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showInkAnnotation="0" codeName="ThisWorkbook" autoCompressPictures="0" defaultThemeVersion="124226"/>
  <mc:AlternateContent xmlns:mc="http://schemas.openxmlformats.org/markup-compatibility/2006">
    <mc:Choice Requires="x15">
      <x15ac:absPath xmlns:x15ac="http://schemas.microsoft.com/office/spreadsheetml/2010/11/ac" url="D:\Source\Repos\emis-exporter\EmisExporter\"/>
    </mc:Choice>
  </mc:AlternateContent>
  <bookViews>
    <workbookView xWindow="0" yWindow="360" windowWidth="14370" windowHeight="4335" tabRatio="831" activeTab="2" xr2:uid="{00000000-000D-0000-FFFF-FFFF00000000}"/>
  </bookViews>
  <sheets>
    <sheet name="VAL_Instructions" sheetId="21" r:id="rId1"/>
    <sheet name="VAL_A1" sheetId="2" r:id="rId2"/>
    <sheet name="A2" sheetId="29" r:id="rId3"/>
    <sheet name="A3" sheetId="4" r:id="rId4"/>
    <sheet name="A4" sheetId="32" r:id="rId5"/>
    <sheet name="A5" sheetId="6" r:id="rId6"/>
    <sheet name="A6" sheetId="7" r:id="rId7"/>
    <sheet name="A7" sheetId="33" r:id="rId8"/>
    <sheet name="A8" sheetId="10" r:id="rId9"/>
    <sheet name="A9" sheetId="30" r:id="rId10"/>
    <sheet name="A10" sheetId="23" r:id="rId11"/>
    <sheet name="A11" sheetId="37" r:id="rId12"/>
    <sheet name="A12" sheetId="35" r:id="rId13"/>
    <sheet name="A13" sheetId="36" r:id="rId14"/>
    <sheet name="A14" sheetId="38" r:id="rId15"/>
    <sheet name="A15" sheetId="39" r:id="rId16"/>
    <sheet name="VAL_Data Check" sheetId="41" r:id="rId17"/>
    <sheet name="Parameters" sheetId="14" state="hidden" r:id="rId18"/>
    <sheet name="VAL_Drop_Down_Lists" sheetId="18" state="hidden" r:id="rId19"/>
  </sheets>
  <calcPr calcId="171027"/>
</workbook>
</file>

<file path=xl/calcChain.xml><?xml version="1.0" encoding="utf-8"?>
<calcChain xmlns="http://schemas.openxmlformats.org/spreadsheetml/2006/main">
  <c r="V32" i="33" l="1"/>
  <c r="AQ54" i="7"/>
  <c r="AQ93" i="6" l="1"/>
  <c r="AR93" i="6" s="1"/>
  <c r="AN93" i="6"/>
  <c r="AO93" i="6" s="1"/>
  <c r="AK93" i="6"/>
  <c r="AL93" i="6" s="1"/>
  <c r="AH93" i="6"/>
  <c r="AI93" i="6" s="1"/>
  <c r="AE93" i="6"/>
  <c r="AF93" i="6" s="1"/>
  <c r="AB93" i="6"/>
  <c r="AC93" i="6" s="1"/>
  <c r="Y93" i="6"/>
  <c r="Z93" i="6" s="1"/>
  <c r="V93" i="6"/>
  <c r="W93" i="6" s="1"/>
  <c r="AQ91" i="6"/>
  <c r="AR91" i="6" s="1"/>
  <c r="AN91" i="6"/>
  <c r="AO91" i="6" s="1"/>
  <c r="AK91" i="6"/>
  <c r="AL91" i="6" s="1"/>
  <c r="AH91" i="6"/>
  <c r="AI91" i="6" s="1"/>
  <c r="AE91" i="6"/>
  <c r="AF91" i="6" s="1"/>
  <c r="AB91" i="6"/>
  <c r="AC91" i="6" s="1"/>
  <c r="Y91" i="6"/>
  <c r="Z91" i="6" s="1"/>
  <c r="V91" i="6"/>
  <c r="W91" i="6" s="1"/>
  <c r="AQ90" i="6"/>
  <c r="AR90" i="6" s="1"/>
  <c r="AN90" i="6"/>
  <c r="AO90" i="6" s="1"/>
  <c r="AK90" i="6"/>
  <c r="AL90" i="6" s="1"/>
  <c r="AH90" i="6"/>
  <c r="AI90" i="6" s="1"/>
  <c r="AE90" i="6"/>
  <c r="AF90" i="6" s="1"/>
  <c r="AB90" i="6"/>
  <c r="AC90" i="6" s="1"/>
  <c r="Y90" i="6"/>
  <c r="Z90" i="6" s="1"/>
  <c r="V90" i="6"/>
  <c r="W90" i="6" s="1"/>
  <c r="AQ89" i="6"/>
  <c r="AR89" i="6" s="1"/>
  <c r="AN89" i="6"/>
  <c r="AO89" i="6" s="1"/>
  <c r="AK89" i="6"/>
  <c r="AL89" i="6" s="1"/>
  <c r="AH89" i="6"/>
  <c r="AI89" i="6" s="1"/>
  <c r="AE89" i="6"/>
  <c r="AF89" i="6" s="1"/>
  <c r="AB89" i="6"/>
  <c r="AC89" i="6" s="1"/>
  <c r="Y89" i="6"/>
  <c r="Z89" i="6" s="1"/>
  <c r="V89" i="6"/>
  <c r="W89" i="6" s="1"/>
  <c r="AQ88" i="6"/>
  <c r="AR88" i="6" s="1"/>
  <c r="AN88" i="6"/>
  <c r="AO88" i="6" s="1"/>
  <c r="AK88" i="6"/>
  <c r="AL88" i="6" s="1"/>
  <c r="AH88" i="6"/>
  <c r="AI88" i="6" s="1"/>
  <c r="AE88" i="6"/>
  <c r="AF88" i="6" s="1"/>
  <c r="AB88" i="6"/>
  <c r="AC88" i="6" s="1"/>
  <c r="Y88" i="6"/>
  <c r="Z88" i="6" s="1"/>
  <c r="V88" i="6"/>
  <c r="W88" i="6" s="1"/>
  <c r="AQ87" i="6"/>
  <c r="AR87" i="6" s="1"/>
  <c r="AN87" i="6"/>
  <c r="AO87" i="6" s="1"/>
  <c r="AK87" i="6"/>
  <c r="AL87" i="6" s="1"/>
  <c r="AH87" i="6"/>
  <c r="AI87" i="6" s="1"/>
  <c r="AE87" i="6"/>
  <c r="AF87" i="6" s="1"/>
  <c r="AB87" i="6"/>
  <c r="AC87" i="6" s="1"/>
  <c r="Y87" i="6"/>
  <c r="Z87" i="6" s="1"/>
  <c r="V87" i="6"/>
  <c r="W87" i="6" s="1"/>
  <c r="AQ86" i="6"/>
  <c r="AR86" i="6" s="1"/>
  <c r="AN86" i="6"/>
  <c r="AO86" i="6" s="1"/>
  <c r="AK86" i="6"/>
  <c r="AL86" i="6" s="1"/>
  <c r="AH86" i="6"/>
  <c r="AI86" i="6" s="1"/>
  <c r="AE86" i="6"/>
  <c r="AF86" i="6" s="1"/>
  <c r="AB86" i="6"/>
  <c r="AC86" i="6" s="1"/>
  <c r="Y86" i="6"/>
  <c r="Z86" i="6" s="1"/>
  <c r="V86" i="6"/>
  <c r="W86" i="6" s="1"/>
  <c r="AQ85" i="6"/>
  <c r="AR85" i="6" s="1"/>
  <c r="AN85" i="6"/>
  <c r="AO85" i="6" s="1"/>
  <c r="AK85" i="6"/>
  <c r="AL85" i="6" s="1"/>
  <c r="AH85" i="6"/>
  <c r="AI85" i="6" s="1"/>
  <c r="AE85" i="6"/>
  <c r="AF85" i="6" s="1"/>
  <c r="AB85" i="6"/>
  <c r="AC85" i="6" s="1"/>
  <c r="Y85" i="6"/>
  <c r="Z85" i="6" s="1"/>
  <c r="V85" i="6"/>
  <c r="W85" i="6" s="1"/>
  <c r="AQ84" i="6"/>
  <c r="AR84" i="6" s="1"/>
  <c r="AN84" i="6"/>
  <c r="AO84" i="6" s="1"/>
  <c r="AK84" i="6"/>
  <c r="AL84" i="6" s="1"/>
  <c r="AH84" i="6"/>
  <c r="AI84" i="6" s="1"/>
  <c r="AE84" i="6"/>
  <c r="AF84" i="6" s="1"/>
  <c r="AB84" i="6"/>
  <c r="AC84" i="6" s="1"/>
  <c r="Y84" i="6"/>
  <c r="Z84" i="6" s="1"/>
  <c r="V84" i="6"/>
  <c r="W84" i="6" s="1"/>
  <c r="AQ83" i="6"/>
  <c r="AR83" i="6" s="1"/>
  <c r="AN83" i="6"/>
  <c r="AO83" i="6" s="1"/>
  <c r="AK83" i="6"/>
  <c r="AL83" i="6" s="1"/>
  <c r="AH83" i="6"/>
  <c r="AI83" i="6" s="1"/>
  <c r="AE83" i="6"/>
  <c r="AF83" i="6" s="1"/>
  <c r="AB83" i="6"/>
  <c r="AC83" i="6" s="1"/>
  <c r="Y83" i="6"/>
  <c r="Z83" i="6" s="1"/>
  <c r="V83" i="6"/>
  <c r="W83" i="6" s="1"/>
  <c r="AQ82" i="6"/>
  <c r="AR82" i="6" s="1"/>
  <c r="AN82" i="6"/>
  <c r="AO82" i="6" s="1"/>
  <c r="AK82" i="6"/>
  <c r="AL82" i="6" s="1"/>
  <c r="AH82" i="6"/>
  <c r="AI82" i="6" s="1"/>
  <c r="AE82" i="6"/>
  <c r="AF82" i="6" s="1"/>
  <c r="AB82" i="6"/>
  <c r="AC82" i="6" s="1"/>
  <c r="Y82" i="6"/>
  <c r="Z82" i="6" s="1"/>
  <c r="V82" i="6"/>
  <c r="W82" i="6" s="1"/>
  <c r="AQ81" i="6"/>
  <c r="AR81" i="6" s="1"/>
  <c r="AN81" i="6"/>
  <c r="AO81" i="6" s="1"/>
  <c r="AK81" i="6"/>
  <c r="AL81" i="6" s="1"/>
  <c r="AH81" i="6"/>
  <c r="AI81" i="6" s="1"/>
  <c r="AE81" i="6"/>
  <c r="AF81" i="6" s="1"/>
  <c r="AB81" i="6"/>
  <c r="AC81" i="6" s="1"/>
  <c r="Y81" i="6"/>
  <c r="Z81" i="6" s="1"/>
  <c r="V81" i="6"/>
  <c r="W81" i="6" s="1"/>
  <c r="AQ80" i="6"/>
  <c r="AR80" i="6" s="1"/>
  <c r="AN80" i="6"/>
  <c r="AO80" i="6" s="1"/>
  <c r="AK80" i="6"/>
  <c r="AL80" i="6" s="1"/>
  <c r="AH80" i="6"/>
  <c r="AI80" i="6" s="1"/>
  <c r="AE80" i="6"/>
  <c r="AF80" i="6" s="1"/>
  <c r="AB80" i="6"/>
  <c r="AC80" i="6" s="1"/>
  <c r="Y80" i="6"/>
  <c r="Z80" i="6" s="1"/>
  <c r="V80" i="6"/>
  <c r="W80" i="6" s="1"/>
  <c r="AQ79" i="6"/>
  <c r="AR79" i="6" s="1"/>
  <c r="AN79" i="6"/>
  <c r="AO79" i="6" s="1"/>
  <c r="AK79" i="6"/>
  <c r="AL79" i="6" s="1"/>
  <c r="AH79" i="6"/>
  <c r="AI79" i="6" s="1"/>
  <c r="AE79" i="6"/>
  <c r="AF79" i="6" s="1"/>
  <c r="AB79" i="6"/>
  <c r="AC79" i="6" s="1"/>
  <c r="Y79" i="6"/>
  <c r="Z79" i="6" s="1"/>
  <c r="V79" i="6"/>
  <c r="W79" i="6" s="1"/>
  <c r="AQ78" i="6"/>
  <c r="AR78" i="6" s="1"/>
  <c r="AN78" i="6"/>
  <c r="AO78" i="6" s="1"/>
  <c r="AK78" i="6"/>
  <c r="AL78" i="6" s="1"/>
  <c r="AH78" i="6"/>
  <c r="AI78" i="6" s="1"/>
  <c r="AE78" i="6"/>
  <c r="AF78" i="6" s="1"/>
  <c r="AB78" i="6"/>
  <c r="AC78" i="6" s="1"/>
  <c r="Y78" i="6"/>
  <c r="Z78" i="6" s="1"/>
  <c r="V78" i="6"/>
  <c r="W78" i="6" s="1"/>
  <c r="AQ77" i="6"/>
  <c r="AR77" i="6" s="1"/>
  <c r="AN77" i="6"/>
  <c r="AO77" i="6" s="1"/>
  <c r="AK77" i="6"/>
  <c r="AL77" i="6" s="1"/>
  <c r="AH77" i="6"/>
  <c r="AI77" i="6" s="1"/>
  <c r="AE77" i="6"/>
  <c r="AF77" i="6" s="1"/>
  <c r="AB77" i="6"/>
  <c r="AC77" i="6" s="1"/>
  <c r="Y77" i="6"/>
  <c r="Z77" i="6" s="1"/>
  <c r="V77" i="6"/>
  <c r="W77" i="6" s="1"/>
  <c r="AQ76" i="6"/>
  <c r="AR76" i="6" s="1"/>
  <c r="AN76" i="6"/>
  <c r="AO76" i="6" s="1"/>
  <c r="AK76" i="6"/>
  <c r="AL76" i="6" s="1"/>
  <c r="AH76" i="6"/>
  <c r="AI76" i="6" s="1"/>
  <c r="AE76" i="6"/>
  <c r="AF76" i="6" s="1"/>
  <c r="AB76" i="6"/>
  <c r="AC76" i="6" s="1"/>
  <c r="Y76" i="6"/>
  <c r="Z76" i="6" s="1"/>
  <c r="V76" i="6"/>
  <c r="W76" i="6" s="1"/>
  <c r="AQ75" i="6"/>
  <c r="AR75" i="6" s="1"/>
  <c r="AN75" i="6"/>
  <c r="AO75" i="6" s="1"/>
  <c r="AK75" i="6"/>
  <c r="AL75" i="6" s="1"/>
  <c r="AH75" i="6"/>
  <c r="AI75" i="6" s="1"/>
  <c r="AE75" i="6"/>
  <c r="AF75" i="6" s="1"/>
  <c r="AB75" i="6"/>
  <c r="AC75" i="6" s="1"/>
  <c r="Y75" i="6"/>
  <c r="Z75" i="6" s="1"/>
  <c r="W75" i="6"/>
  <c r="V75" i="6"/>
  <c r="AQ74" i="6"/>
  <c r="AR74" i="6" s="1"/>
  <c r="AN74" i="6"/>
  <c r="AO74" i="6" s="1"/>
  <c r="AK74" i="6"/>
  <c r="AL74" i="6" s="1"/>
  <c r="AH74" i="6"/>
  <c r="AI74" i="6" s="1"/>
  <c r="AE74" i="6"/>
  <c r="AF74" i="6" s="1"/>
  <c r="AB74" i="6"/>
  <c r="AC74" i="6" s="1"/>
  <c r="Y74" i="6"/>
  <c r="Z74" i="6" s="1"/>
  <c r="V74" i="6"/>
  <c r="W74" i="6" s="1"/>
  <c r="AQ73" i="6"/>
  <c r="AR73" i="6" s="1"/>
  <c r="AN73" i="6"/>
  <c r="AO73" i="6" s="1"/>
  <c r="AK73" i="6"/>
  <c r="AL73" i="6" s="1"/>
  <c r="AH73" i="6"/>
  <c r="AI73" i="6" s="1"/>
  <c r="AE73" i="6"/>
  <c r="AF73" i="6" s="1"/>
  <c r="AB73" i="6"/>
  <c r="AC73" i="6" s="1"/>
  <c r="Y73" i="6"/>
  <c r="Z73" i="6" s="1"/>
  <c r="V73" i="6"/>
  <c r="W73" i="6" s="1"/>
  <c r="AQ72" i="6"/>
  <c r="AR72" i="6" s="1"/>
  <c r="AN72" i="6"/>
  <c r="AO72" i="6" s="1"/>
  <c r="AK72" i="6"/>
  <c r="AL72" i="6" s="1"/>
  <c r="AH72" i="6"/>
  <c r="AI72" i="6" s="1"/>
  <c r="AE72" i="6"/>
  <c r="AF72" i="6" s="1"/>
  <c r="AB72" i="6"/>
  <c r="AC72" i="6" s="1"/>
  <c r="Y72" i="6"/>
  <c r="Z72" i="6" s="1"/>
  <c r="W72" i="6"/>
  <c r="V72" i="6"/>
  <c r="AQ71" i="6"/>
  <c r="AR71" i="6" s="1"/>
  <c r="AN71" i="6"/>
  <c r="AO71" i="6" s="1"/>
  <c r="AK71" i="6"/>
  <c r="AL71" i="6" s="1"/>
  <c r="AH71" i="6"/>
  <c r="AI71" i="6" s="1"/>
  <c r="AE71" i="6"/>
  <c r="AF71" i="6" s="1"/>
  <c r="AB71" i="6"/>
  <c r="AC71" i="6" s="1"/>
  <c r="Y71" i="6"/>
  <c r="Z71" i="6" s="1"/>
  <c r="W71" i="6"/>
  <c r="V71" i="6"/>
  <c r="AQ70" i="6"/>
  <c r="AR70" i="6" s="1"/>
  <c r="AN70" i="6"/>
  <c r="AO70" i="6" s="1"/>
  <c r="AK70" i="6"/>
  <c r="AL70" i="6" s="1"/>
  <c r="AH70" i="6"/>
  <c r="AI70" i="6" s="1"/>
  <c r="AE70" i="6"/>
  <c r="AF70" i="6" s="1"/>
  <c r="AB70" i="6"/>
  <c r="AC70" i="6" s="1"/>
  <c r="Y70" i="6"/>
  <c r="Z70" i="6" s="1"/>
  <c r="V70" i="6"/>
  <c r="W70" i="6" s="1"/>
  <c r="AQ69" i="6"/>
  <c r="AR69" i="6" s="1"/>
  <c r="AN69" i="6"/>
  <c r="AO69" i="6" s="1"/>
  <c r="AK69" i="6"/>
  <c r="AL69" i="6" s="1"/>
  <c r="AI69" i="6"/>
  <c r="AH69" i="6"/>
  <c r="AE69" i="6"/>
  <c r="AF69" i="6" s="1"/>
  <c r="AB69" i="6"/>
  <c r="AC69" i="6" s="1"/>
  <c r="Y69" i="6"/>
  <c r="Z69" i="6" s="1"/>
  <c r="V69" i="6"/>
  <c r="W69" i="6" s="1"/>
  <c r="AQ68" i="6"/>
  <c r="AR68" i="6" s="1"/>
  <c r="AN68" i="6"/>
  <c r="AO68" i="6" s="1"/>
  <c r="AK68" i="6"/>
  <c r="AL68" i="6" s="1"/>
  <c r="AH68" i="6"/>
  <c r="AI68" i="6" s="1"/>
  <c r="AE68" i="6"/>
  <c r="AF68" i="6" s="1"/>
  <c r="AB68" i="6"/>
  <c r="AC68" i="6" s="1"/>
  <c r="Y68" i="6"/>
  <c r="Z68" i="6" s="1"/>
  <c r="V68" i="6"/>
  <c r="W68" i="6" s="1"/>
  <c r="AT66" i="6"/>
  <c r="AU66" i="6" s="1"/>
  <c r="AQ65" i="6"/>
  <c r="AR65" i="6" s="1"/>
  <c r="AN65" i="6"/>
  <c r="AO65" i="6" s="1"/>
  <c r="AK65" i="6"/>
  <c r="AL65" i="6" s="1"/>
  <c r="AH65" i="6"/>
  <c r="AI65" i="6" s="1"/>
  <c r="AE65" i="6"/>
  <c r="AF65" i="6" s="1"/>
  <c r="AB65" i="6"/>
  <c r="AC65" i="6" s="1"/>
  <c r="Y65" i="6"/>
  <c r="Z65" i="6" s="1"/>
  <c r="V65" i="6"/>
  <c r="W65" i="6" s="1"/>
  <c r="AT64" i="6"/>
  <c r="AU64" i="6" s="1"/>
  <c r="AT63" i="6"/>
  <c r="AU63" i="6" s="1"/>
  <c r="AT62" i="6"/>
  <c r="AU62" i="6" s="1"/>
  <c r="AT61" i="6"/>
  <c r="AU61" i="6" s="1"/>
  <c r="AT60" i="6"/>
  <c r="AU60" i="6" s="1"/>
  <c r="AT59" i="6"/>
  <c r="AU59" i="6" s="1"/>
  <c r="AT58" i="6"/>
  <c r="AU58" i="6" s="1"/>
  <c r="AT57" i="6"/>
  <c r="AU57" i="6" s="1"/>
  <c r="AT56" i="6"/>
  <c r="AU56" i="6" s="1"/>
  <c r="AT55" i="6"/>
  <c r="AU55" i="6" s="1"/>
  <c r="AT54" i="6"/>
  <c r="AU54" i="6" s="1"/>
  <c r="AT53" i="6"/>
  <c r="AU53" i="6" s="1"/>
  <c r="AT52" i="6"/>
  <c r="AU52" i="6" s="1"/>
  <c r="AT51" i="6"/>
  <c r="AU51" i="6" s="1"/>
  <c r="AT50" i="6"/>
  <c r="AU50" i="6" s="1"/>
  <c r="AT49" i="6"/>
  <c r="AU49" i="6" s="1"/>
  <c r="AT48" i="6"/>
  <c r="AU48" i="6" s="1"/>
  <c r="AT47" i="6"/>
  <c r="AU47" i="6" s="1"/>
  <c r="AT46" i="6"/>
  <c r="AU46" i="6" s="1"/>
  <c r="AT45" i="6"/>
  <c r="AU45" i="6" s="1"/>
  <c r="AT44" i="6"/>
  <c r="AU44" i="6" s="1"/>
  <c r="AT43" i="6"/>
  <c r="AU43" i="6" s="1"/>
  <c r="AT42" i="6"/>
  <c r="AU42" i="6" s="1"/>
  <c r="AT41" i="6"/>
  <c r="AU41" i="6" s="1"/>
  <c r="AT39" i="6"/>
  <c r="AQ38" i="6"/>
  <c r="AN38" i="6"/>
  <c r="AK38" i="6"/>
  <c r="AL38" i="6" s="1"/>
  <c r="AI38" i="6"/>
  <c r="AH38" i="6"/>
  <c r="AE38" i="6"/>
  <c r="AB38" i="6"/>
  <c r="AC38" i="6" s="1"/>
  <c r="Y38" i="6"/>
  <c r="Z38" i="6" s="1"/>
  <c r="V38" i="6"/>
  <c r="W38" i="6" s="1"/>
  <c r="AT37" i="6"/>
  <c r="AT36" i="6"/>
  <c r="AT35" i="6"/>
  <c r="AU35" i="6" s="1"/>
  <c r="AT34" i="6"/>
  <c r="AT33" i="6"/>
  <c r="AT32" i="6"/>
  <c r="AT31" i="6"/>
  <c r="AU31" i="6" s="1"/>
  <c r="AT30" i="6"/>
  <c r="AT29" i="6"/>
  <c r="AT28" i="6"/>
  <c r="AU28" i="6" s="1"/>
  <c r="AT27" i="6"/>
  <c r="AU27" i="6" s="1"/>
  <c r="AT26" i="6"/>
  <c r="AU26" i="6" s="1"/>
  <c r="AT25" i="6"/>
  <c r="AT24" i="6"/>
  <c r="AU24" i="6" s="1"/>
  <c r="AT23" i="6"/>
  <c r="AU23" i="6" s="1"/>
  <c r="AT22" i="6"/>
  <c r="AU22" i="6" s="1"/>
  <c r="AT21" i="6"/>
  <c r="AT20" i="6"/>
  <c r="AT19" i="6"/>
  <c r="AU19" i="6" s="1"/>
  <c r="AT18" i="6"/>
  <c r="AT17" i="6"/>
  <c r="AU17" i="6" s="1"/>
  <c r="AT16" i="6"/>
  <c r="AU16" i="6" s="1"/>
  <c r="AT15" i="6"/>
  <c r="AU15" i="6" s="1"/>
  <c r="AT14" i="6"/>
  <c r="AU14" i="6" s="1"/>
  <c r="AU32" i="6" l="1"/>
  <c r="AT86" i="6" s="1"/>
  <c r="AU86" i="6" s="1"/>
  <c r="AT82" i="6"/>
  <c r="AO38" i="6"/>
  <c r="AN92" i="6" s="1"/>
  <c r="AO92" i="6" s="1"/>
  <c r="AU18" i="6"/>
  <c r="AT78" i="6"/>
  <c r="AU34" i="6"/>
  <c r="AT88" i="6" s="1"/>
  <c r="AU88" i="6" s="1"/>
  <c r="AB92" i="6"/>
  <c r="V92" i="6"/>
  <c r="W92" i="6" s="1"/>
  <c r="AU30" i="6"/>
  <c r="AT84" i="6" s="1"/>
  <c r="AU84" i="6" s="1"/>
  <c r="AT70" i="6"/>
  <c r="AU70" i="6" s="1"/>
  <c r="AT76" i="6"/>
  <c r="AT68" i="6"/>
  <c r="AU68" i="6" s="1"/>
  <c r="AU20" i="6"/>
  <c r="AT74" i="6" s="1"/>
  <c r="AU74" i="6" s="1"/>
  <c r="AT80" i="6"/>
  <c r="AU80" i="6" s="1"/>
  <c r="AU36" i="6"/>
  <c r="AT90" i="6" s="1"/>
  <c r="AH92" i="6"/>
  <c r="AI92" i="6" s="1"/>
  <c r="AT81" i="6"/>
  <c r="AU81" i="6" s="1"/>
  <c r="AT89" i="6"/>
  <c r="AU89" i="6" s="1"/>
  <c r="AK92" i="6"/>
  <c r="AL92" i="6" s="1"/>
  <c r="AT65" i="6"/>
  <c r="AU65" i="6" s="1"/>
  <c r="AT77" i="6"/>
  <c r="AU77" i="6" s="1"/>
  <c r="AT85" i="6"/>
  <c r="AU85" i="6" s="1"/>
  <c r="Y92" i="6"/>
  <c r="Z92" i="6" s="1"/>
  <c r="AU78" i="6"/>
  <c r="AT69" i="6"/>
  <c r="AU69" i="6" s="1"/>
  <c r="AT71" i="6"/>
  <c r="AU71" i="6" s="1"/>
  <c r="AT73" i="6"/>
  <c r="AU73" i="6" s="1"/>
  <c r="AU21" i="6"/>
  <c r="AU25" i="6"/>
  <c r="AU29" i="6"/>
  <c r="AU33" i="6"/>
  <c r="AU37" i="6"/>
  <c r="AF38" i="6"/>
  <c r="AE92" i="6" s="1"/>
  <c r="AR38" i="6"/>
  <c r="AQ92" i="6" s="1"/>
  <c r="AU39" i="6"/>
  <c r="AT93" i="6" s="1"/>
  <c r="AU76" i="6"/>
  <c r="AU82" i="6"/>
  <c r="AC92" i="6"/>
  <c r="AU90" i="6" l="1"/>
  <c r="AT72" i="6"/>
  <c r="AU72" i="6" s="1"/>
  <c r="AT91" i="6"/>
  <c r="AU91" i="6" s="1"/>
  <c r="AU93" i="6"/>
  <c r="AR92" i="6"/>
  <c r="AT87" i="6"/>
  <c r="AU87" i="6" s="1"/>
  <c r="AT83" i="6"/>
  <c r="AU83" i="6" s="1"/>
  <c r="AT38" i="6"/>
  <c r="AF92" i="6"/>
  <c r="AT79" i="6"/>
  <c r="AU79" i="6" s="1"/>
  <c r="AT75" i="6"/>
  <c r="AU75" i="6" s="1"/>
  <c r="AU38" i="6" l="1"/>
  <c r="AT92" i="6" l="1"/>
  <c r="AU92" i="6" s="1"/>
  <c r="H1722" i="41" l="1"/>
  <c r="AE41" i="4" l="1"/>
  <c r="AE70" i="4"/>
  <c r="L1206" i="41" l="1"/>
  <c r="K1206" i="41" s="1"/>
  <c r="L1205" i="41"/>
  <c r="K1205" i="41" s="1"/>
  <c r="L1204" i="41"/>
  <c r="L1203" i="41"/>
  <c r="K1203" i="41" s="1"/>
  <c r="L1202" i="41"/>
  <c r="K1202" i="41" s="1"/>
  <c r="L1201" i="41"/>
  <c r="L1200" i="41"/>
  <c r="L1199" i="41"/>
  <c r="K1199" i="41" s="1"/>
  <c r="L1198" i="41"/>
  <c r="K1198" i="41" s="1"/>
  <c r="L1197" i="41"/>
  <c r="K1197" i="41" s="1"/>
  <c r="L1196" i="41"/>
  <c r="L1195" i="41"/>
  <c r="K1195" i="41" s="1"/>
  <c r="L1194" i="41"/>
  <c r="K1194" i="41" s="1"/>
  <c r="L1193" i="41"/>
  <c r="L1192" i="41"/>
  <c r="L1191" i="41"/>
  <c r="K1191" i="41" s="1"/>
  <c r="L1190" i="41"/>
  <c r="K1190" i="41" s="1"/>
  <c r="L1189" i="41"/>
  <c r="K1189" i="41" s="1"/>
  <c r="L1188" i="41"/>
  <c r="L1187" i="41"/>
  <c r="K1187" i="41" s="1"/>
  <c r="L1186" i="41"/>
  <c r="K1186" i="41" s="1"/>
  <c r="L1185" i="41"/>
  <c r="K1185" i="41" s="1"/>
  <c r="L1184" i="41"/>
  <c r="L1183" i="41"/>
  <c r="K1183" i="41" s="1"/>
  <c r="L1182" i="41"/>
  <c r="K1182" i="41" s="1"/>
  <c r="L1181" i="41"/>
  <c r="K1181" i="41" s="1"/>
  <c r="L1180" i="41"/>
  <c r="L1179" i="41"/>
  <c r="K1179" i="41" s="1"/>
  <c r="L1178" i="41"/>
  <c r="K1178" i="41" s="1"/>
  <c r="L1177" i="41"/>
  <c r="K1177" i="41" s="1"/>
  <c r="L1176" i="41"/>
  <c r="L1175" i="41"/>
  <c r="K1175" i="41" s="1"/>
  <c r="L1174" i="41"/>
  <c r="K1174" i="41" s="1"/>
  <c r="L1173" i="41"/>
  <c r="K1173" i="41" s="1"/>
  <c r="L1172" i="41"/>
  <c r="L1171" i="41"/>
  <c r="K1171" i="41" s="1"/>
  <c r="L1170" i="41"/>
  <c r="K1170" i="41" s="1"/>
  <c r="L1169" i="41"/>
  <c r="L1168" i="41"/>
  <c r="L1167" i="41"/>
  <c r="K1167" i="41" s="1"/>
  <c r="L1166" i="41"/>
  <c r="K1166" i="41" s="1"/>
  <c r="L1165" i="41"/>
  <c r="K1165" i="41" s="1"/>
  <c r="L1164" i="41"/>
  <c r="L1163" i="41"/>
  <c r="K1163" i="41" s="1"/>
  <c r="L1162" i="41"/>
  <c r="K1162" i="41" s="1"/>
  <c r="L1161" i="41"/>
  <c r="L1160" i="41"/>
  <c r="L1159" i="41"/>
  <c r="K1159" i="41" s="1"/>
  <c r="L1158" i="41"/>
  <c r="K1158" i="41" s="1"/>
  <c r="L1157" i="41"/>
  <c r="K1157" i="41" s="1"/>
  <c r="L1156" i="41"/>
  <c r="L1155" i="41"/>
  <c r="K1155" i="41" s="1"/>
  <c r="L1154" i="41"/>
  <c r="K1154" i="41" s="1"/>
  <c r="L1153" i="41"/>
  <c r="K1153" i="41" s="1"/>
  <c r="L1152" i="41"/>
  <c r="L1151" i="41"/>
  <c r="K1151" i="41" s="1"/>
  <c r="L1150" i="41"/>
  <c r="K1150" i="41" s="1"/>
  <c r="L1149" i="41"/>
  <c r="K1149" i="41" s="1"/>
  <c r="L1148" i="41"/>
  <c r="L1147" i="41"/>
  <c r="K1147" i="41" s="1"/>
  <c r="L1146" i="41"/>
  <c r="K1146" i="41" s="1"/>
  <c r="L1145" i="41"/>
  <c r="K1145" i="41" s="1"/>
  <c r="L1144" i="41"/>
  <c r="L1143" i="41"/>
  <c r="K1143" i="41" s="1"/>
  <c r="L1142" i="41"/>
  <c r="K1142" i="41" s="1"/>
  <c r="L1141" i="41"/>
  <c r="K1141" i="41" s="1"/>
  <c r="L1140" i="41"/>
  <c r="L1139" i="41"/>
  <c r="K1139" i="41" s="1"/>
  <c r="L1138" i="41"/>
  <c r="K1138" i="41" s="1"/>
  <c r="L1137" i="41"/>
  <c r="L1136" i="41"/>
  <c r="L1135" i="41"/>
  <c r="K1135" i="41" s="1"/>
  <c r="L1134" i="41"/>
  <c r="K1134" i="41" s="1"/>
  <c r="L1133" i="41"/>
  <c r="K1133" i="41" s="1"/>
  <c r="L1132" i="41"/>
  <c r="L1131" i="41"/>
  <c r="K1131" i="41" s="1"/>
  <c r="L1130" i="41"/>
  <c r="K1130" i="41" s="1"/>
  <c r="L1129" i="41"/>
  <c r="K1129" i="41" s="1"/>
  <c r="L1128" i="41"/>
  <c r="L1127" i="41"/>
  <c r="K1127" i="41" s="1"/>
  <c r="L1126" i="41"/>
  <c r="K1126" i="41" s="1"/>
  <c r="L1125" i="41"/>
  <c r="K1125" i="41" s="1"/>
  <c r="L1124" i="41"/>
  <c r="L1123" i="41"/>
  <c r="K1123" i="41" s="1"/>
  <c r="L1122" i="41"/>
  <c r="K1122" i="41" s="1"/>
  <c r="L1121" i="41"/>
  <c r="K1121" i="41" s="1"/>
  <c r="L1120" i="41"/>
  <c r="L1119" i="41"/>
  <c r="K1119" i="41" s="1"/>
  <c r="L1118" i="41"/>
  <c r="K1118" i="41" s="1"/>
  <c r="L1117" i="41"/>
  <c r="K1117" i="41" s="1"/>
  <c r="L1116" i="41"/>
  <c r="L1115" i="41"/>
  <c r="K1115" i="41" s="1"/>
  <c r="L1114" i="41"/>
  <c r="K1114" i="41" s="1"/>
  <c r="L1113" i="41"/>
  <c r="K1113" i="41" s="1"/>
  <c r="L1112" i="41"/>
  <c r="L1111" i="41"/>
  <c r="K1111" i="41" s="1"/>
  <c r="L1110" i="41"/>
  <c r="K1110" i="41" s="1"/>
  <c r="L1109" i="41"/>
  <c r="K1109" i="41" s="1"/>
  <c r="L1108" i="41"/>
  <c r="L1107" i="41"/>
  <c r="K1107" i="41" s="1"/>
  <c r="L1106" i="41"/>
  <c r="K1106" i="41" s="1"/>
  <c r="L1105" i="41"/>
  <c r="L1104" i="41"/>
  <c r="L1103" i="41"/>
  <c r="K1103" i="41" s="1"/>
  <c r="L1102" i="41"/>
  <c r="K1102" i="41" s="1"/>
  <c r="L1101" i="41"/>
  <c r="K1101" i="41" s="1"/>
  <c r="L1100" i="41"/>
  <c r="L1099" i="41"/>
  <c r="K1099" i="41" s="1"/>
  <c r="L1098" i="41"/>
  <c r="K1098" i="41" s="1"/>
  <c r="L1097" i="41"/>
  <c r="L1096" i="41"/>
  <c r="L1095" i="41"/>
  <c r="K1095" i="41" s="1"/>
  <c r="L1094" i="41"/>
  <c r="K1094" i="41" s="1"/>
  <c r="L1093" i="41"/>
  <c r="K1093" i="41" s="1"/>
  <c r="L1092" i="41"/>
  <c r="L1091" i="41"/>
  <c r="K1091" i="41" s="1"/>
  <c r="L1090" i="41"/>
  <c r="K1090" i="41" s="1"/>
  <c r="L1089" i="41"/>
  <c r="K1089" i="41" s="1"/>
  <c r="L1088" i="41"/>
  <c r="L1087" i="41"/>
  <c r="K1087" i="41" s="1"/>
  <c r="L1086" i="41"/>
  <c r="K1086" i="41" s="1"/>
  <c r="L1085" i="41"/>
  <c r="K1085" i="41" s="1"/>
  <c r="L1084" i="41"/>
  <c r="L1083" i="41"/>
  <c r="K1083" i="41" s="1"/>
  <c r="L1082" i="41"/>
  <c r="K1082" i="41" s="1"/>
  <c r="L1081" i="41"/>
  <c r="K1081" i="41" s="1"/>
  <c r="L1080" i="41"/>
  <c r="L1079" i="41"/>
  <c r="K1079" i="41" s="1"/>
  <c r="L1078" i="41"/>
  <c r="K1078" i="41" s="1"/>
  <c r="L1077" i="41"/>
  <c r="K1077" i="41" s="1"/>
  <c r="L1076" i="41"/>
  <c r="L1075" i="41"/>
  <c r="K1075" i="41" s="1"/>
  <c r="L1074" i="41"/>
  <c r="K1074" i="41" s="1"/>
  <c r="L1073" i="41"/>
  <c r="L1072" i="41"/>
  <c r="L1071" i="41"/>
  <c r="K1071" i="41" s="1"/>
  <c r="L1070" i="41"/>
  <c r="K1070" i="41" s="1"/>
  <c r="L1069" i="41"/>
  <c r="K1069" i="41" s="1"/>
  <c r="L1068" i="41"/>
  <c r="L1067" i="41"/>
  <c r="K1067" i="41" s="1"/>
  <c r="L1066" i="41"/>
  <c r="K1066" i="41" s="1"/>
  <c r="L1065" i="41"/>
  <c r="L1064" i="41"/>
  <c r="K1064" i="41" s="1"/>
  <c r="L1063" i="41"/>
  <c r="K1063" i="41" s="1"/>
  <c r="L1062" i="41"/>
  <c r="K1062" i="41" s="1"/>
  <c r="L1061" i="41"/>
  <c r="K1061" i="41" s="1"/>
  <c r="L1060" i="41"/>
  <c r="L1059" i="41"/>
  <c r="K1059" i="41" s="1"/>
  <c r="L1058" i="41"/>
  <c r="K1058" i="41" s="1"/>
  <c r="L1057" i="41"/>
  <c r="K1057" i="41" s="1"/>
  <c r="L1056" i="41"/>
  <c r="L1055" i="41"/>
  <c r="K1055" i="41" s="1"/>
  <c r="L1054" i="41"/>
  <c r="K1054" i="41" s="1"/>
  <c r="L1053" i="41"/>
  <c r="K1053" i="41" s="1"/>
  <c r="L1052" i="41"/>
  <c r="L1051" i="41"/>
  <c r="K1051" i="41" s="1"/>
  <c r="L1050" i="41"/>
  <c r="K1050" i="41" s="1"/>
  <c r="L1049" i="41"/>
  <c r="K1049" i="41" s="1"/>
  <c r="L1048" i="41"/>
  <c r="K1048" i="41" s="1"/>
  <c r="L1047" i="41"/>
  <c r="K1047" i="41" s="1"/>
  <c r="L1046" i="41"/>
  <c r="K1046" i="41" s="1"/>
  <c r="L1045" i="41"/>
  <c r="K1045" i="41" s="1"/>
  <c r="L1044" i="41"/>
  <c r="L1043" i="41"/>
  <c r="K1043" i="41" s="1"/>
  <c r="L1042" i="41"/>
  <c r="K1042" i="41" s="1"/>
  <c r="L1041" i="41"/>
  <c r="K1041" i="41" s="1"/>
  <c r="L1040" i="41"/>
  <c r="K1040" i="41" s="1"/>
  <c r="L1039" i="41"/>
  <c r="K1039" i="41" s="1"/>
  <c r="L1038" i="41"/>
  <c r="K1038" i="41" s="1"/>
  <c r="L1037" i="41"/>
  <c r="K1037" i="41" s="1"/>
  <c r="L1036" i="41"/>
  <c r="L1035" i="41"/>
  <c r="K1035" i="41" s="1"/>
  <c r="L1034" i="41"/>
  <c r="K1034" i="41" s="1"/>
  <c r="L1033" i="41"/>
  <c r="L1032" i="41"/>
  <c r="L1031" i="41"/>
  <c r="K1031" i="41" s="1"/>
  <c r="L1030" i="41"/>
  <c r="K1030" i="41" s="1"/>
  <c r="L1029" i="41"/>
  <c r="K1029" i="41" s="1"/>
  <c r="L1028" i="41"/>
  <c r="L1027" i="41"/>
  <c r="K1027" i="41" s="1"/>
  <c r="L1026" i="41"/>
  <c r="K1026" i="41" s="1"/>
  <c r="L1025" i="41"/>
  <c r="K1025" i="41" s="1"/>
  <c r="L1024" i="41"/>
  <c r="L1023" i="41"/>
  <c r="K1023" i="41" s="1"/>
  <c r="L1022" i="41"/>
  <c r="K1022" i="41" s="1"/>
  <c r="L1021" i="41"/>
  <c r="K1021" i="41" s="1"/>
  <c r="L1020" i="41"/>
  <c r="L1019" i="41"/>
  <c r="K1019" i="41" s="1"/>
  <c r="L1018" i="41"/>
  <c r="K1018" i="41" s="1"/>
  <c r="L1017" i="41"/>
  <c r="K1017" i="41" s="1"/>
  <c r="L1016" i="41"/>
  <c r="L1015" i="41"/>
  <c r="K1015" i="41" s="1"/>
  <c r="L1014" i="41"/>
  <c r="K1014" i="41" s="1"/>
  <c r="L1013" i="41"/>
  <c r="K1013" i="41" s="1"/>
  <c r="L1012" i="41"/>
  <c r="L1011" i="41"/>
  <c r="K1011" i="41" s="1"/>
  <c r="L1010" i="41"/>
  <c r="K1010" i="41" s="1"/>
  <c r="L1009" i="41"/>
  <c r="K1009" i="41" s="1"/>
  <c r="L1008" i="41"/>
  <c r="L1007" i="41"/>
  <c r="K1007" i="41" s="1"/>
  <c r="L1006" i="41"/>
  <c r="K1006" i="41" s="1"/>
  <c r="L1005" i="41"/>
  <c r="K1005" i="41" s="1"/>
  <c r="L1004" i="41"/>
  <c r="L1003" i="41"/>
  <c r="K1003" i="41" s="1"/>
  <c r="L1002" i="41"/>
  <c r="K1002" i="41" s="1"/>
  <c r="L1001" i="41"/>
  <c r="K1001" i="41" s="1"/>
  <c r="L1000" i="41"/>
  <c r="L999" i="41"/>
  <c r="K999" i="41" s="1"/>
  <c r="L998" i="41"/>
  <c r="K998" i="41" s="1"/>
  <c r="L997" i="41"/>
  <c r="K997" i="41" s="1"/>
  <c r="L996" i="41"/>
  <c r="L995" i="41"/>
  <c r="K995" i="41" s="1"/>
  <c r="L994" i="41"/>
  <c r="K994" i="41" s="1"/>
  <c r="L993" i="41"/>
  <c r="K993" i="41" s="1"/>
  <c r="L992" i="41"/>
  <c r="L991" i="41"/>
  <c r="K991" i="41" s="1"/>
  <c r="L990" i="41"/>
  <c r="K990" i="41" s="1"/>
  <c r="L989" i="41"/>
  <c r="K989" i="41" s="1"/>
  <c r="L988" i="41"/>
  <c r="L987" i="41"/>
  <c r="K987" i="41" s="1"/>
  <c r="L986" i="41"/>
  <c r="K986" i="41" s="1"/>
  <c r="L985" i="41"/>
  <c r="K985" i="41" s="1"/>
  <c r="L984" i="41"/>
  <c r="L983" i="41"/>
  <c r="K983" i="41" s="1"/>
  <c r="K1204" i="41"/>
  <c r="K1201" i="41"/>
  <c r="K1200" i="41"/>
  <c r="K1196" i="41"/>
  <c r="K1193" i="41"/>
  <c r="K1192" i="41"/>
  <c r="K1188" i="41"/>
  <c r="K1184" i="41"/>
  <c r="K1180" i="41"/>
  <c r="K1176" i="41"/>
  <c r="K1172" i="41"/>
  <c r="K1169" i="41"/>
  <c r="K1168" i="41"/>
  <c r="K1164" i="41"/>
  <c r="K1161" i="41"/>
  <c r="K1160" i="41"/>
  <c r="K1156" i="41"/>
  <c r="K1152" i="41"/>
  <c r="K1148" i="41"/>
  <c r="K1144" i="41"/>
  <c r="K1140" i="41"/>
  <c r="K1137" i="41"/>
  <c r="K1136" i="41"/>
  <c r="K1132" i="41"/>
  <c r="K1128" i="41"/>
  <c r="K1124" i="41"/>
  <c r="K1120" i="41"/>
  <c r="K1116" i="41"/>
  <c r="K1112" i="41"/>
  <c r="K1108" i="41"/>
  <c r="K1105" i="41"/>
  <c r="K1104" i="41"/>
  <c r="K1100" i="41"/>
  <c r="K1097" i="41"/>
  <c r="K1096" i="41"/>
  <c r="K1092" i="41"/>
  <c r="K1088" i="41"/>
  <c r="K1084" i="41"/>
  <c r="K1080" i="41"/>
  <c r="K1076" i="41"/>
  <c r="K1073" i="41"/>
  <c r="K1072" i="41"/>
  <c r="K1068" i="41"/>
  <c r="K1065" i="41"/>
  <c r="K1060" i="41"/>
  <c r="K1056" i="41"/>
  <c r="K1052" i="41"/>
  <c r="K1044" i="41"/>
  <c r="K1036" i="41"/>
  <c r="K1033" i="41"/>
  <c r="K1032" i="41"/>
  <c r="K1028" i="41"/>
  <c r="K1024" i="41"/>
  <c r="K1020" i="41"/>
  <c r="K1016" i="41"/>
  <c r="K1012" i="41"/>
  <c r="K1008" i="41"/>
  <c r="K1004" i="41"/>
  <c r="K1000" i="41"/>
  <c r="K996" i="41"/>
  <c r="K992" i="41"/>
  <c r="K988" i="41"/>
  <c r="K984" i="41"/>
  <c r="B8" i="39" l="1"/>
  <c r="B7" i="39"/>
  <c r="B4" i="39"/>
  <c r="B3" i="39"/>
  <c r="B8" i="38"/>
  <c r="B7" i="38"/>
  <c r="B4" i="38"/>
  <c r="B3" i="38"/>
  <c r="B8" i="36"/>
  <c r="B7" i="36"/>
  <c r="B4" i="36"/>
  <c r="B3" i="36"/>
  <c r="B8" i="35"/>
  <c r="B7" i="35"/>
  <c r="B4" i="35"/>
  <c r="B3" i="35"/>
  <c r="H1737" i="41" l="1"/>
  <c r="H1736" i="41"/>
  <c r="H1735" i="41"/>
  <c r="H1733" i="41"/>
  <c r="H1732" i="41"/>
  <c r="H1731" i="41"/>
  <c r="H1730" i="41"/>
  <c r="H1728" i="41"/>
  <c r="H1727" i="41"/>
  <c r="H1726" i="41"/>
  <c r="H1725" i="41"/>
  <c r="H1723" i="41"/>
  <c r="H1721" i="41"/>
  <c r="H1720" i="41"/>
  <c r="H1719" i="41"/>
  <c r="H1718" i="41"/>
  <c r="H1717" i="41"/>
  <c r="H1716" i="41"/>
  <c r="H1715" i="41"/>
  <c r="H1714" i="41"/>
  <c r="H1713" i="41"/>
  <c r="H1712" i="41"/>
  <c r="H1711" i="41"/>
  <c r="H1710" i="41"/>
  <c r="H1709" i="41"/>
  <c r="H1708" i="41"/>
  <c r="H1707" i="41"/>
  <c r="H1706" i="41"/>
  <c r="H1705" i="41"/>
  <c r="H1704" i="41"/>
  <c r="H1703" i="41"/>
  <c r="H1702" i="41"/>
  <c r="H1701" i="41"/>
  <c r="H1700" i="41"/>
  <c r="H1699" i="41"/>
  <c r="H1698" i="41"/>
  <c r="H1697" i="41"/>
  <c r="H1696" i="41"/>
  <c r="H1695" i="41"/>
  <c r="H1694" i="41"/>
  <c r="H1693" i="41"/>
  <c r="H1692" i="41"/>
  <c r="H1691" i="41"/>
  <c r="H1690" i="41"/>
  <c r="H1689" i="41"/>
  <c r="H1688" i="41"/>
  <c r="H1687" i="41"/>
  <c r="H1686" i="41"/>
  <c r="H1685" i="41"/>
  <c r="H1684" i="41"/>
  <c r="H1683" i="41"/>
  <c r="H1681" i="41"/>
  <c r="H1680" i="41"/>
  <c r="H1679" i="41"/>
  <c r="H1678" i="41"/>
  <c r="H1676" i="41"/>
  <c r="H1675" i="41"/>
  <c r="H1674" i="41"/>
  <c r="H1673" i="41"/>
  <c r="H1671" i="41"/>
  <c r="H1670" i="41"/>
  <c r="H1665" i="41"/>
  <c r="H1664" i="41"/>
  <c r="H1662" i="41"/>
  <c r="H1661" i="41"/>
  <c r="H1656" i="41"/>
  <c r="H1655" i="41"/>
  <c r="H1653" i="41"/>
  <c r="H1652" i="41"/>
  <c r="H1651" i="41"/>
  <c r="H1649" i="41"/>
  <c r="H1648" i="41"/>
  <c r="H1647" i="41"/>
  <c r="H1646" i="41"/>
  <c r="H1644" i="41"/>
  <c r="H1643" i="41"/>
  <c r="H1642" i="41"/>
  <c r="H1641" i="41"/>
  <c r="H1640" i="41"/>
  <c r="H1638" i="41"/>
  <c r="H1637" i="41"/>
  <c r="H1636" i="41"/>
  <c r="H1635" i="41"/>
  <c r="H1633" i="41"/>
  <c r="H1632" i="41"/>
  <c r="H1631" i="41"/>
  <c r="H1630" i="41"/>
  <c r="H1629" i="41"/>
  <c r="H1627" i="41"/>
  <c r="H1626" i="41"/>
  <c r="H1625" i="41"/>
  <c r="H1624" i="41"/>
  <c r="H1622" i="41"/>
  <c r="H1621" i="41"/>
  <c r="H1620" i="41"/>
  <c r="H1619" i="41"/>
  <c r="H1618" i="41"/>
  <c r="H1616" i="41"/>
  <c r="H1615" i="41"/>
  <c r="H1614" i="41"/>
  <c r="H1613" i="41"/>
  <c r="H1611" i="41"/>
  <c r="H1610" i="41"/>
  <c r="H1609" i="41"/>
  <c r="H1608" i="41"/>
  <c r="H1607" i="41"/>
  <c r="H1605" i="41"/>
  <c r="H1604" i="41"/>
  <c r="H1603" i="41"/>
  <c r="H1602" i="41"/>
  <c r="H1600" i="41"/>
  <c r="H1599" i="41"/>
  <c r="H1598" i="41"/>
  <c r="H1597" i="41"/>
  <c r="H1595" i="41"/>
  <c r="H1594" i="41"/>
  <c r="H1589" i="41"/>
  <c r="H1588" i="41"/>
  <c r="H1586" i="41"/>
  <c r="H1585" i="41"/>
  <c r="H1580" i="41"/>
  <c r="H1579" i="41"/>
  <c r="H1577" i="41"/>
  <c r="H1576" i="41"/>
  <c r="H1575" i="41"/>
  <c r="H1573" i="41"/>
  <c r="H1572" i="41"/>
  <c r="H1571" i="41"/>
  <c r="H1570" i="41"/>
  <c r="H1568" i="41"/>
  <c r="H1567" i="41"/>
  <c r="H1566" i="41"/>
  <c r="H1565" i="41"/>
  <c r="H1564" i="41"/>
  <c r="H1562" i="41"/>
  <c r="H1561" i="41"/>
  <c r="H1560" i="41"/>
  <c r="H1559" i="41"/>
  <c r="H1557" i="41"/>
  <c r="H1556" i="41"/>
  <c r="H1555" i="41"/>
  <c r="H1554" i="41"/>
  <c r="H1553" i="41"/>
  <c r="H1551" i="41"/>
  <c r="H1550" i="41"/>
  <c r="H1549" i="41"/>
  <c r="H1548" i="41"/>
  <c r="H1546" i="41"/>
  <c r="H1545" i="41"/>
  <c r="H1540" i="41"/>
  <c r="H1539" i="41"/>
  <c r="H1537" i="41"/>
  <c r="H1536" i="41"/>
  <c r="H1535" i="41"/>
  <c r="H1533" i="41"/>
  <c r="H1532" i="41"/>
  <c r="H1531" i="41"/>
  <c r="H1530" i="41"/>
  <c r="H1529" i="41"/>
  <c r="H1527" i="41"/>
  <c r="H1526" i="41"/>
  <c r="H1525" i="41"/>
  <c r="H1524" i="41"/>
  <c r="H1523" i="41"/>
  <c r="H1521" i="41"/>
  <c r="H1520" i="41"/>
  <c r="H1519" i="41"/>
  <c r="H1518" i="41"/>
  <c r="H1517" i="41"/>
  <c r="H1515" i="41"/>
  <c r="H1514" i="41"/>
  <c r="H1513" i="41"/>
  <c r="H1512" i="41"/>
  <c r="H1511" i="41"/>
  <c r="H1509" i="41"/>
  <c r="H1508" i="41"/>
  <c r="H1507" i="41"/>
  <c r="H1506" i="41"/>
  <c r="H1504" i="41"/>
  <c r="H1503" i="41"/>
  <c r="H1498" i="41"/>
  <c r="H1497" i="41"/>
  <c r="H1495" i="41"/>
  <c r="H1494" i="41"/>
  <c r="H1493" i="41"/>
  <c r="H1491" i="41"/>
  <c r="H1490" i="41"/>
  <c r="H1489" i="41"/>
  <c r="H1488" i="41"/>
  <c r="H1487" i="41"/>
  <c r="H1485" i="41"/>
  <c r="H1484" i="41"/>
  <c r="H1483" i="41"/>
  <c r="H1482" i="41"/>
  <c r="H1481" i="41"/>
  <c r="H1480" i="41"/>
  <c r="H1479" i="41"/>
  <c r="H1478" i="41"/>
  <c r="H1477" i="41"/>
  <c r="H1476" i="41"/>
  <c r="H1474" i="41"/>
  <c r="H1473" i="41"/>
  <c r="H1472" i="41"/>
  <c r="H1471" i="41"/>
  <c r="H1470" i="41"/>
  <c r="H1469" i="41"/>
  <c r="H1468" i="41"/>
  <c r="H1467" i="41"/>
  <c r="H1466" i="41"/>
  <c r="H1465" i="41"/>
  <c r="H1464" i="41"/>
  <c r="H1463" i="41"/>
  <c r="H1462" i="41"/>
  <c r="H1461" i="41"/>
  <c r="H1460" i="41"/>
  <c r="H1459" i="41"/>
  <c r="H1458" i="41"/>
  <c r="H1457" i="41"/>
  <c r="H1456" i="41"/>
  <c r="H1455" i="41"/>
  <c r="H1454" i="41"/>
  <c r="H1452" i="41"/>
  <c r="H1451" i="41"/>
  <c r="H1450" i="41"/>
  <c r="H1449" i="41"/>
  <c r="H1448" i="41"/>
  <c r="H1447" i="41"/>
  <c r="H1446" i="41"/>
  <c r="H1445" i="41"/>
  <c r="H1444" i="41"/>
  <c r="H1443" i="41"/>
  <c r="H1442" i="41"/>
  <c r="H1441" i="41"/>
  <c r="H1440" i="41"/>
  <c r="H1439" i="41"/>
  <c r="H1438" i="41"/>
  <c r="H1437" i="41"/>
  <c r="H1436" i="41"/>
  <c r="H1435" i="41"/>
  <c r="H1434" i="41"/>
  <c r="H1433" i="41"/>
  <c r="H1432" i="41"/>
  <c r="H1430" i="41"/>
  <c r="H1429" i="41"/>
  <c r="H1428" i="41"/>
  <c r="H1427" i="41"/>
  <c r="H1426" i="41"/>
  <c r="H1425" i="41"/>
  <c r="H1424" i="41"/>
  <c r="H1423" i="41"/>
  <c r="H1422" i="41"/>
  <c r="H1421" i="41"/>
  <c r="H1420" i="41"/>
  <c r="H1419" i="41"/>
  <c r="H1418" i="41"/>
  <c r="H1417" i="41"/>
  <c r="H1416" i="41"/>
  <c r="H1415" i="41"/>
  <c r="H1414" i="41"/>
  <c r="H1413" i="41"/>
  <c r="H1412" i="41"/>
  <c r="H1411" i="41"/>
  <c r="H1388" i="41"/>
  <c r="H1386" i="41"/>
  <c r="H1385" i="41"/>
  <c r="H1384" i="41"/>
  <c r="H1383" i="41"/>
  <c r="H1382" i="41"/>
  <c r="H1381" i="41"/>
  <c r="H1380" i="41"/>
  <c r="H1379" i="41"/>
  <c r="H1378" i="41"/>
  <c r="H1377" i="41"/>
  <c r="H1376" i="41"/>
  <c r="H1375" i="41"/>
  <c r="H1374" i="41"/>
  <c r="H1373" i="41"/>
  <c r="H1372" i="41"/>
  <c r="H1371" i="41"/>
  <c r="H1370" i="41"/>
  <c r="H1369" i="41"/>
  <c r="H1368" i="41"/>
  <c r="H1367" i="41"/>
  <c r="H1366" i="41"/>
  <c r="H1364" i="41"/>
  <c r="H1363" i="41"/>
  <c r="H1362" i="41"/>
  <c r="H1361" i="41"/>
  <c r="H1360" i="41"/>
  <c r="H1359" i="41"/>
  <c r="H1358" i="41"/>
  <c r="H1357" i="41"/>
  <c r="H1356" i="41"/>
  <c r="H1355" i="41"/>
  <c r="H1354" i="41"/>
  <c r="H1353" i="41"/>
  <c r="H1352" i="41"/>
  <c r="H1351" i="41"/>
  <c r="H1350" i="41"/>
  <c r="H1349" i="41"/>
  <c r="H1348" i="41"/>
  <c r="H1347" i="41"/>
  <c r="H1346" i="41"/>
  <c r="H1345" i="41"/>
  <c r="H1344" i="41"/>
  <c r="H1342" i="41"/>
  <c r="H1341" i="41"/>
  <c r="H1340" i="41"/>
  <c r="H1339" i="41"/>
  <c r="H1338" i="41"/>
  <c r="H1337" i="41"/>
  <c r="H1336" i="41"/>
  <c r="H1335" i="41"/>
  <c r="H1334" i="41"/>
  <c r="H1333" i="41"/>
  <c r="H1332" i="41"/>
  <c r="H1331" i="41"/>
  <c r="H1330" i="41"/>
  <c r="H1329" i="41"/>
  <c r="H1328" i="41"/>
  <c r="H1327" i="41"/>
  <c r="H1326" i="41"/>
  <c r="H1325" i="41"/>
  <c r="H1324" i="41"/>
  <c r="H1323" i="41"/>
  <c r="H1322" i="41"/>
  <c r="H1320" i="41"/>
  <c r="H1319" i="41"/>
  <c r="H1318" i="41"/>
  <c r="H1317" i="41"/>
  <c r="H1316" i="41"/>
  <c r="H1315" i="41"/>
  <c r="H1314" i="41"/>
  <c r="H1313" i="41"/>
  <c r="H1312" i="41"/>
  <c r="H1311" i="41"/>
  <c r="H1310" i="41"/>
  <c r="H1309" i="41"/>
  <c r="H1308" i="41"/>
  <c r="H1307" i="41"/>
  <c r="H1306" i="41"/>
  <c r="H1305" i="41"/>
  <c r="H1304" i="41"/>
  <c r="H1303" i="41"/>
  <c r="H1302" i="41"/>
  <c r="H1301" i="41"/>
  <c r="H1300" i="41"/>
  <c r="H1298" i="41"/>
  <c r="H1297" i="41"/>
  <c r="H1296" i="41"/>
  <c r="H1295" i="41"/>
  <c r="H1294" i="41"/>
  <c r="H1293" i="41"/>
  <c r="H1292" i="41"/>
  <c r="H1291" i="41"/>
  <c r="H1290" i="41"/>
  <c r="H1289" i="41"/>
  <c r="H1288" i="41"/>
  <c r="H1287" i="41"/>
  <c r="H1286" i="41"/>
  <c r="H1285" i="41"/>
  <c r="H1284" i="41"/>
  <c r="H1283" i="41"/>
  <c r="H1282" i="41"/>
  <c r="H1281" i="41"/>
  <c r="H1280" i="41"/>
  <c r="H1279" i="41"/>
  <c r="H1278" i="41"/>
  <c r="H1276" i="41"/>
  <c r="H1275" i="41"/>
  <c r="H1274" i="41"/>
  <c r="H1273" i="41"/>
  <c r="H1272" i="41"/>
  <c r="H1271" i="41"/>
  <c r="H1270" i="41"/>
  <c r="H1269" i="41"/>
  <c r="H1268" i="41"/>
  <c r="H1267" i="41"/>
  <c r="H1266" i="41"/>
  <c r="H1265" i="41"/>
  <c r="H1264" i="41"/>
  <c r="H1263" i="41"/>
  <c r="H1262" i="41"/>
  <c r="H1261" i="41"/>
  <c r="H1260" i="41"/>
  <c r="H1259" i="41"/>
  <c r="H1258" i="41"/>
  <c r="H1257" i="41"/>
  <c r="H1256" i="41"/>
  <c r="H1254" i="41"/>
  <c r="H1253" i="41"/>
  <c r="H1252" i="41"/>
  <c r="H1251" i="41"/>
  <c r="H1250" i="41"/>
  <c r="H1249" i="41"/>
  <c r="H1248" i="41"/>
  <c r="H1247" i="41"/>
  <c r="H1246" i="41"/>
  <c r="H1245" i="41"/>
  <c r="H1244" i="41"/>
  <c r="H1243" i="41"/>
  <c r="H1242" i="41"/>
  <c r="H1241" i="41"/>
  <c r="H1240" i="41"/>
  <c r="H1239" i="41"/>
  <c r="H1238" i="41"/>
  <c r="H1237" i="41"/>
  <c r="H1236" i="41"/>
  <c r="H1235" i="41"/>
  <c r="H1206" i="41"/>
  <c r="H1204" i="41"/>
  <c r="H1203" i="41"/>
  <c r="H1202" i="41"/>
  <c r="H1201" i="41"/>
  <c r="H1200" i="41"/>
  <c r="H1199" i="41"/>
  <c r="H1198" i="41"/>
  <c r="H1197" i="41"/>
  <c r="H1196" i="41"/>
  <c r="H1195" i="41"/>
  <c r="H1194" i="41"/>
  <c r="H1193" i="41"/>
  <c r="H1192" i="41"/>
  <c r="H1191" i="41"/>
  <c r="H1190" i="41"/>
  <c r="H1189" i="41"/>
  <c r="H1188" i="41"/>
  <c r="H1187" i="41"/>
  <c r="H1186" i="41"/>
  <c r="H1185" i="41"/>
  <c r="H1184" i="41"/>
  <c r="H1183" i="41"/>
  <c r="H1182" i="41"/>
  <c r="H1181" i="41"/>
  <c r="H1180" i="41"/>
  <c r="H1179" i="41"/>
  <c r="H1178" i="41"/>
  <c r="H1176" i="41"/>
  <c r="H1175" i="41"/>
  <c r="H1174" i="41"/>
  <c r="H1173" i="41"/>
  <c r="H1172" i="41"/>
  <c r="H1171" i="41"/>
  <c r="H1170" i="41"/>
  <c r="H1169" i="41"/>
  <c r="H1168" i="41"/>
  <c r="H1167" i="41"/>
  <c r="H1166" i="41"/>
  <c r="H1165" i="41"/>
  <c r="H1164" i="41"/>
  <c r="H1163" i="41"/>
  <c r="H1162" i="41"/>
  <c r="H1161" i="41"/>
  <c r="H1160" i="41"/>
  <c r="H1159" i="41"/>
  <c r="H1158" i="41"/>
  <c r="H1157" i="41"/>
  <c r="H1156" i="41"/>
  <c r="H1155" i="41"/>
  <c r="H1154" i="41"/>
  <c r="H1153" i="41"/>
  <c r="H1152" i="41"/>
  <c r="H1151" i="41"/>
  <c r="H1150" i="41"/>
  <c r="H1148" i="41"/>
  <c r="H1147" i="41"/>
  <c r="H1146" i="41"/>
  <c r="H1145" i="41"/>
  <c r="H1144" i="41"/>
  <c r="H1143" i="41"/>
  <c r="H1142" i="41"/>
  <c r="H1141" i="41"/>
  <c r="H1140" i="41"/>
  <c r="H1139" i="41"/>
  <c r="H1138" i="41"/>
  <c r="H1137" i="41"/>
  <c r="H1136" i="41"/>
  <c r="H1135" i="41"/>
  <c r="H1134" i="41"/>
  <c r="H1133" i="41"/>
  <c r="H1132" i="41"/>
  <c r="H1131" i="41"/>
  <c r="H1130" i="41"/>
  <c r="H1129" i="41"/>
  <c r="H1128" i="41"/>
  <c r="H1127" i="41"/>
  <c r="H1126" i="41"/>
  <c r="H1125" i="41"/>
  <c r="H1124" i="41"/>
  <c r="H1123" i="41"/>
  <c r="H1122" i="41"/>
  <c r="H1120" i="41"/>
  <c r="H1119" i="41"/>
  <c r="H1118" i="41"/>
  <c r="H1117" i="41"/>
  <c r="H1116" i="41"/>
  <c r="H1115" i="41"/>
  <c r="H1114" i="41"/>
  <c r="H1113" i="41"/>
  <c r="H1112" i="41"/>
  <c r="H1111" i="41"/>
  <c r="H1110" i="41"/>
  <c r="H1109" i="41"/>
  <c r="H1108" i="41"/>
  <c r="H1107" i="41"/>
  <c r="H1106" i="41"/>
  <c r="H1105" i="41"/>
  <c r="H1104" i="41"/>
  <c r="H1103" i="41"/>
  <c r="H1102" i="41"/>
  <c r="H1101" i="41"/>
  <c r="H1100" i="41"/>
  <c r="H1099" i="41"/>
  <c r="H1098" i="41"/>
  <c r="H1097" i="41"/>
  <c r="H1096" i="41"/>
  <c r="H1095" i="41"/>
  <c r="H1094" i="41"/>
  <c r="H1092" i="41"/>
  <c r="H1091" i="41"/>
  <c r="H1090" i="41"/>
  <c r="H1089" i="41"/>
  <c r="H1088" i="41"/>
  <c r="H1087" i="41"/>
  <c r="H1086" i="41"/>
  <c r="H1085" i="41"/>
  <c r="H1084" i="41"/>
  <c r="H1083" i="41"/>
  <c r="H1082" i="41"/>
  <c r="H1081" i="41"/>
  <c r="H1080" i="41"/>
  <c r="H1079" i="41"/>
  <c r="H1078" i="41"/>
  <c r="H1077" i="41"/>
  <c r="H1076" i="41"/>
  <c r="H1075" i="41"/>
  <c r="H1074" i="41"/>
  <c r="H1073" i="41"/>
  <c r="H1072" i="41"/>
  <c r="H1071" i="41"/>
  <c r="H1070" i="41"/>
  <c r="H1069" i="41"/>
  <c r="H1068" i="41"/>
  <c r="H1067" i="41"/>
  <c r="H1066" i="41"/>
  <c r="H1064" i="41"/>
  <c r="H1063" i="41"/>
  <c r="H1062" i="41"/>
  <c r="H1061" i="41"/>
  <c r="H1060" i="41"/>
  <c r="H1059" i="41"/>
  <c r="H1058" i="41"/>
  <c r="H1057" i="41"/>
  <c r="H1056" i="41"/>
  <c r="H1055" i="41"/>
  <c r="H1054" i="41"/>
  <c r="H1053" i="41"/>
  <c r="H1052" i="41"/>
  <c r="H1051" i="41"/>
  <c r="H1050" i="41"/>
  <c r="H1049" i="41"/>
  <c r="H1048" i="41"/>
  <c r="H1047" i="41"/>
  <c r="H1046" i="41"/>
  <c r="H1045" i="41"/>
  <c r="H1044" i="41"/>
  <c r="H1043" i="41"/>
  <c r="H1042" i="41"/>
  <c r="H1041" i="41"/>
  <c r="H1040" i="41"/>
  <c r="H1039" i="41"/>
  <c r="H1038" i="41"/>
  <c r="H1036" i="41"/>
  <c r="H1035" i="41"/>
  <c r="H1034" i="41"/>
  <c r="H1033" i="41"/>
  <c r="H1032" i="41"/>
  <c r="H1031" i="41"/>
  <c r="H1030" i="41"/>
  <c r="H1029" i="41"/>
  <c r="H1028" i="41"/>
  <c r="H1027" i="41"/>
  <c r="H1026" i="41"/>
  <c r="H1025" i="41"/>
  <c r="H1024" i="41"/>
  <c r="H1023" i="41"/>
  <c r="H1022" i="41"/>
  <c r="H1021" i="41"/>
  <c r="H1020" i="41"/>
  <c r="H1019" i="41"/>
  <c r="H1018" i="41"/>
  <c r="H1017" i="41"/>
  <c r="H1016" i="41"/>
  <c r="H1015" i="41"/>
  <c r="H1014" i="41"/>
  <c r="H1013" i="41"/>
  <c r="H1012" i="41"/>
  <c r="H1011" i="41"/>
  <c r="H1010" i="41"/>
  <c r="H1008" i="41"/>
  <c r="H1007" i="41"/>
  <c r="H1006" i="41"/>
  <c r="H1005" i="41"/>
  <c r="H1004" i="41"/>
  <c r="H1003" i="41"/>
  <c r="H1002" i="41"/>
  <c r="H1001" i="41"/>
  <c r="H1000" i="41"/>
  <c r="H999" i="41"/>
  <c r="H998" i="41"/>
  <c r="H997" i="41"/>
  <c r="H996" i="41"/>
  <c r="H995" i="41"/>
  <c r="H994" i="41"/>
  <c r="H993" i="41"/>
  <c r="H992" i="41"/>
  <c r="H991" i="41"/>
  <c r="H990" i="41"/>
  <c r="H989" i="41"/>
  <c r="H988" i="41"/>
  <c r="H987" i="41"/>
  <c r="H986" i="41"/>
  <c r="H985" i="41"/>
  <c r="H984" i="41"/>
  <c r="H983" i="41"/>
  <c r="H981" i="41"/>
  <c r="H980" i="41"/>
  <c r="H979" i="41"/>
  <c r="H978" i="41"/>
  <c r="H977" i="41"/>
  <c r="H976" i="41"/>
  <c r="H975" i="41"/>
  <c r="H974" i="41"/>
  <c r="H973" i="41"/>
  <c r="H972" i="41"/>
  <c r="H971" i="41"/>
  <c r="H970" i="41"/>
  <c r="H969" i="41"/>
  <c r="H968" i="41"/>
  <c r="H967" i="41"/>
  <c r="H966" i="41"/>
  <c r="H965" i="41"/>
  <c r="H964" i="41"/>
  <c r="H963" i="41"/>
  <c r="H962" i="41"/>
  <c r="H960" i="41"/>
  <c r="H959" i="41"/>
  <c r="H958" i="41"/>
  <c r="H957" i="41"/>
  <c r="H956" i="41"/>
  <c r="H955" i="41"/>
  <c r="H954" i="41"/>
  <c r="H953" i="41"/>
  <c r="H952" i="41"/>
  <c r="H951" i="41"/>
  <c r="H950" i="41"/>
  <c r="H949" i="41"/>
  <c r="H948" i="41"/>
  <c r="H947" i="41"/>
  <c r="H946" i="41"/>
  <c r="H945" i="41"/>
  <c r="H944" i="41"/>
  <c r="H943" i="41"/>
  <c r="H942" i="41"/>
  <c r="H941" i="41"/>
  <c r="H939" i="41"/>
  <c r="H938" i="41"/>
  <c r="H937" i="41"/>
  <c r="H936" i="41"/>
  <c r="H935" i="41"/>
  <c r="H934" i="41"/>
  <c r="H933" i="41"/>
  <c r="H932" i="41"/>
  <c r="H931" i="41"/>
  <c r="H930" i="41"/>
  <c r="H929" i="41"/>
  <c r="H928" i="41"/>
  <c r="H927" i="41"/>
  <c r="H926" i="41"/>
  <c r="H925" i="41"/>
  <c r="H924" i="41"/>
  <c r="H923" i="41"/>
  <c r="H922" i="41"/>
  <c r="H921" i="41"/>
  <c r="H920" i="41"/>
  <c r="H918" i="41"/>
  <c r="H917" i="41"/>
  <c r="H916" i="41"/>
  <c r="H915" i="41"/>
  <c r="H914" i="41"/>
  <c r="H913" i="41"/>
  <c r="H912" i="41"/>
  <c r="H911" i="41"/>
  <c r="H910" i="41"/>
  <c r="H909" i="41"/>
  <c r="H908" i="41"/>
  <c r="H907" i="41"/>
  <c r="H906" i="41"/>
  <c r="H905" i="41"/>
  <c r="H904" i="41"/>
  <c r="H903" i="41"/>
  <c r="H902" i="41"/>
  <c r="H901" i="41"/>
  <c r="H900" i="41"/>
  <c r="H899" i="41"/>
  <c r="H897" i="41"/>
  <c r="H896" i="41"/>
  <c r="H895" i="41"/>
  <c r="H894" i="41"/>
  <c r="H893" i="41"/>
  <c r="H892" i="41"/>
  <c r="H891" i="41"/>
  <c r="H890" i="41"/>
  <c r="H889" i="41"/>
  <c r="H888" i="41"/>
  <c r="H887" i="41"/>
  <c r="H886" i="41"/>
  <c r="H885" i="41"/>
  <c r="H884" i="41"/>
  <c r="H883" i="41"/>
  <c r="H882" i="41"/>
  <c r="H881" i="41"/>
  <c r="H880" i="41"/>
  <c r="H879" i="41"/>
  <c r="H878" i="41"/>
  <c r="H877" i="41"/>
  <c r="H876" i="41"/>
  <c r="H875" i="41"/>
  <c r="H874" i="41"/>
  <c r="H873" i="41"/>
  <c r="H872" i="41"/>
  <c r="H871" i="41"/>
  <c r="H870" i="41"/>
  <c r="H869" i="41"/>
  <c r="H839" i="41"/>
  <c r="H838" i="41"/>
  <c r="H837" i="41"/>
  <c r="H836" i="41"/>
  <c r="H835" i="41"/>
  <c r="H834" i="41"/>
  <c r="H833" i="41"/>
  <c r="H832" i="41"/>
  <c r="H831" i="41"/>
  <c r="H830" i="41"/>
  <c r="H829" i="41"/>
  <c r="H828" i="41"/>
  <c r="H827" i="41"/>
  <c r="H826" i="41"/>
  <c r="H825" i="41"/>
  <c r="H824" i="41"/>
  <c r="H823" i="41"/>
  <c r="H822" i="41"/>
  <c r="H821" i="41"/>
  <c r="H820" i="41"/>
  <c r="H819" i="41"/>
  <c r="H818" i="41"/>
  <c r="H817" i="41"/>
  <c r="H816" i="41"/>
  <c r="H815" i="41"/>
  <c r="H814" i="41"/>
  <c r="H813" i="41"/>
  <c r="H811" i="41"/>
  <c r="H810" i="41"/>
  <c r="H809" i="41"/>
  <c r="H808" i="41"/>
  <c r="H807" i="41"/>
  <c r="H806" i="41"/>
  <c r="H805" i="41"/>
  <c r="H804" i="41"/>
  <c r="H803" i="41"/>
  <c r="H802" i="41"/>
  <c r="H801" i="41"/>
  <c r="H800" i="41"/>
  <c r="H799" i="41"/>
  <c r="H798" i="41"/>
  <c r="H797" i="41"/>
  <c r="H796" i="41"/>
  <c r="H795" i="41"/>
  <c r="H794" i="41"/>
  <c r="H793" i="41"/>
  <c r="H792" i="41"/>
  <c r="H791" i="41"/>
  <c r="H790" i="41"/>
  <c r="H789" i="41"/>
  <c r="H788" i="41"/>
  <c r="H787" i="41"/>
  <c r="H786" i="41"/>
  <c r="H785" i="41"/>
  <c r="H783" i="41"/>
  <c r="H782" i="41"/>
  <c r="H781" i="41"/>
  <c r="H780" i="41"/>
  <c r="H779" i="41"/>
  <c r="H778" i="41"/>
  <c r="H777" i="41"/>
  <c r="H776" i="41"/>
  <c r="H775" i="41"/>
  <c r="H774" i="41"/>
  <c r="H773" i="41"/>
  <c r="H772" i="41"/>
  <c r="H771" i="41"/>
  <c r="H770" i="41"/>
  <c r="H769" i="41"/>
  <c r="H768" i="41"/>
  <c r="H767" i="41"/>
  <c r="H766" i="41"/>
  <c r="H765" i="41"/>
  <c r="H764" i="41"/>
  <c r="H763" i="41"/>
  <c r="H762" i="41"/>
  <c r="H761" i="41"/>
  <c r="H760" i="41"/>
  <c r="H759" i="41"/>
  <c r="H758" i="41"/>
  <c r="H757" i="41"/>
  <c r="H756" i="41"/>
  <c r="H755" i="41"/>
  <c r="H753" i="41"/>
  <c r="H752" i="41"/>
  <c r="H751" i="41"/>
  <c r="H750" i="41"/>
  <c r="H749" i="41"/>
  <c r="H748" i="41"/>
  <c r="H747" i="41"/>
  <c r="H746" i="41"/>
  <c r="H745" i="41"/>
  <c r="H744" i="41"/>
  <c r="H743" i="41"/>
  <c r="H742" i="41"/>
  <c r="H741" i="41"/>
  <c r="H740" i="41"/>
  <c r="H739" i="41"/>
  <c r="H738" i="41"/>
  <c r="H737" i="41"/>
  <c r="H736" i="41"/>
  <c r="H735" i="41"/>
  <c r="H734" i="41"/>
  <c r="H733" i="41"/>
  <c r="H732" i="41"/>
  <c r="H731" i="41"/>
  <c r="H730" i="41"/>
  <c r="H729" i="41"/>
  <c r="H728" i="41"/>
  <c r="H727" i="41"/>
  <c r="H726" i="41"/>
  <c r="H725" i="41"/>
  <c r="H695" i="41"/>
  <c r="H694" i="41"/>
  <c r="H693" i="41"/>
  <c r="H692" i="41"/>
  <c r="H691" i="41"/>
  <c r="H690" i="41"/>
  <c r="H689" i="41"/>
  <c r="H688" i="41"/>
  <c r="H687" i="41"/>
  <c r="H686" i="41"/>
  <c r="H685" i="41"/>
  <c r="H684" i="41"/>
  <c r="H683" i="41"/>
  <c r="H682" i="41"/>
  <c r="H681" i="41"/>
  <c r="H680" i="41"/>
  <c r="H679" i="41"/>
  <c r="H678" i="41"/>
  <c r="H677" i="41"/>
  <c r="H676" i="41"/>
  <c r="H675" i="41"/>
  <c r="H674" i="41"/>
  <c r="H673" i="41"/>
  <c r="H672" i="41"/>
  <c r="H671" i="41"/>
  <c r="H670" i="41"/>
  <c r="H669" i="41"/>
  <c r="H667" i="41"/>
  <c r="H666" i="41"/>
  <c r="H665" i="41"/>
  <c r="H664" i="41"/>
  <c r="H663" i="41"/>
  <c r="H662" i="41"/>
  <c r="H661" i="41"/>
  <c r="H660" i="41"/>
  <c r="H659" i="41"/>
  <c r="H658" i="41"/>
  <c r="H657" i="41"/>
  <c r="H656" i="41"/>
  <c r="H655" i="41"/>
  <c r="H654" i="41"/>
  <c r="H653" i="41"/>
  <c r="H652" i="41"/>
  <c r="H651" i="41"/>
  <c r="H650" i="41"/>
  <c r="H649" i="41"/>
  <c r="H648" i="41"/>
  <c r="H647" i="41"/>
  <c r="H646" i="41"/>
  <c r="H645" i="41"/>
  <c r="H644" i="41"/>
  <c r="H643" i="41"/>
  <c r="H642" i="41"/>
  <c r="H641" i="41"/>
  <c r="H639" i="41"/>
  <c r="H638" i="41"/>
  <c r="H637" i="41"/>
  <c r="H636" i="41"/>
  <c r="H635" i="41"/>
  <c r="H634" i="41"/>
  <c r="H633" i="41"/>
  <c r="H632" i="41"/>
  <c r="H631" i="41"/>
  <c r="H630" i="41"/>
  <c r="H629" i="41"/>
  <c r="H628" i="41"/>
  <c r="H627" i="41"/>
  <c r="H626" i="41"/>
  <c r="H625" i="41"/>
  <c r="H624" i="41"/>
  <c r="H623" i="41"/>
  <c r="H622" i="41"/>
  <c r="H621" i="41"/>
  <c r="H620" i="41"/>
  <c r="H619" i="41"/>
  <c r="H618" i="41"/>
  <c r="H617" i="41"/>
  <c r="H616" i="41"/>
  <c r="H615" i="41"/>
  <c r="H614" i="41"/>
  <c r="H613" i="41"/>
  <c r="H612" i="41"/>
  <c r="H611" i="41"/>
  <c r="H609" i="41"/>
  <c r="H608" i="41"/>
  <c r="H607" i="41"/>
  <c r="H606" i="41"/>
  <c r="H605" i="41"/>
  <c r="H604" i="41"/>
  <c r="H603" i="41"/>
  <c r="H602" i="41"/>
  <c r="H601" i="41"/>
  <c r="H600" i="41"/>
  <c r="H599" i="41"/>
  <c r="H598" i="41"/>
  <c r="H597" i="41"/>
  <c r="H596" i="41"/>
  <c r="H595" i="41"/>
  <c r="H594" i="41"/>
  <c r="H593" i="41"/>
  <c r="H592" i="41"/>
  <c r="H591" i="41"/>
  <c r="H590" i="41"/>
  <c r="H589" i="41"/>
  <c r="H588" i="41"/>
  <c r="H587" i="41"/>
  <c r="H586" i="41"/>
  <c r="H585" i="41"/>
  <c r="H584" i="41"/>
  <c r="H583" i="41"/>
  <c r="H582" i="41"/>
  <c r="H581" i="41"/>
  <c r="H579" i="41"/>
  <c r="H578" i="41"/>
  <c r="H577" i="41"/>
  <c r="H576" i="41"/>
  <c r="H575" i="41"/>
  <c r="H574" i="41"/>
  <c r="H573" i="41"/>
  <c r="H572" i="41"/>
  <c r="H571" i="41"/>
  <c r="H570" i="41"/>
  <c r="H569" i="41"/>
  <c r="H568" i="41"/>
  <c r="H567" i="41"/>
  <c r="H566" i="41"/>
  <c r="H565" i="41"/>
  <c r="H564" i="41"/>
  <c r="H563" i="41"/>
  <c r="H562" i="41"/>
  <c r="H561" i="41"/>
  <c r="H560" i="41"/>
  <c r="H559" i="41"/>
  <c r="H558" i="41"/>
  <c r="H557" i="41"/>
  <c r="H556" i="41"/>
  <c r="H555" i="41"/>
  <c r="H554" i="41"/>
  <c r="H553" i="41"/>
  <c r="H552" i="41"/>
  <c r="H551" i="41"/>
  <c r="H521" i="41"/>
  <c r="H520" i="41"/>
  <c r="H519" i="41"/>
  <c r="H518" i="41"/>
  <c r="H517" i="41"/>
  <c r="H516" i="41"/>
  <c r="H515" i="41"/>
  <c r="H514" i="41"/>
  <c r="H513" i="41"/>
  <c r="H512" i="41"/>
  <c r="H511" i="41"/>
  <c r="H510" i="41"/>
  <c r="H509" i="41"/>
  <c r="H508" i="41"/>
  <c r="H507" i="41"/>
  <c r="H506" i="41"/>
  <c r="H505" i="41"/>
  <c r="H504" i="41"/>
  <c r="H503" i="41"/>
  <c r="H502" i="41"/>
  <c r="H501" i="41"/>
  <c r="H500" i="41"/>
  <c r="H499" i="41"/>
  <c r="H498" i="41"/>
  <c r="H497" i="41"/>
  <c r="H496" i="41"/>
  <c r="H495" i="41"/>
  <c r="H493" i="41"/>
  <c r="H492" i="41"/>
  <c r="H491" i="41"/>
  <c r="H490" i="41"/>
  <c r="H489" i="41"/>
  <c r="H488" i="41"/>
  <c r="H487" i="41"/>
  <c r="H486" i="41"/>
  <c r="H485" i="41"/>
  <c r="H484" i="41"/>
  <c r="H483" i="41"/>
  <c r="H482" i="41"/>
  <c r="H481" i="41"/>
  <c r="H480" i="41"/>
  <c r="H479" i="41"/>
  <c r="H478" i="41"/>
  <c r="H477" i="41"/>
  <c r="H476" i="41"/>
  <c r="H475" i="41"/>
  <c r="H474" i="41"/>
  <c r="H473" i="41"/>
  <c r="H472" i="41"/>
  <c r="H471" i="41"/>
  <c r="H470" i="41"/>
  <c r="H469" i="41"/>
  <c r="H468" i="41"/>
  <c r="H467" i="41"/>
  <c r="H465" i="41"/>
  <c r="H464" i="41"/>
  <c r="H463" i="41"/>
  <c r="H462" i="41"/>
  <c r="H461" i="41"/>
  <c r="H460" i="41"/>
  <c r="H459" i="41"/>
  <c r="H458" i="41"/>
  <c r="H457" i="41"/>
  <c r="H456" i="41"/>
  <c r="H455" i="41"/>
  <c r="H454" i="41"/>
  <c r="H453" i="41"/>
  <c r="H452" i="41"/>
  <c r="H451" i="41"/>
  <c r="H450" i="41"/>
  <c r="H449" i="41"/>
  <c r="H448" i="41"/>
  <c r="H447" i="41"/>
  <c r="H446" i="41"/>
  <c r="H445" i="41"/>
  <c r="H444" i="41"/>
  <c r="H443" i="41"/>
  <c r="H442" i="41"/>
  <c r="H441" i="41"/>
  <c r="H440" i="41"/>
  <c r="H439" i="41"/>
  <c r="H438" i="41"/>
  <c r="H437" i="41"/>
  <c r="H435" i="41"/>
  <c r="H434" i="41"/>
  <c r="H433" i="41"/>
  <c r="H432" i="41"/>
  <c r="H431" i="41"/>
  <c r="H430" i="41"/>
  <c r="H429" i="41"/>
  <c r="H428" i="41"/>
  <c r="H427" i="41"/>
  <c r="H426" i="41"/>
  <c r="H425" i="41"/>
  <c r="H424" i="41"/>
  <c r="H423" i="41"/>
  <c r="H422" i="41"/>
  <c r="H421" i="41"/>
  <c r="H420" i="41"/>
  <c r="H419" i="41"/>
  <c r="H418" i="41"/>
  <c r="H417" i="41"/>
  <c r="H416" i="41"/>
  <c r="H415" i="41"/>
  <c r="H414" i="41"/>
  <c r="H413" i="41"/>
  <c r="H412" i="41"/>
  <c r="H411" i="41"/>
  <c r="H410" i="41"/>
  <c r="H409" i="41"/>
  <c r="H408" i="41"/>
  <c r="H407" i="41"/>
  <c r="H402" i="41"/>
  <c r="H401" i="41"/>
  <c r="H399" i="41"/>
  <c r="H398" i="41"/>
  <c r="H396" i="41"/>
  <c r="H395" i="41"/>
  <c r="H394" i="41"/>
  <c r="H393" i="41"/>
  <c r="H391" i="41"/>
  <c r="H390" i="41"/>
  <c r="H389" i="41"/>
  <c r="H388" i="41"/>
  <c r="H374" i="41"/>
  <c r="H373" i="41"/>
  <c r="H371" i="41"/>
  <c r="H370" i="41"/>
  <c r="H365" i="41"/>
  <c r="H364" i="41"/>
  <c r="H362" i="41"/>
  <c r="H361" i="41"/>
  <c r="H356" i="41"/>
  <c r="H355" i="41"/>
  <c r="H353" i="41"/>
  <c r="H352" i="41"/>
  <c r="H350" i="41"/>
  <c r="H349" i="41"/>
  <c r="H348" i="41"/>
  <c r="H347" i="41"/>
  <c r="H345" i="41"/>
  <c r="H344" i="41"/>
  <c r="H343" i="41"/>
  <c r="H342" i="41"/>
  <c r="H337" i="41"/>
  <c r="H336" i="41"/>
  <c r="H334" i="41"/>
  <c r="H333" i="41"/>
  <c r="H331" i="41"/>
  <c r="H330" i="41"/>
  <c r="H329" i="41"/>
  <c r="H328" i="41"/>
  <c r="H326" i="41"/>
  <c r="H325" i="41"/>
  <c r="H324" i="41"/>
  <c r="H323" i="41"/>
  <c r="H321" i="41"/>
  <c r="H320" i="41"/>
  <c r="H319" i="41"/>
  <c r="H318" i="41"/>
  <c r="H313" i="41"/>
  <c r="H312" i="41"/>
  <c r="H310" i="41"/>
  <c r="H309" i="41"/>
  <c r="H307" i="41"/>
  <c r="H306" i="41"/>
  <c r="H305" i="41"/>
  <c r="H304" i="41"/>
  <c r="H302" i="41"/>
  <c r="H301" i="41"/>
  <c r="H300" i="41"/>
  <c r="H299" i="41"/>
  <c r="L294" i="41"/>
  <c r="L293" i="41"/>
  <c r="L291" i="41"/>
  <c r="L290" i="41"/>
  <c r="L276" i="41"/>
  <c r="L275" i="41"/>
  <c r="L273" i="41"/>
  <c r="L272" i="41"/>
  <c r="L267" i="41"/>
  <c r="L266" i="41"/>
  <c r="L264" i="41"/>
  <c r="L263" i="41"/>
  <c r="L258" i="41"/>
  <c r="L257" i="41"/>
  <c r="L255" i="41"/>
  <c r="L254" i="41"/>
  <c r="L249" i="41"/>
  <c r="L248" i="41"/>
  <c r="L246" i="41"/>
  <c r="L245" i="41"/>
  <c r="K245" i="41" s="1"/>
  <c r="L240" i="41"/>
  <c r="K240" i="41" s="1"/>
  <c r="L239" i="41"/>
  <c r="K239" i="41" s="1"/>
  <c r="L237" i="41"/>
  <c r="K237" i="41" s="1"/>
  <c r="L236" i="41"/>
  <c r="L222" i="41"/>
  <c r="K222" i="41" s="1"/>
  <c r="L221" i="41"/>
  <c r="K221" i="41" s="1"/>
  <c r="L219" i="41"/>
  <c r="K219" i="41" s="1"/>
  <c r="L218" i="41"/>
  <c r="K218" i="41" s="1"/>
  <c r="L213" i="41"/>
  <c r="K213" i="41" s="1"/>
  <c r="L212" i="41"/>
  <c r="K212" i="41" s="1"/>
  <c r="L210" i="41"/>
  <c r="K210" i="41" s="1"/>
  <c r="L209" i="41"/>
  <c r="K209" i="41" s="1"/>
  <c r="L204" i="41"/>
  <c r="K204" i="41" s="1"/>
  <c r="L203" i="41"/>
  <c r="K203" i="41" s="1"/>
  <c r="L201" i="41"/>
  <c r="K201" i="41" s="1"/>
  <c r="L200" i="41"/>
  <c r="K200" i="41" s="1"/>
  <c r="L186" i="41"/>
  <c r="K186" i="41" s="1"/>
  <c r="L185" i="41"/>
  <c r="K185" i="41" s="1"/>
  <c r="L183" i="41"/>
  <c r="K183" i="41" s="1"/>
  <c r="L182" i="41"/>
  <c r="K182" i="41" s="1"/>
  <c r="L177" i="41"/>
  <c r="K177" i="41" s="1"/>
  <c r="L176" i="41"/>
  <c r="K176" i="41" s="1"/>
  <c r="L174" i="41"/>
  <c r="K174" i="41" s="1"/>
  <c r="L173" i="41"/>
  <c r="K173" i="41" s="1"/>
  <c r="L168" i="41"/>
  <c r="K168" i="41" s="1"/>
  <c r="L167" i="41"/>
  <c r="L165" i="41"/>
  <c r="K165" i="41" s="1"/>
  <c r="L164" i="41"/>
  <c r="K164" i="41" s="1"/>
  <c r="L159" i="41"/>
  <c r="K159" i="41" s="1"/>
  <c r="L158" i="41"/>
  <c r="K158" i="41" s="1"/>
  <c r="L156" i="41"/>
  <c r="K156" i="41" s="1"/>
  <c r="L155" i="41"/>
  <c r="K155" i="41" s="1"/>
  <c r="L150" i="41"/>
  <c r="K150" i="41" s="1"/>
  <c r="L149" i="41"/>
  <c r="K149" i="41" s="1"/>
  <c r="L147" i="41"/>
  <c r="K147" i="41" s="1"/>
  <c r="L146" i="41"/>
  <c r="K146" i="41" s="1"/>
  <c r="L132" i="41"/>
  <c r="K132" i="41" s="1"/>
  <c r="L131" i="41"/>
  <c r="K131" i="41" s="1"/>
  <c r="L129" i="41"/>
  <c r="K129" i="41" s="1"/>
  <c r="L128" i="41"/>
  <c r="K128" i="41" s="1"/>
  <c r="L123" i="41"/>
  <c r="K123" i="41" s="1"/>
  <c r="L122" i="41"/>
  <c r="K122" i="41" s="1"/>
  <c r="L120" i="41"/>
  <c r="K120" i="41" s="1"/>
  <c r="L119" i="41"/>
  <c r="K119" i="41" s="1"/>
  <c r="I294" i="41"/>
  <c r="H294" i="41" s="1"/>
  <c r="I293" i="41"/>
  <c r="H293" i="41" s="1"/>
  <c r="I291" i="41"/>
  <c r="H291" i="41" s="1"/>
  <c r="I290" i="41"/>
  <c r="H290" i="41" s="1"/>
  <c r="I276" i="41"/>
  <c r="H276" i="41" s="1"/>
  <c r="I275" i="41"/>
  <c r="H275" i="41" s="1"/>
  <c r="I273" i="41"/>
  <c r="H273" i="41" s="1"/>
  <c r="I272" i="41"/>
  <c r="I267" i="41"/>
  <c r="H267" i="41" s="1"/>
  <c r="I266" i="41"/>
  <c r="H266" i="41" s="1"/>
  <c r="I264" i="41"/>
  <c r="H264" i="41" s="1"/>
  <c r="I263" i="41"/>
  <c r="H263" i="41" s="1"/>
  <c r="I258" i="41"/>
  <c r="H258" i="41" s="1"/>
  <c r="I257" i="41"/>
  <c r="H257" i="41" s="1"/>
  <c r="I255" i="41"/>
  <c r="H255" i="41" s="1"/>
  <c r="I254" i="41"/>
  <c r="H254" i="41" s="1"/>
  <c r="I249" i="41"/>
  <c r="H249" i="41" s="1"/>
  <c r="I248" i="41"/>
  <c r="I246" i="41"/>
  <c r="H246" i="41" s="1"/>
  <c r="I245" i="41"/>
  <c r="H245" i="41" s="1"/>
  <c r="I240" i="41"/>
  <c r="H240" i="41" s="1"/>
  <c r="I239" i="41"/>
  <c r="H239" i="41" s="1"/>
  <c r="I237" i="41"/>
  <c r="H237" i="41" s="1"/>
  <c r="I236" i="41"/>
  <c r="I222" i="41"/>
  <c r="H222" i="41" s="1"/>
  <c r="I221" i="41"/>
  <c r="H221" i="41" s="1"/>
  <c r="I219" i="41"/>
  <c r="H219" i="41" s="1"/>
  <c r="I218" i="41"/>
  <c r="H218" i="41" s="1"/>
  <c r="I213" i="41"/>
  <c r="H213" i="41" s="1"/>
  <c r="I212" i="41"/>
  <c r="H212" i="41" s="1"/>
  <c r="I210" i="41"/>
  <c r="H210" i="41" s="1"/>
  <c r="I209" i="41"/>
  <c r="H209" i="41" s="1"/>
  <c r="I204" i="41"/>
  <c r="H204" i="41" s="1"/>
  <c r="I203" i="41"/>
  <c r="H203" i="41" s="1"/>
  <c r="I201" i="41"/>
  <c r="H201" i="41" s="1"/>
  <c r="I200" i="41"/>
  <c r="H200" i="41" s="1"/>
  <c r="I186" i="41"/>
  <c r="H186" i="41" s="1"/>
  <c r="I185" i="41"/>
  <c r="H185" i="41" s="1"/>
  <c r="I183" i="41"/>
  <c r="H183" i="41" s="1"/>
  <c r="I182" i="41"/>
  <c r="H182" i="41" s="1"/>
  <c r="I177" i="41"/>
  <c r="H177" i="41" s="1"/>
  <c r="I176" i="41"/>
  <c r="H176" i="41" s="1"/>
  <c r="I174" i="41"/>
  <c r="H174" i="41" s="1"/>
  <c r="I173" i="41"/>
  <c r="H173" i="41" s="1"/>
  <c r="I168" i="41"/>
  <c r="H168" i="41" s="1"/>
  <c r="I167" i="41"/>
  <c r="H167" i="41" s="1"/>
  <c r="I165" i="41"/>
  <c r="H165" i="41" s="1"/>
  <c r="I164" i="41"/>
  <c r="H164" i="41" s="1"/>
  <c r="I159" i="41"/>
  <c r="H159" i="41" s="1"/>
  <c r="I158" i="41"/>
  <c r="H158" i="41" s="1"/>
  <c r="I156" i="41"/>
  <c r="H156" i="41" s="1"/>
  <c r="I155" i="41"/>
  <c r="H155" i="41" s="1"/>
  <c r="I150" i="41"/>
  <c r="H150" i="41" s="1"/>
  <c r="I149" i="41"/>
  <c r="H149" i="41" s="1"/>
  <c r="I147" i="41"/>
  <c r="H147" i="41" s="1"/>
  <c r="I146" i="41"/>
  <c r="H146" i="41" s="1"/>
  <c r="I132" i="41"/>
  <c r="H132" i="41" s="1"/>
  <c r="I131" i="41"/>
  <c r="H131" i="41" s="1"/>
  <c r="I129" i="41"/>
  <c r="H129" i="41" s="1"/>
  <c r="I128" i="41"/>
  <c r="H128" i="41" s="1"/>
  <c r="I123" i="41"/>
  <c r="H123" i="41" s="1"/>
  <c r="I122" i="41"/>
  <c r="I120" i="41"/>
  <c r="H120" i="41" s="1"/>
  <c r="I119" i="41"/>
  <c r="H119" i="41" s="1"/>
  <c r="I109" i="41"/>
  <c r="H109" i="41" s="1"/>
  <c r="I107" i="41"/>
  <c r="H107" i="41" s="1"/>
  <c r="I106" i="41"/>
  <c r="H106" i="41" s="1"/>
  <c r="I105" i="41"/>
  <c r="H105" i="41" s="1"/>
  <c r="I104" i="41"/>
  <c r="H104" i="41" s="1"/>
  <c r="I103" i="41"/>
  <c r="I102" i="41"/>
  <c r="H102" i="41" s="1"/>
  <c r="I101" i="41"/>
  <c r="H101" i="41" s="1"/>
  <c r="I100" i="41"/>
  <c r="H100" i="41" s="1"/>
  <c r="I98" i="41"/>
  <c r="H98" i="41" s="1"/>
  <c r="I97" i="41"/>
  <c r="H97" i="41" s="1"/>
  <c r="I96" i="41"/>
  <c r="H96" i="41" s="1"/>
  <c r="I95" i="41"/>
  <c r="H95" i="41" s="1"/>
  <c r="I94" i="41"/>
  <c r="H94" i="41" s="1"/>
  <c r="I93" i="41"/>
  <c r="H93" i="41" s="1"/>
  <c r="I92" i="41"/>
  <c r="H92" i="41" s="1"/>
  <c r="I81" i="41"/>
  <c r="H81" i="41" s="1"/>
  <c r="I80" i="41"/>
  <c r="H80" i="41" s="1"/>
  <c r="I79" i="41"/>
  <c r="H79" i="41" s="1"/>
  <c r="I78" i="41"/>
  <c r="H78" i="41" s="1"/>
  <c r="I77" i="41"/>
  <c r="H77" i="41" s="1"/>
  <c r="I76" i="41"/>
  <c r="H76" i="41" s="1"/>
  <c r="I75" i="41"/>
  <c r="H75" i="41" s="1"/>
  <c r="I74" i="41"/>
  <c r="H74" i="41" s="1"/>
  <c r="I72" i="41"/>
  <c r="H72" i="41" s="1"/>
  <c r="I71" i="41"/>
  <c r="H71" i="41" s="1"/>
  <c r="I70" i="41"/>
  <c r="H70" i="41" s="1"/>
  <c r="I69" i="41"/>
  <c r="H69" i="41" s="1"/>
  <c r="I68" i="41"/>
  <c r="H68" i="41" s="1"/>
  <c r="I67" i="41"/>
  <c r="H67" i="41" s="1"/>
  <c r="I66" i="41"/>
  <c r="H66" i="41" s="1"/>
  <c r="I65" i="41"/>
  <c r="H65" i="41" s="1"/>
  <c r="K294" i="41"/>
  <c r="K293" i="41"/>
  <c r="K291" i="41"/>
  <c r="K290" i="41"/>
  <c r="K276" i="41"/>
  <c r="K275" i="41"/>
  <c r="K273" i="41"/>
  <c r="K272" i="41"/>
  <c r="K267" i="41"/>
  <c r="K266" i="41"/>
  <c r="K264" i="41"/>
  <c r="K263" i="41"/>
  <c r="K258" i="41"/>
  <c r="K257" i="41"/>
  <c r="K255" i="41"/>
  <c r="K254" i="41"/>
  <c r="K249" i="41"/>
  <c r="K248" i="41"/>
  <c r="K246" i="41"/>
  <c r="K236" i="41"/>
  <c r="K167" i="41"/>
  <c r="H272" i="41"/>
  <c r="H248" i="41"/>
  <c r="H236" i="41"/>
  <c r="H122" i="41"/>
  <c r="H103" i="41"/>
  <c r="M291" i="41" l="1"/>
  <c r="M275" i="41"/>
  <c r="M267" i="41"/>
  <c r="M273" i="41"/>
  <c r="M266" i="41"/>
  <c r="M293" i="41"/>
  <c r="M272" i="41"/>
  <c r="M276" i="41"/>
  <c r="M290" i="41"/>
  <c r="M294" i="41"/>
  <c r="I1433" i="41" l="1"/>
  <c r="I983" i="41"/>
  <c r="M983" i="41" s="1"/>
  <c r="BL21" i="29"/>
  <c r="BI21" i="29"/>
  <c r="AT21" i="29"/>
  <c r="AQ21" i="29"/>
  <c r="AK21" i="29"/>
  <c r="AH21" i="29"/>
  <c r="AE21" i="29"/>
  <c r="Y21" i="29"/>
  <c r="V21" i="29"/>
  <c r="BL20" i="29"/>
  <c r="BI20" i="29"/>
  <c r="AT20" i="29"/>
  <c r="AQ20" i="29"/>
  <c r="AK20" i="29"/>
  <c r="AH20" i="29"/>
  <c r="AE20" i="29"/>
  <c r="Y20" i="29"/>
  <c r="V20" i="29"/>
  <c r="BL19" i="29"/>
  <c r="BI19" i="29"/>
  <c r="AT19" i="29"/>
  <c r="AQ19" i="29"/>
  <c r="AK19" i="29"/>
  <c r="AH19" i="29"/>
  <c r="AE19" i="29"/>
  <c r="Y19" i="29"/>
  <c r="V19" i="29"/>
  <c r="BO18" i="29"/>
  <c r="BC18" i="29"/>
  <c r="AZ18" i="29"/>
  <c r="AW18" i="29"/>
  <c r="AN18" i="29"/>
  <c r="AB18" i="29"/>
  <c r="BO17" i="29"/>
  <c r="BC17" i="29"/>
  <c r="AZ17" i="29"/>
  <c r="AW17" i="29"/>
  <c r="AN17" i="29"/>
  <c r="AB17" i="29"/>
  <c r="BL16" i="29"/>
  <c r="BI16" i="29"/>
  <c r="AT16" i="29"/>
  <c r="AQ16" i="29"/>
  <c r="AK16" i="29"/>
  <c r="AH16" i="29"/>
  <c r="AE16" i="29"/>
  <c r="Y16" i="29"/>
  <c r="V16" i="29"/>
  <c r="BO15" i="29"/>
  <c r="BC15" i="29"/>
  <c r="AZ15" i="29"/>
  <c r="AW15" i="29"/>
  <c r="AN15" i="29"/>
  <c r="AB15" i="29"/>
  <c r="BO14" i="29"/>
  <c r="BC14" i="29"/>
  <c r="AZ14" i="29"/>
  <c r="AW14" i="29"/>
  <c r="AN14" i="29"/>
  <c r="AB14" i="29"/>
  <c r="AO15" i="29" l="1"/>
  <c r="I334" i="41"/>
  <c r="BJ16" i="29"/>
  <c r="L388" i="41" s="1"/>
  <c r="K388" i="41" s="1"/>
  <c r="I388" i="41"/>
  <c r="AC18" i="29"/>
  <c r="L313" i="41" s="1"/>
  <c r="K313" i="41" s="1"/>
  <c r="I313" i="41"/>
  <c r="AF19" i="29"/>
  <c r="L319" i="41" s="1"/>
  <c r="K319" i="41" s="1"/>
  <c r="I319" i="41"/>
  <c r="Z20" i="29"/>
  <c r="L306" i="41" s="1"/>
  <c r="K306" i="41" s="1"/>
  <c r="I306" i="41"/>
  <c r="AR20" i="29"/>
  <c r="L344" i="41" s="1"/>
  <c r="K344" i="41" s="1"/>
  <c r="I344" i="41"/>
  <c r="AL21" i="29"/>
  <c r="L331" i="41" s="1"/>
  <c r="K331" i="41" s="1"/>
  <c r="I331" i="41"/>
  <c r="AC14" i="29"/>
  <c r="L309" i="41" s="1"/>
  <c r="K309" i="41" s="1"/>
  <c r="I309" i="41"/>
  <c r="I370" i="41"/>
  <c r="AX15" i="29"/>
  <c r="L353" i="41" s="1"/>
  <c r="K353" i="41" s="1"/>
  <c r="I353" i="41"/>
  <c r="W16" i="29"/>
  <c r="I299" i="41"/>
  <c r="AL16" i="29"/>
  <c r="L328" i="41" s="1"/>
  <c r="K328" i="41" s="1"/>
  <c r="I328" i="41"/>
  <c r="I393" i="41"/>
  <c r="BA17" i="29"/>
  <c r="L364" i="41" s="1"/>
  <c r="K364" i="41" s="1"/>
  <c r="I364" i="41"/>
  <c r="AO18" i="29"/>
  <c r="L337" i="41" s="1"/>
  <c r="K337" i="41" s="1"/>
  <c r="I337" i="41"/>
  <c r="BP18" i="29"/>
  <c r="L402" i="41" s="1"/>
  <c r="K402" i="41" s="1"/>
  <c r="I402" i="41"/>
  <c r="AI19" i="29"/>
  <c r="L324" i="41" s="1"/>
  <c r="K324" i="41" s="1"/>
  <c r="I324" i="41"/>
  <c r="BJ19" i="29"/>
  <c r="L389" i="41" s="1"/>
  <c r="K389" i="41" s="1"/>
  <c r="I389" i="41"/>
  <c r="AF20" i="29"/>
  <c r="L320" i="41" s="1"/>
  <c r="K320" i="41" s="1"/>
  <c r="I320" i="41"/>
  <c r="AU20" i="29"/>
  <c r="L349" i="41" s="1"/>
  <c r="K349" i="41" s="1"/>
  <c r="I349" i="41"/>
  <c r="Z21" i="29"/>
  <c r="L307" i="41" s="1"/>
  <c r="K307" i="41" s="1"/>
  <c r="I307" i="41"/>
  <c r="AR21" i="29"/>
  <c r="L345" i="41" s="1"/>
  <c r="K345" i="41" s="1"/>
  <c r="I345" i="41"/>
  <c r="BP15" i="29"/>
  <c r="I399" i="41"/>
  <c r="AI16" i="29"/>
  <c r="I323" i="41"/>
  <c r="AX17" i="29"/>
  <c r="L355" i="41" s="1"/>
  <c r="K355" i="41" s="1"/>
  <c r="I355" i="41"/>
  <c r="BD18" i="29"/>
  <c r="L374" i="41" s="1"/>
  <c r="K374" i="41" s="1"/>
  <c r="I374" i="41"/>
  <c r="AU19" i="29"/>
  <c r="L348" i="41" s="1"/>
  <c r="K348" i="41" s="1"/>
  <c r="I348" i="41"/>
  <c r="W21" i="29"/>
  <c r="L302" i="41" s="1"/>
  <c r="K302" i="41" s="1"/>
  <c r="I302" i="41"/>
  <c r="BM21" i="29"/>
  <c r="L396" i="41" s="1"/>
  <c r="K396" i="41" s="1"/>
  <c r="I396" i="41"/>
  <c r="AO14" i="29"/>
  <c r="L333" i="41" s="1"/>
  <c r="K333" i="41" s="1"/>
  <c r="I333" i="41"/>
  <c r="BP14" i="29"/>
  <c r="L398" i="41" s="1"/>
  <c r="K398" i="41" s="1"/>
  <c r="I398" i="41"/>
  <c r="BA15" i="29"/>
  <c r="L362" i="41" s="1"/>
  <c r="K362" i="41" s="1"/>
  <c r="I362" i="41"/>
  <c r="Z16" i="29"/>
  <c r="L304" i="41" s="1"/>
  <c r="K304" i="41" s="1"/>
  <c r="I304" i="41"/>
  <c r="AR16" i="29"/>
  <c r="L342" i="41" s="1"/>
  <c r="K342" i="41" s="1"/>
  <c r="I342" i="41"/>
  <c r="I312" i="41"/>
  <c r="I373" i="41"/>
  <c r="AX18" i="29"/>
  <c r="L356" i="41" s="1"/>
  <c r="K356" i="41" s="1"/>
  <c r="I356" i="41"/>
  <c r="W19" i="29"/>
  <c r="L300" i="41" s="1"/>
  <c r="K300" i="41" s="1"/>
  <c r="I300" i="41"/>
  <c r="AL19" i="29"/>
  <c r="L329" i="41" s="1"/>
  <c r="K329" i="41" s="1"/>
  <c r="I329" i="41"/>
  <c r="BM19" i="29"/>
  <c r="L394" i="41" s="1"/>
  <c r="K394" i="41" s="1"/>
  <c r="I394" i="41"/>
  <c r="AI20" i="29"/>
  <c r="L325" i="41" s="1"/>
  <c r="K325" i="41" s="1"/>
  <c r="I325" i="41"/>
  <c r="BJ20" i="29"/>
  <c r="L390" i="41" s="1"/>
  <c r="K390" i="41" s="1"/>
  <c r="I390" i="41"/>
  <c r="AF21" i="29"/>
  <c r="L321" i="41" s="1"/>
  <c r="K321" i="41" s="1"/>
  <c r="I321" i="41"/>
  <c r="AU21" i="29"/>
  <c r="L350" i="41" s="1"/>
  <c r="K350" i="41" s="1"/>
  <c r="I350" i="41"/>
  <c r="BA14" i="29"/>
  <c r="L361" i="41" s="1"/>
  <c r="K361" i="41" s="1"/>
  <c r="I361" i="41"/>
  <c r="I352" i="41"/>
  <c r="AC15" i="29"/>
  <c r="I310" i="41"/>
  <c r="BD15" i="29"/>
  <c r="L371" i="41" s="1"/>
  <c r="K371" i="41" s="1"/>
  <c r="I371" i="41"/>
  <c r="AF16" i="29"/>
  <c r="L318" i="41" s="1"/>
  <c r="K318" i="41" s="1"/>
  <c r="I318" i="41"/>
  <c r="AU16" i="29"/>
  <c r="I347" i="41"/>
  <c r="AO17" i="29"/>
  <c r="I336" i="41"/>
  <c r="I401" i="41"/>
  <c r="BA18" i="29"/>
  <c r="I365" i="41"/>
  <c r="Z19" i="29"/>
  <c r="L305" i="41" s="1"/>
  <c r="K305" i="41" s="1"/>
  <c r="I305" i="41"/>
  <c r="AR19" i="29"/>
  <c r="L343" i="41" s="1"/>
  <c r="K343" i="41" s="1"/>
  <c r="I343" i="41"/>
  <c r="W20" i="29"/>
  <c r="L301" i="41" s="1"/>
  <c r="K301" i="41" s="1"/>
  <c r="I301" i="41"/>
  <c r="AL20" i="29"/>
  <c r="L330" i="41" s="1"/>
  <c r="K330" i="41" s="1"/>
  <c r="I330" i="41"/>
  <c r="BM20" i="29"/>
  <c r="L395" i="41" s="1"/>
  <c r="K395" i="41" s="1"/>
  <c r="I395" i="41"/>
  <c r="AI21" i="29"/>
  <c r="L326" i="41" s="1"/>
  <c r="K326" i="41" s="1"/>
  <c r="I326" i="41"/>
  <c r="BJ21" i="29"/>
  <c r="L391" i="41" s="1"/>
  <c r="K391" i="41" s="1"/>
  <c r="I391" i="41"/>
  <c r="AN19" i="29"/>
  <c r="AN16" i="29"/>
  <c r="AC17" i="29"/>
  <c r="BP17" i="29"/>
  <c r="BD14" i="29"/>
  <c r="L370" i="41" s="1"/>
  <c r="K370" i="41" s="1"/>
  <c r="AX14" i="29"/>
  <c r="BM16" i="29"/>
  <c r="L393" i="41" s="1"/>
  <c r="K393" i="41" s="1"/>
  <c r="BD17" i="29"/>
  <c r="AZ20" i="29"/>
  <c r="BC21" i="29"/>
  <c r="BI22" i="29"/>
  <c r="AQ22" i="29" l="1"/>
  <c r="AW19" i="29"/>
  <c r="AN20" i="29"/>
  <c r="H316" i="41"/>
  <c r="V22" i="29"/>
  <c r="AB16" i="29"/>
  <c r="H327" i="41"/>
  <c r="L323" i="41"/>
  <c r="K323" i="41" s="1"/>
  <c r="AB21" i="29"/>
  <c r="I316" i="41" s="1"/>
  <c r="BF18" i="29"/>
  <c r="I383" i="41" s="1"/>
  <c r="L365" i="41"/>
  <c r="K365" i="41" s="1"/>
  <c r="H377" i="41"/>
  <c r="H363" i="41"/>
  <c r="H303" i="41"/>
  <c r="L299" i="41"/>
  <c r="K299" i="41" s="1"/>
  <c r="H392" i="41"/>
  <c r="H375" i="41"/>
  <c r="L373" i="41"/>
  <c r="K373" i="41" s="1"/>
  <c r="H403" i="41"/>
  <c r="L401" i="41"/>
  <c r="K401" i="41" s="1"/>
  <c r="H367" i="41"/>
  <c r="H335" i="41"/>
  <c r="H405" i="41"/>
  <c r="L399" i="41"/>
  <c r="K399" i="41" s="1"/>
  <c r="H339" i="41"/>
  <c r="L336" i="41"/>
  <c r="K336" i="41" s="1"/>
  <c r="H357" i="41"/>
  <c r="H314" i="41"/>
  <c r="L312" i="41"/>
  <c r="K312" i="41" s="1"/>
  <c r="H340" i="41"/>
  <c r="L334" i="41"/>
  <c r="K334" i="41" s="1"/>
  <c r="AH22" i="29"/>
  <c r="AI22" i="29" s="1"/>
  <c r="L327" i="41" s="1"/>
  <c r="K327" i="41" s="1"/>
  <c r="AK22" i="29"/>
  <c r="AL22" i="29" s="1"/>
  <c r="L332" i="41" s="1"/>
  <c r="K332" i="41" s="1"/>
  <c r="H351" i="41"/>
  <c r="L347" i="41"/>
  <c r="K347" i="41" s="1"/>
  <c r="H311" i="41"/>
  <c r="L310" i="41"/>
  <c r="K310" i="41" s="1"/>
  <c r="H400" i="41"/>
  <c r="BO16" i="29"/>
  <c r="BP16" i="29" s="1"/>
  <c r="L400" i="41" s="1"/>
  <c r="K400" i="41" s="1"/>
  <c r="H358" i="41"/>
  <c r="L352" i="41"/>
  <c r="K352" i="41" s="1"/>
  <c r="BO21" i="29"/>
  <c r="BF15" i="29"/>
  <c r="I380" i="41" s="1"/>
  <c r="H354" i="41"/>
  <c r="H346" i="41"/>
  <c r="H322" i="41"/>
  <c r="AX19" i="29"/>
  <c r="L357" i="41" s="1"/>
  <c r="K357" i="41" s="1"/>
  <c r="AE22" i="29"/>
  <c r="AW21" i="29"/>
  <c r="BF14" i="29"/>
  <c r="I379" i="41" s="1"/>
  <c r="AZ16" i="29"/>
  <c r="I363" i="41" s="1"/>
  <c r="AZ19" i="29"/>
  <c r="AZ21" i="29"/>
  <c r="I368" i="41" s="1"/>
  <c r="H383" i="41"/>
  <c r="H338" i="41"/>
  <c r="I367" i="41"/>
  <c r="I37" i="41"/>
  <c r="H37" i="41" s="1"/>
  <c r="I44" i="41"/>
  <c r="H44" i="41" s="1"/>
  <c r="H380" i="41"/>
  <c r="I29" i="41"/>
  <c r="H29" i="41" s="1"/>
  <c r="H382" i="41"/>
  <c r="H359" i="41"/>
  <c r="H376" i="41"/>
  <c r="I311" i="41"/>
  <c r="I34" i="41"/>
  <c r="H34" i="41" s="1"/>
  <c r="I47" i="41"/>
  <c r="H47" i="41" s="1"/>
  <c r="I41" i="41"/>
  <c r="H41" i="41" s="1"/>
  <c r="BD21" i="29"/>
  <c r="L377" i="41" s="1"/>
  <c r="K377" i="41" s="1"/>
  <c r="AB19" i="29"/>
  <c r="AC19" i="29" s="1"/>
  <c r="L314" i="41" s="1"/>
  <c r="K314" i="41" s="1"/>
  <c r="AO19" i="29"/>
  <c r="L338" i="41" s="1"/>
  <c r="K338" i="41" s="1"/>
  <c r="H308" i="41"/>
  <c r="H368" i="41"/>
  <c r="L50" i="41"/>
  <c r="K50" i="41" s="1"/>
  <c r="I42" i="41"/>
  <c r="H42" i="41" s="1"/>
  <c r="I303" i="41"/>
  <c r="BJ22" i="29"/>
  <c r="L392" i="41" s="1"/>
  <c r="K392" i="41" s="1"/>
  <c r="Y22" i="29"/>
  <c r="I308" i="41" s="1"/>
  <c r="BA20" i="29"/>
  <c r="L367" i="41" s="1"/>
  <c r="K367" i="41" s="1"/>
  <c r="AT22" i="29"/>
  <c r="I351" i="41" s="1"/>
  <c r="AO16" i="29"/>
  <c r="L335" i="41" s="1"/>
  <c r="K335" i="41" s="1"/>
  <c r="I45" i="41"/>
  <c r="H45" i="41" s="1"/>
  <c r="I40" i="41"/>
  <c r="H40" i="41" s="1"/>
  <c r="H379" i="41"/>
  <c r="I31" i="41"/>
  <c r="H31" i="41" s="1"/>
  <c r="L51" i="41"/>
  <c r="K51" i="41" s="1"/>
  <c r="I335" i="41"/>
  <c r="I339" i="41"/>
  <c r="H366" i="41"/>
  <c r="H397" i="41"/>
  <c r="H332" i="41"/>
  <c r="H372" i="41"/>
  <c r="H315" i="41"/>
  <c r="AC16" i="29"/>
  <c r="L311" i="41" s="1"/>
  <c r="K311" i="41" s="1"/>
  <c r="AR22" i="29"/>
  <c r="L346" i="41" s="1"/>
  <c r="K346" i="41" s="1"/>
  <c r="BP21" i="29"/>
  <c r="L405" i="41" s="1"/>
  <c r="AW16" i="29"/>
  <c r="I354" i="41" s="1"/>
  <c r="BO19" i="29"/>
  <c r="I403" i="41" s="1"/>
  <c r="W22" i="29"/>
  <c r="L303" i="41" s="1"/>
  <c r="K303" i="41" s="1"/>
  <c r="AN21" i="29"/>
  <c r="I340" i="41" s="1"/>
  <c r="AO20" i="29"/>
  <c r="L339" i="41" s="1"/>
  <c r="K339" i="41" s="1"/>
  <c r="I33" i="41"/>
  <c r="H33" i="41" s="1"/>
  <c r="I338" i="41"/>
  <c r="I377" i="41"/>
  <c r="I346" i="41"/>
  <c r="H404" i="41"/>
  <c r="I357" i="41"/>
  <c r="I327" i="41"/>
  <c r="I405" i="41"/>
  <c r="I36" i="41"/>
  <c r="H36" i="41" s="1"/>
  <c r="I30" i="41"/>
  <c r="H30" i="41" s="1"/>
  <c r="I48" i="41"/>
  <c r="H48" i="41" s="1"/>
  <c r="I392" i="41"/>
  <c r="BO20" i="29"/>
  <c r="BC20" i="29"/>
  <c r="AW20" i="29"/>
  <c r="BF17" i="29"/>
  <c r="BG14" i="29"/>
  <c r="L379" i="41" s="1"/>
  <c r="K379" i="41" s="1"/>
  <c r="AB20" i="29"/>
  <c r="I315" i="41" s="1"/>
  <c r="BC16" i="29"/>
  <c r="I372" i="41" s="1"/>
  <c r="BC19" i="29"/>
  <c r="BP19" i="29"/>
  <c r="L403" i="41" s="1"/>
  <c r="K403" i="41" s="1"/>
  <c r="BG15" i="29"/>
  <c r="L380" i="41" s="1"/>
  <c r="K380" i="41" s="1"/>
  <c r="BL22" i="29"/>
  <c r="I400" i="41" l="1"/>
  <c r="BA16" i="29"/>
  <c r="L363" i="41" s="1"/>
  <c r="K363" i="41" s="1"/>
  <c r="I332" i="41"/>
  <c r="BG18" i="29"/>
  <c r="L383" i="41" s="1"/>
  <c r="K383" i="41" s="1"/>
  <c r="AC21" i="29"/>
  <c r="L316" i="41" s="1"/>
  <c r="AX16" i="29"/>
  <c r="L354" i="41" s="1"/>
  <c r="K354" i="41" s="1"/>
  <c r="K405" i="41"/>
  <c r="H386" i="41"/>
  <c r="K316" i="41"/>
  <c r="I358" i="41"/>
  <c r="I366" i="41"/>
  <c r="I322" i="41"/>
  <c r="BD19" i="29"/>
  <c r="L375" i="41" s="1"/>
  <c r="K375" i="41" s="1"/>
  <c r="BD20" i="29"/>
  <c r="L376" i="41" s="1"/>
  <c r="K376" i="41" s="1"/>
  <c r="BP20" i="29"/>
  <c r="L404" i="41" s="1"/>
  <c r="K404" i="41" s="1"/>
  <c r="H360" i="41"/>
  <c r="I25" i="41"/>
  <c r="H25" i="41" s="1"/>
  <c r="H341" i="41"/>
  <c r="I314" i="41"/>
  <c r="I404" i="41"/>
  <c r="BA21" i="29"/>
  <c r="L368" i="41" s="1"/>
  <c r="K368" i="41" s="1"/>
  <c r="AF22" i="29"/>
  <c r="L322" i="41" s="1"/>
  <c r="K322" i="41" s="1"/>
  <c r="AC20" i="29"/>
  <c r="L315" i="41" s="1"/>
  <c r="K315" i="41" s="1"/>
  <c r="AX21" i="29"/>
  <c r="L359" i="41" s="1"/>
  <c r="K359" i="41" s="1"/>
  <c r="BM22" i="29"/>
  <c r="L397" i="41" s="1"/>
  <c r="K397" i="41" s="1"/>
  <c r="BG17" i="29"/>
  <c r="L382" i="41" s="1"/>
  <c r="K382" i="41" s="1"/>
  <c r="L53" i="41"/>
  <c r="K53" i="41" s="1"/>
  <c r="I43" i="41"/>
  <c r="H43" i="41" s="1"/>
  <c r="I18" i="41"/>
  <c r="H18" i="41" s="1"/>
  <c r="I38" i="41"/>
  <c r="H38" i="41" s="1"/>
  <c r="H317" i="41"/>
  <c r="I28" i="41"/>
  <c r="H28" i="41" s="1"/>
  <c r="BA19" i="29"/>
  <c r="L366" i="41" s="1"/>
  <c r="K366" i="41" s="1"/>
  <c r="I376" i="41"/>
  <c r="H406" i="41"/>
  <c r="AN22" i="29"/>
  <c r="BD16" i="29"/>
  <c r="L372" i="41" s="1"/>
  <c r="K372" i="41" s="1"/>
  <c r="AX20" i="29"/>
  <c r="L358" i="41" s="1"/>
  <c r="K358" i="41" s="1"/>
  <c r="AO21" i="29"/>
  <c r="L340" i="41" s="1"/>
  <c r="K340" i="41" s="1"/>
  <c r="I375" i="41"/>
  <c r="I23" i="41"/>
  <c r="H23" i="41" s="1"/>
  <c r="AU22" i="29"/>
  <c r="L351" i="41" s="1"/>
  <c r="K351" i="41" s="1"/>
  <c r="Z22" i="29"/>
  <c r="L308" i="41" s="1"/>
  <c r="K308" i="41" s="1"/>
  <c r="I397" i="41"/>
  <c r="I382" i="41"/>
  <c r="H381" i="41"/>
  <c r="I359" i="41"/>
  <c r="I22" i="41"/>
  <c r="H22" i="41" s="1"/>
  <c r="BF16" i="29"/>
  <c r="BO22" i="29"/>
  <c r="AB22" i="29"/>
  <c r="AW22" i="29" l="1"/>
  <c r="BF21" i="29"/>
  <c r="H384" i="41"/>
  <c r="H369" i="41"/>
  <c r="H385" i="41"/>
  <c r="BF20" i="29"/>
  <c r="I385" i="41" s="1"/>
  <c r="BF19" i="29"/>
  <c r="BG19" i="29" s="1"/>
  <c r="L384" i="41" s="1"/>
  <c r="K384" i="41" s="1"/>
  <c r="BC22" i="29"/>
  <c r="BD22" i="29" s="1"/>
  <c r="L378" i="41" s="1"/>
  <c r="K378" i="41" s="1"/>
  <c r="H378" i="41"/>
  <c r="I341" i="41"/>
  <c r="I19" i="41"/>
  <c r="H19" i="41" s="1"/>
  <c r="AC22" i="29"/>
  <c r="L317" i="41" s="1"/>
  <c r="K317" i="41" s="1"/>
  <c r="I381" i="41"/>
  <c r="BP22" i="29"/>
  <c r="L406" i="41" s="1"/>
  <c r="K406" i="41" s="1"/>
  <c r="L54" i="41"/>
  <c r="K54" i="41" s="1"/>
  <c r="I32" i="41"/>
  <c r="H32" i="41" s="1"/>
  <c r="L56" i="41"/>
  <c r="K56" i="41" s="1"/>
  <c r="I46" i="41"/>
  <c r="H46" i="41" s="1"/>
  <c r="AO22" i="29"/>
  <c r="L341" i="41" s="1"/>
  <c r="K341" i="41" s="1"/>
  <c r="AZ22" i="29"/>
  <c r="AX22" i="29"/>
  <c r="L360" i="41" s="1"/>
  <c r="K360" i="41" s="1"/>
  <c r="I26" i="41"/>
  <c r="H26" i="41" s="1"/>
  <c r="I406" i="41"/>
  <c r="I360" i="41"/>
  <c r="I39" i="41"/>
  <c r="H39" i="41" s="1"/>
  <c r="I20" i="41"/>
  <c r="H20" i="41" s="1"/>
  <c r="L52" i="41"/>
  <c r="K52" i="41" s="1"/>
  <c r="I49" i="41"/>
  <c r="H49" i="41" s="1"/>
  <c r="I317" i="41"/>
  <c r="BG21" i="29"/>
  <c r="L386" i="41" s="1"/>
  <c r="K386" i="41" s="1"/>
  <c r="I386" i="41"/>
  <c r="L57" i="41"/>
  <c r="K57" i="41" s="1"/>
  <c r="I35" i="41"/>
  <c r="H35" i="41" s="1"/>
  <c r="BG16" i="29"/>
  <c r="L381" i="41" s="1"/>
  <c r="K381" i="41" s="1"/>
  <c r="BG20" i="29" l="1"/>
  <c r="L385" i="41" s="1"/>
  <c r="K385" i="41" s="1"/>
  <c r="I384" i="41"/>
  <c r="I378" i="41"/>
  <c r="I27" i="41"/>
  <c r="H27" i="41" s="1"/>
  <c r="BA22" i="29"/>
  <c r="L369" i="41" s="1"/>
  <c r="K369" i="41" s="1"/>
  <c r="I21" i="41"/>
  <c r="H21" i="41" s="1"/>
  <c r="L55" i="41"/>
  <c r="K55" i="41" s="1"/>
  <c r="I369" i="41"/>
  <c r="L58" i="41"/>
  <c r="K58" i="41" s="1"/>
  <c r="I24" i="41"/>
  <c r="H24" i="41" s="1"/>
  <c r="H387" i="41"/>
  <c r="I17" i="41"/>
  <c r="H17" i="41" s="1"/>
  <c r="BF22" i="29"/>
  <c r="BG22" i="29" l="1"/>
  <c r="L387" i="41" s="1"/>
  <c r="K387" i="41" s="1"/>
  <c r="I387" i="41"/>
  <c r="AT75" i="7"/>
  <c r="I1432" i="41" l="1"/>
  <c r="AE18" i="37"/>
  <c r="AB18" i="37"/>
  <c r="Y18" i="37"/>
  <c r="V18" i="37"/>
  <c r="M405" i="41" l="1"/>
  <c r="M404" i="41"/>
  <c r="M402" i="41"/>
  <c r="M401" i="41"/>
  <c r="M400" i="41"/>
  <c r="M398" i="41"/>
  <c r="M397" i="41"/>
  <c r="M396" i="41"/>
  <c r="M395" i="41"/>
  <c r="M394" i="41"/>
  <c r="M392" i="41"/>
  <c r="M385" i="41"/>
  <c r="M384" i="41"/>
  <c r="M382" i="41"/>
  <c r="M381" i="41"/>
  <c r="M380" i="41"/>
  <c r="M379" i="41"/>
  <c r="M378" i="41"/>
  <c r="M376" i="41"/>
  <c r="M373" i="41"/>
  <c r="M372" i="41"/>
  <c r="M371" i="41"/>
  <c r="M368" i="41"/>
  <c r="M367" i="41"/>
  <c r="M364" i="41"/>
  <c r="M363" i="41"/>
  <c r="M360" i="41"/>
  <c r="M359" i="41"/>
  <c r="M356" i="41"/>
  <c r="M355" i="41"/>
  <c r="M352" i="41"/>
  <c r="M351" i="41"/>
  <c r="M348" i="41"/>
  <c r="M347" i="41"/>
  <c r="M344" i="41"/>
  <c r="M343" i="41"/>
  <c r="M340" i="41"/>
  <c r="M339" i="41"/>
  <c r="M336" i="41"/>
  <c r="M335" i="41"/>
  <c r="M332" i="41"/>
  <c r="M331" i="41"/>
  <c r="M328" i="41"/>
  <c r="M327" i="41"/>
  <c r="M324" i="41"/>
  <c r="M323" i="41"/>
  <c r="M320" i="41"/>
  <c r="M319" i="41"/>
  <c r="M318" i="41"/>
  <c r="M317" i="41"/>
  <c r="M316" i="41"/>
  <c r="M315" i="41"/>
  <c r="M313" i="41"/>
  <c r="M312" i="41"/>
  <c r="M311" i="41"/>
  <c r="M307" i="41"/>
  <c r="M304" i="41"/>
  <c r="M303" i="41"/>
  <c r="M302" i="41"/>
  <c r="M300" i="41"/>
  <c r="M299" i="41"/>
  <c r="M264" i="41"/>
  <c r="M248" i="41"/>
  <c r="M240" i="41"/>
  <c r="M236" i="41"/>
  <c r="M221" i="41"/>
  <c r="M219" i="41"/>
  <c r="M213" i="41"/>
  <c r="M204" i="41"/>
  <c r="M201" i="41"/>
  <c r="M185" i="41"/>
  <c r="M176" i="41"/>
  <c r="M167" i="41"/>
  <c r="M158" i="41"/>
  <c r="M155" i="41"/>
  <c r="M147" i="41"/>
  <c r="M131" i="41"/>
  <c r="M129" i="41"/>
  <c r="M123" i="41"/>
  <c r="M122" i="41"/>
  <c r="M119" i="41"/>
  <c r="M174" i="41" l="1"/>
  <c r="M183" i="41"/>
  <c r="M146" i="41"/>
  <c r="M182" i="41"/>
  <c r="M128" i="41"/>
  <c r="M149" i="41"/>
  <c r="M150" i="41"/>
  <c r="M165" i="41"/>
  <c r="M186" i="41"/>
  <c r="M200" i="41"/>
  <c r="M203" i="41"/>
  <c r="M218" i="41"/>
  <c r="M239" i="41"/>
  <c r="M255" i="41"/>
  <c r="M263" i="41"/>
  <c r="M301" i="41"/>
  <c r="M308" i="41"/>
  <c r="M383" i="41"/>
  <c r="M120" i="41"/>
  <c r="M168" i="41"/>
  <c r="M156" i="41"/>
  <c r="M159" i="41"/>
  <c r="M132" i="41"/>
  <c r="M164" i="41"/>
  <c r="M173" i="41"/>
  <c r="M177" i="41"/>
  <c r="M209" i="41"/>
  <c r="M212" i="41"/>
  <c r="M246" i="41"/>
  <c r="M254" i="41"/>
  <c r="M258" i="41"/>
  <c r="M314" i="41"/>
  <c r="M222" i="41"/>
  <c r="M305" i="41"/>
  <c r="M306" i="41"/>
  <c r="M321" i="41"/>
  <c r="M322" i="41"/>
  <c r="M325" i="41"/>
  <c r="M326" i="41"/>
  <c r="M329" i="41"/>
  <c r="M330" i="41"/>
  <c r="M333" i="41"/>
  <c r="M334" i="41"/>
  <c r="M337" i="41"/>
  <c r="M338" i="41"/>
  <c r="M341" i="41"/>
  <c r="M342" i="41"/>
  <c r="M345" i="41"/>
  <c r="M346" i="41"/>
  <c r="M349" i="41"/>
  <c r="M350" i="41"/>
  <c r="M353" i="41"/>
  <c r="M354" i="41"/>
  <c r="M357" i="41"/>
  <c r="M358" i="41"/>
  <c r="M361" i="41"/>
  <c r="M362" i="41"/>
  <c r="M365" i="41"/>
  <c r="M366" i="41"/>
  <c r="M369" i="41"/>
  <c r="M370" i="41"/>
  <c r="M388" i="41"/>
  <c r="M399" i="41"/>
  <c r="M403" i="41"/>
  <c r="M210" i="41"/>
  <c r="M237" i="41"/>
  <c r="M245" i="41"/>
  <c r="M249" i="41"/>
  <c r="M257" i="41"/>
  <c r="M309" i="41"/>
  <c r="M310" i="41"/>
  <c r="M374" i="41"/>
  <c r="M375" i="41"/>
  <c r="M377" i="41"/>
  <c r="M390" i="41"/>
  <c r="M391" i="41"/>
  <c r="M393" i="41"/>
  <c r="M386" i="41"/>
  <c r="M387" i="41"/>
  <c r="M389" i="41"/>
  <c r="M406" i="41"/>
  <c r="B2" i="39" l="1"/>
  <c r="B2" i="38"/>
  <c r="AB16" i="39"/>
  <c r="Y16" i="39"/>
  <c r="V16" i="39"/>
  <c r="AB21" i="38"/>
  <c r="Y21" i="38"/>
  <c r="V21" i="38"/>
  <c r="AB20" i="38"/>
  <c r="Y20" i="38"/>
  <c r="V20" i="38"/>
  <c r="AB19" i="38"/>
  <c r="Y19" i="38"/>
  <c r="V19" i="38"/>
  <c r="AB16" i="38"/>
  <c r="Y16" i="38"/>
  <c r="V16" i="38"/>
  <c r="AB48" i="36"/>
  <c r="Y48" i="36"/>
  <c r="V48" i="36"/>
  <c r="AB47" i="36"/>
  <c r="Y47" i="36"/>
  <c r="V47" i="36"/>
  <c r="AB46" i="36"/>
  <c r="Y46" i="36"/>
  <c r="V46" i="36"/>
  <c r="AB45" i="36"/>
  <c r="Y45" i="36"/>
  <c r="V45" i="36"/>
  <c r="AB44" i="36"/>
  <c r="Y44" i="36"/>
  <c r="V44" i="36"/>
  <c r="AB43" i="36"/>
  <c r="Y43" i="36"/>
  <c r="V43" i="36"/>
  <c r="AB42" i="36"/>
  <c r="Y42" i="36"/>
  <c r="V42" i="36"/>
  <c r="AB41" i="36"/>
  <c r="Y41" i="36"/>
  <c r="V41" i="36"/>
  <c r="AB40" i="36"/>
  <c r="Y40" i="36"/>
  <c r="V40" i="36"/>
  <c r="AB39" i="36"/>
  <c r="Y39" i="36"/>
  <c r="V39" i="36"/>
  <c r="AB38" i="36"/>
  <c r="Y38" i="36"/>
  <c r="V38" i="36"/>
  <c r="AB16" i="35"/>
  <c r="Y16" i="35"/>
  <c r="V16" i="35"/>
  <c r="AW36" i="23"/>
  <c r="AQ36" i="23"/>
  <c r="AN36" i="23"/>
  <c r="AK36" i="23"/>
  <c r="AH36" i="23"/>
  <c r="AE36" i="23"/>
  <c r="Y36" i="23"/>
  <c r="V36" i="23"/>
  <c r="AT35" i="23"/>
  <c r="AB35" i="23"/>
  <c r="AT34" i="23"/>
  <c r="AB34" i="23"/>
  <c r="AW31" i="23"/>
  <c r="AQ31" i="23"/>
  <c r="AN31" i="23"/>
  <c r="AK31" i="23"/>
  <c r="AH31" i="23"/>
  <c r="AE31" i="23"/>
  <c r="Y31" i="23"/>
  <c r="V31" i="23"/>
  <c r="AW30" i="23"/>
  <c r="AQ30" i="23"/>
  <c r="AN30" i="23"/>
  <c r="AK30" i="23"/>
  <c r="AH30" i="23"/>
  <c r="AE30" i="23"/>
  <c r="Y30" i="23"/>
  <c r="V30" i="23"/>
  <c r="AW29" i="23"/>
  <c r="AQ29" i="23"/>
  <c r="AN29" i="23"/>
  <c r="AK29" i="23"/>
  <c r="AH29" i="23"/>
  <c r="AE29" i="23"/>
  <c r="Y29" i="23"/>
  <c r="V29" i="23"/>
  <c r="AT28" i="23"/>
  <c r="AB28" i="23"/>
  <c r="AT27" i="23"/>
  <c r="AB27" i="23"/>
  <c r="AW26" i="23"/>
  <c r="AQ26" i="23"/>
  <c r="AN26" i="23"/>
  <c r="AK26" i="23"/>
  <c r="AH26" i="23"/>
  <c r="AE26" i="23"/>
  <c r="Y26" i="23"/>
  <c r="V26" i="23"/>
  <c r="AT25" i="23"/>
  <c r="AB25" i="23"/>
  <c r="AT24" i="23"/>
  <c r="AB24" i="23"/>
  <c r="AW21" i="23"/>
  <c r="AQ21" i="23"/>
  <c r="AN21" i="23"/>
  <c r="AK21" i="23"/>
  <c r="AH21" i="23"/>
  <c r="AE21" i="23"/>
  <c r="Y21" i="23"/>
  <c r="V21" i="23"/>
  <c r="AW20" i="23"/>
  <c r="AQ20" i="23"/>
  <c r="AN20" i="23"/>
  <c r="AK20" i="23"/>
  <c r="AH20" i="23"/>
  <c r="AE20" i="23"/>
  <c r="Y20" i="23"/>
  <c r="V20" i="23"/>
  <c r="AW19" i="23"/>
  <c r="AQ19" i="23"/>
  <c r="AN19" i="23"/>
  <c r="AK19" i="23"/>
  <c r="AH19" i="23"/>
  <c r="AE19" i="23"/>
  <c r="Y19" i="23"/>
  <c r="V19" i="23"/>
  <c r="AT18" i="23"/>
  <c r="AB18" i="23"/>
  <c r="AT17" i="23"/>
  <c r="AB17" i="23"/>
  <c r="AW16" i="23"/>
  <c r="AQ16" i="23"/>
  <c r="AN16" i="23"/>
  <c r="AK16" i="23"/>
  <c r="AH16" i="23"/>
  <c r="AE16" i="23"/>
  <c r="Y16" i="23"/>
  <c r="V16" i="23"/>
  <c r="AT15" i="23"/>
  <c r="AB15" i="23"/>
  <c r="AT14" i="23"/>
  <c r="AB14" i="23"/>
  <c r="AW25" i="30"/>
  <c r="AQ25" i="30"/>
  <c r="AN25" i="30"/>
  <c r="AK25" i="30"/>
  <c r="AH25" i="30"/>
  <c r="AE25" i="30"/>
  <c r="Y25" i="30"/>
  <c r="V25" i="30"/>
  <c r="AT24" i="30"/>
  <c r="AB24" i="30"/>
  <c r="AT23" i="30"/>
  <c r="AB23" i="30"/>
  <c r="AW21" i="30"/>
  <c r="AQ21" i="30"/>
  <c r="AN21" i="30"/>
  <c r="AK21" i="30"/>
  <c r="AH21" i="30"/>
  <c r="AE21" i="30"/>
  <c r="Y21" i="30"/>
  <c r="V21" i="30"/>
  <c r="AW20" i="30"/>
  <c r="AQ20" i="30"/>
  <c r="AN20" i="30"/>
  <c r="AK20" i="30"/>
  <c r="AH20" i="30"/>
  <c r="AE20" i="30"/>
  <c r="Y20" i="30"/>
  <c r="V20" i="30"/>
  <c r="AW19" i="30"/>
  <c r="AQ19" i="30"/>
  <c r="AN19" i="30"/>
  <c r="AK19" i="30"/>
  <c r="AH19" i="30"/>
  <c r="AE19" i="30"/>
  <c r="Y19" i="30"/>
  <c r="V19" i="30"/>
  <c r="AT18" i="30"/>
  <c r="AB18" i="30"/>
  <c r="AT17" i="30"/>
  <c r="AB17" i="30"/>
  <c r="AW16" i="30"/>
  <c r="AQ16" i="30"/>
  <c r="AN16" i="30"/>
  <c r="AK16" i="30"/>
  <c r="AH16" i="30"/>
  <c r="AE16" i="30"/>
  <c r="Y16" i="30"/>
  <c r="V16" i="30"/>
  <c r="AT15" i="30"/>
  <c r="AB15" i="30"/>
  <c r="AT14" i="30"/>
  <c r="AB14" i="30"/>
  <c r="AK16" i="10"/>
  <c r="AH16" i="10"/>
  <c r="AE16" i="10"/>
  <c r="AB16" i="10"/>
  <c r="Y16" i="10"/>
  <c r="V16" i="10"/>
  <c r="V75" i="33"/>
  <c r="Y73" i="33"/>
  <c r="V73" i="33"/>
  <c r="Y72" i="33"/>
  <c r="V72" i="33"/>
  <c r="Y71" i="33"/>
  <c r="V71" i="33"/>
  <c r="Y70" i="33"/>
  <c r="V70" i="33"/>
  <c r="Y69" i="33"/>
  <c r="V69" i="33"/>
  <c r="Y68" i="33"/>
  <c r="V68" i="33"/>
  <c r="Y67" i="33"/>
  <c r="V67" i="33"/>
  <c r="Y66" i="33"/>
  <c r="V66" i="33"/>
  <c r="Y65" i="33"/>
  <c r="V65" i="33"/>
  <c r="Y64" i="33"/>
  <c r="V64" i="33"/>
  <c r="Y63" i="33"/>
  <c r="V63" i="33"/>
  <c r="Y62" i="33"/>
  <c r="V62" i="33"/>
  <c r="Y61" i="33"/>
  <c r="V61" i="33"/>
  <c r="Y60" i="33"/>
  <c r="V60" i="33"/>
  <c r="Y59" i="33"/>
  <c r="V59" i="33"/>
  <c r="Y58" i="33"/>
  <c r="V58" i="33"/>
  <c r="Y57" i="33"/>
  <c r="V57" i="33"/>
  <c r="Y56" i="33"/>
  <c r="V56" i="33"/>
  <c r="Y53" i="33"/>
  <c r="V53" i="33"/>
  <c r="Y32" i="33"/>
  <c r="AU75" i="7"/>
  <c r="L1432" i="41" s="1"/>
  <c r="K1432" i="41" s="1"/>
  <c r="M1432" i="41" s="1"/>
  <c r="AN75" i="7"/>
  <c r="AK75" i="7"/>
  <c r="AH75" i="7"/>
  <c r="AE75" i="7"/>
  <c r="AB75" i="7"/>
  <c r="Y75" i="7"/>
  <c r="V75" i="7"/>
  <c r="AT73" i="7"/>
  <c r="AN73" i="7"/>
  <c r="AK73" i="7"/>
  <c r="AH73" i="7"/>
  <c r="AE73" i="7"/>
  <c r="AB73" i="7"/>
  <c r="Y73" i="7"/>
  <c r="V73" i="7"/>
  <c r="AT72" i="7"/>
  <c r="AN72" i="7"/>
  <c r="AK72" i="7"/>
  <c r="AH72" i="7"/>
  <c r="AE72" i="7"/>
  <c r="AB72" i="7"/>
  <c r="Y72" i="7"/>
  <c r="V72" i="7"/>
  <c r="AT71" i="7"/>
  <c r="AN71" i="7"/>
  <c r="AK71" i="7"/>
  <c r="AH71" i="7"/>
  <c r="AE71" i="7"/>
  <c r="AB71" i="7"/>
  <c r="Y71" i="7"/>
  <c r="V71" i="7"/>
  <c r="AT70" i="7"/>
  <c r="AN70" i="7"/>
  <c r="AK70" i="7"/>
  <c r="AH70" i="7"/>
  <c r="AE70" i="7"/>
  <c r="AB70" i="7"/>
  <c r="Y70" i="7"/>
  <c r="V70" i="7"/>
  <c r="AT69" i="7"/>
  <c r="AN69" i="7"/>
  <c r="AK69" i="7"/>
  <c r="AH69" i="7"/>
  <c r="AE69" i="7"/>
  <c r="AB69" i="7"/>
  <c r="Y69" i="7"/>
  <c r="V69" i="7"/>
  <c r="AT68" i="7"/>
  <c r="AN68" i="7"/>
  <c r="AK68" i="7"/>
  <c r="AH68" i="7"/>
  <c r="AE68" i="7"/>
  <c r="AB68" i="7"/>
  <c r="Y68" i="7"/>
  <c r="V68" i="7"/>
  <c r="AT67" i="7"/>
  <c r="AN67" i="7"/>
  <c r="AK67" i="7"/>
  <c r="AH67" i="7"/>
  <c r="AE67" i="7"/>
  <c r="AB67" i="7"/>
  <c r="Y67" i="7"/>
  <c r="V67" i="7"/>
  <c r="AT66" i="7"/>
  <c r="AN66" i="7"/>
  <c r="AK66" i="7"/>
  <c r="AH66" i="7"/>
  <c r="AE66" i="7"/>
  <c r="AB66" i="7"/>
  <c r="Y66" i="7"/>
  <c r="V66" i="7"/>
  <c r="AT65" i="7"/>
  <c r="AN65" i="7"/>
  <c r="AK65" i="7"/>
  <c r="AH65" i="7"/>
  <c r="AE65" i="7"/>
  <c r="AB65" i="7"/>
  <c r="Y65" i="7"/>
  <c r="V65" i="7"/>
  <c r="AT64" i="7"/>
  <c r="AN64" i="7"/>
  <c r="AK64" i="7"/>
  <c r="AH64" i="7"/>
  <c r="AE64" i="7"/>
  <c r="AB64" i="7"/>
  <c r="Y64" i="7"/>
  <c r="V64" i="7"/>
  <c r="AT63" i="7"/>
  <c r="AN63" i="7"/>
  <c r="AK63" i="7"/>
  <c r="AH63" i="7"/>
  <c r="AE63" i="7"/>
  <c r="AB63" i="7"/>
  <c r="Y63" i="7"/>
  <c r="V63" i="7"/>
  <c r="AT62" i="7"/>
  <c r="AN62" i="7"/>
  <c r="AK62" i="7"/>
  <c r="AH62" i="7"/>
  <c r="AE62" i="7"/>
  <c r="AB62" i="7"/>
  <c r="Y62" i="7"/>
  <c r="V62" i="7"/>
  <c r="AT61" i="7"/>
  <c r="AN61" i="7"/>
  <c r="AK61" i="7"/>
  <c r="AH61" i="7"/>
  <c r="AE61" i="7"/>
  <c r="AB61" i="7"/>
  <c r="Y61" i="7"/>
  <c r="V61" i="7"/>
  <c r="AT60" i="7"/>
  <c r="AN60" i="7"/>
  <c r="AK60" i="7"/>
  <c r="AH60" i="7"/>
  <c r="AE60" i="7"/>
  <c r="AB60" i="7"/>
  <c r="Y60" i="7"/>
  <c r="V60" i="7"/>
  <c r="AT59" i="7"/>
  <c r="AN59" i="7"/>
  <c r="AK59" i="7"/>
  <c r="AH59" i="7"/>
  <c r="AE59" i="7"/>
  <c r="AB59" i="7"/>
  <c r="Y59" i="7"/>
  <c r="V59" i="7"/>
  <c r="AT58" i="7"/>
  <c r="AN58" i="7"/>
  <c r="AK58" i="7"/>
  <c r="AH58" i="7"/>
  <c r="AE58" i="7"/>
  <c r="AB58" i="7"/>
  <c r="Y58" i="7"/>
  <c r="V58" i="7"/>
  <c r="AT57" i="7"/>
  <c r="AN57" i="7"/>
  <c r="AK57" i="7"/>
  <c r="AH57" i="7"/>
  <c r="AE57" i="7"/>
  <c r="AB57" i="7"/>
  <c r="Y57" i="7"/>
  <c r="V57" i="7"/>
  <c r="AT56" i="7"/>
  <c r="AN56" i="7"/>
  <c r="AK56" i="7"/>
  <c r="AH56" i="7"/>
  <c r="AE56" i="7"/>
  <c r="AB56" i="7"/>
  <c r="Y56" i="7"/>
  <c r="V56" i="7"/>
  <c r="AT53" i="7"/>
  <c r="AN53" i="7"/>
  <c r="AK53" i="7"/>
  <c r="AH53" i="7"/>
  <c r="AE53" i="7"/>
  <c r="AB53" i="7"/>
  <c r="Y53" i="7"/>
  <c r="V53" i="7"/>
  <c r="AQ52" i="7"/>
  <c r="AQ51" i="7"/>
  <c r="AQ50" i="7"/>
  <c r="AQ49" i="7"/>
  <c r="AQ48" i="7"/>
  <c r="AQ47" i="7"/>
  <c r="AQ46" i="7"/>
  <c r="AQ45" i="7"/>
  <c r="AQ44" i="7"/>
  <c r="AQ43" i="7"/>
  <c r="AQ42" i="7"/>
  <c r="AQ41" i="7"/>
  <c r="AQ40" i="7"/>
  <c r="AQ39" i="7"/>
  <c r="AQ38" i="7"/>
  <c r="AQ37" i="7"/>
  <c r="AQ36" i="7"/>
  <c r="AQ35" i="7"/>
  <c r="AQ33" i="7"/>
  <c r="AT32" i="7"/>
  <c r="AN32" i="7"/>
  <c r="AK32" i="7"/>
  <c r="AH32" i="7"/>
  <c r="AE32" i="7"/>
  <c r="AB32" i="7"/>
  <c r="Y32" i="7"/>
  <c r="V32" i="7"/>
  <c r="AQ31" i="7"/>
  <c r="AQ30" i="7"/>
  <c r="AQ29" i="7"/>
  <c r="AQ28" i="7"/>
  <c r="AQ27" i="7"/>
  <c r="AQ26" i="7"/>
  <c r="AQ25" i="7"/>
  <c r="AQ24" i="7"/>
  <c r="AQ23" i="7"/>
  <c r="AQ22" i="7"/>
  <c r="AQ21" i="7"/>
  <c r="AQ20" i="7"/>
  <c r="AQ19" i="7"/>
  <c r="AQ18" i="7"/>
  <c r="AQ17" i="7"/>
  <c r="AQ16" i="7"/>
  <c r="AQ15" i="7"/>
  <c r="AQ14" i="7"/>
  <c r="AE71" i="32"/>
  <c r="AB71" i="32"/>
  <c r="Y71" i="32"/>
  <c r="V71" i="32"/>
  <c r="AE70" i="32"/>
  <c r="AB70" i="32"/>
  <c r="Y70" i="32"/>
  <c r="V70" i="32"/>
  <c r="AE69" i="32"/>
  <c r="AB69" i="32"/>
  <c r="Y69" i="32"/>
  <c r="V69" i="32"/>
  <c r="AE68" i="32"/>
  <c r="AB68" i="32"/>
  <c r="Y68" i="32"/>
  <c r="V68" i="32"/>
  <c r="AE67" i="32"/>
  <c r="AB67" i="32"/>
  <c r="Y67" i="32"/>
  <c r="V67" i="32"/>
  <c r="AE66" i="32"/>
  <c r="AB66" i="32"/>
  <c r="Y66" i="32"/>
  <c r="V66" i="32"/>
  <c r="AE65" i="32"/>
  <c r="AB65" i="32"/>
  <c r="Y65" i="32"/>
  <c r="V65" i="32"/>
  <c r="AE64" i="32"/>
  <c r="AB64" i="32"/>
  <c r="Y64" i="32"/>
  <c r="V64" i="32"/>
  <c r="AE63" i="32"/>
  <c r="AB63" i="32"/>
  <c r="Y63" i="32"/>
  <c r="V63" i="32"/>
  <c r="AE62" i="32"/>
  <c r="AB62" i="32"/>
  <c r="Y62" i="32"/>
  <c r="V62" i="32"/>
  <c r="AE61" i="32"/>
  <c r="AB61" i="32"/>
  <c r="Y61" i="32"/>
  <c r="V61" i="32"/>
  <c r="AE60" i="32"/>
  <c r="AB60" i="32"/>
  <c r="Y60" i="32"/>
  <c r="V60" i="32"/>
  <c r="AE59" i="32"/>
  <c r="AB59" i="32"/>
  <c r="Y59" i="32"/>
  <c r="V59" i="32"/>
  <c r="AE58" i="32"/>
  <c r="AB58" i="32"/>
  <c r="Y58" i="32"/>
  <c r="V58" i="32"/>
  <c r="AE57" i="32"/>
  <c r="AB57" i="32"/>
  <c r="Y57" i="32"/>
  <c r="V57" i="32"/>
  <c r="AE56" i="32"/>
  <c r="AB56" i="32"/>
  <c r="Y56" i="32"/>
  <c r="V56" i="32"/>
  <c r="AE55" i="32"/>
  <c r="AB55" i="32"/>
  <c r="Y55" i="32"/>
  <c r="V55" i="32"/>
  <c r="AE54" i="32"/>
  <c r="AB54" i="32"/>
  <c r="Y54" i="32"/>
  <c r="V54" i="32"/>
  <c r="AE52" i="32"/>
  <c r="AB52" i="32"/>
  <c r="Y52" i="32"/>
  <c r="V52" i="32"/>
  <c r="AE32" i="32"/>
  <c r="AB32" i="32"/>
  <c r="Y32" i="32"/>
  <c r="V32" i="32"/>
  <c r="AZ98" i="4"/>
  <c r="AT98" i="4"/>
  <c r="AQ98" i="4"/>
  <c r="AK98" i="4"/>
  <c r="AH98" i="4"/>
  <c r="AE98" i="4"/>
  <c r="Y98" i="4"/>
  <c r="V98" i="4"/>
  <c r="AZ97" i="4"/>
  <c r="AT97" i="4"/>
  <c r="AQ97" i="4"/>
  <c r="AK97" i="4"/>
  <c r="AH97" i="4"/>
  <c r="AE97" i="4"/>
  <c r="Y97" i="4"/>
  <c r="V97" i="4"/>
  <c r="AZ96" i="4"/>
  <c r="AT96" i="4"/>
  <c r="AQ96" i="4"/>
  <c r="AK96" i="4"/>
  <c r="AH96" i="4"/>
  <c r="AE96" i="4"/>
  <c r="Y96" i="4"/>
  <c r="V96" i="4"/>
  <c r="AZ95" i="4"/>
  <c r="AT95" i="4"/>
  <c r="AQ95" i="4"/>
  <c r="AK95" i="4"/>
  <c r="AH95" i="4"/>
  <c r="AE95" i="4"/>
  <c r="Y95" i="4"/>
  <c r="V95" i="4"/>
  <c r="AZ94" i="4"/>
  <c r="AT94" i="4"/>
  <c r="AQ94" i="4"/>
  <c r="AK94" i="4"/>
  <c r="AH94" i="4"/>
  <c r="AE94" i="4"/>
  <c r="Y94" i="4"/>
  <c r="V94" i="4"/>
  <c r="AZ93" i="4"/>
  <c r="AT93" i="4"/>
  <c r="AQ93" i="4"/>
  <c r="AK93" i="4"/>
  <c r="AH93" i="4"/>
  <c r="AE93" i="4"/>
  <c r="Y93" i="4"/>
  <c r="V93" i="4"/>
  <c r="AZ92" i="4"/>
  <c r="AT92" i="4"/>
  <c r="AQ92" i="4"/>
  <c r="AK92" i="4"/>
  <c r="AH92" i="4"/>
  <c r="AE92" i="4"/>
  <c r="Y92" i="4"/>
  <c r="V92" i="4"/>
  <c r="AZ91" i="4"/>
  <c r="AT91" i="4"/>
  <c r="AQ91" i="4"/>
  <c r="AK91" i="4"/>
  <c r="AH91" i="4"/>
  <c r="AE91" i="4"/>
  <c r="Y91" i="4"/>
  <c r="V91" i="4"/>
  <c r="AZ90" i="4"/>
  <c r="AT90" i="4"/>
  <c r="AQ90" i="4"/>
  <c r="AK90" i="4"/>
  <c r="AH90" i="4"/>
  <c r="AE90" i="4"/>
  <c r="Y90" i="4"/>
  <c r="V90" i="4"/>
  <c r="AZ89" i="4"/>
  <c r="AT89" i="4"/>
  <c r="AQ89" i="4"/>
  <c r="AK89" i="4"/>
  <c r="AH89" i="4"/>
  <c r="AE89" i="4"/>
  <c r="Y89" i="4"/>
  <c r="V89" i="4"/>
  <c r="AZ88" i="4"/>
  <c r="AT88" i="4"/>
  <c r="AQ88" i="4"/>
  <c r="AK88" i="4"/>
  <c r="AH88" i="4"/>
  <c r="AE88" i="4"/>
  <c r="Y88" i="4"/>
  <c r="V88" i="4"/>
  <c r="AZ87" i="4"/>
  <c r="AT87" i="4"/>
  <c r="AQ87" i="4"/>
  <c r="AK87" i="4"/>
  <c r="AH87" i="4"/>
  <c r="AE87" i="4"/>
  <c r="Y87" i="4"/>
  <c r="V87" i="4"/>
  <c r="AZ86" i="4"/>
  <c r="AT86" i="4"/>
  <c r="AQ86" i="4"/>
  <c r="AK86" i="4"/>
  <c r="AH86" i="4"/>
  <c r="AE86" i="4"/>
  <c r="Y86" i="4"/>
  <c r="V86" i="4"/>
  <c r="AZ85" i="4"/>
  <c r="AT85" i="4"/>
  <c r="AQ85" i="4"/>
  <c r="AK85" i="4"/>
  <c r="AH85" i="4"/>
  <c r="AE85" i="4"/>
  <c r="Y85" i="4"/>
  <c r="V85" i="4"/>
  <c r="AZ84" i="4"/>
  <c r="AT84" i="4"/>
  <c r="AQ84" i="4"/>
  <c r="AK84" i="4"/>
  <c r="AH84" i="4"/>
  <c r="AE84" i="4"/>
  <c r="Y84" i="4"/>
  <c r="V84" i="4"/>
  <c r="AZ83" i="4"/>
  <c r="AT83" i="4"/>
  <c r="AQ83" i="4"/>
  <c r="AK83" i="4"/>
  <c r="AH83" i="4"/>
  <c r="AE83" i="4"/>
  <c r="Y83" i="4"/>
  <c r="V83" i="4"/>
  <c r="AZ82" i="4"/>
  <c r="AT82" i="4"/>
  <c r="AQ82" i="4"/>
  <c r="AK82" i="4"/>
  <c r="AH82" i="4"/>
  <c r="AE82" i="4"/>
  <c r="Y82" i="4"/>
  <c r="V82" i="4"/>
  <c r="AZ81" i="4"/>
  <c r="AT81" i="4"/>
  <c r="AQ81" i="4"/>
  <c r="AK81" i="4"/>
  <c r="AH81" i="4"/>
  <c r="AE81" i="4"/>
  <c r="Y81" i="4"/>
  <c r="V81" i="4"/>
  <c r="AZ80" i="4"/>
  <c r="AT80" i="4"/>
  <c r="AQ80" i="4"/>
  <c r="AK80" i="4"/>
  <c r="AH80" i="4"/>
  <c r="AE80" i="4"/>
  <c r="Y80" i="4"/>
  <c r="V80" i="4"/>
  <c r="AZ79" i="4"/>
  <c r="AT79" i="4"/>
  <c r="AQ79" i="4"/>
  <c r="AK79" i="4"/>
  <c r="AH79" i="4"/>
  <c r="AE79" i="4"/>
  <c r="Y79" i="4"/>
  <c r="V79" i="4"/>
  <c r="AZ78" i="4"/>
  <c r="AT78" i="4"/>
  <c r="AQ78" i="4"/>
  <c r="AK78" i="4"/>
  <c r="AH78" i="4"/>
  <c r="AE78" i="4"/>
  <c r="Y78" i="4"/>
  <c r="V78" i="4"/>
  <c r="AZ77" i="4"/>
  <c r="AT77" i="4"/>
  <c r="AQ77" i="4"/>
  <c r="AK77" i="4"/>
  <c r="AH77" i="4"/>
  <c r="AE77" i="4"/>
  <c r="Y77" i="4"/>
  <c r="V77" i="4"/>
  <c r="AZ76" i="4"/>
  <c r="AT76" i="4"/>
  <c r="AQ76" i="4"/>
  <c r="AK76" i="4"/>
  <c r="AH76" i="4"/>
  <c r="AE76" i="4"/>
  <c r="Y76" i="4"/>
  <c r="V76" i="4"/>
  <c r="AZ75" i="4"/>
  <c r="AT75" i="4"/>
  <c r="AQ75" i="4"/>
  <c r="AK75" i="4"/>
  <c r="AH75" i="4"/>
  <c r="AE75" i="4"/>
  <c r="Y75" i="4"/>
  <c r="V75" i="4"/>
  <c r="AZ74" i="4"/>
  <c r="AT74" i="4"/>
  <c r="AQ74" i="4"/>
  <c r="AK74" i="4"/>
  <c r="AH74" i="4"/>
  <c r="AE74" i="4"/>
  <c r="Y74" i="4"/>
  <c r="V74" i="4"/>
  <c r="AZ73" i="4"/>
  <c r="AT73" i="4"/>
  <c r="AQ73" i="4"/>
  <c r="AK73" i="4"/>
  <c r="AH73" i="4"/>
  <c r="AE73" i="4"/>
  <c r="Y73" i="4"/>
  <c r="V73" i="4"/>
  <c r="AZ72" i="4"/>
  <c r="AT72" i="4"/>
  <c r="AQ72" i="4"/>
  <c r="AK72" i="4"/>
  <c r="AH72" i="4"/>
  <c r="AE72" i="4"/>
  <c r="Y72" i="4"/>
  <c r="V72" i="4"/>
  <c r="AZ70" i="4"/>
  <c r="AT70" i="4"/>
  <c r="AQ70" i="4"/>
  <c r="AK70" i="4"/>
  <c r="AH70" i="4"/>
  <c r="Y70" i="4"/>
  <c r="V70" i="4"/>
  <c r="AW69" i="4"/>
  <c r="AN69" i="4"/>
  <c r="AB69" i="4"/>
  <c r="AW68" i="4"/>
  <c r="AN68" i="4"/>
  <c r="AB68" i="4"/>
  <c r="AW67" i="4"/>
  <c r="AN67" i="4"/>
  <c r="AB67" i="4"/>
  <c r="AW66" i="4"/>
  <c r="AN66" i="4"/>
  <c r="AB66" i="4"/>
  <c r="AW65" i="4"/>
  <c r="AN65" i="4"/>
  <c r="AB65" i="4"/>
  <c r="AW64" i="4"/>
  <c r="AN64" i="4"/>
  <c r="AB64" i="4"/>
  <c r="AW63" i="4"/>
  <c r="AN63" i="4"/>
  <c r="AB63" i="4"/>
  <c r="AW62" i="4"/>
  <c r="AN62" i="4"/>
  <c r="AB62" i="4"/>
  <c r="AW61" i="4"/>
  <c r="AN61" i="4"/>
  <c r="AB61" i="4"/>
  <c r="AW60" i="4"/>
  <c r="AN60" i="4"/>
  <c r="AB60" i="4"/>
  <c r="AW59" i="4"/>
  <c r="AN59" i="4"/>
  <c r="AB59" i="4"/>
  <c r="AW58" i="4"/>
  <c r="AN58" i="4"/>
  <c r="AB58" i="4"/>
  <c r="AW57" i="4"/>
  <c r="AN57" i="4"/>
  <c r="AB57" i="4"/>
  <c r="AW56" i="4"/>
  <c r="AN56" i="4"/>
  <c r="AB56" i="4"/>
  <c r="AW55" i="4"/>
  <c r="AN55" i="4"/>
  <c r="AB55" i="4"/>
  <c r="AW54" i="4"/>
  <c r="AN54" i="4"/>
  <c r="AB54" i="4"/>
  <c r="AW53" i="4"/>
  <c r="AN53" i="4"/>
  <c r="AB53" i="4"/>
  <c r="AW52" i="4"/>
  <c r="AN52" i="4"/>
  <c r="AB52" i="4"/>
  <c r="AW51" i="4"/>
  <c r="AN51" i="4"/>
  <c r="AB51" i="4"/>
  <c r="AW50" i="4"/>
  <c r="AN50" i="4"/>
  <c r="AB50" i="4"/>
  <c r="AW49" i="4"/>
  <c r="AN49" i="4"/>
  <c r="AB49" i="4"/>
  <c r="AW48" i="4"/>
  <c r="AN48" i="4"/>
  <c r="AB48" i="4"/>
  <c r="AW47" i="4"/>
  <c r="AN47" i="4"/>
  <c r="AB47" i="4"/>
  <c r="AW46" i="4"/>
  <c r="AN46" i="4"/>
  <c r="AB46" i="4"/>
  <c r="AW45" i="4"/>
  <c r="AN45" i="4"/>
  <c r="AB45" i="4"/>
  <c r="AW44" i="4"/>
  <c r="AN44" i="4"/>
  <c r="AB44" i="4"/>
  <c r="AW43" i="4"/>
  <c r="AN43" i="4"/>
  <c r="AB43" i="4"/>
  <c r="AZ41" i="4"/>
  <c r="AT41" i="4"/>
  <c r="AQ41" i="4"/>
  <c r="AK41" i="4"/>
  <c r="AH41" i="4"/>
  <c r="Y41" i="4"/>
  <c r="V41" i="4"/>
  <c r="AW40" i="4"/>
  <c r="AN40" i="4"/>
  <c r="AB40" i="4"/>
  <c r="AW39" i="4"/>
  <c r="AN39" i="4"/>
  <c r="AB39" i="4"/>
  <c r="AW38" i="4"/>
  <c r="AN38" i="4"/>
  <c r="AB38" i="4"/>
  <c r="AW37" i="4"/>
  <c r="AN37" i="4"/>
  <c r="AB37" i="4"/>
  <c r="AW36" i="4"/>
  <c r="AN36" i="4"/>
  <c r="AB36" i="4"/>
  <c r="AW35" i="4"/>
  <c r="AN35" i="4"/>
  <c r="AB35" i="4"/>
  <c r="AW34" i="4"/>
  <c r="AN34" i="4"/>
  <c r="AB34" i="4"/>
  <c r="AW33" i="4"/>
  <c r="AN33" i="4"/>
  <c r="AB33" i="4"/>
  <c r="AW32" i="4"/>
  <c r="AN32" i="4"/>
  <c r="AB32" i="4"/>
  <c r="AW31" i="4"/>
  <c r="AN31" i="4"/>
  <c r="AB31" i="4"/>
  <c r="AW30" i="4"/>
  <c r="AN30" i="4"/>
  <c r="AB30" i="4"/>
  <c r="AW29" i="4"/>
  <c r="AN29" i="4"/>
  <c r="AB29" i="4"/>
  <c r="AW28" i="4"/>
  <c r="AN28" i="4"/>
  <c r="AB28" i="4"/>
  <c r="AW27" i="4"/>
  <c r="AN27" i="4"/>
  <c r="AB27" i="4"/>
  <c r="AW26" i="4"/>
  <c r="AN26" i="4"/>
  <c r="AB26" i="4"/>
  <c r="AW25" i="4"/>
  <c r="AN25" i="4"/>
  <c r="AB25" i="4"/>
  <c r="AW24" i="4"/>
  <c r="AN24" i="4"/>
  <c r="AB24" i="4"/>
  <c r="AW23" i="4"/>
  <c r="AN23" i="4"/>
  <c r="AB23" i="4"/>
  <c r="AW22" i="4"/>
  <c r="AN22" i="4"/>
  <c r="AB22" i="4"/>
  <c r="AW21" i="4"/>
  <c r="AN21" i="4"/>
  <c r="AB21" i="4"/>
  <c r="AW20" i="4"/>
  <c r="AN20" i="4"/>
  <c r="AB20" i="4"/>
  <c r="AW19" i="4"/>
  <c r="AN19" i="4"/>
  <c r="AB19" i="4"/>
  <c r="AW18" i="4"/>
  <c r="AN18" i="4"/>
  <c r="AB18" i="4"/>
  <c r="AW17" i="4"/>
  <c r="AN17" i="4"/>
  <c r="AB17" i="4"/>
  <c r="AW16" i="4"/>
  <c r="AN16" i="4"/>
  <c r="AB16" i="4"/>
  <c r="AW15" i="4"/>
  <c r="AN15" i="4"/>
  <c r="AB15" i="4"/>
  <c r="AW14" i="4"/>
  <c r="AN14" i="4"/>
  <c r="AB14" i="4"/>
  <c r="I1735" i="41" l="1"/>
  <c r="I1736" i="41"/>
  <c r="I1737" i="41"/>
  <c r="Z20" i="38"/>
  <c r="L1727" i="41" s="1"/>
  <c r="K1727" i="41" s="1"/>
  <c r="I1727" i="41"/>
  <c r="I1720" i="41"/>
  <c r="Z19" i="38"/>
  <c r="L1726" i="41" s="1"/>
  <c r="K1726" i="41" s="1"/>
  <c r="I1726" i="41"/>
  <c r="M1726" i="41" s="1"/>
  <c r="AC20" i="38"/>
  <c r="L1732" i="41" s="1"/>
  <c r="K1732" i="41" s="1"/>
  <c r="I1732" i="41"/>
  <c r="W19" i="38"/>
  <c r="L1721" i="41" s="1"/>
  <c r="K1721" i="41" s="1"/>
  <c r="I1721" i="41"/>
  <c r="I1725" i="41"/>
  <c r="AC19" i="38"/>
  <c r="L1731" i="41" s="1"/>
  <c r="K1731" i="41" s="1"/>
  <c r="I1731" i="41"/>
  <c r="W21" i="38"/>
  <c r="L1723" i="41" s="1"/>
  <c r="K1723" i="41" s="1"/>
  <c r="I1723" i="41"/>
  <c r="AC21" i="38"/>
  <c r="L1733" i="41" s="1"/>
  <c r="K1733" i="41" s="1"/>
  <c r="I1733" i="41"/>
  <c r="I1730" i="41"/>
  <c r="W20" i="38"/>
  <c r="L1722" i="41" s="1"/>
  <c r="K1722" i="41" s="1"/>
  <c r="I1722" i="41"/>
  <c r="M1722" i="41" s="1"/>
  <c r="Z21" i="38"/>
  <c r="L1728" i="41" s="1"/>
  <c r="K1728" i="41" s="1"/>
  <c r="I1728" i="41"/>
  <c r="M1728" i="41" s="1"/>
  <c r="I1687" i="41"/>
  <c r="AC40" i="36"/>
  <c r="L1711" i="41" s="1"/>
  <c r="K1711" i="41" s="1"/>
  <c r="I1711" i="41"/>
  <c r="M1711" i="41" s="1"/>
  <c r="Z43" i="36"/>
  <c r="L1703" i="41" s="1"/>
  <c r="K1703" i="41" s="1"/>
  <c r="I1703" i="41"/>
  <c r="AC48" i="36"/>
  <c r="L1719" i="41" s="1"/>
  <c r="K1719" i="41" s="1"/>
  <c r="I1719" i="41"/>
  <c r="AC39" i="36"/>
  <c r="L1710" i="41" s="1"/>
  <c r="K1710" i="41" s="1"/>
  <c r="I1710" i="41"/>
  <c r="Z42" i="36"/>
  <c r="L1702" i="41" s="1"/>
  <c r="K1702" i="41" s="1"/>
  <c r="I1702" i="41"/>
  <c r="M1702" i="41" s="1"/>
  <c r="AC47" i="36"/>
  <c r="L1718" i="41" s="1"/>
  <c r="K1718" i="41" s="1"/>
  <c r="I1718" i="41"/>
  <c r="I1709" i="41"/>
  <c r="W40" i="36"/>
  <c r="L1689" i="41" s="1"/>
  <c r="K1689" i="41" s="1"/>
  <c r="I1689" i="41"/>
  <c r="Z41" i="36"/>
  <c r="L1701" i="41" s="1"/>
  <c r="K1701" i="41" s="1"/>
  <c r="I1701" i="41"/>
  <c r="AC42" i="36"/>
  <c r="L1713" i="41" s="1"/>
  <c r="K1713" i="41" s="1"/>
  <c r="I1713" i="41"/>
  <c r="W44" i="36"/>
  <c r="L1693" i="41" s="1"/>
  <c r="K1693" i="41" s="1"/>
  <c r="I1693" i="41"/>
  <c r="Z45" i="36"/>
  <c r="L1705" i="41" s="1"/>
  <c r="K1705" i="41" s="1"/>
  <c r="I1705" i="41"/>
  <c r="AC46" i="36"/>
  <c r="L1717" i="41" s="1"/>
  <c r="K1717" i="41" s="1"/>
  <c r="I1717" i="41"/>
  <c r="W48" i="36"/>
  <c r="L1697" i="41" s="1"/>
  <c r="K1697" i="41" s="1"/>
  <c r="I1697" i="41"/>
  <c r="Z39" i="36"/>
  <c r="L1699" i="41" s="1"/>
  <c r="K1699" i="41" s="1"/>
  <c r="I1699" i="41"/>
  <c r="M1699" i="41" s="1"/>
  <c r="W42" i="36"/>
  <c r="L1691" i="41" s="1"/>
  <c r="K1691" i="41" s="1"/>
  <c r="I1691" i="41"/>
  <c r="M1691" i="41" s="1"/>
  <c r="AC44" i="36"/>
  <c r="L1715" i="41" s="1"/>
  <c r="K1715" i="41" s="1"/>
  <c r="I1715" i="41"/>
  <c r="M1715" i="41" s="1"/>
  <c r="W46" i="36"/>
  <c r="L1695" i="41" s="1"/>
  <c r="K1695" i="41" s="1"/>
  <c r="I1695" i="41"/>
  <c r="Z47" i="36"/>
  <c r="L1707" i="41" s="1"/>
  <c r="K1707" i="41" s="1"/>
  <c r="I1707" i="41"/>
  <c r="M1707" i="41" s="1"/>
  <c r="I1698" i="41"/>
  <c r="W41" i="36"/>
  <c r="L1690" i="41" s="1"/>
  <c r="K1690" i="41" s="1"/>
  <c r="I1690" i="41"/>
  <c r="AC43" i="36"/>
  <c r="L1714" i="41" s="1"/>
  <c r="K1714" i="41" s="1"/>
  <c r="I1714" i="41"/>
  <c r="W45" i="36"/>
  <c r="L1694" i="41" s="1"/>
  <c r="K1694" i="41" s="1"/>
  <c r="I1694" i="41"/>
  <c r="Z46" i="36"/>
  <c r="L1706" i="41" s="1"/>
  <c r="K1706" i="41" s="1"/>
  <c r="I1706" i="41"/>
  <c r="W39" i="36"/>
  <c r="L1688" i="41" s="1"/>
  <c r="K1688" i="41" s="1"/>
  <c r="I1688" i="41"/>
  <c r="Z40" i="36"/>
  <c r="L1700" i="41" s="1"/>
  <c r="K1700" i="41" s="1"/>
  <c r="I1700" i="41"/>
  <c r="AC41" i="36"/>
  <c r="L1712" i="41" s="1"/>
  <c r="K1712" i="41" s="1"/>
  <c r="I1712" i="41"/>
  <c r="W43" i="36"/>
  <c r="L1692" i="41" s="1"/>
  <c r="K1692" i="41" s="1"/>
  <c r="I1692" i="41"/>
  <c r="Z44" i="36"/>
  <c r="L1704" i="41" s="1"/>
  <c r="K1704" i="41" s="1"/>
  <c r="I1704" i="41"/>
  <c r="AC45" i="36"/>
  <c r="L1716" i="41" s="1"/>
  <c r="K1716" i="41" s="1"/>
  <c r="I1716" i="41"/>
  <c r="W47" i="36"/>
  <c r="L1696" i="41" s="1"/>
  <c r="K1696" i="41" s="1"/>
  <c r="I1696" i="41"/>
  <c r="Z48" i="36"/>
  <c r="L1708" i="41" s="1"/>
  <c r="K1708" i="41" s="1"/>
  <c r="I1708" i="41"/>
  <c r="I1684" i="41"/>
  <c r="I1685" i="41"/>
  <c r="I1686" i="41"/>
  <c r="I1673" i="41"/>
  <c r="AI19" i="23"/>
  <c r="L1609" i="41" s="1"/>
  <c r="K1609" i="41" s="1"/>
  <c r="I1609" i="41"/>
  <c r="AI21" i="23"/>
  <c r="L1611" i="41" s="1"/>
  <c r="K1611" i="41" s="1"/>
  <c r="I1611" i="41"/>
  <c r="AI26" i="23"/>
  <c r="L1613" i="41" s="1"/>
  <c r="K1613" i="41" s="1"/>
  <c r="I1613" i="41"/>
  <c r="AU28" i="23"/>
  <c r="L1665" i="41" s="1"/>
  <c r="K1665" i="41" s="1"/>
  <c r="I1665" i="41"/>
  <c r="AI30" i="23"/>
  <c r="L1615" i="41" s="1"/>
  <c r="K1615" i="41" s="1"/>
  <c r="I1615" i="41"/>
  <c r="AI36" i="23"/>
  <c r="L1618" i="41" s="1"/>
  <c r="K1618" i="41" s="1"/>
  <c r="I1618" i="41"/>
  <c r="AC14" i="23"/>
  <c r="AB20" i="23" s="1"/>
  <c r="I1576" i="41"/>
  <c r="I1554" i="41"/>
  <c r="I1619" i="41"/>
  <c r="AC17" i="23"/>
  <c r="L1579" i="41" s="1"/>
  <c r="K1579" i="41" s="1"/>
  <c r="I1579" i="41"/>
  <c r="W19" i="23"/>
  <c r="L1555" i="41" s="1"/>
  <c r="K1555" i="41" s="1"/>
  <c r="I1555" i="41"/>
  <c r="AL19" i="23"/>
  <c r="L1620" i="41" s="1"/>
  <c r="K1620" i="41" s="1"/>
  <c r="I1620" i="41"/>
  <c r="W20" i="23"/>
  <c r="L1556" i="41" s="1"/>
  <c r="K1556" i="41" s="1"/>
  <c r="I1556" i="41"/>
  <c r="AL20" i="23"/>
  <c r="L1621" i="41" s="1"/>
  <c r="K1621" i="41" s="1"/>
  <c r="I1621" i="41"/>
  <c r="W21" i="23"/>
  <c r="L1557" i="41" s="1"/>
  <c r="K1557" i="41" s="1"/>
  <c r="I1557" i="41"/>
  <c r="AL21" i="23"/>
  <c r="L1622" i="41" s="1"/>
  <c r="K1622" i="41" s="1"/>
  <c r="I1622" i="41"/>
  <c r="AC24" i="23"/>
  <c r="I1585" i="41"/>
  <c r="W26" i="23"/>
  <c r="L1559" i="41" s="1"/>
  <c r="K1559" i="41" s="1"/>
  <c r="I1559" i="41"/>
  <c r="AL26" i="23"/>
  <c r="L1624" i="41" s="1"/>
  <c r="K1624" i="41" s="1"/>
  <c r="I1624" i="41"/>
  <c r="AC27" i="23"/>
  <c r="L1588" i="41" s="1"/>
  <c r="K1588" i="41" s="1"/>
  <c r="I1588" i="41"/>
  <c r="W29" i="23"/>
  <c r="L1560" i="41" s="1"/>
  <c r="K1560" i="41" s="1"/>
  <c r="I1560" i="41"/>
  <c r="AL29" i="23"/>
  <c r="L1625" i="41" s="1"/>
  <c r="K1625" i="41" s="1"/>
  <c r="I1625" i="41"/>
  <c r="W30" i="23"/>
  <c r="L1561" i="41" s="1"/>
  <c r="K1561" i="41" s="1"/>
  <c r="I1561" i="41"/>
  <c r="AL30" i="23"/>
  <c r="L1626" i="41" s="1"/>
  <c r="K1626" i="41" s="1"/>
  <c r="I1626" i="41"/>
  <c r="W31" i="23"/>
  <c r="L1562" i="41" s="1"/>
  <c r="K1562" i="41" s="1"/>
  <c r="I1562" i="41"/>
  <c r="AL31" i="23"/>
  <c r="L1627" i="41" s="1"/>
  <c r="K1627" i="41" s="1"/>
  <c r="I1627" i="41"/>
  <c r="AC34" i="23"/>
  <c r="I1594" i="41"/>
  <c r="W36" i="23"/>
  <c r="L1564" i="41" s="1"/>
  <c r="K1564" i="41" s="1"/>
  <c r="I1564" i="41"/>
  <c r="AL36" i="23"/>
  <c r="L1629" i="41" s="1"/>
  <c r="K1629" i="41" s="1"/>
  <c r="I1629" i="41"/>
  <c r="I1608" i="41"/>
  <c r="AU18" i="23"/>
  <c r="L1656" i="41" s="1"/>
  <c r="K1656" i="41" s="1"/>
  <c r="I1656" i="41"/>
  <c r="AI20" i="23"/>
  <c r="L1610" i="41" s="1"/>
  <c r="K1610" i="41" s="1"/>
  <c r="I1610" i="41"/>
  <c r="AX21" i="23"/>
  <c r="L1676" i="41" s="1"/>
  <c r="K1676" i="41" s="1"/>
  <c r="I1676" i="41"/>
  <c r="AX26" i="23"/>
  <c r="L1678" i="41" s="1"/>
  <c r="K1678" i="41" s="1"/>
  <c r="I1678" i="41"/>
  <c r="AI29" i="23"/>
  <c r="I1614" i="41"/>
  <c r="AX30" i="23"/>
  <c r="L1680" i="41" s="1"/>
  <c r="K1680" i="41" s="1"/>
  <c r="I1680" i="41"/>
  <c r="M1680" i="41" s="1"/>
  <c r="AX31" i="23"/>
  <c r="L1681" i="41" s="1"/>
  <c r="K1681" i="41" s="1"/>
  <c r="I1681" i="41"/>
  <c r="AU35" i="23"/>
  <c r="L1671" i="41" s="1"/>
  <c r="K1671" i="41" s="1"/>
  <c r="I1671" i="41"/>
  <c r="I1652" i="41"/>
  <c r="I1565" i="41"/>
  <c r="I1630" i="41"/>
  <c r="AU17" i="23"/>
  <c r="L1655" i="41" s="1"/>
  <c r="K1655" i="41" s="1"/>
  <c r="I1655" i="41"/>
  <c r="Z19" i="23"/>
  <c r="L1566" i="41" s="1"/>
  <c r="K1566" i="41" s="1"/>
  <c r="I1566" i="41"/>
  <c r="AO19" i="23"/>
  <c r="L1631" i="41" s="1"/>
  <c r="K1631" i="41" s="1"/>
  <c r="I1631" i="41"/>
  <c r="M1631" i="41" s="1"/>
  <c r="Z20" i="23"/>
  <c r="L1567" i="41" s="1"/>
  <c r="K1567" i="41" s="1"/>
  <c r="I1567" i="41"/>
  <c r="AO20" i="23"/>
  <c r="L1632" i="41" s="1"/>
  <c r="K1632" i="41" s="1"/>
  <c r="I1632" i="41"/>
  <c r="Z21" i="23"/>
  <c r="L1568" i="41" s="1"/>
  <c r="K1568" i="41" s="1"/>
  <c r="I1568" i="41"/>
  <c r="AO21" i="23"/>
  <c r="L1633" i="41" s="1"/>
  <c r="K1633" i="41" s="1"/>
  <c r="I1633" i="41"/>
  <c r="AU24" i="23"/>
  <c r="I1661" i="41"/>
  <c r="Z26" i="23"/>
  <c r="L1570" i="41" s="1"/>
  <c r="K1570" i="41" s="1"/>
  <c r="I1570" i="41"/>
  <c r="AO26" i="23"/>
  <c r="L1635" i="41" s="1"/>
  <c r="K1635" i="41" s="1"/>
  <c r="I1635" i="41"/>
  <c r="AU27" i="23"/>
  <c r="L1664" i="41" s="1"/>
  <c r="K1664" i="41" s="1"/>
  <c r="I1664" i="41"/>
  <c r="Z29" i="23"/>
  <c r="L1571" i="41" s="1"/>
  <c r="K1571" i="41" s="1"/>
  <c r="I1571" i="41"/>
  <c r="AO29" i="23"/>
  <c r="L1636" i="41" s="1"/>
  <c r="K1636" i="41" s="1"/>
  <c r="I1636" i="41"/>
  <c r="Z30" i="23"/>
  <c r="L1572" i="41" s="1"/>
  <c r="K1572" i="41" s="1"/>
  <c r="I1572" i="41"/>
  <c r="AO30" i="23"/>
  <c r="L1637" i="41" s="1"/>
  <c r="K1637" i="41" s="1"/>
  <c r="I1637" i="41"/>
  <c r="Z31" i="23"/>
  <c r="L1573" i="41" s="1"/>
  <c r="K1573" i="41" s="1"/>
  <c r="I1573" i="41"/>
  <c r="AO31" i="23"/>
  <c r="L1638" i="41" s="1"/>
  <c r="K1638" i="41" s="1"/>
  <c r="I1638" i="41"/>
  <c r="AU34" i="23"/>
  <c r="I1670" i="41"/>
  <c r="Z36" i="23"/>
  <c r="L1575" i="41" s="1"/>
  <c r="K1575" i="41" s="1"/>
  <c r="I1575" i="41"/>
  <c r="AO36" i="23"/>
  <c r="L1640" i="41" s="1"/>
  <c r="K1640" i="41" s="1"/>
  <c r="I1640" i="41"/>
  <c r="AU15" i="23"/>
  <c r="L1653" i="41" s="1"/>
  <c r="K1653" i="41" s="1"/>
  <c r="I1653" i="41"/>
  <c r="AX19" i="23"/>
  <c r="L1674" i="41" s="1"/>
  <c r="K1674" i="41" s="1"/>
  <c r="I1674" i="41"/>
  <c r="M1674" i="41" s="1"/>
  <c r="AX20" i="23"/>
  <c r="L1675" i="41" s="1"/>
  <c r="K1675" i="41" s="1"/>
  <c r="I1675" i="41"/>
  <c r="M1675" i="41" s="1"/>
  <c r="AU25" i="23"/>
  <c r="I1662" i="41"/>
  <c r="AX29" i="23"/>
  <c r="L1679" i="41" s="1"/>
  <c r="K1679" i="41" s="1"/>
  <c r="I1679" i="41"/>
  <c r="AI31" i="23"/>
  <c r="L1616" i="41" s="1"/>
  <c r="K1616" i="41" s="1"/>
  <c r="I1616" i="41"/>
  <c r="AX36" i="23"/>
  <c r="L1683" i="41" s="1"/>
  <c r="K1683" i="41" s="1"/>
  <c r="I1683" i="41"/>
  <c r="M1683" i="41" s="1"/>
  <c r="AC15" i="23"/>
  <c r="I1577" i="41"/>
  <c r="I1597" i="41"/>
  <c r="I1641" i="41"/>
  <c r="AC18" i="23"/>
  <c r="L1580" i="41" s="1"/>
  <c r="K1580" i="41" s="1"/>
  <c r="I1580" i="41"/>
  <c r="AF19" i="23"/>
  <c r="L1598" i="41" s="1"/>
  <c r="K1598" i="41" s="1"/>
  <c r="I1598" i="41"/>
  <c r="AR19" i="23"/>
  <c r="L1642" i="41" s="1"/>
  <c r="K1642" i="41" s="1"/>
  <c r="I1642" i="41"/>
  <c r="AF20" i="23"/>
  <c r="L1599" i="41" s="1"/>
  <c r="K1599" i="41" s="1"/>
  <c r="I1599" i="41"/>
  <c r="AR20" i="23"/>
  <c r="L1643" i="41" s="1"/>
  <c r="K1643" i="41" s="1"/>
  <c r="I1643" i="41"/>
  <c r="AF21" i="23"/>
  <c r="L1600" i="41" s="1"/>
  <c r="K1600" i="41" s="1"/>
  <c r="I1600" i="41"/>
  <c r="AR21" i="23"/>
  <c r="L1644" i="41" s="1"/>
  <c r="K1644" i="41" s="1"/>
  <c r="I1644" i="41"/>
  <c r="AC25" i="23"/>
  <c r="I1586" i="41"/>
  <c r="AF26" i="23"/>
  <c r="L1602" i="41" s="1"/>
  <c r="K1602" i="41" s="1"/>
  <c r="I1602" i="41"/>
  <c r="AR26" i="23"/>
  <c r="I1646" i="41"/>
  <c r="AC28" i="23"/>
  <c r="L1589" i="41" s="1"/>
  <c r="K1589" i="41" s="1"/>
  <c r="I1589" i="41"/>
  <c r="AF29" i="23"/>
  <c r="AE32" i="23" s="1"/>
  <c r="I1603" i="41"/>
  <c r="AR29" i="23"/>
  <c r="L1647" i="41" s="1"/>
  <c r="K1647" i="41" s="1"/>
  <c r="I1647" i="41"/>
  <c r="AF30" i="23"/>
  <c r="L1604" i="41" s="1"/>
  <c r="K1604" i="41" s="1"/>
  <c r="I1604" i="41"/>
  <c r="AR30" i="23"/>
  <c r="L1648" i="41" s="1"/>
  <c r="K1648" i="41" s="1"/>
  <c r="I1648" i="41"/>
  <c r="AF31" i="23"/>
  <c r="L1605" i="41" s="1"/>
  <c r="K1605" i="41" s="1"/>
  <c r="I1605" i="41"/>
  <c r="AR31" i="23"/>
  <c r="L1649" i="41" s="1"/>
  <c r="K1649" i="41" s="1"/>
  <c r="I1649" i="41"/>
  <c r="AC35" i="23"/>
  <c r="L1595" i="41" s="1"/>
  <c r="K1595" i="41" s="1"/>
  <c r="I1595" i="41"/>
  <c r="AF36" i="23"/>
  <c r="L1607" i="41" s="1"/>
  <c r="K1607" i="41" s="1"/>
  <c r="I1607" i="41"/>
  <c r="AR36" i="23"/>
  <c r="L1651" i="41" s="1"/>
  <c r="K1651" i="41" s="1"/>
  <c r="I1651" i="41"/>
  <c r="I1548" i="41"/>
  <c r="AX19" i="30"/>
  <c r="L1549" i="41" s="1"/>
  <c r="K1549" i="41" s="1"/>
  <c r="I1549" i="41"/>
  <c r="AI21" i="30"/>
  <c r="L1515" i="41" s="1"/>
  <c r="K1515" i="41" s="1"/>
  <c r="I1515" i="41"/>
  <c r="AI25" i="30"/>
  <c r="L1517" i="41" s="1"/>
  <c r="K1517" i="41" s="1"/>
  <c r="I1517" i="41"/>
  <c r="I1494" i="41"/>
  <c r="I1482" i="41"/>
  <c r="I1518" i="41"/>
  <c r="AC17" i="30"/>
  <c r="L1497" i="41" s="1"/>
  <c r="K1497" i="41" s="1"/>
  <c r="I1497" i="41"/>
  <c r="W19" i="30"/>
  <c r="L1483" i="41" s="1"/>
  <c r="K1483" i="41" s="1"/>
  <c r="I1483" i="41"/>
  <c r="M1483" i="41" s="1"/>
  <c r="AL19" i="30"/>
  <c r="L1519" i="41" s="1"/>
  <c r="K1519" i="41" s="1"/>
  <c r="I1519" i="41"/>
  <c r="W20" i="30"/>
  <c r="L1484" i="41" s="1"/>
  <c r="K1484" i="41" s="1"/>
  <c r="I1484" i="41"/>
  <c r="AL20" i="30"/>
  <c r="L1520" i="41" s="1"/>
  <c r="K1520" i="41" s="1"/>
  <c r="I1520" i="41"/>
  <c r="W21" i="30"/>
  <c r="L1485" i="41" s="1"/>
  <c r="K1485" i="41" s="1"/>
  <c r="I1485" i="41"/>
  <c r="AL21" i="30"/>
  <c r="L1521" i="41" s="1"/>
  <c r="K1521" i="41" s="1"/>
  <c r="I1521" i="41"/>
  <c r="AC23" i="30"/>
  <c r="L1503" i="41" s="1"/>
  <c r="K1503" i="41" s="1"/>
  <c r="I1503" i="41"/>
  <c r="W25" i="30"/>
  <c r="L1487" i="41" s="1"/>
  <c r="K1487" i="41" s="1"/>
  <c r="I1487" i="41"/>
  <c r="AL25" i="30"/>
  <c r="L1523" i="41" s="1"/>
  <c r="K1523" i="41" s="1"/>
  <c r="I1523" i="41"/>
  <c r="M1523" i="41" s="1"/>
  <c r="AU15" i="30"/>
  <c r="L1537" i="41" s="1"/>
  <c r="K1537" i="41" s="1"/>
  <c r="I1537" i="41"/>
  <c r="AU18" i="30"/>
  <c r="L1540" i="41" s="1"/>
  <c r="K1540" i="41" s="1"/>
  <c r="I1540" i="41"/>
  <c r="AI20" i="30"/>
  <c r="L1514" i="41" s="1"/>
  <c r="K1514" i="41" s="1"/>
  <c r="I1514" i="41"/>
  <c r="M1514" i="41" s="1"/>
  <c r="AX21" i="30"/>
  <c r="L1551" i="41" s="1"/>
  <c r="K1551" i="41" s="1"/>
  <c r="I1551" i="41"/>
  <c r="M1551" i="41" s="1"/>
  <c r="AX25" i="30"/>
  <c r="L1553" i="41" s="1"/>
  <c r="K1553" i="41" s="1"/>
  <c r="I1553" i="41"/>
  <c r="I1536" i="41"/>
  <c r="I1488" i="41"/>
  <c r="I1524" i="41"/>
  <c r="AU17" i="30"/>
  <c r="L1539" i="41" s="1"/>
  <c r="K1539" i="41" s="1"/>
  <c r="I1539" i="41"/>
  <c r="Z19" i="30"/>
  <c r="L1489" i="41" s="1"/>
  <c r="K1489" i="41" s="1"/>
  <c r="I1489" i="41"/>
  <c r="AO19" i="30"/>
  <c r="L1525" i="41" s="1"/>
  <c r="K1525" i="41" s="1"/>
  <c r="I1525" i="41"/>
  <c r="Z20" i="30"/>
  <c r="L1490" i="41" s="1"/>
  <c r="K1490" i="41" s="1"/>
  <c r="I1490" i="41"/>
  <c r="AO20" i="30"/>
  <c r="L1526" i="41" s="1"/>
  <c r="K1526" i="41" s="1"/>
  <c r="I1526" i="41"/>
  <c r="Z21" i="30"/>
  <c r="L1491" i="41" s="1"/>
  <c r="K1491" i="41" s="1"/>
  <c r="I1491" i="41"/>
  <c r="AO21" i="30"/>
  <c r="L1527" i="41" s="1"/>
  <c r="K1527" i="41" s="1"/>
  <c r="I1527" i="41"/>
  <c r="AU23" i="30"/>
  <c r="L1545" i="41" s="1"/>
  <c r="K1545" i="41" s="1"/>
  <c r="I1545" i="41"/>
  <c r="Z25" i="30"/>
  <c r="L1493" i="41" s="1"/>
  <c r="K1493" i="41" s="1"/>
  <c r="I1493" i="41"/>
  <c r="AO25" i="30"/>
  <c r="L1529" i="41" s="1"/>
  <c r="K1529" i="41" s="1"/>
  <c r="I1529" i="41"/>
  <c r="I1512" i="41"/>
  <c r="AI19" i="30"/>
  <c r="L1513" i="41" s="1"/>
  <c r="K1513" i="41" s="1"/>
  <c r="I1513" i="41"/>
  <c r="AX20" i="30"/>
  <c r="L1550" i="41" s="1"/>
  <c r="K1550" i="41" s="1"/>
  <c r="I1550" i="41"/>
  <c r="M1550" i="41" s="1"/>
  <c r="AU24" i="30"/>
  <c r="L1546" i="41" s="1"/>
  <c r="K1546" i="41" s="1"/>
  <c r="I1546" i="41"/>
  <c r="M1546" i="41" s="1"/>
  <c r="AC15" i="30"/>
  <c r="L1495" i="41" s="1"/>
  <c r="K1495" i="41" s="1"/>
  <c r="I1495" i="41"/>
  <c r="I1506" i="41"/>
  <c r="I1530" i="41"/>
  <c r="AC18" i="30"/>
  <c r="L1498" i="41" s="1"/>
  <c r="K1498" i="41" s="1"/>
  <c r="I1498" i="41"/>
  <c r="AF19" i="30"/>
  <c r="L1507" i="41" s="1"/>
  <c r="K1507" i="41" s="1"/>
  <c r="I1507" i="41"/>
  <c r="AR19" i="30"/>
  <c r="L1531" i="41" s="1"/>
  <c r="K1531" i="41" s="1"/>
  <c r="I1531" i="41"/>
  <c r="AF20" i="30"/>
  <c r="L1508" i="41" s="1"/>
  <c r="K1508" i="41" s="1"/>
  <c r="I1508" i="41"/>
  <c r="AR20" i="30"/>
  <c r="L1532" i="41" s="1"/>
  <c r="K1532" i="41" s="1"/>
  <c r="I1532" i="41"/>
  <c r="AF21" i="30"/>
  <c r="L1509" i="41" s="1"/>
  <c r="K1509" i="41" s="1"/>
  <c r="I1509" i="41"/>
  <c r="AR21" i="30"/>
  <c r="L1533" i="41" s="1"/>
  <c r="K1533" i="41" s="1"/>
  <c r="I1533" i="41"/>
  <c r="AC24" i="30"/>
  <c r="L1504" i="41" s="1"/>
  <c r="K1504" i="41" s="1"/>
  <c r="I1504" i="41"/>
  <c r="AF25" i="30"/>
  <c r="L1511" i="41" s="1"/>
  <c r="K1511" i="41" s="1"/>
  <c r="I1511" i="41"/>
  <c r="AR25" i="30"/>
  <c r="L1535" i="41" s="1"/>
  <c r="K1535" i="41" s="1"/>
  <c r="I1535" i="41"/>
  <c r="AL16" i="10"/>
  <c r="L1481" i="41" s="1"/>
  <c r="K1481" i="41" s="1"/>
  <c r="I1481" i="41"/>
  <c r="I1479" i="41"/>
  <c r="Z16" i="10"/>
  <c r="L1477" i="41" s="1"/>
  <c r="K1477" i="41" s="1"/>
  <c r="I1477" i="41"/>
  <c r="AC16" i="10"/>
  <c r="L1478" i="41" s="1"/>
  <c r="K1478" i="41" s="1"/>
  <c r="I1478" i="41"/>
  <c r="W16" i="10"/>
  <c r="L1476" i="41" s="1"/>
  <c r="K1476" i="41" s="1"/>
  <c r="I1476" i="41"/>
  <c r="AI16" i="10"/>
  <c r="L1480" i="41" s="1"/>
  <c r="K1480" i="41" s="1"/>
  <c r="I1480" i="41"/>
  <c r="W67" i="33"/>
  <c r="L1446" i="41" s="1"/>
  <c r="K1446" i="41" s="1"/>
  <c r="I1446" i="41"/>
  <c r="W57" i="33"/>
  <c r="L1436" i="41" s="1"/>
  <c r="K1436" i="41" s="1"/>
  <c r="I1436" i="41"/>
  <c r="W61" i="33"/>
  <c r="L1440" i="41" s="1"/>
  <c r="K1440" i="41" s="1"/>
  <c r="I1440" i="41"/>
  <c r="W71" i="33"/>
  <c r="L1450" i="41" s="1"/>
  <c r="K1450" i="41" s="1"/>
  <c r="I1450" i="41"/>
  <c r="Z53" i="33"/>
  <c r="L1456" i="41" s="1"/>
  <c r="K1456" i="41" s="1"/>
  <c r="I1456" i="41"/>
  <c r="M1456" i="41" s="1"/>
  <c r="Z59" i="33"/>
  <c r="L1460" i="41" s="1"/>
  <c r="K1460" i="41" s="1"/>
  <c r="I1460" i="41"/>
  <c r="Z63" i="33"/>
  <c r="L1464" i="41" s="1"/>
  <c r="K1464" i="41" s="1"/>
  <c r="I1464" i="41"/>
  <c r="Z67" i="33"/>
  <c r="L1468" i="41" s="1"/>
  <c r="K1468" i="41" s="1"/>
  <c r="I1468" i="41"/>
  <c r="Z71" i="33"/>
  <c r="L1472" i="41" s="1"/>
  <c r="K1472" i="41" s="1"/>
  <c r="I1472" i="41"/>
  <c r="W56" i="33"/>
  <c r="L1435" i="41" s="1"/>
  <c r="K1435" i="41" s="1"/>
  <c r="I1435" i="41"/>
  <c r="W58" i="33"/>
  <c r="L1437" i="41" s="1"/>
  <c r="K1437" i="41" s="1"/>
  <c r="I1437" i="41"/>
  <c r="W60" i="33"/>
  <c r="L1439" i="41" s="1"/>
  <c r="K1439" i="41" s="1"/>
  <c r="I1439" i="41"/>
  <c r="W62" i="33"/>
  <c r="L1441" i="41" s="1"/>
  <c r="K1441" i="41" s="1"/>
  <c r="I1441" i="41"/>
  <c r="W64" i="33"/>
  <c r="L1443" i="41" s="1"/>
  <c r="K1443" i="41" s="1"/>
  <c r="I1443" i="41"/>
  <c r="W66" i="33"/>
  <c r="L1445" i="41" s="1"/>
  <c r="K1445" i="41" s="1"/>
  <c r="I1445" i="41"/>
  <c r="W68" i="33"/>
  <c r="L1447" i="41" s="1"/>
  <c r="K1447" i="41" s="1"/>
  <c r="I1447" i="41"/>
  <c r="W70" i="33"/>
  <c r="L1449" i="41" s="1"/>
  <c r="K1449" i="41" s="1"/>
  <c r="I1449" i="41"/>
  <c r="W72" i="33"/>
  <c r="L1451" i="41" s="1"/>
  <c r="K1451" i="41" s="1"/>
  <c r="I1451" i="41"/>
  <c r="W75" i="33"/>
  <c r="L1454" i="41" s="1"/>
  <c r="K1454" i="41" s="1"/>
  <c r="I1454" i="41"/>
  <c r="W53" i="33"/>
  <c r="L1434" i="41" s="1"/>
  <c r="K1434" i="41" s="1"/>
  <c r="I1434" i="41"/>
  <c r="W59" i="33"/>
  <c r="L1438" i="41" s="1"/>
  <c r="K1438" i="41" s="1"/>
  <c r="I1438" i="41"/>
  <c r="W63" i="33"/>
  <c r="L1442" i="41" s="1"/>
  <c r="K1442" i="41" s="1"/>
  <c r="I1442" i="41"/>
  <c r="W65" i="33"/>
  <c r="L1444" i="41" s="1"/>
  <c r="K1444" i="41" s="1"/>
  <c r="I1444" i="41"/>
  <c r="W69" i="33"/>
  <c r="L1448" i="41" s="1"/>
  <c r="K1448" i="41" s="1"/>
  <c r="I1448" i="41"/>
  <c r="W73" i="33"/>
  <c r="L1452" i="41" s="1"/>
  <c r="K1452" i="41" s="1"/>
  <c r="I1452" i="41"/>
  <c r="Z57" i="33"/>
  <c r="L1458" i="41" s="1"/>
  <c r="K1458" i="41" s="1"/>
  <c r="I1458" i="41"/>
  <c r="Z61" i="33"/>
  <c r="L1462" i="41" s="1"/>
  <c r="K1462" i="41" s="1"/>
  <c r="I1462" i="41"/>
  <c r="Z65" i="33"/>
  <c r="L1466" i="41" s="1"/>
  <c r="K1466" i="41" s="1"/>
  <c r="I1466" i="41"/>
  <c r="Z69" i="33"/>
  <c r="L1470" i="41" s="1"/>
  <c r="K1470" i="41" s="1"/>
  <c r="I1470" i="41"/>
  <c r="Z73" i="33"/>
  <c r="L1474" i="41" s="1"/>
  <c r="K1474" i="41" s="1"/>
  <c r="I1474" i="41"/>
  <c r="I1455" i="41"/>
  <c r="Z56" i="33"/>
  <c r="L1457" i="41" s="1"/>
  <c r="K1457" i="41" s="1"/>
  <c r="I1457" i="41"/>
  <c r="Z58" i="33"/>
  <c r="L1459" i="41" s="1"/>
  <c r="K1459" i="41" s="1"/>
  <c r="I1459" i="41"/>
  <c r="Z60" i="33"/>
  <c r="L1461" i="41" s="1"/>
  <c r="K1461" i="41" s="1"/>
  <c r="I1461" i="41"/>
  <c r="Z62" i="33"/>
  <c r="L1463" i="41" s="1"/>
  <c r="K1463" i="41" s="1"/>
  <c r="I1463" i="41"/>
  <c r="Z64" i="33"/>
  <c r="L1465" i="41" s="1"/>
  <c r="K1465" i="41" s="1"/>
  <c r="I1465" i="41"/>
  <c r="Z66" i="33"/>
  <c r="L1467" i="41" s="1"/>
  <c r="K1467" i="41" s="1"/>
  <c r="I1467" i="41"/>
  <c r="Z68" i="33"/>
  <c r="L1469" i="41" s="1"/>
  <c r="K1469" i="41" s="1"/>
  <c r="I1469" i="41"/>
  <c r="Z70" i="33"/>
  <c r="L1471" i="41" s="1"/>
  <c r="K1471" i="41" s="1"/>
  <c r="I1471" i="41"/>
  <c r="Z72" i="33"/>
  <c r="L1473" i="41" s="1"/>
  <c r="K1473" i="41" s="1"/>
  <c r="I1473" i="41"/>
  <c r="AO53" i="7"/>
  <c r="L1368" i="41" s="1"/>
  <c r="K1368" i="41" s="1"/>
  <c r="I1368" i="41"/>
  <c r="AL57" i="7"/>
  <c r="L1348" i="41" s="1"/>
  <c r="K1348" i="41" s="1"/>
  <c r="I1348" i="41"/>
  <c r="Z60" i="7"/>
  <c r="L1263" i="41" s="1"/>
  <c r="K1263" i="41" s="1"/>
  <c r="I1263" i="41"/>
  <c r="Z63" i="7"/>
  <c r="L1266" i="41" s="1"/>
  <c r="K1266" i="41" s="1"/>
  <c r="I1266" i="41"/>
  <c r="AL70" i="7"/>
  <c r="L1361" i="41" s="1"/>
  <c r="K1361" i="41" s="1"/>
  <c r="I1361" i="41"/>
  <c r="AC53" i="7"/>
  <c r="L1280" i="41" s="1"/>
  <c r="K1280" i="41" s="1"/>
  <c r="I1280" i="41"/>
  <c r="Z57" i="7"/>
  <c r="L1260" i="41" s="1"/>
  <c r="K1260" i="41" s="1"/>
  <c r="I1260" i="41"/>
  <c r="Z59" i="7"/>
  <c r="L1262" i="41" s="1"/>
  <c r="K1262" i="41" s="1"/>
  <c r="I1262" i="41"/>
  <c r="Z61" i="7"/>
  <c r="L1264" i="41" s="1"/>
  <c r="K1264" i="41" s="1"/>
  <c r="I1264" i="41"/>
  <c r="AL62" i="7"/>
  <c r="L1353" i="41" s="1"/>
  <c r="K1353" i="41" s="1"/>
  <c r="I1353" i="41"/>
  <c r="AL64" i="7"/>
  <c r="L1355" i="41" s="1"/>
  <c r="K1355" i="41" s="1"/>
  <c r="I1355" i="41"/>
  <c r="Z66" i="7"/>
  <c r="L1269" i="41" s="1"/>
  <c r="K1269" i="41" s="1"/>
  <c r="I1269" i="41"/>
  <c r="AL67" i="7"/>
  <c r="L1358" i="41" s="1"/>
  <c r="K1358" i="41" s="1"/>
  <c r="I1358" i="41"/>
  <c r="Z69" i="7"/>
  <c r="L1272" i="41" s="1"/>
  <c r="K1272" i="41" s="1"/>
  <c r="I1272" i="41"/>
  <c r="Z71" i="7"/>
  <c r="L1274" i="41" s="1"/>
  <c r="K1274" i="41" s="1"/>
  <c r="I1274" i="41"/>
  <c r="AL72" i="7"/>
  <c r="L1363" i="41" s="1"/>
  <c r="K1363" i="41" s="1"/>
  <c r="I1363" i="41"/>
  <c r="AL73" i="7"/>
  <c r="L1364" i="41" s="1"/>
  <c r="K1364" i="41" s="1"/>
  <c r="I1364" i="41"/>
  <c r="AR14" i="7"/>
  <c r="AR18" i="7"/>
  <c r="AR22" i="7"/>
  <c r="AR26" i="7"/>
  <c r="AQ68" i="7" s="1"/>
  <c r="AR30" i="7"/>
  <c r="I1279" i="41"/>
  <c r="I1367" i="41"/>
  <c r="AR36" i="7"/>
  <c r="AR40" i="7"/>
  <c r="AR44" i="7"/>
  <c r="AR48" i="7"/>
  <c r="AR52" i="7"/>
  <c r="AF53" i="7"/>
  <c r="L1302" i="41" s="1"/>
  <c r="K1302" i="41" s="1"/>
  <c r="I1302" i="41"/>
  <c r="AU53" i="7"/>
  <c r="L1412" i="41" s="1"/>
  <c r="K1412" i="41" s="1"/>
  <c r="I1412" i="41"/>
  <c r="AC56" i="7"/>
  <c r="L1281" i="41" s="1"/>
  <c r="K1281" i="41" s="1"/>
  <c r="I1281" i="41"/>
  <c r="AO56" i="7"/>
  <c r="L1369" i="41" s="1"/>
  <c r="K1369" i="41" s="1"/>
  <c r="I1369" i="41"/>
  <c r="AC57" i="7"/>
  <c r="L1282" i="41" s="1"/>
  <c r="K1282" i="41" s="1"/>
  <c r="I1282" i="41"/>
  <c r="AO57" i="7"/>
  <c r="L1370" i="41" s="1"/>
  <c r="K1370" i="41" s="1"/>
  <c r="I1370" i="41"/>
  <c r="AC58" i="7"/>
  <c r="L1283" i="41" s="1"/>
  <c r="K1283" i="41" s="1"/>
  <c r="I1283" i="41"/>
  <c r="AO58" i="7"/>
  <c r="L1371" i="41" s="1"/>
  <c r="K1371" i="41" s="1"/>
  <c r="I1371" i="41"/>
  <c r="AC59" i="7"/>
  <c r="L1284" i="41" s="1"/>
  <c r="K1284" i="41" s="1"/>
  <c r="I1284" i="41"/>
  <c r="AO59" i="7"/>
  <c r="L1372" i="41" s="1"/>
  <c r="K1372" i="41" s="1"/>
  <c r="I1372" i="41"/>
  <c r="AC60" i="7"/>
  <c r="L1285" i="41" s="1"/>
  <c r="K1285" i="41" s="1"/>
  <c r="I1285" i="41"/>
  <c r="AO60" i="7"/>
  <c r="L1373" i="41" s="1"/>
  <c r="K1373" i="41" s="1"/>
  <c r="I1373" i="41"/>
  <c r="AC61" i="7"/>
  <c r="L1286" i="41" s="1"/>
  <c r="K1286" i="41" s="1"/>
  <c r="I1286" i="41"/>
  <c r="AO61" i="7"/>
  <c r="L1374" i="41" s="1"/>
  <c r="K1374" i="41" s="1"/>
  <c r="I1374" i="41"/>
  <c r="AC62" i="7"/>
  <c r="L1287" i="41" s="1"/>
  <c r="K1287" i="41" s="1"/>
  <c r="I1287" i="41"/>
  <c r="AO62" i="7"/>
  <c r="L1375" i="41" s="1"/>
  <c r="K1375" i="41" s="1"/>
  <c r="I1375" i="41"/>
  <c r="AC63" i="7"/>
  <c r="L1288" i="41" s="1"/>
  <c r="K1288" i="41" s="1"/>
  <c r="I1288" i="41"/>
  <c r="AO63" i="7"/>
  <c r="L1376" i="41" s="1"/>
  <c r="K1376" i="41" s="1"/>
  <c r="I1376" i="41"/>
  <c r="AC64" i="7"/>
  <c r="L1289" i="41" s="1"/>
  <c r="K1289" i="41" s="1"/>
  <c r="I1289" i="41"/>
  <c r="AO64" i="7"/>
  <c r="L1377" i="41" s="1"/>
  <c r="K1377" i="41" s="1"/>
  <c r="I1377" i="41"/>
  <c r="AC65" i="7"/>
  <c r="L1290" i="41" s="1"/>
  <c r="K1290" i="41" s="1"/>
  <c r="I1290" i="41"/>
  <c r="AO65" i="7"/>
  <c r="L1378" i="41" s="1"/>
  <c r="K1378" i="41" s="1"/>
  <c r="I1378" i="41"/>
  <c r="AC66" i="7"/>
  <c r="L1291" i="41" s="1"/>
  <c r="K1291" i="41" s="1"/>
  <c r="I1291" i="41"/>
  <c r="AO66" i="7"/>
  <c r="L1379" i="41" s="1"/>
  <c r="K1379" i="41" s="1"/>
  <c r="I1379" i="41"/>
  <c r="AC67" i="7"/>
  <c r="L1292" i="41" s="1"/>
  <c r="K1292" i="41" s="1"/>
  <c r="I1292" i="41"/>
  <c r="AO67" i="7"/>
  <c r="L1380" i="41" s="1"/>
  <c r="K1380" i="41" s="1"/>
  <c r="I1380" i="41"/>
  <c r="AC68" i="7"/>
  <c r="L1293" i="41" s="1"/>
  <c r="K1293" i="41" s="1"/>
  <c r="I1293" i="41"/>
  <c r="AO68" i="7"/>
  <c r="L1381" i="41" s="1"/>
  <c r="K1381" i="41" s="1"/>
  <c r="I1381" i="41"/>
  <c r="AC69" i="7"/>
  <c r="L1294" i="41" s="1"/>
  <c r="K1294" i="41" s="1"/>
  <c r="I1294" i="41"/>
  <c r="AO69" i="7"/>
  <c r="L1382" i="41" s="1"/>
  <c r="K1382" i="41" s="1"/>
  <c r="I1382" i="41"/>
  <c r="AC70" i="7"/>
  <c r="L1295" i="41" s="1"/>
  <c r="K1295" i="41" s="1"/>
  <c r="I1295" i="41"/>
  <c r="AO70" i="7"/>
  <c r="L1383" i="41" s="1"/>
  <c r="K1383" i="41" s="1"/>
  <c r="I1383" i="41"/>
  <c r="AC71" i="7"/>
  <c r="L1296" i="41" s="1"/>
  <c r="K1296" i="41" s="1"/>
  <c r="I1296" i="41"/>
  <c r="AO71" i="7"/>
  <c r="L1384" i="41" s="1"/>
  <c r="K1384" i="41" s="1"/>
  <c r="I1384" i="41"/>
  <c r="AC72" i="7"/>
  <c r="L1297" i="41" s="1"/>
  <c r="K1297" i="41" s="1"/>
  <c r="I1297" i="41"/>
  <c r="AO72" i="7"/>
  <c r="L1385" i="41" s="1"/>
  <c r="K1385" i="41" s="1"/>
  <c r="I1385" i="41"/>
  <c r="AC73" i="7"/>
  <c r="L1298" i="41" s="1"/>
  <c r="K1298" i="41" s="1"/>
  <c r="I1298" i="41"/>
  <c r="AO73" i="7"/>
  <c r="L1386" i="41" s="1"/>
  <c r="K1386" i="41" s="1"/>
  <c r="I1386" i="41"/>
  <c r="AC75" i="7"/>
  <c r="L1300" i="41" s="1"/>
  <c r="K1300" i="41" s="1"/>
  <c r="I1300" i="41"/>
  <c r="AO75" i="7"/>
  <c r="L1388" i="41" s="1"/>
  <c r="K1388" i="41" s="1"/>
  <c r="I1388" i="41"/>
  <c r="I1345" i="41"/>
  <c r="AR43" i="7"/>
  <c r="AR47" i="7"/>
  <c r="Z56" i="7"/>
  <c r="L1259" i="41" s="1"/>
  <c r="K1259" i="41" s="1"/>
  <c r="I1259" i="41"/>
  <c r="Z58" i="7"/>
  <c r="L1261" i="41" s="1"/>
  <c r="K1261" i="41" s="1"/>
  <c r="I1261" i="41"/>
  <c r="M1261" i="41" s="1"/>
  <c r="AL59" i="7"/>
  <c r="L1350" i="41" s="1"/>
  <c r="K1350" i="41" s="1"/>
  <c r="I1350" i="41"/>
  <c r="AL61" i="7"/>
  <c r="L1352" i="41" s="1"/>
  <c r="K1352" i="41" s="1"/>
  <c r="I1352" i="41"/>
  <c r="M1352" i="41" s="1"/>
  <c r="AL63" i="7"/>
  <c r="L1354" i="41" s="1"/>
  <c r="K1354" i="41" s="1"/>
  <c r="I1354" i="41"/>
  <c r="Z65" i="7"/>
  <c r="L1268" i="41" s="1"/>
  <c r="K1268" i="41" s="1"/>
  <c r="I1268" i="41"/>
  <c r="M1268" i="41" s="1"/>
  <c r="AL66" i="7"/>
  <c r="L1357" i="41" s="1"/>
  <c r="K1357" i="41" s="1"/>
  <c r="I1357" i="41"/>
  <c r="Z68" i="7"/>
  <c r="L1271" i="41" s="1"/>
  <c r="K1271" i="41" s="1"/>
  <c r="I1271" i="41"/>
  <c r="AL69" i="7"/>
  <c r="L1360" i="41" s="1"/>
  <c r="K1360" i="41" s="1"/>
  <c r="I1360" i="41"/>
  <c r="AL71" i="7"/>
  <c r="L1362" i="41" s="1"/>
  <c r="K1362" i="41" s="1"/>
  <c r="I1362" i="41"/>
  <c r="M1362" i="41" s="1"/>
  <c r="Z73" i="7"/>
  <c r="L1276" i="41" s="1"/>
  <c r="K1276" i="41" s="1"/>
  <c r="I1276" i="41"/>
  <c r="AL75" i="7"/>
  <c r="L1366" i="41" s="1"/>
  <c r="K1366" i="41" s="1"/>
  <c r="I1366" i="41"/>
  <c r="AR15" i="7"/>
  <c r="H1392" i="41" s="1"/>
  <c r="AR19" i="7"/>
  <c r="H1396" i="41" s="1"/>
  <c r="AR23" i="7"/>
  <c r="H1400" i="41" s="1"/>
  <c r="AR27" i="7"/>
  <c r="H1404" i="41" s="1"/>
  <c r="AR31" i="7"/>
  <c r="I1301" i="41"/>
  <c r="I1411" i="41"/>
  <c r="AR37" i="7"/>
  <c r="AR41" i="7"/>
  <c r="AR45" i="7"/>
  <c r="AR49" i="7"/>
  <c r="AQ70" i="7" s="1"/>
  <c r="W53" i="7"/>
  <c r="L1236" i="41" s="1"/>
  <c r="K1236" i="41" s="1"/>
  <c r="I1236" i="41"/>
  <c r="M1236" i="41" s="1"/>
  <c r="AI53" i="7"/>
  <c r="L1324" i="41" s="1"/>
  <c r="K1324" i="41" s="1"/>
  <c r="I1324" i="41"/>
  <c r="AR54" i="7"/>
  <c r="AF56" i="7"/>
  <c r="L1303" i="41" s="1"/>
  <c r="K1303" i="41" s="1"/>
  <c r="I1303" i="41"/>
  <c r="AU56" i="7"/>
  <c r="L1413" i="41" s="1"/>
  <c r="K1413" i="41" s="1"/>
  <c r="I1413" i="41"/>
  <c r="AF57" i="7"/>
  <c r="L1304" i="41" s="1"/>
  <c r="K1304" i="41" s="1"/>
  <c r="I1304" i="41"/>
  <c r="AU57" i="7"/>
  <c r="L1414" i="41" s="1"/>
  <c r="K1414" i="41" s="1"/>
  <c r="I1414" i="41"/>
  <c r="AF58" i="7"/>
  <c r="L1305" i="41" s="1"/>
  <c r="K1305" i="41" s="1"/>
  <c r="I1305" i="41"/>
  <c r="AU58" i="7"/>
  <c r="L1415" i="41" s="1"/>
  <c r="K1415" i="41" s="1"/>
  <c r="I1415" i="41"/>
  <c r="AF59" i="7"/>
  <c r="L1306" i="41" s="1"/>
  <c r="K1306" i="41" s="1"/>
  <c r="I1306" i="41"/>
  <c r="AU59" i="7"/>
  <c r="L1416" i="41" s="1"/>
  <c r="K1416" i="41" s="1"/>
  <c r="I1416" i="41"/>
  <c r="AF60" i="7"/>
  <c r="L1307" i="41" s="1"/>
  <c r="K1307" i="41" s="1"/>
  <c r="I1307" i="41"/>
  <c r="AU60" i="7"/>
  <c r="L1417" i="41" s="1"/>
  <c r="K1417" i="41" s="1"/>
  <c r="I1417" i="41"/>
  <c r="AF61" i="7"/>
  <c r="L1308" i="41" s="1"/>
  <c r="K1308" i="41" s="1"/>
  <c r="I1308" i="41"/>
  <c r="AU61" i="7"/>
  <c r="L1418" i="41" s="1"/>
  <c r="K1418" i="41" s="1"/>
  <c r="I1418" i="41"/>
  <c r="AF62" i="7"/>
  <c r="L1309" i="41" s="1"/>
  <c r="K1309" i="41" s="1"/>
  <c r="I1309" i="41"/>
  <c r="AU62" i="7"/>
  <c r="L1419" i="41" s="1"/>
  <c r="K1419" i="41" s="1"/>
  <c r="I1419" i="41"/>
  <c r="AF63" i="7"/>
  <c r="L1310" i="41" s="1"/>
  <c r="K1310" i="41" s="1"/>
  <c r="I1310" i="41"/>
  <c r="AU63" i="7"/>
  <c r="L1420" i="41" s="1"/>
  <c r="K1420" i="41" s="1"/>
  <c r="I1420" i="41"/>
  <c r="AF64" i="7"/>
  <c r="L1311" i="41" s="1"/>
  <c r="K1311" i="41" s="1"/>
  <c r="I1311" i="41"/>
  <c r="AU64" i="7"/>
  <c r="L1421" i="41" s="1"/>
  <c r="K1421" i="41" s="1"/>
  <c r="I1421" i="41"/>
  <c r="AF65" i="7"/>
  <c r="L1312" i="41" s="1"/>
  <c r="K1312" i="41" s="1"/>
  <c r="I1312" i="41"/>
  <c r="AU65" i="7"/>
  <c r="L1422" i="41" s="1"/>
  <c r="K1422" i="41" s="1"/>
  <c r="I1422" i="41"/>
  <c r="AF66" i="7"/>
  <c r="L1313" i="41" s="1"/>
  <c r="K1313" i="41" s="1"/>
  <c r="I1313" i="41"/>
  <c r="AU66" i="7"/>
  <c r="L1423" i="41" s="1"/>
  <c r="K1423" i="41" s="1"/>
  <c r="I1423" i="41"/>
  <c r="AF67" i="7"/>
  <c r="L1314" i="41" s="1"/>
  <c r="K1314" i="41" s="1"/>
  <c r="I1314" i="41"/>
  <c r="AU67" i="7"/>
  <c r="L1424" i="41" s="1"/>
  <c r="K1424" i="41" s="1"/>
  <c r="I1424" i="41"/>
  <c r="AF68" i="7"/>
  <c r="L1315" i="41" s="1"/>
  <c r="K1315" i="41" s="1"/>
  <c r="I1315" i="41"/>
  <c r="AU68" i="7"/>
  <c r="L1425" i="41" s="1"/>
  <c r="K1425" i="41" s="1"/>
  <c r="I1425" i="41"/>
  <c r="AF69" i="7"/>
  <c r="L1316" i="41" s="1"/>
  <c r="K1316" i="41" s="1"/>
  <c r="I1316" i="41"/>
  <c r="AU69" i="7"/>
  <c r="L1426" i="41" s="1"/>
  <c r="K1426" i="41" s="1"/>
  <c r="I1426" i="41"/>
  <c r="AF70" i="7"/>
  <c r="L1317" i="41" s="1"/>
  <c r="K1317" i="41" s="1"/>
  <c r="I1317" i="41"/>
  <c r="AU70" i="7"/>
  <c r="L1427" i="41" s="1"/>
  <c r="K1427" i="41" s="1"/>
  <c r="I1427" i="41"/>
  <c r="AF71" i="7"/>
  <c r="L1318" i="41" s="1"/>
  <c r="K1318" i="41" s="1"/>
  <c r="I1318" i="41"/>
  <c r="AU71" i="7"/>
  <c r="L1428" i="41" s="1"/>
  <c r="K1428" i="41" s="1"/>
  <c r="I1428" i="41"/>
  <c r="AF72" i="7"/>
  <c r="L1319" i="41" s="1"/>
  <c r="K1319" i="41" s="1"/>
  <c r="I1319" i="41"/>
  <c r="AU72" i="7"/>
  <c r="L1429" i="41" s="1"/>
  <c r="K1429" i="41" s="1"/>
  <c r="I1429" i="41"/>
  <c r="AF73" i="7"/>
  <c r="L1320" i="41" s="1"/>
  <c r="K1320" i="41" s="1"/>
  <c r="I1320" i="41"/>
  <c r="AU73" i="7"/>
  <c r="L1430" i="41" s="1"/>
  <c r="K1430" i="41" s="1"/>
  <c r="I1430" i="41"/>
  <c r="AF75" i="7"/>
  <c r="L1322" i="41" s="1"/>
  <c r="K1322" i="41" s="1"/>
  <c r="I1322" i="41"/>
  <c r="I118" i="41"/>
  <c r="I1257" i="41"/>
  <c r="AR39" i="7"/>
  <c r="AQ60" i="7" s="1"/>
  <c r="AR51" i="7"/>
  <c r="AQ72" i="7" s="1"/>
  <c r="AL56" i="7"/>
  <c r="L1347" i="41" s="1"/>
  <c r="K1347" i="41" s="1"/>
  <c r="I1347" i="41"/>
  <c r="M1347" i="41" s="1"/>
  <c r="AL58" i="7"/>
  <c r="L1349" i="41" s="1"/>
  <c r="K1349" i="41" s="1"/>
  <c r="I1349" i="41"/>
  <c r="AL60" i="7"/>
  <c r="L1351" i="41" s="1"/>
  <c r="K1351" i="41" s="1"/>
  <c r="I1351" i="41"/>
  <c r="Z62" i="7"/>
  <c r="L1265" i="41" s="1"/>
  <c r="K1265" i="41" s="1"/>
  <c r="I1265" i="41"/>
  <c r="Z64" i="7"/>
  <c r="L1267" i="41" s="1"/>
  <c r="K1267" i="41" s="1"/>
  <c r="I1267" i="41"/>
  <c r="M1267" i="41" s="1"/>
  <c r="AL65" i="7"/>
  <c r="L1356" i="41" s="1"/>
  <c r="K1356" i="41" s="1"/>
  <c r="I1356" i="41"/>
  <c r="Z67" i="7"/>
  <c r="L1270" i="41" s="1"/>
  <c r="K1270" i="41" s="1"/>
  <c r="I1270" i="41"/>
  <c r="M1270" i="41" s="1"/>
  <c r="AL68" i="7"/>
  <c r="L1359" i="41" s="1"/>
  <c r="K1359" i="41" s="1"/>
  <c r="I1359" i="41"/>
  <c r="Z70" i="7"/>
  <c r="L1273" i="41" s="1"/>
  <c r="K1273" i="41" s="1"/>
  <c r="I1273" i="41"/>
  <c r="M1273" i="41" s="1"/>
  <c r="Z72" i="7"/>
  <c r="L1275" i="41" s="1"/>
  <c r="K1275" i="41" s="1"/>
  <c r="I1275" i="41"/>
  <c r="Z75" i="7"/>
  <c r="L1278" i="41" s="1"/>
  <c r="K1278" i="41" s="1"/>
  <c r="I1278" i="41"/>
  <c r="AR20" i="7"/>
  <c r="AQ62" i="7" s="1"/>
  <c r="AR28" i="7"/>
  <c r="W32" i="7"/>
  <c r="L1235" i="41" s="1"/>
  <c r="K1235" i="41" s="1"/>
  <c r="I1235" i="41"/>
  <c r="AI32" i="7"/>
  <c r="L1323" i="41" s="1"/>
  <c r="K1323" i="41" s="1"/>
  <c r="I1323" i="41"/>
  <c r="AR38" i="7"/>
  <c r="AR42" i="7"/>
  <c r="AR46" i="7"/>
  <c r="AR50" i="7"/>
  <c r="Z53" i="7"/>
  <c r="L1258" i="41" s="1"/>
  <c r="K1258" i="41" s="1"/>
  <c r="I1258" i="41"/>
  <c r="M1258" i="41" s="1"/>
  <c r="AL53" i="7"/>
  <c r="L1346" i="41" s="1"/>
  <c r="K1346" i="41" s="1"/>
  <c r="I1346" i="41"/>
  <c r="W56" i="7"/>
  <c r="L1237" i="41" s="1"/>
  <c r="K1237" i="41" s="1"/>
  <c r="I1237" i="41"/>
  <c r="M1237" i="41" s="1"/>
  <c r="AI56" i="7"/>
  <c r="L1325" i="41" s="1"/>
  <c r="K1325" i="41" s="1"/>
  <c r="I1325" i="41"/>
  <c r="W57" i="7"/>
  <c r="L1238" i="41" s="1"/>
  <c r="K1238" i="41" s="1"/>
  <c r="I1238" i="41"/>
  <c r="AI57" i="7"/>
  <c r="L1326" i="41" s="1"/>
  <c r="K1326" i="41" s="1"/>
  <c r="I1326" i="41"/>
  <c r="W58" i="7"/>
  <c r="L1239" i="41" s="1"/>
  <c r="K1239" i="41" s="1"/>
  <c r="I1239" i="41"/>
  <c r="AI58" i="7"/>
  <c r="L1327" i="41" s="1"/>
  <c r="K1327" i="41" s="1"/>
  <c r="I1327" i="41"/>
  <c r="W59" i="7"/>
  <c r="L1240" i="41" s="1"/>
  <c r="K1240" i="41" s="1"/>
  <c r="I1240" i="41"/>
  <c r="M1240" i="41" s="1"/>
  <c r="AI59" i="7"/>
  <c r="L1328" i="41" s="1"/>
  <c r="K1328" i="41" s="1"/>
  <c r="I1328" i="41"/>
  <c r="W60" i="7"/>
  <c r="L1241" i="41" s="1"/>
  <c r="K1241" i="41" s="1"/>
  <c r="I1241" i="41"/>
  <c r="M1241" i="41" s="1"/>
  <c r="AI60" i="7"/>
  <c r="L1329" i="41" s="1"/>
  <c r="K1329" i="41" s="1"/>
  <c r="I1329" i="41"/>
  <c r="W61" i="7"/>
  <c r="L1242" i="41" s="1"/>
  <c r="K1242" i="41" s="1"/>
  <c r="I1242" i="41"/>
  <c r="M1242" i="41" s="1"/>
  <c r="AI61" i="7"/>
  <c r="L1330" i="41" s="1"/>
  <c r="K1330" i="41" s="1"/>
  <c r="I1330" i="41"/>
  <c r="W62" i="7"/>
  <c r="L1243" i="41" s="1"/>
  <c r="K1243" i="41" s="1"/>
  <c r="I1243" i="41"/>
  <c r="M1243" i="41" s="1"/>
  <c r="AI62" i="7"/>
  <c r="L1331" i="41" s="1"/>
  <c r="K1331" i="41" s="1"/>
  <c r="I1331" i="41"/>
  <c r="W63" i="7"/>
  <c r="L1244" i="41" s="1"/>
  <c r="K1244" i="41" s="1"/>
  <c r="I1244" i="41"/>
  <c r="M1244" i="41" s="1"/>
  <c r="AI63" i="7"/>
  <c r="L1332" i="41" s="1"/>
  <c r="K1332" i="41" s="1"/>
  <c r="I1332" i="41"/>
  <c r="W64" i="7"/>
  <c r="L1245" i="41" s="1"/>
  <c r="K1245" i="41" s="1"/>
  <c r="I1245" i="41"/>
  <c r="M1245" i="41" s="1"/>
  <c r="AI64" i="7"/>
  <c r="L1333" i="41" s="1"/>
  <c r="K1333" i="41" s="1"/>
  <c r="I1333" i="41"/>
  <c r="W65" i="7"/>
  <c r="L1246" i="41" s="1"/>
  <c r="K1246" i="41" s="1"/>
  <c r="I1246" i="41"/>
  <c r="M1246" i="41" s="1"/>
  <c r="AI65" i="7"/>
  <c r="L1334" i="41" s="1"/>
  <c r="K1334" i="41" s="1"/>
  <c r="I1334" i="41"/>
  <c r="W66" i="7"/>
  <c r="L1247" i="41" s="1"/>
  <c r="K1247" i="41" s="1"/>
  <c r="I1247" i="41"/>
  <c r="M1247" i="41" s="1"/>
  <c r="AI66" i="7"/>
  <c r="L1335" i="41" s="1"/>
  <c r="K1335" i="41" s="1"/>
  <c r="I1335" i="41"/>
  <c r="W67" i="7"/>
  <c r="L1248" i="41" s="1"/>
  <c r="K1248" i="41" s="1"/>
  <c r="I1248" i="41"/>
  <c r="AI67" i="7"/>
  <c r="L1336" i="41" s="1"/>
  <c r="K1336" i="41" s="1"/>
  <c r="I1336" i="41"/>
  <c r="W68" i="7"/>
  <c r="L1249" i="41" s="1"/>
  <c r="K1249" i="41" s="1"/>
  <c r="I1249" i="41"/>
  <c r="M1249" i="41" s="1"/>
  <c r="AI68" i="7"/>
  <c r="L1337" i="41" s="1"/>
  <c r="K1337" i="41" s="1"/>
  <c r="I1337" i="41"/>
  <c r="W69" i="7"/>
  <c r="L1250" i="41" s="1"/>
  <c r="K1250" i="41" s="1"/>
  <c r="I1250" i="41"/>
  <c r="M1250" i="41" s="1"/>
  <c r="AI69" i="7"/>
  <c r="L1338" i="41" s="1"/>
  <c r="K1338" i="41" s="1"/>
  <c r="I1338" i="41"/>
  <c r="W70" i="7"/>
  <c r="L1251" i="41" s="1"/>
  <c r="K1251" i="41" s="1"/>
  <c r="I1251" i="41"/>
  <c r="AI70" i="7"/>
  <c r="L1339" i="41" s="1"/>
  <c r="K1339" i="41" s="1"/>
  <c r="I1339" i="41"/>
  <c r="W71" i="7"/>
  <c r="L1252" i="41" s="1"/>
  <c r="K1252" i="41" s="1"/>
  <c r="I1252" i="41"/>
  <c r="M1252" i="41" s="1"/>
  <c r="AI71" i="7"/>
  <c r="L1340" i="41" s="1"/>
  <c r="K1340" i="41" s="1"/>
  <c r="I1340" i="41"/>
  <c r="W72" i="7"/>
  <c r="L1253" i="41" s="1"/>
  <c r="K1253" i="41" s="1"/>
  <c r="I1253" i="41"/>
  <c r="AI72" i="7"/>
  <c r="L1341" i="41" s="1"/>
  <c r="K1341" i="41" s="1"/>
  <c r="I1341" i="41"/>
  <c r="W73" i="7"/>
  <c r="L1254" i="41" s="1"/>
  <c r="K1254" i="41" s="1"/>
  <c r="I1254" i="41"/>
  <c r="AI73" i="7"/>
  <c r="L1342" i="41" s="1"/>
  <c r="K1342" i="41" s="1"/>
  <c r="I1342" i="41"/>
  <c r="M1342" i="41" s="1"/>
  <c r="W75" i="7"/>
  <c r="L1256" i="41" s="1"/>
  <c r="K1256" i="41" s="1"/>
  <c r="I1256" i="41"/>
  <c r="AI75" i="7"/>
  <c r="L1344" i="41" s="1"/>
  <c r="K1344" i="41" s="1"/>
  <c r="I1344" i="41"/>
  <c r="H1213" i="41"/>
  <c r="H1217" i="41"/>
  <c r="H1221" i="41"/>
  <c r="H1225" i="41"/>
  <c r="H1229" i="41"/>
  <c r="H1037" i="41"/>
  <c r="I1011" i="41"/>
  <c r="M1011" i="41" s="1"/>
  <c r="I1123" i="41"/>
  <c r="M1123" i="41" s="1"/>
  <c r="I984" i="41"/>
  <c r="M984" i="41" s="1"/>
  <c r="H60" i="41"/>
  <c r="I1096" i="41"/>
  <c r="M1096" i="41" s="1"/>
  <c r="I1069" i="41"/>
  <c r="M1069" i="41" s="1"/>
  <c r="I1181" i="41"/>
  <c r="M1181" i="41" s="1"/>
  <c r="I1070" i="41"/>
  <c r="M1070" i="41" s="1"/>
  <c r="I1182" i="41"/>
  <c r="M1182" i="41" s="1"/>
  <c r="I1071" i="41"/>
  <c r="M1071" i="41" s="1"/>
  <c r="I1183" i="41"/>
  <c r="M1183" i="41" s="1"/>
  <c r="I1072" i="41"/>
  <c r="M1072" i="41" s="1"/>
  <c r="I1184" i="41"/>
  <c r="M1184" i="41" s="1"/>
  <c r="I1073" i="41"/>
  <c r="M1073" i="41" s="1"/>
  <c r="I1185" i="41"/>
  <c r="M1185" i="41" s="1"/>
  <c r="I1074" i="41"/>
  <c r="M1074" i="41" s="1"/>
  <c r="I1186" i="41"/>
  <c r="M1186" i="41" s="1"/>
  <c r="I1075" i="41"/>
  <c r="M1075" i="41" s="1"/>
  <c r="I1187" i="41"/>
  <c r="M1187" i="41" s="1"/>
  <c r="I1076" i="41"/>
  <c r="M1076" i="41" s="1"/>
  <c r="I1188" i="41"/>
  <c r="M1188" i="41" s="1"/>
  <c r="I1077" i="41"/>
  <c r="M1077" i="41" s="1"/>
  <c r="I1189" i="41"/>
  <c r="M1189" i="41" s="1"/>
  <c r="I1078" i="41"/>
  <c r="M1078" i="41" s="1"/>
  <c r="I1190" i="41"/>
  <c r="M1190" i="41" s="1"/>
  <c r="I1079" i="41"/>
  <c r="M1079" i="41" s="1"/>
  <c r="I1191" i="41"/>
  <c r="M1191" i="41" s="1"/>
  <c r="I1080" i="41"/>
  <c r="M1080" i="41" s="1"/>
  <c r="I1192" i="41"/>
  <c r="M1192" i="41" s="1"/>
  <c r="I1081" i="41"/>
  <c r="M1081" i="41" s="1"/>
  <c r="I1193" i="41"/>
  <c r="M1193" i="41" s="1"/>
  <c r="I1082" i="41"/>
  <c r="M1082" i="41" s="1"/>
  <c r="I1194" i="41"/>
  <c r="M1194" i="41" s="1"/>
  <c r="I1083" i="41"/>
  <c r="M1083" i="41" s="1"/>
  <c r="I1195" i="41"/>
  <c r="M1195" i="41" s="1"/>
  <c r="I1084" i="41"/>
  <c r="M1084" i="41" s="1"/>
  <c r="I1196" i="41"/>
  <c r="M1196" i="41" s="1"/>
  <c r="I1085" i="41"/>
  <c r="M1085" i="41" s="1"/>
  <c r="I1197" i="41"/>
  <c r="M1197" i="41" s="1"/>
  <c r="I1086" i="41"/>
  <c r="M1086" i="41" s="1"/>
  <c r="I1198" i="41"/>
  <c r="M1198" i="41" s="1"/>
  <c r="I1087" i="41"/>
  <c r="M1087" i="41" s="1"/>
  <c r="I1199" i="41"/>
  <c r="M1199" i="41" s="1"/>
  <c r="I1088" i="41"/>
  <c r="M1088" i="41" s="1"/>
  <c r="I1200" i="41"/>
  <c r="M1200" i="41" s="1"/>
  <c r="I1089" i="41"/>
  <c r="M1089" i="41" s="1"/>
  <c r="I1201" i="41"/>
  <c r="M1201" i="41" s="1"/>
  <c r="I1090" i="41"/>
  <c r="M1090" i="41" s="1"/>
  <c r="I1202" i="41"/>
  <c r="M1202" i="41" s="1"/>
  <c r="I1091" i="41"/>
  <c r="M1091" i="41" s="1"/>
  <c r="I1203" i="41"/>
  <c r="M1203" i="41" s="1"/>
  <c r="I1092" i="41"/>
  <c r="M1092" i="41" s="1"/>
  <c r="I1204" i="41"/>
  <c r="M1204" i="41" s="1"/>
  <c r="I1094" i="41"/>
  <c r="M1094" i="41" s="1"/>
  <c r="I1206" i="41"/>
  <c r="M1206" i="41" s="1"/>
  <c r="H1210" i="41"/>
  <c r="H1214" i="41"/>
  <c r="H1218" i="41"/>
  <c r="H1222" i="41"/>
  <c r="H1226" i="41"/>
  <c r="H1230" i="41"/>
  <c r="H1065" i="41"/>
  <c r="I1039" i="41"/>
  <c r="M1039" i="41" s="1"/>
  <c r="I1151" i="41"/>
  <c r="M1151" i="41" s="1"/>
  <c r="I1012" i="41"/>
  <c r="M1012" i="41" s="1"/>
  <c r="I1124" i="41"/>
  <c r="M1124" i="41" s="1"/>
  <c r="I985" i="41"/>
  <c r="M985" i="41" s="1"/>
  <c r="I1097" i="41"/>
  <c r="M1097" i="41" s="1"/>
  <c r="I986" i="41"/>
  <c r="M986" i="41" s="1"/>
  <c r="I1098" i="41"/>
  <c r="M1098" i="41" s="1"/>
  <c r="I987" i="41"/>
  <c r="M987" i="41" s="1"/>
  <c r="I1099" i="41"/>
  <c r="M1099" i="41" s="1"/>
  <c r="I988" i="41"/>
  <c r="M988" i="41" s="1"/>
  <c r="I1100" i="41"/>
  <c r="M1100" i="41" s="1"/>
  <c r="I989" i="41"/>
  <c r="M989" i="41" s="1"/>
  <c r="I1101" i="41"/>
  <c r="M1101" i="41" s="1"/>
  <c r="I990" i="41"/>
  <c r="M990" i="41" s="1"/>
  <c r="I1102" i="41"/>
  <c r="M1102" i="41" s="1"/>
  <c r="I991" i="41"/>
  <c r="M991" i="41" s="1"/>
  <c r="I1103" i="41"/>
  <c r="M1103" i="41" s="1"/>
  <c r="I992" i="41"/>
  <c r="M992" i="41" s="1"/>
  <c r="I1104" i="41"/>
  <c r="M1104" i="41" s="1"/>
  <c r="I993" i="41"/>
  <c r="M993" i="41" s="1"/>
  <c r="I1105" i="41"/>
  <c r="M1105" i="41" s="1"/>
  <c r="I994" i="41"/>
  <c r="M994" i="41" s="1"/>
  <c r="I1106" i="41"/>
  <c r="M1106" i="41" s="1"/>
  <c r="I995" i="41"/>
  <c r="M995" i="41" s="1"/>
  <c r="I1107" i="41"/>
  <c r="M1107" i="41" s="1"/>
  <c r="I996" i="41"/>
  <c r="M996" i="41" s="1"/>
  <c r="I1108" i="41"/>
  <c r="M1108" i="41" s="1"/>
  <c r="I997" i="41"/>
  <c r="M997" i="41" s="1"/>
  <c r="I1109" i="41"/>
  <c r="M1109" i="41" s="1"/>
  <c r="I998" i="41"/>
  <c r="M998" i="41" s="1"/>
  <c r="I1110" i="41"/>
  <c r="M1110" i="41" s="1"/>
  <c r="I999" i="41"/>
  <c r="M999" i="41" s="1"/>
  <c r="I1111" i="41"/>
  <c r="M1111" i="41" s="1"/>
  <c r="I1000" i="41"/>
  <c r="M1000" i="41" s="1"/>
  <c r="I1112" i="41"/>
  <c r="M1112" i="41" s="1"/>
  <c r="I1001" i="41"/>
  <c r="M1001" i="41" s="1"/>
  <c r="I1113" i="41"/>
  <c r="M1113" i="41" s="1"/>
  <c r="I1002" i="41"/>
  <c r="M1002" i="41" s="1"/>
  <c r="I1114" i="41"/>
  <c r="M1114" i="41" s="1"/>
  <c r="I1003" i="41"/>
  <c r="M1003" i="41" s="1"/>
  <c r="I1115" i="41"/>
  <c r="M1115" i="41" s="1"/>
  <c r="I1004" i="41"/>
  <c r="M1004" i="41" s="1"/>
  <c r="I1116" i="41"/>
  <c r="M1116" i="41" s="1"/>
  <c r="I1005" i="41"/>
  <c r="M1005" i="41" s="1"/>
  <c r="I1117" i="41"/>
  <c r="M1117" i="41" s="1"/>
  <c r="I1006" i="41"/>
  <c r="M1006" i="41" s="1"/>
  <c r="I1118" i="41"/>
  <c r="M1118" i="41" s="1"/>
  <c r="I1007" i="41"/>
  <c r="M1007" i="41" s="1"/>
  <c r="I1119" i="41"/>
  <c r="M1119" i="41" s="1"/>
  <c r="I1008" i="41"/>
  <c r="M1008" i="41" s="1"/>
  <c r="I1120" i="41"/>
  <c r="M1120" i="41" s="1"/>
  <c r="I1010" i="41"/>
  <c r="M1010" i="41" s="1"/>
  <c r="I1122" i="41"/>
  <c r="M1122" i="41" s="1"/>
  <c r="H1211" i="41"/>
  <c r="H1215" i="41"/>
  <c r="I1067" i="41"/>
  <c r="M1067" i="41" s="1"/>
  <c r="I1179" i="41"/>
  <c r="M1179" i="41" s="1"/>
  <c r="I1040" i="41"/>
  <c r="M1040" i="41" s="1"/>
  <c r="I1152" i="41"/>
  <c r="M1152" i="41" s="1"/>
  <c r="I1013" i="41"/>
  <c r="M1013" i="41" s="1"/>
  <c r="I1125" i="41"/>
  <c r="M1125" i="41" s="1"/>
  <c r="I1014" i="41"/>
  <c r="M1014" i="41" s="1"/>
  <c r="I1126" i="41"/>
  <c r="M1126" i="41" s="1"/>
  <c r="I1015" i="41"/>
  <c r="M1015" i="41" s="1"/>
  <c r="I1127" i="41"/>
  <c r="M1127" i="41" s="1"/>
  <c r="I1016" i="41"/>
  <c r="M1016" i="41" s="1"/>
  <c r="I1128" i="41"/>
  <c r="M1128" i="41" s="1"/>
  <c r="I1017" i="41"/>
  <c r="M1017" i="41" s="1"/>
  <c r="I1129" i="41"/>
  <c r="M1129" i="41" s="1"/>
  <c r="I1018" i="41"/>
  <c r="M1018" i="41" s="1"/>
  <c r="I1130" i="41"/>
  <c r="M1130" i="41" s="1"/>
  <c r="I1019" i="41"/>
  <c r="M1019" i="41" s="1"/>
  <c r="I1131" i="41"/>
  <c r="M1131" i="41" s="1"/>
  <c r="I1020" i="41"/>
  <c r="M1020" i="41" s="1"/>
  <c r="I1132" i="41"/>
  <c r="M1132" i="41" s="1"/>
  <c r="I1021" i="41"/>
  <c r="M1021" i="41" s="1"/>
  <c r="I1133" i="41"/>
  <c r="M1133" i="41" s="1"/>
  <c r="I1022" i="41"/>
  <c r="M1022" i="41" s="1"/>
  <c r="I1134" i="41"/>
  <c r="M1134" i="41" s="1"/>
  <c r="I1023" i="41"/>
  <c r="M1023" i="41" s="1"/>
  <c r="I1135" i="41"/>
  <c r="M1135" i="41" s="1"/>
  <c r="I1024" i="41"/>
  <c r="M1024" i="41" s="1"/>
  <c r="I1136" i="41"/>
  <c r="M1136" i="41" s="1"/>
  <c r="I1025" i="41"/>
  <c r="M1025" i="41" s="1"/>
  <c r="I1137" i="41"/>
  <c r="M1137" i="41" s="1"/>
  <c r="I1026" i="41"/>
  <c r="M1026" i="41" s="1"/>
  <c r="I1138" i="41"/>
  <c r="M1138" i="41" s="1"/>
  <c r="I1027" i="41"/>
  <c r="M1027" i="41" s="1"/>
  <c r="I1139" i="41"/>
  <c r="M1139" i="41" s="1"/>
  <c r="I1028" i="41"/>
  <c r="M1028" i="41" s="1"/>
  <c r="I1140" i="41"/>
  <c r="M1140" i="41" s="1"/>
  <c r="I1029" i="41"/>
  <c r="M1029" i="41" s="1"/>
  <c r="I1141" i="41"/>
  <c r="M1141" i="41" s="1"/>
  <c r="I1030" i="41"/>
  <c r="M1030" i="41" s="1"/>
  <c r="I1142" i="41"/>
  <c r="M1142" i="41" s="1"/>
  <c r="I1031" i="41"/>
  <c r="M1031" i="41" s="1"/>
  <c r="I1143" i="41"/>
  <c r="M1143" i="41" s="1"/>
  <c r="I1032" i="41"/>
  <c r="M1032" i="41" s="1"/>
  <c r="I1144" i="41"/>
  <c r="M1144" i="41" s="1"/>
  <c r="I1033" i="41"/>
  <c r="M1033" i="41" s="1"/>
  <c r="I1145" i="41"/>
  <c r="M1145" i="41" s="1"/>
  <c r="I1034" i="41"/>
  <c r="M1034" i="41" s="1"/>
  <c r="I1146" i="41"/>
  <c r="M1146" i="41" s="1"/>
  <c r="I1035" i="41"/>
  <c r="M1035" i="41" s="1"/>
  <c r="I1147" i="41"/>
  <c r="M1147" i="41" s="1"/>
  <c r="I1036" i="41"/>
  <c r="M1036" i="41" s="1"/>
  <c r="I1148" i="41"/>
  <c r="M1148" i="41" s="1"/>
  <c r="I1038" i="41"/>
  <c r="M1038" i="41" s="1"/>
  <c r="I1150" i="41"/>
  <c r="M1150" i="41" s="1"/>
  <c r="I1095" i="41"/>
  <c r="M1095" i="41" s="1"/>
  <c r="H1234" i="41"/>
  <c r="I1068" i="41"/>
  <c r="M1068" i="41" s="1"/>
  <c r="I1180" i="41"/>
  <c r="M1180" i="41" s="1"/>
  <c r="I1041" i="41"/>
  <c r="M1041" i="41" s="1"/>
  <c r="I1153" i="41"/>
  <c r="M1153" i="41" s="1"/>
  <c r="I1042" i="41"/>
  <c r="M1042" i="41" s="1"/>
  <c r="I1154" i="41"/>
  <c r="M1154" i="41" s="1"/>
  <c r="I1043" i="41"/>
  <c r="M1043" i="41" s="1"/>
  <c r="I1155" i="41"/>
  <c r="M1155" i="41" s="1"/>
  <c r="I1044" i="41"/>
  <c r="M1044" i="41" s="1"/>
  <c r="I1156" i="41"/>
  <c r="M1156" i="41" s="1"/>
  <c r="I1045" i="41"/>
  <c r="M1045" i="41" s="1"/>
  <c r="I1157" i="41"/>
  <c r="M1157" i="41" s="1"/>
  <c r="I1046" i="41"/>
  <c r="M1046" i="41" s="1"/>
  <c r="I1158" i="41"/>
  <c r="M1158" i="41" s="1"/>
  <c r="I1047" i="41"/>
  <c r="M1047" i="41" s="1"/>
  <c r="I1159" i="41"/>
  <c r="M1159" i="41" s="1"/>
  <c r="I1048" i="41"/>
  <c r="M1048" i="41" s="1"/>
  <c r="I1160" i="41"/>
  <c r="M1160" i="41" s="1"/>
  <c r="I1049" i="41"/>
  <c r="M1049" i="41" s="1"/>
  <c r="I1161" i="41"/>
  <c r="M1161" i="41" s="1"/>
  <c r="I1050" i="41"/>
  <c r="M1050" i="41" s="1"/>
  <c r="I1162" i="41"/>
  <c r="M1162" i="41" s="1"/>
  <c r="I1051" i="41"/>
  <c r="M1051" i="41" s="1"/>
  <c r="I1163" i="41"/>
  <c r="M1163" i="41" s="1"/>
  <c r="I1052" i="41"/>
  <c r="M1052" i="41" s="1"/>
  <c r="I1164" i="41"/>
  <c r="M1164" i="41" s="1"/>
  <c r="I1053" i="41"/>
  <c r="M1053" i="41" s="1"/>
  <c r="I1165" i="41"/>
  <c r="M1165" i="41" s="1"/>
  <c r="I1054" i="41"/>
  <c r="M1054" i="41" s="1"/>
  <c r="I1166" i="41"/>
  <c r="M1166" i="41" s="1"/>
  <c r="I1055" i="41"/>
  <c r="M1055" i="41" s="1"/>
  <c r="I1167" i="41"/>
  <c r="M1167" i="41" s="1"/>
  <c r="I1056" i="41"/>
  <c r="M1056" i="41" s="1"/>
  <c r="I1168" i="41"/>
  <c r="M1168" i="41" s="1"/>
  <c r="I1057" i="41"/>
  <c r="M1057" i="41" s="1"/>
  <c r="I1169" i="41"/>
  <c r="M1169" i="41" s="1"/>
  <c r="I1058" i="41"/>
  <c r="M1058" i="41" s="1"/>
  <c r="I1170" i="41"/>
  <c r="M1170" i="41" s="1"/>
  <c r="I1059" i="41"/>
  <c r="M1059" i="41" s="1"/>
  <c r="I1171" i="41"/>
  <c r="M1171" i="41" s="1"/>
  <c r="I1060" i="41"/>
  <c r="M1060" i="41" s="1"/>
  <c r="I1172" i="41"/>
  <c r="M1172" i="41" s="1"/>
  <c r="I1061" i="41"/>
  <c r="M1061" i="41" s="1"/>
  <c r="I1173" i="41"/>
  <c r="M1173" i="41" s="1"/>
  <c r="I1062" i="41"/>
  <c r="M1062" i="41" s="1"/>
  <c r="I1174" i="41"/>
  <c r="M1174" i="41" s="1"/>
  <c r="I1063" i="41"/>
  <c r="M1063" i="41" s="1"/>
  <c r="I1175" i="41"/>
  <c r="M1175" i="41" s="1"/>
  <c r="I1064" i="41"/>
  <c r="M1064" i="41" s="1"/>
  <c r="I1176" i="41"/>
  <c r="M1176" i="41" s="1"/>
  <c r="I1066" i="41"/>
  <c r="M1066" i="41" s="1"/>
  <c r="I1178" i="41"/>
  <c r="M1178" i="41" s="1"/>
  <c r="W32" i="32"/>
  <c r="L899" i="41" s="1"/>
  <c r="K899" i="41" s="1"/>
  <c r="I899" i="41"/>
  <c r="W54" i="32"/>
  <c r="L901" i="41" s="1"/>
  <c r="K901" i="41" s="1"/>
  <c r="I901" i="41"/>
  <c r="W56" i="32"/>
  <c r="L903" i="41" s="1"/>
  <c r="K903" i="41" s="1"/>
  <c r="I903" i="41"/>
  <c r="W57" i="32"/>
  <c r="L904" i="41" s="1"/>
  <c r="K904" i="41" s="1"/>
  <c r="I904" i="41"/>
  <c r="W59" i="32"/>
  <c r="L906" i="41" s="1"/>
  <c r="K906" i="41" s="1"/>
  <c r="I906" i="41"/>
  <c r="W61" i="32"/>
  <c r="L908" i="41" s="1"/>
  <c r="K908" i="41" s="1"/>
  <c r="I908" i="41"/>
  <c r="W63" i="32"/>
  <c r="L910" i="41" s="1"/>
  <c r="K910" i="41" s="1"/>
  <c r="I910" i="41"/>
  <c r="W65" i="32"/>
  <c r="L912" i="41" s="1"/>
  <c r="K912" i="41" s="1"/>
  <c r="I912" i="41"/>
  <c r="W67" i="32"/>
  <c r="L914" i="41" s="1"/>
  <c r="K914" i="41" s="1"/>
  <c r="I914" i="41"/>
  <c r="W69" i="32"/>
  <c r="L916" i="41" s="1"/>
  <c r="K916" i="41" s="1"/>
  <c r="I916" i="41"/>
  <c r="W71" i="32"/>
  <c r="L918" i="41" s="1"/>
  <c r="K918" i="41" s="1"/>
  <c r="I918" i="41"/>
  <c r="I921" i="41"/>
  <c r="Z55" i="32"/>
  <c r="L923" i="41" s="1"/>
  <c r="K923" i="41" s="1"/>
  <c r="I923" i="41"/>
  <c r="Z57" i="32"/>
  <c r="L925" i="41" s="1"/>
  <c r="K925" i="41" s="1"/>
  <c r="I925" i="41"/>
  <c r="Z59" i="32"/>
  <c r="L927" i="41" s="1"/>
  <c r="K927" i="41" s="1"/>
  <c r="I927" i="41"/>
  <c r="Z61" i="32"/>
  <c r="L929" i="41" s="1"/>
  <c r="K929" i="41" s="1"/>
  <c r="I929" i="41"/>
  <c r="Z63" i="32"/>
  <c r="L931" i="41" s="1"/>
  <c r="K931" i="41" s="1"/>
  <c r="I931" i="41"/>
  <c r="Z65" i="32"/>
  <c r="L933" i="41" s="1"/>
  <c r="K933" i="41" s="1"/>
  <c r="I933" i="41"/>
  <c r="Z67" i="32"/>
  <c r="L935" i="41" s="1"/>
  <c r="K935" i="41" s="1"/>
  <c r="I935" i="41"/>
  <c r="Z69" i="32"/>
  <c r="L937" i="41" s="1"/>
  <c r="K937" i="41" s="1"/>
  <c r="I937" i="41"/>
  <c r="Z71" i="32"/>
  <c r="L939" i="41" s="1"/>
  <c r="K939" i="41" s="1"/>
  <c r="I939" i="41"/>
  <c r="I941" i="41"/>
  <c r="I942" i="41"/>
  <c r="AC54" i="32"/>
  <c r="L943" i="41" s="1"/>
  <c r="K943" i="41" s="1"/>
  <c r="I943" i="41"/>
  <c r="AC55" i="32"/>
  <c r="L944" i="41" s="1"/>
  <c r="K944" i="41" s="1"/>
  <c r="I944" i="41"/>
  <c r="AC56" i="32"/>
  <c r="L945" i="41" s="1"/>
  <c r="K945" i="41" s="1"/>
  <c r="I945" i="41"/>
  <c r="AC57" i="32"/>
  <c r="L946" i="41" s="1"/>
  <c r="K946" i="41" s="1"/>
  <c r="I946" i="41"/>
  <c r="AC58" i="32"/>
  <c r="L947" i="41" s="1"/>
  <c r="K947" i="41" s="1"/>
  <c r="I947" i="41"/>
  <c r="AC59" i="32"/>
  <c r="L948" i="41" s="1"/>
  <c r="K948" i="41" s="1"/>
  <c r="I948" i="41"/>
  <c r="AC60" i="32"/>
  <c r="L949" i="41" s="1"/>
  <c r="K949" i="41" s="1"/>
  <c r="I949" i="41"/>
  <c r="AC61" i="32"/>
  <c r="L950" i="41" s="1"/>
  <c r="K950" i="41" s="1"/>
  <c r="I950" i="41"/>
  <c r="AC62" i="32"/>
  <c r="L951" i="41" s="1"/>
  <c r="K951" i="41" s="1"/>
  <c r="I951" i="41"/>
  <c r="AC63" i="32"/>
  <c r="L952" i="41" s="1"/>
  <c r="K952" i="41" s="1"/>
  <c r="I952" i="41"/>
  <c r="AC64" i="32"/>
  <c r="L953" i="41" s="1"/>
  <c r="K953" i="41" s="1"/>
  <c r="I953" i="41"/>
  <c r="AC65" i="32"/>
  <c r="L954" i="41" s="1"/>
  <c r="K954" i="41" s="1"/>
  <c r="I954" i="41"/>
  <c r="AC66" i="32"/>
  <c r="L955" i="41" s="1"/>
  <c r="K955" i="41" s="1"/>
  <c r="I955" i="41"/>
  <c r="AC67" i="32"/>
  <c r="L956" i="41" s="1"/>
  <c r="K956" i="41" s="1"/>
  <c r="I956" i="41"/>
  <c r="AC68" i="32"/>
  <c r="L957" i="41" s="1"/>
  <c r="K957" i="41" s="1"/>
  <c r="I957" i="41"/>
  <c r="AC69" i="32"/>
  <c r="L958" i="41" s="1"/>
  <c r="K958" i="41" s="1"/>
  <c r="I958" i="41"/>
  <c r="AC70" i="32"/>
  <c r="L959" i="41" s="1"/>
  <c r="K959" i="41" s="1"/>
  <c r="I959" i="41"/>
  <c r="AC71" i="32"/>
  <c r="L960" i="41" s="1"/>
  <c r="K960" i="41" s="1"/>
  <c r="I960" i="41"/>
  <c r="W52" i="32"/>
  <c r="I900" i="41"/>
  <c r="W55" i="32"/>
  <c r="L902" i="41" s="1"/>
  <c r="K902" i="41" s="1"/>
  <c r="I902" i="41"/>
  <c r="W58" i="32"/>
  <c r="L905" i="41" s="1"/>
  <c r="K905" i="41" s="1"/>
  <c r="I905" i="41"/>
  <c r="W60" i="32"/>
  <c r="L907" i="41" s="1"/>
  <c r="K907" i="41" s="1"/>
  <c r="I907" i="41"/>
  <c r="W62" i="32"/>
  <c r="L909" i="41" s="1"/>
  <c r="K909" i="41" s="1"/>
  <c r="I909" i="41"/>
  <c r="W64" i="32"/>
  <c r="L911" i="41" s="1"/>
  <c r="K911" i="41" s="1"/>
  <c r="I911" i="41"/>
  <c r="W66" i="32"/>
  <c r="L913" i="41" s="1"/>
  <c r="K913" i="41" s="1"/>
  <c r="I913" i="41"/>
  <c r="W68" i="32"/>
  <c r="L915" i="41" s="1"/>
  <c r="K915" i="41" s="1"/>
  <c r="I915" i="41"/>
  <c r="W70" i="32"/>
  <c r="L917" i="41" s="1"/>
  <c r="K917" i="41" s="1"/>
  <c r="I917" i="41"/>
  <c r="I920" i="41"/>
  <c r="Z54" i="32"/>
  <c r="L922" i="41" s="1"/>
  <c r="K922" i="41" s="1"/>
  <c r="I922" i="41"/>
  <c r="Z56" i="32"/>
  <c r="L924" i="41" s="1"/>
  <c r="K924" i="41" s="1"/>
  <c r="I924" i="41"/>
  <c r="Z58" i="32"/>
  <c r="L926" i="41" s="1"/>
  <c r="K926" i="41" s="1"/>
  <c r="I926" i="41"/>
  <c r="Z60" i="32"/>
  <c r="L928" i="41" s="1"/>
  <c r="K928" i="41" s="1"/>
  <c r="I928" i="41"/>
  <c r="Z62" i="32"/>
  <c r="L930" i="41" s="1"/>
  <c r="K930" i="41" s="1"/>
  <c r="I930" i="41"/>
  <c r="Z64" i="32"/>
  <c r="L932" i="41" s="1"/>
  <c r="K932" i="41" s="1"/>
  <c r="I932" i="41"/>
  <c r="Z66" i="32"/>
  <c r="L934" i="41" s="1"/>
  <c r="K934" i="41" s="1"/>
  <c r="I934" i="41"/>
  <c r="Z68" i="32"/>
  <c r="L936" i="41" s="1"/>
  <c r="K936" i="41" s="1"/>
  <c r="I936" i="41"/>
  <c r="Z70" i="32"/>
  <c r="L938" i="41" s="1"/>
  <c r="K938" i="41" s="1"/>
  <c r="I938" i="41"/>
  <c r="I962" i="41"/>
  <c r="AF52" i="32"/>
  <c r="L963" i="41" s="1"/>
  <c r="K963" i="41" s="1"/>
  <c r="I963" i="41"/>
  <c r="M963" i="41" s="1"/>
  <c r="AF54" i="32"/>
  <c r="L964" i="41" s="1"/>
  <c r="K964" i="41" s="1"/>
  <c r="I964" i="41"/>
  <c r="M964" i="41" s="1"/>
  <c r="AF55" i="32"/>
  <c r="L965" i="41" s="1"/>
  <c r="K965" i="41" s="1"/>
  <c r="I965" i="41"/>
  <c r="AF56" i="32"/>
  <c r="L966" i="41" s="1"/>
  <c r="K966" i="41" s="1"/>
  <c r="I966" i="41"/>
  <c r="AF57" i="32"/>
  <c r="L967" i="41" s="1"/>
  <c r="K967" i="41" s="1"/>
  <c r="I967" i="41"/>
  <c r="M967" i="41" s="1"/>
  <c r="AF58" i="32"/>
  <c r="L968" i="41" s="1"/>
  <c r="K968" i="41" s="1"/>
  <c r="I968" i="41"/>
  <c r="M968" i="41" s="1"/>
  <c r="AF59" i="32"/>
  <c r="L969" i="41" s="1"/>
  <c r="K969" i="41" s="1"/>
  <c r="I969" i="41"/>
  <c r="AF60" i="32"/>
  <c r="L970" i="41" s="1"/>
  <c r="K970" i="41" s="1"/>
  <c r="I970" i="41"/>
  <c r="AF61" i="32"/>
  <c r="L971" i="41" s="1"/>
  <c r="K971" i="41" s="1"/>
  <c r="I971" i="41"/>
  <c r="M971" i="41" s="1"/>
  <c r="AF62" i="32"/>
  <c r="L972" i="41" s="1"/>
  <c r="K972" i="41" s="1"/>
  <c r="I972" i="41"/>
  <c r="M972" i="41" s="1"/>
  <c r="AF63" i="32"/>
  <c r="L973" i="41" s="1"/>
  <c r="K973" i="41" s="1"/>
  <c r="I973" i="41"/>
  <c r="AF64" i="32"/>
  <c r="L974" i="41" s="1"/>
  <c r="K974" i="41" s="1"/>
  <c r="I974" i="41"/>
  <c r="AF65" i="32"/>
  <c r="L975" i="41" s="1"/>
  <c r="K975" i="41" s="1"/>
  <c r="I975" i="41"/>
  <c r="M975" i="41" s="1"/>
  <c r="AF66" i="32"/>
  <c r="L976" i="41" s="1"/>
  <c r="K976" i="41" s="1"/>
  <c r="I976" i="41"/>
  <c r="M976" i="41" s="1"/>
  <c r="AF67" i="32"/>
  <c r="L977" i="41" s="1"/>
  <c r="K977" i="41" s="1"/>
  <c r="I977" i="41"/>
  <c r="AF68" i="32"/>
  <c r="L978" i="41" s="1"/>
  <c r="K978" i="41" s="1"/>
  <c r="I978" i="41"/>
  <c r="AF69" i="32"/>
  <c r="L979" i="41" s="1"/>
  <c r="K979" i="41" s="1"/>
  <c r="I979" i="41"/>
  <c r="M979" i="41" s="1"/>
  <c r="AF70" i="32"/>
  <c r="L980" i="41" s="1"/>
  <c r="K980" i="41" s="1"/>
  <c r="I980" i="41"/>
  <c r="M980" i="41" s="1"/>
  <c r="AF71" i="32"/>
  <c r="L981" i="41" s="1"/>
  <c r="K981" i="41" s="1"/>
  <c r="I981" i="41"/>
  <c r="I785" i="41"/>
  <c r="I644" i="41"/>
  <c r="I473" i="41"/>
  <c r="I793" i="41"/>
  <c r="I652" i="41"/>
  <c r="AC28" i="4"/>
  <c r="AB86" i="4" s="1"/>
  <c r="I481" i="41"/>
  <c r="AX30" i="4"/>
  <c r="L801" i="41" s="1"/>
  <c r="K801" i="41" s="1"/>
  <c r="I801" i="41"/>
  <c r="I660" i="41"/>
  <c r="I805" i="41"/>
  <c r="I664" i="41"/>
  <c r="AX38" i="4"/>
  <c r="L809" i="41" s="1"/>
  <c r="K809" i="41" s="1"/>
  <c r="I809" i="41"/>
  <c r="I493" i="41"/>
  <c r="I725" i="41"/>
  <c r="AX44" i="4"/>
  <c r="L814" i="41" s="1"/>
  <c r="K814" i="41" s="1"/>
  <c r="I814" i="41"/>
  <c r="AO47" i="4"/>
  <c r="L673" i="41" s="1"/>
  <c r="K673" i="41" s="1"/>
  <c r="I673" i="41"/>
  <c r="AC50" i="4"/>
  <c r="L502" i="41" s="1"/>
  <c r="K502" i="41" s="1"/>
  <c r="I502" i="41"/>
  <c r="AO51" i="4"/>
  <c r="L677" i="41" s="1"/>
  <c r="K677" i="41" s="1"/>
  <c r="I677" i="41"/>
  <c r="AX52" i="4"/>
  <c r="L822" i="41" s="1"/>
  <c r="K822" i="41" s="1"/>
  <c r="I822" i="41"/>
  <c r="AO55" i="4"/>
  <c r="L681" i="41" s="1"/>
  <c r="K681" i="41" s="1"/>
  <c r="I681" i="41"/>
  <c r="AX56" i="4"/>
  <c r="L826" i="41" s="1"/>
  <c r="K826" i="41" s="1"/>
  <c r="I826" i="41"/>
  <c r="AC58" i="4"/>
  <c r="L510" i="41" s="1"/>
  <c r="K510" i="41" s="1"/>
  <c r="I510" i="41"/>
  <c r="AO59" i="4"/>
  <c r="L685" i="41" s="1"/>
  <c r="K685" i="41" s="1"/>
  <c r="I685" i="41"/>
  <c r="AX60" i="4"/>
  <c r="L830" i="41" s="1"/>
  <c r="K830" i="41" s="1"/>
  <c r="I830" i="41"/>
  <c r="AC62" i="4"/>
  <c r="L514" i="41" s="1"/>
  <c r="K514" i="41" s="1"/>
  <c r="I514" i="41"/>
  <c r="AO63" i="4"/>
  <c r="L689" i="41" s="1"/>
  <c r="K689" i="41" s="1"/>
  <c r="I689" i="41"/>
  <c r="AX64" i="4"/>
  <c r="L834" i="41" s="1"/>
  <c r="K834" i="41" s="1"/>
  <c r="I834" i="41"/>
  <c r="AC66" i="4"/>
  <c r="L518" i="41" s="1"/>
  <c r="K518" i="41" s="1"/>
  <c r="I518" i="41"/>
  <c r="AO67" i="4"/>
  <c r="L693" i="41" s="1"/>
  <c r="K693" i="41" s="1"/>
  <c r="I693" i="41"/>
  <c r="AX68" i="4"/>
  <c r="L838" i="41" s="1"/>
  <c r="K838" i="41" s="1"/>
  <c r="I838" i="41"/>
  <c r="I612" i="41"/>
  <c r="W72" i="4"/>
  <c r="L409" i="41" s="1"/>
  <c r="K409" i="41" s="1"/>
  <c r="I409" i="41"/>
  <c r="W73" i="4"/>
  <c r="L410" i="41" s="1"/>
  <c r="K410" i="41" s="1"/>
  <c r="I410" i="41"/>
  <c r="W74" i="4"/>
  <c r="L411" i="41" s="1"/>
  <c r="K411" i="41" s="1"/>
  <c r="I411" i="41"/>
  <c r="AL74" i="4"/>
  <c r="L615" i="41" s="1"/>
  <c r="K615" i="41" s="1"/>
  <c r="I615" i="41"/>
  <c r="AL75" i="4"/>
  <c r="L616" i="41" s="1"/>
  <c r="K616" i="41" s="1"/>
  <c r="I616" i="41"/>
  <c r="AL76" i="4"/>
  <c r="L617" i="41" s="1"/>
  <c r="K617" i="41" s="1"/>
  <c r="I617" i="41"/>
  <c r="W77" i="4"/>
  <c r="L414" i="41" s="1"/>
  <c r="K414" i="41" s="1"/>
  <c r="I414" i="41"/>
  <c r="W78" i="4"/>
  <c r="L415" i="41" s="1"/>
  <c r="K415" i="41" s="1"/>
  <c r="I415" i="41"/>
  <c r="W79" i="4"/>
  <c r="L416" i="41" s="1"/>
  <c r="K416" i="41" s="1"/>
  <c r="I416" i="41"/>
  <c r="W80" i="4"/>
  <c r="L417" i="41" s="1"/>
  <c r="K417" i="41" s="1"/>
  <c r="I417" i="41"/>
  <c r="AL80" i="4"/>
  <c r="L621" i="41" s="1"/>
  <c r="K621" i="41" s="1"/>
  <c r="I621" i="41"/>
  <c r="AL81" i="4"/>
  <c r="L622" i="41" s="1"/>
  <c r="K622" i="41" s="1"/>
  <c r="I622" i="41"/>
  <c r="W83" i="4"/>
  <c r="L420" i="41" s="1"/>
  <c r="K420" i="41" s="1"/>
  <c r="I420" i="41"/>
  <c r="W84" i="4"/>
  <c r="L421" i="41" s="1"/>
  <c r="K421" i="41" s="1"/>
  <c r="I421" i="41"/>
  <c r="W85" i="4"/>
  <c r="L422" i="41" s="1"/>
  <c r="K422" i="41" s="1"/>
  <c r="I422" i="41"/>
  <c r="AL85" i="4"/>
  <c r="L626" i="41" s="1"/>
  <c r="K626" i="41" s="1"/>
  <c r="I626" i="41"/>
  <c r="AL86" i="4"/>
  <c r="L627" i="41" s="1"/>
  <c r="K627" i="41" s="1"/>
  <c r="I627" i="41"/>
  <c r="W87" i="4"/>
  <c r="L424" i="41" s="1"/>
  <c r="K424" i="41" s="1"/>
  <c r="I424" i="41"/>
  <c r="AL88" i="4"/>
  <c r="L629" i="41" s="1"/>
  <c r="K629" i="41" s="1"/>
  <c r="I629" i="41"/>
  <c r="W90" i="4"/>
  <c r="L427" i="41" s="1"/>
  <c r="K427" i="41" s="1"/>
  <c r="I427" i="41"/>
  <c r="W91" i="4"/>
  <c r="L428" i="41" s="1"/>
  <c r="K428" i="41" s="1"/>
  <c r="I428" i="41"/>
  <c r="AL91" i="4"/>
  <c r="L632" i="41" s="1"/>
  <c r="K632" i="41" s="1"/>
  <c r="I632" i="41"/>
  <c r="AL92" i="4"/>
  <c r="L633" i="41" s="1"/>
  <c r="K633" i="41" s="1"/>
  <c r="I633" i="41"/>
  <c r="AL93" i="4"/>
  <c r="L634" i="41" s="1"/>
  <c r="K634" i="41" s="1"/>
  <c r="I634" i="41"/>
  <c r="AL94" i="4"/>
  <c r="L635" i="41" s="1"/>
  <c r="K635" i="41" s="1"/>
  <c r="I635" i="41"/>
  <c r="W95" i="4"/>
  <c r="L432" i="41" s="1"/>
  <c r="K432" i="41" s="1"/>
  <c r="I432" i="41"/>
  <c r="AL96" i="4"/>
  <c r="L637" i="41" s="1"/>
  <c r="K637" i="41" s="1"/>
  <c r="I637" i="41"/>
  <c r="W97" i="4"/>
  <c r="L434" i="41" s="1"/>
  <c r="K434" i="41" s="1"/>
  <c r="I434" i="41"/>
  <c r="W98" i="4"/>
  <c r="L435" i="41" s="1"/>
  <c r="K435" i="41" s="1"/>
  <c r="I435" i="41"/>
  <c r="AO16" i="4"/>
  <c r="I643" i="41"/>
  <c r="AC19" i="4"/>
  <c r="I472" i="41"/>
  <c r="AX21" i="4"/>
  <c r="L792" i="41" s="1"/>
  <c r="K792" i="41" s="1"/>
  <c r="I792" i="41"/>
  <c r="AC23" i="4"/>
  <c r="I476" i="41"/>
  <c r="AX25" i="4"/>
  <c r="L796" i="41" s="1"/>
  <c r="K796" i="41" s="1"/>
  <c r="I796" i="41"/>
  <c r="AO28" i="4"/>
  <c r="I655" i="41"/>
  <c r="AC31" i="4"/>
  <c r="L484" i="41" s="1"/>
  <c r="K484" i="41" s="1"/>
  <c r="I484" i="41"/>
  <c r="AX33" i="4"/>
  <c r="L804" i="41" s="1"/>
  <c r="K804" i="41" s="1"/>
  <c r="I804" i="41"/>
  <c r="AO36" i="4"/>
  <c r="L663" i="41" s="1"/>
  <c r="K663" i="41" s="1"/>
  <c r="I663" i="41"/>
  <c r="AC39" i="4"/>
  <c r="L492" i="41" s="1"/>
  <c r="K492" i="41" s="1"/>
  <c r="I492" i="41"/>
  <c r="AU41" i="4"/>
  <c r="L755" i="41" s="1"/>
  <c r="K755" i="41" s="1"/>
  <c r="I755" i="41"/>
  <c r="AC45" i="4"/>
  <c r="L497" i="41" s="1"/>
  <c r="K497" i="41" s="1"/>
  <c r="I497" i="41"/>
  <c r="AX47" i="4"/>
  <c r="L817" i="41" s="1"/>
  <c r="K817" i="41" s="1"/>
  <c r="I817" i="41"/>
  <c r="AO50" i="4"/>
  <c r="L676" i="41" s="1"/>
  <c r="K676" i="41" s="1"/>
  <c r="I676" i="41"/>
  <c r="AC53" i="4"/>
  <c r="L505" i="41" s="1"/>
  <c r="K505" i="41" s="1"/>
  <c r="I505" i="41"/>
  <c r="AO54" i="4"/>
  <c r="L680" i="41" s="1"/>
  <c r="K680" i="41" s="1"/>
  <c r="I680" i="41"/>
  <c r="AO58" i="4"/>
  <c r="L684" i="41" s="1"/>
  <c r="K684" i="41" s="1"/>
  <c r="I684" i="41"/>
  <c r="AC61" i="4"/>
  <c r="L513" i="41" s="1"/>
  <c r="K513" i="41" s="1"/>
  <c r="I513" i="41"/>
  <c r="AO62" i="4"/>
  <c r="L688" i="41" s="1"/>
  <c r="K688" i="41" s="1"/>
  <c r="I688" i="41"/>
  <c r="AC65" i="4"/>
  <c r="L517" i="41" s="1"/>
  <c r="K517" i="41" s="1"/>
  <c r="I517" i="41"/>
  <c r="AO66" i="4"/>
  <c r="L692" i="41" s="1"/>
  <c r="K692" i="41" s="1"/>
  <c r="I692" i="41"/>
  <c r="AX67" i="4"/>
  <c r="L837" i="41" s="1"/>
  <c r="K837" i="41" s="1"/>
  <c r="I837" i="41"/>
  <c r="AC69" i="4"/>
  <c r="L521" i="41" s="1"/>
  <c r="K521" i="41" s="1"/>
  <c r="I521" i="41"/>
  <c r="I726" i="41"/>
  <c r="AR72" i="4"/>
  <c r="L727" i="41" s="1"/>
  <c r="K727" i="41" s="1"/>
  <c r="I727" i="41"/>
  <c r="AR73" i="4"/>
  <c r="L728" i="41" s="1"/>
  <c r="K728" i="41" s="1"/>
  <c r="I728" i="41"/>
  <c r="AR74" i="4"/>
  <c r="L729" i="41" s="1"/>
  <c r="K729" i="41" s="1"/>
  <c r="I729" i="41"/>
  <c r="Z76" i="4"/>
  <c r="L443" i="41" s="1"/>
  <c r="K443" i="41" s="1"/>
  <c r="I443" i="41"/>
  <c r="Z77" i="4"/>
  <c r="L444" i="41" s="1"/>
  <c r="K444" i="41" s="1"/>
  <c r="I444" i="41"/>
  <c r="Z78" i="4"/>
  <c r="L445" i="41" s="1"/>
  <c r="K445" i="41" s="1"/>
  <c r="I445" i="41"/>
  <c r="AR78" i="4"/>
  <c r="L733" i="41" s="1"/>
  <c r="K733" i="41" s="1"/>
  <c r="I733" i="41"/>
  <c r="AR79" i="4"/>
  <c r="L734" i="41" s="1"/>
  <c r="K734" i="41" s="1"/>
  <c r="I734" i="41"/>
  <c r="AR80" i="4"/>
  <c r="L735" i="41" s="1"/>
  <c r="K735" i="41" s="1"/>
  <c r="I735" i="41"/>
  <c r="Z82" i="4"/>
  <c r="L449" i="41" s="1"/>
  <c r="K449" i="41" s="1"/>
  <c r="I449" i="41"/>
  <c r="Z83" i="4"/>
  <c r="L450" i="41" s="1"/>
  <c r="K450" i="41" s="1"/>
  <c r="I450" i="41"/>
  <c r="AR83" i="4"/>
  <c r="L738" i="41" s="1"/>
  <c r="K738" i="41" s="1"/>
  <c r="I738" i="41"/>
  <c r="Z84" i="4"/>
  <c r="L451" i="41" s="1"/>
  <c r="K451" i="41" s="1"/>
  <c r="I451" i="41"/>
  <c r="AR84" i="4"/>
  <c r="L739" i="41" s="1"/>
  <c r="K739" i="41" s="1"/>
  <c r="I739" i="41"/>
  <c r="Z85" i="4"/>
  <c r="L452" i="41" s="1"/>
  <c r="K452" i="41" s="1"/>
  <c r="I452" i="41"/>
  <c r="AR85" i="4"/>
  <c r="L740" i="41" s="1"/>
  <c r="K740" i="41" s="1"/>
  <c r="I740" i="41"/>
  <c r="AR86" i="4"/>
  <c r="L741" i="41" s="1"/>
  <c r="K741" i="41" s="1"/>
  <c r="I741" i="41"/>
  <c r="AR87" i="4"/>
  <c r="L742" i="41" s="1"/>
  <c r="K742" i="41" s="1"/>
  <c r="I742" i="41"/>
  <c r="AR88" i="4"/>
  <c r="L743" i="41" s="1"/>
  <c r="K743" i="41" s="1"/>
  <c r="I743" i="41"/>
  <c r="AR89" i="4"/>
  <c r="L744" i="41" s="1"/>
  <c r="K744" i="41" s="1"/>
  <c r="I744" i="41"/>
  <c r="Z90" i="4"/>
  <c r="L457" i="41" s="1"/>
  <c r="K457" i="41" s="1"/>
  <c r="I457" i="41"/>
  <c r="Z91" i="4"/>
  <c r="L458" i="41" s="1"/>
  <c r="K458" i="41" s="1"/>
  <c r="I458" i="41"/>
  <c r="Z92" i="4"/>
  <c r="L459" i="41" s="1"/>
  <c r="K459" i="41" s="1"/>
  <c r="I459" i="41"/>
  <c r="Z93" i="4"/>
  <c r="L460" i="41" s="1"/>
  <c r="K460" i="41" s="1"/>
  <c r="I460" i="41"/>
  <c r="AR93" i="4"/>
  <c r="L748" i="41" s="1"/>
  <c r="K748" i="41" s="1"/>
  <c r="I748" i="41"/>
  <c r="Z95" i="4"/>
  <c r="L462" i="41" s="1"/>
  <c r="K462" i="41" s="1"/>
  <c r="I462" i="41"/>
  <c r="Z96" i="4"/>
  <c r="L463" i="41" s="1"/>
  <c r="K463" i="41" s="1"/>
  <c r="I463" i="41"/>
  <c r="AR97" i="4"/>
  <c r="L752" i="41" s="1"/>
  <c r="K752" i="41" s="1"/>
  <c r="I752" i="41"/>
  <c r="Z98" i="4"/>
  <c r="L465" i="41" s="1"/>
  <c r="K465" i="41" s="1"/>
  <c r="I465" i="41"/>
  <c r="I467" i="41"/>
  <c r="I642" i="41"/>
  <c r="I787" i="41"/>
  <c r="I471" i="41"/>
  <c r="I646" i="41"/>
  <c r="I791" i="41"/>
  <c r="I475" i="41"/>
  <c r="I650" i="41"/>
  <c r="I795" i="41"/>
  <c r="I479" i="41"/>
  <c r="I654" i="41"/>
  <c r="I799" i="41"/>
  <c r="I483" i="41"/>
  <c r="I658" i="41"/>
  <c r="I803" i="41"/>
  <c r="I487" i="41"/>
  <c r="I662" i="41"/>
  <c r="I807" i="41"/>
  <c r="I491" i="41"/>
  <c r="I666" i="41"/>
  <c r="I811" i="41"/>
  <c r="I581" i="41"/>
  <c r="I869" i="41"/>
  <c r="AC44" i="4"/>
  <c r="L496" i="41" s="1"/>
  <c r="K496" i="41" s="1"/>
  <c r="I496" i="41"/>
  <c r="AO45" i="4"/>
  <c r="L671" i="41" s="1"/>
  <c r="K671" i="41" s="1"/>
  <c r="I671" i="41"/>
  <c r="AX46" i="4"/>
  <c r="L816" i="41" s="1"/>
  <c r="K816" i="41" s="1"/>
  <c r="I816" i="41"/>
  <c r="AC48" i="4"/>
  <c r="L500" i="41" s="1"/>
  <c r="K500" i="41" s="1"/>
  <c r="I500" i="41"/>
  <c r="AO49" i="4"/>
  <c r="L675" i="41" s="1"/>
  <c r="K675" i="41" s="1"/>
  <c r="I675" i="41"/>
  <c r="AX50" i="4"/>
  <c r="L820" i="41" s="1"/>
  <c r="K820" i="41" s="1"/>
  <c r="I820" i="41"/>
  <c r="AC52" i="4"/>
  <c r="L504" i="41" s="1"/>
  <c r="K504" i="41" s="1"/>
  <c r="I504" i="41"/>
  <c r="AO53" i="4"/>
  <c r="L679" i="41" s="1"/>
  <c r="K679" i="41" s="1"/>
  <c r="I679" i="41"/>
  <c r="AX54" i="4"/>
  <c r="L824" i="41" s="1"/>
  <c r="K824" i="41" s="1"/>
  <c r="I824" i="41"/>
  <c r="AC56" i="4"/>
  <c r="L508" i="41" s="1"/>
  <c r="K508" i="41" s="1"/>
  <c r="I508" i="41"/>
  <c r="AO57" i="4"/>
  <c r="L683" i="41" s="1"/>
  <c r="K683" i="41" s="1"/>
  <c r="I683" i="41"/>
  <c r="AX58" i="4"/>
  <c r="L828" i="41" s="1"/>
  <c r="K828" i="41" s="1"/>
  <c r="I828" i="41"/>
  <c r="AC60" i="4"/>
  <c r="L512" i="41" s="1"/>
  <c r="K512" i="41" s="1"/>
  <c r="I512" i="41"/>
  <c r="AO61" i="4"/>
  <c r="L687" i="41" s="1"/>
  <c r="K687" i="41" s="1"/>
  <c r="I687" i="41"/>
  <c r="AX62" i="4"/>
  <c r="L832" i="41" s="1"/>
  <c r="K832" i="41" s="1"/>
  <c r="I832" i="41"/>
  <c r="AC64" i="4"/>
  <c r="L516" i="41" s="1"/>
  <c r="K516" i="41" s="1"/>
  <c r="I516" i="41"/>
  <c r="AO65" i="4"/>
  <c r="L691" i="41" s="1"/>
  <c r="K691" i="41" s="1"/>
  <c r="I691" i="41"/>
  <c r="AX66" i="4"/>
  <c r="L836" i="41" s="1"/>
  <c r="K836" i="41" s="1"/>
  <c r="I836" i="41"/>
  <c r="AC68" i="4"/>
  <c r="L520" i="41" s="1"/>
  <c r="K520" i="41" s="1"/>
  <c r="I520" i="41"/>
  <c r="AO69" i="4"/>
  <c r="L695" i="41" s="1"/>
  <c r="K695" i="41" s="1"/>
  <c r="I695" i="41"/>
  <c r="I552" i="41"/>
  <c r="I756" i="41"/>
  <c r="AF72" i="4"/>
  <c r="L553" i="41" s="1"/>
  <c r="K553" i="41" s="1"/>
  <c r="I553" i="41"/>
  <c r="AU72" i="4"/>
  <c r="L757" i="41" s="1"/>
  <c r="K757" i="41" s="1"/>
  <c r="I757" i="41"/>
  <c r="AF73" i="4"/>
  <c r="L554" i="41" s="1"/>
  <c r="K554" i="41" s="1"/>
  <c r="I554" i="41"/>
  <c r="AU73" i="4"/>
  <c r="L758" i="41" s="1"/>
  <c r="K758" i="41" s="1"/>
  <c r="I758" i="41"/>
  <c r="AF74" i="4"/>
  <c r="L555" i="41" s="1"/>
  <c r="K555" i="41" s="1"/>
  <c r="I555" i="41"/>
  <c r="AU74" i="4"/>
  <c r="L759" i="41" s="1"/>
  <c r="K759" i="41" s="1"/>
  <c r="I759" i="41"/>
  <c r="AF75" i="4"/>
  <c r="L556" i="41" s="1"/>
  <c r="K556" i="41" s="1"/>
  <c r="I556" i="41"/>
  <c r="AU75" i="4"/>
  <c r="L760" i="41" s="1"/>
  <c r="K760" i="41" s="1"/>
  <c r="I760" i="41"/>
  <c r="AF76" i="4"/>
  <c r="L557" i="41" s="1"/>
  <c r="K557" i="41" s="1"/>
  <c r="I557" i="41"/>
  <c r="AU76" i="4"/>
  <c r="L761" i="41" s="1"/>
  <c r="K761" i="41" s="1"/>
  <c r="I761" i="41"/>
  <c r="AF77" i="4"/>
  <c r="L558" i="41" s="1"/>
  <c r="K558" i="41" s="1"/>
  <c r="I558" i="41"/>
  <c r="AU77" i="4"/>
  <c r="L762" i="41" s="1"/>
  <c r="K762" i="41" s="1"/>
  <c r="I762" i="41"/>
  <c r="AF78" i="4"/>
  <c r="L559" i="41" s="1"/>
  <c r="K559" i="41" s="1"/>
  <c r="I559" i="41"/>
  <c r="AU78" i="4"/>
  <c r="L763" i="41" s="1"/>
  <c r="K763" i="41" s="1"/>
  <c r="I763" i="41"/>
  <c r="AF79" i="4"/>
  <c r="L560" i="41" s="1"/>
  <c r="K560" i="41" s="1"/>
  <c r="I560" i="41"/>
  <c r="AU79" i="4"/>
  <c r="L764" i="41" s="1"/>
  <c r="K764" i="41" s="1"/>
  <c r="I764" i="41"/>
  <c r="AF80" i="4"/>
  <c r="L561" i="41" s="1"/>
  <c r="K561" i="41" s="1"/>
  <c r="I561" i="41"/>
  <c r="AU80" i="4"/>
  <c r="L765" i="41" s="1"/>
  <c r="K765" i="41" s="1"/>
  <c r="I765" i="41"/>
  <c r="AF81" i="4"/>
  <c r="L562" i="41" s="1"/>
  <c r="K562" i="41" s="1"/>
  <c r="I562" i="41"/>
  <c r="AU81" i="4"/>
  <c r="L766" i="41" s="1"/>
  <c r="K766" i="41" s="1"/>
  <c r="I766" i="41"/>
  <c r="AF82" i="4"/>
  <c r="L563" i="41" s="1"/>
  <c r="K563" i="41" s="1"/>
  <c r="I563" i="41"/>
  <c r="AU82" i="4"/>
  <c r="L767" i="41" s="1"/>
  <c r="K767" i="41" s="1"/>
  <c r="I767" i="41"/>
  <c r="AF83" i="4"/>
  <c r="L564" i="41" s="1"/>
  <c r="K564" i="41" s="1"/>
  <c r="I564" i="41"/>
  <c r="AU83" i="4"/>
  <c r="L768" i="41" s="1"/>
  <c r="K768" i="41" s="1"/>
  <c r="I768" i="41"/>
  <c r="AF84" i="4"/>
  <c r="L565" i="41" s="1"/>
  <c r="K565" i="41" s="1"/>
  <c r="I565" i="41"/>
  <c r="AU84" i="4"/>
  <c r="L769" i="41" s="1"/>
  <c r="K769" i="41" s="1"/>
  <c r="I769" i="41"/>
  <c r="AF85" i="4"/>
  <c r="L566" i="41" s="1"/>
  <c r="K566" i="41" s="1"/>
  <c r="I566" i="41"/>
  <c r="AU85" i="4"/>
  <c r="L770" i="41" s="1"/>
  <c r="K770" i="41" s="1"/>
  <c r="I770" i="41"/>
  <c r="AF86" i="4"/>
  <c r="L567" i="41" s="1"/>
  <c r="K567" i="41" s="1"/>
  <c r="I567" i="41"/>
  <c r="AU86" i="4"/>
  <c r="L771" i="41" s="1"/>
  <c r="K771" i="41" s="1"/>
  <c r="I771" i="41"/>
  <c r="AF87" i="4"/>
  <c r="L568" i="41" s="1"/>
  <c r="K568" i="41" s="1"/>
  <c r="I568" i="41"/>
  <c r="AU87" i="4"/>
  <c r="L772" i="41" s="1"/>
  <c r="K772" i="41" s="1"/>
  <c r="I772" i="41"/>
  <c r="AF88" i="4"/>
  <c r="L569" i="41" s="1"/>
  <c r="K569" i="41" s="1"/>
  <c r="I569" i="41"/>
  <c r="AU88" i="4"/>
  <c r="L773" i="41" s="1"/>
  <c r="K773" i="41" s="1"/>
  <c r="I773" i="41"/>
  <c r="AF89" i="4"/>
  <c r="L570" i="41" s="1"/>
  <c r="K570" i="41" s="1"/>
  <c r="I570" i="41"/>
  <c r="AU89" i="4"/>
  <c r="L774" i="41" s="1"/>
  <c r="K774" i="41" s="1"/>
  <c r="I774" i="41"/>
  <c r="AF90" i="4"/>
  <c r="L571" i="41" s="1"/>
  <c r="K571" i="41" s="1"/>
  <c r="I571" i="41"/>
  <c r="AU90" i="4"/>
  <c r="L775" i="41" s="1"/>
  <c r="K775" i="41" s="1"/>
  <c r="I775" i="41"/>
  <c r="AF91" i="4"/>
  <c r="L572" i="41" s="1"/>
  <c r="K572" i="41" s="1"/>
  <c r="I572" i="41"/>
  <c r="AU91" i="4"/>
  <c r="L776" i="41" s="1"/>
  <c r="K776" i="41" s="1"/>
  <c r="I776" i="41"/>
  <c r="AF92" i="4"/>
  <c r="L573" i="41" s="1"/>
  <c r="K573" i="41" s="1"/>
  <c r="I573" i="41"/>
  <c r="AU92" i="4"/>
  <c r="L777" i="41" s="1"/>
  <c r="K777" i="41" s="1"/>
  <c r="I777" i="41"/>
  <c r="AF93" i="4"/>
  <c r="L574" i="41" s="1"/>
  <c r="K574" i="41" s="1"/>
  <c r="I574" i="41"/>
  <c r="AU93" i="4"/>
  <c r="L778" i="41" s="1"/>
  <c r="K778" i="41" s="1"/>
  <c r="I778" i="41"/>
  <c r="AF94" i="4"/>
  <c r="L575" i="41" s="1"/>
  <c r="K575" i="41" s="1"/>
  <c r="I575" i="41"/>
  <c r="AU94" i="4"/>
  <c r="L779" i="41" s="1"/>
  <c r="K779" i="41" s="1"/>
  <c r="I779" i="41"/>
  <c r="AF95" i="4"/>
  <c r="L576" i="41" s="1"/>
  <c r="K576" i="41" s="1"/>
  <c r="I576" i="41"/>
  <c r="AU95" i="4"/>
  <c r="L780" i="41" s="1"/>
  <c r="K780" i="41" s="1"/>
  <c r="I780" i="41"/>
  <c r="AF96" i="4"/>
  <c r="L577" i="41" s="1"/>
  <c r="K577" i="41" s="1"/>
  <c r="I577" i="41"/>
  <c r="AU96" i="4"/>
  <c r="L781" i="41" s="1"/>
  <c r="K781" i="41" s="1"/>
  <c r="I781" i="41"/>
  <c r="AF97" i="4"/>
  <c r="L578" i="41" s="1"/>
  <c r="K578" i="41" s="1"/>
  <c r="I578" i="41"/>
  <c r="AU97" i="4"/>
  <c r="L782" i="41" s="1"/>
  <c r="K782" i="41" s="1"/>
  <c r="I782" i="41"/>
  <c r="AF98" i="4"/>
  <c r="L579" i="41" s="1"/>
  <c r="K579" i="41" s="1"/>
  <c r="I579" i="41"/>
  <c r="AU98" i="4"/>
  <c r="L783" i="41" s="1"/>
  <c r="K783" i="41" s="1"/>
  <c r="I783" i="41"/>
  <c r="I469" i="41"/>
  <c r="I789" i="41"/>
  <c r="I648" i="41"/>
  <c r="I477" i="41"/>
  <c r="I797" i="41"/>
  <c r="I656" i="41"/>
  <c r="I485" i="41"/>
  <c r="I489" i="41"/>
  <c r="I437" i="41"/>
  <c r="AO43" i="4"/>
  <c r="L669" i="41" s="1"/>
  <c r="K669" i="41" s="1"/>
  <c r="I669" i="41"/>
  <c r="AC46" i="4"/>
  <c r="L498" i="41" s="1"/>
  <c r="K498" i="41" s="1"/>
  <c r="I498" i="41"/>
  <c r="AX48" i="4"/>
  <c r="L818" i="41" s="1"/>
  <c r="K818" i="41" s="1"/>
  <c r="I818" i="41"/>
  <c r="AC54" i="4"/>
  <c r="L506" i="41" s="1"/>
  <c r="K506" i="41" s="1"/>
  <c r="I506" i="41"/>
  <c r="I408" i="41"/>
  <c r="AL72" i="4"/>
  <c r="L613" i="41" s="1"/>
  <c r="K613" i="41" s="1"/>
  <c r="I613" i="41"/>
  <c r="AL73" i="4"/>
  <c r="L614" i="41" s="1"/>
  <c r="K614" i="41" s="1"/>
  <c r="I614" i="41"/>
  <c r="W75" i="4"/>
  <c r="L412" i="41" s="1"/>
  <c r="K412" i="41" s="1"/>
  <c r="I412" i="41"/>
  <c r="W76" i="4"/>
  <c r="L413" i="41" s="1"/>
  <c r="K413" i="41" s="1"/>
  <c r="I413" i="41"/>
  <c r="AL77" i="4"/>
  <c r="L618" i="41" s="1"/>
  <c r="K618" i="41" s="1"/>
  <c r="I618" i="41"/>
  <c r="AL78" i="4"/>
  <c r="L619" i="41" s="1"/>
  <c r="K619" i="41" s="1"/>
  <c r="I619" i="41"/>
  <c r="AL79" i="4"/>
  <c r="L620" i="41" s="1"/>
  <c r="K620" i="41" s="1"/>
  <c r="I620" i="41"/>
  <c r="W81" i="4"/>
  <c r="L418" i="41" s="1"/>
  <c r="K418" i="41" s="1"/>
  <c r="I418" i="41"/>
  <c r="W82" i="4"/>
  <c r="L419" i="41" s="1"/>
  <c r="K419" i="41" s="1"/>
  <c r="I419" i="41"/>
  <c r="AL82" i="4"/>
  <c r="L623" i="41" s="1"/>
  <c r="K623" i="41" s="1"/>
  <c r="I623" i="41"/>
  <c r="AL83" i="4"/>
  <c r="L624" i="41" s="1"/>
  <c r="K624" i="41" s="1"/>
  <c r="I624" i="41"/>
  <c r="AL84" i="4"/>
  <c r="L625" i="41" s="1"/>
  <c r="K625" i="41" s="1"/>
  <c r="I625" i="41"/>
  <c r="W86" i="4"/>
  <c r="L423" i="41" s="1"/>
  <c r="K423" i="41" s="1"/>
  <c r="I423" i="41"/>
  <c r="AL87" i="4"/>
  <c r="L628" i="41" s="1"/>
  <c r="K628" i="41" s="1"/>
  <c r="I628" i="41"/>
  <c r="W88" i="4"/>
  <c r="L425" i="41" s="1"/>
  <c r="K425" i="41" s="1"/>
  <c r="I425" i="41"/>
  <c r="W89" i="4"/>
  <c r="L426" i="41" s="1"/>
  <c r="K426" i="41" s="1"/>
  <c r="I426" i="41"/>
  <c r="AL89" i="4"/>
  <c r="L630" i="41" s="1"/>
  <c r="K630" i="41" s="1"/>
  <c r="I630" i="41"/>
  <c r="AL90" i="4"/>
  <c r="L631" i="41" s="1"/>
  <c r="K631" i="41" s="1"/>
  <c r="I631" i="41"/>
  <c r="W92" i="4"/>
  <c r="L429" i="41" s="1"/>
  <c r="K429" i="41" s="1"/>
  <c r="I429" i="41"/>
  <c r="W93" i="4"/>
  <c r="L430" i="41" s="1"/>
  <c r="K430" i="41" s="1"/>
  <c r="I430" i="41"/>
  <c r="W94" i="4"/>
  <c r="L431" i="41" s="1"/>
  <c r="K431" i="41" s="1"/>
  <c r="I431" i="41"/>
  <c r="AL95" i="4"/>
  <c r="L636" i="41" s="1"/>
  <c r="K636" i="41" s="1"/>
  <c r="I636" i="41"/>
  <c r="W96" i="4"/>
  <c r="L433" i="41" s="1"/>
  <c r="K433" i="41" s="1"/>
  <c r="I433" i="41"/>
  <c r="AL97" i="4"/>
  <c r="L638" i="41" s="1"/>
  <c r="K638" i="41" s="1"/>
  <c r="I638" i="41"/>
  <c r="AL98" i="4"/>
  <c r="L639" i="41" s="1"/>
  <c r="K639" i="41" s="1"/>
  <c r="I639" i="41"/>
  <c r="AC15" i="4"/>
  <c r="L468" i="41" s="1"/>
  <c r="K468" i="41" s="1"/>
  <c r="I468" i="41"/>
  <c r="AX17" i="4"/>
  <c r="I788" i="41"/>
  <c r="AO20" i="4"/>
  <c r="L647" i="41" s="1"/>
  <c r="K647" i="41" s="1"/>
  <c r="I647" i="41"/>
  <c r="AO24" i="4"/>
  <c r="L651" i="41" s="1"/>
  <c r="K651" i="41" s="1"/>
  <c r="I651" i="41"/>
  <c r="H707" i="41"/>
  <c r="I480" i="41"/>
  <c r="AX29" i="4"/>
  <c r="L800" i="41" s="1"/>
  <c r="K800" i="41" s="1"/>
  <c r="I800" i="41"/>
  <c r="I659" i="41"/>
  <c r="I488" i="41"/>
  <c r="AX37" i="4"/>
  <c r="L808" i="41" s="1"/>
  <c r="K808" i="41" s="1"/>
  <c r="I808" i="41"/>
  <c r="AO40" i="4"/>
  <c r="L667" i="41" s="1"/>
  <c r="K667" i="41" s="1"/>
  <c r="I667" i="41"/>
  <c r="I551" i="41"/>
  <c r="I813" i="41"/>
  <c r="AO46" i="4"/>
  <c r="L672" i="41" s="1"/>
  <c r="K672" i="41" s="1"/>
  <c r="I672" i="41"/>
  <c r="AC49" i="4"/>
  <c r="L501" i="41" s="1"/>
  <c r="K501" i="41" s="1"/>
  <c r="I501" i="41"/>
  <c r="AX51" i="4"/>
  <c r="L821" i="41" s="1"/>
  <c r="K821" i="41" s="1"/>
  <c r="I821" i="41"/>
  <c r="AX55" i="4"/>
  <c r="L825" i="41" s="1"/>
  <c r="K825" i="41" s="1"/>
  <c r="I825" i="41"/>
  <c r="AC57" i="4"/>
  <c r="L509" i="41" s="1"/>
  <c r="K509" i="41" s="1"/>
  <c r="I509" i="41"/>
  <c r="AX59" i="4"/>
  <c r="L829" i="41" s="1"/>
  <c r="K829" i="41" s="1"/>
  <c r="I829" i="41"/>
  <c r="AX63" i="4"/>
  <c r="L833" i="41" s="1"/>
  <c r="K833" i="41" s="1"/>
  <c r="I833" i="41"/>
  <c r="I438" i="41"/>
  <c r="Z72" i="4"/>
  <c r="L439" i="41" s="1"/>
  <c r="K439" i="41" s="1"/>
  <c r="I439" i="41"/>
  <c r="Z73" i="4"/>
  <c r="L440" i="41" s="1"/>
  <c r="K440" i="41" s="1"/>
  <c r="I440" i="41"/>
  <c r="Z74" i="4"/>
  <c r="L441" i="41" s="1"/>
  <c r="K441" i="41" s="1"/>
  <c r="I441" i="41"/>
  <c r="Z75" i="4"/>
  <c r="L442" i="41" s="1"/>
  <c r="K442" i="41" s="1"/>
  <c r="I442" i="41"/>
  <c r="AR75" i="4"/>
  <c r="L730" i="41" s="1"/>
  <c r="K730" i="41" s="1"/>
  <c r="I730" i="41"/>
  <c r="AR76" i="4"/>
  <c r="L731" i="41" s="1"/>
  <c r="K731" i="41" s="1"/>
  <c r="I731" i="41"/>
  <c r="AR77" i="4"/>
  <c r="L732" i="41" s="1"/>
  <c r="K732" i="41" s="1"/>
  <c r="I732" i="41"/>
  <c r="M732" i="41" s="1"/>
  <c r="Z79" i="4"/>
  <c r="L446" i="41" s="1"/>
  <c r="K446" i="41" s="1"/>
  <c r="I446" i="41"/>
  <c r="Z80" i="4"/>
  <c r="L447" i="41" s="1"/>
  <c r="K447" i="41" s="1"/>
  <c r="I447" i="41"/>
  <c r="Z81" i="4"/>
  <c r="L448" i="41" s="1"/>
  <c r="K448" i="41" s="1"/>
  <c r="I448" i="41"/>
  <c r="AR81" i="4"/>
  <c r="L736" i="41" s="1"/>
  <c r="K736" i="41" s="1"/>
  <c r="I736" i="41"/>
  <c r="M736" i="41" s="1"/>
  <c r="AR82" i="4"/>
  <c r="L737" i="41" s="1"/>
  <c r="K737" i="41" s="1"/>
  <c r="I737" i="41"/>
  <c r="Z86" i="4"/>
  <c r="L453" i="41" s="1"/>
  <c r="K453" i="41" s="1"/>
  <c r="I453" i="41"/>
  <c r="Z87" i="4"/>
  <c r="L454" i="41" s="1"/>
  <c r="K454" i="41" s="1"/>
  <c r="I454" i="41"/>
  <c r="Z88" i="4"/>
  <c r="L455" i="41" s="1"/>
  <c r="K455" i="41" s="1"/>
  <c r="I455" i="41"/>
  <c r="Z89" i="4"/>
  <c r="L456" i="41" s="1"/>
  <c r="K456" i="41" s="1"/>
  <c r="I456" i="41"/>
  <c r="AR90" i="4"/>
  <c r="L745" i="41" s="1"/>
  <c r="K745" i="41" s="1"/>
  <c r="I745" i="41"/>
  <c r="AR91" i="4"/>
  <c r="L746" i="41" s="1"/>
  <c r="K746" i="41" s="1"/>
  <c r="I746" i="41"/>
  <c r="AR92" i="4"/>
  <c r="L747" i="41" s="1"/>
  <c r="K747" i="41" s="1"/>
  <c r="I747" i="41"/>
  <c r="M747" i="41" s="1"/>
  <c r="Z94" i="4"/>
  <c r="L461" i="41" s="1"/>
  <c r="K461" i="41" s="1"/>
  <c r="I461" i="41"/>
  <c r="AR94" i="4"/>
  <c r="L749" i="41" s="1"/>
  <c r="K749" i="41" s="1"/>
  <c r="I749" i="41"/>
  <c r="AR95" i="4"/>
  <c r="L750" i="41" s="1"/>
  <c r="K750" i="41" s="1"/>
  <c r="I750" i="41"/>
  <c r="AR96" i="4"/>
  <c r="L751" i="41" s="1"/>
  <c r="K751" i="41" s="1"/>
  <c r="I751" i="41"/>
  <c r="M751" i="41" s="1"/>
  <c r="Z97" i="4"/>
  <c r="L464" i="41" s="1"/>
  <c r="K464" i="41" s="1"/>
  <c r="I464" i="41"/>
  <c r="AR98" i="4"/>
  <c r="L753" i="41" s="1"/>
  <c r="K753" i="41" s="1"/>
  <c r="I753" i="41"/>
  <c r="AO14" i="4"/>
  <c r="H697" i="41" s="1"/>
  <c r="I641" i="41"/>
  <c r="AX15" i="4"/>
  <c r="L786" i="41" s="1"/>
  <c r="K786" i="41" s="1"/>
  <c r="I786" i="41"/>
  <c r="AC17" i="4"/>
  <c r="L470" i="41" s="1"/>
  <c r="K470" i="41" s="1"/>
  <c r="I470" i="41"/>
  <c r="AO18" i="4"/>
  <c r="L645" i="41" s="1"/>
  <c r="K645" i="41" s="1"/>
  <c r="I645" i="41"/>
  <c r="AX19" i="4"/>
  <c r="L790" i="41" s="1"/>
  <c r="K790" i="41" s="1"/>
  <c r="I790" i="41"/>
  <c r="AC21" i="4"/>
  <c r="L474" i="41" s="1"/>
  <c r="K474" i="41" s="1"/>
  <c r="I474" i="41"/>
  <c r="AO22" i="4"/>
  <c r="L649" i="41" s="1"/>
  <c r="K649" i="41" s="1"/>
  <c r="I649" i="41"/>
  <c r="AX23" i="4"/>
  <c r="L794" i="41" s="1"/>
  <c r="K794" i="41" s="1"/>
  <c r="I794" i="41"/>
  <c r="AC25" i="4"/>
  <c r="L478" i="41" s="1"/>
  <c r="K478" i="41" s="1"/>
  <c r="I478" i="41"/>
  <c r="AO26" i="4"/>
  <c r="L653" i="41" s="1"/>
  <c r="K653" i="41" s="1"/>
  <c r="I653" i="41"/>
  <c r="AX27" i="4"/>
  <c r="L798" i="41" s="1"/>
  <c r="K798" i="41" s="1"/>
  <c r="I798" i="41"/>
  <c r="AC29" i="4"/>
  <c r="L482" i="41" s="1"/>
  <c r="K482" i="41" s="1"/>
  <c r="I482" i="41"/>
  <c r="AO30" i="4"/>
  <c r="L657" i="41" s="1"/>
  <c r="K657" i="41" s="1"/>
  <c r="I657" i="41"/>
  <c r="I802" i="41"/>
  <c r="AC33" i="4"/>
  <c r="L486" i="41" s="1"/>
  <c r="K486" i="41" s="1"/>
  <c r="I486" i="41"/>
  <c r="AO34" i="4"/>
  <c r="L661" i="41" s="1"/>
  <c r="K661" i="41" s="1"/>
  <c r="I661" i="41"/>
  <c r="AX35" i="4"/>
  <c r="I806" i="41"/>
  <c r="AC37" i="4"/>
  <c r="L490" i="41" s="1"/>
  <c r="K490" i="41" s="1"/>
  <c r="I490" i="41"/>
  <c r="AO38" i="4"/>
  <c r="L665" i="41" s="1"/>
  <c r="K665" i="41" s="1"/>
  <c r="I665" i="41"/>
  <c r="I810" i="41"/>
  <c r="W41" i="4"/>
  <c r="L407" i="41" s="1"/>
  <c r="K407" i="41" s="1"/>
  <c r="I407" i="41"/>
  <c r="I611" i="41"/>
  <c r="I495" i="41"/>
  <c r="AO44" i="4"/>
  <c r="L670" i="41" s="1"/>
  <c r="K670" i="41" s="1"/>
  <c r="I670" i="41"/>
  <c r="AX45" i="4"/>
  <c r="L815" i="41" s="1"/>
  <c r="K815" i="41" s="1"/>
  <c r="I815" i="41"/>
  <c r="AC47" i="4"/>
  <c r="L499" i="41" s="1"/>
  <c r="K499" i="41" s="1"/>
  <c r="I499" i="41"/>
  <c r="AO48" i="4"/>
  <c r="L674" i="41" s="1"/>
  <c r="K674" i="41" s="1"/>
  <c r="I674" i="41"/>
  <c r="AX49" i="4"/>
  <c r="L819" i="41" s="1"/>
  <c r="K819" i="41" s="1"/>
  <c r="I819" i="41"/>
  <c r="AC51" i="4"/>
  <c r="L503" i="41" s="1"/>
  <c r="K503" i="41" s="1"/>
  <c r="I503" i="41"/>
  <c r="AO52" i="4"/>
  <c r="L678" i="41" s="1"/>
  <c r="K678" i="41" s="1"/>
  <c r="I678" i="41"/>
  <c r="AX53" i="4"/>
  <c r="L823" i="41" s="1"/>
  <c r="K823" i="41" s="1"/>
  <c r="I823" i="41"/>
  <c r="AC55" i="4"/>
  <c r="L507" i="41" s="1"/>
  <c r="K507" i="41" s="1"/>
  <c r="I507" i="41"/>
  <c r="AO56" i="4"/>
  <c r="L682" i="41" s="1"/>
  <c r="K682" i="41" s="1"/>
  <c r="I682" i="41"/>
  <c r="AX57" i="4"/>
  <c r="L827" i="41" s="1"/>
  <c r="K827" i="41" s="1"/>
  <c r="I827" i="41"/>
  <c r="AC59" i="4"/>
  <c r="L511" i="41" s="1"/>
  <c r="K511" i="41" s="1"/>
  <c r="I511" i="41"/>
  <c r="AO60" i="4"/>
  <c r="L686" i="41" s="1"/>
  <c r="K686" i="41" s="1"/>
  <c r="I686" i="41"/>
  <c r="AX61" i="4"/>
  <c r="L831" i="41" s="1"/>
  <c r="K831" i="41" s="1"/>
  <c r="I831" i="41"/>
  <c r="AC63" i="4"/>
  <c r="L515" i="41" s="1"/>
  <c r="K515" i="41" s="1"/>
  <c r="I515" i="41"/>
  <c r="AO64" i="4"/>
  <c r="L690" i="41" s="1"/>
  <c r="K690" i="41" s="1"/>
  <c r="I690" i="41"/>
  <c r="AX65" i="4"/>
  <c r="L835" i="41" s="1"/>
  <c r="K835" i="41" s="1"/>
  <c r="I835" i="41"/>
  <c r="AC67" i="4"/>
  <c r="L519" i="41" s="1"/>
  <c r="K519" i="41" s="1"/>
  <c r="I519" i="41"/>
  <c r="AO68" i="4"/>
  <c r="L694" i="41" s="1"/>
  <c r="K694" i="41" s="1"/>
  <c r="I694" i="41"/>
  <c r="AX69" i="4"/>
  <c r="L839" i="41" s="1"/>
  <c r="K839" i="41" s="1"/>
  <c r="I839" i="41"/>
  <c r="I582" i="41"/>
  <c r="I870" i="41"/>
  <c r="AI72" i="4"/>
  <c r="L583" i="41" s="1"/>
  <c r="K583" i="41" s="1"/>
  <c r="I583" i="41"/>
  <c r="BA72" i="4"/>
  <c r="L871" i="41" s="1"/>
  <c r="K871" i="41" s="1"/>
  <c r="I871" i="41"/>
  <c r="AI73" i="4"/>
  <c r="L584" i="41" s="1"/>
  <c r="K584" i="41" s="1"/>
  <c r="I584" i="41"/>
  <c r="BA73" i="4"/>
  <c r="L872" i="41" s="1"/>
  <c r="K872" i="41" s="1"/>
  <c r="I872" i="41"/>
  <c r="AI74" i="4"/>
  <c r="L585" i="41" s="1"/>
  <c r="K585" i="41" s="1"/>
  <c r="I585" i="41"/>
  <c r="BA74" i="4"/>
  <c r="L873" i="41" s="1"/>
  <c r="K873" i="41" s="1"/>
  <c r="I873" i="41"/>
  <c r="AI75" i="4"/>
  <c r="L586" i="41" s="1"/>
  <c r="K586" i="41" s="1"/>
  <c r="I586" i="41"/>
  <c r="BA75" i="4"/>
  <c r="L874" i="41" s="1"/>
  <c r="K874" i="41" s="1"/>
  <c r="I874" i="41"/>
  <c r="AI76" i="4"/>
  <c r="L587" i="41" s="1"/>
  <c r="K587" i="41" s="1"/>
  <c r="I587" i="41"/>
  <c r="BA76" i="4"/>
  <c r="L875" i="41" s="1"/>
  <c r="K875" i="41" s="1"/>
  <c r="I875" i="41"/>
  <c r="AI77" i="4"/>
  <c r="L588" i="41" s="1"/>
  <c r="K588" i="41" s="1"/>
  <c r="I588" i="41"/>
  <c r="BA77" i="4"/>
  <c r="L876" i="41" s="1"/>
  <c r="K876" i="41" s="1"/>
  <c r="I876" i="41"/>
  <c r="AI78" i="4"/>
  <c r="L589" i="41" s="1"/>
  <c r="K589" i="41" s="1"/>
  <c r="I589" i="41"/>
  <c r="BA78" i="4"/>
  <c r="L877" i="41" s="1"/>
  <c r="K877" i="41" s="1"/>
  <c r="I877" i="41"/>
  <c r="AI79" i="4"/>
  <c r="L590" i="41" s="1"/>
  <c r="K590" i="41" s="1"/>
  <c r="M590" i="41" s="1"/>
  <c r="I590" i="41"/>
  <c r="BA79" i="4"/>
  <c r="L878" i="41" s="1"/>
  <c r="K878" i="41" s="1"/>
  <c r="I878" i="41"/>
  <c r="M878" i="41" s="1"/>
  <c r="AI80" i="4"/>
  <c r="L591" i="41" s="1"/>
  <c r="K591" i="41" s="1"/>
  <c r="I591" i="41"/>
  <c r="BA80" i="4"/>
  <c r="L879" i="41" s="1"/>
  <c r="K879" i="41" s="1"/>
  <c r="I879" i="41"/>
  <c r="M879" i="41" s="1"/>
  <c r="AI81" i="4"/>
  <c r="L592" i="41" s="1"/>
  <c r="K592" i="41" s="1"/>
  <c r="I592" i="41"/>
  <c r="BA81" i="4"/>
  <c r="L880" i="41" s="1"/>
  <c r="K880" i="41" s="1"/>
  <c r="I880" i="41"/>
  <c r="M880" i="41" s="1"/>
  <c r="AI82" i="4"/>
  <c r="L593" i="41" s="1"/>
  <c r="K593" i="41" s="1"/>
  <c r="I593" i="41"/>
  <c r="BA82" i="4"/>
  <c r="L881" i="41" s="1"/>
  <c r="K881" i="41" s="1"/>
  <c r="I881" i="41"/>
  <c r="M881" i="41" s="1"/>
  <c r="AI83" i="4"/>
  <c r="L594" i="41" s="1"/>
  <c r="K594" i="41" s="1"/>
  <c r="I594" i="41"/>
  <c r="BA83" i="4"/>
  <c r="L882" i="41" s="1"/>
  <c r="K882" i="41" s="1"/>
  <c r="I882" i="41"/>
  <c r="M882" i="41" s="1"/>
  <c r="AI84" i="4"/>
  <c r="L595" i="41" s="1"/>
  <c r="K595" i="41" s="1"/>
  <c r="I595" i="41"/>
  <c r="BA84" i="4"/>
  <c r="L883" i="41" s="1"/>
  <c r="K883" i="41" s="1"/>
  <c r="I883" i="41"/>
  <c r="M883" i="41" s="1"/>
  <c r="AI85" i="4"/>
  <c r="L596" i="41" s="1"/>
  <c r="K596" i="41" s="1"/>
  <c r="I596" i="41"/>
  <c r="BA85" i="4"/>
  <c r="L884" i="41" s="1"/>
  <c r="K884" i="41" s="1"/>
  <c r="I884" i="41"/>
  <c r="M884" i="41" s="1"/>
  <c r="AI86" i="4"/>
  <c r="L597" i="41" s="1"/>
  <c r="K597" i="41" s="1"/>
  <c r="I597" i="41"/>
  <c r="BA86" i="4"/>
  <c r="L885" i="41" s="1"/>
  <c r="K885" i="41" s="1"/>
  <c r="I885" i="41"/>
  <c r="M885" i="41" s="1"/>
  <c r="AI87" i="4"/>
  <c r="L598" i="41" s="1"/>
  <c r="K598" i="41" s="1"/>
  <c r="I598" i="41"/>
  <c r="M598" i="41" s="1"/>
  <c r="BA87" i="4"/>
  <c r="L886" i="41" s="1"/>
  <c r="K886" i="41" s="1"/>
  <c r="I886" i="41"/>
  <c r="M886" i="41" s="1"/>
  <c r="AI88" i="4"/>
  <c r="L599" i="41" s="1"/>
  <c r="K599" i="41" s="1"/>
  <c r="I599" i="41"/>
  <c r="BA88" i="4"/>
  <c r="L887" i="41" s="1"/>
  <c r="K887" i="41" s="1"/>
  <c r="I887" i="41"/>
  <c r="M887" i="41" s="1"/>
  <c r="AI89" i="4"/>
  <c r="L600" i="41" s="1"/>
  <c r="K600" i="41" s="1"/>
  <c r="I600" i="41"/>
  <c r="M600" i="41" s="1"/>
  <c r="BA89" i="4"/>
  <c r="L888" i="41" s="1"/>
  <c r="K888" i="41" s="1"/>
  <c r="I888" i="41"/>
  <c r="M888" i="41" s="1"/>
  <c r="AI90" i="4"/>
  <c r="L601" i="41" s="1"/>
  <c r="K601" i="41" s="1"/>
  <c r="I601" i="41"/>
  <c r="BA90" i="4"/>
  <c r="L889" i="41" s="1"/>
  <c r="K889" i="41" s="1"/>
  <c r="I889" i="41"/>
  <c r="M889" i="41" s="1"/>
  <c r="AI91" i="4"/>
  <c r="L602" i="41" s="1"/>
  <c r="K602" i="41" s="1"/>
  <c r="I602" i="41"/>
  <c r="M602" i="41" s="1"/>
  <c r="BA91" i="4"/>
  <c r="L890" i="41" s="1"/>
  <c r="K890" i="41" s="1"/>
  <c r="I890" i="41"/>
  <c r="M890" i="41" s="1"/>
  <c r="AI92" i="4"/>
  <c r="L603" i="41" s="1"/>
  <c r="K603" i="41" s="1"/>
  <c r="I603" i="41"/>
  <c r="BA92" i="4"/>
  <c r="L891" i="41" s="1"/>
  <c r="K891" i="41" s="1"/>
  <c r="I891" i="41"/>
  <c r="M891" i="41" s="1"/>
  <c r="AI93" i="4"/>
  <c r="L604" i="41" s="1"/>
  <c r="K604" i="41" s="1"/>
  <c r="I604" i="41"/>
  <c r="M604" i="41" s="1"/>
  <c r="BA93" i="4"/>
  <c r="L892" i="41" s="1"/>
  <c r="K892" i="41" s="1"/>
  <c r="I892" i="41"/>
  <c r="M892" i="41" s="1"/>
  <c r="AI94" i="4"/>
  <c r="L605" i="41" s="1"/>
  <c r="K605" i="41" s="1"/>
  <c r="I605" i="41"/>
  <c r="BA94" i="4"/>
  <c r="L893" i="41" s="1"/>
  <c r="K893" i="41" s="1"/>
  <c r="I893" i="41"/>
  <c r="M893" i="41" s="1"/>
  <c r="AI95" i="4"/>
  <c r="L606" i="41" s="1"/>
  <c r="K606" i="41" s="1"/>
  <c r="I606" i="41"/>
  <c r="M606" i="41" s="1"/>
  <c r="BA95" i="4"/>
  <c r="L894" i="41" s="1"/>
  <c r="K894" i="41" s="1"/>
  <c r="I894" i="41"/>
  <c r="M894" i="41" s="1"/>
  <c r="AI96" i="4"/>
  <c r="L607" i="41" s="1"/>
  <c r="K607" i="41" s="1"/>
  <c r="I607" i="41"/>
  <c r="BA96" i="4"/>
  <c r="L895" i="41" s="1"/>
  <c r="K895" i="41" s="1"/>
  <c r="I895" i="41"/>
  <c r="M895" i="41" s="1"/>
  <c r="AI97" i="4"/>
  <c r="L608" i="41" s="1"/>
  <c r="K608" i="41" s="1"/>
  <c r="I608" i="41"/>
  <c r="M608" i="41" s="1"/>
  <c r="BA97" i="4"/>
  <c r="L896" i="41" s="1"/>
  <c r="K896" i="41" s="1"/>
  <c r="I896" i="41"/>
  <c r="M896" i="41" s="1"/>
  <c r="AI98" i="4"/>
  <c r="L609" i="41" s="1"/>
  <c r="K609" i="41" s="1"/>
  <c r="I609" i="41"/>
  <c r="BA98" i="4"/>
  <c r="L897" i="41" s="1"/>
  <c r="K897" i="41" s="1"/>
  <c r="I897" i="41"/>
  <c r="M897" i="41" s="1"/>
  <c r="AF16" i="10"/>
  <c r="L1479" i="41" s="1"/>
  <c r="K1479" i="41" s="1"/>
  <c r="AT30" i="23"/>
  <c r="AC16" i="39"/>
  <c r="L1737" i="41" s="1"/>
  <c r="K1737" i="41" s="1"/>
  <c r="Z16" i="39"/>
  <c r="L1736" i="41" s="1"/>
  <c r="K1736" i="41" s="1"/>
  <c r="W16" i="39"/>
  <c r="L1735" i="41" s="1"/>
  <c r="K1735" i="41" s="1"/>
  <c r="AC16" i="38"/>
  <c r="L1730" i="41" s="1"/>
  <c r="K1730" i="41" s="1"/>
  <c r="Z16" i="38"/>
  <c r="L1725" i="41" s="1"/>
  <c r="K1725" i="41" s="1"/>
  <c r="W16" i="38"/>
  <c r="AC38" i="36"/>
  <c r="L1709" i="41" s="1"/>
  <c r="K1709" i="41" s="1"/>
  <c r="Z38" i="36"/>
  <c r="L1698" i="41" s="1"/>
  <c r="K1698" i="41" s="1"/>
  <c r="AC16" i="35"/>
  <c r="L1686" i="41" s="1"/>
  <c r="K1686" i="41" s="1"/>
  <c r="Z16" i="35"/>
  <c r="L1685" i="41" s="1"/>
  <c r="K1685" i="41" s="1"/>
  <c r="W16" i="35"/>
  <c r="L1684" i="41" s="1"/>
  <c r="K1684" i="41" s="1"/>
  <c r="AT36" i="23"/>
  <c r="Z32" i="33"/>
  <c r="W32" i="33"/>
  <c r="L1433" i="41" s="1"/>
  <c r="K1433" i="41" s="1"/>
  <c r="M1433" i="41" s="1"/>
  <c r="AU32" i="7"/>
  <c r="L1411" i="41" s="1"/>
  <c r="K1411" i="41" s="1"/>
  <c r="AO32" i="7"/>
  <c r="L1367" i="41" s="1"/>
  <c r="K1367" i="41" s="1"/>
  <c r="AH74" i="7"/>
  <c r="AC32" i="7"/>
  <c r="AR35" i="7"/>
  <c r="AR24" i="7"/>
  <c r="AR16" i="7"/>
  <c r="V74" i="7"/>
  <c r="AF32" i="32"/>
  <c r="L962" i="41" s="1"/>
  <c r="K962" i="41" s="1"/>
  <c r="AC52" i="32"/>
  <c r="L942" i="41" s="1"/>
  <c r="K942" i="41" s="1"/>
  <c r="AC32" i="32"/>
  <c r="Z52" i="32"/>
  <c r="L921" i="41" s="1"/>
  <c r="K921" i="41" s="1"/>
  <c r="Z32" i="32"/>
  <c r="L920" i="41" s="1"/>
  <c r="K920" i="41" s="1"/>
  <c r="BA70" i="4"/>
  <c r="L870" i="41" s="1"/>
  <c r="K870" i="41" s="1"/>
  <c r="BA41" i="4"/>
  <c r="AU70" i="4"/>
  <c r="L756" i="41" s="1"/>
  <c r="K756" i="41" s="1"/>
  <c r="AR70" i="4"/>
  <c r="L726" i="41" s="1"/>
  <c r="K726" i="41" s="1"/>
  <c r="AX39" i="4"/>
  <c r="AX31" i="4"/>
  <c r="L802" i="41" s="1"/>
  <c r="K802" i="41" s="1"/>
  <c r="AR41" i="4"/>
  <c r="L725" i="41" s="1"/>
  <c r="K725" i="41" s="1"/>
  <c r="AL70" i="4"/>
  <c r="L612" i="41" s="1"/>
  <c r="K612" i="41" s="1"/>
  <c r="AI70" i="4"/>
  <c r="L582" i="41" s="1"/>
  <c r="K582" i="41" s="1"/>
  <c r="AO32" i="4"/>
  <c r="L659" i="41" s="1"/>
  <c r="K659" i="41" s="1"/>
  <c r="AI41" i="4"/>
  <c r="L581" i="41" s="1"/>
  <c r="K581" i="41" s="1"/>
  <c r="AF70" i="4"/>
  <c r="AF41" i="4"/>
  <c r="L551" i="41" s="1"/>
  <c r="K551" i="41" s="1"/>
  <c r="Z70" i="4"/>
  <c r="L438" i="41" s="1"/>
  <c r="K438" i="41" s="1"/>
  <c r="AC43" i="4"/>
  <c r="L495" i="41" s="1"/>
  <c r="K495" i="41" s="1"/>
  <c r="W70" i="4"/>
  <c r="L408" i="41" s="1"/>
  <c r="K408" i="41" s="1"/>
  <c r="AC35" i="4"/>
  <c r="L488" i="41" s="1"/>
  <c r="K488" i="41" s="1"/>
  <c r="AC27" i="4"/>
  <c r="L480" i="41" s="1"/>
  <c r="K480" i="41" s="1"/>
  <c r="Z16" i="23"/>
  <c r="AF16" i="23"/>
  <c r="L1597" i="41" s="1"/>
  <c r="K1597" i="41" s="1"/>
  <c r="AR16" i="23"/>
  <c r="AI16" i="23"/>
  <c r="AX16" i="23"/>
  <c r="L1673" i="41" s="1"/>
  <c r="K1673" i="41" s="1"/>
  <c r="AU14" i="23"/>
  <c r="AL16" i="23"/>
  <c r="AU14" i="30"/>
  <c r="Z16" i="30"/>
  <c r="AO16" i="30"/>
  <c r="L1524" i="41" s="1"/>
  <c r="K1524" i="41" s="1"/>
  <c r="AF16" i="30"/>
  <c r="AR16" i="30"/>
  <c r="L1530" i="41" s="1"/>
  <c r="K1530" i="41" s="1"/>
  <c r="AI16" i="30"/>
  <c r="L1512" i="41" s="1"/>
  <c r="K1512" i="41" s="1"/>
  <c r="AX16" i="30"/>
  <c r="L1548" i="41" s="1"/>
  <c r="K1548" i="41" s="1"/>
  <c r="AC14" i="30"/>
  <c r="W16" i="30"/>
  <c r="L1482" i="41" s="1"/>
  <c r="K1482" i="41" s="1"/>
  <c r="AL16" i="30"/>
  <c r="H1224" i="41"/>
  <c r="H1207" i="41"/>
  <c r="H1212" i="41"/>
  <c r="H1220" i="41"/>
  <c r="W38" i="36"/>
  <c r="L1687" i="41" s="1"/>
  <c r="K1687" i="41" s="1"/>
  <c r="AB21" i="23"/>
  <c r="AB19" i="23"/>
  <c r="W16" i="23"/>
  <c r="AT26" i="23"/>
  <c r="AB31" i="23"/>
  <c r="V32" i="23"/>
  <c r="AB36" i="23"/>
  <c r="AO16" i="23"/>
  <c r="L1630" i="41" s="1"/>
  <c r="K1630" i="41" s="1"/>
  <c r="AT29" i="23"/>
  <c r="AT31" i="23"/>
  <c r="AK32" i="23"/>
  <c r="AW32" i="23"/>
  <c r="AT25" i="30"/>
  <c r="AT21" i="30"/>
  <c r="AB21" i="30"/>
  <c r="AB25" i="30"/>
  <c r="AB19" i="30"/>
  <c r="AQ61" i="7"/>
  <c r="AQ65" i="7"/>
  <c r="AR17" i="7"/>
  <c r="AR21" i="7"/>
  <c r="AR25" i="7"/>
  <c r="AR29" i="7"/>
  <c r="H1406" i="41" s="1"/>
  <c r="Z32" i="7"/>
  <c r="AF32" i="7"/>
  <c r="L1301" i="41" s="1"/>
  <c r="K1301" i="41" s="1"/>
  <c r="AL32" i="7"/>
  <c r="AR33" i="7"/>
  <c r="AQ64" i="7"/>
  <c r="H1227" i="41"/>
  <c r="H1177" i="41"/>
  <c r="AX43" i="4"/>
  <c r="L813" i="41" s="1"/>
  <c r="K813" i="41" s="1"/>
  <c r="AC14" i="4"/>
  <c r="L467" i="41" s="1"/>
  <c r="K467" i="41" s="1"/>
  <c r="AX14" i="4"/>
  <c r="L785" i="41" s="1"/>
  <c r="K785" i="41" s="1"/>
  <c r="AO15" i="4"/>
  <c r="L642" i="41" s="1"/>
  <c r="K642" i="41" s="1"/>
  <c r="AC16" i="4"/>
  <c r="L469" i="41" s="1"/>
  <c r="K469" i="41" s="1"/>
  <c r="AX16" i="4"/>
  <c r="L787" i="41" s="1"/>
  <c r="K787" i="41" s="1"/>
  <c r="AO17" i="4"/>
  <c r="L644" i="41" s="1"/>
  <c r="K644" i="41" s="1"/>
  <c r="AC18" i="4"/>
  <c r="L471" i="41" s="1"/>
  <c r="K471" i="41" s="1"/>
  <c r="AX18" i="4"/>
  <c r="AO19" i="4"/>
  <c r="L646" i="41" s="1"/>
  <c r="K646" i="41" s="1"/>
  <c r="AC20" i="4"/>
  <c r="L473" i="41" s="1"/>
  <c r="K473" i="41" s="1"/>
  <c r="AX20" i="4"/>
  <c r="L791" i="41" s="1"/>
  <c r="K791" i="41" s="1"/>
  <c r="AO21" i="4"/>
  <c r="L648" i="41" s="1"/>
  <c r="K648" i="41" s="1"/>
  <c r="AC22" i="4"/>
  <c r="L475" i="41" s="1"/>
  <c r="K475" i="41" s="1"/>
  <c r="AX22" i="4"/>
  <c r="L793" i="41" s="1"/>
  <c r="K793" i="41" s="1"/>
  <c r="AO23" i="4"/>
  <c r="L650" i="41" s="1"/>
  <c r="K650" i="41" s="1"/>
  <c r="AC24" i="4"/>
  <c r="L477" i="41" s="1"/>
  <c r="K477" i="41" s="1"/>
  <c r="AX24" i="4"/>
  <c r="L795" i="41" s="1"/>
  <c r="K795" i="41" s="1"/>
  <c r="AO25" i="4"/>
  <c r="AC26" i="4"/>
  <c r="AX26" i="4"/>
  <c r="L797" i="41" s="1"/>
  <c r="K797" i="41" s="1"/>
  <c r="AO27" i="4"/>
  <c r="L654" i="41" s="1"/>
  <c r="K654" i="41" s="1"/>
  <c r="AX28" i="4"/>
  <c r="L799" i="41" s="1"/>
  <c r="K799" i="41" s="1"/>
  <c r="AO29" i="4"/>
  <c r="L656" i="41" s="1"/>
  <c r="K656" i="41" s="1"/>
  <c r="AC30" i="4"/>
  <c r="L483" i="41" s="1"/>
  <c r="K483" i="41" s="1"/>
  <c r="AO31" i="4"/>
  <c r="L658" i="41" s="1"/>
  <c r="K658" i="41" s="1"/>
  <c r="AC32" i="4"/>
  <c r="L485" i="41" s="1"/>
  <c r="K485" i="41" s="1"/>
  <c r="AX32" i="4"/>
  <c r="L803" i="41" s="1"/>
  <c r="K803" i="41" s="1"/>
  <c r="AO33" i="4"/>
  <c r="L660" i="41" s="1"/>
  <c r="K660" i="41" s="1"/>
  <c r="AC34" i="4"/>
  <c r="L487" i="41" s="1"/>
  <c r="K487" i="41" s="1"/>
  <c r="AX34" i="4"/>
  <c r="L805" i="41" s="1"/>
  <c r="K805" i="41" s="1"/>
  <c r="AO35" i="4"/>
  <c r="L662" i="41" s="1"/>
  <c r="K662" i="41" s="1"/>
  <c r="AC36" i="4"/>
  <c r="L489" i="41" s="1"/>
  <c r="K489" i="41" s="1"/>
  <c r="AX36" i="4"/>
  <c r="L807" i="41" s="1"/>
  <c r="K807" i="41" s="1"/>
  <c r="AO37" i="4"/>
  <c r="L664" i="41" s="1"/>
  <c r="K664" i="41" s="1"/>
  <c r="AC38" i="4"/>
  <c r="L491" i="41" s="1"/>
  <c r="K491" i="41" s="1"/>
  <c r="AO39" i="4"/>
  <c r="L666" i="41" s="1"/>
  <c r="K666" i="41" s="1"/>
  <c r="AC40" i="4"/>
  <c r="L493" i="41" s="1"/>
  <c r="K493" i="41" s="1"/>
  <c r="AX40" i="4"/>
  <c r="L811" i="41" s="1"/>
  <c r="K811" i="41" s="1"/>
  <c r="Z41" i="4"/>
  <c r="L437" i="41" s="1"/>
  <c r="K437" i="41" s="1"/>
  <c r="AL41" i="4"/>
  <c r="AB75" i="4"/>
  <c r="AW77" i="4"/>
  <c r="AN78" i="4"/>
  <c r="AB79" i="4"/>
  <c r="AN80" i="4"/>
  <c r="AW83" i="4"/>
  <c r="AN88" i="4"/>
  <c r="AW91" i="4"/>
  <c r="AN94" i="4"/>
  <c r="AB95" i="4"/>
  <c r="M1640" i="41" l="1"/>
  <c r="M1671" i="41"/>
  <c r="M1575" i="41"/>
  <c r="M1571" i="41"/>
  <c r="AN32" i="23"/>
  <c r="M1636" i="41"/>
  <c r="M1679" i="41"/>
  <c r="M1678" i="41"/>
  <c r="M1638" i="41"/>
  <c r="M1616" i="41"/>
  <c r="Y32" i="23"/>
  <c r="I1574" i="41" s="1"/>
  <c r="M1572" i="41"/>
  <c r="M1570" i="41"/>
  <c r="H1574" i="41"/>
  <c r="M1559" i="41"/>
  <c r="M1555" i="41"/>
  <c r="M1579" i="41"/>
  <c r="M1566" i="41"/>
  <c r="M1655" i="41"/>
  <c r="M1632" i="41"/>
  <c r="M1622" i="41"/>
  <c r="M1567" i="41"/>
  <c r="M1568" i="41"/>
  <c r="AB16" i="23"/>
  <c r="M1487" i="41"/>
  <c r="M1503" i="41"/>
  <c r="M1515" i="41"/>
  <c r="M1519" i="41"/>
  <c r="M1539" i="41"/>
  <c r="AT19" i="30"/>
  <c r="M1540" i="41"/>
  <c r="M1520" i="41"/>
  <c r="M1495" i="41"/>
  <c r="M1480" i="41"/>
  <c r="M1478" i="41"/>
  <c r="M1476" i="41"/>
  <c r="M1438" i="41"/>
  <c r="M1448" i="41"/>
  <c r="M1434" i="41"/>
  <c r="M1439" i="41"/>
  <c r="M1474" i="41"/>
  <c r="M1458" i="41"/>
  <c r="M1470" i="41"/>
  <c r="M1472" i="41"/>
  <c r="M1466" i="41"/>
  <c r="M1462" i="41"/>
  <c r="M1464" i="41"/>
  <c r="M1454" i="41"/>
  <c r="M1451" i="41"/>
  <c r="M1450" i="41"/>
  <c r="M1447" i="41"/>
  <c r="M1446" i="41"/>
  <c r="M1443" i="41"/>
  <c r="M1442" i="41"/>
  <c r="M1440" i="41"/>
  <c r="M1435" i="41"/>
  <c r="H1410" i="41"/>
  <c r="M1256" i="41"/>
  <c r="M1278" i="41"/>
  <c r="M1322" i="41"/>
  <c r="M1344" i="41"/>
  <c r="M1366" i="41"/>
  <c r="M1351" i="41"/>
  <c r="M1346" i="41"/>
  <c r="M1356" i="41"/>
  <c r="M1349" i="41"/>
  <c r="M1360" i="41"/>
  <c r="M1354" i="41"/>
  <c r="M1319" i="41"/>
  <c r="M1317" i="41"/>
  <c r="M1315" i="41"/>
  <c r="M1313" i="41"/>
  <c r="M1259" i="41"/>
  <c r="M1251" i="41"/>
  <c r="H1390" i="41"/>
  <c r="M1248" i="41"/>
  <c r="H1408" i="41"/>
  <c r="H1405" i="41"/>
  <c r="M1427" i="41"/>
  <c r="M1423" i="41"/>
  <c r="M1419" i="41"/>
  <c r="M1415" i="41"/>
  <c r="M1430" i="41"/>
  <c r="M1426" i="41"/>
  <c r="M1424" i="41"/>
  <c r="M1422" i="41"/>
  <c r="M1418" i="41"/>
  <c r="M1416" i="41"/>
  <c r="M1414" i="41"/>
  <c r="AQ57" i="7"/>
  <c r="M1359" i="41"/>
  <c r="M1357" i="41"/>
  <c r="M1350" i="41"/>
  <c r="M1340" i="41"/>
  <c r="M1338" i="41"/>
  <c r="M1336" i="41"/>
  <c r="M1334" i="41"/>
  <c r="M1332" i="41"/>
  <c r="M1330" i="41"/>
  <c r="M1328" i="41"/>
  <c r="M1326" i="41"/>
  <c r="M1323" i="41"/>
  <c r="M1341" i="41"/>
  <c r="M1337" i="41"/>
  <c r="M1335" i="41"/>
  <c r="M1333" i="41"/>
  <c r="M1331" i="41"/>
  <c r="M1329" i="41"/>
  <c r="M1325" i="41"/>
  <c r="M1311" i="41"/>
  <c r="M1309" i="41"/>
  <c r="M1307" i="41"/>
  <c r="M1305" i="41"/>
  <c r="M1303" i="41"/>
  <c r="M1320" i="41"/>
  <c r="M1318" i="41"/>
  <c r="M1316" i="41"/>
  <c r="M1314" i="41"/>
  <c r="M1312" i="41"/>
  <c r="M1310" i="41"/>
  <c r="M1308" i="41"/>
  <c r="M1306" i="41"/>
  <c r="M1304" i="41"/>
  <c r="AQ73" i="7"/>
  <c r="AR73" i="7" s="1"/>
  <c r="L1408" i="41" s="1"/>
  <c r="K1408" i="41" s="1"/>
  <c r="M1275" i="41"/>
  <c r="AQ69" i="7"/>
  <c r="AR69" i="7" s="1"/>
  <c r="L1404" i="41" s="1"/>
  <c r="K1404" i="41" s="1"/>
  <c r="M1265" i="41"/>
  <c r="M1276" i="41"/>
  <c r="M1254" i="41"/>
  <c r="M1253" i="41"/>
  <c r="M1238" i="41"/>
  <c r="M1235" i="41"/>
  <c r="H62" i="41"/>
  <c r="M978" i="41"/>
  <c r="M974" i="41"/>
  <c r="M970" i="41"/>
  <c r="M966" i="41"/>
  <c r="M981" i="41"/>
  <c r="M977" i="41"/>
  <c r="M973" i="41"/>
  <c r="M969" i="41"/>
  <c r="M965" i="41"/>
  <c r="M918" i="41"/>
  <c r="M916" i="41"/>
  <c r="M914" i="41"/>
  <c r="M912" i="41"/>
  <c r="M910" i="41"/>
  <c r="M908" i="41"/>
  <c r="M906" i="41"/>
  <c r="M904" i="41"/>
  <c r="V72" i="32"/>
  <c r="I919" i="41" s="1"/>
  <c r="M903" i="41"/>
  <c r="M901" i="41"/>
  <c r="M899" i="41"/>
  <c r="M431" i="41"/>
  <c r="M423" i="41"/>
  <c r="M432" i="41"/>
  <c r="M424" i="41"/>
  <c r="M421" i="41"/>
  <c r="M430" i="41"/>
  <c r="M418" i="41"/>
  <c r="M413" i="41"/>
  <c r="M692" i="41"/>
  <c r="M684" i="41"/>
  <c r="M737" i="41"/>
  <c r="AW96" i="4"/>
  <c r="AW95" i="4"/>
  <c r="AW88" i="4"/>
  <c r="M837" i="41"/>
  <c r="AW81" i="4"/>
  <c r="AW87" i="4"/>
  <c r="M753" i="41"/>
  <c r="M749" i="41"/>
  <c r="M745" i="41"/>
  <c r="M730" i="41"/>
  <c r="AW73" i="4"/>
  <c r="M632" i="41"/>
  <c r="M617" i="41"/>
  <c r="M638" i="41"/>
  <c r="M625" i="41"/>
  <c r="AN84" i="4"/>
  <c r="H705" i="41"/>
  <c r="H709" i="41"/>
  <c r="H701" i="41"/>
  <c r="M596" i="41"/>
  <c r="M594" i="41"/>
  <c r="M592" i="41"/>
  <c r="H713" i="41"/>
  <c r="AN76" i="4"/>
  <c r="H723" i="41"/>
  <c r="M464" i="41"/>
  <c r="M442" i="41"/>
  <c r="M455" i="41"/>
  <c r="M441" i="41"/>
  <c r="AB87" i="4"/>
  <c r="H526" i="41"/>
  <c r="M415" i="41"/>
  <c r="M411" i="41"/>
  <c r="M410" i="41"/>
  <c r="H524" i="41"/>
  <c r="AB73" i="4"/>
  <c r="AC73" i="4" s="1"/>
  <c r="L524" i="41" s="1"/>
  <c r="K524" i="41" s="1"/>
  <c r="H1558" i="41"/>
  <c r="L1554" i="41"/>
  <c r="K1554" i="41" s="1"/>
  <c r="L1506" i="41"/>
  <c r="K1506" i="41" s="1"/>
  <c r="M1506" i="41" s="1"/>
  <c r="H1510" i="41"/>
  <c r="L1608" i="41"/>
  <c r="K1608" i="41" s="1"/>
  <c r="H1612" i="41"/>
  <c r="H961" i="41"/>
  <c r="L941" i="41"/>
  <c r="K941" i="41" s="1"/>
  <c r="H1475" i="41"/>
  <c r="L1455" i="41"/>
  <c r="K1455" i="41" s="1"/>
  <c r="M877" i="41"/>
  <c r="M875" i="41"/>
  <c r="M873" i="41"/>
  <c r="M871" i="41"/>
  <c r="M499" i="41"/>
  <c r="AW93" i="4"/>
  <c r="I862" i="41" s="1"/>
  <c r="L806" i="41"/>
  <c r="K806" i="41" s="1"/>
  <c r="M806" i="41" s="1"/>
  <c r="H536" i="41"/>
  <c r="M762" i="41"/>
  <c r="M758" i="41"/>
  <c r="M512" i="41"/>
  <c r="M496" i="41"/>
  <c r="H863" i="41"/>
  <c r="H843" i="41"/>
  <c r="M733" i="41"/>
  <c r="M729" i="41"/>
  <c r="M934" i="41"/>
  <c r="M926" i="41"/>
  <c r="M917" i="41"/>
  <c r="M909" i="41"/>
  <c r="H640" i="41"/>
  <c r="L611" i="41"/>
  <c r="K611" i="41" s="1"/>
  <c r="H845" i="41"/>
  <c r="L789" i="41"/>
  <c r="K789" i="41" s="1"/>
  <c r="M789" i="41" s="1"/>
  <c r="H866" i="41"/>
  <c r="L810" i="41"/>
  <c r="K810" i="41" s="1"/>
  <c r="H844" i="41"/>
  <c r="L788" i="41"/>
  <c r="K788" i="41" s="1"/>
  <c r="H848" i="41"/>
  <c r="H716" i="41"/>
  <c r="H849" i="41"/>
  <c r="H919" i="41"/>
  <c r="L900" i="41"/>
  <c r="K900" i="41" s="1"/>
  <c r="M900" i="41" s="1"/>
  <c r="L1641" i="41"/>
  <c r="K1641" i="41" s="1"/>
  <c r="H1645" i="41"/>
  <c r="H1522" i="41"/>
  <c r="L1518" i="41"/>
  <c r="K1518" i="41" s="1"/>
  <c r="L1488" i="41"/>
  <c r="K1488" i="41" s="1"/>
  <c r="M1488" i="41" s="1"/>
  <c r="H1492" i="41"/>
  <c r="H538" i="41"/>
  <c r="H668" i="41"/>
  <c r="L641" i="41"/>
  <c r="K641" i="41" s="1"/>
  <c r="H864" i="41"/>
  <c r="M695" i="41"/>
  <c r="M828" i="41"/>
  <c r="M679" i="41"/>
  <c r="M500" i="41"/>
  <c r="M742" i="41"/>
  <c r="M449" i="41"/>
  <c r="M445" i="41"/>
  <c r="H711" i="41"/>
  <c r="L655" i="41"/>
  <c r="K655" i="41" s="1"/>
  <c r="M655" i="41" s="1"/>
  <c r="M932" i="41"/>
  <c r="M924" i="41"/>
  <c r="M915" i="41"/>
  <c r="M907" i="41"/>
  <c r="M960" i="41"/>
  <c r="M956" i="41"/>
  <c r="M952" i="41"/>
  <c r="M948" i="41"/>
  <c r="M944" i="41"/>
  <c r="M937" i="41"/>
  <c r="M929" i="41"/>
  <c r="M921" i="41"/>
  <c r="H1365" i="41"/>
  <c r="L1345" i="41"/>
  <c r="K1345" i="41" s="1"/>
  <c r="H1538" i="41"/>
  <c r="L1536" i="41"/>
  <c r="K1536" i="41" s="1"/>
  <c r="M1536" i="41" s="1"/>
  <c r="H541" i="41"/>
  <c r="M962" i="41"/>
  <c r="H708" i="41"/>
  <c r="L652" i="41"/>
  <c r="K652" i="41" s="1"/>
  <c r="L1565" i="41"/>
  <c r="K1565" i="41" s="1"/>
  <c r="M1565" i="41" s="1"/>
  <c r="H1569" i="41"/>
  <c r="H1299" i="41"/>
  <c r="L1279" i="41"/>
  <c r="K1279" i="41" s="1"/>
  <c r="L1494" i="41"/>
  <c r="K1494" i="41" s="1"/>
  <c r="M1494" i="41" s="1"/>
  <c r="H1500" i="41"/>
  <c r="H1623" i="41"/>
  <c r="L1619" i="41"/>
  <c r="K1619" i="41" s="1"/>
  <c r="M1619" i="41" s="1"/>
  <c r="H898" i="41"/>
  <c r="L869" i="41"/>
  <c r="K869" i="41" s="1"/>
  <c r="M869" i="41" s="1"/>
  <c r="M876" i="41"/>
  <c r="M874" i="41"/>
  <c r="M872" i="41"/>
  <c r="M870" i="41"/>
  <c r="M835" i="41"/>
  <c r="M686" i="41"/>
  <c r="M819" i="41"/>
  <c r="M670" i="41"/>
  <c r="H854" i="41"/>
  <c r="H850" i="41"/>
  <c r="H846" i="41"/>
  <c r="M825" i="41"/>
  <c r="M783" i="41"/>
  <c r="M781" i="41"/>
  <c r="M779" i="41"/>
  <c r="M777" i="41"/>
  <c r="M775" i="41"/>
  <c r="M773" i="41"/>
  <c r="M771" i="41"/>
  <c r="M769" i="41"/>
  <c r="M767" i="41"/>
  <c r="M765" i="41"/>
  <c r="M763" i="41"/>
  <c r="M761" i="41"/>
  <c r="M759" i="41"/>
  <c r="M757" i="41"/>
  <c r="M465" i="41"/>
  <c r="M748" i="41"/>
  <c r="M451" i="41"/>
  <c r="M735" i="41"/>
  <c r="M444" i="41"/>
  <c r="M727" i="41"/>
  <c r="H852" i="41"/>
  <c r="H528" i="41"/>
  <c r="L472" i="41"/>
  <c r="K472" i="41" s="1"/>
  <c r="M693" i="41"/>
  <c r="M514" i="41"/>
  <c r="M826" i="41"/>
  <c r="M938" i="41"/>
  <c r="M930" i="41"/>
  <c r="M922" i="41"/>
  <c r="M913" i="41"/>
  <c r="M905" i="41"/>
  <c r="M959" i="41"/>
  <c r="H1654" i="41"/>
  <c r="L1652" i="41"/>
  <c r="K1652" i="41" s="1"/>
  <c r="M1652" i="41" s="1"/>
  <c r="H842" i="41"/>
  <c r="H703" i="41"/>
  <c r="H865" i="41"/>
  <c r="H1277" i="41"/>
  <c r="L1257" i="41"/>
  <c r="K1257" i="41" s="1"/>
  <c r="H535" i="41"/>
  <c r="L479" i="41"/>
  <c r="K479" i="41" s="1"/>
  <c r="M479" i="41" s="1"/>
  <c r="M588" i="41"/>
  <c r="M586" i="41"/>
  <c r="M584" i="41"/>
  <c r="H853" i="41"/>
  <c r="M508" i="41"/>
  <c r="H722" i="41"/>
  <c r="H699" i="41"/>
  <c r="L643" i="41"/>
  <c r="K643" i="41" s="1"/>
  <c r="H537" i="41"/>
  <c r="L481" i="41"/>
  <c r="K481" i="41" s="1"/>
  <c r="M936" i="41"/>
  <c r="M928" i="41"/>
  <c r="H940" i="41"/>
  <c r="M911" i="41"/>
  <c r="M902" i="41"/>
  <c r="M958" i="41"/>
  <c r="M954" i="41"/>
  <c r="M950" i="41"/>
  <c r="M946" i="41"/>
  <c r="M942" i="41"/>
  <c r="L1720" i="41"/>
  <c r="K1720" i="41" s="1"/>
  <c r="H1724" i="41"/>
  <c r="H533" i="41"/>
  <c r="H532" i="41"/>
  <c r="L476" i="41"/>
  <c r="K476" i="41" s="1"/>
  <c r="M920" i="41"/>
  <c r="M941" i="41"/>
  <c r="M1339" i="41"/>
  <c r="M1327" i="41"/>
  <c r="M1428" i="41"/>
  <c r="M1420" i="41"/>
  <c r="M1345" i="41"/>
  <c r="M1444" i="41"/>
  <c r="M1445" i="41"/>
  <c r="M1437" i="41"/>
  <c r="M1512" i="41"/>
  <c r="M1484" i="41"/>
  <c r="M1518" i="41"/>
  <c r="M1549" i="41"/>
  <c r="H1650" i="41"/>
  <c r="L1646" i="41"/>
  <c r="K1646" i="41" s="1"/>
  <c r="M1637" i="41"/>
  <c r="H1666" i="41"/>
  <c r="M1630" i="41"/>
  <c r="M1556" i="41"/>
  <c r="M1695" i="41"/>
  <c r="M1697" i="41"/>
  <c r="M1713" i="41"/>
  <c r="M1730" i="41"/>
  <c r="M1721" i="41"/>
  <c r="M1727" i="41"/>
  <c r="M1324" i="41"/>
  <c r="M1388" i="41"/>
  <c r="M1385" i="41"/>
  <c r="M1383" i="41"/>
  <c r="M1381" i="41"/>
  <c r="M1379" i="41"/>
  <c r="M1377" i="41"/>
  <c r="M1375" i="41"/>
  <c r="M1373" i="41"/>
  <c r="M1371" i="41"/>
  <c r="M1369" i="41"/>
  <c r="M1274" i="41"/>
  <c r="M1355" i="41"/>
  <c r="M1260" i="41"/>
  <c r="M1263" i="41"/>
  <c r="M1471" i="41"/>
  <c r="M1463" i="41"/>
  <c r="M1455" i="41"/>
  <c r="M1535" i="41"/>
  <c r="M1509" i="41"/>
  <c r="M1507" i="41"/>
  <c r="M1529" i="41"/>
  <c r="M1491" i="41"/>
  <c r="M1489" i="41"/>
  <c r="M1482" i="41"/>
  <c r="M1649" i="41"/>
  <c r="M1647" i="41"/>
  <c r="M1602" i="41"/>
  <c r="M1643" i="41"/>
  <c r="M1580" i="41"/>
  <c r="M1664" i="41"/>
  <c r="H1667" i="41"/>
  <c r="L1661" i="41"/>
  <c r="K1661" i="41" s="1"/>
  <c r="M1661" i="41" s="1"/>
  <c r="M1610" i="41"/>
  <c r="M1564" i="41"/>
  <c r="M1626" i="41"/>
  <c r="M1588" i="41"/>
  <c r="H1587" i="41"/>
  <c r="L1585" i="41"/>
  <c r="K1585" i="41" s="1"/>
  <c r="M1585" i="41" s="1"/>
  <c r="M1665" i="41"/>
  <c r="M1673" i="41"/>
  <c r="M1716" i="41"/>
  <c r="M1700" i="41"/>
  <c r="M1714" i="41"/>
  <c r="M1733" i="41"/>
  <c r="M1239" i="41"/>
  <c r="M1411" i="41"/>
  <c r="M1460" i="41"/>
  <c r="M1436" i="41"/>
  <c r="M1553" i="41"/>
  <c r="M1537" i="41"/>
  <c r="M1521" i="41"/>
  <c r="M1548" i="41"/>
  <c r="M1633" i="41"/>
  <c r="M1620" i="41"/>
  <c r="M1554" i="41"/>
  <c r="M1686" i="41"/>
  <c r="M1717" i="41"/>
  <c r="M1701" i="41"/>
  <c r="M1732" i="41"/>
  <c r="M1737" i="41"/>
  <c r="M955" i="41"/>
  <c r="M951" i="41"/>
  <c r="M947" i="41"/>
  <c r="M943" i="41"/>
  <c r="M935" i="41"/>
  <c r="M927" i="41"/>
  <c r="H63" i="41"/>
  <c r="M1301" i="41"/>
  <c r="M1300" i="41"/>
  <c r="M1297" i="41"/>
  <c r="M1295" i="41"/>
  <c r="M1293" i="41"/>
  <c r="M1291" i="41"/>
  <c r="M1289" i="41"/>
  <c r="M1287" i="41"/>
  <c r="M1285" i="41"/>
  <c r="M1283" i="41"/>
  <c r="M1281" i="41"/>
  <c r="M1272" i="41"/>
  <c r="M1353" i="41"/>
  <c r="M1280" i="41"/>
  <c r="M1348" i="41"/>
  <c r="M1469" i="41"/>
  <c r="M1461" i="41"/>
  <c r="M1511" i="41"/>
  <c r="M1532" i="41"/>
  <c r="M1498" i="41"/>
  <c r="M1493" i="41"/>
  <c r="M1526" i="41"/>
  <c r="H1541" i="41"/>
  <c r="M1651" i="41"/>
  <c r="M1605" i="41"/>
  <c r="M1599" i="41"/>
  <c r="H1672" i="41"/>
  <c r="L1670" i="41"/>
  <c r="K1670" i="41" s="1"/>
  <c r="M1670" i="41" s="1"/>
  <c r="M1635" i="41"/>
  <c r="H1617" i="41"/>
  <c r="L1614" i="41"/>
  <c r="K1614" i="41" s="1"/>
  <c r="M1614" i="41" s="1"/>
  <c r="M1656" i="41"/>
  <c r="M1561" i="41"/>
  <c r="M1624" i="41"/>
  <c r="M1613" i="41"/>
  <c r="M1685" i="41"/>
  <c r="M1704" i="41"/>
  <c r="M1688" i="41"/>
  <c r="M1690" i="41"/>
  <c r="M1710" i="41"/>
  <c r="M1687" i="41"/>
  <c r="M1723" i="41"/>
  <c r="M1736" i="41"/>
  <c r="M1257" i="41"/>
  <c r="M1429" i="41"/>
  <c r="M1425" i="41"/>
  <c r="M1421" i="41"/>
  <c r="M1417" i="41"/>
  <c r="M1413" i="41"/>
  <c r="H1391" i="41"/>
  <c r="M1452" i="41"/>
  <c r="M1449" i="41"/>
  <c r="M1441" i="41"/>
  <c r="M1477" i="41"/>
  <c r="M1485" i="41"/>
  <c r="M1517" i="41"/>
  <c r="H1606" i="41"/>
  <c r="L1603" i="41"/>
  <c r="K1603" i="41" s="1"/>
  <c r="M1603" i="41" s="1"/>
  <c r="H1592" i="41"/>
  <c r="L1586" i="41"/>
  <c r="K1586" i="41" s="1"/>
  <c r="M1586" i="41" s="1"/>
  <c r="M1641" i="41"/>
  <c r="M1653" i="41"/>
  <c r="H1596" i="41"/>
  <c r="L1594" i="41"/>
  <c r="K1594" i="41" s="1"/>
  <c r="M1594" i="41" s="1"/>
  <c r="M1557" i="41"/>
  <c r="H1582" i="41"/>
  <c r="L1576" i="41"/>
  <c r="K1576" i="41" s="1"/>
  <c r="M1576" i="41" s="1"/>
  <c r="M1684" i="41"/>
  <c r="M1705" i="41"/>
  <c r="M1689" i="41"/>
  <c r="M1735" i="41"/>
  <c r="M933" i="41"/>
  <c r="M925" i="41"/>
  <c r="M1386" i="41"/>
  <c r="M1384" i="41"/>
  <c r="M1382" i="41"/>
  <c r="M1380" i="41"/>
  <c r="M1378" i="41"/>
  <c r="M1376" i="41"/>
  <c r="M1374" i="41"/>
  <c r="M1372" i="41"/>
  <c r="M1370" i="41"/>
  <c r="M1412" i="41"/>
  <c r="M1364" i="41"/>
  <c r="M1358" i="41"/>
  <c r="M1264" i="41"/>
  <c r="M1361" i="41"/>
  <c r="M1368" i="41"/>
  <c r="M1467" i="41"/>
  <c r="M1459" i="41"/>
  <c r="M1504" i="41"/>
  <c r="M1508" i="41"/>
  <c r="M1530" i="41"/>
  <c r="M1545" i="41"/>
  <c r="M1490" i="41"/>
  <c r="M1607" i="41"/>
  <c r="M1648" i="41"/>
  <c r="M1589" i="41"/>
  <c r="M1644" i="41"/>
  <c r="M1642" i="41"/>
  <c r="M1597" i="41"/>
  <c r="H1682" i="41"/>
  <c r="M1627" i="41"/>
  <c r="M1625" i="41"/>
  <c r="M1618" i="41"/>
  <c r="M1611" i="41"/>
  <c r="M1708" i="41"/>
  <c r="M1692" i="41"/>
  <c r="M1706" i="41"/>
  <c r="M1698" i="41"/>
  <c r="M1719" i="41"/>
  <c r="M1731" i="41"/>
  <c r="M1271" i="41"/>
  <c r="M1367" i="41"/>
  <c r="M1468" i="41"/>
  <c r="M1479" i="41"/>
  <c r="M1513" i="41"/>
  <c r="M1524" i="41"/>
  <c r="M1497" i="41"/>
  <c r="M1573" i="41"/>
  <c r="M1681" i="41"/>
  <c r="M1608" i="41"/>
  <c r="H1563" i="41"/>
  <c r="M1621" i="41"/>
  <c r="M1693" i="41"/>
  <c r="M1709" i="41"/>
  <c r="M1720" i="41"/>
  <c r="M957" i="41"/>
  <c r="M953" i="41"/>
  <c r="M949" i="41"/>
  <c r="M945" i="41"/>
  <c r="M939" i="41"/>
  <c r="M931" i="41"/>
  <c r="M923" i="41"/>
  <c r="H1255" i="41"/>
  <c r="M1298" i="41"/>
  <c r="M1296" i="41"/>
  <c r="M1294" i="41"/>
  <c r="M1292" i="41"/>
  <c r="M1290" i="41"/>
  <c r="M1288" i="41"/>
  <c r="M1286" i="41"/>
  <c r="M1284" i="41"/>
  <c r="M1282" i="41"/>
  <c r="M1302" i="41"/>
  <c r="M1279" i="41"/>
  <c r="M1363" i="41"/>
  <c r="M1269" i="41"/>
  <c r="M1262" i="41"/>
  <c r="M1266" i="41"/>
  <c r="M1473" i="41"/>
  <c r="M1465" i="41"/>
  <c r="M1457" i="41"/>
  <c r="M1481" i="41"/>
  <c r="M1533" i="41"/>
  <c r="M1531" i="41"/>
  <c r="M1527" i="41"/>
  <c r="M1525" i="41"/>
  <c r="M1595" i="41"/>
  <c r="M1604" i="41"/>
  <c r="M1646" i="41"/>
  <c r="M1600" i="41"/>
  <c r="M1598" i="41"/>
  <c r="H1578" i="41"/>
  <c r="L1577" i="41"/>
  <c r="K1577" i="41" s="1"/>
  <c r="M1577" i="41" s="1"/>
  <c r="H1668" i="41"/>
  <c r="L1662" i="41"/>
  <c r="K1662" i="41" s="1"/>
  <c r="M1662" i="41" s="1"/>
  <c r="M1676" i="41"/>
  <c r="M1629" i="41"/>
  <c r="M1562" i="41"/>
  <c r="M1560" i="41"/>
  <c r="H1581" i="41"/>
  <c r="M1615" i="41"/>
  <c r="M1609" i="41"/>
  <c r="M1696" i="41"/>
  <c r="M1712" i="41"/>
  <c r="M1694" i="41"/>
  <c r="M1718" i="41"/>
  <c r="M1703" i="41"/>
  <c r="M1725" i="41"/>
  <c r="L552" i="41"/>
  <c r="K552" i="41" s="1"/>
  <c r="AE99" i="4"/>
  <c r="Y19" i="39"/>
  <c r="AB19" i="39"/>
  <c r="V19" i="39"/>
  <c r="V22" i="38"/>
  <c r="Y22" i="38"/>
  <c r="AB22" i="38"/>
  <c r="H1734" i="41"/>
  <c r="H1729" i="41"/>
  <c r="V51" i="36"/>
  <c r="Y51" i="36"/>
  <c r="AB51" i="36"/>
  <c r="AB19" i="35"/>
  <c r="V19" i="35"/>
  <c r="Y19" i="35"/>
  <c r="AL32" i="23"/>
  <c r="L1628" i="41" s="1"/>
  <c r="K1628" i="41" s="1"/>
  <c r="AC16" i="23"/>
  <c r="L1578" i="41" s="1"/>
  <c r="K1578" i="41" s="1"/>
  <c r="AU36" i="23"/>
  <c r="L1672" i="41" s="1"/>
  <c r="K1672" i="41" s="1"/>
  <c r="I230" i="41"/>
  <c r="H230" i="41" s="1"/>
  <c r="I171" i="41"/>
  <c r="H171" i="41" s="1"/>
  <c r="I125" i="41"/>
  <c r="H125" i="41" s="1"/>
  <c r="I124" i="41"/>
  <c r="H124" i="41" s="1"/>
  <c r="AF32" i="23"/>
  <c r="L1606" i="41" s="1"/>
  <c r="K1606" i="41" s="1"/>
  <c r="AB30" i="23"/>
  <c r="I1591" i="41" s="1"/>
  <c r="AN22" i="23"/>
  <c r="I175" i="41"/>
  <c r="H175" i="41" s="1"/>
  <c r="AB29" i="23"/>
  <c r="I1590" i="41" s="1"/>
  <c r="AC19" i="23"/>
  <c r="L1581" i="41" s="1"/>
  <c r="K1581" i="41" s="1"/>
  <c r="AW22" i="23"/>
  <c r="AX22" i="23" s="1"/>
  <c r="L1677" i="41" s="1"/>
  <c r="I202" i="41"/>
  <c r="H202" i="41" s="1"/>
  <c r="Y22" i="23"/>
  <c r="I130" i="41"/>
  <c r="H130" i="41" s="1"/>
  <c r="I238" i="41"/>
  <c r="H238" i="41" s="1"/>
  <c r="I1606" i="41"/>
  <c r="I220" i="41"/>
  <c r="H220" i="41" s="1"/>
  <c r="H1663" i="41"/>
  <c r="H1634" i="41"/>
  <c r="I1682" i="41"/>
  <c r="I292" i="41"/>
  <c r="H292" i="41" s="1"/>
  <c r="I207" i="41"/>
  <c r="H207" i="41" s="1"/>
  <c r="I161" i="41"/>
  <c r="H161" i="41" s="1"/>
  <c r="I195" i="41"/>
  <c r="H195" i="41" s="1"/>
  <c r="I1628" i="41"/>
  <c r="I256" i="41"/>
  <c r="H256" i="41" s="1"/>
  <c r="I1581" i="41"/>
  <c r="I140" i="41"/>
  <c r="H140" i="41" s="1"/>
  <c r="I121" i="41"/>
  <c r="H121" i="41" s="1"/>
  <c r="AE22" i="23"/>
  <c r="I148" i="41"/>
  <c r="H148" i="41" s="1"/>
  <c r="I192" i="41"/>
  <c r="H192" i="41" s="1"/>
  <c r="I1639" i="41"/>
  <c r="I265" i="41"/>
  <c r="H265" i="41" s="1"/>
  <c r="I194" i="41"/>
  <c r="H194" i="41" s="1"/>
  <c r="H1658" i="41"/>
  <c r="I296" i="41"/>
  <c r="H296" i="41" s="1"/>
  <c r="I126" i="41"/>
  <c r="H126" i="41" s="1"/>
  <c r="I169" i="41"/>
  <c r="H169" i="41" s="1"/>
  <c r="AX32" i="23"/>
  <c r="L1682" i="41" s="1"/>
  <c r="K1682" i="41" s="1"/>
  <c r="AU29" i="23"/>
  <c r="AC36" i="23"/>
  <c r="L1596" i="41" s="1"/>
  <c r="K1596" i="41" s="1"/>
  <c r="AU26" i="23"/>
  <c r="L1663" i="41" s="1"/>
  <c r="K1663" i="41" s="1"/>
  <c r="AC21" i="23"/>
  <c r="L1583" i="41" s="1"/>
  <c r="K1583" i="41" s="1"/>
  <c r="AK22" i="23"/>
  <c r="I166" i="41"/>
  <c r="H166" i="41" s="1"/>
  <c r="AH22" i="23"/>
  <c r="I157" i="41"/>
  <c r="H157" i="41" s="1"/>
  <c r="AT21" i="23"/>
  <c r="I228" i="41"/>
  <c r="H228" i="41" s="1"/>
  <c r="I1592" i="41"/>
  <c r="I189" i="41"/>
  <c r="H189" i="41" s="1"/>
  <c r="I153" i="41"/>
  <c r="H153" i="41" s="1"/>
  <c r="I188" i="41"/>
  <c r="H188" i="41" s="1"/>
  <c r="I152" i="41"/>
  <c r="H152" i="41" s="1"/>
  <c r="I187" i="41"/>
  <c r="H187" i="41" s="1"/>
  <c r="I151" i="41"/>
  <c r="H151" i="41" s="1"/>
  <c r="I141" i="41"/>
  <c r="H141" i="41" s="1"/>
  <c r="H1601" i="41"/>
  <c r="H1583" i="41"/>
  <c r="I252" i="41"/>
  <c r="H252" i="41" s="1"/>
  <c r="I295" i="41"/>
  <c r="H295" i="41" s="1"/>
  <c r="I1672" i="41"/>
  <c r="I270" i="41"/>
  <c r="H270" i="41" s="1"/>
  <c r="I225" i="41"/>
  <c r="H225" i="41" s="1"/>
  <c r="I269" i="41"/>
  <c r="H269" i="41" s="1"/>
  <c r="I224" i="41"/>
  <c r="H224" i="41" s="1"/>
  <c r="I268" i="41"/>
  <c r="H268" i="41" s="1"/>
  <c r="I223" i="41"/>
  <c r="H223" i="41" s="1"/>
  <c r="I1563" i="41"/>
  <c r="I211" i="41"/>
  <c r="H211" i="41" s="1"/>
  <c r="I251" i="41"/>
  <c r="H251" i="41" s="1"/>
  <c r="I285" i="41"/>
  <c r="H285" i="41" s="1"/>
  <c r="AU31" i="23"/>
  <c r="L1668" i="41" s="1"/>
  <c r="K1668" i="41" s="1"/>
  <c r="AC31" i="23"/>
  <c r="L1592" i="41" s="1"/>
  <c r="K1592" i="41" s="1"/>
  <c r="AO32" i="23"/>
  <c r="L1639" i="41" s="1"/>
  <c r="K1639" i="41" s="1"/>
  <c r="I274" i="41"/>
  <c r="H274" i="41" s="1"/>
  <c r="I297" i="41"/>
  <c r="H297" i="41" s="1"/>
  <c r="I250" i="41"/>
  <c r="H250" i="41" s="1"/>
  <c r="I227" i="41"/>
  <c r="H227" i="41" s="1"/>
  <c r="I170" i="41"/>
  <c r="H170" i="41" s="1"/>
  <c r="Z32" i="23"/>
  <c r="L1574" i="41" s="1"/>
  <c r="K1574" i="41" s="1"/>
  <c r="AQ32" i="23"/>
  <c r="I1650" i="41" s="1"/>
  <c r="AH32" i="23"/>
  <c r="I1617" i="41" s="1"/>
  <c r="AB26" i="23"/>
  <c r="W32" i="23"/>
  <c r="L1563" i="41" s="1"/>
  <c r="K1563" i="41" s="1"/>
  <c r="AT19" i="23"/>
  <c r="AC20" i="23"/>
  <c r="L1582" i="41" s="1"/>
  <c r="K1582" i="41" s="1"/>
  <c r="AT20" i="23"/>
  <c r="I1658" i="41" s="1"/>
  <c r="I191" i="41"/>
  <c r="H191" i="41" s="1"/>
  <c r="AQ22" i="23"/>
  <c r="I1645" i="41" s="1"/>
  <c r="I184" i="41"/>
  <c r="H184" i="41" s="1"/>
  <c r="AU30" i="23"/>
  <c r="L1667" i="41" s="1"/>
  <c r="K1667" i="41" s="1"/>
  <c r="I279" i="41"/>
  <c r="H279" i="41" s="1"/>
  <c r="I243" i="41"/>
  <c r="H243" i="41" s="1"/>
  <c r="I278" i="41"/>
  <c r="H278" i="41" s="1"/>
  <c r="I242" i="41"/>
  <c r="H242" i="41" s="1"/>
  <c r="I277" i="41"/>
  <c r="H277" i="41" s="1"/>
  <c r="I241" i="41"/>
  <c r="H241" i="41" s="1"/>
  <c r="I231" i="41"/>
  <c r="H231" i="41" s="1"/>
  <c r="I1583" i="41"/>
  <c r="I138" i="41"/>
  <c r="H138" i="41" s="1"/>
  <c r="I1668" i="41"/>
  <c r="I282" i="41"/>
  <c r="H282" i="41" s="1"/>
  <c r="I206" i="41"/>
  <c r="H206" i="41" s="1"/>
  <c r="I205" i="41"/>
  <c r="H205" i="41" s="1"/>
  <c r="H1659" i="41"/>
  <c r="I284" i="41"/>
  <c r="H284" i="41" s="1"/>
  <c r="I1666" i="41"/>
  <c r="H1639" i="41"/>
  <c r="I1667" i="41"/>
  <c r="I281" i="41"/>
  <c r="H281" i="41" s="1"/>
  <c r="I1663" i="41"/>
  <c r="I180" i="41"/>
  <c r="H180" i="41" s="1"/>
  <c r="I135" i="41"/>
  <c r="H135" i="41" s="1"/>
  <c r="I179" i="41"/>
  <c r="H179" i="41" s="1"/>
  <c r="I134" i="41"/>
  <c r="H134" i="41" s="1"/>
  <c r="I178" i="41"/>
  <c r="H178" i="41" s="1"/>
  <c r="I133" i="41"/>
  <c r="H133" i="41" s="1"/>
  <c r="H1657" i="41"/>
  <c r="I1596" i="41"/>
  <c r="I261" i="41"/>
  <c r="H261" i="41" s="1"/>
  <c r="I216" i="41"/>
  <c r="H216" i="41" s="1"/>
  <c r="I260" i="41"/>
  <c r="H260" i="41" s="1"/>
  <c r="I215" i="41"/>
  <c r="H215" i="41" s="1"/>
  <c r="I259" i="41"/>
  <c r="H259" i="41" s="1"/>
  <c r="I214" i="41"/>
  <c r="H214" i="41" s="1"/>
  <c r="H1590" i="41"/>
  <c r="H1628" i="41"/>
  <c r="H1591" i="41"/>
  <c r="I137" i="41"/>
  <c r="H137" i="41" s="1"/>
  <c r="I1578" i="41"/>
  <c r="M1578" i="41" s="1"/>
  <c r="I1582" i="41"/>
  <c r="I247" i="41"/>
  <c r="H247" i="41" s="1"/>
  <c r="I162" i="41"/>
  <c r="H162" i="41" s="1"/>
  <c r="I160" i="41"/>
  <c r="H160" i="41" s="1"/>
  <c r="H1677" i="41"/>
  <c r="AC25" i="30"/>
  <c r="L1505" i="41" s="1"/>
  <c r="K1505" i="41" s="1"/>
  <c r="V22" i="30"/>
  <c r="I1486" i="41" s="1"/>
  <c r="L211" i="41"/>
  <c r="L121" i="41"/>
  <c r="L160" i="41"/>
  <c r="L250" i="41"/>
  <c r="L268" i="41"/>
  <c r="L178" i="41"/>
  <c r="AC21" i="30"/>
  <c r="L1501" i="41" s="1"/>
  <c r="K1501" i="41" s="1"/>
  <c r="AB20" i="30"/>
  <c r="L227" i="41"/>
  <c r="L137" i="41"/>
  <c r="AE22" i="30"/>
  <c r="L148" i="41"/>
  <c r="L238" i="41"/>
  <c r="L279" i="41"/>
  <c r="L189" i="41"/>
  <c r="L187" i="41"/>
  <c r="L277" i="41"/>
  <c r="H1547" i="41"/>
  <c r="L135" i="41"/>
  <c r="L225" i="41"/>
  <c r="L223" i="41"/>
  <c r="L133" i="41"/>
  <c r="L285" i="41"/>
  <c r="L195" i="41"/>
  <c r="H1543" i="41"/>
  <c r="I1505" i="41"/>
  <c r="L215" i="41"/>
  <c r="L125" i="41"/>
  <c r="I1499" i="41"/>
  <c r="L140" i="41"/>
  <c r="L230" i="41"/>
  <c r="L252" i="41"/>
  <c r="L162" i="41"/>
  <c r="AT16" i="30"/>
  <c r="I1538" i="41"/>
  <c r="L281" i="41"/>
  <c r="L191" i="41"/>
  <c r="AU21" i="30"/>
  <c r="L1543" i="41" s="1"/>
  <c r="K1543" i="41" s="1"/>
  <c r="AW22" i="30"/>
  <c r="L292" i="41"/>
  <c r="L202" i="41"/>
  <c r="AN22" i="30"/>
  <c r="I1528" i="41" s="1"/>
  <c r="L175" i="41"/>
  <c r="L265" i="41"/>
  <c r="L243" i="41"/>
  <c r="L153" i="41"/>
  <c r="L151" i="41"/>
  <c r="L241" i="41"/>
  <c r="L179" i="41"/>
  <c r="L269" i="41"/>
  <c r="H1542" i="41"/>
  <c r="H1505" i="41"/>
  <c r="L171" i="41"/>
  <c r="L261" i="41"/>
  <c r="L259" i="41"/>
  <c r="L169" i="41"/>
  <c r="H1499" i="41"/>
  <c r="H1486" i="41"/>
  <c r="L295" i="41"/>
  <c r="L205" i="41"/>
  <c r="H1552" i="41"/>
  <c r="AU19" i="30"/>
  <c r="L1541" i="41" s="1"/>
  <c r="K1541" i="41" s="1"/>
  <c r="AQ22" i="30"/>
  <c r="I1534" i="41" s="1"/>
  <c r="L184" i="41"/>
  <c r="L274" i="41"/>
  <c r="L152" i="41"/>
  <c r="L242" i="41"/>
  <c r="H1516" i="41"/>
  <c r="L180" i="41"/>
  <c r="L270" i="41"/>
  <c r="L251" i="41"/>
  <c r="L161" i="41"/>
  <c r="L260" i="41"/>
  <c r="L170" i="41"/>
  <c r="AC19" i="30"/>
  <c r="L1499" i="41" s="1"/>
  <c r="K1499" i="41" s="1"/>
  <c r="AU25" i="30"/>
  <c r="L1547" i="41" s="1"/>
  <c r="K1547" i="41" s="1"/>
  <c r="AK22" i="30"/>
  <c r="I1522" i="41" s="1"/>
  <c r="L256" i="41"/>
  <c r="L166" i="41"/>
  <c r="AH22" i="30"/>
  <c r="AI22" i="30" s="1"/>
  <c r="L1516" i="41" s="1"/>
  <c r="L247" i="41"/>
  <c r="L157" i="41"/>
  <c r="Y22" i="30"/>
  <c r="I1492" i="41" s="1"/>
  <c r="L220" i="41"/>
  <c r="L130" i="41"/>
  <c r="L188" i="41"/>
  <c r="L278" i="41"/>
  <c r="L231" i="41"/>
  <c r="L141" i="41"/>
  <c r="H1534" i="41"/>
  <c r="H1501" i="41"/>
  <c r="I1501" i="41"/>
  <c r="L228" i="41"/>
  <c r="L138" i="41"/>
  <c r="L206" i="41"/>
  <c r="L296" i="41"/>
  <c r="I1547" i="41"/>
  <c r="L224" i="41"/>
  <c r="L134" i="41"/>
  <c r="I1541" i="41"/>
  <c r="L194" i="41"/>
  <c r="L284" i="41"/>
  <c r="H1528" i="41"/>
  <c r="L297" i="41"/>
  <c r="L207" i="41"/>
  <c r="I1543" i="41"/>
  <c r="L282" i="41"/>
  <c r="L192" i="41"/>
  <c r="L216" i="41"/>
  <c r="L126" i="41"/>
  <c r="L124" i="41"/>
  <c r="L214" i="41"/>
  <c r="H1496" i="41"/>
  <c r="AE19" i="10"/>
  <c r="L60" i="41"/>
  <c r="K60" i="41" s="1"/>
  <c r="L59" i="41"/>
  <c r="K59" i="41" s="1"/>
  <c r="H1453" i="41"/>
  <c r="L62" i="41"/>
  <c r="K62" i="41" s="1"/>
  <c r="L63" i="41"/>
  <c r="K63" i="41" s="1"/>
  <c r="AQ59" i="7"/>
  <c r="AR59" i="7" s="1"/>
  <c r="L1394" i="41" s="1"/>
  <c r="K1394" i="41" s="1"/>
  <c r="W74" i="7"/>
  <c r="L1255" i="41" s="1"/>
  <c r="K1255" i="41" s="1"/>
  <c r="AR72" i="7"/>
  <c r="L1407" i="41" s="1"/>
  <c r="K1407" i="41" s="1"/>
  <c r="L95" i="41"/>
  <c r="AR61" i="7"/>
  <c r="L1396" i="41" s="1"/>
  <c r="K1396" i="41" s="1"/>
  <c r="AQ66" i="7"/>
  <c r="I1401" i="41" s="1"/>
  <c r="AR68" i="7"/>
  <c r="L1403" i="41" s="1"/>
  <c r="K1403" i="41" s="1"/>
  <c r="AT74" i="7"/>
  <c r="I1431" i="41" s="1"/>
  <c r="L100" i="41"/>
  <c r="I114" i="41"/>
  <c r="I110" i="41"/>
  <c r="L106" i="41"/>
  <c r="L102" i="41"/>
  <c r="H1401" i="41"/>
  <c r="L101" i="41"/>
  <c r="I63" i="41"/>
  <c r="H1431" i="41"/>
  <c r="I1400" i="41"/>
  <c r="I1396" i="41"/>
  <c r="I1392" i="41"/>
  <c r="I115" i="41"/>
  <c r="H1394" i="41"/>
  <c r="L107" i="41"/>
  <c r="AR57" i="7"/>
  <c r="L1392" i="41" s="1"/>
  <c r="K1392" i="41" s="1"/>
  <c r="I1343" i="41"/>
  <c r="L96" i="41"/>
  <c r="I111" i="41"/>
  <c r="I1407" i="41"/>
  <c r="I1403" i="41"/>
  <c r="I1399" i="41"/>
  <c r="I1395" i="41"/>
  <c r="AR64" i="7"/>
  <c r="L1399" i="41" s="1"/>
  <c r="K1399" i="41" s="1"/>
  <c r="AB74" i="7"/>
  <c r="I1299" i="41" s="1"/>
  <c r="L94" i="41"/>
  <c r="AQ75" i="7"/>
  <c r="I1410" i="41" s="1"/>
  <c r="I99" i="41"/>
  <c r="AQ71" i="7"/>
  <c r="I1406" i="41" s="1"/>
  <c r="AQ58" i="7"/>
  <c r="I1393" i="41" s="1"/>
  <c r="AQ53" i="7"/>
  <c r="I1390" i="41" s="1"/>
  <c r="AI74" i="7"/>
  <c r="L1343" i="41" s="1"/>
  <c r="K1343" i="41" s="1"/>
  <c r="H1343" i="41"/>
  <c r="I1397" i="41"/>
  <c r="H118" i="41"/>
  <c r="H1398" i="41"/>
  <c r="I116" i="41"/>
  <c r="I112" i="41"/>
  <c r="L109" i="41"/>
  <c r="L104" i="41"/>
  <c r="L93" i="41"/>
  <c r="AR70" i="7"/>
  <c r="L1405" i="41" s="1"/>
  <c r="K1405" i="41" s="1"/>
  <c r="L97" i="41"/>
  <c r="AR65" i="7"/>
  <c r="L1400" i="41" s="1"/>
  <c r="K1400" i="41" s="1"/>
  <c r="AR62" i="7"/>
  <c r="L1397" i="41" s="1"/>
  <c r="K1397" i="41" s="1"/>
  <c r="AR60" i="7"/>
  <c r="L1395" i="41" s="1"/>
  <c r="K1395" i="41" s="1"/>
  <c r="AN74" i="7"/>
  <c r="AO74" i="7" s="1"/>
  <c r="L98" i="41"/>
  <c r="I1255" i="41"/>
  <c r="L92" i="41"/>
  <c r="I62" i="41"/>
  <c r="I1405" i="41"/>
  <c r="H1397" i="41"/>
  <c r="H1393" i="41"/>
  <c r="I113" i="41"/>
  <c r="I108" i="41"/>
  <c r="L105" i="41"/>
  <c r="H1321" i="41"/>
  <c r="H1387" i="41"/>
  <c r="H1407" i="41"/>
  <c r="H1403" i="41"/>
  <c r="H1399" i="41"/>
  <c r="H1395" i="41"/>
  <c r="H1389" i="41"/>
  <c r="L103" i="41"/>
  <c r="H1402" i="41"/>
  <c r="L1229" i="41"/>
  <c r="K1229" i="41" s="1"/>
  <c r="L1234" i="41"/>
  <c r="K1234" i="41" s="1"/>
  <c r="L65" i="41"/>
  <c r="H1009" i="41"/>
  <c r="L1221" i="41"/>
  <c r="K1221" i="41" s="1"/>
  <c r="L81" i="41"/>
  <c r="L77" i="41"/>
  <c r="I1121" i="41"/>
  <c r="L69" i="41"/>
  <c r="I1232" i="41"/>
  <c r="H1216" i="41"/>
  <c r="I88" i="41"/>
  <c r="I84" i="41"/>
  <c r="H1205" i="41"/>
  <c r="L79" i="41"/>
  <c r="L75" i="41"/>
  <c r="H1208" i="41"/>
  <c r="L1230" i="41"/>
  <c r="K1230" i="41" s="1"/>
  <c r="L1215" i="41"/>
  <c r="K1215" i="41" s="1"/>
  <c r="L1211" i="41"/>
  <c r="K1211" i="41" s="1"/>
  <c r="L1222" i="41"/>
  <c r="K1222" i="41" s="1"/>
  <c r="L1216" i="41"/>
  <c r="K1216" i="41" s="1"/>
  <c r="L1232" i="41"/>
  <c r="K1232" i="41" s="1"/>
  <c r="L1217" i="41"/>
  <c r="K1217" i="41" s="1"/>
  <c r="L1226" i="41"/>
  <c r="K1226" i="41" s="1"/>
  <c r="L1210" i="41"/>
  <c r="K1210" i="41" s="1"/>
  <c r="L1214" i="41"/>
  <c r="K1214" i="41" s="1"/>
  <c r="H1121" i="41"/>
  <c r="I1216" i="41"/>
  <c r="I1205" i="41"/>
  <c r="L72" i="41"/>
  <c r="H1231" i="41"/>
  <c r="I82" i="41"/>
  <c r="L78" i="41"/>
  <c r="I1208" i="41"/>
  <c r="I89" i="41"/>
  <c r="I85" i="41"/>
  <c r="L80" i="41"/>
  <c r="L76" i="41"/>
  <c r="L68" i="41"/>
  <c r="I1093" i="41"/>
  <c r="H1219" i="41"/>
  <c r="I1215" i="41"/>
  <c r="I1211" i="41"/>
  <c r="I87" i="41"/>
  <c r="I83" i="41"/>
  <c r="L74" i="41"/>
  <c r="I60" i="41"/>
  <c r="I1149" i="41"/>
  <c r="L70" i="41"/>
  <c r="L1227" i="41"/>
  <c r="I1209" i="41"/>
  <c r="L71" i="41"/>
  <c r="L1225" i="41"/>
  <c r="K1225" i="41" s="1"/>
  <c r="L1218" i="41"/>
  <c r="K1218" i="41" s="1"/>
  <c r="I1224" i="41"/>
  <c r="I1234" i="41"/>
  <c r="I73" i="41"/>
  <c r="H1232" i="41"/>
  <c r="H1228" i="41"/>
  <c r="H1093" i="41"/>
  <c r="H1223" i="41"/>
  <c r="L67" i="41"/>
  <c r="I1065" i="41"/>
  <c r="M1065" i="41" s="1"/>
  <c r="I1230" i="41"/>
  <c r="I1226" i="41"/>
  <c r="I1222" i="41"/>
  <c r="I1218" i="41"/>
  <c r="I1214" i="41"/>
  <c r="I1210" i="41"/>
  <c r="I90" i="41"/>
  <c r="I86" i="41"/>
  <c r="H1149" i="41"/>
  <c r="M1149" i="41" s="1"/>
  <c r="I1037" i="41"/>
  <c r="M1037" i="41" s="1"/>
  <c r="L66" i="41"/>
  <c r="I1229" i="41"/>
  <c r="I1225" i="41"/>
  <c r="I1221" i="41"/>
  <c r="I1217" i="41"/>
  <c r="I1213" i="41"/>
  <c r="H1209" i="41"/>
  <c r="H57" i="41"/>
  <c r="I57" i="41"/>
  <c r="AE72" i="32"/>
  <c r="H982" i="41"/>
  <c r="I56" i="41"/>
  <c r="AX93" i="4"/>
  <c r="L862" i="41" s="1"/>
  <c r="K862" i="41" s="1"/>
  <c r="AC95" i="4"/>
  <c r="L546" i="41" s="1"/>
  <c r="K546" i="41" s="1"/>
  <c r="AX87" i="4"/>
  <c r="L856" i="41" s="1"/>
  <c r="K856" i="41" s="1"/>
  <c r="AO84" i="4"/>
  <c r="L709" i="41" s="1"/>
  <c r="K709" i="41" s="1"/>
  <c r="AC79" i="4"/>
  <c r="L530" i="41" s="1"/>
  <c r="K530" i="41" s="1"/>
  <c r="AO76" i="4"/>
  <c r="L701" i="41" s="1"/>
  <c r="K701" i="41" s="1"/>
  <c r="AX73" i="4"/>
  <c r="L842" i="41" s="1"/>
  <c r="K842" i="41" s="1"/>
  <c r="AN87" i="4"/>
  <c r="I712" i="41" s="1"/>
  <c r="AX88" i="4"/>
  <c r="L857" i="41" s="1"/>
  <c r="K857" i="41" s="1"/>
  <c r="L31" i="41"/>
  <c r="K31" i="41" s="1"/>
  <c r="M31" i="41" s="1"/>
  <c r="L38" i="41"/>
  <c r="K38" i="41" s="1"/>
  <c r="I546" i="41"/>
  <c r="H539" i="41"/>
  <c r="H702" i="41"/>
  <c r="H548" i="41"/>
  <c r="AB97" i="4"/>
  <c r="I548" i="41" s="1"/>
  <c r="AC87" i="4"/>
  <c r="L538" i="41" s="1"/>
  <c r="K538" i="41" s="1"/>
  <c r="AO78" i="4"/>
  <c r="L703" i="41" s="1"/>
  <c r="K703" i="41" s="1"/>
  <c r="AW75" i="4"/>
  <c r="I844" i="41" s="1"/>
  <c r="AW92" i="4"/>
  <c r="I861" i="41" s="1"/>
  <c r="AW80" i="4"/>
  <c r="I849" i="41" s="1"/>
  <c r="AN75" i="4"/>
  <c r="I700" i="41" s="1"/>
  <c r="L44" i="41"/>
  <c r="K44" i="41" s="1"/>
  <c r="L36" i="41"/>
  <c r="K36" i="41" s="1"/>
  <c r="M519" i="41"/>
  <c r="M682" i="41"/>
  <c r="L40" i="41"/>
  <c r="K40" i="41" s="1"/>
  <c r="M40" i="41" s="1"/>
  <c r="H546" i="41"/>
  <c r="M461" i="41"/>
  <c r="M639" i="41"/>
  <c r="M630" i="41"/>
  <c r="M618" i="41"/>
  <c r="M613" i="41"/>
  <c r="H525" i="41"/>
  <c r="M576" i="41"/>
  <c r="M572" i="41"/>
  <c r="M570" i="41"/>
  <c r="M566" i="41"/>
  <c r="M558" i="41"/>
  <c r="M824" i="41"/>
  <c r="M811" i="41"/>
  <c r="H859" i="41"/>
  <c r="M646" i="41"/>
  <c r="M728" i="41"/>
  <c r="L48" i="41"/>
  <c r="K48" i="41" s="1"/>
  <c r="M48" i="41" s="1"/>
  <c r="I719" i="41"/>
  <c r="M484" i="41"/>
  <c r="I852" i="41"/>
  <c r="M629" i="41"/>
  <c r="M838" i="41"/>
  <c r="M677" i="41"/>
  <c r="H857" i="41"/>
  <c r="M793" i="41"/>
  <c r="H812" i="41"/>
  <c r="AN96" i="4"/>
  <c r="AB89" i="4"/>
  <c r="AN86" i="4"/>
  <c r="I711" i="41" s="1"/>
  <c r="AB83" i="4"/>
  <c r="AO80" i="4"/>
  <c r="L705" i="41" s="1"/>
  <c r="K705" i="41" s="1"/>
  <c r="AX77" i="4"/>
  <c r="L846" i="41" s="1"/>
  <c r="K846" i="41" s="1"/>
  <c r="AC75" i="4"/>
  <c r="L526" i="41" s="1"/>
  <c r="K526" i="41" s="1"/>
  <c r="AN72" i="4"/>
  <c r="I697" i="41" s="1"/>
  <c r="AB98" i="4"/>
  <c r="I549" i="41" s="1"/>
  <c r="M493" i="41"/>
  <c r="AW94" i="4"/>
  <c r="I863" i="41" s="1"/>
  <c r="AB92" i="4"/>
  <c r="I543" i="41" s="1"/>
  <c r="M487" i="41"/>
  <c r="AN89" i="4"/>
  <c r="AO89" i="4" s="1"/>
  <c r="L714" i="41" s="1"/>
  <c r="K714" i="41" s="1"/>
  <c r="AN85" i="4"/>
  <c r="I710" i="41" s="1"/>
  <c r="AW82" i="4"/>
  <c r="I851" i="41" s="1"/>
  <c r="M795" i="41"/>
  <c r="AB80" i="4"/>
  <c r="I531" i="41" s="1"/>
  <c r="M475" i="41"/>
  <c r="AN77" i="4"/>
  <c r="AO77" i="4" s="1"/>
  <c r="L702" i="41" s="1"/>
  <c r="K702" i="41" s="1"/>
  <c r="AW74" i="4"/>
  <c r="I843" i="41"/>
  <c r="M467" i="41"/>
  <c r="AW70" i="4"/>
  <c r="M813" i="41"/>
  <c r="AB85" i="4"/>
  <c r="L30" i="41"/>
  <c r="K30" i="41" s="1"/>
  <c r="M30" i="41" s="1"/>
  <c r="AN90" i="4"/>
  <c r="I715" i="41" s="1"/>
  <c r="M659" i="41"/>
  <c r="L47" i="41"/>
  <c r="K47" i="41" s="1"/>
  <c r="M47" i="41" s="1"/>
  <c r="L37" i="41"/>
  <c r="K37" i="41" s="1"/>
  <c r="M37" i="41" s="1"/>
  <c r="M609" i="41"/>
  <c r="M607" i="41"/>
  <c r="M605" i="41"/>
  <c r="M603" i="41"/>
  <c r="M601" i="41"/>
  <c r="M599" i="41"/>
  <c r="M597" i="41"/>
  <c r="M595" i="41"/>
  <c r="M593" i="41"/>
  <c r="M591" i="41"/>
  <c r="M589" i="41"/>
  <c r="M587" i="41"/>
  <c r="M585" i="41"/>
  <c r="M583" i="41"/>
  <c r="M694" i="41"/>
  <c r="M515" i="41"/>
  <c r="M511" i="41"/>
  <c r="M827" i="41"/>
  <c r="M678" i="41"/>
  <c r="H436" i="41"/>
  <c r="M665" i="41"/>
  <c r="M661" i="41"/>
  <c r="H534" i="41"/>
  <c r="H530" i="41"/>
  <c r="M750" i="41"/>
  <c r="M746" i="41"/>
  <c r="M454" i="41"/>
  <c r="M453" i="41"/>
  <c r="M447" i="41"/>
  <c r="M439" i="41"/>
  <c r="M829" i="41"/>
  <c r="M509" i="41"/>
  <c r="M501" i="41"/>
  <c r="M672" i="41"/>
  <c r="H840" i="41"/>
  <c r="M808" i="41"/>
  <c r="I864" i="41"/>
  <c r="M800" i="41"/>
  <c r="M480" i="41"/>
  <c r="M636" i="41"/>
  <c r="M631" i="41"/>
  <c r="M628" i="41"/>
  <c r="M623" i="41"/>
  <c r="M619" i="41"/>
  <c r="M614" i="41"/>
  <c r="M818" i="41"/>
  <c r="M669" i="41"/>
  <c r="H712" i="41"/>
  <c r="M782" i="41"/>
  <c r="M780" i="41"/>
  <c r="M778" i="41"/>
  <c r="M776" i="41"/>
  <c r="M774" i="41"/>
  <c r="M772" i="41"/>
  <c r="M770" i="41"/>
  <c r="M768" i="41"/>
  <c r="M766" i="41"/>
  <c r="M764" i="41"/>
  <c r="M760" i="41"/>
  <c r="M552" i="41"/>
  <c r="M520" i="41"/>
  <c r="M836" i="41"/>
  <c r="M687" i="41"/>
  <c r="M504" i="41"/>
  <c r="M820" i="41"/>
  <c r="M671" i="41"/>
  <c r="H610" i="41"/>
  <c r="M491" i="41"/>
  <c r="M807" i="41"/>
  <c r="H714" i="41"/>
  <c r="H855" i="41"/>
  <c r="H710" i="41"/>
  <c r="M791" i="41"/>
  <c r="H523" i="41"/>
  <c r="M463" i="41"/>
  <c r="M460" i="41"/>
  <c r="M459" i="41"/>
  <c r="M743" i="41"/>
  <c r="M452" i="41"/>
  <c r="M738" i="41"/>
  <c r="M450" i="41"/>
  <c r="M734" i="41"/>
  <c r="M521" i="41"/>
  <c r="M688" i="41"/>
  <c r="M505" i="41"/>
  <c r="H784" i="41"/>
  <c r="H540" i="41"/>
  <c r="M434" i="41"/>
  <c r="M634" i="41"/>
  <c r="M428" i="41"/>
  <c r="M427" i="41"/>
  <c r="M626" i="41"/>
  <c r="M420" i="41"/>
  <c r="M622" i="41"/>
  <c r="M615" i="41"/>
  <c r="M409" i="41"/>
  <c r="M834" i="41"/>
  <c r="M685" i="41"/>
  <c r="M822" i="41"/>
  <c r="M814" i="41"/>
  <c r="H549" i="41"/>
  <c r="I865" i="41"/>
  <c r="M652" i="41"/>
  <c r="H700" i="41"/>
  <c r="H841" i="41"/>
  <c r="AX91" i="4"/>
  <c r="L860" i="41" s="1"/>
  <c r="K860" i="41" s="1"/>
  <c r="AX81" i="4"/>
  <c r="L850" i="41" s="1"/>
  <c r="K850" i="41" s="1"/>
  <c r="L41" i="41"/>
  <c r="K41" i="41" s="1"/>
  <c r="AN93" i="4"/>
  <c r="I718" i="41" s="1"/>
  <c r="M662" i="41"/>
  <c r="AN81" i="4"/>
  <c r="I706" i="41" s="1"/>
  <c r="M650" i="41"/>
  <c r="M642" i="41"/>
  <c r="L29" i="41"/>
  <c r="K29" i="41" s="1"/>
  <c r="M29" i="41" s="1"/>
  <c r="M582" i="41"/>
  <c r="L33" i="41"/>
  <c r="K33" i="41" s="1"/>
  <c r="M33" i="41" s="1"/>
  <c r="AW97" i="4"/>
  <c r="I866" i="41" s="1"/>
  <c r="M810" i="41"/>
  <c r="H522" i="41"/>
  <c r="M486" i="41"/>
  <c r="M438" i="41"/>
  <c r="I856" i="41"/>
  <c r="M408" i="41"/>
  <c r="H696" i="41"/>
  <c r="M799" i="41"/>
  <c r="H847" i="41"/>
  <c r="H527" i="41"/>
  <c r="M755" i="41"/>
  <c r="M663" i="41"/>
  <c r="H860" i="41"/>
  <c r="M805" i="41"/>
  <c r="H529" i="41"/>
  <c r="AO94" i="4"/>
  <c r="L719" i="41" s="1"/>
  <c r="K719" i="41" s="1"/>
  <c r="AB91" i="4"/>
  <c r="AX83" i="4"/>
  <c r="L852" i="41" s="1"/>
  <c r="K852" i="41" s="1"/>
  <c r="AB81" i="4"/>
  <c r="I532" i="41" s="1"/>
  <c r="M664" i="41"/>
  <c r="AN83" i="4"/>
  <c r="AC86" i="4"/>
  <c r="L537" i="41" s="1"/>
  <c r="K537" i="41" s="1"/>
  <c r="AB70" i="4"/>
  <c r="AC70" i="4" s="1"/>
  <c r="L522" i="41" s="1"/>
  <c r="L34" i="41"/>
  <c r="K34" i="41" s="1"/>
  <c r="M831" i="41"/>
  <c r="M503" i="41"/>
  <c r="M815" i="41"/>
  <c r="H862" i="41"/>
  <c r="H858" i="41"/>
  <c r="M456" i="41"/>
  <c r="M446" i="41"/>
  <c r="M667" i="41"/>
  <c r="M419" i="41"/>
  <c r="M498" i="41"/>
  <c r="M437" i="41"/>
  <c r="H545" i="41"/>
  <c r="M578" i="41"/>
  <c r="M574" i="41"/>
  <c r="M568" i="41"/>
  <c r="M564" i="41"/>
  <c r="M562" i="41"/>
  <c r="M560" i="41"/>
  <c r="M556" i="41"/>
  <c r="M554" i="41"/>
  <c r="M691" i="41"/>
  <c r="M675" i="41"/>
  <c r="M581" i="41"/>
  <c r="H718" i="41"/>
  <c r="M658" i="41"/>
  <c r="H698" i="41"/>
  <c r="M462" i="41"/>
  <c r="M458" i="41"/>
  <c r="M739" i="41"/>
  <c r="M513" i="41"/>
  <c r="M676" i="41"/>
  <c r="I860" i="41"/>
  <c r="M476" i="41"/>
  <c r="M643" i="41"/>
  <c r="M637" i="41"/>
  <c r="M633" i="41"/>
  <c r="M422" i="41"/>
  <c r="M621" i="41"/>
  <c r="M414" i="41"/>
  <c r="M689" i="41"/>
  <c r="M510" i="41"/>
  <c r="M725" i="41"/>
  <c r="M809" i="41"/>
  <c r="AX95" i="4"/>
  <c r="L864" i="41" s="1"/>
  <c r="K864" i="41" s="1"/>
  <c r="AN92" i="4"/>
  <c r="AO88" i="4"/>
  <c r="L713" i="41" s="1"/>
  <c r="K713" i="41" s="1"/>
  <c r="AW85" i="4"/>
  <c r="I854" i="41" s="1"/>
  <c r="AN82" i="4"/>
  <c r="I707" i="41" s="1"/>
  <c r="AW79" i="4"/>
  <c r="AB77" i="4"/>
  <c r="AN74" i="4"/>
  <c r="M611" i="41"/>
  <c r="L45" i="41"/>
  <c r="K45" i="41" s="1"/>
  <c r="M45" i="41" s="1"/>
  <c r="AN97" i="4"/>
  <c r="I722" i="41" s="1"/>
  <c r="AB94" i="4"/>
  <c r="AC94" i="4" s="1"/>
  <c r="L545" i="41" s="1"/>
  <c r="M489" i="41"/>
  <c r="AN91" i="4"/>
  <c r="AO91" i="4" s="1"/>
  <c r="L716" i="41" s="1"/>
  <c r="AB88" i="4"/>
  <c r="I539" i="41" s="1"/>
  <c r="AW84" i="4"/>
  <c r="I853" i="41" s="1"/>
  <c r="M797" i="41"/>
  <c r="AN79" i="4"/>
  <c r="I704" i="41" s="1"/>
  <c r="M648" i="41"/>
  <c r="AB74" i="4"/>
  <c r="AC74" i="4" s="1"/>
  <c r="L525" i="41" s="1"/>
  <c r="M469" i="41"/>
  <c r="AN70" i="4"/>
  <c r="AX96" i="4"/>
  <c r="L865" i="41" s="1"/>
  <c r="K865" i="41" s="1"/>
  <c r="AB93" i="4"/>
  <c r="M488" i="41"/>
  <c r="I544" i="41"/>
  <c r="M551" i="41"/>
  <c r="L42" i="41"/>
  <c r="K42" i="41" s="1"/>
  <c r="M42" i="41" s="1"/>
  <c r="AN98" i="4"/>
  <c r="AW89" i="4"/>
  <c r="L49" i="41"/>
  <c r="K49" i="41" s="1"/>
  <c r="M839" i="41"/>
  <c r="M690" i="41"/>
  <c r="M507" i="41"/>
  <c r="M823" i="41"/>
  <c r="M674" i="41"/>
  <c r="M495" i="41"/>
  <c r="M407" i="41"/>
  <c r="H721" i="41"/>
  <c r="M490" i="41"/>
  <c r="H717" i="41"/>
  <c r="H542" i="41"/>
  <c r="M802" i="41"/>
  <c r="M657" i="41"/>
  <c r="I713" i="41"/>
  <c r="M482" i="41"/>
  <c r="I538" i="41"/>
  <c r="M798" i="41"/>
  <c r="M653" i="41"/>
  <c r="I709" i="41"/>
  <c r="M478" i="41"/>
  <c r="I534" i="41"/>
  <c r="I850" i="41"/>
  <c r="M794" i="41"/>
  <c r="M649" i="41"/>
  <c r="I705" i="41"/>
  <c r="M705" i="41" s="1"/>
  <c r="M474" i="41"/>
  <c r="I530" i="41"/>
  <c r="I846" i="41"/>
  <c r="M790" i="41"/>
  <c r="M645" i="41"/>
  <c r="I701" i="41"/>
  <c r="M470" i="41"/>
  <c r="I526" i="41"/>
  <c r="I842" i="41"/>
  <c r="M786" i="41"/>
  <c r="M641" i="41"/>
  <c r="M448" i="41"/>
  <c r="M731" i="41"/>
  <c r="M440" i="41"/>
  <c r="M833" i="41"/>
  <c r="M821" i="41"/>
  <c r="H580" i="41"/>
  <c r="H544" i="41"/>
  <c r="H715" i="41"/>
  <c r="H856" i="41"/>
  <c r="M651" i="41"/>
  <c r="I703" i="41"/>
  <c r="M647" i="41"/>
  <c r="M788" i="41"/>
  <c r="M468" i="41"/>
  <c r="M433" i="41"/>
  <c r="M429" i="41"/>
  <c r="M426" i="41"/>
  <c r="M425" i="41"/>
  <c r="M624" i="41"/>
  <c r="M620" i="41"/>
  <c r="M412" i="41"/>
  <c r="M506" i="41"/>
  <c r="H466" i="41"/>
  <c r="M485" i="41"/>
  <c r="M656" i="41"/>
  <c r="M477" i="41"/>
  <c r="H704" i="41"/>
  <c r="M579" i="41"/>
  <c r="M577" i="41"/>
  <c r="M575" i="41"/>
  <c r="M573" i="41"/>
  <c r="M571" i="41"/>
  <c r="M569" i="41"/>
  <c r="M567" i="41"/>
  <c r="M565" i="41"/>
  <c r="M563" i="41"/>
  <c r="M561" i="41"/>
  <c r="M559" i="41"/>
  <c r="M557" i="41"/>
  <c r="M555" i="41"/>
  <c r="M553" i="41"/>
  <c r="M756" i="41"/>
  <c r="M516" i="41"/>
  <c r="M832" i="41"/>
  <c r="M683" i="41"/>
  <c r="M816" i="41"/>
  <c r="H867" i="41"/>
  <c r="M666" i="41"/>
  <c r="H547" i="41"/>
  <c r="H543" i="41"/>
  <c r="M803" i="41"/>
  <c r="M483" i="41"/>
  <c r="M654" i="41"/>
  <c r="H851" i="41"/>
  <c r="H706" i="41"/>
  <c r="H531" i="41"/>
  <c r="M471" i="41"/>
  <c r="M787" i="41"/>
  <c r="H494" i="41"/>
  <c r="M752" i="41"/>
  <c r="M457" i="41"/>
  <c r="M744" i="41"/>
  <c r="M741" i="41"/>
  <c r="M740" i="41"/>
  <c r="M443" i="41"/>
  <c r="M726" i="41"/>
  <c r="M517" i="41"/>
  <c r="M680" i="41"/>
  <c r="M817" i="41"/>
  <c r="M497" i="41"/>
  <c r="M492" i="41"/>
  <c r="H719" i="41"/>
  <c r="M804" i="41"/>
  <c r="M796" i="41"/>
  <c r="M792" i="41"/>
  <c r="M472" i="41"/>
  <c r="M435" i="41"/>
  <c r="M635" i="41"/>
  <c r="M627" i="41"/>
  <c r="M417" i="41"/>
  <c r="M416" i="41"/>
  <c r="M616" i="41"/>
  <c r="M612" i="41"/>
  <c r="M518" i="41"/>
  <c r="M830" i="41"/>
  <c r="M681" i="41"/>
  <c r="M502" i="41"/>
  <c r="M673" i="41"/>
  <c r="H754" i="41"/>
  <c r="H720" i="41"/>
  <c r="H861" i="41"/>
  <c r="M660" i="41"/>
  <c r="I857" i="41"/>
  <c r="M801" i="41"/>
  <c r="I537" i="41"/>
  <c r="M481" i="41"/>
  <c r="M473" i="41"/>
  <c r="M644" i="41"/>
  <c r="M785" i="41"/>
  <c r="V74" i="33"/>
  <c r="W74" i="33" s="1"/>
  <c r="H59" i="41"/>
  <c r="I59" i="41"/>
  <c r="W22" i="38"/>
  <c r="L1724" i="41" s="1"/>
  <c r="AT16" i="23"/>
  <c r="AB16" i="30"/>
  <c r="I1496" i="41" s="1"/>
  <c r="AR22" i="30"/>
  <c r="L1534" i="41" s="1"/>
  <c r="K1534" i="41" s="1"/>
  <c r="AT20" i="30"/>
  <c r="Y74" i="33"/>
  <c r="AT79" i="7"/>
  <c r="AU74" i="7"/>
  <c r="L1431" i="41" s="1"/>
  <c r="K1431" i="41" s="1"/>
  <c r="AE74" i="7"/>
  <c r="AC74" i="7"/>
  <c r="L1299" i="41" s="1"/>
  <c r="AB79" i="7"/>
  <c r="AQ56" i="7"/>
  <c r="AQ32" i="7"/>
  <c r="AQ96" i="6"/>
  <c r="AB72" i="32"/>
  <c r="I961" i="41" s="1"/>
  <c r="H56" i="41"/>
  <c r="Y72" i="32"/>
  <c r="AZ99" i="4"/>
  <c r="I898" i="41" s="1"/>
  <c r="AT99" i="4"/>
  <c r="AX70" i="4"/>
  <c r="L840" i="41" s="1"/>
  <c r="AQ99" i="4"/>
  <c r="AK99" i="4"/>
  <c r="AO70" i="4"/>
  <c r="L696" i="41" s="1"/>
  <c r="AN41" i="4"/>
  <c r="AH99" i="4"/>
  <c r="I610" i="41" s="1"/>
  <c r="AB72" i="4"/>
  <c r="I523" i="41" s="1"/>
  <c r="Y99" i="4"/>
  <c r="M41" i="41"/>
  <c r="V99" i="4"/>
  <c r="I436" i="41" s="1"/>
  <c r="M38" i="41"/>
  <c r="BI25" i="29"/>
  <c r="M36" i="41"/>
  <c r="M34" i="41"/>
  <c r="M44" i="41"/>
  <c r="AE25" i="29"/>
  <c r="AI22" i="23"/>
  <c r="L1612" i="41" s="1"/>
  <c r="AR22" i="23"/>
  <c r="L1645" i="41" s="1"/>
  <c r="AF22" i="23"/>
  <c r="L1601" i="41" s="1"/>
  <c r="AX22" i="30"/>
  <c r="L1552" i="41" s="1"/>
  <c r="K1552" i="41" s="1"/>
  <c r="AU16" i="30"/>
  <c r="L1538" i="41" s="1"/>
  <c r="K1538" i="41" s="1"/>
  <c r="AE96" i="6"/>
  <c r="L1213" i="41"/>
  <c r="K1213" i="41" s="1"/>
  <c r="M1213" i="41" s="1"/>
  <c r="Y96" i="6"/>
  <c r="AH96" i="6"/>
  <c r="AO22" i="23"/>
  <c r="L1634" i="41" s="1"/>
  <c r="K1634" i="41" s="1"/>
  <c r="AT32" i="23"/>
  <c r="V22" i="23"/>
  <c r="I1558" i="41" s="1"/>
  <c r="AB22" i="23"/>
  <c r="AR75" i="7"/>
  <c r="L1410" i="41" s="1"/>
  <c r="K1410" i="41" s="1"/>
  <c r="AK74" i="7"/>
  <c r="AQ63" i="7"/>
  <c r="Y74" i="7"/>
  <c r="I1277" i="41" s="1"/>
  <c r="AQ67" i="7"/>
  <c r="I1177" i="41"/>
  <c r="M1177" i="41" s="1"/>
  <c r="I1009" i="41"/>
  <c r="AW90" i="4"/>
  <c r="I859" i="41" s="1"/>
  <c r="AB84" i="4"/>
  <c r="I535" i="41" s="1"/>
  <c r="AW78" i="4"/>
  <c r="AN73" i="4"/>
  <c r="I698" i="41" s="1"/>
  <c r="AO75" i="4"/>
  <c r="L700" i="41" s="1"/>
  <c r="AN95" i="4"/>
  <c r="AO85" i="4"/>
  <c r="L710" i="41" s="1"/>
  <c r="K710" i="41" s="1"/>
  <c r="AX82" i="4"/>
  <c r="L851" i="41" s="1"/>
  <c r="K851" i="41" s="1"/>
  <c r="AX74" i="4"/>
  <c r="AB41" i="4"/>
  <c r="I494" i="41" s="1"/>
  <c r="AW86" i="4"/>
  <c r="I855" i="41" s="1"/>
  <c r="AB76" i="4"/>
  <c r="AB78" i="4"/>
  <c r="AW72" i="4"/>
  <c r="AO87" i="4"/>
  <c r="L712" i="41" s="1"/>
  <c r="AO81" i="4"/>
  <c r="L706" i="41" s="1"/>
  <c r="K706" i="41" s="1"/>
  <c r="AO83" i="4"/>
  <c r="L708" i="41" s="1"/>
  <c r="AW98" i="4"/>
  <c r="I867" i="41" s="1"/>
  <c r="AW41" i="4"/>
  <c r="AB96" i="4"/>
  <c r="I547" i="41" s="1"/>
  <c r="AB90" i="4"/>
  <c r="AB82" i="4"/>
  <c r="AW76" i="4"/>
  <c r="BL25" i="29"/>
  <c r="M1672" i="41" l="1"/>
  <c r="M1639" i="41"/>
  <c r="M1668" i="41"/>
  <c r="M1606" i="41"/>
  <c r="M1582" i="41"/>
  <c r="M60" i="41"/>
  <c r="M1410" i="41"/>
  <c r="L1387" i="41"/>
  <c r="AN79" i="7"/>
  <c r="I1404" i="41"/>
  <c r="I1408" i="41"/>
  <c r="AR58" i="7"/>
  <c r="L1393" i="41" s="1"/>
  <c r="AR66" i="7"/>
  <c r="L1401" i="41" s="1"/>
  <c r="AR71" i="7"/>
  <c r="L1406" i="41" s="1"/>
  <c r="K1406" i="41" s="1"/>
  <c r="M1406" i="41" s="1"/>
  <c r="M1408" i="41"/>
  <c r="W72" i="32"/>
  <c r="L919" i="41" s="1"/>
  <c r="K919" i="41" s="1"/>
  <c r="M919" i="41" s="1"/>
  <c r="I524" i="41"/>
  <c r="M526" i="41"/>
  <c r="AC88" i="4"/>
  <c r="L539" i="41" s="1"/>
  <c r="K539" i="41" s="1"/>
  <c r="M703" i="41"/>
  <c r="AX92" i="4"/>
  <c r="L861" i="41" s="1"/>
  <c r="K861" i="41" s="1"/>
  <c r="M842" i="41"/>
  <c r="AX80" i="4"/>
  <c r="L849" i="41" s="1"/>
  <c r="M862" i="41"/>
  <c r="M850" i="41"/>
  <c r="AX94" i="4"/>
  <c r="L863" i="41" s="1"/>
  <c r="K863" i="41" s="1"/>
  <c r="M863" i="41" s="1"/>
  <c r="AX84" i="4"/>
  <c r="L853" i="41" s="1"/>
  <c r="K853" i="41" s="1"/>
  <c r="M853" i="41" s="1"/>
  <c r="M719" i="41"/>
  <c r="M701" i="41"/>
  <c r="AO97" i="4"/>
  <c r="L722" i="41" s="1"/>
  <c r="K722" i="41" s="1"/>
  <c r="M709" i="41"/>
  <c r="AO79" i="4"/>
  <c r="L704" i="41" s="1"/>
  <c r="AO93" i="4"/>
  <c r="L718" i="41" s="1"/>
  <c r="K718" i="41" s="1"/>
  <c r="M713" i="41"/>
  <c r="AC92" i="4"/>
  <c r="L543" i="41" s="1"/>
  <c r="K543" i="41" s="1"/>
  <c r="AC80" i="4"/>
  <c r="L531" i="41" s="1"/>
  <c r="K531" i="41" s="1"/>
  <c r="M538" i="41"/>
  <c r="AC98" i="4"/>
  <c r="L549" i="41" s="1"/>
  <c r="K549" i="41" s="1"/>
  <c r="M549" i="41" s="1"/>
  <c r="L1453" i="41"/>
  <c r="V79" i="33"/>
  <c r="L843" i="41"/>
  <c r="K843" i="41" s="1"/>
  <c r="M843" i="41" s="1"/>
  <c r="K716" i="41"/>
  <c r="M1405" i="41"/>
  <c r="M1400" i="41"/>
  <c r="K1401" i="41"/>
  <c r="M1401" i="41" s="1"/>
  <c r="H1669" i="41"/>
  <c r="L1666" i="41"/>
  <c r="K1666" i="41" s="1"/>
  <c r="M1666" i="41" s="1"/>
  <c r="M1574" i="41"/>
  <c r="K1724" i="41"/>
  <c r="I1389" i="41"/>
  <c r="K708" i="41"/>
  <c r="K700" i="41"/>
  <c r="K1299" i="41"/>
  <c r="M1299" i="41" s="1"/>
  <c r="M1404" i="41"/>
  <c r="M1541" i="41"/>
  <c r="I1500" i="41"/>
  <c r="K704" i="41"/>
  <c r="K545" i="41"/>
  <c r="I840" i="41"/>
  <c r="K840" i="41"/>
  <c r="M840" i="41" s="1"/>
  <c r="K712" i="41"/>
  <c r="K1612" i="41"/>
  <c r="I541" i="41"/>
  <c r="M537" i="41"/>
  <c r="K849" i="41"/>
  <c r="M849" i="41" s="1"/>
  <c r="M1255" i="41"/>
  <c r="M1563" i="41"/>
  <c r="I1601" i="41"/>
  <c r="M1601" i="41" s="1"/>
  <c r="K1601" i="41"/>
  <c r="I533" i="41"/>
  <c r="I466" i="41"/>
  <c r="I784" i="41"/>
  <c r="I529" i="41"/>
  <c r="I940" i="41"/>
  <c r="M865" i="41"/>
  <c r="K1645" i="41"/>
  <c r="M1645" i="41" s="1"/>
  <c r="I812" i="41"/>
  <c r="I668" i="41"/>
  <c r="M856" i="41"/>
  <c r="I696" i="41"/>
  <c r="K696" i="41"/>
  <c r="I717" i="41"/>
  <c r="M864" i="41"/>
  <c r="M1395" i="41"/>
  <c r="K1387" i="41"/>
  <c r="M1628" i="41"/>
  <c r="M1596" i="41"/>
  <c r="M1682" i="41"/>
  <c r="K1453" i="41"/>
  <c r="M524" i="41"/>
  <c r="M846" i="41"/>
  <c r="M852" i="41"/>
  <c r="M1399" i="41"/>
  <c r="M1392" i="41"/>
  <c r="I1516" i="41"/>
  <c r="K1516" i="41"/>
  <c r="M1538" i="41"/>
  <c r="M1592" i="41"/>
  <c r="M1581" i="41"/>
  <c r="M861" i="41"/>
  <c r="K525" i="41"/>
  <c r="K522" i="41"/>
  <c r="K1393" i="41"/>
  <c r="M1393" i="41" s="1"/>
  <c r="M1396" i="41"/>
  <c r="M1667" i="41"/>
  <c r="K1677" i="41"/>
  <c r="K1729" i="41"/>
  <c r="M1121" i="41"/>
  <c r="M1505" i="41"/>
  <c r="M851" i="41"/>
  <c r="M1407" i="41"/>
  <c r="M1093" i="41"/>
  <c r="M1501" i="41"/>
  <c r="M1403" i="41"/>
  <c r="M1343" i="41"/>
  <c r="M1218" i="41"/>
  <c r="M1221" i="41"/>
  <c r="M860" i="41"/>
  <c r="M1009" i="41"/>
  <c r="M1583" i="41"/>
  <c r="M1222" i="41"/>
  <c r="M1230" i="41"/>
  <c r="M1205" i="41"/>
  <c r="M857" i="41"/>
  <c r="M546" i="41"/>
  <c r="M1214" i="41"/>
  <c r="M1211" i="41"/>
  <c r="M1234" i="41"/>
  <c r="M1397" i="41"/>
  <c r="M1431" i="41"/>
  <c r="M1534" i="41"/>
  <c r="M1499" i="41"/>
  <c r="M1547" i="41"/>
  <c r="M1663" i="41"/>
  <c r="M722" i="41"/>
  <c r="M63" i="41"/>
  <c r="M1543" i="41"/>
  <c r="M1210" i="41"/>
  <c r="M1229" i="41"/>
  <c r="M1225" i="41"/>
  <c r="M1226" i="41"/>
  <c r="M1215" i="41"/>
  <c r="M1217" i="41"/>
  <c r="M1216" i="41"/>
  <c r="I51" i="41"/>
  <c r="L1208" i="41"/>
  <c r="K1208" i="41" s="1"/>
  <c r="M1208" i="41" s="1"/>
  <c r="K1227" i="41"/>
  <c r="I1228" i="41"/>
  <c r="I1231" i="41"/>
  <c r="M1232" i="41"/>
  <c r="H51" i="41"/>
  <c r="M62" i="41"/>
  <c r="Z22" i="38"/>
  <c r="L1729" i="41" s="1"/>
  <c r="V25" i="38"/>
  <c r="AC22" i="38"/>
  <c r="L1734" i="41" s="1"/>
  <c r="K1734" i="41" s="1"/>
  <c r="I1724" i="41"/>
  <c r="M1724" i="41" s="1"/>
  <c r="Y25" i="38"/>
  <c r="I1729" i="41"/>
  <c r="M1729" i="41" s="1"/>
  <c r="I1734" i="41"/>
  <c r="AU32" i="23"/>
  <c r="L1669" i="41" s="1"/>
  <c r="K1669" i="41" s="1"/>
  <c r="AN39" i="23"/>
  <c r="I181" i="41"/>
  <c r="AU16" i="23"/>
  <c r="L1654" i="41" s="1"/>
  <c r="K1654" i="41" s="1"/>
  <c r="I1654" i="41"/>
  <c r="AU19" i="23"/>
  <c r="L1657" i="41" s="1"/>
  <c r="K1657" i="41" s="1"/>
  <c r="I1587" i="41"/>
  <c r="AU21" i="23"/>
  <c r="L1659" i="41" s="1"/>
  <c r="K1659" i="41" s="1"/>
  <c r="AL22" i="23"/>
  <c r="L1623" i="41" s="1"/>
  <c r="K1623" i="41" s="1"/>
  <c r="I1657" i="41"/>
  <c r="I139" i="41"/>
  <c r="H139" i="41" s="1"/>
  <c r="I1584" i="41"/>
  <c r="AI32" i="23"/>
  <c r="L1617" i="41" s="1"/>
  <c r="K1617" i="41" s="1"/>
  <c r="M1617" i="41" s="1"/>
  <c r="I226" i="41"/>
  <c r="H226" i="41" s="1"/>
  <c r="I271" i="41"/>
  <c r="H271" i="41" s="1"/>
  <c r="I1659" i="41"/>
  <c r="M1659" i="41" s="1"/>
  <c r="Z22" i="23"/>
  <c r="L1569" i="41" s="1"/>
  <c r="K1569" i="41" s="1"/>
  <c r="AC29" i="23"/>
  <c r="L1590" i="41" s="1"/>
  <c r="K1590" i="41" s="1"/>
  <c r="M1590" i="41" s="1"/>
  <c r="H181" i="41"/>
  <c r="I244" i="41"/>
  <c r="H244" i="41" s="1"/>
  <c r="AC22" i="23"/>
  <c r="L1584" i="41" s="1"/>
  <c r="K1584" i="41" s="1"/>
  <c r="AW39" i="23"/>
  <c r="I208" i="41"/>
  <c r="H208" i="41" s="1"/>
  <c r="AU20" i="23"/>
  <c r="L1658" i="41" s="1"/>
  <c r="K1658" i="41" s="1"/>
  <c r="M1658" i="41" s="1"/>
  <c r="AC26" i="23"/>
  <c r="L1587" i="41" s="1"/>
  <c r="K1587" i="41" s="1"/>
  <c r="I234" i="41"/>
  <c r="H234" i="41" s="1"/>
  <c r="I286" i="41"/>
  <c r="H286" i="41" s="1"/>
  <c r="I142" i="41"/>
  <c r="H142" i="41" s="1"/>
  <c r="AE39" i="23"/>
  <c r="I154" i="41"/>
  <c r="H154" i="41" s="1"/>
  <c r="I190" i="41"/>
  <c r="H190" i="41" s="1"/>
  <c r="AR32" i="23"/>
  <c r="I1612" i="41"/>
  <c r="I1623" i="41"/>
  <c r="I1569" i="41"/>
  <c r="AC30" i="23"/>
  <c r="L1591" i="41" s="1"/>
  <c r="K1591" i="41" s="1"/>
  <c r="M1591" i="41" s="1"/>
  <c r="AH39" i="23"/>
  <c r="I163" i="41"/>
  <c r="H163" i="41" s="1"/>
  <c r="I287" i="41"/>
  <c r="H287" i="41" s="1"/>
  <c r="I143" i="41"/>
  <c r="H143" i="41" s="1"/>
  <c r="I217" i="41"/>
  <c r="H217" i="41" s="1"/>
  <c r="I288" i="41"/>
  <c r="H288" i="41" s="1"/>
  <c r="I144" i="41"/>
  <c r="H144" i="41" s="1"/>
  <c r="I1669" i="41"/>
  <c r="I283" i="41"/>
  <c r="H283" i="41" s="1"/>
  <c r="I298" i="41"/>
  <c r="H298" i="41" s="1"/>
  <c r="I1677" i="41"/>
  <c r="M1677" i="41" s="1"/>
  <c r="I1634" i="41"/>
  <c r="M1634" i="41" s="1"/>
  <c r="H1584" i="41"/>
  <c r="I262" i="41"/>
  <c r="H262" i="41" s="1"/>
  <c r="K124" i="41"/>
  <c r="M124" i="41" s="1"/>
  <c r="K256" i="41"/>
  <c r="M256" i="41" s="1"/>
  <c r="K270" i="41"/>
  <c r="M270" i="41" s="1"/>
  <c r="K242" i="41"/>
  <c r="M242" i="41" s="1"/>
  <c r="K184" i="41"/>
  <c r="M184" i="41" s="1"/>
  <c r="K153" i="41"/>
  <c r="M153" i="41" s="1"/>
  <c r="K175" i="41"/>
  <c r="M175" i="41" s="1"/>
  <c r="K202" i="41"/>
  <c r="M202" i="41" s="1"/>
  <c r="L288" i="41"/>
  <c r="L198" i="41"/>
  <c r="K252" i="41"/>
  <c r="M252" i="41" s="1"/>
  <c r="K195" i="41"/>
  <c r="M195" i="41" s="1"/>
  <c r="K223" i="41"/>
  <c r="M223" i="41" s="1"/>
  <c r="K238" i="41"/>
  <c r="M238" i="41" s="1"/>
  <c r="AF22" i="30"/>
  <c r="L1510" i="41" s="1"/>
  <c r="K1510" i="41" s="1"/>
  <c r="K268" i="41"/>
  <c r="M268" i="41" s="1"/>
  <c r="AU20" i="30"/>
  <c r="L1542" i="41" s="1"/>
  <c r="K1542" i="41" s="1"/>
  <c r="K192" i="41"/>
  <c r="M192" i="41" s="1"/>
  <c r="K207" i="41"/>
  <c r="M207" i="41" s="1"/>
  <c r="K284" i="41"/>
  <c r="M284" i="41" s="1"/>
  <c r="K134" i="41"/>
  <c r="M134" i="41" s="1"/>
  <c r="K138" i="41"/>
  <c r="M138" i="41" s="1"/>
  <c r="K130" i="41"/>
  <c r="M130" i="41" s="1"/>
  <c r="Z22" i="30"/>
  <c r="L1492" i="41" s="1"/>
  <c r="K1492" i="41" s="1"/>
  <c r="M1492" i="41" s="1"/>
  <c r="L232" i="41"/>
  <c r="L142" i="41"/>
  <c r="K161" i="41"/>
  <c r="M161" i="41" s="1"/>
  <c r="K180" i="41"/>
  <c r="M180" i="41" s="1"/>
  <c r="K152" i="41"/>
  <c r="M152" i="41" s="1"/>
  <c r="K205" i="41"/>
  <c r="M205" i="41" s="1"/>
  <c r="K261" i="41"/>
  <c r="M261" i="41" s="1"/>
  <c r="K241" i="41"/>
  <c r="M241" i="41" s="1"/>
  <c r="K243" i="41"/>
  <c r="M243" i="41" s="1"/>
  <c r="K292" i="41"/>
  <c r="M292" i="41" s="1"/>
  <c r="K191" i="41"/>
  <c r="M191" i="41" s="1"/>
  <c r="I1542" i="41"/>
  <c r="M1542" i="41" s="1"/>
  <c r="K189" i="41"/>
  <c r="M189" i="41" s="1"/>
  <c r="K148" i="41"/>
  <c r="M148" i="41" s="1"/>
  <c r="K137" i="41"/>
  <c r="M137" i="41" s="1"/>
  <c r="K121" i="41"/>
  <c r="M121" i="41" s="1"/>
  <c r="W22" i="30"/>
  <c r="L1486" i="41" s="1"/>
  <c r="K1486" i="41" s="1"/>
  <c r="M1486" i="41" s="1"/>
  <c r="AH28" i="30"/>
  <c r="L163" i="41"/>
  <c r="K163" i="41" s="1"/>
  <c r="L253" i="41"/>
  <c r="K253" i="41" s="1"/>
  <c r="K231" i="41"/>
  <c r="M231" i="41" s="1"/>
  <c r="AT22" i="30"/>
  <c r="I1544" i="41" s="1"/>
  <c r="L283" i="41"/>
  <c r="K283" i="41" s="1"/>
  <c r="L193" i="41"/>
  <c r="K193" i="41" s="1"/>
  <c r="AW28" i="30"/>
  <c r="L208" i="41"/>
  <c r="L298" i="41"/>
  <c r="K298" i="41" s="1"/>
  <c r="AQ28" i="30"/>
  <c r="L280" i="41"/>
  <c r="K280" i="41" s="1"/>
  <c r="L190" i="41"/>
  <c r="K126" i="41"/>
  <c r="M126" i="41" s="1"/>
  <c r="K282" i="41"/>
  <c r="M282" i="41" s="1"/>
  <c r="K194" i="41"/>
  <c r="M194" i="41" s="1"/>
  <c r="K224" i="41"/>
  <c r="M224" i="41" s="1"/>
  <c r="K296" i="41"/>
  <c r="M296" i="41" s="1"/>
  <c r="K228" i="41"/>
  <c r="M228" i="41" s="1"/>
  <c r="K278" i="41"/>
  <c r="M278" i="41" s="1"/>
  <c r="K220" i="41"/>
  <c r="M220" i="41" s="1"/>
  <c r="K157" i="41"/>
  <c r="M157" i="41" s="1"/>
  <c r="K170" i="41"/>
  <c r="M170" i="41" s="1"/>
  <c r="K251" i="41"/>
  <c r="M251" i="41" s="1"/>
  <c r="K295" i="41"/>
  <c r="M295" i="41" s="1"/>
  <c r="K169" i="41"/>
  <c r="M169" i="41" s="1"/>
  <c r="K171" i="41"/>
  <c r="M171" i="41" s="1"/>
  <c r="K269" i="41"/>
  <c r="M269" i="41" s="1"/>
  <c r="K151" i="41"/>
  <c r="M151" i="41" s="1"/>
  <c r="H1544" i="41"/>
  <c r="K230" i="41"/>
  <c r="M230" i="41" s="1"/>
  <c r="K125" i="41"/>
  <c r="M125" i="41" s="1"/>
  <c r="K285" i="41"/>
  <c r="M285" i="41" s="1"/>
  <c r="K225" i="41"/>
  <c r="M225" i="41" s="1"/>
  <c r="K277" i="41"/>
  <c r="M277" i="41" s="1"/>
  <c r="K279" i="41"/>
  <c r="M279" i="41" s="1"/>
  <c r="K227" i="41"/>
  <c r="M227" i="41" s="1"/>
  <c r="AC20" i="30"/>
  <c r="L1500" i="41" s="1"/>
  <c r="K1500" i="41" s="1"/>
  <c r="L144" i="41"/>
  <c r="L234" i="41"/>
  <c r="K250" i="41"/>
  <c r="M250" i="41" s="1"/>
  <c r="K211" i="41"/>
  <c r="M211" i="41" s="1"/>
  <c r="AC16" i="30"/>
  <c r="K214" i="41"/>
  <c r="M214" i="41" s="1"/>
  <c r="K216" i="41"/>
  <c r="M216" i="41" s="1"/>
  <c r="K297" i="41"/>
  <c r="M297" i="41" s="1"/>
  <c r="K206" i="41"/>
  <c r="M206" i="41" s="1"/>
  <c r="K141" i="41"/>
  <c r="M141" i="41" s="1"/>
  <c r="K188" i="41"/>
  <c r="M188" i="41" s="1"/>
  <c r="K247" i="41"/>
  <c r="M247" i="41" s="1"/>
  <c r="K166" i="41"/>
  <c r="M166" i="41" s="1"/>
  <c r="AL22" i="30"/>
  <c r="L1522" i="41" s="1"/>
  <c r="K1522" i="41" s="1"/>
  <c r="M1522" i="41" s="1"/>
  <c r="K260" i="41"/>
  <c r="M260" i="41" s="1"/>
  <c r="K274" i="41"/>
  <c r="M274" i="41" s="1"/>
  <c r="K190" i="41"/>
  <c r="L196" i="41"/>
  <c r="L286" i="41"/>
  <c r="K259" i="41"/>
  <c r="M259" i="41" s="1"/>
  <c r="K179" i="41"/>
  <c r="M179" i="41" s="1"/>
  <c r="K265" i="41"/>
  <c r="M265" i="41" s="1"/>
  <c r="AO22" i="30"/>
  <c r="L1528" i="41" s="1"/>
  <c r="K1528" i="41" s="1"/>
  <c r="M1528" i="41" s="1"/>
  <c r="I1552" i="41"/>
  <c r="M1552" i="41" s="1"/>
  <c r="K281" i="41"/>
  <c r="M281" i="41" s="1"/>
  <c r="K162" i="41"/>
  <c r="M162" i="41" s="1"/>
  <c r="K140" i="41"/>
  <c r="M140" i="41" s="1"/>
  <c r="K215" i="41"/>
  <c r="M215" i="41" s="1"/>
  <c r="K133" i="41"/>
  <c r="M133" i="41" s="1"/>
  <c r="K135" i="41"/>
  <c r="M135" i="41" s="1"/>
  <c r="K187" i="41"/>
  <c r="M187" i="41" s="1"/>
  <c r="I1510" i="41"/>
  <c r="M1510" i="41" s="1"/>
  <c r="K178" i="41"/>
  <c r="M178" i="41" s="1"/>
  <c r="K160" i="41"/>
  <c r="M160" i="41" s="1"/>
  <c r="L61" i="41"/>
  <c r="K61" i="41" s="1"/>
  <c r="Z74" i="33"/>
  <c r="L1475" i="41" s="1"/>
  <c r="K1475" i="41" s="1"/>
  <c r="I1475" i="41"/>
  <c r="I1453" i="41"/>
  <c r="M1453" i="41" s="1"/>
  <c r="AR63" i="7"/>
  <c r="L1398" i="41" s="1"/>
  <c r="K1398" i="41" s="1"/>
  <c r="L112" i="41"/>
  <c r="L118" i="41"/>
  <c r="K118" i="41" s="1"/>
  <c r="H113" i="41"/>
  <c r="H112" i="41"/>
  <c r="AH79" i="7"/>
  <c r="L114" i="41"/>
  <c r="K114" i="41" s="1"/>
  <c r="H111" i="41"/>
  <c r="K101" i="41"/>
  <c r="M101" i="41" s="1"/>
  <c r="K95" i="41"/>
  <c r="M95" i="41" s="1"/>
  <c r="V79" i="7"/>
  <c r="L110" i="41"/>
  <c r="K110" i="41" s="1"/>
  <c r="I64" i="41"/>
  <c r="H108" i="41"/>
  <c r="K98" i="41"/>
  <c r="M98" i="41" s="1"/>
  <c r="K97" i="41"/>
  <c r="M97" i="41" s="1"/>
  <c r="K104" i="41"/>
  <c r="M104" i="41" s="1"/>
  <c r="K112" i="41"/>
  <c r="K106" i="41"/>
  <c r="M106" i="41" s="1"/>
  <c r="H114" i="41"/>
  <c r="H64" i="41"/>
  <c r="I1394" i="41"/>
  <c r="M1394" i="41" s="1"/>
  <c r="AR32" i="7"/>
  <c r="L1389" i="41" s="1"/>
  <c r="K1389" i="41" s="1"/>
  <c r="M1389" i="41" s="1"/>
  <c r="AR67" i="7"/>
  <c r="L1402" i="41" s="1"/>
  <c r="K1402" i="41" s="1"/>
  <c r="Z74" i="7"/>
  <c r="L1277" i="41" s="1"/>
  <c r="K1277" i="41" s="1"/>
  <c r="M1277" i="41" s="1"/>
  <c r="AL74" i="7"/>
  <c r="L1365" i="41" s="1"/>
  <c r="K1365" i="41" s="1"/>
  <c r="AF74" i="7"/>
  <c r="L1321" i="41" s="1"/>
  <c r="K1321" i="41" s="1"/>
  <c r="I117" i="41"/>
  <c r="AR56" i="7"/>
  <c r="L1391" i="41" s="1"/>
  <c r="K1391" i="41" s="1"/>
  <c r="L116" i="41"/>
  <c r="K116" i="41" s="1"/>
  <c r="K103" i="41"/>
  <c r="M103" i="41" s="1"/>
  <c r="I1365" i="41"/>
  <c r="K93" i="41"/>
  <c r="M93" i="41" s="1"/>
  <c r="I1391" i="41"/>
  <c r="K109" i="41"/>
  <c r="M109" i="41" s="1"/>
  <c r="H116" i="41"/>
  <c r="H99" i="41"/>
  <c r="K94" i="41"/>
  <c r="M94" i="41" s="1"/>
  <c r="H115" i="41"/>
  <c r="I1398" i="41"/>
  <c r="I1321" i="41"/>
  <c r="M1321" i="41" s="1"/>
  <c r="K105" i="41"/>
  <c r="M105" i="41" s="1"/>
  <c r="K92" i="41"/>
  <c r="M92" i="41" s="1"/>
  <c r="I1387" i="41"/>
  <c r="M1387" i="41" s="1"/>
  <c r="I1402" i="41"/>
  <c r="AR53" i="7"/>
  <c r="L1390" i="41" s="1"/>
  <c r="K1390" i="41" s="1"/>
  <c r="M1390" i="41" s="1"/>
  <c r="K96" i="41"/>
  <c r="M96" i="41" s="1"/>
  <c r="K107" i="41"/>
  <c r="M107" i="41" s="1"/>
  <c r="K102" i="41"/>
  <c r="M102" i="41" s="1"/>
  <c r="H110" i="41"/>
  <c r="K100" i="41"/>
  <c r="M100" i="41" s="1"/>
  <c r="K66" i="41"/>
  <c r="M66" i="41" s="1"/>
  <c r="H86" i="41"/>
  <c r="L1224" i="41"/>
  <c r="K1224" i="41" s="1"/>
  <c r="M1224" i="41" s="1"/>
  <c r="K71" i="41"/>
  <c r="M71" i="41" s="1"/>
  <c r="L86" i="41"/>
  <c r="K86" i="41" s="1"/>
  <c r="L1209" i="41"/>
  <c r="K1209" i="41" s="1"/>
  <c r="M1209" i="41" s="1"/>
  <c r="I1227" i="41"/>
  <c r="K72" i="41"/>
  <c r="M72" i="41" s="1"/>
  <c r="H84" i="41"/>
  <c r="K81" i="41"/>
  <c r="M81" i="41" s="1"/>
  <c r="L1228" i="41"/>
  <c r="K1228" i="41" s="1"/>
  <c r="L1223" i="41"/>
  <c r="K1223" i="41" s="1"/>
  <c r="K67" i="41"/>
  <c r="M67" i="41" s="1"/>
  <c r="I1207" i="41"/>
  <c r="H83" i="41"/>
  <c r="K76" i="41"/>
  <c r="M76" i="41" s="1"/>
  <c r="H85" i="41"/>
  <c r="H82" i="41"/>
  <c r="L84" i="41"/>
  <c r="K84" i="41" s="1"/>
  <c r="K65" i="41"/>
  <c r="M65" i="41" s="1"/>
  <c r="I91" i="41"/>
  <c r="L90" i="41"/>
  <c r="K90" i="41" s="1"/>
  <c r="H73" i="41"/>
  <c r="L1220" i="41"/>
  <c r="K1220" i="41" s="1"/>
  <c r="H87" i="41"/>
  <c r="K68" i="41"/>
  <c r="M68" i="41" s="1"/>
  <c r="K80" i="41"/>
  <c r="M80" i="41" s="1"/>
  <c r="H89" i="41"/>
  <c r="K78" i="41"/>
  <c r="M78" i="41" s="1"/>
  <c r="K75" i="41"/>
  <c r="M75" i="41" s="1"/>
  <c r="H88" i="41"/>
  <c r="K69" i="41"/>
  <c r="M69" i="41" s="1"/>
  <c r="H61" i="41"/>
  <c r="L82" i="41"/>
  <c r="K82" i="41" s="1"/>
  <c r="L1231" i="41"/>
  <c r="K1231" i="41" s="1"/>
  <c r="M1231" i="41" s="1"/>
  <c r="L1219" i="41"/>
  <c r="K1219" i="41" s="1"/>
  <c r="L1212" i="41"/>
  <c r="K1212" i="41" s="1"/>
  <c r="H90" i="41"/>
  <c r="I1223" i="41"/>
  <c r="I1220" i="41"/>
  <c r="AB96" i="6"/>
  <c r="L85" i="41"/>
  <c r="K85" i="41" s="1"/>
  <c r="K70" i="41"/>
  <c r="M70" i="41" s="1"/>
  <c r="K74" i="41"/>
  <c r="M74" i="41" s="1"/>
  <c r="L87" i="41"/>
  <c r="K87" i="41" s="1"/>
  <c r="I1212" i="41"/>
  <c r="I1219" i="41"/>
  <c r="K79" i="41"/>
  <c r="M79" i="41" s="1"/>
  <c r="K77" i="41"/>
  <c r="M77" i="41" s="1"/>
  <c r="L88" i="41"/>
  <c r="K88" i="41" s="1"/>
  <c r="AK96" i="6"/>
  <c r="AF72" i="32"/>
  <c r="L982" i="41" s="1"/>
  <c r="K982" i="41" s="1"/>
  <c r="Z72" i="32"/>
  <c r="L940" i="41" s="1"/>
  <c r="K940" i="41" s="1"/>
  <c r="AC72" i="32"/>
  <c r="L961" i="41" s="1"/>
  <c r="K961" i="41" s="1"/>
  <c r="M961" i="41" s="1"/>
  <c r="I982" i="41"/>
  <c r="M982" i="41" s="1"/>
  <c r="AC76" i="4"/>
  <c r="L527" i="41" s="1"/>
  <c r="K527" i="41" s="1"/>
  <c r="AO95" i="4"/>
  <c r="L720" i="41" s="1"/>
  <c r="K720" i="41" s="1"/>
  <c r="L35" i="41"/>
  <c r="K35" i="41" s="1"/>
  <c r="M35" i="41" s="1"/>
  <c r="AX89" i="4"/>
  <c r="L858" i="41" s="1"/>
  <c r="K858" i="41" s="1"/>
  <c r="AC77" i="4"/>
  <c r="L528" i="41" s="1"/>
  <c r="K528" i="41" s="1"/>
  <c r="I528" i="41"/>
  <c r="M700" i="41"/>
  <c r="M710" i="41"/>
  <c r="AC85" i="4"/>
  <c r="L536" i="41" s="1"/>
  <c r="K536" i="41" s="1"/>
  <c r="AO96" i="4"/>
  <c r="L721" i="41" s="1"/>
  <c r="K721" i="41" s="1"/>
  <c r="AX78" i="4"/>
  <c r="L847" i="41" s="1"/>
  <c r="K847" i="41" s="1"/>
  <c r="AX98" i="4"/>
  <c r="L867" i="41" s="1"/>
  <c r="K867" i="41" s="1"/>
  <c r="M867" i="41" s="1"/>
  <c r="L32" i="41"/>
  <c r="K32" i="41" s="1"/>
  <c r="M32" i="41" s="1"/>
  <c r="M531" i="41"/>
  <c r="AO98" i="4"/>
  <c r="L723" i="41" s="1"/>
  <c r="K723" i="41" s="1"/>
  <c r="AX79" i="4"/>
  <c r="L848" i="41" s="1"/>
  <c r="K848" i="41" s="1"/>
  <c r="M530" i="41"/>
  <c r="AC83" i="4"/>
  <c r="L534" i="41" s="1"/>
  <c r="K534" i="41" s="1"/>
  <c r="M534" i="41" s="1"/>
  <c r="AX75" i="4"/>
  <c r="L844" i="41" s="1"/>
  <c r="K844" i="41" s="1"/>
  <c r="I721" i="41"/>
  <c r="AX76" i="4"/>
  <c r="L845" i="41" s="1"/>
  <c r="K845" i="41" s="1"/>
  <c r="AC84" i="4"/>
  <c r="L535" i="41" s="1"/>
  <c r="K535" i="41" s="1"/>
  <c r="AC72" i="4"/>
  <c r="L523" i="41" s="1"/>
  <c r="K523" i="41" s="1"/>
  <c r="M523" i="41" s="1"/>
  <c r="AX72" i="4"/>
  <c r="L841" i="41" s="1"/>
  <c r="K841" i="41" s="1"/>
  <c r="L28" i="41"/>
  <c r="K28" i="41" s="1"/>
  <c r="M28" i="41" s="1"/>
  <c r="M706" i="41"/>
  <c r="I580" i="41"/>
  <c r="I640" i="41"/>
  <c r="AO82" i="4"/>
  <c r="L707" i="41" s="1"/>
  <c r="K707" i="41" s="1"/>
  <c r="AO92" i="4"/>
  <c r="L717" i="41" s="1"/>
  <c r="K717" i="41" s="1"/>
  <c r="M717" i="41" s="1"/>
  <c r="M718" i="41"/>
  <c r="AC91" i="4"/>
  <c r="L542" i="41" s="1"/>
  <c r="K542" i="41" s="1"/>
  <c r="I536" i="41"/>
  <c r="AO72" i="4"/>
  <c r="L697" i="41" s="1"/>
  <c r="K697" i="41" s="1"/>
  <c r="AO86" i="4"/>
  <c r="L711" i="41" s="1"/>
  <c r="K711" i="41" s="1"/>
  <c r="AC97" i="4"/>
  <c r="L548" i="41" s="1"/>
  <c r="K548" i="41" s="1"/>
  <c r="M548" i="41" s="1"/>
  <c r="AC82" i="4"/>
  <c r="L533" i="41" s="1"/>
  <c r="K533" i="41" s="1"/>
  <c r="AX86" i="4"/>
  <c r="L855" i="41" s="1"/>
  <c r="K855" i="41" s="1"/>
  <c r="M855" i="41" s="1"/>
  <c r="AC90" i="4"/>
  <c r="L541" i="41" s="1"/>
  <c r="K541" i="41" s="1"/>
  <c r="AX90" i="4"/>
  <c r="L859" i="41" s="1"/>
  <c r="K859" i="41" s="1"/>
  <c r="M859" i="41" s="1"/>
  <c r="AC96" i="4"/>
  <c r="L547" i="41" s="1"/>
  <c r="K547" i="41" s="1"/>
  <c r="M547" i="41" s="1"/>
  <c r="AC78" i="4"/>
  <c r="L529" i="41" s="1"/>
  <c r="K529" i="41" s="1"/>
  <c r="AO73" i="4"/>
  <c r="L698" i="41" s="1"/>
  <c r="K698" i="41" s="1"/>
  <c r="M698" i="41" s="1"/>
  <c r="M543" i="41"/>
  <c r="M704" i="41"/>
  <c r="I858" i="41"/>
  <c r="AC93" i="4"/>
  <c r="L544" i="41" s="1"/>
  <c r="K544" i="41" s="1"/>
  <c r="M544" i="41" s="1"/>
  <c r="I525" i="41"/>
  <c r="M525" i="41" s="1"/>
  <c r="I845" i="41"/>
  <c r="I716" i="41"/>
  <c r="M716" i="41" s="1"/>
  <c r="I545" i="41"/>
  <c r="AO74" i="4"/>
  <c r="L699" i="41" s="1"/>
  <c r="K699" i="41" s="1"/>
  <c r="AX85" i="4"/>
  <c r="L854" i="41" s="1"/>
  <c r="K854" i="41" s="1"/>
  <c r="M854" i="41" s="1"/>
  <c r="I699" i="41"/>
  <c r="I522" i="41"/>
  <c r="I708" i="41"/>
  <c r="I720" i="41"/>
  <c r="AC81" i="4"/>
  <c r="L532" i="41" s="1"/>
  <c r="K532" i="41" s="1"/>
  <c r="M532" i="41" s="1"/>
  <c r="M696" i="41"/>
  <c r="I542" i="41"/>
  <c r="AX97" i="4"/>
  <c r="L866" i="41" s="1"/>
  <c r="K866" i="41" s="1"/>
  <c r="M866" i="41" s="1"/>
  <c r="I527" i="41"/>
  <c r="M712" i="41"/>
  <c r="I723" i="41"/>
  <c r="I754" i="41"/>
  <c r="AO90" i="4"/>
  <c r="L715" i="41" s="1"/>
  <c r="K715" i="41" s="1"/>
  <c r="M715" i="41" s="1"/>
  <c r="I702" i="41"/>
  <c r="M702" i="41" s="1"/>
  <c r="I714" i="41"/>
  <c r="M714" i="41" s="1"/>
  <c r="AC89" i="4"/>
  <c r="L540" i="41" s="1"/>
  <c r="K540" i="41" s="1"/>
  <c r="I848" i="41"/>
  <c r="I540" i="41"/>
  <c r="I841" i="41"/>
  <c r="M539" i="41"/>
  <c r="I847" i="41"/>
  <c r="M847" i="41" s="1"/>
  <c r="M59" i="41"/>
  <c r="AL99" i="4"/>
  <c r="L640" i="41" s="1"/>
  <c r="K640" i="41" s="1"/>
  <c r="BA99" i="4"/>
  <c r="L898" i="41" s="1"/>
  <c r="K898" i="41" s="1"/>
  <c r="M898" i="41" s="1"/>
  <c r="AU99" i="4"/>
  <c r="L784" i="41" s="1"/>
  <c r="K784" i="41" s="1"/>
  <c r="AR99" i="4"/>
  <c r="L754" i="41" s="1"/>
  <c r="K754" i="41" s="1"/>
  <c r="AO41" i="4"/>
  <c r="L668" i="41" s="1"/>
  <c r="K668" i="41" s="1"/>
  <c r="AI99" i="4"/>
  <c r="L610" i="41" s="1"/>
  <c r="K610" i="41" s="1"/>
  <c r="AF99" i="4"/>
  <c r="L580" i="41" s="1"/>
  <c r="K580" i="41" s="1"/>
  <c r="Z99" i="4"/>
  <c r="L466" i="41" s="1"/>
  <c r="K466" i="41" s="1"/>
  <c r="W99" i="4"/>
  <c r="L436" i="41" s="1"/>
  <c r="K436" i="41" s="1"/>
  <c r="M49" i="41"/>
  <c r="AQ25" i="29"/>
  <c r="M57" i="41"/>
  <c r="AK25" i="29"/>
  <c r="AZ25" i="29"/>
  <c r="AH25" i="29"/>
  <c r="Y25" i="29"/>
  <c r="V25" i="29"/>
  <c r="L1207" i="41"/>
  <c r="K1207" i="41" s="1"/>
  <c r="AN96" i="6"/>
  <c r="V96" i="6"/>
  <c r="AN25" i="29"/>
  <c r="W22" i="23"/>
  <c r="L1558" i="41" s="1"/>
  <c r="K1558" i="41" s="1"/>
  <c r="M1558" i="41" s="1"/>
  <c r="AC41" i="4"/>
  <c r="AX41" i="4"/>
  <c r="Y103" i="4"/>
  <c r="H1593" i="41" l="1"/>
  <c r="M1587" i="41"/>
  <c r="M1623" i="41"/>
  <c r="AK39" i="23"/>
  <c r="M1516" i="41"/>
  <c r="AQ74" i="7"/>
  <c r="M1402" i="41"/>
  <c r="M708" i="41"/>
  <c r="M545" i="41"/>
  <c r="M527" i="41"/>
  <c r="M529" i="41"/>
  <c r="M542" i="41"/>
  <c r="M533" i="41"/>
  <c r="M940" i="41"/>
  <c r="H868" i="41"/>
  <c r="L812" i="41"/>
  <c r="K812" i="41" s="1"/>
  <c r="M1734" i="41"/>
  <c r="H550" i="41"/>
  <c r="L494" i="41"/>
  <c r="K494" i="41" s="1"/>
  <c r="M494" i="41" s="1"/>
  <c r="M1391" i="41"/>
  <c r="M1669" i="41"/>
  <c r="M858" i="41"/>
  <c r="M721" i="41"/>
  <c r="M1398" i="41"/>
  <c r="M1569" i="41"/>
  <c r="M1654" i="41"/>
  <c r="M841" i="41"/>
  <c r="M1365" i="41"/>
  <c r="M1500" i="41"/>
  <c r="H1409" i="41"/>
  <c r="M1612" i="41"/>
  <c r="M720" i="41"/>
  <c r="M1475" i="41"/>
  <c r="H1502" i="41"/>
  <c r="L1496" i="41"/>
  <c r="K1496" i="41" s="1"/>
  <c r="M1496" i="41" s="1"/>
  <c r="AQ39" i="23"/>
  <c r="L1650" i="41"/>
  <c r="K1650" i="41" s="1"/>
  <c r="M1650" i="41" s="1"/>
  <c r="M1657" i="41"/>
  <c r="M1228" i="41"/>
  <c r="M90" i="41"/>
  <c r="M110" i="41"/>
  <c r="M1584" i="41"/>
  <c r="M540" i="41"/>
  <c r="M84" i="41"/>
  <c r="M112" i="41"/>
  <c r="M1219" i="41"/>
  <c r="M1220" i="41"/>
  <c r="M1223" i="41"/>
  <c r="M1227" i="41"/>
  <c r="M51" i="41"/>
  <c r="M1212" i="41"/>
  <c r="M1207" i="41"/>
  <c r="H1233" i="41"/>
  <c r="M522" i="41"/>
  <c r="M114" i="41"/>
  <c r="M116" i="41"/>
  <c r="AB25" i="38"/>
  <c r="I229" i="41"/>
  <c r="H229" i="41" s="1"/>
  <c r="I232" i="41"/>
  <c r="H232" i="41" s="1"/>
  <c r="I172" i="41"/>
  <c r="H172" i="41" s="1"/>
  <c r="AT22" i="23"/>
  <c r="I193" i="41"/>
  <c r="H193" i="41" s="1"/>
  <c r="I233" i="41"/>
  <c r="H233" i="41" s="1"/>
  <c r="I145" i="41"/>
  <c r="H145" i="41" s="1"/>
  <c r="I136" i="41"/>
  <c r="H136" i="41" s="1"/>
  <c r="Y39" i="23"/>
  <c r="I253" i="41"/>
  <c r="H253" i="41" s="1"/>
  <c r="I198" i="41"/>
  <c r="H198" i="41" s="1"/>
  <c r="I289" i="41"/>
  <c r="H289" i="41" s="1"/>
  <c r="V39" i="23"/>
  <c r="I127" i="41"/>
  <c r="H127" i="41" s="1"/>
  <c r="I280" i="41"/>
  <c r="H280" i="41" s="1"/>
  <c r="I197" i="41"/>
  <c r="H197" i="41" s="1"/>
  <c r="I196" i="41"/>
  <c r="H196" i="41" s="1"/>
  <c r="H1660" i="41"/>
  <c r="AB32" i="23"/>
  <c r="L271" i="41"/>
  <c r="L181" i="41"/>
  <c r="AN28" i="30"/>
  <c r="K196" i="41"/>
  <c r="L172" i="41"/>
  <c r="L262" i="41"/>
  <c r="AK28" i="30"/>
  <c r="L143" i="41"/>
  <c r="L233" i="41"/>
  <c r="L127" i="41"/>
  <c r="L217" i="41"/>
  <c r="V28" i="30"/>
  <c r="K142" i="41"/>
  <c r="M142" i="41" s="1"/>
  <c r="L244" i="41"/>
  <c r="L154" i="41"/>
  <c r="AE28" i="30"/>
  <c r="M283" i="41"/>
  <c r="AB22" i="30"/>
  <c r="I1502" i="41" s="1"/>
  <c r="L139" i="41"/>
  <c r="L229" i="41"/>
  <c r="K232" i="41"/>
  <c r="K198" i="41"/>
  <c r="K286" i="41"/>
  <c r="M286" i="41" s="1"/>
  <c r="K144" i="41"/>
  <c r="M144" i="41" s="1"/>
  <c r="K234" i="41"/>
  <c r="M234" i="41" s="1"/>
  <c r="M190" i="41"/>
  <c r="M298" i="41"/>
  <c r="AU22" i="30"/>
  <c r="L1544" i="41" s="1"/>
  <c r="K1544" i="41" s="1"/>
  <c r="M1544" i="41" s="1"/>
  <c r="M163" i="41"/>
  <c r="L136" i="41"/>
  <c r="L226" i="41"/>
  <c r="Y28" i="30"/>
  <c r="L287" i="41"/>
  <c r="L197" i="41"/>
  <c r="K288" i="41"/>
  <c r="M288" i="41" s="1"/>
  <c r="K208" i="41"/>
  <c r="M208" i="41" s="1"/>
  <c r="Y79" i="33"/>
  <c r="L64" i="41"/>
  <c r="K64" i="41" s="1"/>
  <c r="M64" i="41" s="1"/>
  <c r="AK79" i="7"/>
  <c r="L115" i="41"/>
  <c r="AE79" i="7"/>
  <c r="L113" i="41"/>
  <c r="H53" i="41"/>
  <c r="I1409" i="41"/>
  <c r="L99" i="41"/>
  <c r="I53" i="41"/>
  <c r="L108" i="41"/>
  <c r="I54" i="41"/>
  <c r="H54" i="41"/>
  <c r="H117" i="41"/>
  <c r="Y79" i="7"/>
  <c r="L111" i="41"/>
  <c r="M118" i="41"/>
  <c r="AR74" i="7"/>
  <c r="L1409" i="41" s="1"/>
  <c r="K1409" i="41" s="1"/>
  <c r="L89" i="41"/>
  <c r="H91" i="41"/>
  <c r="M86" i="41"/>
  <c r="M82" i="41"/>
  <c r="H50" i="41"/>
  <c r="L73" i="41"/>
  <c r="I50" i="41"/>
  <c r="L83" i="41"/>
  <c r="I61" i="41"/>
  <c r="M61" i="41" s="1"/>
  <c r="M88" i="41"/>
  <c r="M87" i="41"/>
  <c r="M85" i="41"/>
  <c r="I58" i="41"/>
  <c r="H58" i="41"/>
  <c r="M784" i="41"/>
  <c r="L26" i="41"/>
  <c r="K26" i="41" s="1"/>
  <c r="M26" i="41" s="1"/>
  <c r="M541" i="41"/>
  <c r="M535" i="41"/>
  <c r="L22" i="41"/>
  <c r="K22" i="41" s="1"/>
  <c r="M22" i="41" s="1"/>
  <c r="M610" i="41"/>
  <c r="L27" i="41"/>
  <c r="K27" i="41" s="1"/>
  <c r="L23" i="41"/>
  <c r="K23" i="41" s="1"/>
  <c r="M23" i="41" s="1"/>
  <c r="M699" i="41"/>
  <c r="M711" i="41"/>
  <c r="M845" i="41"/>
  <c r="M844" i="41"/>
  <c r="M723" i="41"/>
  <c r="M528" i="41"/>
  <c r="M580" i="41"/>
  <c r="L20" i="41"/>
  <c r="K20" i="41" s="1"/>
  <c r="M668" i="41"/>
  <c r="L43" i="41"/>
  <c r="K43" i="41" s="1"/>
  <c r="M43" i="41" s="1"/>
  <c r="H724" i="41"/>
  <c r="M536" i="41"/>
  <c r="M812" i="41"/>
  <c r="L46" i="41"/>
  <c r="K46" i="41" s="1"/>
  <c r="M46" i="41" s="1"/>
  <c r="M436" i="41"/>
  <c r="L18" i="41"/>
  <c r="K18" i="41" s="1"/>
  <c r="M18" i="41" s="1"/>
  <c r="L39" i="41"/>
  <c r="K39" i="41" s="1"/>
  <c r="M39" i="41" s="1"/>
  <c r="M466" i="41"/>
  <c r="L19" i="41"/>
  <c r="K19" i="41" s="1"/>
  <c r="M19" i="41" s="1"/>
  <c r="M754" i="41"/>
  <c r="L25" i="41"/>
  <c r="K25" i="41" s="1"/>
  <c r="M25" i="41" s="1"/>
  <c r="M697" i="41"/>
  <c r="M707" i="41"/>
  <c r="M640" i="41"/>
  <c r="M848" i="41"/>
  <c r="V103" i="4"/>
  <c r="AT25" i="29"/>
  <c r="AW99" i="4"/>
  <c r="AN99" i="4"/>
  <c r="M56" i="41"/>
  <c r="BC25" i="29"/>
  <c r="AB25" i="29"/>
  <c r="AQ79" i="7"/>
  <c r="AW25" i="29"/>
  <c r="AB99" i="4"/>
  <c r="H55" i="41" l="1"/>
  <c r="M1409" i="41"/>
  <c r="M232" i="41"/>
  <c r="M58" i="41"/>
  <c r="M53" i="41"/>
  <c r="M253" i="41"/>
  <c r="M54" i="41"/>
  <c r="M193" i="41"/>
  <c r="M280" i="41"/>
  <c r="M50" i="41"/>
  <c r="I1233" i="41"/>
  <c r="M20" i="41"/>
  <c r="M196" i="41"/>
  <c r="AU22" i="23"/>
  <c r="L1660" i="41" s="1"/>
  <c r="K1660" i="41" s="1"/>
  <c r="M198" i="41"/>
  <c r="AC32" i="23"/>
  <c r="L1593" i="41" s="1"/>
  <c r="K1593" i="41" s="1"/>
  <c r="AB39" i="23"/>
  <c r="I1660" i="41"/>
  <c r="I1593" i="41"/>
  <c r="K287" i="41"/>
  <c r="M287" i="41" s="1"/>
  <c r="K136" i="41"/>
  <c r="M136" i="41" s="1"/>
  <c r="K127" i="41"/>
  <c r="M127" i="41" s="1"/>
  <c r="K181" i="41"/>
  <c r="M181" i="41" s="1"/>
  <c r="K229" i="41"/>
  <c r="M229" i="41" s="1"/>
  <c r="AC22" i="30"/>
  <c r="L1502" i="41" s="1"/>
  <c r="K1502" i="41" s="1"/>
  <c r="M1502" i="41" s="1"/>
  <c r="K154" i="41"/>
  <c r="M154" i="41" s="1"/>
  <c r="K271" i="41"/>
  <c r="M271" i="41" s="1"/>
  <c r="L289" i="41"/>
  <c r="L199" i="41"/>
  <c r="AT28" i="30"/>
  <c r="K139" i="41"/>
  <c r="M139" i="41" s="1"/>
  <c r="K244" i="41"/>
  <c r="M244" i="41" s="1"/>
  <c r="K233" i="41"/>
  <c r="M233" i="41" s="1"/>
  <c r="K262" i="41"/>
  <c r="M262" i="41" s="1"/>
  <c r="K197" i="41"/>
  <c r="M197" i="41" s="1"/>
  <c r="K226" i="41"/>
  <c r="M226" i="41" s="1"/>
  <c r="K217" i="41"/>
  <c r="M217" i="41" s="1"/>
  <c r="K143" i="41"/>
  <c r="M143" i="41" s="1"/>
  <c r="K172" i="41"/>
  <c r="M172" i="41" s="1"/>
  <c r="L117" i="41"/>
  <c r="K108" i="41"/>
  <c r="M108" i="41" s="1"/>
  <c r="K115" i="41"/>
  <c r="M115" i="41" s="1"/>
  <c r="K99" i="41"/>
  <c r="M99" i="41" s="1"/>
  <c r="K113" i="41"/>
  <c r="M113" i="41" s="1"/>
  <c r="I55" i="41"/>
  <c r="M55" i="41" s="1"/>
  <c r="K111" i="41"/>
  <c r="M111" i="41" s="1"/>
  <c r="K73" i="41"/>
  <c r="M73" i="41" s="1"/>
  <c r="K89" i="41"/>
  <c r="M89" i="41" s="1"/>
  <c r="K83" i="41"/>
  <c r="M83" i="41" s="1"/>
  <c r="I550" i="41"/>
  <c r="I868" i="41"/>
  <c r="I724" i="41"/>
  <c r="BO25" i="29"/>
  <c r="AX99" i="4"/>
  <c r="L868" i="41" s="1"/>
  <c r="K868" i="41" s="1"/>
  <c r="AO99" i="4"/>
  <c r="L724" i="41" s="1"/>
  <c r="K724" i="41" s="1"/>
  <c r="AC99" i="4"/>
  <c r="L550" i="41" s="1"/>
  <c r="K550" i="41" s="1"/>
  <c r="M27" i="41"/>
  <c r="M1593" i="41" l="1"/>
  <c r="M868" i="41"/>
  <c r="M1660" i="41"/>
  <c r="I52" i="41"/>
  <c r="L1233" i="41"/>
  <c r="K1233" i="41" s="1"/>
  <c r="M1233" i="41" s="1"/>
  <c r="H52" i="41"/>
  <c r="AT39" i="23"/>
  <c r="I199" i="41"/>
  <c r="H199" i="41" s="1"/>
  <c r="I235" i="41"/>
  <c r="H235" i="41" s="1"/>
  <c r="K289" i="41"/>
  <c r="M289" i="41" s="1"/>
  <c r="AB28" i="30"/>
  <c r="L235" i="41"/>
  <c r="L145" i="41"/>
  <c r="K199" i="41"/>
  <c r="K117" i="41"/>
  <c r="M117" i="41" s="1"/>
  <c r="L91" i="41"/>
  <c r="AT96" i="6"/>
  <c r="L24" i="41"/>
  <c r="K24" i="41" s="1"/>
  <c r="M24" i="41" s="1"/>
  <c r="L17" i="41"/>
  <c r="K17" i="41" s="1"/>
  <c r="M17" i="41" s="1"/>
  <c r="M724" i="41"/>
  <c r="L21" i="41"/>
  <c r="K21" i="41" s="1"/>
  <c r="M21" i="41" s="1"/>
  <c r="M550" i="41"/>
  <c r="BF25" i="29"/>
  <c r="B2" i="36"/>
  <c r="M199" i="41" l="1"/>
  <c r="B10" i="41"/>
  <c r="M52" i="41"/>
  <c r="B9" i="41"/>
  <c r="K145" i="41"/>
  <c r="M145" i="41" s="1"/>
  <c r="K235" i="41"/>
  <c r="M235" i="41" s="1"/>
  <c r="K91" i="41"/>
  <c r="M91" i="41" s="1"/>
  <c r="B8" i="37"/>
  <c r="B7" i="37"/>
  <c r="B4" i="37"/>
  <c r="B3" i="37"/>
  <c r="B2" i="37"/>
  <c r="B8" i="41" l="1"/>
  <c r="B2" i="35"/>
  <c r="AT103" i="4"/>
  <c r="AE103" i="4"/>
  <c r="B8" i="32"/>
  <c r="B7" i="32"/>
  <c r="B8" i="6"/>
  <c r="B7" i="6"/>
  <c r="B8" i="7"/>
  <c r="B7" i="7"/>
  <c r="B8" i="33"/>
  <c r="B7" i="33"/>
  <c r="B8" i="10"/>
  <c r="B7" i="10"/>
  <c r="B8" i="30"/>
  <c r="B7" i="30"/>
  <c r="B8" i="23"/>
  <c r="B7" i="23"/>
  <c r="B8" i="4"/>
  <c r="B7" i="4"/>
  <c r="B4" i="32"/>
  <c r="B3" i="32"/>
  <c r="B4" i="6"/>
  <c r="B3" i="6"/>
  <c r="B4" i="7"/>
  <c r="B3" i="7"/>
  <c r="B4" i="33"/>
  <c r="B3" i="33"/>
  <c r="B4" i="10"/>
  <c r="B3" i="10"/>
  <c r="B4" i="30"/>
  <c r="B3" i="30"/>
  <c r="B4" i="23"/>
  <c r="B3" i="23"/>
  <c r="B4" i="4"/>
  <c r="B3" i="4"/>
  <c r="B2" i="32"/>
  <c r="B2" i="6"/>
  <c r="B2" i="7"/>
  <c r="B2" i="33"/>
  <c r="B2" i="10"/>
  <c r="B2" i="30"/>
  <c r="B2" i="23"/>
  <c r="B2" i="4"/>
  <c r="B2" i="29"/>
  <c r="B7" i="29"/>
  <c r="B8" i="29"/>
  <c r="B4" i="29"/>
  <c r="B3" i="29"/>
  <c r="V19" i="10"/>
  <c r="AK19" i="10"/>
  <c r="AH19" i="10"/>
  <c r="AB19" i="10"/>
  <c r="Y19" i="10"/>
  <c r="AE76" i="32"/>
  <c r="AK103" i="4"/>
  <c r="Y76" i="32"/>
  <c r="AZ103" i="4"/>
  <c r="AB76" i="32"/>
  <c r="V76" i="32"/>
  <c r="AH103" i="4"/>
  <c r="AQ103" i="4"/>
  <c r="AW103" i="4"/>
  <c r="AN103" i="4"/>
  <c r="AB103" i="4"/>
  <c r="B7" i="41" l="1"/>
</calcChain>
</file>

<file path=xl/sharedStrings.xml><?xml version="1.0" encoding="utf-8"?>
<sst xmlns="http://schemas.openxmlformats.org/spreadsheetml/2006/main" count="19995" uniqueCount="4621">
  <si>
    <t>Questionnaire code:</t>
  </si>
  <si>
    <t>Country:</t>
  </si>
  <si>
    <t>Contact 1: Person in charge of completing the questionnaire:</t>
  </si>
  <si>
    <t>Full name:</t>
  </si>
  <si>
    <t>Organization:</t>
  </si>
  <si>
    <t>Organization unit:</t>
  </si>
  <si>
    <t>Function:</t>
  </si>
  <si>
    <t>Email address:</t>
  </si>
  <si>
    <t>Phone number:</t>
  </si>
  <si>
    <t>Fax number:</t>
  </si>
  <si>
    <t>Contact 2: Head of the organization (if different from Contact 1):</t>
  </si>
  <si>
    <t>National statistics:</t>
  </si>
  <si>
    <t>Census questionnaires:</t>
  </si>
  <si>
    <t>Graduates</t>
  </si>
  <si>
    <t>_T</t>
  </si>
  <si>
    <t>GRADE</t>
  </si>
  <si>
    <t>STAT_UNIT</t>
  </si>
  <si>
    <t>Sources:</t>
  </si>
  <si>
    <t>Early childhood education</t>
  </si>
  <si>
    <t>Primary</t>
  </si>
  <si>
    <t>Total secondary</t>
  </si>
  <si>
    <t>Post-secondary non-tertiary</t>
  </si>
  <si>
    <t>Early childhood educational development</t>
  </si>
  <si>
    <t>Pre-primary</t>
  </si>
  <si>
    <t>All programmes</t>
  </si>
  <si>
    <t>General</t>
  </si>
  <si>
    <t>Vocational</t>
  </si>
  <si>
    <t>ISCED 01</t>
  </si>
  <si>
    <t>ISCED 02</t>
  </si>
  <si>
    <t>ISCED 0</t>
  </si>
  <si>
    <t>ISCED 1</t>
  </si>
  <si>
    <t>ISCED 24</t>
  </si>
  <si>
    <t>ISCED 25</t>
  </si>
  <si>
    <t>ISCED 2</t>
  </si>
  <si>
    <t>ISCED 34</t>
  </si>
  <si>
    <t>ISCED 35</t>
  </si>
  <si>
    <t>ISCED 3</t>
  </si>
  <si>
    <t>ISCED 24+34</t>
  </si>
  <si>
    <t>ISCED 25+35</t>
  </si>
  <si>
    <t>ISCED 2+3</t>
  </si>
  <si>
    <t>ISCED 44</t>
  </si>
  <si>
    <t>ISCED 45</t>
  </si>
  <si>
    <t>ISCED 4</t>
  </si>
  <si>
    <t>SEX</t>
  </si>
  <si>
    <t>AGE</t>
  </si>
  <si>
    <t>FIELD</t>
  </si>
  <si>
    <t>COUNTRY_ORIGIN</t>
  </si>
  <si>
    <t>Males</t>
  </si>
  <si>
    <t>Public institutions</t>
  </si>
  <si>
    <t>M</t>
  </si>
  <si>
    <t>Private institutions</t>
  </si>
  <si>
    <t>Females</t>
  </si>
  <si>
    <t>F</t>
  </si>
  <si>
    <t>Males and females</t>
  </si>
  <si>
    <t>Sex</t>
  </si>
  <si>
    <t>Age</t>
  </si>
  <si>
    <t>Y2</t>
  </si>
  <si>
    <t>Y3</t>
  </si>
  <si>
    <t>Y4</t>
  </si>
  <si>
    <t>Y5</t>
  </si>
  <si>
    <t>Y6</t>
  </si>
  <si>
    <t>Y7</t>
  </si>
  <si>
    <t>Y8</t>
  </si>
  <si>
    <t>Y9</t>
  </si>
  <si>
    <t>Y10</t>
  </si>
  <si>
    <t>Y11</t>
  </si>
  <si>
    <t>Y12</t>
  </si>
  <si>
    <t>Y13</t>
  </si>
  <si>
    <t>Y14</t>
  </si>
  <si>
    <t>Y15</t>
  </si>
  <si>
    <t>Y16</t>
  </si>
  <si>
    <t>Y17</t>
  </si>
  <si>
    <t>Y18</t>
  </si>
  <si>
    <t>Y19</t>
  </si>
  <si>
    <t>Y20</t>
  </si>
  <si>
    <t>Y21</t>
  </si>
  <si>
    <t>Y22</t>
  </si>
  <si>
    <t>Y23</t>
  </si>
  <si>
    <t>Y24</t>
  </si>
  <si>
    <t>25-29</t>
  </si>
  <si>
    <t>Y25T29</t>
  </si>
  <si>
    <t>&gt; 29</t>
  </si>
  <si>
    <t>Y_GT29</t>
  </si>
  <si>
    <t>Age unknown</t>
  </si>
  <si>
    <t>_U</t>
  </si>
  <si>
    <t>TOTAL</t>
  </si>
  <si>
    <t>&lt; 15</t>
  </si>
  <si>
    <t>Y_LT15</t>
  </si>
  <si>
    <t>30-34</t>
  </si>
  <si>
    <t>Y30T34</t>
  </si>
  <si>
    <t>35-39</t>
  </si>
  <si>
    <t>Y35T39</t>
  </si>
  <si>
    <t>40-44</t>
  </si>
  <si>
    <t>Y40T44</t>
  </si>
  <si>
    <t>45-49</t>
  </si>
  <si>
    <t>Y45T49</t>
  </si>
  <si>
    <t>&gt; 49</t>
  </si>
  <si>
    <t>Y_GT49</t>
  </si>
  <si>
    <t>Grade 1</t>
  </si>
  <si>
    <t>Grade 2</t>
  </si>
  <si>
    <t>Grade 3</t>
  </si>
  <si>
    <t>Grade 4</t>
  </si>
  <si>
    <t>Grade 5</t>
  </si>
  <si>
    <t>Grade 6</t>
  </si>
  <si>
    <t>Grade 7</t>
  </si>
  <si>
    <t>YLT4</t>
  </si>
  <si>
    <t>&gt; 24</t>
  </si>
  <si>
    <t>Y_GT24</t>
  </si>
  <si>
    <t>&lt; 10</t>
  </si>
  <si>
    <t>Y_LT10</t>
  </si>
  <si>
    <t>Sufficient for level completion</t>
  </si>
  <si>
    <t>Sufficient for partial level completion</t>
  </si>
  <si>
    <t>GRAD</t>
  </si>
  <si>
    <t>Element</t>
  </si>
  <si>
    <t>Type</t>
  </si>
  <si>
    <t>PosType</t>
  </si>
  <si>
    <t>Position</t>
  </si>
  <si>
    <t>DataStart</t>
  </si>
  <si>
    <t>DIM</t>
  </si>
  <si>
    <t>CELL</t>
  </si>
  <si>
    <t>B1</t>
  </si>
  <si>
    <t>NumColums</t>
  </si>
  <si>
    <t>REF_AREA</t>
  </si>
  <si>
    <t>B2</t>
  </si>
  <si>
    <t>MaxEmptyRows</t>
  </si>
  <si>
    <t>B3</t>
  </si>
  <si>
    <t>ROW</t>
  </si>
  <si>
    <t>COLUMN</t>
  </si>
  <si>
    <t>ATT</t>
  </si>
  <si>
    <t>UNIT_MULT</t>
  </si>
  <si>
    <t>B4</t>
  </si>
  <si>
    <t>DECIMALS</t>
  </si>
  <si>
    <t>OBS_STATUS</t>
  </si>
  <si>
    <t>OBS_LEVEL</t>
  </si>
  <si>
    <t>ISC11_LEVEL</t>
  </si>
  <si>
    <t>COUNTRY_CITIZENSHIP</t>
  </si>
  <si>
    <t>TIME_PERIOD</t>
  </si>
  <si>
    <t>SECTOR</t>
  </si>
  <si>
    <t>UNIT_MEASURE</t>
  </si>
  <si>
    <t>TABLE_IDENTIFIER</t>
  </si>
  <si>
    <t>REF_YEAR_AGES</t>
  </si>
  <si>
    <t>ORIGIN_CRITERION</t>
  </si>
  <si>
    <t>REF_YEAR_START</t>
  </si>
  <si>
    <t>REF_YEAR_END</t>
  </si>
  <si>
    <t>TIME_PER_COLLECT</t>
  </si>
  <si>
    <t>PER</t>
  </si>
  <si>
    <t>PT</t>
  </si>
  <si>
    <t>INST_PUB</t>
  </si>
  <si>
    <t>INST_PRIV</t>
  </si>
  <si>
    <t>INST_T</t>
  </si>
  <si>
    <t>ISC_CAT1</t>
  </si>
  <si>
    <t>ISC_CAT2</t>
  </si>
  <si>
    <t>ISC0</t>
  </si>
  <si>
    <t>ISC1</t>
  </si>
  <si>
    <t>ISC2</t>
  </si>
  <si>
    <t>ISC3</t>
  </si>
  <si>
    <t>ISC2_3</t>
  </si>
  <si>
    <t>ISC4</t>
  </si>
  <si>
    <t>ISC_CAT4</t>
  </si>
  <si>
    <t>ISC_CAT5</t>
  </si>
  <si>
    <t>B5</t>
  </si>
  <si>
    <t>B6</t>
  </si>
  <si>
    <t>B7</t>
  </si>
  <si>
    <t>B8</t>
  </si>
  <si>
    <t>B9</t>
  </si>
  <si>
    <t>B11</t>
  </si>
  <si>
    <t>_X</t>
  </si>
  <si>
    <t>A2</t>
  </si>
  <si>
    <t>A3</t>
  </si>
  <si>
    <t>A4</t>
  </si>
  <si>
    <t>A5</t>
  </si>
  <si>
    <t>A6</t>
  </si>
  <si>
    <t>RPTR</t>
  </si>
  <si>
    <t>NENT</t>
  </si>
  <si>
    <t>A8</t>
  </si>
  <si>
    <t>ISC_SUB4</t>
  </si>
  <si>
    <t>ISC_SUB2</t>
  </si>
  <si>
    <t>ISC_SUB3</t>
  </si>
  <si>
    <t>A9</t>
  </si>
  <si>
    <t>TEACH</t>
  </si>
  <si>
    <t>A10</t>
  </si>
  <si>
    <t>B10</t>
  </si>
  <si>
    <t>8</t>
  </si>
  <si>
    <t>9</t>
  </si>
  <si>
    <t>10</t>
  </si>
  <si>
    <t>11</t>
  </si>
  <si>
    <t>12</t>
  </si>
  <si>
    <t>13</t>
  </si>
  <si>
    <t>A7</t>
  </si>
  <si>
    <t>60</t>
  </si>
  <si>
    <t>14</t>
  </si>
  <si>
    <t>15</t>
  </si>
  <si>
    <t>COMMENT_OBS</t>
  </si>
  <si>
    <t>AT</t>
  </si>
  <si>
    <t>ISCP11_CAT</t>
  </si>
  <si>
    <t>ISCP11_SUB</t>
  </si>
  <si>
    <t>EDU_TYPE</t>
  </si>
  <si>
    <t>Country names</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</si>
  <si>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</si>
  <si>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</si>
  <si>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</si>
  <si>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</si>
  <si>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</si>
  <si>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</si>
  <si>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</si>
  <si>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</si>
  <si>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</si>
  <si>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</si>
  <si>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</si>
  <si>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</si>
  <si>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</si>
  <si>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</si>
  <si>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</si>
  <si>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</si>
  <si>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</si>
  <si>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</si>
  <si>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</si>
  <si>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</si>
  <si>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</si>
  <si>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</si>
  <si>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</si>
  <si>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</si>
  <si>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</si>
  <si>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</si>
  <si>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</si>
  <si>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</si>
  <si>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</si>
  <si>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</si>
  <si>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</si>
  <si>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</si>
  <si>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</si>
  <si>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</si>
  <si>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</si>
  <si>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</si>
  <si>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</si>
  <si>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</si>
  <si>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</si>
  <si>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</si>
  <si>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</si>
  <si>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China, Hong Kong Special Administrative Region</t>
  </si>
  <si>
    <t>China, Macao Special Administrative Region</t>
  </si>
  <si>
    <t>Colombia</t>
  </si>
  <si>
    <t>Comoros</t>
  </si>
  <si>
    <t>Congo</t>
  </si>
  <si>
    <t>Cook Islands</t>
  </si>
  <si>
    <t>Costa Rica</t>
  </si>
  <si>
    <t>Côte d'Ivoire</t>
  </si>
  <si>
    <t>Croatia</t>
  </si>
  <si>
    <t>Cuba</t>
  </si>
  <si>
    <t>Curaçao</t>
  </si>
  <si>
    <t>Cyprus</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</si>
  <si>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</si>
  <si>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</si>
  <si>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</si>
  <si>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</si>
  <si>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</si>
  <si>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</si>
  <si>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</si>
  <si>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</si>
  <si>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</si>
  <si>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</si>
  <si>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</si>
  <si>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</si>
  <si>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</si>
  <si>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</si>
  <si>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</si>
  <si>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</si>
  <si>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</si>
  <si>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</si>
  <si>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</si>
  <si>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</si>
  <si>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</si>
  <si>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Gibraltar</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</si>
  <si>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</si>
  <si>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</si>
  <si>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</si>
  <si>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</si>
  <si>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</si>
  <si>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</si>
  <si>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</si>
  <si>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</si>
  <si>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</si>
  <si>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</si>
  <si>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</si>
  <si>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</si>
  <si>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</si>
  <si>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</si>
  <si>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</si>
  <si>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</si>
  <si>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</si>
  <si>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</si>
  <si>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</si>
  <si>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</si>
  <si>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</si>
  <si>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</si>
  <si>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</si>
  <si>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</si>
  <si>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</si>
  <si>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</si>
  <si>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</si>
  <si>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</si>
  <si>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</si>
  <si>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</si>
  <si>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</si>
  <si>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</si>
  <si>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</si>
  <si>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</si>
  <si>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</si>
  <si>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</si>
  <si>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</si>
  <si>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</si>
  <si>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</si>
  <si>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</si>
  <si>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</si>
  <si>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</si>
  <si>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</si>
  <si>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</si>
  <si>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</si>
  <si>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</si>
  <si>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</si>
  <si>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</si>
  <si>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</si>
  <si>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</si>
  <si>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</si>
  <si>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</si>
  <si>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</si>
  <si>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</si>
  <si>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</si>
  <si>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</si>
  <si>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</si>
  <si>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</si>
  <si>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</si>
  <si>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</si>
  <si>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</si>
  <si>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Norway</t>
  </si>
  <si>
    <t>Oman</t>
  </si>
  <si>
    <t>Pakistan</t>
  </si>
  <si>
    <t>Palau</t>
  </si>
  <si>
    <t>Palestine</t>
  </si>
  <si>
    <t>Panama</t>
  </si>
  <si>
    <t>Papua New Guinea</t>
  </si>
  <si>
    <t>Paraguay</t>
  </si>
  <si>
    <t>Peru</t>
  </si>
  <si>
    <t>Philippines</t>
  </si>
  <si>
    <t>Poland</t>
  </si>
  <si>
    <t>Portugal</t>
  </si>
  <si>
    <t>Puerto Rico</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</si>
  <si>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</si>
  <si>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</si>
  <si>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</si>
  <si>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</si>
  <si>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</si>
  <si>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</si>
  <si>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</si>
  <si>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</si>
  <si>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</si>
  <si>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</si>
  <si>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</si>
  <si>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</si>
  <si>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</si>
  <si>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</si>
  <si>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</si>
  <si>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</si>
  <si>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</si>
  <si>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</si>
  <si>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</si>
  <si>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</si>
  <si>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</si>
  <si>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</si>
  <si>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</si>
  <si>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</si>
  <si>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Sudan</t>
  </si>
  <si>
    <t>Spain</t>
  </si>
  <si>
    <t>Sri Lanka</t>
  </si>
  <si>
    <t>Sudan</t>
  </si>
  <si>
    <t>Suriname</t>
  </si>
  <si>
    <t>Swaziland</t>
  </si>
  <si>
    <t>Sweden</t>
  </si>
  <si>
    <t>Switzerland</t>
  </si>
  <si>
    <t>Syrian Arab Republic</t>
  </si>
  <si>
    <t>Tajikistan</t>
  </si>
  <si>
    <t>Thailand</t>
  </si>
  <si>
    <t>The former Yugoslav Republic of Macedonia</t>
  </si>
  <si>
    <t>Timor-Leste</t>
  </si>
  <si>
    <t>Togo</t>
  </si>
  <si>
    <t>Tokelau</t>
  </si>
  <si>
    <t>Tonga</t>
  </si>
  <si>
    <t>Trinidad and Tobago</t>
  </si>
  <si>
    <t>Tunisia</t>
  </si>
  <si>
    <t>Turkey</t>
  </si>
  <si>
    <t>Turkmenistan</t>
  </si>
  <si>
    <t>Turks and Caicos Islands</t>
  </si>
  <si>
    <t>Tuvalu</t>
  </si>
  <si>
    <t>Uganda</t>
  </si>
  <si>
    <t>Ukraine</t>
  </si>
  <si>
    <t>United Arab Emirates</t>
  </si>
  <si>
    <t>United Kingdom of Great Britain and Northern Ireland</t>
  </si>
  <si>
    <t>United Republic of Tanzania</t>
  </si>
  <si>
    <t>United States of America</t>
  </si>
  <si>
    <t>Uruguay</t>
  </si>
  <si>
    <t>Uzbekistan</t>
  </si>
  <si>
    <t>Vanuatu</t>
  </si>
  <si>
    <t>Venezuela (Bolivarian Republic of)</t>
  </si>
  <si>
    <t>Viet Nam</t>
  </si>
  <si>
    <t>Yemen</t>
  </si>
  <si>
    <t>Zambia</t>
  </si>
  <si>
    <t>Zimbabwe</t>
  </si>
  <si>
    <t>AF</t>
  </si>
  <si>
    <t>AL</t>
  </si>
  <si>
    <t>DZ</t>
  </si>
  <si>
    <t>AD</t>
  </si>
  <si>
    <t>AO</t>
  </si>
  <si>
    <t>AI</t>
  </si>
  <si>
    <t>AG</t>
  </si>
  <si>
    <t>AR</t>
  </si>
  <si>
    <t>AM</t>
  </si>
  <si>
    <t>AW</t>
  </si>
  <si>
    <t>AU</t>
  </si>
  <si>
    <t>AZ</t>
  </si>
  <si>
    <t>BS</t>
  </si>
  <si>
    <t>BH</t>
  </si>
  <si>
    <t>BD</t>
  </si>
  <si>
    <t>BB</t>
  </si>
  <si>
    <t>BY</t>
  </si>
  <si>
    <t>BE</t>
  </si>
  <si>
    <t>BZ</t>
  </si>
  <si>
    <t>BJ</t>
  </si>
  <si>
    <t>BM</t>
  </si>
  <si>
    <t>BT</t>
  </si>
  <si>
    <t>BO</t>
  </si>
  <si>
    <t>BA</t>
  </si>
  <si>
    <t>BW</t>
  </si>
  <si>
    <t>BR</t>
  </si>
  <si>
    <t>VG</t>
  </si>
  <si>
    <t>BN</t>
  </si>
  <si>
    <t>BG</t>
  </si>
  <si>
    <t>BF</t>
  </si>
  <si>
    <t>BI</t>
  </si>
  <si>
    <t>CV</t>
  </si>
  <si>
    <t>KH</t>
  </si>
  <si>
    <t>CM</t>
  </si>
  <si>
    <t>CA</t>
  </si>
  <si>
    <t>KY</t>
  </si>
  <si>
    <t>CF</t>
  </si>
  <si>
    <t>TD</t>
  </si>
  <si>
    <t>CL</t>
  </si>
  <si>
    <t>CN</t>
  </si>
  <si>
    <t>HK</t>
  </si>
  <si>
    <t>MO</t>
  </si>
  <si>
    <t>CO</t>
  </si>
  <si>
    <t>KM</t>
  </si>
  <si>
    <t>CG</t>
  </si>
  <si>
    <t>CK</t>
  </si>
  <si>
    <t>CR</t>
  </si>
  <si>
    <t>CI</t>
  </si>
  <si>
    <t>HR</t>
  </si>
  <si>
    <t>CU</t>
  </si>
  <si>
    <t>CW</t>
  </si>
  <si>
    <t>CY</t>
  </si>
  <si>
    <t>CZ</t>
  </si>
  <si>
    <t>KP</t>
  </si>
  <si>
    <t>CD</t>
  </si>
  <si>
    <t>DK</t>
  </si>
  <si>
    <t>DJ</t>
  </si>
  <si>
    <t>DM</t>
  </si>
  <si>
    <t>DO</t>
  </si>
  <si>
    <t>EC</t>
  </si>
  <si>
    <t>EG</t>
  </si>
  <si>
    <t>SV</t>
  </si>
  <si>
    <t>GQ</t>
  </si>
  <si>
    <t>ER</t>
  </si>
  <si>
    <t>EE</t>
  </si>
  <si>
    <t>ET</t>
  </si>
  <si>
    <t>FJ</t>
  </si>
  <si>
    <t>FI</t>
  </si>
  <si>
    <t>FR</t>
  </si>
  <si>
    <t>GA</t>
  </si>
  <si>
    <t>GM</t>
  </si>
  <si>
    <t>GE</t>
  </si>
  <si>
    <t>DE</t>
  </si>
  <si>
    <t>GH</t>
  </si>
  <si>
    <t>GI</t>
  </si>
  <si>
    <t>GR</t>
  </si>
  <si>
    <t>GD</t>
  </si>
  <si>
    <t>GT</t>
  </si>
  <si>
    <t>GN</t>
  </si>
  <si>
    <t>GW</t>
  </si>
  <si>
    <t>GY</t>
  </si>
  <si>
    <t>HT</t>
  </si>
  <si>
    <t>VA</t>
  </si>
  <si>
    <t>HN</t>
  </si>
  <si>
    <t>HU</t>
  </si>
  <si>
    <t>IS</t>
  </si>
  <si>
    <t>IN</t>
  </si>
  <si>
    <t>ID</t>
  </si>
  <si>
    <t>IR</t>
  </si>
  <si>
    <t>IQ</t>
  </si>
  <si>
    <t>IE</t>
  </si>
  <si>
    <t>IL</t>
  </si>
  <si>
    <t>IT</t>
  </si>
  <si>
    <t>JM</t>
  </si>
  <si>
    <t>JP</t>
  </si>
  <si>
    <t>JO</t>
  </si>
  <si>
    <t>KZ</t>
  </si>
  <si>
    <t>KE</t>
  </si>
  <si>
    <t>KI</t>
  </si>
  <si>
    <t>KW</t>
  </si>
  <si>
    <t>KG</t>
  </si>
  <si>
    <t>LA</t>
  </si>
  <si>
    <t>LV</t>
  </si>
  <si>
    <t>LB</t>
  </si>
  <si>
    <t>LS</t>
  </si>
  <si>
    <t>LR</t>
  </si>
  <si>
    <t>LY</t>
  </si>
  <si>
    <t>LT</t>
  </si>
  <si>
    <t>LU</t>
  </si>
  <si>
    <t>MG</t>
  </si>
  <si>
    <t>MW</t>
  </si>
  <si>
    <t>MY</t>
  </si>
  <si>
    <t>MV</t>
  </si>
  <si>
    <t>ML</t>
  </si>
  <si>
    <t>MT</t>
  </si>
  <si>
    <t>MH</t>
  </si>
  <si>
    <t>MR</t>
  </si>
  <si>
    <t>MU</t>
  </si>
  <si>
    <t>MX</t>
  </si>
  <si>
    <t>FM</t>
  </si>
  <si>
    <t>MC</t>
  </si>
  <si>
    <t>MN</t>
  </si>
  <si>
    <t>ME</t>
  </si>
  <si>
    <t>MS</t>
  </si>
  <si>
    <t>MA</t>
  </si>
  <si>
    <t>MZ</t>
  </si>
  <si>
    <t>MM</t>
  </si>
  <si>
    <t>NA</t>
  </si>
  <si>
    <t>NR</t>
  </si>
  <si>
    <t>NP</t>
  </si>
  <si>
    <t>NL</t>
  </si>
  <si>
    <t>NZ</t>
  </si>
  <si>
    <t>NI</t>
  </si>
  <si>
    <t>NE</t>
  </si>
  <si>
    <t>NG</t>
  </si>
  <si>
    <t>NU</t>
  </si>
  <si>
    <t>NO</t>
  </si>
  <si>
    <t>OM</t>
  </si>
  <si>
    <t>PK</t>
  </si>
  <si>
    <t>PW</t>
  </si>
  <si>
    <t>PS</t>
  </si>
  <si>
    <t>PA</t>
  </si>
  <si>
    <t>PG</t>
  </si>
  <si>
    <t>PY</t>
  </si>
  <si>
    <t>PE</t>
  </si>
  <si>
    <t>PH</t>
  </si>
  <si>
    <t>PL</t>
  </si>
  <si>
    <t>PR</t>
  </si>
  <si>
    <t>QA</t>
  </si>
  <si>
    <t>KR</t>
  </si>
  <si>
    <t>MD</t>
  </si>
  <si>
    <t>RO</t>
  </si>
  <si>
    <t>RU</t>
  </si>
  <si>
    <t>RW</t>
  </si>
  <si>
    <t>KN</t>
  </si>
  <si>
    <t>LC</t>
  </si>
  <si>
    <t>VC</t>
  </si>
  <si>
    <t>WS</t>
  </si>
  <si>
    <t>SM</t>
  </si>
  <si>
    <t>ST</t>
  </si>
  <si>
    <t>SA</t>
  </si>
  <si>
    <t>SN</t>
  </si>
  <si>
    <t>RS</t>
  </si>
  <si>
    <t>SC</t>
  </si>
  <si>
    <t>SL</t>
  </si>
  <si>
    <t>SG</t>
  </si>
  <si>
    <t>SX</t>
  </si>
  <si>
    <t>SK</t>
  </si>
  <si>
    <t>SI</t>
  </si>
  <si>
    <t>SB</t>
  </si>
  <si>
    <t>SO</t>
  </si>
  <si>
    <t>ZA</t>
  </si>
  <si>
    <t>SS</t>
  </si>
  <si>
    <t>ES</t>
  </si>
  <si>
    <t>LK</t>
  </si>
  <si>
    <t>SD</t>
  </si>
  <si>
    <t>SR</t>
  </si>
  <si>
    <t>SZ</t>
  </si>
  <si>
    <t>SE</t>
  </si>
  <si>
    <t>CH</t>
  </si>
  <si>
    <t>SY</t>
  </si>
  <si>
    <t>TJ</t>
  </si>
  <si>
    <t>TH</t>
  </si>
  <si>
    <t>MK</t>
  </si>
  <si>
    <t>TL</t>
  </si>
  <si>
    <t>TG</t>
  </si>
  <si>
    <t>TK</t>
  </si>
  <si>
    <t>TO</t>
  </si>
  <si>
    <t>TT</t>
  </si>
  <si>
    <t>TN</t>
  </si>
  <si>
    <t>TR</t>
  </si>
  <si>
    <t>TM</t>
  </si>
  <si>
    <t>TC</t>
  </si>
  <si>
    <t>TV</t>
  </si>
  <si>
    <t>UG</t>
  </si>
  <si>
    <t>UA</t>
  </si>
  <si>
    <t>AE</t>
  </si>
  <si>
    <t>GB</t>
  </si>
  <si>
    <t>TZ</t>
  </si>
  <si>
    <t>US</t>
  </si>
  <si>
    <t>UY</t>
  </si>
  <si>
    <t>UZ</t>
  </si>
  <si>
    <t>VU</t>
  </si>
  <si>
    <t>VE</t>
  </si>
  <si>
    <t>VN</t>
  </si>
  <si>
    <t>YE</t>
  </si>
  <si>
    <t>ZM</t>
  </si>
  <si>
    <t>ZW</t>
  </si>
  <si>
    <t>Country ISO 2 Code</t>
  </si>
  <si>
    <t>UIS Country Name</t>
  </si>
  <si>
    <t>1. Please provide information on the person(s) responsible for completing this questionnaire.</t>
  </si>
  <si>
    <t>Lower secondary</t>
  </si>
  <si>
    <t>Upper secondary</t>
  </si>
  <si>
    <t>STU</t>
  </si>
  <si>
    <t>&lt;4</t>
  </si>
  <si>
    <t>EN</t>
  </si>
  <si>
    <t>DSD</t>
  </si>
  <si>
    <t>ISCED 243+244+253+254</t>
  </si>
  <si>
    <t>ISCED 343+353</t>
  </si>
  <si>
    <t>ISCED 344+354</t>
  </si>
  <si>
    <t>W00</t>
  </si>
  <si>
    <t>Please select a country</t>
  </si>
  <si>
    <t>ISC_SUB3_4</t>
  </si>
  <si>
    <t>School year start (dd/mm/yyyy):</t>
  </si>
  <si>
    <t>School year end (dd/mm/yyyy):</t>
  </si>
  <si>
    <t>Reference date for ages (dd/mm/yyyy):</t>
  </si>
  <si>
    <t>VAL_A1</t>
  </si>
  <si>
    <t>Vlookup</t>
  </si>
  <si>
    <t>3. Please provide information on the school year, reference date for ages and the main sources of data.</t>
  </si>
  <si>
    <t>ADLT_F</t>
  </si>
  <si>
    <t>INIT</t>
  </si>
  <si>
    <t>ISCED 342+352</t>
  </si>
  <si>
    <t>2. Please provide the website address(es) where national education statistics and school census questionnaires are published.</t>
  </si>
  <si>
    <t>Instructions for completing the questionnaire</t>
  </si>
  <si>
    <t>http://www.uis.unesco.org/UISQuestionnaires/Pages/country.aspx</t>
  </si>
  <si>
    <t>uis.survey@unesco.org</t>
  </si>
  <si>
    <t>http://www.uis.unesco.org/datacentre</t>
  </si>
  <si>
    <t>Coverage</t>
  </si>
  <si>
    <t>This questionnaire covers the entire formal education system in both public and private institutions within the borders of your country. The data provided should include both formal initial education programmes and formal adult education programmes. If data are not available for some part of the education system, please make estimates to ensure full data coverage.</t>
  </si>
  <si>
    <t>Before completing this questionnaire, education programmes should first be classified by level according to the 2011 revision of the International Standard Classification of Education (ISCED 2011). The UIS will use the ISCED 2011 mapping of your country to validate your data submission. If your country does not have a recent ISCED mapping or if there have been subsequent changes to your national education system, please download and complete or update the questionnaire on National Education Systems (UIS/ED/ISC11) which is available on our Questionnaire Website.</t>
  </si>
  <si>
    <t>Academic year/reference period for the data collected in this questionnaire</t>
  </si>
  <si>
    <t>Using the Excel questionnaire</t>
  </si>
  <si>
    <t>Validation checks</t>
  </si>
  <si>
    <t>Structure of data items</t>
  </si>
  <si>
    <t>Numeric data</t>
  </si>
  <si>
    <t>Codes</t>
  </si>
  <si>
    <t>M - data not available or missing</t>
  </si>
  <si>
    <t>For any queries concerning the questionnaire, please contact the UIS by:</t>
  </si>
  <si>
    <t>PO Box 6128, Station Centre-ville</t>
  </si>
  <si>
    <t>CANADA</t>
  </si>
  <si>
    <t>Students and teachers (ISCED 0-4)</t>
  </si>
  <si>
    <t>Montreal, QC H3C 3J7</t>
  </si>
  <si>
    <t>Contact information for the UNESCO Institute for Statistics</t>
  </si>
  <si>
    <t>Email:</t>
  </si>
  <si>
    <t>Tel:</t>
  </si>
  <si>
    <t>+1 514 343 6880</t>
  </si>
  <si>
    <t>Fax:</t>
  </si>
  <si>
    <t>+1 514 343 5740</t>
  </si>
  <si>
    <t>Mail:</t>
  </si>
  <si>
    <t>UNESCO Institute for Statistics</t>
  </si>
  <si>
    <t>Web:</t>
  </si>
  <si>
    <t>http://www.uis.unesco.org</t>
  </si>
  <si>
    <t>Of which: have attended any early childhood education programme (ISCED 0)</t>
  </si>
  <si>
    <t>Excel_file</t>
  </si>
  <si>
    <t>Please refer to the Instruction Manual: Survey of Formal Education for detailed concepts and definitions used in this survey.</t>
  </si>
  <si>
    <t>All UIS questionnaires and manuals are available on the Questionnaire Website:</t>
  </si>
  <si>
    <t>Completed questionnaires should be sent by email attachment to:</t>
  </si>
  <si>
    <t>Data from previous surveys are available at:</t>
  </si>
  <si>
    <t>This questionnaire has been designed for optimal functionality in Microsoft Excel 2010 but can also be used with other versions of Excel. The questionnaire has been locked to preserve the layout and the integrity of the automatically calculated totals (shaded in blue) and validations. To the extent possible, data should be entered in the white cells only. If data are not available for a given category please use the missing codes described below.</t>
  </si>
  <si>
    <t>In order to ensure the provision of complete data and metadata, each data item is composed of three distinct cells which accept numeric data (including zeros to indicate nil or negligible data), missing data codes and comments, respectively. Countries are requested to make every effort to provide complete data in the numeric cell, if data are not available please use the appropriate codes described below. Please note that the Excel commenting feature has been disabled. Comments should be entered in the appropriate comment cell.</t>
  </si>
  <si>
    <t>These cells only accept numeric values, including zeros (to indicate nil or negligible data). Please note that an error message will appear if a non-numeric value is entered.</t>
  </si>
  <si>
    <t>These cells only accept the letters Z, X, W or M and are located to the right of the numeric data cells. The correct use of codes is an essential condition to ensure cross-national comparability and completeness of data. The codes are used in statistical analyses and reports to indicate the coverage of the data and to explain why data are not available. Please explain any data coverage issues using the following codes:</t>
  </si>
  <si>
    <t>X - data included elsewhere</t>
  </si>
  <si>
    <t>If data include other categories and are therefore over-covered, please enter the value in the numeric data cell and 'W' in the related codes cell. Please also indicate in the comment cell which data are included by using the Excel column and row identifiers or free text. Where appropriate, please also use the 'X' code described above.</t>
  </si>
  <si>
    <t>If a category exists in your national education system but the related data are not available, cannot be estimated and are not included in any other cells of the questionnaire, please leave the numeric data cell blank and enter 'M' in the related codes cell. In such cases, please note that the total is considered to be missing or incomplete with respect to these categories. If possible, please provide a comment to indicate why data are not available.</t>
  </si>
  <si>
    <t>&gt; 18</t>
  </si>
  <si>
    <t>Y_GT18</t>
  </si>
  <si>
    <t>Students and teachers</t>
  </si>
  <si>
    <t>&lt;2</t>
  </si>
  <si>
    <t>YLT2</t>
  </si>
  <si>
    <t>Z - category not applicable</t>
  </si>
  <si>
    <t>If a data item or table refers to a category which does not apply or exist in your national education system (e.g. ISCED 4 programmes do not exist in your country), please enter zero '0' in the numeric data cell and enter 'Z' in the related codes cell. The use of this code indicates that data for these categories do not even hypothetically exist.</t>
  </si>
  <si>
    <t>W - includes data from another category</t>
  </si>
  <si>
    <t>DefaultValue</t>
  </si>
  <si>
    <t>NaN</t>
  </si>
  <si>
    <t>ISCED 343+344+353+354</t>
  </si>
  <si>
    <t>Total</t>
  </si>
  <si>
    <t>Trained teachers</t>
  </si>
  <si>
    <t>Qualified teachers</t>
  </si>
  <si>
    <t>Lower secondary (ISCED 24)</t>
  </si>
  <si>
    <t>Of which: repeaters</t>
  </si>
  <si>
    <t>A2: Number of students by level of education, intensity of participation, type of institution and sex</t>
  </si>
  <si>
    <t>Formal adult education only</t>
  </si>
  <si>
    <t>Formal initial primary education (ISCED 1) only</t>
  </si>
  <si>
    <t>Formal initial general education only</t>
  </si>
  <si>
    <t>Formal initial education only</t>
  </si>
  <si>
    <t>TOTAL: all grades</t>
  </si>
  <si>
    <t>A4: Number of students in formal adult education by level of education, age and sex</t>
  </si>
  <si>
    <t>A6: Number of students and repeaters in initial lower and upper secondary general education by grade, age and sex</t>
  </si>
  <si>
    <t>A9: Number of classroom teachers by teaching level of education, employment status, type of institution and sex</t>
  </si>
  <si>
    <t>A1: General information on the data collected in the questionnaire</t>
  </si>
  <si>
    <t>A3: Number of students by level of education, age and sex</t>
  </si>
  <si>
    <t>A7: Number of new entrants to Grade 1 in initial education and prior enrolment by age and sex</t>
  </si>
  <si>
    <t>7</t>
  </si>
  <si>
    <t>6</t>
  </si>
  <si>
    <t>v1</t>
  </si>
  <si>
    <t>TRTEACH</t>
  </si>
  <si>
    <t>QTEACH</t>
  </si>
  <si>
    <t>NENT_P</t>
  </si>
  <si>
    <t>A5: Number of students and repeaters in initial primary education by age, grade and sex</t>
  </si>
  <si>
    <t>_Z</t>
  </si>
  <si>
    <t>A8: Number of graduates by level of education, type of completion and sex</t>
  </si>
  <si>
    <t>A10: Number of classroom teachers by qualified and trained status, teaching level of education, type of institution and sex</t>
  </si>
  <si>
    <t>FREQ</t>
  </si>
  <si>
    <t>FIX</t>
  </si>
  <si>
    <t>A</t>
  </si>
  <si>
    <t>If a data item or category exists in your national education system but cannot be disaggregated from another category, please leave the numeric data cell blank and enter 'X' in related codes cell. Please also indicate in which cell the data are included in the comment cell by using the Excel column and row identifiers or free text. Where appropriate, please also use the code 'W' described below.</t>
  </si>
  <si>
    <t>Of which: newly recruited</t>
  </si>
  <si>
    <t>With handwashing facilities</t>
  </si>
  <si>
    <t>With adapted infrastructure and materials for students with disabilities</t>
  </si>
  <si>
    <t>Providing life skills-based HIV and sexuality education</t>
  </si>
  <si>
    <t>Starting teacher with a typical level of qualification</t>
  </si>
  <si>
    <t>Starting teacher with a minimum level of qualification</t>
  </si>
  <si>
    <t>UIS_ED_A_2017</t>
  </si>
  <si>
    <t>A15: Number of computers allocated to schools by level of education - all programmes (general and vocational)</t>
  </si>
  <si>
    <t>Teachers who received training while in-service during the twelve months preceding the end of the reference academic year</t>
  </si>
  <si>
    <t>With internet for pedagogical purposes</t>
  </si>
  <si>
    <t>With electricity</t>
  </si>
  <si>
    <t>With computer(s) for pedagogical purposes</t>
  </si>
  <si>
    <t>With improved toilets</t>
  </si>
  <si>
    <t>of which: single-sex toilets</t>
  </si>
  <si>
    <t>With improved drinking water source</t>
  </si>
  <si>
    <t>of which: with drinking water available</t>
  </si>
  <si>
    <t>A11: Annual statutory teacher compensation (units of national currency) in public institutions, by teaching level of education- all programmes (general and vocational)</t>
  </si>
  <si>
    <t>A13: Number of educational institutions with ICT services, basic hygiene facilities and the provisioning of life skills-based HIV and sexuality education by level of education - all programmes (general and vocational)</t>
  </si>
  <si>
    <t>A12: Number of educational institutions by level of education and type of institution - all programmes (general and vocational)</t>
  </si>
  <si>
    <t>of which: useable single-sex toilets</t>
  </si>
  <si>
    <t>Total number of computers for pedagogical purposes</t>
  </si>
  <si>
    <t>Currency:</t>
  </si>
  <si>
    <t>Sheet</t>
  </si>
  <si>
    <t>Description</t>
  </si>
  <si>
    <t>A11</t>
  </si>
  <si>
    <t>A12</t>
  </si>
  <si>
    <t>A13</t>
  </si>
  <si>
    <t>A14</t>
  </si>
  <si>
    <t>A15</t>
  </si>
  <si>
    <t>Unit:</t>
  </si>
  <si>
    <t>Q4</t>
  </si>
  <si>
    <t>Please select the unit used</t>
  </si>
  <si>
    <t>Units</t>
  </si>
  <si>
    <t>Hundreds</t>
  </si>
  <si>
    <t>Thousands</t>
  </si>
  <si>
    <t>Millions</t>
  </si>
  <si>
    <t>Billions</t>
  </si>
  <si>
    <t>Unit multiplier code</t>
  </si>
  <si>
    <t>4. Please provide the unit and the currency used for the data on annual statutory teacher compensation (Table A11)</t>
  </si>
  <si>
    <t>NRTEACH</t>
  </si>
  <si>
    <t>TEACH_COMP</t>
  </si>
  <si>
    <t>NAC</t>
  </si>
  <si>
    <t>MIN</t>
  </si>
  <si>
    <t>TYPICAL</t>
  </si>
  <si>
    <t>QUAL_LEVEL</t>
  </si>
  <si>
    <t>INFRASTR</t>
  </si>
  <si>
    <t>ELEC</t>
  </si>
  <si>
    <t>HIV_SEX_EDU</t>
  </si>
  <si>
    <t>TEACH_ISTR_12MTH</t>
  </si>
  <si>
    <t>COMP_SKILLS_CS</t>
  </si>
  <si>
    <t>COMP</t>
  </si>
  <si>
    <t>16</t>
  </si>
  <si>
    <t>V14</t>
  </si>
  <si>
    <t>VAL_Data Check</t>
  </si>
  <si>
    <t>Summary of data issues:</t>
  </si>
  <si>
    <t>Data coverage (%):</t>
  </si>
  <si>
    <t>Number of logical errors:</t>
  </si>
  <si>
    <t>Of which: Errors in figures</t>
  </si>
  <si>
    <t>Of which: Errors in coding</t>
  </si>
  <si>
    <t>List of logical errors in the questionnaire:</t>
  </si>
  <si>
    <t>Country
comments</t>
  </si>
  <si>
    <t>Error check</t>
  </si>
  <si>
    <t>Location</t>
  </si>
  <si>
    <t>Result</t>
  </si>
  <si>
    <t>Formula (simplified)</t>
  </si>
  <si>
    <t>Left side</t>
  </si>
  <si>
    <t>Operator</t>
  </si>
  <si>
    <t>Right side</t>
  </si>
  <si>
    <t>Cell</t>
  </si>
  <si>
    <t>Figure</t>
  </si>
  <si>
    <t>Code</t>
  </si>
  <si>
    <t>Comparison of two data items collecting same data</t>
  </si>
  <si>
    <t>The sum of two or more data items equals the total</t>
  </si>
  <si>
    <t>AB22</t>
  </si>
  <si>
    <t>AB99</t>
  </si>
  <si>
    <t>V22</t>
  </si>
  <si>
    <t>V99</t>
  </si>
  <si>
    <t>Y99</t>
  </si>
  <si>
    <t>AE22</t>
  </si>
  <si>
    <t>AE99</t>
  </si>
  <si>
    <t>AN22</t>
  </si>
  <si>
    <t>AN99</t>
  </si>
  <si>
    <t>AH22</t>
  </si>
  <si>
    <t>AH99</t>
  </si>
  <si>
    <t>AK22</t>
  </si>
  <si>
    <t>AK99</t>
  </si>
  <si>
    <t>AW22</t>
  </si>
  <si>
    <t>AW99</t>
  </si>
  <si>
    <t>AQ22</t>
  </si>
  <si>
    <t>AQ99</t>
  </si>
  <si>
    <t>AT22</t>
  </si>
  <si>
    <t>AT99</t>
  </si>
  <si>
    <t>BO22</t>
  </si>
  <si>
    <t>AZ99</t>
  </si>
  <si>
    <t>AB21</t>
  </si>
  <si>
    <t>AB70</t>
  </si>
  <si>
    <t>V21</t>
  </si>
  <si>
    <t>V70</t>
  </si>
  <si>
    <t>Y70</t>
  </si>
  <si>
    <t>AE21</t>
  </si>
  <si>
    <t>AE70</t>
  </si>
  <si>
    <t>AN21</t>
  </si>
  <si>
    <t>AN70</t>
  </si>
  <si>
    <t>AH21</t>
  </si>
  <si>
    <t>AH70</t>
  </si>
  <si>
    <t>AK21</t>
  </si>
  <si>
    <t>AK70</t>
  </si>
  <si>
    <t>AW21</t>
  </si>
  <si>
    <t>AW70</t>
  </si>
  <si>
    <t>AQ21</t>
  </si>
  <si>
    <t>AQ70</t>
  </si>
  <si>
    <t>AT21</t>
  </si>
  <si>
    <t>AT70</t>
  </si>
  <si>
    <t>BO21</t>
  </si>
  <si>
    <t>AZ70</t>
  </si>
  <si>
    <t>AB20</t>
  </si>
  <si>
    <t>AB41</t>
  </si>
  <si>
    <t>V20</t>
  </si>
  <si>
    <t>V41</t>
  </si>
  <si>
    <t>Y41</t>
  </si>
  <si>
    <t>AE20</t>
  </si>
  <si>
    <t>AE41</t>
  </si>
  <si>
    <t>AN20</t>
  </si>
  <si>
    <t>AN41</t>
  </si>
  <si>
    <t>AH20</t>
  </si>
  <si>
    <t>AH41</t>
  </si>
  <si>
    <t>AK20</t>
  </si>
  <si>
    <t>AK41</t>
  </si>
  <si>
    <t>AW20</t>
  </si>
  <si>
    <t>AW41</t>
  </si>
  <si>
    <t>AQ20</t>
  </si>
  <si>
    <t>AQ41</t>
  </si>
  <si>
    <t>AT20</t>
  </si>
  <si>
    <t>AT41</t>
  </si>
  <si>
    <t>BO20</t>
  </si>
  <si>
    <t>AZ41</t>
  </si>
  <si>
    <t>=</t>
  </si>
  <si>
    <t>A2'!AB22 =A3'!AB99</t>
  </si>
  <si>
    <t>A2'!V22 =A3'!V99</t>
  </si>
  <si>
    <t>A2'!Y22 =A3'!Y99</t>
  </si>
  <si>
    <t>A2'!AE22 =A3'!AE99</t>
  </si>
  <si>
    <t>A2'!AN22 =A3'!AN99</t>
  </si>
  <si>
    <t>A2'!AH22 =A3'!AH99</t>
  </si>
  <si>
    <t>A2'!AK22 =A3'!AK99</t>
  </si>
  <si>
    <t>A2'!AW22 =A3'!AW99</t>
  </si>
  <si>
    <t>A2'!AQ22 =A3'!AQ99</t>
  </si>
  <si>
    <t>A2'!AT22 =A3'!AT99</t>
  </si>
  <si>
    <t>A2'!BO22 =A3'!AZ99</t>
  </si>
  <si>
    <t>A2'!AB21 =A3'!AB70</t>
  </si>
  <si>
    <t>A2'!V21 =A3'!V70</t>
  </si>
  <si>
    <t>A2'!Y21 =A3'!Y70</t>
  </si>
  <si>
    <t>A2'!AE21 =A3'!AE70</t>
  </si>
  <si>
    <t>A2'!AN21 =A3'!AN70</t>
  </si>
  <si>
    <t>A2'!AH21 =A3'!AH70</t>
  </si>
  <si>
    <t>A2'!AK21 =A3'!AK70</t>
  </si>
  <si>
    <t>A2'!AW21 =A3'!AW70</t>
  </si>
  <si>
    <t>A2'!AQ21 =A3'!AQ70</t>
  </si>
  <si>
    <t>A2'!AT21 =A3'!AT70</t>
  </si>
  <si>
    <t>A2'!BO21 =A3'!AZ70</t>
  </si>
  <si>
    <t>A2'!AB20 =A3'!AB41</t>
  </si>
  <si>
    <t>A2'!V20 =A3'!V41</t>
  </si>
  <si>
    <t>A2'!Y20 =A3'!Y41</t>
  </si>
  <si>
    <t>A2'!AE20 =A3'!AE41</t>
  </si>
  <si>
    <t>A2'!AN20 =A3'!AN41</t>
  </si>
  <si>
    <t>A2'!AH20 =A3'!AH41</t>
  </si>
  <si>
    <t>A2'!AK20 =A3'!AK41</t>
  </si>
  <si>
    <t>A2'!AW20 =A3'!AW41</t>
  </si>
  <si>
    <t>A2'!AQ20 =A3'!AQ41</t>
  </si>
  <si>
    <t>A2'!AT20 =A3'!AT41</t>
  </si>
  <si>
    <t>A2'!BO20 =A3'!AZ41</t>
  </si>
  <si>
    <t>A5+A4</t>
  </si>
  <si>
    <t>AT38</t>
  </si>
  <si>
    <t>AT65</t>
  </si>
  <si>
    <t>AT92</t>
  </si>
  <si>
    <t>&lt;=</t>
  </si>
  <si>
    <t>SUM('A5'!AT38,'A4'!V32)=A2'!AE20</t>
  </si>
  <si>
    <t>SUM('A6'!AQ32,'A4'!Y32) &lt;=A2'!AN20</t>
  </si>
  <si>
    <t>SUM('A6'!AQ53,'A4'!Y52) &lt;=A2'!AN21</t>
  </si>
  <si>
    <t>SUM('A6'!AQ74,'A4'!Y72) &lt;=A2'!AN22</t>
  </si>
  <si>
    <t>SUM('A6'!AT32,'A4'!AB32) &lt;=A2'!AW20</t>
  </si>
  <si>
    <t>SUM('A6'!AT53,'A4'!AB52) &lt;=A2'!AW21</t>
  </si>
  <si>
    <t>SUM('A6'!AT74,'A4'!AB72) &lt;=A2'!AW22</t>
  </si>
  <si>
    <t>A6+A4</t>
  </si>
  <si>
    <t>AQ32</t>
  </si>
  <si>
    <t>AQ53</t>
  </si>
  <si>
    <t>AQ74</t>
  </si>
  <si>
    <t>AT32</t>
  </si>
  <si>
    <t>AT53</t>
  </si>
  <si>
    <t>AT74</t>
  </si>
  <si>
    <t>Initial plus adult education equals initial and adult education</t>
  </si>
  <si>
    <t>Czechia</t>
  </si>
  <si>
    <t>LI</t>
  </si>
  <si>
    <t>Liechtenstein</t>
  </si>
  <si>
    <t>New entrants to Grade 1 equal to Students in Grade 1 - Repeaters in Grade 1 (Primary)</t>
  </si>
  <si>
    <t>V32</t>
  </si>
  <si>
    <t>V53</t>
  </si>
  <si>
    <t>V74</t>
  </si>
  <si>
    <t>('A5'!V38-'A5'!V39)) =A7'!V32</t>
  </si>
  <si>
    <t>('A5'!V65-'A5'!V66)) =A7'!V53</t>
  </si>
  <si>
    <t>('A5'!V92-'A5'!V93)) =A7'!V74</t>
  </si>
  <si>
    <t>V38</t>
  </si>
  <si>
    <t>V65</t>
  </si>
  <si>
    <t>V92</t>
  </si>
  <si>
    <t>Y32</t>
  </si>
  <si>
    <t>Y53</t>
  </si>
  <si>
    <t>Y74</t>
  </si>
  <si>
    <t>('A6'!V32-'A6'!V33) &lt;=A7'!Y32</t>
  </si>
  <si>
    <t>('A6'!V53-'A6'!V54) &lt;=A7'!Y53</t>
  </si>
  <si>
    <t>('A6'!V74-'A6'!V75) &lt;=A7'!Y74</t>
  </si>
  <si>
    <t>A5'!V39 &lt;=A5'!V38</t>
  </si>
  <si>
    <t>V39</t>
  </si>
  <si>
    <t>A5'!Y39 &lt;=A5'!Y38</t>
  </si>
  <si>
    <t>Y39</t>
  </si>
  <si>
    <t>Y38</t>
  </si>
  <si>
    <t>A5'!AB39 &lt;=A5'!AB38</t>
  </si>
  <si>
    <t>AB39</t>
  </si>
  <si>
    <t>AB38</t>
  </si>
  <si>
    <t>A5'!AE39 &lt;=A5'!AE38</t>
  </si>
  <si>
    <t>AE39</t>
  </si>
  <si>
    <t>AE38</t>
  </si>
  <si>
    <t>A5'!AH39 &lt;=A5'!AH38</t>
  </si>
  <si>
    <t>AH39</t>
  </si>
  <si>
    <t>AH38</t>
  </si>
  <si>
    <t>A5'!AK39 &lt;=A5'!AK38</t>
  </si>
  <si>
    <t>AK39</t>
  </si>
  <si>
    <t>AK38</t>
  </si>
  <si>
    <t>A5'!AN39 &lt;=A5'!AN38</t>
  </si>
  <si>
    <t>AN39</t>
  </si>
  <si>
    <t>AN38</t>
  </si>
  <si>
    <t>A5'!AQ39 &lt;=A5'!AQ38</t>
  </si>
  <si>
    <t>AQ39</t>
  </si>
  <si>
    <t>AQ38</t>
  </si>
  <si>
    <t>A5'!V66 &lt;=A5'!V65</t>
  </si>
  <si>
    <t>V66</t>
  </si>
  <si>
    <t>A5'!Y66 &lt;=A5'!Y65</t>
  </si>
  <si>
    <t>Y66</t>
  </si>
  <si>
    <t>Y65</t>
  </si>
  <si>
    <t>A5'!AB66 &lt;=A5'!AB65</t>
  </si>
  <si>
    <t>AB66</t>
  </si>
  <si>
    <t>AB65</t>
  </si>
  <si>
    <t>A5'!AE66 &lt;=A5'!AE65</t>
  </si>
  <si>
    <t>AE66</t>
  </si>
  <si>
    <t>AE65</t>
  </si>
  <si>
    <t>A5'!AH66 &lt;=A5'!AH65</t>
  </si>
  <si>
    <t>AH66</t>
  </si>
  <si>
    <t>AH65</t>
  </si>
  <si>
    <t>A5'!AK66 &lt;=A5'!AK65</t>
  </si>
  <si>
    <t>AK66</t>
  </si>
  <si>
    <t>AK65</t>
  </si>
  <si>
    <t>A5'!AN66 &lt;=A5'!AN65</t>
  </si>
  <si>
    <t>AN66</t>
  </si>
  <si>
    <t>AN65</t>
  </si>
  <si>
    <t>A5'!AQ66 &lt;=A5'!AQ65</t>
  </si>
  <si>
    <t>AQ66</t>
  </si>
  <si>
    <t>AQ65</t>
  </si>
  <si>
    <t>A5'!V93 &lt;=A5'!V92</t>
  </si>
  <si>
    <t>V93</t>
  </si>
  <si>
    <t>A5'!Y93 &lt;=A5'!Y92</t>
  </si>
  <si>
    <t>Y93</t>
  </si>
  <si>
    <t>Y92</t>
  </si>
  <si>
    <t>A5'!AB93 &lt;=A5'!AB92</t>
  </si>
  <si>
    <t>AB93</t>
  </si>
  <si>
    <t>AB92</t>
  </si>
  <si>
    <t>A5'!AE93 &lt;=A5'!AE92</t>
  </si>
  <si>
    <t>AE93</t>
  </si>
  <si>
    <t>AE92</t>
  </si>
  <si>
    <t>A5'!AH93 &lt;=A5'!AH92</t>
  </si>
  <si>
    <t>AH93</t>
  </si>
  <si>
    <t>AH92</t>
  </si>
  <si>
    <t>A5'!AK93 &lt;=A5'!AK92</t>
  </si>
  <si>
    <t>AK93</t>
  </si>
  <si>
    <t>AK92</t>
  </si>
  <si>
    <t>A5'!AN93 &lt;=A5'!AN92</t>
  </si>
  <si>
    <t>AN93</t>
  </si>
  <si>
    <t>AN92</t>
  </si>
  <si>
    <t>A5'!AQ93 &lt;=A5'!AQ92</t>
  </si>
  <si>
    <t>AQ93</t>
  </si>
  <si>
    <t>AQ92</t>
  </si>
  <si>
    <t>A5'!AT39 &lt;=A5'!AT38</t>
  </si>
  <si>
    <t>AT39</t>
  </si>
  <si>
    <t>A5'!AT66 &lt;=A5'!AT65</t>
  </si>
  <si>
    <t>AT66</t>
  </si>
  <si>
    <t>AT93</t>
  </si>
  <si>
    <t>A6'!V33 &lt;=A6'!V32</t>
  </si>
  <si>
    <t>V33</t>
  </si>
  <si>
    <t>A6'!Y33 &lt;=A6'!Y32</t>
  </si>
  <si>
    <t>Y33</t>
  </si>
  <si>
    <t>A6'!AB33 &lt;=A6'!AB32</t>
  </si>
  <si>
    <t>AB33</t>
  </si>
  <si>
    <t>AB32</t>
  </si>
  <si>
    <t>A6'!AE33 &lt;=A6'!AE32</t>
  </si>
  <si>
    <t>AE33</t>
  </si>
  <si>
    <t>AE32</t>
  </si>
  <si>
    <t>A6'!AH33 &lt;=A6'!AH32</t>
  </si>
  <si>
    <t>AH33</t>
  </si>
  <si>
    <t>AH32</t>
  </si>
  <si>
    <t>A6'!AK33 &lt;=A6'!AK32</t>
  </si>
  <si>
    <t>AK33</t>
  </si>
  <si>
    <t>AK32</t>
  </si>
  <si>
    <t>A6'!AN33 &lt;=A6'!AN32</t>
  </si>
  <si>
    <t>AN33</t>
  </si>
  <si>
    <t>AN32</t>
  </si>
  <si>
    <t>A6'!AQ33 &lt;=A6'!AQ32</t>
  </si>
  <si>
    <t>AQ33</t>
  </si>
  <si>
    <t>A6'!AT33 &lt;=A6'!AT32</t>
  </si>
  <si>
    <t>AT33</t>
  </si>
  <si>
    <t>A6'!V54 &lt;=A6'!V53</t>
  </si>
  <si>
    <t>V54</t>
  </si>
  <si>
    <t>A6'!Y54 &lt;=A6'!Y53</t>
  </si>
  <si>
    <t>Y54</t>
  </si>
  <si>
    <t>A6'!AB54 &lt;=A6'!AB53</t>
  </si>
  <si>
    <t>AB54</t>
  </si>
  <si>
    <t>AB53</t>
  </si>
  <si>
    <t>A6'!AE54 &lt;=A6'!AE53</t>
  </si>
  <si>
    <t>AE54</t>
  </si>
  <si>
    <t>AE53</t>
  </si>
  <si>
    <t>A6'!AH54 &lt;=A6'!AH53</t>
  </si>
  <si>
    <t>AH54</t>
  </si>
  <si>
    <t>AH53</t>
  </si>
  <si>
    <t>A6'!AK54 &lt;=A6'!AK53</t>
  </si>
  <si>
    <t>AK54</t>
  </si>
  <si>
    <t>AK53</t>
  </si>
  <si>
    <t>A6'!AN54 &lt;=A6'!AN53</t>
  </si>
  <si>
    <t>AN54</t>
  </si>
  <si>
    <t>AN53</t>
  </si>
  <si>
    <t>A6'!AQ54 &lt;=A6'!AQ53</t>
  </si>
  <si>
    <t>AQ54</t>
  </si>
  <si>
    <t>A6'!AT54 &lt;=A6'!AT53</t>
  </si>
  <si>
    <t>AT54</t>
  </si>
  <si>
    <t>A6'!V75 &lt;=A6'!V74</t>
  </si>
  <si>
    <t>V75</t>
  </si>
  <si>
    <t>A6'!Y75 &lt;=A6'!Y74</t>
  </si>
  <si>
    <t>Y75</t>
  </si>
  <si>
    <t>A6'!AB75 &lt;=A6'!AB74</t>
  </si>
  <si>
    <t>AB75</t>
  </si>
  <si>
    <t>AB74</t>
  </si>
  <si>
    <t>A6'!AE75 &lt;=A6'!AE74</t>
  </si>
  <si>
    <t>AE75</t>
  </si>
  <si>
    <t>AE74</t>
  </si>
  <si>
    <t>A6'!AH75 &lt;=A6'!AH74</t>
  </si>
  <si>
    <t>AH75</t>
  </si>
  <si>
    <t>AH74</t>
  </si>
  <si>
    <t>A6'!AK75 &lt;=A6'!AK74</t>
  </si>
  <si>
    <t>AK75</t>
  </si>
  <si>
    <t>AK74</t>
  </si>
  <si>
    <t>A6'!AN75 &lt;=A6'!AN74</t>
  </si>
  <si>
    <t>AN75</t>
  </si>
  <si>
    <t>AN74</t>
  </si>
  <si>
    <t>A6'!AQ75 &lt;=A6'!AQ74</t>
  </si>
  <si>
    <t>AQ75</t>
  </si>
  <si>
    <t>AT75</t>
  </si>
  <si>
    <t>A6'!AT75 &lt;=A6'!AT74</t>
  </si>
  <si>
    <t>A5'!AT93 &lt;=A5'!AT92</t>
  </si>
  <si>
    <t>A10'!V14 &lt;=A9'!V14</t>
  </si>
  <si>
    <t>A10'!V15 &lt;=A9'!V15</t>
  </si>
  <si>
    <t>V15</t>
  </si>
  <si>
    <t>A10'!V16 &lt;=A9'!V16</t>
  </si>
  <si>
    <t>V16</t>
  </si>
  <si>
    <t>A10'!V17 &lt;=A9'!V17</t>
  </si>
  <si>
    <t>V17</t>
  </si>
  <si>
    <t>A10'!V18 &lt;=A9'!V18</t>
  </si>
  <si>
    <t>V18</t>
  </si>
  <si>
    <t>A10'!V19 &lt;=A9'!V19</t>
  </si>
  <si>
    <t>V19</t>
  </si>
  <si>
    <t>A10'!V20 &lt;=A9'!V20</t>
  </si>
  <si>
    <t>A10'!V21 &lt;=A9'!V21</t>
  </si>
  <si>
    <t>A10'!V22 &lt;=A9'!V22</t>
  </si>
  <si>
    <t>A10'!Y14 &lt;=A9'!Y14</t>
  </si>
  <si>
    <t>A10'!Y15 &lt;=A9'!Y15</t>
  </si>
  <si>
    <t>A10'!Y16 &lt;=A9'!Y16</t>
  </si>
  <si>
    <t>A10'!Y17 &lt;=A9'!Y17</t>
  </si>
  <si>
    <t>A10'!Y18 &lt;=A9'!Y18</t>
  </si>
  <si>
    <t>A10'!Y19 &lt;=A9'!Y19</t>
  </si>
  <si>
    <t>A10'!Y20 &lt;=A9'!Y20</t>
  </si>
  <si>
    <t>A10'!Y21 &lt;=A9'!Y21</t>
  </si>
  <si>
    <t>A10'!Y22 &lt;=A9'!Y22</t>
  </si>
  <si>
    <t>A10'!AB14 &lt;=A9'!AB14</t>
  </si>
  <si>
    <t>AB14</t>
  </si>
  <si>
    <t>A10'!AB15 &lt;=A9'!AB15</t>
  </si>
  <si>
    <t>AB15</t>
  </si>
  <si>
    <t>A10'!AB16 &lt;=A9'!AB16</t>
  </si>
  <si>
    <t>AB16</t>
  </si>
  <si>
    <t>A10'!AB17 &lt;=A9'!AB17</t>
  </si>
  <si>
    <t>AB17</t>
  </si>
  <si>
    <t>A10'!AB18 &lt;=A9'!AB18</t>
  </si>
  <si>
    <t>AB18</t>
  </si>
  <si>
    <t>A10'!AB19 &lt;=A9'!AB19</t>
  </si>
  <si>
    <t>AB19</t>
  </si>
  <si>
    <t>A10'!AB20 &lt;=A9'!AB20</t>
  </si>
  <si>
    <t>A10'!AB21 &lt;=A9'!AB21</t>
  </si>
  <si>
    <t>A10'!AB22 &lt;=A9'!AB22</t>
  </si>
  <si>
    <t>A10'!AE14 &lt;=A9'!AE14</t>
  </si>
  <si>
    <t>AE14</t>
  </si>
  <si>
    <t>A10'!AE15 &lt;=A9'!AE15</t>
  </si>
  <si>
    <t>AE15</t>
  </si>
  <si>
    <t>A10'!AE16 &lt;=A9'!AE16</t>
  </si>
  <si>
    <t>AE16</t>
  </si>
  <si>
    <t>A10'!AE17 &lt;=A9'!AE17</t>
  </si>
  <si>
    <t>AE17</t>
  </si>
  <si>
    <t>A10'!AE18 &lt;=A9'!AE18</t>
  </si>
  <si>
    <t>AE18</t>
  </si>
  <si>
    <t>A10'!AE19 &lt;=A9'!AE19</t>
  </si>
  <si>
    <t>AE19</t>
  </si>
  <si>
    <t>A10'!AE20 &lt;=A9'!AE20</t>
  </si>
  <si>
    <t>A10'!AE21 &lt;=A9'!AE21</t>
  </si>
  <si>
    <t>A10'!AE22 &lt;=A9'!AE22</t>
  </si>
  <si>
    <t>A10'!AH14 &lt;=A9'!AH14</t>
  </si>
  <si>
    <t>AH14</t>
  </si>
  <si>
    <t>A10'!AH15 &lt;=A9'!AH15</t>
  </si>
  <si>
    <t>AH15</t>
  </si>
  <si>
    <t>A10'!AH16 &lt;=A9'!AH16</t>
  </si>
  <si>
    <t>AH16</t>
  </si>
  <si>
    <t>A10'!AH17 &lt;=A9'!AH17</t>
  </si>
  <si>
    <t>AH17</t>
  </si>
  <si>
    <t>A10'!AH18 &lt;=A9'!AH18</t>
  </si>
  <si>
    <t>AH18</t>
  </si>
  <si>
    <t>A10'!AH19 &lt;=A9'!AH19</t>
  </si>
  <si>
    <t>AH19</t>
  </si>
  <si>
    <t>A10'!AH20 &lt;=A9'!AH20</t>
  </si>
  <si>
    <t>A10'!AH21 &lt;=A9'!AH21</t>
  </si>
  <si>
    <t>A10'!AH22 &lt;=A9'!AH22</t>
  </si>
  <si>
    <t>A10'!AK14 &lt;=A9'!AK14</t>
  </si>
  <si>
    <t>AK14</t>
  </si>
  <si>
    <t>A10'!AK15 &lt;=A9'!AK15</t>
  </si>
  <si>
    <t>AK15</t>
  </si>
  <si>
    <t>A10'!AK16 &lt;=A9'!AK16</t>
  </si>
  <si>
    <t>AK16</t>
  </si>
  <si>
    <t>A10'!AK17 &lt;=A9'!AK17</t>
  </si>
  <si>
    <t>AK17</t>
  </si>
  <si>
    <t>A10'!AK18 &lt;=A9'!AK18</t>
  </si>
  <si>
    <t>AK18</t>
  </si>
  <si>
    <t>A10'!AK19 &lt;=A9'!AK19</t>
  </si>
  <si>
    <t>AK19</t>
  </si>
  <si>
    <t>A10'!AK20 &lt;=A9'!AK20</t>
  </si>
  <si>
    <t>A10'!AK21 &lt;=A9'!AK21</t>
  </si>
  <si>
    <t>A10'!AK22 &lt;=A9'!AK22</t>
  </si>
  <si>
    <t>A10'!AN14 &lt;=A9'!AN14</t>
  </si>
  <si>
    <t>AN14</t>
  </si>
  <si>
    <t>A10'!AN15 &lt;=A9'!AN15</t>
  </si>
  <si>
    <t>AN15</t>
  </si>
  <si>
    <t>A10'!AN16 &lt;=A9'!AN16</t>
  </si>
  <si>
    <t>AN16</t>
  </si>
  <si>
    <t>A10'!AN17 &lt;=A9'!AN17</t>
  </si>
  <si>
    <t>AN17</t>
  </si>
  <si>
    <t>A10'!AN18 &lt;=A9'!AN18</t>
  </si>
  <si>
    <t>AN18</t>
  </si>
  <si>
    <t>A10'!AN19 &lt;=A9'!AN19</t>
  </si>
  <si>
    <t>AN19</t>
  </si>
  <si>
    <t>A10'!AN20 &lt;=A9'!AN20</t>
  </si>
  <si>
    <t>A10'!AN21 &lt;=A9'!AN21</t>
  </si>
  <si>
    <t>A10'!AN22 &lt;=A9'!AN22</t>
  </si>
  <si>
    <t>A10'!AQ14 &lt;=A9'!AQ14</t>
  </si>
  <si>
    <t>AQ14</t>
  </si>
  <si>
    <t>A10'!AQ15 &lt;=A9'!AQ15</t>
  </si>
  <si>
    <t>AQ15</t>
  </si>
  <si>
    <t>A10'!AQ16 &lt;=A9'!AQ16</t>
  </si>
  <si>
    <t>AQ16</t>
  </si>
  <si>
    <t>A10'!AQ17 &lt;=A9'!AQ17</t>
  </si>
  <si>
    <t>AQ17</t>
  </si>
  <si>
    <t>A10'!AQ18 &lt;=A9'!AQ18</t>
  </si>
  <si>
    <t>AQ18</t>
  </si>
  <si>
    <t>A10'!AQ19 &lt;=A9'!AQ19</t>
  </si>
  <si>
    <t>AQ19</t>
  </si>
  <si>
    <t>A10'!AQ20 &lt;=A9'!AQ20</t>
  </si>
  <si>
    <t>A10'!AQ21 &lt;=A9'!AQ21</t>
  </si>
  <si>
    <t>A10'!AQ22 &lt;=A9'!AQ22</t>
  </si>
  <si>
    <t>A10'!AT14 &lt;=A9'!AT14</t>
  </si>
  <si>
    <t>AT14</t>
  </si>
  <si>
    <t>A10'!AT15 &lt;=A9'!AT15</t>
  </si>
  <si>
    <t>AT15</t>
  </si>
  <si>
    <t>A10'!AT16 &lt;=A9'!AT16</t>
  </si>
  <si>
    <t>AT16</t>
  </si>
  <si>
    <t>A10'!AT17 &lt;=A9'!AT17</t>
  </si>
  <si>
    <t>AT17</t>
  </si>
  <si>
    <t>A10'!AT18 &lt;=A9'!AT18</t>
  </si>
  <si>
    <t>AT18</t>
  </si>
  <si>
    <t>A10'!AT19 &lt;=A9'!AT19</t>
  </si>
  <si>
    <t>AT19</t>
  </si>
  <si>
    <t>A10'!AT20 &lt;=A9'!AT20</t>
  </si>
  <si>
    <t>A10'!AT21 &lt;=A9'!AT21</t>
  </si>
  <si>
    <t>A10'!AT22 &lt;=A9'!AT22</t>
  </si>
  <si>
    <t>A10'!AW14 &lt;=A9'!AW14</t>
  </si>
  <si>
    <t>AW14</t>
  </si>
  <si>
    <t>A10'!AW15 &lt;=A9'!AW15</t>
  </si>
  <si>
    <t>AW15</t>
  </si>
  <si>
    <t>A10'!AW16 &lt;=A9'!AW16</t>
  </si>
  <si>
    <t>AW16</t>
  </si>
  <si>
    <t>A10'!AW17 &lt;=A9'!AW17</t>
  </si>
  <si>
    <t>AW17</t>
  </si>
  <si>
    <t>A10'!AW18 &lt;=A9'!AW18</t>
  </si>
  <si>
    <t>AW18</t>
  </si>
  <si>
    <t>A10'!AW19 &lt;=A9'!AW19</t>
  </si>
  <si>
    <t>AW19</t>
  </si>
  <si>
    <t>A10'!AW20 &lt;=A9'!AW20</t>
  </si>
  <si>
    <t>A10'!AW21 &lt;=A9'!AW21</t>
  </si>
  <si>
    <t>A10'!AW22 &lt;=A9'!AW22</t>
  </si>
  <si>
    <t>A10'!V24 &lt;=A9'!V14</t>
  </si>
  <si>
    <t>V24</t>
  </si>
  <si>
    <t>A10'!V25 &lt;=A9'!V15</t>
  </si>
  <si>
    <t>V25</t>
  </si>
  <si>
    <t>A10'!V26 &lt;=A9'!V16</t>
  </si>
  <si>
    <t>V26</t>
  </si>
  <si>
    <t>A10'!V27 &lt;=A9'!V17</t>
  </si>
  <si>
    <t>V27</t>
  </si>
  <si>
    <t>A10'!V28 &lt;=A9'!V18</t>
  </si>
  <si>
    <t>V28</t>
  </si>
  <si>
    <t>A10'!V29 &lt;=A9'!V19</t>
  </si>
  <si>
    <t>V29</t>
  </si>
  <si>
    <t>A10'!V30 &lt;=A9'!V20</t>
  </si>
  <si>
    <t>V30</t>
  </si>
  <si>
    <t>A10'!V31 &lt;=A9'!V21</t>
  </si>
  <si>
    <t>V31</t>
  </si>
  <si>
    <t>A10'!V32 &lt;=A9'!V22</t>
  </si>
  <si>
    <t>A10'!Y24 &lt;=A9'!Y14</t>
  </si>
  <si>
    <t>A10'!Y25 &lt;=A9'!Y15</t>
  </si>
  <si>
    <t>Y25</t>
  </si>
  <si>
    <t>A10'!Y26 &lt;=A9'!Y16</t>
  </si>
  <si>
    <t>Y26</t>
  </si>
  <si>
    <t>A10'!Y27 &lt;=A9'!Y17</t>
  </si>
  <si>
    <t>Y27</t>
  </si>
  <si>
    <t>A10'!Y28 &lt;=A9'!Y18</t>
  </si>
  <si>
    <t>Y28</t>
  </si>
  <si>
    <t>A10'!Y29 &lt;=A9'!Y19</t>
  </si>
  <si>
    <t>Y29</t>
  </si>
  <si>
    <t>A10'!Y30 &lt;=A9'!Y20</t>
  </si>
  <si>
    <t>Y30</t>
  </si>
  <si>
    <t>A10'!Y31 &lt;=A9'!Y21</t>
  </si>
  <si>
    <t>Y31</t>
  </si>
  <si>
    <t>A10'!Y32 &lt;=A9'!Y22</t>
  </si>
  <si>
    <t>A10'!AB24 &lt;=A9'!AB14</t>
  </si>
  <si>
    <t>AB24</t>
  </si>
  <si>
    <t>A10'!AB25 &lt;=A9'!AB15</t>
  </si>
  <si>
    <t>AB25</t>
  </si>
  <si>
    <t>A10'!AB26 &lt;=A9'!AB16</t>
  </si>
  <si>
    <t>AB26</t>
  </si>
  <si>
    <t>A10'!AB27 &lt;=A9'!AB17</t>
  </si>
  <si>
    <t>AB27</t>
  </si>
  <si>
    <t>A10'!AB28 &lt;=A9'!AB18</t>
  </si>
  <si>
    <t>AB28</t>
  </si>
  <si>
    <t>A10'!AB29 &lt;=A9'!AB19</t>
  </si>
  <si>
    <t>AB29</t>
  </si>
  <si>
    <t>A10'!AB30 &lt;=A9'!AB20</t>
  </si>
  <si>
    <t>AB30</t>
  </si>
  <si>
    <t>A10'!AB31 &lt;=A9'!AB21</t>
  </si>
  <si>
    <t>AB31</t>
  </si>
  <si>
    <t>A10'!AB32 &lt;=A9'!AB22</t>
  </si>
  <si>
    <t>A10'!AE24 &lt;=A9'!AE14</t>
  </si>
  <si>
    <t>AE24</t>
  </si>
  <si>
    <t>A10'!AE25 &lt;=A9'!AE15</t>
  </si>
  <si>
    <t>AE25</t>
  </si>
  <si>
    <t>A10'!AE26 &lt;=A9'!AE16</t>
  </si>
  <si>
    <t>AE26</t>
  </si>
  <si>
    <t>A10'!AE27 &lt;=A9'!AE17</t>
  </si>
  <si>
    <t>AE27</t>
  </si>
  <si>
    <t>A10'!AE28 &lt;=A9'!AE18</t>
  </si>
  <si>
    <t>AE28</t>
  </si>
  <si>
    <t>A10'!AE29 &lt;=A9'!AE19</t>
  </si>
  <si>
    <t>AE29</t>
  </si>
  <si>
    <t>A10'!AE30 &lt;=A9'!AE20</t>
  </si>
  <si>
    <t>AE30</t>
  </si>
  <si>
    <t>A10'!AE31 &lt;=A9'!AE21</t>
  </si>
  <si>
    <t>AE31</t>
  </si>
  <si>
    <t>A10'!AE32 &lt;=A9'!AE22</t>
  </si>
  <si>
    <t>A10'!AH24 &lt;=A9'!AH14</t>
  </si>
  <si>
    <t>AH24</t>
  </si>
  <si>
    <t>A10'!AH25 &lt;=A9'!AH15</t>
  </si>
  <si>
    <t>AH25</t>
  </si>
  <si>
    <t>A10'!AH26 &lt;=A9'!AH16</t>
  </si>
  <si>
    <t>AH26</t>
  </si>
  <si>
    <t>A10'!AH27 &lt;=A9'!AH17</t>
  </si>
  <si>
    <t>AH27</t>
  </si>
  <si>
    <t>A10'!AH28 &lt;=A9'!AH18</t>
  </si>
  <si>
    <t>AH28</t>
  </si>
  <si>
    <t>A10'!AH29 &lt;=A9'!AH19</t>
  </si>
  <si>
    <t>AH29</t>
  </si>
  <si>
    <t>A10'!AH30 &lt;=A9'!AH20</t>
  </si>
  <si>
    <t>AH30</t>
  </si>
  <si>
    <t>A10'!AH31 &lt;=A9'!AH21</t>
  </si>
  <si>
    <t>AH31</t>
  </si>
  <si>
    <t>A10'!AH32 &lt;=A9'!AH22</t>
  </si>
  <si>
    <t>A10'!AK24 &lt;=A9'!AK14</t>
  </si>
  <si>
    <t>AK24</t>
  </si>
  <si>
    <t>A10'!AK25 &lt;=A9'!AK15</t>
  </si>
  <si>
    <t>AK25</t>
  </si>
  <si>
    <t>A10'!AK26 &lt;=A9'!AK16</t>
  </si>
  <si>
    <t>AK26</t>
  </si>
  <si>
    <t>A10'!AK27 &lt;=A9'!AK17</t>
  </si>
  <si>
    <t>AK27</t>
  </si>
  <si>
    <t>A10'!AK28 &lt;=A9'!AK18</t>
  </si>
  <si>
    <t>AK28</t>
  </si>
  <si>
    <t>A10'!AK29 &lt;=A9'!AK19</t>
  </si>
  <si>
    <t>AK29</t>
  </si>
  <si>
    <t>A10'!AK30 &lt;=A9'!AK20</t>
  </si>
  <si>
    <t>AK30</t>
  </si>
  <si>
    <t>A10'!AK31 &lt;=A9'!AK21</t>
  </si>
  <si>
    <t>AK31</t>
  </si>
  <si>
    <t>A10'!AK32 &lt;=A9'!AK22</t>
  </si>
  <si>
    <t>A10'!AN24 &lt;=A9'!AN14</t>
  </si>
  <si>
    <t>AN24</t>
  </si>
  <si>
    <t>A10'!AN25 &lt;=A9'!AN15</t>
  </si>
  <si>
    <t>AN25</t>
  </si>
  <si>
    <t>A10'!AN26 &lt;=A9'!AN16</t>
  </si>
  <si>
    <t>AN26</t>
  </si>
  <si>
    <t>A10'!AN27 &lt;=A9'!AN17</t>
  </si>
  <si>
    <t>AN27</t>
  </si>
  <si>
    <t>A10'!AN28 &lt;=A9'!AN18</t>
  </si>
  <si>
    <t>AN28</t>
  </si>
  <si>
    <t>A10'!AN29 &lt;=A9'!AN19</t>
  </si>
  <si>
    <t>AN29</t>
  </si>
  <si>
    <t>A10'!AN30 &lt;=A9'!AN20</t>
  </si>
  <si>
    <t>AN30</t>
  </si>
  <si>
    <t>A10'!AN31 &lt;=A9'!AN21</t>
  </si>
  <si>
    <t>AN31</t>
  </si>
  <si>
    <t>A10'!AN32 &lt;=A9'!AN22</t>
  </si>
  <si>
    <t>A10'!AQ24 &lt;=A9'!AQ14</t>
  </si>
  <si>
    <t>AQ24</t>
  </si>
  <si>
    <t>A10'!AQ25 &lt;=A9'!AQ15</t>
  </si>
  <si>
    <t>AQ25</t>
  </si>
  <si>
    <t>A10'!AQ26 &lt;=A9'!AQ16</t>
  </si>
  <si>
    <t>AQ26</t>
  </si>
  <si>
    <t>A10'!AQ27 &lt;=A9'!AQ17</t>
  </si>
  <si>
    <t>AQ27</t>
  </si>
  <si>
    <t>A10'!AQ28 &lt;=A9'!AQ18</t>
  </si>
  <si>
    <t>AQ28</t>
  </si>
  <si>
    <t>A10'!AQ29 &lt;=A9'!AQ19</t>
  </si>
  <si>
    <t>AQ29</t>
  </si>
  <si>
    <t>A10'!AQ30 &lt;=A9'!AQ20</t>
  </si>
  <si>
    <t>AQ30</t>
  </si>
  <si>
    <t>A10'!AQ31 &lt;=A9'!AQ21</t>
  </si>
  <si>
    <t>AQ31</t>
  </si>
  <si>
    <t>A10'!AQ32 &lt;=A9'!AQ22</t>
  </si>
  <si>
    <t>A10'!AT24 &lt;=A9'!AT14</t>
  </si>
  <si>
    <t>AT24</t>
  </si>
  <si>
    <t>A10'!AT25 &lt;=A9'!AT15</t>
  </si>
  <si>
    <t>AT25</t>
  </si>
  <si>
    <t>A10'!AT26 &lt;=A9'!AT16</t>
  </si>
  <si>
    <t>AT26</t>
  </si>
  <si>
    <t>A10'!AT27 &lt;=A9'!AT17</t>
  </si>
  <si>
    <t>AT27</t>
  </si>
  <si>
    <t>A10'!AT28 &lt;=A9'!AT18</t>
  </si>
  <si>
    <t>AT28</t>
  </si>
  <si>
    <t>A10'!AT29 &lt;=A9'!AT19</t>
  </si>
  <si>
    <t>AT29</t>
  </si>
  <si>
    <t>A10'!AT30 &lt;=A9'!AT20</t>
  </si>
  <si>
    <t>AT30</t>
  </si>
  <si>
    <t>A10'!AT31 &lt;=A9'!AT21</t>
  </si>
  <si>
    <t>AT31</t>
  </si>
  <si>
    <t>A10'!AT32 &lt;=A9'!AT22</t>
  </si>
  <si>
    <t>A10'!AW24 &lt;=A9'!AW14</t>
  </si>
  <si>
    <t>AW24</t>
  </si>
  <si>
    <t>A10'!AW25 &lt;=A9'!AW15</t>
  </si>
  <si>
    <t>AW25</t>
  </si>
  <si>
    <t>A10'!AW26 &lt;=A9'!AW16</t>
  </si>
  <si>
    <t>AW26</t>
  </si>
  <si>
    <t>A10'!AW27 &lt;=A9'!AW17</t>
  </si>
  <si>
    <t>AW27</t>
  </si>
  <si>
    <t>A10'!AW28 &lt;=A9'!AW18</t>
  </si>
  <si>
    <t>AW28</t>
  </si>
  <si>
    <t>A10'!AW29 &lt;=A9'!AW19</t>
  </si>
  <si>
    <t>AW29</t>
  </si>
  <si>
    <t>A10'!AW30 &lt;=A9'!AW20</t>
  </si>
  <si>
    <t>AW30</t>
  </si>
  <si>
    <t>A10'!AW31 &lt;=A9'!AW21</t>
  </si>
  <si>
    <t>AW31</t>
  </si>
  <si>
    <t>A10'!AW32 &lt;=A9'!AW22</t>
  </si>
  <si>
    <t>AW32</t>
  </si>
  <si>
    <t>SUM('A2'!V14,'A2'!V15)='A2'!V16</t>
  </si>
  <si>
    <t>SUM(V14,V15)</t>
  </si>
  <si>
    <t>SUM('A2'!V17,'A2'!V18)='A2'!V19</t>
  </si>
  <si>
    <t>SUM(V17,V18)</t>
  </si>
  <si>
    <t>SUM('A2'!V14,'A2'!V17)='A2'!V20</t>
  </si>
  <si>
    <t>SUM(V14,V17)</t>
  </si>
  <si>
    <t>SUM('A2'!V15,'A2'!V18)='A2'!V21</t>
  </si>
  <si>
    <t>SUM(V15,V18)</t>
  </si>
  <si>
    <t>SUM('A2'!V16,'A2'!V19)='A2'!V22</t>
  </si>
  <si>
    <t>SUM(V16,V19)</t>
  </si>
  <si>
    <t>SUM('A2'!Y14,'A2'!Y15)='A2'!Y16</t>
  </si>
  <si>
    <t>SUM(Y14,Y15)</t>
  </si>
  <si>
    <t>SUM('A2'!Y17,'A2'!Y18)='A2'!Y19</t>
  </si>
  <si>
    <t>SUM(Y17,Y18)</t>
  </si>
  <si>
    <t>SUM('A2'!Y14,'A2'!Y17)='A2'!Y20</t>
  </si>
  <si>
    <t>SUM(Y14,Y17)</t>
  </si>
  <si>
    <t>SUM('A2'!Y15,'A2'!Y18)='A2'!Y21</t>
  </si>
  <si>
    <t>SUM(Y15,Y18)</t>
  </si>
  <si>
    <t>SUM('A2'!Y16,'A2'!Y19)='A2'!Y22</t>
  </si>
  <si>
    <t>SUM(Y16,Y19)</t>
  </si>
  <si>
    <t>SUM('A2'!V14,'A2'!Y14)='A2'!AB14</t>
  </si>
  <si>
    <t>SUM(V14,Y14)</t>
  </si>
  <si>
    <t>SUM('A2'!V15,'A2'!Y15)='A2'!AB15</t>
  </si>
  <si>
    <t>SUM(V15,Y15)</t>
  </si>
  <si>
    <t>SUM('A2'!AB14,'A2'!AB15)='A2'!AB16</t>
  </si>
  <si>
    <t>SUM(AB14,AB15)</t>
  </si>
  <si>
    <t>SUM('A2'!V17,'A2'!Y17)='A2'!AB17</t>
  </si>
  <si>
    <t>SUM(V17,Y17)</t>
  </si>
  <si>
    <t>SUM('A2'!V18,'A2'!Y18)='A2'!AB18</t>
  </si>
  <si>
    <t>SUM(V18,Y18)</t>
  </si>
  <si>
    <t>SUM('A2'!AB17,'A2'!AB18)='A2'!AB19</t>
  </si>
  <si>
    <t>SUM(AB17,AB18)</t>
  </si>
  <si>
    <t>SUM('A2'!AB14,'A2'!AB17)='A2'!AB20</t>
  </si>
  <si>
    <t>SUM(AB14,AB17)</t>
  </si>
  <si>
    <t>SUM('A2'!AB15,'A2'!AB18)='A2'!AB21</t>
  </si>
  <si>
    <t>SUM(AB15,AB18)</t>
  </si>
  <si>
    <t>SUM('A2'!AB16,'A2'!AB19)='A2'!AB22</t>
  </si>
  <si>
    <t>SUM(AB16,AB19)</t>
  </si>
  <si>
    <t>SUM('A2'!AE14,'A2'!AE15)='A2'!AE16</t>
  </si>
  <si>
    <t>SUM(AE14,AE15)</t>
  </si>
  <si>
    <t>SUM('A2'!AE17,'A2'!AE18)='A2'!AE19</t>
  </si>
  <si>
    <t>SUM(AE17,AE18)</t>
  </si>
  <si>
    <t>SUM('A2'!AE14,'A2'!AE17)='A2'!AE20</t>
  </si>
  <si>
    <t>SUM(AE14,AE17)</t>
  </si>
  <si>
    <t>SUM('A2'!AE15,'A2'!AE18)='A2'!AE21</t>
  </si>
  <si>
    <t>SUM(AE15,AE18)</t>
  </si>
  <si>
    <t>SUM('A2'!AE16,'A2'!AE19)='A2'!AE22</t>
  </si>
  <si>
    <t>SUM(AE16,AE19)</t>
  </si>
  <si>
    <t>SUM('A2'!AH14,'A2'!AH15)='A2'!AH16</t>
  </si>
  <si>
    <t>SUM(AH14,AH15)</t>
  </si>
  <si>
    <t>SUM('A2'!AH17,'A2'!AH18)='A2'!AH19</t>
  </si>
  <si>
    <t>SUM(AH17,AH18)</t>
  </si>
  <si>
    <t>SUM('A2'!AH14,'A2'!AH17)='A2'!AH20</t>
  </si>
  <si>
    <t>SUM(AH14,AH17)</t>
  </si>
  <si>
    <t>SUM('A2'!AH15,'A2'!AH18)='A2'!AH21</t>
  </si>
  <si>
    <t>SUM(AH15,AH18)</t>
  </si>
  <si>
    <t>SUM('A2'!AH16,'A2'!AH19)='A2'!AH22</t>
  </si>
  <si>
    <t>SUM(AH16,AH19)</t>
  </si>
  <si>
    <t>SUM('A2'!AK14,'A2'!AK15)='A2'!AK16</t>
  </si>
  <si>
    <t>SUM(AK14,AK15)</t>
  </si>
  <si>
    <t>SUM('A2'!AK17,'A2'!AK18)='A2'!AK19</t>
  </si>
  <si>
    <t>SUM(AK17,AK18)</t>
  </si>
  <si>
    <t>SUM('A2'!AK14,'A2'!AK17)='A2'!AK20</t>
  </si>
  <si>
    <t>SUM(AK14,AK17)</t>
  </si>
  <si>
    <t>SUM('A2'!AK15,'A2'!AK18)='A2'!AK21</t>
  </si>
  <si>
    <t>SUM(AK15,AK18)</t>
  </si>
  <si>
    <t>SUM('A2'!AK16,'A2'!AK19)='A2'!AK22</t>
  </si>
  <si>
    <t>SUM(AK16,AK19)</t>
  </si>
  <si>
    <t>SUM('A2'!AH14,'A2'!AK14)='A2'!AN14</t>
  </si>
  <si>
    <t>SUM(AH14,AK14)</t>
  </si>
  <si>
    <t>SUM('A2'!AH15,'A2'!AK15)='A2'!AN15</t>
  </si>
  <si>
    <t>SUM(AH15,AK15)</t>
  </si>
  <si>
    <t>SUM('A2'!AN14,'A2'!AN15)='A2'!AN16</t>
  </si>
  <si>
    <t>SUM(AN14,AN15)</t>
  </si>
  <si>
    <t>SUM('A2'!AH17,'A2'!AK17)='A2'!AN17</t>
  </si>
  <si>
    <t>SUM(AH17,AK17)</t>
  </si>
  <si>
    <t>SUM('A2'!AH18,'A2'!AK18)='A2'!AN18</t>
  </si>
  <si>
    <t>SUM(AH18,AK18)</t>
  </si>
  <si>
    <t>SUM('A2'!AN17,'A2'!AN18)='A2'!AN19</t>
  </si>
  <si>
    <t>SUM(AN17,AN18)</t>
  </si>
  <si>
    <t>SUM('A2'!AN14,'A2'!AN17)='A2'!AN20</t>
  </si>
  <si>
    <t>SUM(AN14,AN17)</t>
  </si>
  <si>
    <t>SUM('A2'!AN15,'A2'!AN18)='A2'!AN21</t>
  </si>
  <si>
    <t>SUM(AN15,AN18)</t>
  </si>
  <si>
    <t>SUM('A2'!AN16,'A2'!AN19)='A2'!AN22</t>
  </si>
  <si>
    <t>SUM(AN16,AN19)</t>
  </si>
  <si>
    <t>SUM('A2'!AQ14,'A2'!AQ15)='A2'!AQ16</t>
  </si>
  <si>
    <t>SUM(AQ14,AQ15)</t>
  </si>
  <si>
    <t>SUM('A2'!AQ17,'A2'!AQ18)='A2'!AQ19</t>
  </si>
  <si>
    <t>SUM(AQ17,AQ18)</t>
  </si>
  <si>
    <t>SUM('A2'!AQ14,'A2'!AQ17)='A2'!AQ20</t>
  </si>
  <si>
    <t>SUM(AQ14,AQ17)</t>
  </si>
  <si>
    <t>SUM('A2'!AQ15,'A2'!AQ18)='A2'!AQ21</t>
  </si>
  <si>
    <t>SUM(AQ15,AQ18)</t>
  </si>
  <si>
    <t>SUM('A2'!AQ16,'A2'!AQ19)='A2'!AQ22</t>
  </si>
  <si>
    <t>SUM(AQ16,AQ19)</t>
  </si>
  <si>
    <t>SUM('A2'!AT14,'A2'!AT15)='A2'!AT16</t>
  </si>
  <si>
    <t>SUM(AT14,AT15)</t>
  </si>
  <si>
    <t>SUM('A2'!AT17,'A2'!AT18)='A2'!AT19</t>
  </si>
  <si>
    <t>SUM(AT17,AT18)</t>
  </si>
  <si>
    <t>SUM('A2'!AT14,'A2'!AT17)='A2'!AT20</t>
  </si>
  <si>
    <t>SUM(AT14,AT17)</t>
  </si>
  <si>
    <t>SUM('A2'!AT15,'A2'!AT18)='A2'!AT21</t>
  </si>
  <si>
    <t>SUM(AT15,AT18)</t>
  </si>
  <si>
    <t>SUM('A2'!AT16,'A2'!AT19)='A2'!AT22</t>
  </si>
  <si>
    <t>SUM(AT16,AT19)</t>
  </si>
  <si>
    <t>SUM('A2'!AQ14,'A2'!AT14)='A2'!AW14</t>
  </si>
  <si>
    <t>SUM(AQ14,AT14)</t>
  </si>
  <si>
    <t>SUM('A2'!AQ15,'A2'!AT15)='A2'!AW15</t>
  </si>
  <si>
    <t>SUM(AQ15,AT15)</t>
  </si>
  <si>
    <t>SUM('A2'!AW14,'A2'!AW15)='A2'!AW16</t>
  </si>
  <si>
    <t>SUM(AW14,AW15)</t>
  </si>
  <si>
    <t>SUM('A2'!AQ17,'A2'!AT17)='A2'!AW17</t>
  </si>
  <si>
    <t>SUM(AQ17,AT17)</t>
  </si>
  <si>
    <t>SUM('A2'!AQ18,'A2'!AT18)='A2'!AW18</t>
  </si>
  <si>
    <t>SUM(AQ18,AT18)</t>
  </si>
  <si>
    <t>SUM('A2'!AW17,'A2'!AW18)='A2'!AW19</t>
  </si>
  <si>
    <t>SUM(AW17,AW18)</t>
  </si>
  <si>
    <t>SUM('A2'!AW14,'A2'!AW17)='A2'!AW20</t>
  </si>
  <si>
    <t>SUM(AW14,AW17)</t>
  </si>
  <si>
    <t>SUM('A2'!AW15,'A2'!AW18)='A2'!AW21</t>
  </si>
  <si>
    <t>SUM(AW15,AW18)</t>
  </si>
  <si>
    <t>SUM('A2'!AW16,'A2'!AW19)='A2'!AW22</t>
  </si>
  <si>
    <t>SUM(AW16,AW19)</t>
  </si>
  <si>
    <t>SUM('A2'!AH14,'A2'!AQ14)='A2'!AZ14</t>
  </si>
  <si>
    <t>SUM(AH14,AQ14)</t>
  </si>
  <si>
    <t>AZ14</t>
  </si>
  <si>
    <t>SUM('A2'!AH15,'A2'!AQ15)='A2'!AZ15</t>
  </si>
  <si>
    <t>SUM(AH15,AQ15)</t>
  </si>
  <si>
    <t>AZ15</t>
  </si>
  <si>
    <t>SUM('A2'!AZ14,'A2'!AZ15)='A2'!AZ16</t>
  </si>
  <si>
    <t>SUM(AZ14,AZ15)</t>
  </si>
  <si>
    <t>AZ16</t>
  </si>
  <si>
    <t>SUM('A2'!AH17,'A2'!AQ17)='A2'!AZ17</t>
  </si>
  <si>
    <t>SUM(AH17,AQ17)</t>
  </si>
  <si>
    <t>AZ17</t>
  </si>
  <si>
    <t>SUM('A2'!AH18,'A2'!AQ18)='A2'!AZ18</t>
  </si>
  <si>
    <t>SUM(AH18,AQ18)</t>
  </si>
  <si>
    <t>AZ18</t>
  </si>
  <si>
    <t>SUM('A2'!AZ17,'A2'!AZ18)='A2'!AZ19</t>
  </si>
  <si>
    <t>SUM(AZ17,AZ18)</t>
  </si>
  <si>
    <t>AZ19</t>
  </si>
  <si>
    <t>SUM('A2'!AZ14,'A2'!AZ17)='A2'!AZ20</t>
  </si>
  <si>
    <t>SUM(AZ14,AZ17)</t>
  </si>
  <si>
    <t>AZ20</t>
  </si>
  <si>
    <t>SUM('A2'!AZ15,'A2'!AZ18)='A2'!AZ21</t>
  </si>
  <si>
    <t>SUM(AZ15,AZ18)</t>
  </si>
  <si>
    <t>AZ21</t>
  </si>
  <si>
    <t>SUM('A2'!AZ16,'A2'!AZ19)='A2'!AZ22</t>
  </si>
  <si>
    <t>SUM(AZ16,AZ19)</t>
  </si>
  <si>
    <t>AZ22</t>
  </si>
  <si>
    <t>SUM('A2'!AK14,'A2'!AT14)='A2'!BC14</t>
  </si>
  <si>
    <t>SUM(AK14,AT14)</t>
  </si>
  <si>
    <t>BC14</t>
  </si>
  <si>
    <t>SUM('A2'!AK15,'A2'!AT15)='A2'!BC15</t>
  </si>
  <si>
    <t>SUM(AK15,AT15)</t>
  </si>
  <si>
    <t>BC15</t>
  </si>
  <si>
    <t>SUM('A2'!BC14,'A2'!BC15)='A2'!BC16</t>
  </si>
  <si>
    <t>SUM(BC14,BC15)</t>
  </si>
  <si>
    <t>BC16</t>
  </si>
  <si>
    <t>SUM('A2'!AK17,'A2'!AT17)='A2'!BC17</t>
  </si>
  <si>
    <t>SUM(AK17,AT17)</t>
  </si>
  <si>
    <t>BC17</t>
  </si>
  <si>
    <t>SUM('A2'!AK18,'A2'!AT18)='A2'!BC18</t>
  </si>
  <si>
    <t>SUM(AK18,AT18)</t>
  </si>
  <si>
    <t>BC18</t>
  </si>
  <si>
    <t>SUM('A2'!BC17,'A2'!BC18)='A2'!BC19</t>
  </si>
  <si>
    <t>SUM(BC17,BC18)</t>
  </si>
  <si>
    <t>BC19</t>
  </si>
  <si>
    <t>SUM('A2'!BC14,'A2'!BC17)='A2'!BC20</t>
  </si>
  <si>
    <t>SUM(BC14,BC17)</t>
  </si>
  <si>
    <t>BC20</t>
  </si>
  <si>
    <t>SUM('A2'!BC15,'A2'!BC18)='A2'!BC21</t>
  </si>
  <si>
    <t>SUM(BC15,BC18)</t>
  </si>
  <si>
    <t>BC21</t>
  </si>
  <si>
    <t>SUM('A2'!BC16,'A2'!BC19)='A2'!BC22</t>
  </si>
  <si>
    <t>SUM(BC16,BC19)</t>
  </si>
  <si>
    <t>BC22</t>
  </si>
  <si>
    <t>SUM('A2'!AZ14,'A2'!BC14)='A2'!BF14</t>
  </si>
  <si>
    <t>SUM(AZ14,BC14)</t>
  </si>
  <si>
    <t>BF14</t>
  </si>
  <si>
    <t>SUM('A2'!AZ15,'A2'!BC15)='A2'!BF15</t>
  </si>
  <si>
    <t>SUM(AZ15,BC15)</t>
  </si>
  <si>
    <t>BF15</t>
  </si>
  <si>
    <t>SUM('A2'!BF14,'A2'!BF15)='A2'!BF16</t>
  </si>
  <si>
    <t>SUM(BF14,BF15)</t>
  </si>
  <si>
    <t>BF16</t>
  </si>
  <si>
    <t>SUM('A2'!AZ17,'A2'!BC17)='A2'!BF17</t>
  </si>
  <si>
    <t>SUM(AZ17,BC17)</t>
  </si>
  <si>
    <t>BF17</t>
  </si>
  <si>
    <t>SUM('A2'!AZ18,'A2'!BC18)='A2'!BF18</t>
  </si>
  <si>
    <t>SUM(AZ18,BC18)</t>
  </si>
  <si>
    <t>BF18</t>
  </si>
  <si>
    <t>SUM('A2'!BF17,'A2'!BF18)='A2'!BF19</t>
  </si>
  <si>
    <t>SUM(BF17,BF18)</t>
  </si>
  <si>
    <t>BF19</t>
  </si>
  <si>
    <t>SUM('A2'!BF14,'A2'!BF17)='A2'!BF20</t>
  </si>
  <si>
    <t>SUM(BF14,BF17)</t>
  </si>
  <si>
    <t>BF20</t>
  </si>
  <si>
    <t>SUM('A2'!BF15,'A2'!BF18)='A2'!BF21</t>
  </si>
  <si>
    <t>SUM(BF15,BF18)</t>
  </si>
  <si>
    <t>BF21</t>
  </si>
  <si>
    <t>SUM('A2'!BF16,'A2'!BF19)='A2'!BF22</t>
  </si>
  <si>
    <t>SUM(BF16,BF19)</t>
  </si>
  <si>
    <t>BF22</t>
  </si>
  <si>
    <t>SUM('A2'!BI14,'A2'!BI15)='A2'!BI16</t>
  </si>
  <si>
    <t>SUM(BI14,BI15)</t>
  </si>
  <si>
    <t>BI16</t>
  </si>
  <si>
    <t>SUM('A2'!BI17,'A2'!BI18)='A2'!BI19</t>
  </si>
  <si>
    <t>SUM(BI17,BI18)</t>
  </si>
  <si>
    <t>BI19</t>
  </si>
  <si>
    <t>SUM('A2'!BI14,'A2'!BI17)='A2'!BI20</t>
  </si>
  <si>
    <t>SUM(BI14,BI17)</t>
  </si>
  <si>
    <t>BI20</t>
  </si>
  <si>
    <t>SUM('A2'!BI15,'A2'!BI18)='A2'!BI21</t>
  </si>
  <si>
    <t>SUM(BI15,BI18)</t>
  </si>
  <si>
    <t>BI21</t>
  </si>
  <si>
    <t>SUM('A2'!BI16,'A2'!BI19)='A2'!BI22</t>
  </si>
  <si>
    <t>SUM(BI16,BI19)</t>
  </si>
  <si>
    <t>BI22</t>
  </si>
  <si>
    <t>SUM('A2'!BL14,'A2'!BL15)='A2'!BL16</t>
  </si>
  <si>
    <t>SUM(BL14,BL15)</t>
  </si>
  <si>
    <t>BL16</t>
  </si>
  <si>
    <t>SUM('A2'!BL17,'A2'!BL18)='A2'!BL19</t>
  </si>
  <si>
    <t>SUM(BL17,BL18)</t>
  </si>
  <si>
    <t>BL19</t>
  </si>
  <si>
    <t>SUM('A2'!BL14,'A2'!BL17)='A2'!BL20</t>
  </si>
  <si>
    <t>SUM(BL14,BL17)</t>
  </si>
  <si>
    <t>BL20</t>
  </si>
  <si>
    <t>SUM('A2'!BL15,'A2'!BL18)='A2'!BL21</t>
  </si>
  <si>
    <t>SUM(BL15,BL18)</t>
  </si>
  <si>
    <t>BL21</t>
  </si>
  <si>
    <t>SUM('A2'!BL16,'A2'!BL19)='A2'!BL22</t>
  </si>
  <si>
    <t>SUM(BL16,BL19)</t>
  </si>
  <si>
    <t>BL22</t>
  </si>
  <si>
    <t>SUM('A2'!BI14,'A2'!BL14)='A2'!BO14</t>
  </si>
  <si>
    <t>SUM(BI14,BL14)</t>
  </si>
  <si>
    <t>BO14</t>
  </si>
  <si>
    <t>SUM('A2'!BI15,'A2'!BL15)='A2'!BO15</t>
  </si>
  <si>
    <t>SUM(BI15,BL15)</t>
  </si>
  <si>
    <t>BO15</t>
  </si>
  <si>
    <t>SUM('A2'!BO14,'A2'!BO15)='A2'!BO16</t>
  </si>
  <si>
    <t>SUM(BO14,BO15)</t>
  </si>
  <si>
    <t>BO16</t>
  </si>
  <si>
    <t>SUM('A2'!BI17,'A2'!BL17)='A2'!BO17</t>
  </si>
  <si>
    <t>SUM(BI17,BL17)</t>
  </si>
  <si>
    <t>BO17</t>
  </si>
  <si>
    <t>SUM('A2'!BI18,'A2'!BL18)='A2'!BO18</t>
  </si>
  <si>
    <t>SUM(BI18,BL18)</t>
  </si>
  <si>
    <t>BO18</t>
  </si>
  <si>
    <t>SUM('A2'!BO17,'A2'!BO18)='A2'!BO19</t>
  </si>
  <si>
    <t>SUM(BO17,BO18)</t>
  </si>
  <si>
    <t>BO19</t>
  </si>
  <si>
    <t>SUM('A2'!BO14,'A2'!BO17)='A2'!BO20</t>
  </si>
  <si>
    <t>SUM(BO14,BO17)</t>
  </si>
  <si>
    <t>SUM('A2'!BO15,'A2'!BO18)='A2'!BO21</t>
  </si>
  <si>
    <t>SUM(BO15,BO18)</t>
  </si>
  <si>
    <t>SUM('A2'!BO16,'A2'!BO19)='A2'!BO22</t>
  </si>
  <si>
    <t>SUM(BO16,BO19)</t>
  </si>
  <si>
    <t>SUM('A3'!V14:'A3'!V40)='A3'!V41</t>
  </si>
  <si>
    <t>SUM(V14:V40)</t>
  </si>
  <si>
    <t>SUM('A3'!V43:'A3'!V69)='A3'!V70</t>
  </si>
  <si>
    <t>SUM(V43:V69)</t>
  </si>
  <si>
    <t>SUM('A3'!V14,'A3'!V43)='A3'!V72</t>
  </si>
  <si>
    <t>SUM(V14,V43)</t>
  </si>
  <si>
    <t>V72</t>
  </si>
  <si>
    <t>SUM('A3'!V15,'A3'!V44)='A3'!V73</t>
  </si>
  <si>
    <t>SUM(V15,V44)</t>
  </si>
  <si>
    <t>V73</t>
  </si>
  <si>
    <t>SUM('A3'!V16,'A3'!V45)='A3'!V74</t>
  </si>
  <si>
    <t>SUM(V16,V45)</t>
  </si>
  <si>
    <t>SUM('A3'!V17,'A3'!V46)='A3'!V75</t>
  </si>
  <si>
    <t>SUM(V17,V46)</t>
  </si>
  <si>
    <t>SUM('A3'!V18,'A3'!V47)='A3'!V76</t>
  </si>
  <si>
    <t>SUM(V18,V47)</t>
  </si>
  <si>
    <t>V76</t>
  </si>
  <si>
    <t>SUM('A3'!V19,'A3'!V48)='A3'!V77</t>
  </si>
  <si>
    <t>SUM(V19,V48)</t>
  </si>
  <si>
    <t>V77</t>
  </si>
  <si>
    <t>SUM('A3'!V20,'A3'!V49)='A3'!V78</t>
  </si>
  <si>
    <t>SUM(V20,V49)</t>
  </si>
  <si>
    <t>V78</t>
  </si>
  <si>
    <t>SUM('A3'!V21,'A3'!V50)='A3'!V79</t>
  </si>
  <si>
    <t>SUM(V21,V50)</t>
  </si>
  <si>
    <t>V79</t>
  </si>
  <si>
    <t>SUM('A3'!V22,'A3'!V51)='A3'!V80</t>
  </si>
  <si>
    <t>SUM(V22,V51)</t>
  </si>
  <si>
    <t>V80</t>
  </si>
  <si>
    <t>SUM('A3'!V23,'A3'!V52)='A3'!V81</t>
  </si>
  <si>
    <t>SUM(V23,V52)</t>
  </si>
  <si>
    <t>V81</t>
  </si>
  <si>
    <t>SUM('A3'!V24,'A3'!V53)='A3'!V82</t>
  </si>
  <si>
    <t>SUM(V24,V53)</t>
  </si>
  <si>
    <t>V82</t>
  </si>
  <si>
    <t>SUM('A3'!V25,'A3'!V54)='A3'!V83</t>
  </si>
  <si>
    <t>SUM(V25,V54)</t>
  </si>
  <si>
    <t>V83</t>
  </si>
  <si>
    <t>SUM('A3'!V26,'A3'!V55)='A3'!V84</t>
  </si>
  <si>
    <t>SUM(V26,V55)</t>
  </si>
  <si>
    <t>V84</t>
  </si>
  <si>
    <t>SUM('A3'!V27,'A3'!V56)='A3'!V85</t>
  </si>
  <si>
    <t>SUM(V27,V56)</t>
  </si>
  <si>
    <t>V85</t>
  </si>
  <si>
    <t>SUM('A3'!V28,'A3'!V57)='A3'!V86</t>
  </si>
  <si>
    <t>SUM(V28,V57)</t>
  </si>
  <si>
    <t>V86</t>
  </si>
  <si>
    <t>SUM('A3'!V29,'A3'!V58)='A3'!V87</t>
  </si>
  <si>
    <t>SUM(V29,V58)</t>
  </si>
  <si>
    <t>V87</t>
  </si>
  <si>
    <t>SUM('A3'!V30,'A3'!V59)='A3'!V88</t>
  </si>
  <si>
    <t>SUM(V30,V59)</t>
  </si>
  <si>
    <t>V88</t>
  </si>
  <si>
    <t>SUM('A3'!V31,'A3'!V60)='A3'!V89</t>
  </si>
  <si>
    <t>SUM(V31,V60)</t>
  </si>
  <si>
    <t>V89</t>
  </si>
  <si>
    <t>SUM('A3'!V32,'A3'!V61)='A3'!V90</t>
  </si>
  <si>
    <t>SUM(V32,V61)</t>
  </si>
  <si>
    <t>V90</t>
  </si>
  <si>
    <t>SUM('A3'!V33,'A3'!V62)='A3'!V91</t>
  </si>
  <si>
    <t>SUM(V33,V62)</t>
  </si>
  <si>
    <t>V91</t>
  </si>
  <si>
    <t>SUM('A3'!V34,'A3'!V63)='A3'!V92</t>
  </si>
  <si>
    <t>SUM(V34,V63)</t>
  </si>
  <si>
    <t>SUM('A3'!V35,'A3'!V64)='A3'!V93</t>
  </si>
  <si>
    <t>SUM(V35,V64)</t>
  </si>
  <si>
    <t>SUM('A3'!V36,'A3'!V65)='A3'!V94</t>
  </si>
  <si>
    <t>SUM(V36,V65)</t>
  </si>
  <si>
    <t>V94</t>
  </si>
  <si>
    <t>SUM('A3'!V37,'A3'!V66)='A3'!V95</t>
  </si>
  <si>
    <t>SUM(V37,V66)</t>
  </si>
  <si>
    <t>V95</t>
  </si>
  <si>
    <t>SUM('A3'!V38,'A3'!V67)='A3'!V96</t>
  </si>
  <si>
    <t>SUM(V38,V67)</t>
  </si>
  <si>
    <t>V96</t>
  </si>
  <si>
    <t>SUM('A3'!V39,'A3'!V68)='A3'!V97</t>
  </si>
  <si>
    <t>SUM(V39,V68)</t>
  </si>
  <si>
    <t>V97</t>
  </si>
  <si>
    <t>SUM('A3'!V40,'A3'!V69)='A3'!V98</t>
  </si>
  <si>
    <t>SUM(V40,V69)</t>
  </si>
  <si>
    <t>V98</t>
  </si>
  <si>
    <t>SUM('A3'!V41,'A3'!V70)='A3'!V99</t>
  </si>
  <si>
    <t>SUM(V41,V70)</t>
  </si>
  <si>
    <t>SUM('A3'!Y14:'A3'!Y40)='A3'!Y41</t>
  </si>
  <si>
    <t>SUM(Y14:Y40)</t>
  </si>
  <si>
    <t>SUM('A3'!Y43:'A3'!Y69)='A3'!Y70</t>
  </si>
  <si>
    <t>SUM(Y43:Y69)</t>
  </si>
  <si>
    <t>SUM('A3'!Y14,'A3'!Y43)='A3'!Y72</t>
  </si>
  <si>
    <t>SUM(Y14,Y43)</t>
  </si>
  <si>
    <t>Y72</t>
  </si>
  <si>
    <t>SUM('A3'!Y15,'A3'!Y44)='A3'!Y73</t>
  </si>
  <si>
    <t>SUM(Y15,Y44)</t>
  </si>
  <si>
    <t>Y73</t>
  </si>
  <si>
    <t>SUM('A3'!Y16,'A3'!Y45)='A3'!Y74</t>
  </si>
  <si>
    <t>SUM(Y16,Y45)</t>
  </si>
  <si>
    <t>SUM('A3'!Y17,'A3'!Y46)='A3'!Y75</t>
  </si>
  <si>
    <t>SUM(Y17,Y46)</t>
  </si>
  <si>
    <t>SUM('A3'!Y18,'A3'!Y47)='A3'!Y76</t>
  </si>
  <si>
    <t>SUM(Y18,Y47)</t>
  </si>
  <si>
    <t>Y76</t>
  </si>
  <si>
    <t>SUM('A3'!Y19,'A3'!Y48)='A3'!Y77</t>
  </si>
  <si>
    <t>SUM(Y19,Y48)</t>
  </si>
  <si>
    <t>Y77</t>
  </si>
  <si>
    <t>SUM('A3'!Y20,'A3'!Y49)='A3'!Y78</t>
  </si>
  <si>
    <t>SUM(Y20,Y49)</t>
  </si>
  <si>
    <t>Y78</t>
  </si>
  <si>
    <t>SUM('A3'!Y21,'A3'!Y50)='A3'!Y79</t>
  </si>
  <si>
    <t>SUM(Y21,Y50)</t>
  </si>
  <si>
    <t>Y79</t>
  </si>
  <si>
    <t>SUM('A3'!Y22,'A3'!Y51)='A3'!Y80</t>
  </si>
  <si>
    <t>SUM(Y22,Y51)</t>
  </si>
  <si>
    <t>Y80</t>
  </si>
  <si>
    <t>SUM('A3'!Y23,'A3'!Y52)='A3'!Y81</t>
  </si>
  <si>
    <t>SUM(Y23,Y52)</t>
  </si>
  <si>
    <t>Y81</t>
  </si>
  <si>
    <t>SUM('A3'!Y24,'A3'!Y53)='A3'!Y82</t>
  </si>
  <si>
    <t>SUM(Y24,Y53)</t>
  </si>
  <si>
    <t>Y82</t>
  </si>
  <si>
    <t>SUM('A3'!Y25,'A3'!Y54)='A3'!Y83</t>
  </si>
  <si>
    <t>SUM(Y25,Y54)</t>
  </si>
  <si>
    <t>Y83</t>
  </si>
  <si>
    <t>SUM('A3'!Y26,'A3'!Y55)='A3'!Y84</t>
  </si>
  <si>
    <t>SUM(Y26,Y55)</t>
  </si>
  <si>
    <t>Y84</t>
  </si>
  <si>
    <t>SUM('A3'!Y27,'A3'!Y56)='A3'!Y85</t>
  </si>
  <si>
    <t>SUM(Y27,Y56)</t>
  </si>
  <si>
    <t>Y85</t>
  </si>
  <si>
    <t>SUM('A3'!Y28,'A3'!Y57)='A3'!Y86</t>
  </si>
  <si>
    <t>SUM(Y28,Y57)</t>
  </si>
  <si>
    <t>Y86</t>
  </si>
  <si>
    <t>SUM('A3'!Y29,'A3'!Y58)='A3'!Y87</t>
  </si>
  <si>
    <t>SUM(Y29,Y58)</t>
  </si>
  <si>
    <t>Y87</t>
  </si>
  <si>
    <t>SUM('A3'!Y30,'A3'!Y59)='A3'!Y88</t>
  </si>
  <si>
    <t>SUM(Y30,Y59)</t>
  </si>
  <si>
    <t>Y88</t>
  </si>
  <si>
    <t>SUM('A3'!Y31,'A3'!Y60)='A3'!Y89</t>
  </si>
  <si>
    <t>SUM(Y31,Y60)</t>
  </si>
  <si>
    <t>Y89</t>
  </si>
  <si>
    <t>SUM('A3'!Y32,'A3'!Y61)='A3'!Y90</t>
  </si>
  <si>
    <t>SUM(Y32,Y61)</t>
  </si>
  <si>
    <t>Y90</t>
  </si>
  <si>
    <t>SUM('A3'!Y33,'A3'!Y62)='A3'!Y91</t>
  </si>
  <si>
    <t>SUM(Y33,Y62)</t>
  </si>
  <si>
    <t>Y91</t>
  </si>
  <si>
    <t>SUM('A3'!Y34,'A3'!Y63)='A3'!Y92</t>
  </si>
  <si>
    <t>SUM(Y34,Y63)</t>
  </si>
  <si>
    <t>SUM('A3'!Y35,'A3'!Y64)='A3'!Y93</t>
  </si>
  <si>
    <t>SUM(Y35,Y64)</t>
  </si>
  <si>
    <t>SUM('A3'!Y36,'A3'!Y65)='A3'!Y94</t>
  </si>
  <si>
    <t>SUM(Y36,Y65)</t>
  </si>
  <si>
    <t>Y94</t>
  </si>
  <si>
    <t>SUM('A3'!Y37,'A3'!Y66)='A3'!Y95</t>
  </si>
  <si>
    <t>SUM(Y37,Y66)</t>
  </si>
  <si>
    <t>Y95</t>
  </si>
  <si>
    <t>SUM('A3'!Y38,'A3'!Y67)='A3'!Y96</t>
  </si>
  <si>
    <t>SUM(Y38,Y67)</t>
  </si>
  <si>
    <t>Y96</t>
  </si>
  <si>
    <t>SUM('A3'!Y39,'A3'!Y68)='A3'!Y97</t>
  </si>
  <si>
    <t>SUM(Y39,Y68)</t>
  </si>
  <si>
    <t>Y97</t>
  </si>
  <si>
    <t>SUM('A3'!Y40,'A3'!Y69)='A3'!Y98</t>
  </si>
  <si>
    <t>SUM(Y40,Y69)</t>
  </si>
  <si>
    <t>Y98</t>
  </si>
  <si>
    <t>SUM('A3'!Y41,'A3'!Y70)='A3'!Y99</t>
  </si>
  <si>
    <t>SUM(Y41,Y70)</t>
  </si>
  <si>
    <t>SUM('A3'!V14,'A3'!Y14)='A3'!AB14</t>
  </si>
  <si>
    <t>SUM('A3'!V15,'A3'!Y15)='A3'!AB15</t>
  </si>
  <si>
    <t>SUM('A3'!V16,'A3'!Y16)='A3'!AB16</t>
  </si>
  <si>
    <t>SUM(V16,Y16)</t>
  </si>
  <si>
    <t>SUM('A3'!V17,'A3'!Y17)='A3'!AB17</t>
  </si>
  <si>
    <t>SUM('A3'!V18,'A3'!Y18)='A3'!AB18</t>
  </si>
  <si>
    <t>SUM('A3'!V19,'A3'!Y19)='A3'!AB19</t>
  </si>
  <si>
    <t>SUM(V19,Y19)</t>
  </si>
  <si>
    <t>SUM('A3'!V20,'A3'!Y20)='A3'!AB20</t>
  </si>
  <si>
    <t>SUM(V20,Y20)</t>
  </si>
  <si>
    <t>SUM('A3'!V21,'A3'!Y21)='A3'!AB21</t>
  </si>
  <si>
    <t>SUM(V21,Y21)</t>
  </si>
  <si>
    <t>SUM('A3'!V22,'A3'!Y22)='A3'!AB22</t>
  </si>
  <si>
    <t>SUM(V22,Y22)</t>
  </si>
  <si>
    <t>SUM('A3'!V23,'A3'!Y23)='A3'!AB23</t>
  </si>
  <si>
    <t>SUM(V23,Y23)</t>
  </si>
  <si>
    <t>AB23</t>
  </si>
  <si>
    <t>SUM('A3'!V24,'A3'!Y24)='A3'!AB24</t>
  </si>
  <si>
    <t>SUM(V24,Y24)</t>
  </si>
  <si>
    <t>SUM('A3'!V25,'A3'!Y25)='A3'!AB25</t>
  </si>
  <si>
    <t>SUM(V25,Y25)</t>
  </si>
  <si>
    <t>SUM('A3'!V26,'A3'!Y26)='A3'!AB26</t>
  </si>
  <si>
    <t>SUM(V26,Y26)</t>
  </si>
  <si>
    <t>SUM('A3'!V27,'A3'!Y27)='A3'!AB27</t>
  </si>
  <si>
    <t>SUM(V27,Y27)</t>
  </si>
  <si>
    <t>SUM('A3'!V28,'A3'!Y28)='A3'!AB28</t>
  </si>
  <si>
    <t>SUM(V28,Y28)</t>
  </si>
  <si>
    <t>SUM('A3'!V29,'A3'!Y29)='A3'!AB29</t>
  </si>
  <si>
    <t>SUM(V29,Y29)</t>
  </si>
  <si>
    <t>SUM('A3'!V30,'A3'!Y30)='A3'!AB30</t>
  </si>
  <si>
    <t>SUM(V30,Y30)</t>
  </si>
  <si>
    <t>SUM('A3'!V31,'A3'!Y31)='A3'!AB31</t>
  </si>
  <si>
    <t>SUM(V31,Y31)</t>
  </si>
  <si>
    <t>SUM('A3'!V32,'A3'!Y32)='A3'!AB32</t>
  </si>
  <si>
    <t>SUM(V32,Y32)</t>
  </si>
  <si>
    <t>SUM('A3'!V33,'A3'!Y33)='A3'!AB33</t>
  </si>
  <si>
    <t>SUM(V33,Y33)</t>
  </si>
  <si>
    <t>SUM('A3'!V34,'A3'!Y34)='A3'!AB34</t>
  </si>
  <si>
    <t>SUM(V34,Y34)</t>
  </si>
  <si>
    <t>AB34</t>
  </si>
  <si>
    <t>SUM('A3'!V35,'A3'!Y35)='A3'!AB35</t>
  </si>
  <si>
    <t>SUM(V35,Y35)</t>
  </si>
  <si>
    <t>AB35</t>
  </si>
  <si>
    <t>SUM('A3'!V36,'A3'!Y36)='A3'!AB36</t>
  </si>
  <si>
    <t>SUM(V36,Y36)</t>
  </si>
  <si>
    <t>AB36</t>
  </si>
  <si>
    <t>SUM('A3'!V37,'A3'!Y37)='A3'!AB37</t>
  </si>
  <si>
    <t>SUM(V37,Y37)</t>
  </si>
  <si>
    <t>AB37</t>
  </si>
  <si>
    <t>SUM('A3'!V38,'A3'!Y38)='A3'!AB38</t>
  </si>
  <si>
    <t>SUM(V38,Y38)</t>
  </si>
  <si>
    <t>SUM('A3'!V39,'A3'!Y39)='A3'!AB39</t>
  </si>
  <si>
    <t>SUM(V39,Y39)</t>
  </si>
  <si>
    <t>SUM('A3'!V40,'A3'!Y40)='A3'!AB40</t>
  </si>
  <si>
    <t>SUM(V40,Y40)</t>
  </si>
  <si>
    <t>AB40</t>
  </si>
  <si>
    <t>SUM('A3'!AB14:'A3'!AB40)='A3'!AB41</t>
  </si>
  <si>
    <t>SUM(AB14:AB40)</t>
  </si>
  <si>
    <t>SUM('A3'!V43,'A3'!Y43)='A3'!AB43</t>
  </si>
  <si>
    <t>SUM(V43,Y43)</t>
  </si>
  <si>
    <t>AB43</t>
  </si>
  <si>
    <t>SUM('A3'!V44,'A3'!Y44)='A3'!AB44</t>
  </si>
  <si>
    <t>SUM(V44,Y44)</t>
  </si>
  <si>
    <t>AB44</t>
  </si>
  <si>
    <t>SUM('A3'!V45,'A3'!Y45)='A3'!AB45</t>
  </si>
  <si>
    <t>SUM(V45,Y45)</t>
  </si>
  <si>
    <t>AB45</t>
  </si>
  <si>
    <t>SUM('A3'!V46,'A3'!Y46)='A3'!AB46</t>
  </si>
  <si>
    <t>SUM(V46,Y46)</t>
  </si>
  <si>
    <t>AB46</t>
  </si>
  <si>
    <t>SUM('A3'!V47,'A3'!Y47)='A3'!AB47</t>
  </si>
  <si>
    <t>SUM(V47,Y47)</t>
  </si>
  <si>
    <t>AB47</t>
  </si>
  <si>
    <t>SUM('A3'!V48,'A3'!Y48)='A3'!AB48</t>
  </si>
  <si>
    <t>SUM(V48,Y48)</t>
  </si>
  <si>
    <t>AB48</t>
  </si>
  <si>
    <t>SUM('A3'!V49,'A3'!Y49)='A3'!AB49</t>
  </si>
  <si>
    <t>SUM(V49,Y49)</t>
  </si>
  <si>
    <t>AB49</t>
  </si>
  <si>
    <t>SUM('A3'!V50,'A3'!Y50)='A3'!AB50</t>
  </si>
  <si>
    <t>SUM(V50,Y50)</t>
  </si>
  <si>
    <t>AB50</t>
  </si>
  <si>
    <t>SUM('A3'!V51,'A3'!Y51)='A3'!AB51</t>
  </si>
  <si>
    <t>SUM(V51,Y51)</t>
  </si>
  <si>
    <t>AB51</t>
  </si>
  <si>
    <t>SUM('A3'!V52,'A3'!Y52)='A3'!AB52</t>
  </si>
  <si>
    <t>SUM(V52,Y52)</t>
  </si>
  <si>
    <t>AB52</t>
  </si>
  <si>
    <t>SUM('A3'!V53,'A3'!Y53)='A3'!AB53</t>
  </si>
  <si>
    <t>SUM(V53,Y53)</t>
  </si>
  <si>
    <t>SUM('A3'!V54,'A3'!Y54)='A3'!AB54</t>
  </si>
  <si>
    <t>SUM(V54,Y54)</t>
  </si>
  <si>
    <t>SUM('A3'!V55,'A3'!Y55)='A3'!AB55</t>
  </si>
  <si>
    <t>SUM(V55,Y55)</t>
  </si>
  <si>
    <t>AB55</t>
  </si>
  <si>
    <t>SUM('A3'!V56,'A3'!Y56)='A3'!AB56</t>
  </si>
  <si>
    <t>SUM(V56,Y56)</t>
  </si>
  <si>
    <t>AB56</t>
  </si>
  <si>
    <t>SUM('A3'!V57,'A3'!Y57)='A3'!AB57</t>
  </si>
  <si>
    <t>SUM(V57,Y57)</t>
  </si>
  <si>
    <t>AB57</t>
  </si>
  <si>
    <t>SUM('A3'!V58,'A3'!Y58)='A3'!AB58</t>
  </si>
  <si>
    <t>SUM(V58,Y58)</t>
  </si>
  <si>
    <t>AB58</t>
  </si>
  <si>
    <t>SUM('A3'!V59,'A3'!Y59)='A3'!AB59</t>
  </si>
  <si>
    <t>SUM(V59,Y59)</t>
  </si>
  <si>
    <t>AB59</t>
  </si>
  <si>
    <t>SUM('A3'!V60,'A3'!Y60)='A3'!AB60</t>
  </si>
  <si>
    <t>SUM(V60,Y60)</t>
  </si>
  <si>
    <t>AB60</t>
  </si>
  <si>
    <t>SUM('A3'!V61,'A3'!Y61)='A3'!AB61</t>
  </si>
  <si>
    <t>SUM(V61,Y61)</t>
  </si>
  <si>
    <t>AB61</t>
  </si>
  <si>
    <t>SUM('A3'!V62,'A3'!Y62)='A3'!AB62</t>
  </si>
  <si>
    <t>SUM(V62,Y62)</t>
  </si>
  <si>
    <t>AB62</t>
  </si>
  <si>
    <t>SUM('A3'!V63,'A3'!Y63)='A3'!AB63</t>
  </si>
  <si>
    <t>SUM(V63,Y63)</t>
  </si>
  <si>
    <t>AB63</t>
  </si>
  <si>
    <t>SUM('A3'!V64,'A3'!Y64)='A3'!AB64</t>
  </si>
  <si>
    <t>SUM(V64,Y64)</t>
  </si>
  <si>
    <t>AB64</t>
  </si>
  <si>
    <t>SUM('A3'!V65,'A3'!Y65)='A3'!AB65</t>
  </si>
  <si>
    <t>SUM(V65,Y65)</t>
  </si>
  <si>
    <t>SUM('A3'!V66,'A3'!Y66)='A3'!AB66</t>
  </si>
  <si>
    <t>SUM(V66,Y66)</t>
  </si>
  <si>
    <t>SUM('A3'!V67,'A3'!Y67)='A3'!AB67</t>
  </si>
  <si>
    <t>SUM(V67,Y67)</t>
  </si>
  <si>
    <t>AB67</t>
  </si>
  <si>
    <t>SUM('A3'!V68,'A3'!Y68)='A3'!AB68</t>
  </si>
  <si>
    <t>SUM(V68,Y68)</t>
  </si>
  <si>
    <t>AB68</t>
  </si>
  <si>
    <t>SUM('A3'!V69,'A3'!Y69)='A3'!AB69</t>
  </si>
  <si>
    <t>SUM(V69,Y69)</t>
  </si>
  <si>
    <t>AB69</t>
  </si>
  <si>
    <t>SUM('A3'!AB43:'A3'!AB69)='A3'!AB70</t>
  </si>
  <si>
    <t>SUM(AB43:AB69)</t>
  </si>
  <si>
    <t>SUM('A3'!AB14,'A3'!AB43)='A3'!AB72</t>
  </si>
  <si>
    <t>SUM(AB14,AB43)</t>
  </si>
  <si>
    <t>AB72</t>
  </si>
  <si>
    <t>SUM('A3'!AB15,'A3'!AB44)='A3'!AB73</t>
  </si>
  <si>
    <t>SUM(AB15,AB44)</t>
  </si>
  <si>
    <t>AB73</t>
  </si>
  <si>
    <t>SUM('A3'!AB16,'A3'!AB45)='A3'!AB74</t>
  </si>
  <si>
    <t>SUM(AB16,AB45)</t>
  </si>
  <si>
    <t>SUM('A3'!AB17,'A3'!AB46)='A3'!AB75</t>
  </si>
  <si>
    <t>SUM(AB17,AB46)</t>
  </si>
  <si>
    <t>SUM('A3'!AB18,'A3'!AB47)='A3'!AB76</t>
  </si>
  <si>
    <t>SUM(AB18,AB47)</t>
  </si>
  <si>
    <t>AB76</t>
  </si>
  <si>
    <t>SUM('A3'!AB19,'A3'!AB48)='A3'!AB77</t>
  </si>
  <si>
    <t>SUM(AB19,AB48)</t>
  </si>
  <si>
    <t>AB77</t>
  </si>
  <si>
    <t>SUM('A3'!AB20,'A3'!AB49)='A3'!AB78</t>
  </si>
  <si>
    <t>SUM(AB20,AB49)</t>
  </si>
  <si>
    <t>AB78</t>
  </si>
  <si>
    <t>SUM('A3'!AB21,'A3'!AB50)='A3'!AB79</t>
  </si>
  <si>
    <t>SUM(AB21,AB50)</t>
  </si>
  <si>
    <t>AB79</t>
  </si>
  <si>
    <t>SUM('A3'!AB22,'A3'!AB51)='A3'!AB80</t>
  </si>
  <si>
    <t>SUM(AB22,AB51)</t>
  </si>
  <si>
    <t>AB80</t>
  </si>
  <si>
    <t>SUM('A3'!AB23,'A3'!AB52)='A3'!AB81</t>
  </si>
  <si>
    <t>SUM(AB23,AB52)</t>
  </si>
  <si>
    <t>AB81</t>
  </si>
  <si>
    <t>SUM('A3'!AB24,'A3'!AB53)='A3'!AB82</t>
  </si>
  <si>
    <t>SUM(AB24,AB53)</t>
  </si>
  <si>
    <t>AB82</t>
  </si>
  <si>
    <t>SUM('A3'!AB25,'A3'!AB54)='A3'!AB83</t>
  </si>
  <si>
    <t>SUM(AB25,AB54)</t>
  </si>
  <si>
    <t>AB83</t>
  </si>
  <si>
    <t>SUM('A3'!AB26,'A3'!AB55)='A3'!AB84</t>
  </si>
  <si>
    <t>SUM(AB26,AB55)</t>
  </si>
  <si>
    <t>AB84</t>
  </si>
  <si>
    <t>SUM('A3'!AB27,'A3'!AB56)='A3'!AB85</t>
  </si>
  <si>
    <t>SUM(AB27,AB56)</t>
  </si>
  <si>
    <t>AB85</t>
  </si>
  <si>
    <t>SUM('A3'!AB28,'A3'!AB57)='A3'!AB86</t>
  </si>
  <si>
    <t>SUM(AB28,AB57)</t>
  </si>
  <si>
    <t>AB86</t>
  </si>
  <si>
    <t>SUM('A3'!AB29,'A3'!AB58)='A3'!AB87</t>
  </si>
  <si>
    <t>SUM(AB29,AB58)</t>
  </si>
  <si>
    <t>AB87</t>
  </si>
  <si>
    <t>SUM('A3'!AB30,'A3'!AB59)='A3'!AB88</t>
  </si>
  <si>
    <t>SUM(AB30,AB59)</t>
  </si>
  <si>
    <t>AB88</t>
  </si>
  <si>
    <t>SUM('A3'!AB31,'A3'!AB60)='A3'!AB89</t>
  </si>
  <si>
    <t>SUM(AB31,AB60)</t>
  </si>
  <si>
    <t>AB89</t>
  </si>
  <si>
    <t>SUM('A3'!AB32,'A3'!AB61)='A3'!AB90</t>
  </si>
  <si>
    <t>SUM(AB32,AB61)</t>
  </si>
  <si>
    <t>AB90</t>
  </si>
  <si>
    <t>SUM('A3'!AB33,'A3'!AB62)='A3'!AB91</t>
  </si>
  <si>
    <t>SUM(AB33,AB62)</t>
  </si>
  <si>
    <t>AB91</t>
  </si>
  <si>
    <t>SUM('A3'!AB34,'A3'!AB63)='A3'!AB92</t>
  </si>
  <si>
    <t>SUM(AB34,AB63)</t>
  </si>
  <si>
    <t>SUM('A3'!AB35,'A3'!AB64)='A3'!AB93</t>
  </si>
  <si>
    <t>SUM(AB35,AB64)</t>
  </si>
  <si>
    <t>SUM('A3'!AB36,'A3'!AB65)='A3'!AB94</t>
  </si>
  <si>
    <t>SUM(AB36,AB65)</t>
  </si>
  <si>
    <t>AB94</t>
  </si>
  <si>
    <t>SUM('A3'!AB37,'A3'!AB66)='A3'!AB95</t>
  </si>
  <si>
    <t>SUM(AB37,AB66)</t>
  </si>
  <si>
    <t>AB95</t>
  </si>
  <si>
    <t>SUM('A3'!AB38,'A3'!AB67)='A3'!AB96</t>
  </si>
  <si>
    <t>SUM(AB38,AB67)</t>
  </si>
  <si>
    <t>AB96</t>
  </si>
  <si>
    <t>SUM('A3'!AB39,'A3'!AB68)='A3'!AB97</t>
  </si>
  <si>
    <t>SUM(AB39,AB68)</t>
  </si>
  <si>
    <t>AB97</t>
  </si>
  <si>
    <t>SUM('A3'!AB40,'A3'!AB69)='A3'!AB98</t>
  </si>
  <si>
    <t>SUM(AB40,AB69)</t>
  </si>
  <si>
    <t>AB98</t>
  </si>
  <si>
    <t>SUM('A3'!AB41,'A3'!AB70)='A3'!AB99</t>
  </si>
  <si>
    <t>SUM(AB41,AB70)</t>
  </si>
  <si>
    <t>SUM('A3'!AE14:'A3'!AE40)='A3'!AE41</t>
  </si>
  <si>
    <t>SUM(AE14:AE40)</t>
  </si>
  <si>
    <t>SUM('A3'!AE43:'A3'!AE69)='A3'!AE70</t>
  </si>
  <si>
    <t>SUM(AE43:AE69)</t>
  </si>
  <si>
    <t>SUM('A3'!AE14,'A3'!AE43)='A3'!AE72</t>
  </si>
  <si>
    <t>SUM(AE14,AE43)</t>
  </si>
  <si>
    <t>AE72</t>
  </si>
  <si>
    <t>SUM('A3'!AE15,'A3'!AE44)='A3'!AE73</t>
  </si>
  <si>
    <t>SUM(AE15,AE44)</t>
  </si>
  <si>
    <t>AE73</t>
  </si>
  <si>
    <t>SUM('A3'!AE16,'A3'!AE45)='A3'!AE74</t>
  </si>
  <si>
    <t>SUM(AE16,AE45)</t>
  </si>
  <si>
    <t>SUM('A3'!AE17,'A3'!AE46)='A3'!AE75</t>
  </si>
  <si>
    <t>SUM(AE17,AE46)</t>
  </si>
  <si>
    <t>SUM('A3'!AE18,'A3'!AE47)='A3'!AE76</t>
  </si>
  <si>
    <t>SUM(AE18,AE47)</t>
  </si>
  <si>
    <t>AE76</t>
  </si>
  <si>
    <t>SUM('A3'!AE19,'A3'!AE48)='A3'!AE77</t>
  </si>
  <si>
    <t>SUM(AE19,AE48)</t>
  </si>
  <si>
    <t>AE77</t>
  </si>
  <si>
    <t>SUM('A3'!AE20,'A3'!AE49)='A3'!AE78</t>
  </si>
  <si>
    <t>SUM(AE20,AE49)</t>
  </si>
  <si>
    <t>AE78</t>
  </si>
  <si>
    <t>SUM('A3'!AE21,'A3'!AE50)='A3'!AE79</t>
  </si>
  <si>
    <t>SUM(AE21,AE50)</t>
  </si>
  <si>
    <t>AE79</t>
  </si>
  <si>
    <t>SUM('A3'!AE22,'A3'!AE51)='A3'!AE80</t>
  </si>
  <si>
    <t>SUM(AE22,AE51)</t>
  </si>
  <si>
    <t>AE80</t>
  </si>
  <si>
    <t>SUM('A3'!AE23,'A3'!AE52)='A3'!AE81</t>
  </si>
  <si>
    <t>SUM(AE23,AE52)</t>
  </si>
  <si>
    <t>AE81</t>
  </si>
  <si>
    <t>SUM('A3'!AE24,'A3'!AE53)='A3'!AE82</t>
  </si>
  <si>
    <t>SUM(AE24,AE53)</t>
  </si>
  <si>
    <t>AE82</t>
  </si>
  <si>
    <t>SUM('A3'!AE25,'A3'!AE54)='A3'!AE83</t>
  </si>
  <si>
    <t>SUM(AE25,AE54)</t>
  </si>
  <si>
    <t>AE83</t>
  </si>
  <si>
    <t>SUM('A3'!AE26,'A3'!AE55)='A3'!AE84</t>
  </si>
  <si>
    <t>SUM(AE26,AE55)</t>
  </si>
  <si>
    <t>AE84</t>
  </si>
  <si>
    <t>SUM('A3'!AE27,'A3'!AE56)='A3'!AE85</t>
  </si>
  <si>
    <t>SUM(AE27,AE56)</t>
  </si>
  <si>
    <t>AE85</t>
  </si>
  <si>
    <t>SUM('A3'!AE28,'A3'!AE57)='A3'!AE86</t>
  </si>
  <si>
    <t>SUM(AE28,AE57)</t>
  </si>
  <si>
    <t>AE86</t>
  </si>
  <si>
    <t>SUM('A3'!AE29,'A3'!AE58)='A3'!AE87</t>
  </si>
  <si>
    <t>SUM(AE29,AE58)</t>
  </si>
  <si>
    <t>AE87</t>
  </si>
  <si>
    <t>SUM('A3'!AE30,'A3'!AE59)='A3'!AE88</t>
  </si>
  <si>
    <t>SUM(AE30,AE59)</t>
  </si>
  <si>
    <t>AE88</t>
  </si>
  <si>
    <t>SUM('A3'!AE31,'A3'!AE60)='A3'!AE89</t>
  </si>
  <si>
    <t>SUM(AE31,AE60)</t>
  </si>
  <si>
    <t>AE89</t>
  </si>
  <si>
    <t>SUM('A3'!AE32,'A3'!AE61)='A3'!AE90</t>
  </si>
  <si>
    <t>SUM(AE32,AE61)</t>
  </si>
  <si>
    <t>AE90</t>
  </si>
  <si>
    <t>SUM('A3'!AE33,'A3'!AE62)='A3'!AE91</t>
  </si>
  <si>
    <t>SUM(AE33,AE62)</t>
  </si>
  <si>
    <t>AE91</t>
  </si>
  <si>
    <t>SUM('A3'!AE34,'A3'!AE63)='A3'!AE92</t>
  </si>
  <si>
    <t>SUM(AE34,AE63)</t>
  </si>
  <si>
    <t>SUM('A3'!AE35,'A3'!AE64)='A3'!AE93</t>
  </si>
  <si>
    <t>SUM(AE35,AE64)</t>
  </si>
  <si>
    <t>SUM('A3'!AE36,'A3'!AE65)='A3'!AE94</t>
  </si>
  <si>
    <t>SUM(AE36,AE65)</t>
  </si>
  <si>
    <t>AE94</t>
  </si>
  <si>
    <t>SUM('A3'!AE37,'A3'!AE66)='A3'!AE95</t>
  </si>
  <si>
    <t>SUM(AE37,AE66)</t>
  </si>
  <si>
    <t>AE95</t>
  </si>
  <si>
    <t>SUM('A3'!AE38,'A3'!AE67)='A3'!AE96</t>
  </si>
  <si>
    <t>SUM(AE38,AE67)</t>
  </si>
  <si>
    <t>AE96</t>
  </si>
  <si>
    <t>SUM('A3'!AE39,'A3'!AE68)='A3'!AE97</t>
  </si>
  <si>
    <t>SUM(AE39,AE68)</t>
  </si>
  <si>
    <t>AE97</t>
  </si>
  <si>
    <t>SUM('A3'!AE40,'A3'!AE69)='A3'!AE98</t>
  </si>
  <si>
    <t>SUM(AE40,AE69)</t>
  </si>
  <si>
    <t>AE98</t>
  </si>
  <si>
    <t>SUM('A3'!AE41,'A3'!AE70)='A3'!AE99</t>
  </si>
  <si>
    <t>SUM(AE41,AE70)</t>
  </si>
  <si>
    <t>SUM('A3'!AH14:'A3'!AH40)='A3'!AH41</t>
  </si>
  <si>
    <t>SUM(AH14:AH40)</t>
  </si>
  <si>
    <t>SUM('A3'!AH43:'A3'!AH69)='A3'!AH70</t>
  </si>
  <si>
    <t>SUM(AH43:AH69)</t>
  </si>
  <si>
    <t>SUM('A3'!AH14,'A3'!AH43)='A3'!AH72</t>
  </si>
  <si>
    <t>SUM(AH14,AH43)</t>
  </si>
  <si>
    <t>AH72</t>
  </si>
  <si>
    <t>SUM('A3'!AH15,'A3'!AH44)='A3'!AH73</t>
  </si>
  <si>
    <t>SUM(AH15,AH44)</t>
  </si>
  <si>
    <t>AH73</t>
  </si>
  <si>
    <t>SUM('A3'!AH16,'A3'!AH45)='A3'!AH74</t>
  </si>
  <si>
    <t>SUM(AH16,AH45)</t>
  </si>
  <si>
    <t>SUM('A3'!AH17,'A3'!AH46)='A3'!AH75</t>
  </si>
  <si>
    <t>SUM(AH17,AH46)</t>
  </si>
  <si>
    <t>SUM('A3'!AH18,'A3'!AH47)='A3'!AH76</t>
  </si>
  <si>
    <t>SUM(AH18,AH47)</t>
  </si>
  <si>
    <t>AH76</t>
  </si>
  <si>
    <t>SUM('A3'!AH19,'A3'!AH48)='A3'!AH77</t>
  </si>
  <si>
    <t>SUM(AH19,AH48)</t>
  </si>
  <si>
    <t>AH77</t>
  </si>
  <si>
    <t>SUM('A3'!AH20,'A3'!AH49)='A3'!AH78</t>
  </si>
  <si>
    <t>SUM(AH20,AH49)</t>
  </si>
  <si>
    <t>AH78</t>
  </si>
  <si>
    <t>SUM('A3'!AH21,'A3'!AH50)='A3'!AH79</t>
  </si>
  <si>
    <t>SUM(AH21,AH50)</t>
  </si>
  <si>
    <t>AH79</t>
  </si>
  <si>
    <t>SUM('A3'!AH22,'A3'!AH51)='A3'!AH80</t>
  </si>
  <si>
    <t>SUM(AH22,AH51)</t>
  </si>
  <si>
    <t>AH80</t>
  </si>
  <si>
    <t>SUM('A3'!AH23,'A3'!AH52)='A3'!AH81</t>
  </si>
  <si>
    <t>SUM(AH23,AH52)</t>
  </si>
  <si>
    <t>AH81</t>
  </si>
  <si>
    <t>SUM('A3'!AH24,'A3'!AH53)='A3'!AH82</t>
  </si>
  <si>
    <t>SUM(AH24,AH53)</t>
  </si>
  <si>
    <t>AH82</t>
  </si>
  <si>
    <t>SUM('A3'!AH25,'A3'!AH54)='A3'!AH83</t>
  </si>
  <si>
    <t>SUM(AH25,AH54)</t>
  </si>
  <si>
    <t>AH83</t>
  </si>
  <si>
    <t>SUM('A3'!AH26,'A3'!AH55)='A3'!AH84</t>
  </si>
  <si>
    <t>SUM(AH26,AH55)</t>
  </si>
  <si>
    <t>AH84</t>
  </si>
  <si>
    <t>SUM('A3'!AH27,'A3'!AH56)='A3'!AH85</t>
  </si>
  <si>
    <t>SUM(AH27,AH56)</t>
  </si>
  <si>
    <t>AH85</t>
  </si>
  <si>
    <t>SUM('A3'!AH28,'A3'!AH57)='A3'!AH86</t>
  </si>
  <si>
    <t>SUM(AH28,AH57)</t>
  </si>
  <si>
    <t>AH86</t>
  </si>
  <si>
    <t>SUM('A3'!AH29,'A3'!AH58)='A3'!AH87</t>
  </si>
  <si>
    <t>SUM(AH29,AH58)</t>
  </si>
  <si>
    <t>AH87</t>
  </si>
  <si>
    <t>SUM('A3'!AH30,'A3'!AH59)='A3'!AH88</t>
  </si>
  <si>
    <t>SUM(AH30,AH59)</t>
  </si>
  <si>
    <t>AH88</t>
  </si>
  <si>
    <t>SUM('A3'!AH31,'A3'!AH60)='A3'!AH89</t>
  </si>
  <si>
    <t>SUM(AH31,AH60)</t>
  </si>
  <si>
    <t>AH89</t>
  </si>
  <si>
    <t>SUM('A3'!AH32,'A3'!AH61)='A3'!AH90</t>
  </si>
  <si>
    <t>SUM(AH32,AH61)</t>
  </si>
  <si>
    <t>AH90</t>
  </si>
  <si>
    <t>SUM('A3'!AH33,'A3'!AH62)='A3'!AH91</t>
  </si>
  <si>
    <t>SUM(AH33,AH62)</t>
  </si>
  <si>
    <t>AH91</t>
  </si>
  <si>
    <t>SUM('A3'!AH34,'A3'!AH63)='A3'!AH92</t>
  </si>
  <si>
    <t>SUM(AH34,AH63)</t>
  </si>
  <si>
    <t>SUM('A3'!AH35,'A3'!AH64)='A3'!AH93</t>
  </si>
  <si>
    <t>SUM(AH35,AH64)</t>
  </si>
  <si>
    <t>SUM('A3'!AH36,'A3'!AH65)='A3'!AH94</t>
  </si>
  <si>
    <t>SUM(AH36,AH65)</t>
  </si>
  <si>
    <t>AH94</t>
  </si>
  <si>
    <t>SUM('A3'!AH37,'A3'!AH66)='A3'!AH95</t>
  </si>
  <si>
    <t>SUM(AH37,AH66)</t>
  </si>
  <si>
    <t>AH95</t>
  </si>
  <si>
    <t>SUM('A3'!AH38,'A3'!AH67)='A3'!AH96</t>
  </si>
  <si>
    <t>SUM(AH38,AH67)</t>
  </si>
  <si>
    <t>AH96</t>
  </si>
  <si>
    <t>SUM('A3'!AH39,'A3'!AH68)='A3'!AH97</t>
  </si>
  <si>
    <t>SUM(AH39,AH68)</t>
  </si>
  <si>
    <t>AH97</t>
  </si>
  <si>
    <t>SUM('A3'!AH40,'A3'!AH69)='A3'!AH98</t>
  </si>
  <si>
    <t>SUM(AH40,AH69)</t>
  </si>
  <si>
    <t>AH98</t>
  </si>
  <si>
    <t>SUM('A3'!AH41,'A3'!AH70)='A3'!AH99</t>
  </si>
  <si>
    <t>SUM(AH41,AH70)</t>
  </si>
  <si>
    <t>SUM('A3'!AK14:'A3'!AK40)='A3'!AK41</t>
  </si>
  <si>
    <t>SUM(AK14:AK40)</t>
  </si>
  <si>
    <t>SUM('A3'!AK43:'A3'!AK69)='A3'!AK70</t>
  </si>
  <si>
    <t>SUM(AK43:AK69)</t>
  </si>
  <si>
    <t>SUM('A3'!AK14,'A3'!AK43)='A3'!AK72</t>
  </si>
  <si>
    <t>SUM(AK14,AK43)</t>
  </si>
  <si>
    <t>AK72</t>
  </si>
  <si>
    <t>SUM('A3'!AK15,'A3'!AK44)='A3'!AK73</t>
  </si>
  <si>
    <t>SUM(AK15,AK44)</t>
  </si>
  <si>
    <t>AK73</t>
  </si>
  <si>
    <t>SUM('A3'!AK16,'A3'!AK45)='A3'!AK74</t>
  </si>
  <si>
    <t>SUM(AK16,AK45)</t>
  </si>
  <si>
    <t>SUM('A3'!AK17,'A3'!AK46)='A3'!AK75</t>
  </si>
  <si>
    <t>SUM(AK17,AK46)</t>
  </si>
  <si>
    <t>SUM('A3'!AK18,'A3'!AK47)='A3'!AK76</t>
  </si>
  <si>
    <t>SUM(AK18,AK47)</t>
  </si>
  <si>
    <t>AK76</t>
  </si>
  <si>
    <t>SUM('A3'!AK19,'A3'!AK48)='A3'!AK77</t>
  </si>
  <si>
    <t>SUM(AK19,AK48)</t>
  </si>
  <si>
    <t>AK77</t>
  </si>
  <si>
    <t>SUM('A3'!AK20,'A3'!AK49)='A3'!AK78</t>
  </si>
  <si>
    <t>SUM(AK20,AK49)</t>
  </si>
  <si>
    <t>AK78</t>
  </si>
  <si>
    <t>SUM('A3'!AK21,'A3'!AK50)='A3'!AK79</t>
  </si>
  <si>
    <t>SUM(AK21,AK50)</t>
  </si>
  <si>
    <t>AK79</t>
  </si>
  <si>
    <t>SUM('A3'!AK22,'A3'!AK51)='A3'!AK80</t>
  </si>
  <si>
    <t>SUM(AK22,AK51)</t>
  </si>
  <si>
    <t>AK80</t>
  </si>
  <si>
    <t>SUM('A3'!AK23,'A3'!AK52)='A3'!AK81</t>
  </si>
  <si>
    <t>SUM(AK23,AK52)</t>
  </si>
  <si>
    <t>AK81</t>
  </si>
  <si>
    <t>SUM('A3'!AK24,'A3'!AK53)='A3'!AK82</t>
  </si>
  <si>
    <t>SUM(AK24,AK53)</t>
  </si>
  <si>
    <t>AK82</t>
  </si>
  <si>
    <t>SUM('A3'!AK25,'A3'!AK54)='A3'!AK83</t>
  </si>
  <si>
    <t>SUM(AK25,AK54)</t>
  </si>
  <si>
    <t>AK83</t>
  </si>
  <si>
    <t>SUM('A3'!AK26,'A3'!AK55)='A3'!AK84</t>
  </si>
  <si>
    <t>SUM(AK26,AK55)</t>
  </si>
  <si>
    <t>AK84</t>
  </si>
  <si>
    <t>SUM('A3'!AK27,'A3'!AK56)='A3'!AK85</t>
  </si>
  <si>
    <t>SUM(AK27,AK56)</t>
  </si>
  <si>
    <t>AK85</t>
  </si>
  <si>
    <t>SUM('A3'!AK28,'A3'!AK57)='A3'!AK86</t>
  </si>
  <si>
    <t>SUM(AK28,AK57)</t>
  </si>
  <si>
    <t>AK86</t>
  </si>
  <si>
    <t>SUM('A3'!AK29,'A3'!AK58)='A3'!AK87</t>
  </si>
  <si>
    <t>SUM(AK29,AK58)</t>
  </si>
  <si>
    <t>AK87</t>
  </si>
  <si>
    <t>SUM('A3'!AK30,'A3'!AK59)='A3'!AK88</t>
  </si>
  <si>
    <t>SUM(AK30,AK59)</t>
  </si>
  <si>
    <t>AK88</t>
  </si>
  <si>
    <t>SUM('A3'!AK31,'A3'!AK60)='A3'!AK89</t>
  </si>
  <si>
    <t>SUM(AK31,AK60)</t>
  </si>
  <si>
    <t>AK89</t>
  </si>
  <si>
    <t>SUM('A3'!AK32,'A3'!AK61)='A3'!AK90</t>
  </si>
  <si>
    <t>SUM(AK32,AK61)</t>
  </si>
  <si>
    <t>AK90</t>
  </si>
  <si>
    <t>SUM('A3'!AK33,'A3'!AK62)='A3'!AK91</t>
  </si>
  <si>
    <t>SUM(AK33,AK62)</t>
  </si>
  <si>
    <t>AK91</t>
  </si>
  <si>
    <t>SUM('A3'!AK34,'A3'!AK63)='A3'!AK92</t>
  </si>
  <si>
    <t>SUM(AK34,AK63)</t>
  </si>
  <si>
    <t>SUM('A3'!AK35,'A3'!AK64)='A3'!AK93</t>
  </si>
  <si>
    <t>SUM(AK35,AK64)</t>
  </si>
  <si>
    <t>SUM('A3'!AK36,'A3'!AK65)='A3'!AK94</t>
  </si>
  <si>
    <t>SUM(AK36,AK65)</t>
  </si>
  <si>
    <t>AK94</t>
  </si>
  <si>
    <t>SUM('A3'!AK37,'A3'!AK66)='A3'!AK95</t>
  </si>
  <si>
    <t>SUM(AK37,AK66)</t>
  </si>
  <si>
    <t>AK95</t>
  </si>
  <si>
    <t>SUM('A3'!AK38,'A3'!AK67)='A3'!AK96</t>
  </si>
  <si>
    <t>SUM(AK38,AK67)</t>
  </si>
  <si>
    <t>AK96</t>
  </si>
  <si>
    <t>SUM('A3'!AK39,'A3'!AK68)='A3'!AK97</t>
  </si>
  <si>
    <t>SUM(AK39,AK68)</t>
  </si>
  <si>
    <t>AK97</t>
  </si>
  <si>
    <t>SUM('A3'!AK40,'A3'!AK69)='A3'!AK98</t>
  </si>
  <si>
    <t>SUM(AK40,AK69)</t>
  </si>
  <si>
    <t>AK98</t>
  </si>
  <si>
    <t>SUM('A3'!AK41,'A3'!AK70)='A3'!AK99</t>
  </si>
  <si>
    <t>SUM(AK41,AK70)</t>
  </si>
  <si>
    <t>SUM('A3'!AH14,'A3'!AK14)='A3'!AN14</t>
  </si>
  <si>
    <t>SUM('A3'!AH15,'A3'!AK15)='A3'!AN15</t>
  </si>
  <si>
    <t>SUM('A3'!AH16,'A3'!AK16)='A3'!AN16</t>
  </si>
  <si>
    <t>SUM(AH16,AK16)</t>
  </si>
  <si>
    <t>SUM('A3'!AH17,'A3'!AK17)='A3'!AN17</t>
  </si>
  <si>
    <t>SUM('A3'!AH18,'A3'!AK18)='A3'!AN18</t>
  </si>
  <si>
    <t>SUM('A3'!AH19,'A3'!AK19)='A3'!AN19</t>
  </si>
  <si>
    <t>SUM(AH19,AK19)</t>
  </si>
  <si>
    <t>SUM('A3'!AH20,'A3'!AK20)='A3'!AN20</t>
  </si>
  <si>
    <t>SUM(AH20,AK20)</t>
  </si>
  <si>
    <t>SUM('A3'!AH21,'A3'!AK21)='A3'!AN21</t>
  </si>
  <si>
    <t>SUM(AH21,AK21)</t>
  </si>
  <si>
    <t>SUM('A3'!AH22,'A3'!AK22)='A3'!AN22</t>
  </si>
  <si>
    <t>SUM(AH22,AK22)</t>
  </si>
  <si>
    <t>SUM('A3'!AH23,'A3'!AK23)='A3'!AN23</t>
  </si>
  <si>
    <t>SUM(AH23,AK23)</t>
  </si>
  <si>
    <t>AN23</t>
  </si>
  <si>
    <t>SUM('A3'!AH24,'A3'!AK24)='A3'!AN24</t>
  </si>
  <si>
    <t>SUM(AH24,AK24)</t>
  </si>
  <si>
    <t>SUM('A3'!AH25,'A3'!AK25)='A3'!AN25</t>
  </si>
  <si>
    <t>SUM(AH25,AK25)</t>
  </si>
  <si>
    <t>SUM('A3'!AH26,'A3'!AK26)='A3'!AN26</t>
  </si>
  <si>
    <t>SUM(AH26,AK26)</t>
  </si>
  <si>
    <t>SUM('A3'!AH27,'A3'!AK27)='A3'!AN27</t>
  </si>
  <si>
    <t>SUM(AH27,AK27)</t>
  </si>
  <si>
    <t>SUM('A3'!AH28,'A3'!AK28)='A3'!AN28</t>
  </si>
  <si>
    <t>SUM(AH28,AK28)</t>
  </si>
  <si>
    <t>SUM('A3'!AH29,'A3'!AK29)='A3'!AN29</t>
  </si>
  <si>
    <t>SUM(AH29,AK29)</t>
  </si>
  <si>
    <t>SUM('A3'!AH30,'A3'!AK30)='A3'!AN30</t>
  </si>
  <si>
    <t>SUM(AH30,AK30)</t>
  </si>
  <si>
    <t>SUM('A3'!AH31,'A3'!AK31)='A3'!AN31</t>
  </si>
  <si>
    <t>SUM(AH31,AK31)</t>
  </si>
  <si>
    <t>SUM('A3'!AH32,'A3'!AK32)='A3'!AN32</t>
  </si>
  <si>
    <t>SUM(AH32,AK32)</t>
  </si>
  <si>
    <t>SUM('A3'!AH33,'A3'!AK33)='A3'!AN33</t>
  </si>
  <si>
    <t>SUM(AH33,AK33)</t>
  </si>
  <si>
    <t>SUM('A3'!AH34,'A3'!AK34)='A3'!AN34</t>
  </si>
  <si>
    <t>SUM(AH34,AK34)</t>
  </si>
  <si>
    <t>AN34</t>
  </si>
  <si>
    <t>SUM('A3'!AH35,'A3'!AK35)='A3'!AN35</t>
  </si>
  <si>
    <t>SUM(AH35,AK35)</t>
  </si>
  <si>
    <t>AN35</t>
  </si>
  <si>
    <t>SUM('A3'!AH36,'A3'!AK36)='A3'!AN36</t>
  </si>
  <si>
    <t>SUM(AH36,AK36)</t>
  </si>
  <si>
    <t>AN36</t>
  </si>
  <si>
    <t>SUM('A3'!AH37,'A3'!AK37)='A3'!AN37</t>
  </si>
  <si>
    <t>SUM(AH37,AK37)</t>
  </si>
  <si>
    <t>AN37</t>
  </si>
  <si>
    <t>SUM('A3'!AH38,'A3'!AK38)='A3'!AN38</t>
  </si>
  <si>
    <t>SUM(AH38,AK38)</t>
  </si>
  <si>
    <t>SUM('A3'!AH39,'A3'!AK39)='A3'!AN39</t>
  </si>
  <si>
    <t>SUM(AH39,AK39)</t>
  </si>
  <si>
    <t>SUM('A3'!AH40,'A3'!AK40)='A3'!AN40</t>
  </si>
  <si>
    <t>SUM(AH40,AK40)</t>
  </si>
  <si>
    <t>AN40</t>
  </si>
  <si>
    <t>SUM('A3'!AN14:'A3'!AN40)='A3'!AN41</t>
  </si>
  <si>
    <t>SUM(AN14:AN40)</t>
  </si>
  <si>
    <t>SUM('A3'!AH43,'A3'!AK43)='A3'!AN43</t>
  </si>
  <si>
    <t>SUM(AH43,AK43)</t>
  </si>
  <si>
    <t>AN43</t>
  </si>
  <si>
    <t>SUM('A3'!AH44,'A3'!AK44)='A3'!AN44</t>
  </si>
  <si>
    <t>SUM(AH44,AK44)</t>
  </si>
  <si>
    <t>AN44</t>
  </si>
  <si>
    <t>SUM('A3'!AH45,'A3'!AK45)='A3'!AN45</t>
  </si>
  <si>
    <t>SUM(AH45,AK45)</t>
  </si>
  <si>
    <t>AN45</t>
  </si>
  <si>
    <t>SUM('A3'!AH46,'A3'!AK46)='A3'!AN46</t>
  </si>
  <si>
    <t>SUM(AH46,AK46)</t>
  </si>
  <si>
    <t>AN46</t>
  </si>
  <si>
    <t>SUM('A3'!AH47,'A3'!AK47)='A3'!AN47</t>
  </si>
  <si>
    <t>SUM(AH47,AK47)</t>
  </si>
  <si>
    <t>AN47</t>
  </si>
  <si>
    <t>SUM('A3'!AH48,'A3'!AK48)='A3'!AN48</t>
  </si>
  <si>
    <t>SUM(AH48,AK48)</t>
  </si>
  <si>
    <t>AN48</t>
  </si>
  <si>
    <t>SUM('A3'!AH49,'A3'!AK49)='A3'!AN49</t>
  </si>
  <si>
    <t>SUM(AH49,AK49)</t>
  </si>
  <si>
    <t>AN49</t>
  </si>
  <si>
    <t>SUM('A3'!AH50,'A3'!AK50)='A3'!AN50</t>
  </si>
  <si>
    <t>SUM(AH50,AK50)</t>
  </si>
  <si>
    <t>AN50</t>
  </si>
  <si>
    <t>SUM('A3'!AH51,'A3'!AK51)='A3'!AN51</t>
  </si>
  <si>
    <t>SUM(AH51,AK51)</t>
  </si>
  <si>
    <t>AN51</t>
  </si>
  <si>
    <t>SUM('A3'!AH52,'A3'!AK52)='A3'!AN52</t>
  </si>
  <si>
    <t>SUM(AH52,AK52)</t>
  </si>
  <si>
    <t>AN52</t>
  </si>
  <si>
    <t>SUM('A3'!AH53,'A3'!AK53)='A3'!AN53</t>
  </si>
  <si>
    <t>SUM(AH53,AK53)</t>
  </si>
  <si>
    <t>SUM('A3'!AH54,'A3'!AK54)='A3'!AN54</t>
  </si>
  <si>
    <t>SUM(AH54,AK54)</t>
  </si>
  <si>
    <t>SUM('A3'!AH55,'A3'!AK55)='A3'!AN55</t>
  </si>
  <si>
    <t>SUM(AH55,AK55)</t>
  </si>
  <si>
    <t>AN55</t>
  </si>
  <si>
    <t>SUM('A3'!AH56,'A3'!AK56)='A3'!AN56</t>
  </si>
  <si>
    <t>SUM(AH56,AK56)</t>
  </si>
  <si>
    <t>AN56</t>
  </si>
  <si>
    <t>SUM('A3'!AH57,'A3'!AK57)='A3'!AN57</t>
  </si>
  <si>
    <t>SUM(AH57,AK57)</t>
  </si>
  <si>
    <t>AN57</t>
  </si>
  <si>
    <t>SUM('A3'!AH58,'A3'!AK58)='A3'!AN58</t>
  </si>
  <si>
    <t>SUM(AH58,AK58)</t>
  </si>
  <si>
    <t>AN58</t>
  </si>
  <si>
    <t>SUM('A3'!AH59,'A3'!AK59)='A3'!AN59</t>
  </si>
  <si>
    <t>SUM(AH59,AK59)</t>
  </si>
  <si>
    <t>AN59</t>
  </si>
  <si>
    <t>SUM('A3'!AH60,'A3'!AK60)='A3'!AN60</t>
  </si>
  <si>
    <t>SUM(AH60,AK60)</t>
  </si>
  <si>
    <t>AN60</t>
  </si>
  <si>
    <t>SUM('A3'!AH61,'A3'!AK61)='A3'!AN61</t>
  </si>
  <si>
    <t>SUM(AH61,AK61)</t>
  </si>
  <si>
    <t>AN61</t>
  </si>
  <si>
    <t>SUM('A3'!AH62,'A3'!AK62)='A3'!AN62</t>
  </si>
  <si>
    <t>SUM(AH62,AK62)</t>
  </si>
  <si>
    <t>AN62</t>
  </si>
  <si>
    <t>SUM('A3'!AH63,'A3'!AK63)='A3'!AN63</t>
  </si>
  <si>
    <t>SUM(AH63,AK63)</t>
  </si>
  <si>
    <t>AN63</t>
  </si>
  <si>
    <t>SUM('A3'!AH64,'A3'!AK64)='A3'!AN64</t>
  </si>
  <si>
    <t>SUM(AH64,AK64)</t>
  </si>
  <si>
    <t>AN64</t>
  </si>
  <si>
    <t>SUM('A3'!AH65,'A3'!AK65)='A3'!AN65</t>
  </si>
  <si>
    <t>SUM(AH65,AK65)</t>
  </si>
  <si>
    <t>SUM('A3'!AH66,'A3'!AK66)='A3'!AN66</t>
  </si>
  <si>
    <t>SUM(AH66,AK66)</t>
  </si>
  <si>
    <t>SUM('A3'!AH67,'A3'!AK67)='A3'!AN67</t>
  </si>
  <si>
    <t>SUM(AH67,AK67)</t>
  </si>
  <si>
    <t>AN67</t>
  </si>
  <si>
    <t>SUM('A3'!AH68,'A3'!AK68)='A3'!AN68</t>
  </si>
  <si>
    <t>SUM(AH68,AK68)</t>
  </si>
  <si>
    <t>AN68</t>
  </si>
  <si>
    <t>SUM('A3'!AH69,'A3'!AK69)='A3'!AN69</t>
  </si>
  <si>
    <t>SUM(AH69,AK69)</t>
  </si>
  <si>
    <t>AN69</t>
  </si>
  <si>
    <t>SUM('A3'!AN43:'A3'!AN69)='A3'!AN70</t>
  </si>
  <si>
    <t>SUM(AN43:AN69)</t>
  </si>
  <si>
    <t>SUM('A3'!AN14,'A3'!AN43)='A3'!AN72</t>
  </si>
  <si>
    <t>SUM(AN14,AN43)</t>
  </si>
  <si>
    <t>AN72</t>
  </si>
  <si>
    <t>SUM('A3'!AN15,'A3'!AN44)='A3'!AN73</t>
  </si>
  <si>
    <t>SUM(AN15,AN44)</t>
  </si>
  <si>
    <t>AN73</t>
  </si>
  <si>
    <t>SUM('A3'!AN16,'A3'!AN45)='A3'!AN74</t>
  </si>
  <si>
    <t>SUM(AN16,AN45)</t>
  </si>
  <si>
    <t>SUM('A3'!AN17,'A3'!AN46)='A3'!AN75</t>
  </si>
  <si>
    <t>SUM(AN17,AN46)</t>
  </si>
  <si>
    <t>SUM('A3'!AN18,'A3'!AN47)='A3'!AN76</t>
  </si>
  <si>
    <t>SUM(AN18,AN47)</t>
  </si>
  <si>
    <t>AN76</t>
  </si>
  <si>
    <t>SUM('A3'!AN19,'A3'!AN48)='A3'!AN77</t>
  </si>
  <si>
    <t>SUM(AN19,AN48)</t>
  </si>
  <si>
    <t>AN77</t>
  </si>
  <si>
    <t>SUM('A3'!AN20,'A3'!AN49)='A3'!AN78</t>
  </si>
  <si>
    <t>SUM(AN20,AN49)</t>
  </si>
  <si>
    <t>AN78</t>
  </si>
  <si>
    <t>SUM('A3'!AN21,'A3'!AN50)='A3'!AN79</t>
  </si>
  <si>
    <t>SUM(AN21,AN50)</t>
  </si>
  <si>
    <t>AN79</t>
  </si>
  <si>
    <t>SUM('A3'!AN22,'A3'!AN51)='A3'!AN80</t>
  </si>
  <si>
    <t>SUM(AN22,AN51)</t>
  </si>
  <si>
    <t>AN80</t>
  </si>
  <si>
    <t>SUM('A3'!AN23,'A3'!AN52)='A3'!AN81</t>
  </si>
  <si>
    <t>SUM(AN23,AN52)</t>
  </si>
  <si>
    <t>AN81</t>
  </si>
  <si>
    <t>SUM('A3'!AN24,'A3'!AN53)='A3'!AN82</t>
  </si>
  <si>
    <t>SUM(AN24,AN53)</t>
  </si>
  <si>
    <t>AN82</t>
  </si>
  <si>
    <t>SUM('A3'!AN25,'A3'!AN54)='A3'!AN83</t>
  </si>
  <si>
    <t>SUM(AN25,AN54)</t>
  </si>
  <si>
    <t>AN83</t>
  </si>
  <si>
    <t>SUM('A3'!AN26,'A3'!AN55)='A3'!AN84</t>
  </si>
  <si>
    <t>SUM(AN26,AN55)</t>
  </si>
  <si>
    <t>AN84</t>
  </si>
  <si>
    <t>SUM('A3'!AN27,'A3'!AN56)='A3'!AN85</t>
  </si>
  <si>
    <t>SUM(AN27,AN56)</t>
  </si>
  <si>
    <t>AN85</t>
  </si>
  <si>
    <t>SUM('A3'!AN28,'A3'!AN57)='A3'!AN86</t>
  </si>
  <si>
    <t>SUM(AN28,AN57)</t>
  </si>
  <si>
    <t>AN86</t>
  </si>
  <si>
    <t>SUM('A3'!AN29,'A3'!AN58)='A3'!AN87</t>
  </si>
  <si>
    <t>SUM(AN29,AN58)</t>
  </si>
  <si>
    <t>AN87</t>
  </si>
  <si>
    <t>SUM('A3'!AN30,'A3'!AN59)='A3'!AN88</t>
  </si>
  <si>
    <t>SUM(AN30,AN59)</t>
  </si>
  <si>
    <t>AN88</t>
  </si>
  <si>
    <t>SUM('A3'!AN31,'A3'!AN60)='A3'!AN89</t>
  </si>
  <si>
    <t>SUM(AN31,AN60)</t>
  </si>
  <si>
    <t>AN89</t>
  </si>
  <si>
    <t>SUM('A3'!AN32,'A3'!AN61)='A3'!AN90</t>
  </si>
  <si>
    <t>SUM(AN32,AN61)</t>
  </si>
  <si>
    <t>AN90</t>
  </si>
  <si>
    <t>SUM('A3'!AN33,'A3'!AN62)='A3'!AN91</t>
  </si>
  <si>
    <t>SUM(AN33,AN62)</t>
  </si>
  <si>
    <t>AN91</t>
  </si>
  <si>
    <t>SUM('A3'!AN34,'A3'!AN63)='A3'!AN92</t>
  </si>
  <si>
    <t>SUM(AN34,AN63)</t>
  </si>
  <si>
    <t>SUM('A3'!AN35,'A3'!AN64)='A3'!AN93</t>
  </si>
  <si>
    <t>SUM(AN35,AN64)</t>
  </si>
  <si>
    <t>SUM('A3'!AN36,'A3'!AN65)='A3'!AN94</t>
  </si>
  <si>
    <t>SUM(AN36,AN65)</t>
  </si>
  <si>
    <t>AN94</t>
  </si>
  <si>
    <t>SUM('A3'!AN37,'A3'!AN66)='A3'!AN95</t>
  </si>
  <si>
    <t>SUM(AN37,AN66)</t>
  </si>
  <si>
    <t>AN95</t>
  </si>
  <si>
    <t>SUM('A3'!AN38,'A3'!AN67)='A3'!AN96</t>
  </si>
  <si>
    <t>SUM(AN38,AN67)</t>
  </si>
  <si>
    <t>AN96</t>
  </si>
  <si>
    <t>SUM('A3'!AN39,'A3'!AN68)='A3'!AN97</t>
  </si>
  <si>
    <t>SUM(AN39,AN68)</t>
  </si>
  <si>
    <t>AN97</t>
  </si>
  <si>
    <t>SUM('A3'!AN40,'A3'!AN69)='A3'!AN98</t>
  </si>
  <si>
    <t>SUM(AN40,AN69)</t>
  </si>
  <si>
    <t>AN98</t>
  </si>
  <si>
    <t>SUM('A3'!AN41,'A3'!AN70)='A3'!AN99</t>
  </si>
  <si>
    <t>SUM(AN41,AN70)</t>
  </si>
  <si>
    <t>SUM('A3'!AQ14:'A3'!AQ40)='A3'!AQ41</t>
  </si>
  <si>
    <t>SUM(AQ14:AQ40)</t>
  </si>
  <si>
    <t>SUM('A3'!AQ43:'A3'!AQ69)='A3'!AQ70</t>
  </si>
  <si>
    <t>SUM(AQ43:AQ69)</t>
  </si>
  <si>
    <t>SUM('A3'!AQ14,'A3'!AQ43)='A3'!AQ72</t>
  </si>
  <si>
    <t>SUM(AQ14,AQ43)</t>
  </si>
  <si>
    <t>AQ72</t>
  </si>
  <si>
    <t>SUM('A3'!AQ15,'A3'!AQ44)='A3'!AQ73</t>
  </si>
  <si>
    <t>SUM(AQ15,AQ44)</t>
  </si>
  <si>
    <t>AQ73</t>
  </si>
  <si>
    <t>SUM('A3'!AQ16,'A3'!AQ45)='A3'!AQ74</t>
  </si>
  <si>
    <t>SUM(AQ16,AQ45)</t>
  </si>
  <si>
    <t>SUM('A3'!AQ17,'A3'!AQ46)='A3'!AQ75</t>
  </si>
  <si>
    <t>SUM(AQ17,AQ46)</t>
  </si>
  <si>
    <t>SUM('A3'!AQ18,'A3'!AQ47)='A3'!AQ76</t>
  </si>
  <si>
    <t>SUM(AQ18,AQ47)</t>
  </si>
  <si>
    <t>AQ76</t>
  </si>
  <si>
    <t>SUM('A3'!AQ19,'A3'!AQ48)='A3'!AQ77</t>
  </si>
  <si>
    <t>SUM(AQ19,AQ48)</t>
  </si>
  <si>
    <t>AQ77</t>
  </si>
  <si>
    <t>SUM('A3'!AQ20,'A3'!AQ49)='A3'!AQ78</t>
  </si>
  <si>
    <t>SUM(AQ20,AQ49)</t>
  </si>
  <si>
    <t>AQ78</t>
  </si>
  <si>
    <t>SUM('A3'!AQ21,'A3'!AQ50)='A3'!AQ79</t>
  </si>
  <si>
    <t>SUM(AQ21,AQ50)</t>
  </si>
  <si>
    <t>AQ79</t>
  </si>
  <si>
    <t>SUM('A3'!AQ22,'A3'!AQ51)='A3'!AQ80</t>
  </si>
  <si>
    <t>SUM(AQ22,AQ51)</t>
  </si>
  <si>
    <t>AQ80</t>
  </si>
  <si>
    <t>SUM('A3'!AQ23,'A3'!AQ52)='A3'!AQ81</t>
  </si>
  <si>
    <t>SUM(AQ23,AQ52)</t>
  </si>
  <si>
    <t>AQ81</t>
  </si>
  <si>
    <t>SUM('A3'!AQ24,'A3'!AQ53)='A3'!AQ82</t>
  </si>
  <si>
    <t>SUM(AQ24,AQ53)</t>
  </si>
  <si>
    <t>AQ82</t>
  </si>
  <si>
    <t>SUM('A3'!AQ25,'A3'!AQ54)='A3'!AQ83</t>
  </si>
  <si>
    <t>SUM(AQ25,AQ54)</t>
  </si>
  <si>
    <t>AQ83</t>
  </si>
  <si>
    <t>SUM('A3'!AQ26,'A3'!AQ55)='A3'!AQ84</t>
  </si>
  <si>
    <t>SUM(AQ26,AQ55)</t>
  </si>
  <si>
    <t>AQ84</t>
  </si>
  <si>
    <t>SUM('A3'!AQ27,'A3'!AQ56)='A3'!AQ85</t>
  </si>
  <si>
    <t>SUM(AQ27,AQ56)</t>
  </si>
  <si>
    <t>AQ85</t>
  </si>
  <si>
    <t>SUM('A3'!AQ28,'A3'!AQ57)='A3'!AQ86</t>
  </si>
  <si>
    <t>SUM(AQ28,AQ57)</t>
  </si>
  <si>
    <t>AQ86</t>
  </si>
  <si>
    <t>SUM('A3'!AQ29,'A3'!AQ58)='A3'!AQ87</t>
  </si>
  <si>
    <t>SUM(AQ29,AQ58)</t>
  </si>
  <si>
    <t>AQ87</t>
  </si>
  <si>
    <t>SUM('A3'!AQ30,'A3'!AQ59)='A3'!AQ88</t>
  </si>
  <si>
    <t>SUM(AQ30,AQ59)</t>
  </si>
  <si>
    <t>AQ88</t>
  </si>
  <si>
    <t>SUM('A3'!AQ31,'A3'!AQ60)='A3'!AQ89</t>
  </si>
  <si>
    <t>SUM(AQ31,AQ60)</t>
  </si>
  <si>
    <t>AQ89</t>
  </si>
  <si>
    <t>SUM('A3'!AQ32,'A3'!AQ61)='A3'!AQ90</t>
  </si>
  <si>
    <t>SUM(AQ32,AQ61)</t>
  </si>
  <si>
    <t>AQ90</t>
  </si>
  <si>
    <t>SUM('A3'!AQ33,'A3'!AQ62)='A3'!AQ91</t>
  </si>
  <si>
    <t>SUM(AQ33,AQ62)</t>
  </si>
  <si>
    <t>AQ91</t>
  </si>
  <si>
    <t>SUM('A3'!AQ34,'A3'!AQ63)='A3'!AQ92</t>
  </si>
  <si>
    <t>SUM(AQ34,AQ63)</t>
  </si>
  <si>
    <t>SUM('A3'!AQ35,'A3'!AQ64)='A3'!AQ93</t>
  </si>
  <si>
    <t>SUM(AQ35,AQ64)</t>
  </si>
  <si>
    <t>SUM('A3'!AQ36,'A3'!AQ65)='A3'!AQ94</t>
  </si>
  <si>
    <t>SUM(AQ36,AQ65)</t>
  </si>
  <si>
    <t>AQ94</t>
  </si>
  <si>
    <t>SUM('A3'!AQ37,'A3'!AQ66)='A3'!AQ95</t>
  </si>
  <si>
    <t>SUM(AQ37,AQ66)</t>
  </si>
  <si>
    <t>AQ95</t>
  </si>
  <si>
    <t>SUM('A3'!AQ38,'A3'!AQ67)='A3'!AQ96</t>
  </si>
  <si>
    <t>SUM(AQ38,AQ67)</t>
  </si>
  <si>
    <t>AQ96</t>
  </si>
  <si>
    <t>SUM('A3'!AQ39,'A3'!AQ68)='A3'!AQ97</t>
  </si>
  <si>
    <t>SUM(AQ39,AQ68)</t>
  </si>
  <si>
    <t>AQ97</t>
  </si>
  <si>
    <t>SUM('A3'!AQ40,'A3'!AQ69)='A3'!AQ98</t>
  </si>
  <si>
    <t>SUM(AQ40,AQ69)</t>
  </si>
  <si>
    <t>AQ98</t>
  </si>
  <si>
    <t>SUM('A3'!AQ41,'A3'!AQ70)='A3'!AQ99</t>
  </si>
  <si>
    <t>SUM(AQ41,AQ70)</t>
  </si>
  <si>
    <t>SUM('A3'!AT14:'A3'!AT40)='A3'!AT41</t>
  </si>
  <si>
    <t>SUM(AT14:AT40)</t>
  </si>
  <si>
    <t>SUM('A3'!AT43:'A3'!AT69)='A3'!AT70</t>
  </si>
  <si>
    <t>SUM(AT43:AT69)</t>
  </si>
  <si>
    <t>SUM('A3'!AT14,'A3'!AT43)='A3'!AT72</t>
  </si>
  <si>
    <t>SUM(AT14,AT43)</t>
  </si>
  <si>
    <t>AT72</t>
  </si>
  <si>
    <t>SUM('A3'!AT15,'A3'!AT44)='A3'!AT73</t>
  </si>
  <si>
    <t>SUM(AT15,AT44)</t>
  </si>
  <si>
    <t>AT73</t>
  </si>
  <si>
    <t>SUM('A3'!AT16,'A3'!AT45)='A3'!AT74</t>
  </si>
  <si>
    <t>SUM(AT16,AT45)</t>
  </si>
  <si>
    <t>SUM('A3'!AT17,'A3'!AT46)='A3'!AT75</t>
  </si>
  <si>
    <t>SUM(AT17,AT46)</t>
  </si>
  <si>
    <t>SUM('A3'!AT18,'A3'!AT47)='A3'!AT76</t>
  </si>
  <si>
    <t>SUM(AT18,AT47)</t>
  </si>
  <si>
    <t>AT76</t>
  </si>
  <si>
    <t>SUM('A3'!AT19,'A3'!AT48)='A3'!AT77</t>
  </si>
  <si>
    <t>SUM(AT19,AT48)</t>
  </si>
  <si>
    <t>AT77</t>
  </si>
  <si>
    <t>SUM('A3'!AT20,'A3'!AT49)='A3'!AT78</t>
  </si>
  <si>
    <t>SUM(AT20,AT49)</t>
  </si>
  <si>
    <t>AT78</t>
  </si>
  <si>
    <t>SUM('A3'!AT21,'A3'!AT50)='A3'!AT79</t>
  </si>
  <si>
    <t>SUM(AT21,AT50)</t>
  </si>
  <si>
    <t>AT79</t>
  </si>
  <si>
    <t>SUM('A3'!AT22,'A3'!AT51)='A3'!AT80</t>
  </si>
  <si>
    <t>SUM(AT22,AT51)</t>
  </si>
  <si>
    <t>AT80</t>
  </si>
  <si>
    <t>SUM('A3'!AT23,'A3'!AT52)='A3'!AT81</t>
  </si>
  <si>
    <t>SUM(AT23,AT52)</t>
  </si>
  <si>
    <t>AT81</t>
  </si>
  <si>
    <t>SUM('A3'!AT24,'A3'!AT53)='A3'!AT82</t>
  </si>
  <si>
    <t>SUM(AT24,AT53)</t>
  </si>
  <si>
    <t>AT82</t>
  </si>
  <si>
    <t>SUM('A3'!AT25,'A3'!AT54)='A3'!AT83</t>
  </si>
  <si>
    <t>SUM(AT25,AT54)</t>
  </si>
  <si>
    <t>AT83</t>
  </si>
  <si>
    <t>SUM('A3'!AT26,'A3'!AT55)='A3'!AT84</t>
  </si>
  <si>
    <t>SUM(AT26,AT55)</t>
  </si>
  <si>
    <t>AT84</t>
  </si>
  <si>
    <t>SUM('A3'!AT27,'A3'!AT56)='A3'!AT85</t>
  </si>
  <si>
    <t>SUM(AT27,AT56)</t>
  </si>
  <si>
    <t>AT85</t>
  </si>
  <si>
    <t>SUM('A3'!AT28,'A3'!AT57)='A3'!AT86</t>
  </si>
  <si>
    <t>SUM(AT28,AT57)</t>
  </si>
  <si>
    <t>AT86</t>
  </si>
  <si>
    <t>SUM('A3'!AT29,'A3'!AT58)='A3'!AT87</t>
  </si>
  <si>
    <t>SUM(AT29,AT58)</t>
  </si>
  <si>
    <t>AT87</t>
  </si>
  <si>
    <t>SUM('A3'!AT30,'A3'!AT59)='A3'!AT88</t>
  </si>
  <si>
    <t>SUM(AT30,AT59)</t>
  </si>
  <si>
    <t>AT88</t>
  </si>
  <si>
    <t>SUM('A3'!AT31,'A3'!AT60)='A3'!AT89</t>
  </si>
  <si>
    <t>SUM(AT31,AT60)</t>
  </si>
  <si>
    <t>AT89</t>
  </si>
  <si>
    <t>SUM('A3'!AT32,'A3'!AT61)='A3'!AT90</t>
  </si>
  <si>
    <t>SUM(AT32,AT61)</t>
  </si>
  <si>
    <t>AT90</t>
  </si>
  <si>
    <t>SUM('A3'!AT33,'A3'!AT62)='A3'!AT91</t>
  </si>
  <si>
    <t>SUM(AT33,AT62)</t>
  </si>
  <si>
    <t>AT91</t>
  </si>
  <si>
    <t>SUM('A3'!AT34,'A3'!AT63)='A3'!AT92</t>
  </si>
  <si>
    <t>SUM(AT34,AT63)</t>
  </si>
  <si>
    <t>SUM('A3'!AT35,'A3'!AT64)='A3'!AT93</t>
  </si>
  <si>
    <t>SUM(AT35,AT64)</t>
  </si>
  <si>
    <t>SUM('A3'!AT36,'A3'!AT65)='A3'!AT94</t>
  </si>
  <si>
    <t>SUM(AT36,AT65)</t>
  </si>
  <si>
    <t>AT94</t>
  </si>
  <si>
    <t>SUM('A3'!AT37,'A3'!AT66)='A3'!AT95</t>
  </si>
  <si>
    <t>SUM(AT37,AT66)</t>
  </si>
  <si>
    <t>AT95</t>
  </si>
  <si>
    <t>SUM('A3'!AT38,'A3'!AT67)='A3'!AT96</t>
  </si>
  <si>
    <t>SUM(AT38,AT67)</t>
  </si>
  <si>
    <t>AT96</t>
  </si>
  <si>
    <t>SUM('A3'!AT39,'A3'!AT68)='A3'!AT97</t>
  </si>
  <si>
    <t>SUM(AT39,AT68)</t>
  </si>
  <si>
    <t>AT97</t>
  </si>
  <si>
    <t>SUM('A3'!AT40,'A3'!AT69)='A3'!AT98</t>
  </si>
  <si>
    <t>SUM(AT40,AT69)</t>
  </si>
  <si>
    <t>AT98</t>
  </si>
  <si>
    <t>SUM('A3'!AT41,'A3'!AT70)='A3'!AT99</t>
  </si>
  <si>
    <t>SUM(AT41,AT70)</t>
  </si>
  <si>
    <t>SUM('A3'!AQ14,'A3'!AT14)='A3'!AW14</t>
  </si>
  <si>
    <t>SUM('A3'!AQ15,'A3'!AT15)='A3'!AW15</t>
  </si>
  <si>
    <t>SUM('A3'!AQ16,'A3'!AT16)='A3'!AW16</t>
  </si>
  <si>
    <t>SUM(AQ16,AT16)</t>
  </si>
  <si>
    <t>SUM('A3'!AQ17,'A3'!AT17)='A3'!AW17</t>
  </si>
  <si>
    <t>SUM('A3'!AQ18,'A3'!AT18)='A3'!AW18</t>
  </si>
  <si>
    <t>SUM('A3'!AQ19,'A3'!AT19)='A3'!AW19</t>
  </si>
  <si>
    <t>SUM(AQ19,AT19)</t>
  </si>
  <si>
    <t>SUM('A3'!AQ20,'A3'!AT20)='A3'!AW20</t>
  </si>
  <si>
    <t>SUM(AQ20,AT20)</t>
  </si>
  <si>
    <t>SUM('A3'!AQ21,'A3'!AT21)='A3'!AW21</t>
  </si>
  <si>
    <t>SUM(AQ21,AT21)</t>
  </si>
  <si>
    <t>SUM('A3'!AQ22,'A3'!AT22)='A3'!AW22</t>
  </si>
  <si>
    <t>SUM(AQ22,AT22)</t>
  </si>
  <si>
    <t>SUM('A3'!AQ23,'A3'!AT23)='A3'!AW23</t>
  </si>
  <si>
    <t>SUM(AQ23,AT23)</t>
  </si>
  <si>
    <t>AW23</t>
  </si>
  <si>
    <t>SUM('A3'!AQ24,'A3'!AT24)='A3'!AW24</t>
  </si>
  <si>
    <t>SUM(AQ24,AT24)</t>
  </si>
  <si>
    <t>SUM('A3'!AQ25,'A3'!AT25)='A3'!AW25</t>
  </si>
  <si>
    <t>SUM(AQ25,AT25)</t>
  </si>
  <si>
    <t>SUM('A3'!AQ26,'A3'!AT26)='A3'!AW26</t>
  </si>
  <si>
    <t>SUM(AQ26,AT26)</t>
  </si>
  <si>
    <t>SUM('A3'!AQ27,'A3'!AT27)='A3'!AW27</t>
  </si>
  <si>
    <t>SUM(AQ27,AT27)</t>
  </si>
  <si>
    <t>SUM('A3'!AQ28,'A3'!AT28)='A3'!AW28</t>
  </si>
  <si>
    <t>SUM(AQ28,AT28)</t>
  </si>
  <si>
    <t>SUM('A3'!AQ29,'A3'!AT29)='A3'!AW29</t>
  </si>
  <si>
    <t>SUM(AQ29,AT29)</t>
  </si>
  <si>
    <t>SUM('A3'!AQ30,'A3'!AT30)='A3'!AW30</t>
  </si>
  <si>
    <t>SUM(AQ30,AT30)</t>
  </si>
  <si>
    <t>SUM('A3'!AQ31,'A3'!AT31)='A3'!AW31</t>
  </si>
  <si>
    <t>SUM(AQ31,AT31)</t>
  </si>
  <si>
    <t>SUM('A3'!AQ32,'A3'!AT32)='A3'!AW32</t>
  </si>
  <si>
    <t>SUM(AQ32,AT32)</t>
  </si>
  <si>
    <t>SUM('A3'!AQ33,'A3'!AT33)='A3'!AW33</t>
  </si>
  <si>
    <t>SUM(AQ33,AT33)</t>
  </si>
  <si>
    <t>AW33</t>
  </si>
  <si>
    <t>SUM('A3'!AQ34,'A3'!AT34)='A3'!AW34</t>
  </si>
  <si>
    <t>SUM(AQ34,AT34)</t>
  </si>
  <si>
    <t>AW34</t>
  </si>
  <si>
    <t>SUM('A3'!AQ35,'A3'!AT35)='A3'!AW35</t>
  </si>
  <si>
    <t>SUM(AQ35,AT35)</t>
  </si>
  <si>
    <t>AW35</t>
  </si>
  <si>
    <t>SUM('A3'!AQ36,'A3'!AT36)='A3'!AW36</t>
  </si>
  <si>
    <t>SUM(AQ36,AT36)</t>
  </si>
  <si>
    <t>AW36</t>
  </si>
  <si>
    <t>SUM('A3'!AQ37,'A3'!AT37)='A3'!AW37</t>
  </si>
  <si>
    <t>SUM(AQ37,AT37)</t>
  </si>
  <si>
    <t>AW37</t>
  </si>
  <si>
    <t>SUM('A3'!AQ38,'A3'!AT38)='A3'!AW38</t>
  </si>
  <si>
    <t>SUM(AQ38,AT38)</t>
  </si>
  <si>
    <t>AW38</t>
  </si>
  <si>
    <t>SUM('A3'!AQ39,'A3'!AT39)='A3'!AW39</t>
  </si>
  <si>
    <t>SUM(AQ39,AT39)</t>
  </si>
  <si>
    <t>AW39</t>
  </si>
  <si>
    <t>SUM('A3'!AQ40,'A3'!AT40)='A3'!AW40</t>
  </si>
  <si>
    <t>SUM(AQ40,AT40)</t>
  </si>
  <si>
    <t>AW40</t>
  </si>
  <si>
    <t>SUM('A3'!AW14:'A3'!AW40)='A3'!AW41</t>
  </si>
  <si>
    <t>SUM(AW14:AW40)</t>
  </si>
  <si>
    <t>SUM('A3'!AQ43,'A3'!AT43)='A3'!AW43</t>
  </si>
  <si>
    <t>SUM(AQ43,AT43)</t>
  </si>
  <si>
    <t>AW43</t>
  </si>
  <si>
    <t>SUM('A3'!AQ44,'A3'!AT44)='A3'!AW44</t>
  </si>
  <si>
    <t>SUM(AQ44,AT44)</t>
  </si>
  <si>
    <t>AW44</t>
  </si>
  <si>
    <t>SUM('A3'!AQ45,'A3'!AT45)='A3'!AW45</t>
  </si>
  <si>
    <t>SUM(AQ45,AT45)</t>
  </si>
  <si>
    <t>AW45</t>
  </si>
  <si>
    <t>SUM('A3'!AQ46,'A3'!AT46)='A3'!AW46</t>
  </si>
  <si>
    <t>SUM(AQ46,AT46)</t>
  </si>
  <si>
    <t>AW46</t>
  </si>
  <si>
    <t>SUM('A3'!AQ47,'A3'!AT47)='A3'!AW47</t>
  </si>
  <si>
    <t>SUM(AQ47,AT47)</t>
  </si>
  <si>
    <t>AW47</t>
  </si>
  <si>
    <t>SUM('A3'!AQ48,'A3'!AT48)='A3'!AW48</t>
  </si>
  <si>
    <t>SUM(AQ48,AT48)</t>
  </si>
  <si>
    <t>AW48</t>
  </si>
  <si>
    <t>SUM('A3'!AQ49,'A3'!AT49)='A3'!AW49</t>
  </si>
  <si>
    <t>SUM(AQ49,AT49)</t>
  </si>
  <si>
    <t>AW49</t>
  </si>
  <si>
    <t>SUM('A3'!AQ50,'A3'!AT50)='A3'!AW50</t>
  </si>
  <si>
    <t>SUM(AQ50,AT50)</t>
  </si>
  <si>
    <t>AW50</t>
  </si>
  <si>
    <t>SUM('A3'!AQ51,'A3'!AT51)='A3'!AW51</t>
  </si>
  <si>
    <t>SUM(AQ51,AT51)</t>
  </si>
  <si>
    <t>AW51</t>
  </si>
  <si>
    <t>SUM('A3'!AQ52,'A3'!AT52)='A3'!AW52</t>
  </si>
  <si>
    <t>SUM(AQ52,AT52)</t>
  </si>
  <si>
    <t>AW52</t>
  </si>
  <si>
    <t>SUM('A3'!AQ53,'A3'!AT53)='A3'!AW53</t>
  </si>
  <si>
    <t>SUM(AQ53,AT53)</t>
  </si>
  <si>
    <t>AW53</t>
  </si>
  <si>
    <t>SUM('A3'!AQ54,'A3'!AT54)='A3'!AW54</t>
  </si>
  <si>
    <t>SUM(AQ54,AT54)</t>
  </si>
  <si>
    <t>AW54</t>
  </si>
  <si>
    <t>SUM('A3'!AQ55,'A3'!AT55)='A3'!AW55</t>
  </si>
  <si>
    <t>SUM(AQ55,AT55)</t>
  </si>
  <si>
    <t>AW55</t>
  </si>
  <si>
    <t>SUM('A3'!AQ56,'A3'!AT56)='A3'!AW56</t>
  </si>
  <si>
    <t>SUM(AQ56,AT56)</t>
  </si>
  <si>
    <t>AW56</t>
  </si>
  <si>
    <t>SUM('A3'!AQ57,'A3'!AT57)='A3'!AW57</t>
  </si>
  <si>
    <t>SUM(AQ57,AT57)</t>
  </si>
  <si>
    <t>AW57</t>
  </si>
  <si>
    <t>SUM('A3'!AQ58,'A3'!AT58)='A3'!AW58</t>
  </si>
  <si>
    <t>SUM(AQ58,AT58)</t>
  </si>
  <si>
    <t>AW58</t>
  </si>
  <si>
    <t>SUM('A3'!AQ59,'A3'!AT59)='A3'!AW59</t>
  </si>
  <si>
    <t>SUM(AQ59,AT59)</t>
  </si>
  <si>
    <t>AW59</t>
  </si>
  <si>
    <t>SUM('A3'!AQ60,'A3'!AT60)='A3'!AW60</t>
  </si>
  <si>
    <t>SUM(AQ60,AT60)</t>
  </si>
  <si>
    <t>AW60</t>
  </si>
  <si>
    <t>SUM('A3'!AQ61,'A3'!AT61)='A3'!AW61</t>
  </si>
  <si>
    <t>SUM(AQ61,AT61)</t>
  </si>
  <si>
    <t>AW61</t>
  </si>
  <si>
    <t>SUM('A3'!AQ62,'A3'!AT62)='A3'!AW62</t>
  </si>
  <si>
    <t>SUM(AQ62,AT62)</t>
  </si>
  <si>
    <t>AW62</t>
  </si>
  <si>
    <t>SUM('A3'!AQ63,'A3'!AT63)='A3'!AW63</t>
  </si>
  <si>
    <t>SUM(AQ63,AT63)</t>
  </si>
  <si>
    <t>AW63</t>
  </si>
  <si>
    <t>SUM('A3'!AQ64,'A3'!AT64)='A3'!AW64</t>
  </si>
  <si>
    <t>SUM(AQ64,AT64)</t>
  </si>
  <si>
    <t>AW64</t>
  </si>
  <si>
    <t>SUM('A3'!AQ65,'A3'!AT65)='A3'!AW65</t>
  </si>
  <si>
    <t>SUM(AQ65,AT65)</t>
  </si>
  <si>
    <t>AW65</t>
  </si>
  <si>
    <t>SUM('A3'!AQ66,'A3'!AT66)='A3'!AW66</t>
  </si>
  <si>
    <t>SUM(AQ66,AT66)</t>
  </si>
  <si>
    <t>AW66</t>
  </si>
  <si>
    <t>SUM('A3'!AQ67,'A3'!AT67)='A3'!AW67</t>
  </si>
  <si>
    <t>SUM(AQ67,AT67)</t>
  </si>
  <si>
    <t>AW67</t>
  </si>
  <si>
    <t>SUM('A3'!AQ68,'A3'!AT68)='A3'!AW68</t>
  </si>
  <si>
    <t>SUM(AQ68,AT68)</t>
  </si>
  <si>
    <t>AW68</t>
  </si>
  <si>
    <t>SUM('A3'!AQ69,'A3'!AT69)='A3'!AW69</t>
  </si>
  <si>
    <t>SUM(AQ69,AT69)</t>
  </si>
  <si>
    <t>AW69</t>
  </si>
  <si>
    <t>SUM('A3'!AW43:'A3'!AW69)='A3'!AW70</t>
  </si>
  <si>
    <t>SUM(AW43:AW69)</t>
  </si>
  <si>
    <t>SUM('A3'!AW14,'A3'!AW43)='A3'!AW72</t>
  </si>
  <si>
    <t>SUM(AW14,AW43)</t>
  </si>
  <si>
    <t>AW72</t>
  </si>
  <si>
    <t>SUM('A3'!AW15,'A3'!AW44)='A3'!AW73</t>
  </si>
  <si>
    <t>SUM(AW15,AW44)</t>
  </si>
  <si>
    <t>AW73</t>
  </si>
  <si>
    <t>SUM('A3'!AW16,'A3'!AW45)='A3'!AW74</t>
  </si>
  <si>
    <t>SUM(AW16,AW45)</t>
  </si>
  <si>
    <t>AW74</t>
  </si>
  <si>
    <t>SUM('A3'!AW17,'A3'!AW46)='A3'!AW75</t>
  </si>
  <si>
    <t>SUM(AW17,AW46)</t>
  </si>
  <si>
    <t>AW75</t>
  </si>
  <si>
    <t>SUM('A3'!AW18,'A3'!AW47)='A3'!AW76</t>
  </si>
  <si>
    <t>SUM(AW18,AW47)</t>
  </si>
  <si>
    <t>AW76</t>
  </si>
  <si>
    <t>SUM('A3'!AW19,'A3'!AW48)='A3'!AW77</t>
  </si>
  <si>
    <t>SUM(AW19,AW48)</t>
  </si>
  <si>
    <t>AW77</t>
  </si>
  <si>
    <t>SUM('A3'!AW20,'A3'!AW49)='A3'!AW78</t>
  </si>
  <si>
    <t>SUM(AW20,AW49)</t>
  </si>
  <si>
    <t>AW78</t>
  </si>
  <si>
    <t>SUM('A3'!AW21,'A3'!AW50)='A3'!AW79</t>
  </si>
  <si>
    <t>SUM(AW21,AW50)</t>
  </si>
  <si>
    <t>AW79</t>
  </si>
  <si>
    <t>SUM('A3'!AW22,'A3'!AW51)='A3'!AW80</t>
  </si>
  <si>
    <t>SUM(AW22,AW51)</t>
  </si>
  <si>
    <t>AW80</t>
  </si>
  <si>
    <t>SUM('A3'!AW23,'A3'!AW52)='A3'!AW81</t>
  </si>
  <si>
    <t>SUM(AW23,AW52)</t>
  </si>
  <si>
    <t>AW81</t>
  </si>
  <si>
    <t>SUM('A3'!AW24,'A3'!AW53)='A3'!AW82</t>
  </si>
  <si>
    <t>SUM(AW24,AW53)</t>
  </si>
  <si>
    <t>AW82</t>
  </si>
  <si>
    <t>SUM('A3'!AW25,'A3'!AW54)='A3'!AW83</t>
  </si>
  <si>
    <t>SUM(AW25,AW54)</t>
  </si>
  <si>
    <t>AW83</t>
  </si>
  <si>
    <t>SUM('A3'!AW26,'A3'!AW55)='A3'!AW84</t>
  </si>
  <si>
    <t>SUM(AW26,AW55)</t>
  </si>
  <si>
    <t>AW84</t>
  </si>
  <si>
    <t>SUM('A3'!AW27,'A3'!AW56)='A3'!AW85</t>
  </si>
  <si>
    <t>SUM(AW27,AW56)</t>
  </si>
  <si>
    <t>AW85</t>
  </si>
  <si>
    <t>SUM('A3'!AW28,'A3'!AW57)='A3'!AW86</t>
  </si>
  <si>
    <t>SUM(AW28,AW57)</t>
  </si>
  <si>
    <t>AW86</t>
  </si>
  <si>
    <t>SUM('A3'!AW29,'A3'!AW58)='A3'!AW87</t>
  </si>
  <si>
    <t>SUM(AW29,AW58)</t>
  </si>
  <si>
    <t>AW87</t>
  </si>
  <si>
    <t>SUM('A3'!AW30,'A3'!AW59)='A3'!AW88</t>
  </si>
  <si>
    <t>SUM(AW30,AW59)</t>
  </si>
  <si>
    <t>AW88</t>
  </si>
  <si>
    <t>SUM('A3'!AW31,'A3'!AW60)='A3'!AW89</t>
  </si>
  <si>
    <t>SUM(AW31,AW60)</t>
  </si>
  <si>
    <t>AW89</t>
  </si>
  <si>
    <t>SUM('A3'!AW32,'A3'!AW61)='A3'!AW90</t>
  </si>
  <si>
    <t>SUM(AW32,AW61)</t>
  </si>
  <si>
    <t>AW90</t>
  </si>
  <si>
    <t>SUM('A3'!AW33,'A3'!AW62)='A3'!AW91</t>
  </si>
  <si>
    <t>SUM(AW33,AW62)</t>
  </si>
  <si>
    <t>AW91</t>
  </si>
  <si>
    <t>SUM('A3'!AW34,'A3'!AW63)='A3'!AW92</t>
  </si>
  <si>
    <t>SUM(AW34,AW63)</t>
  </si>
  <si>
    <t>AW92</t>
  </si>
  <si>
    <t>SUM('A3'!AW35,'A3'!AW64)='A3'!AW93</t>
  </si>
  <si>
    <t>SUM(AW35,AW64)</t>
  </si>
  <si>
    <t>AW93</t>
  </si>
  <si>
    <t>SUM('A3'!AW36,'A3'!AW65)='A3'!AW94</t>
  </si>
  <si>
    <t>SUM(AW36,AW65)</t>
  </si>
  <si>
    <t>AW94</t>
  </si>
  <si>
    <t>SUM('A3'!AW37,'A3'!AW66)='A3'!AW95</t>
  </si>
  <si>
    <t>SUM(AW37,AW66)</t>
  </si>
  <si>
    <t>AW95</t>
  </si>
  <si>
    <t>SUM('A3'!AW38,'A3'!AW67)='A3'!AW96</t>
  </si>
  <si>
    <t>SUM(AW38,AW67)</t>
  </si>
  <si>
    <t>AW96</t>
  </si>
  <si>
    <t>SUM('A3'!AW39,'A3'!AW68)='A3'!AW97</t>
  </si>
  <si>
    <t>SUM(AW39,AW68)</t>
  </si>
  <si>
    <t>AW97</t>
  </si>
  <si>
    <t>SUM('A3'!AW40,'A3'!AW69)='A3'!AW98</t>
  </si>
  <si>
    <t>SUM(AW40,AW69)</t>
  </si>
  <si>
    <t>AW98</t>
  </si>
  <si>
    <t>SUM('A3'!AW41,'A3'!AW70)='A3'!AW99</t>
  </si>
  <si>
    <t>SUM(AW41,AW70)</t>
  </si>
  <si>
    <t>SUM('A3'!AZ14:'A3'!AZ40)='A3'!AZ41</t>
  </si>
  <si>
    <t>SUM(AZ14:AZ40)</t>
  </si>
  <si>
    <t>SUM('A3'!AZ43:'A3'!AZ69)='A3'!AZ70</t>
  </si>
  <si>
    <t>SUM(AZ43:AZ69)</t>
  </si>
  <si>
    <t>SUM('A3'!AZ14,'A3'!AZ43)='A3'!AZ72</t>
  </si>
  <si>
    <t>SUM(AZ14,AZ43)</t>
  </si>
  <si>
    <t>AZ72</t>
  </si>
  <si>
    <t>SUM('A3'!AZ15,'A3'!AZ44)='A3'!AZ73</t>
  </si>
  <si>
    <t>SUM(AZ15,AZ44)</t>
  </si>
  <si>
    <t>AZ73</t>
  </si>
  <si>
    <t>SUM('A3'!AZ16,'A3'!AZ45)='A3'!AZ74</t>
  </si>
  <si>
    <t>SUM(AZ16,AZ45)</t>
  </si>
  <si>
    <t>AZ74</t>
  </si>
  <si>
    <t>SUM('A3'!AZ17,'A3'!AZ46)='A3'!AZ75</t>
  </si>
  <si>
    <t>SUM(AZ17,AZ46)</t>
  </si>
  <si>
    <t>AZ75</t>
  </si>
  <si>
    <t>SUM('A3'!AZ18,'A3'!AZ47)='A3'!AZ76</t>
  </si>
  <si>
    <t>SUM(AZ18,AZ47)</t>
  </si>
  <si>
    <t>AZ76</t>
  </si>
  <si>
    <t>SUM('A3'!AZ19,'A3'!AZ48)='A3'!AZ77</t>
  </si>
  <si>
    <t>SUM(AZ19,AZ48)</t>
  </si>
  <si>
    <t>AZ77</t>
  </si>
  <si>
    <t>SUM('A3'!AZ20,'A3'!AZ49)='A3'!AZ78</t>
  </si>
  <si>
    <t>SUM(AZ20,AZ49)</t>
  </si>
  <si>
    <t>AZ78</t>
  </si>
  <si>
    <t>SUM('A3'!AZ21,'A3'!AZ50)='A3'!AZ79</t>
  </si>
  <si>
    <t>SUM(AZ21,AZ50)</t>
  </si>
  <si>
    <t>AZ79</t>
  </si>
  <si>
    <t>SUM('A3'!AZ22,'A3'!AZ51)='A3'!AZ80</t>
  </si>
  <si>
    <t>SUM(AZ22,AZ51)</t>
  </si>
  <si>
    <t>AZ80</t>
  </si>
  <si>
    <t>SUM('A3'!AZ23,'A3'!AZ52)='A3'!AZ81</t>
  </si>
  <si>
    <t>SUM(AZ23,AZ52)</t>
  </si>
  <si>
    <t>AZ81</t>
  </si>
  <si>
    <t>SUM('A3'!AZ24,'A3'!AZ53)='A3'!AZ82</t>
  </si>
  <si>
    <t>SUM(AZ24,AZ53)</t>
  </si>
  <si>
    <t>AZ82</t>
  </si>
  <si>
    <t>SUM('A3'!AZ25,'A3'!AZ54)='A3'!AZ83</t>
  </si>
  <si>
    <t>SUM(AZ25,AZ54)</t>
  </si>
  <si>
    <t>AZ83</t>
  </si>
  <si>
    <t>SUM('A3'!AZ26,'A3'!AZ55)='A3'!AZ84</t>
  </si>
  <si>
    <t>SUM(AZ26,AZ55)</t>
  </si>
  <si>
    <t>AZ84</t>
  </si>
  <si>
    <t>SUM('A3'!AZ27,'A3'!AZ56)='A3'!AZ85</t>
  </si>
  <si>
    <t>SUM(AZ27,AZ56)</t>
  </si>
  <si>
    <t>AZ85</t>
  </si>
  <si>
    <t>SUM('A3'!AZ28,'A3'!AZ57)='A3'!AZ86</t>
  </si>
  <si>
    <t>SUM(AZ28,AZ57)</t>
  </si>
  <si>
    <t>AZ86</t>
  </si>
  <si>
    <t>SUM('A3'!AZ29,'A3'!AZ58)='A3'!AZ87</t>
  </si>
  <si>
    <t>SUM(AZ29,AZ58)</t>
  </si>
  <si>
    <t>AZ87</t>
  </si>
  <si>
    <t>SUM('A3'!AZ30,'A3'!AZ59)='A3'!AZ88</t>
  </si>
  <si>
    <t>SUM(AZ30,AZ59)</t>
  </si>
  <si>
    <t>AZ88</t>
  </si>
  <si>
    <t>SUM('A3'!AZ31,'A3'!AZ60)='A3'!AZ89</t>
  </si>
  <si>
    <t>SUM(AZ31,AZ60)</t>
  </si>
  <si>
    <t>AZ89</t>
  </si>
  <si>
    <t>SUM('A3'!AZ32,'A3'!AZ61)='A3'!AZ90</t>
  </si>
  <si>
    <t>SUM(AZ32,AZ61)</t>
  </si>
  <si>
    <t>AZ90</t>
  </si>
  <si>
    <t>SUM('A3'!AZ33,'A3'!AZ62)='A3'!AZ91</t>
  </si>
  <si>
    <t>SUM(AZ33,AZ62)</t>
  </si>
  <si>
    <t>AZ91</t>
  </si>
  <si>
    <t>SUM('A3'!AZ34,'A3'!AZ63)='A3'!AZ92</t>
  </si>
  <si>
    <t>SUM(AZ34,AZ63)</t>
  </si>
  <si>
    <t>AZ92</t>
  </si>
  <si>
    <t>SUM('A3'!AZ35,'A3'!AZ64)='A3'!AZ93</t>
  </si>
  <si>
    <t>SUM(AZ35,AZ64)</t>
  </si>
  <si>
    <t>AZ93</t>
  </si>
  <si>
    <t>SUM('A3'!AZ36,'A3'!AZ65)='A3'!AZ94</t>
  </si>
  <si>
    <t>SUM(AZ36,AZ65)</t>
  </si>
  <si>
    <t>AZ94</t>
  </si>
  <si>
    <t>SUM('A3'!AZ37,'A3'!AZ66)='A3'!AZ95</t>
  </si>
  <si>
    <t>SUM(AZ37,AZ66)</t>
  </si>
  <si>
    <t>AZ95</t>
  </si>
  <si>
    <t>SUM('A3'!AZ38,'A3'!AZ67)='A3'!AZ96</t>
  </si>
  <si>
    <t>SUM(AZ38,AZ67)</t>
  </si>
  <si>
    <t>AZ96</t>
  </si>
  <si>
    <t>SUM('A3'!AZ39,'A3'!AZ68)='A3'!AZ97</t>
  </si>
  <si>
    <t>SUM(AZ39,AZ68)</t>
  </si>
  <si>
    <t>AZ97</t>
  </si>
  <si>
    <t>SUM('A3'!AZ40,'A3'!AZ69)='A3'!AZ98</t>
  </si>
  <si>
    <t>SUM(AZ40,AZ69)</t>
  </si>
  <si>
    <t>AZ98</t>
  </si>
  <si>
    <t>SUM('A3'!AZ41,'A3'!AZ70)='A3'!AZ99</t>
  </si>
  <si>
    <t>SUM(AZ41,AZ70)</t>
  </si>
  <si>
    <t>SUM('A4'!V14:'A4'!V31)='A4'!V32</t>
  </si>
  <si>
    <t>SUM(V14:V31)</t>
  </si>
  <si>
    <t>SUM('A4'!V34:'A4'!V51)='A4'!V52</t>
  </si>
  <si>
    <t>SUM(V34:V51)</t>
  </si>
  <si>
    <t>V52</t>
  </si>
  <si>
    <t>SUM('A4'!V14,'A4'!V34)='A4'!V54</t>
  </si>
  <si>
    <t>SUM(V14,V34)</t>
  </si>
  <si>
    <t>SUM('A4'!V15,'A4'!V35)='A4'!V55</t>
  </si>
  <si>
    <t>SUM(V15,V35)</t>
  </si>
  <si>
    <t>V55</t>
  </si>
  <si>
    <t>SUM('A4'!V16,'A4'!V36)='A4'!V56</t>
  </si>
  <si>
    <t>SUM(V16,V36)</t>
  </si>
  <si>
    <t>V56</t>
  </si>
  <si>
    <t>SUM('A4'!V17,'A4'!V37)='A4'!V57</t>
  </si>
  <si>
    <t>SUM(V17,V37)</t>
  </si>
  <si>
    <t>V57</t>
  </si>
  <si>
    <t>SUM('A4'!V18,'A4'!V38)='A4'!V58</t>
  </si>
  <si>
    <t>SUM(V18,V38)</t>
  </si>
  <si>
    <t>V58</t>
  </si>
  <si>
    <t>SUM('A4'!V19,'A4'!V39)='A4'!V59</t>
  </si>
  <si>
    <t>SUM(V19,V39)</t>
  </si>
  <si>
    <t>V59</t>
  </si>
  <si>
    <t>SUM('A4'!V20,'A4'!V40)='A4'!V60</t>
  </si>
  <si>
    <t>SUM(V20,V40)</t>
  </si>
  <si>
    <t>V60</t>
  </si>
  <si>
    <t>SUM('A4'!V21,'A4'!V41)='A4'!V61</t>
  </si>
  <si>
    <t>SUM(V21,V41)</t>
  </si>
  <si>
    <t>V61</t>
  </si>
  <si>
    <t>SUM('A4'!V22,'A4'!V42)='A4'!V62</t>
  </si>
  <si>
    <t>SUM(V22,V42)</t>
  </si>
  <si>
    <t>V62</t>
  </si>
  <si>
    <t>SUM('A4'!V23,'A4'!V43)='A4'!V63</t>
  </si>
  <si>
    <t>SUM(V23,V43)</t>
  </si>
  <si>
    <t>V63</t>
  </si>
  <si>
    <t>SUM('A4'!V24,'A4'!V44)='A4'!V64</t>
  </si>
  <si>
    <t>SUM(V24,V44)</t>
  </si>
  <si>
    <t>V64</t>
  </si>
  <si>
    <t>SUM('A4'!V25,'A4'!V45)='A4'!V65</t>
  </si>
  <si>
    <t>SUM(V25,V45)</t>
  </si>
  <si>
    <t>SUM('A4'!V26,'A4'!V46)='A4'!V66</t>
  </si>
  <si>
    <t>SUM(V26,V46)</t>
  </si>
  <si>
    <t>SUM('A4'!V27,'A4'!V47)='A4'!V67</t>
  </si>
  <si>
    <t>SUM(V27,V47)</t>
  </si>
  <si>
    <t>V67</t>
  </si>
  <si>
    <t>SUM('A4'!V28,'A4'!V48)='A4'!V68</t>
  </si>
  <si>
    <t>SUM(V28,V48)</t>
  </si>
  <si>
    <t>V68</t>
  </si>
  <si>
    <t>SUM('A4'!V29,'A4'!V49)='A4'!V69</t>
  </si>
  <si>
    <t>SUM(V29,V49)</t>
  </si>
  <si>
    <t>V69</t>
  </si>
  <si>
    <t>SUM('A4'!V30,'A4'!V50)='A4'!V70</t>
  </si>
  <si>
    <t>SUM(V30,V50)</t>
  </si>
  <si>
    <t>SUM('A4'!V31,'A4'!V51)='A4'!V71</t>
  </si>
  <si>
    <t>SUM(V31,V51)</t>
  </si>
  <si>
    <t>V71</t>
  </si>
  <si>
    <t>SUM('A4'!V32,'A4'!V52)='A4'!V72</t>
  </si>
  <si>
    <t>SUM(V32,V52)</t>
  </si>
  <si>
    <t>SUM('A4'!Y14:'A4'!Y31)='A4'!Y32</t>
  </si>
  <si>
    <t>SUM(Y14:Y31)</t>
  </si>
  <si>
    <t>SUM('A4'!Y34:'A4'!Y51)='A4'!Y52</t>
  </si>
  <si>
    <t>SUM(Y34:Y51)</t>
  </si>
  <si>
    <t>Y52</t>
  </si>
  <si>
    <t>SUM('A4'!Y14,'A4'!Y34)='A4'!Y54</t>
  </si>
  <si>
    <t>SUM(Y14,Y34)</t>
  </si>
  <si>
    <t>SUM('A4'!Y15,'A4'!Y35)='A4'!Y55</t>
  </si>
  <si>
    <t>SUM(Y15,Y35)</t>
  </si>
  <si>
    <t>Y55</t>
  </si>
  <si>
    <t>SUM('A4'!Y16,'A4'!Y36)='A4'!Y56</t>
  </si>
  <si>
    <t>SUM(Y16,Y36)</t>
  </si>
  <si>
    <t>Y56</t>
  </si>
  <si>
    <t>SUM('A4'!Y17,'A4'!Y37)='A4'!Y57</t>
  </si>
  <si>
    <t>SUM(Y17,Y37)</t>
  </si>
  <si>
    <t>Y57</t>
  </si>
  <si>
    <t>SUM('A4'!Y18,'A4'!Y38)='A4'!Y58</t>
  </si>
  <si>
    <t>SUM(Y18,Y38)</t>
  </si>
  <si>
    <t>Y58</t>
  </si>
  <si>
    <t>SUM('A4'!Y19,'A4'!Y39)='A4'!Y59</t>
  </si>
  <si>
    <t>SUM(Y19,Y39)</t>
  </si>
  <si>
    <t>Y59</t>
  </si>
  <si>
    <t>SUM('A4'!Y20,'A4'!Y40)='A4'!Y60</t>
  </si>
  <si>
    <t>SUM(Y20,Y40)</t>
  </si>
  <si>
    <t>Y60</t>
  </si>
  <si>
    <t>SUM('A4'!Y21,'A4'!Y41)='A4'!Y61</t>
  </si>
  <si>
    <t>SUM(Y21,Y41)</t>
  </si>
  <si>
    <t>Y61</t>
  </si>
  <si>
    <t>SUM('A4'!Y22,'A4'!Y42)='A4'!Y62</t>
  </si>
  <si>
    <t>SUM(Y22,Y42)</t>
  </si>
  <si>
    <t>Y62</t>
  </si>
  <si>
    <t>SUM('A4'!Y23,'A4'!Y43)='A4'!Y63</t>
  </si>
  <si>
    <t>SUM(Y23,Y43)</t>
  </si>
  <si>
    <t>Y63</t>
  </si>
  <si>
    <t>SUM('A4'!Y24,'A4'!Y44)='A4'!Y64</t>
  </si>
  <si>
    <t>SUM(Y24,Y44)</t>
  </si>
  <si>
    <t>Y64</t>
  </si>
  <si>
    <t>SUM('A4'!Y25,'A4'!Y45)='A4'!Y65</t>
  </si>
  <si>
    <t>SUM(Y25,Y45)</t>
  </si>
  <si>
    <t>SUM('A4'!Y26,'A4'!Y46)='A4'!Y66</t>
  </si>
  <si>
    <t>SUM(Y26,Y46)</t>
  </si>
  <si>
    <t>SUM('A4'!Y27,'A4'!Y47)='A4'!Y67</t>
  </si>
  <si>
    <t>SUM(Y27,Y47)</t>
  </si>
  <si>
    <t>Y67</t>
  </si>
  <si>
    <t>SUM('A4'!Y28,'A4'!Y48)='A4'!Y68</t>
  </si>
  <si>
    <t>SUM(Y28,Y48)</t>
  </si>
  <si>
    <t>Y68</t>
  </si>
  <si>
    <t>SUM('A4'!Y29,'A4'!Y49)='A4'!Y69</t>
  </si>
  <si>
    <t>SUM(Y29,Y49)</t>
  </si>
  <si>
    <t>Y69</t>
  </si>
  <si>
    <t>SUM('A4'!Y30,'A4'!Y50)='A4'!Y70</t>
  </si>
  <si>
    <t>SUM(Y30,Y50)</t>
  </si>
  <si>
    <t>SUM('A4'!Y31,'A4'!Y51)='A4'!Y71</t>
  </si>
  <si>
    <t>SUM(Y31,Y51)</t>
  </si>
  <si>
    <t>Y71</t>
  </si>
  <si>
    <t>SUM('A4'!Y32,'A4'!Y52)='A4'!Y72</t>
  </si>
  <si>
    <t>SUM(Y32,Y52)</t>
  </si>
  <si>
    <t>SUM('A4'!AB14:'A4'!AB31)='A4'!AB32</t>
  </si>
  <si>
    <t>SUM(AB14:AB31)</t>
  </si>
  <si>
    <t>SUM('A4'!AB34:'A4'!AB51)='A4'!AB52</t>
  </si>
  <si>
    <t>SUM(AB34:AB51)</t>
  </si>
  <si>
    <t>SUM('A4'!AB14,'A4'!AB34)='A4'!AB54</t>
  </si>
  <si>
    <t>SUM(AB14,AB34)</t>
  </si>
  <si>
    <t>SUM('A4'!AB15,'A4'!AB35)='A4'!AB55</t>
  </si>
  <si>
    <t>SUM(AB15,AB35)</t>
  </si>
  <si>
    <t>SUM('A4'!AB16,'A4'!AB36)='A4'!AB56</t>
  </si>
  <si>
    <t>SUM(AB16,AB36)</t>
  </si>
  <si>
    <t>SUM('A4'!AB17,'A4'!AB37)='A4'!AB57</t>
  </si>
  <si>
    <t>SUM(AB17,AB37)</t>
  </si>
  <si>
    <t>SUM('A4'!AB18,'A4'!AB38)='A4'!AB58</t>
  </si>
  <si>
    <t>SUM(AB18,AB38)</t>
  </si>
  <si>
    <t>SUM('A4'!AB19,'A4'!AB39)='A4'!AB59</t>
  </si>
  <si>
    <t>SUM(AB19,AB39)</t>
  </si>
  <si>
    <t>SUM('A4'!AB20,'A4'!AB40)='A4'!AB60</t>
  </si>
  <si>
    <t>SUM(AB20,AB40)</t>
  </si>
  <si>
    <t>SUM('A4'!AB21,'A4'!AB41)='A4'!AB61</t>
  </si>
  <si>
    <t>SUM(AB21,AB41)</t>
  </si>
  <si>
    <t>SUM('A4'!AB22,'A4'!AB42)='A4'!AB62</t>
  </si>
  <si>
    <t>SUM(AB22,AB42)</t>
  </si>
  <si>
    <t>SUM('A4'!AB23,'A4'!AB43)='A4'!AB63</t>
  </si>
  <si>
    <t>SUM(AB23,AB43)</t>
  </si>
  <si>
    <t>SUM('A4'!AB24,'A4'!AB44)='A4'!AB64</t>
  </si>
  <si>
    <t>SUM(AB24,AB44)</t>
  </si>
  <si>
    <t>SUM('A4'!AB25,'A4'!AB45)='A4'!AB65</t>
  </si>
  <si>
    <t>SUM(AB25,AB45)</t>
  </si>
  <si>
    <t>SUM('A4'!AB26,'A4'!AB46)='A4'!AB66</t>
  </si>
  <si>
    <t>SUM(AB26,AB46)</t>
  </si>
  <si>
    <t>SUM('A4'!AB27,'A4'!AB47)='A4'!AB67</t>
  </si>
  <si>
    <t>SUM(AB27,AB47)</t>
  </si>
  <si>
    <t>SUM('A4'!AB28,'A4'!AB48)='A4'!AB68</t>
  </si>
  <si>
    <t>SUM(AB28,AB48)</t>
  </si>
  <si>
    <t>SUM('A4'!AB29,'A4'!AB49)='A4'!AB69</t>
  </si>
  <si>
    <t>SUM(AB29,AB49)</t>
  </si>
  <si>
    <t>SUM('A4'!AB30,'A4'!AB50)='A4'!AB70</t>
  </si>
  <si>
    <t>SUM(AB30,AB50)</t>
  </si>
  <si>
    <t>SUM('A4'!AB31,'A4'!AB51)='A4'!AB71</t>
  </si>
  <si>
    <t>SUM(AB31,AB51)</t>
  </si>
  <si>
    <t>AB71</t>
  </si>
  <si>
    <t>SUM('A4'!AB32,'A4'!AB52)='A4'!AB72</t>
  </si>
  <si>
    <t>SUM(AB32,AB52)</t>
  </si>
  <si>
    <t>SUM('A4'!AE14:'A4'!AE31)='A4'!AE32</t>
  </si>
  <si>
    <t>SUM(AE14:AE31)</t>
  </si>
  <si>
    <t>SUM('A4'!AE34:'A4'!AE51)='A4'!AE52</t>
  </si>
  <si>
    <t>SUM(AE34:AE51)</t>
  </si>
  <si>
    <t>AE52</t>
  </si>
  <si>
    <t>SUM('A4'!AE14,'A4'!AE34)='A4'!AE54</t>
  </si>
  <si>
    <t>SUM(AE14,AE34)</t>
  </si>
  <si>
    <t>SUM('A4'!AE15,'A4'!AE35)='A4'!AE55</t>
  </si>
  <si>
    <t>SUM(AE15,AE35)</t>
  </si>
  <si>
    <t>AE55</t>
  </si>
  <si>
    <t>SUM('A4'!AE16,'A4'!AE36)='A4'!AE56</t>
  </si>
  <si>
    <t>SUM(AE16,AE36)</t>
  </si>
  <si>
    <t>AE56</t>
  </si>
  <si>
    <t>SUM('A4'!AE17,'A4'!AE37)='A4'!AE57</t>
  </si>
  <si>
    <t>SUM(AE17,AE37)</t>
  </si>
  <si>
    <t>AE57</t>
  </si>
  <si>
    <t>SUM('A4'!AE18,'A4'!AE38)='A4'!AE58</t>
  </si>
  <si>
    <t>SUM(AE18,AE38)</t>
  </si>
  <si>
    <t>AE58</t>
  </si>
  <si>
    <t>SUM('A4'!AE19,'A4'!AE39)='A4'!AE59</t>
  </si>
  <si>
    <t>SUM(AE19,AE39)</t>
  </si>
  <si>
    <t>AE59</t>
  </si>
  <si>
    <t>SUM('A4'!AE20,'A4'!AE40)='A4'!AE60</t>
  </si>
  <si>
    <t>SUM(AE20,AE40)</t>
  </si>
  <si>
    <t>AE60</t>
  </si>
  <si>
    <t>SUM('A4'!AE21,'A4'!AE41)='A4'!AE61</t>
  </si>
  <si>
    <t>SUM(AE21,AE41)</t>
  </si>
  <si>
    <t>AE61</t>
  </si>
  <si>
    <t>SUM('A4'!AE22,'A4'!AE42)='A4'!AE62</t>
  </si>
  <si>
    <t>SUM(AE22,AE42)</t>
  </si>
  <si>
    <t>AE62</t>
  </si>
  <si>
    <t>SUM('A4'!AE23,'A4'!AE43)='A4'!AE63</t>
  </si>
  <si>
    <t>SUM(AE23,AE43)</t>
  </si>
  <si>
    <t>AE63</t>
  </si>
  <si>
    <t>SUM('A4'!AE24,'A4'!AE44)='A4'!AE64</t>
  </si>
  <si>
    <t>SUM(AE24,AE44)</t>
  </si>
  <si>
    <t>AE64</t>
  </si>
  <si>
    <t>SUM('A4'!AE25,'A4'!AE45)='A4'!AE65</t>
  </si>
  <si>
    <t>SUM(AE25,AE45)</t>
  </si>
  <si>
    <t>SUM('A4'!AE26,'A4'!AE46)='A4'!AE66</t>
  </si>
  <si>
    <t>SUM(AE26,AE46)</t>
  </si>
  <si>
    <t>SUM('A4'!AE27,'A4'!AE47)='A4'!AE67</t>
  </si>
  <si>
    <t>SUM(AE27,AE47)</t>
  </si>
  <si>
    <t>AE67</t>
  </si>
  <si>
    <t>SUM('A4'!AE28,'A4'!AE48)='A4'!AE68</t>
  </si>
  <si>
    <t>SUM(AE28,AE48)</t>
  </si>
  <si>
    <t>AE68</t>
  </si>
  <si>
    <t>SUM('A4'!AE29,'A4'!AE49)='A4'!AE69</t>
  </si>
  <si>
    <t>SUM(AE29,AE49)</t>
  </si>
  <si>
    <t>AE69</t>
  </si>
  <si>
    <t>SUM('A4'!AE30,'A4'!AE50)='A4'!AE70</t>
  </si>
  <si>
    <t>SUM(AE30,AE50)</t>
  </si>
  <si>
    <t>SUM('A4'!AE31,'A4'!AE51)='A4'!AE71</t>
  </si>
  <si>
    <t>SUM(AE31,AE51)</t>
  </si>
  <si>
    <t>AE71</t>
  </si>
  <si>
    <t>SUM('A4'!AE32,'A4'!AE52)='A4'!AE72</t>
  </si>
  <si>
    <t>SUM(AE32,AE52)</t>
  </si>
  <si>
    <t>SUM('A5'!V14:'A5'!V37)='A5'!V38</t>
  </si>
  <si>
    <t>SUM(V14:V37)</t>
  </si>
  <si>
    <t>SUM('A5'!V41:'A5'!V64)='A5'!V65</t>
  </si>
  <si>
    <t>SUM(V41:V64)</t>
  </si>
  <si>
    <t>SUM('A5'!V14,'A5'!V41)='A5'!V68</t>
  </si>
  <si>
    <t>SUM(V14,V41)</t>
  </si>
  <si>
    <t>SUM('A5'!V15,'A5'!V42)='A5'!V69</t>
  </si>
  <si>
    <t>SUM(V15,V42)</t>
  </si>
  <si>
    <t>SUM('A5'!V16,'A5'!V43)='A5'!V70</t>
  </si>
  <si>
    <t>SUM(V16,V43)</t>
  </si>
  <si>
    <t>SUM('A5'!V17,'A5'!V44)='A5'!V71</t>
  </si>
  <si>
    <t>SUM(V17,V44)</t>
  </si>
  <si>
    <t>SUM('A5'!V18,'A5'!V45)='A5'!V72</t>
  </si>
  <si>
    <t>SUM(V18,V45)</t>
  </si>
  <si>
    <t>SUM('A5'!V19,'A5'!V46)='A5'!V73</t>
  </si>
  <si>
    <t>SUM(V19,V46)</t>
  </si>
  <si>
    <t>SUM('A5'!V20,'A5'!V47)='A5'!V74</t>
  </si>
  <si>
    <t>SUM(V20,V47)</t>
  </si>
  <si>
    <t>SUM('A5'!V21,'A5'!V48)='A5'!V75</t>
  </si>
  <si>
    <t>SUM(V21,V48)</t>
  </si>
  <si>
    <t>SUM('A5'!V22,'A5'!V49)='A5'!V76</t>
  </si>
  <si>
    <t>SUM(V22,V49)</t>
  </si>
  <si>
    <t>SUM('A5'!V23,'A5'!V50)='A5'!V77</t>
  </si>
  <si>
    <t>SUM(V23,V50)</t>
  </si>
  <si>
    <t>SUM('A5'!V24,'A5'!V51)='A5'!V78</t>
  </si>
  <si>
    <t>SUM(V24,V51)</t>
  </si>
  <si>
    <t>SUM('A5'!V25,'A5'!V52)='A5'!V79</t>
  </si>
  <si>
    <t>SUM(V25,V52)</t>
  </si>
  <si>
    <t>SUM('A5'!V26,'A5'!V53)='A5'!V80</t>
  </si>
  <si>
    <t>SUM(V26,V53)</t>
  </si>
  <si>
    <t>SUM('A5'!V27,'A5'!V54)='A5'!V81</t>
  </si>
  <si>
    <t>SUM(V27,V54)</t>
  </si>
  <si>
    <t>SUM('A5'!V28,'A5'!V55)='A5'!V82</t>
  </si>
  <si>
    <t>SUM(V28,V55)</t>
  </si>
  <si>
    <t>SUM('A5'!V29,'A5'!V56)='A5'!V83</t>
  </si>
  <si>
    <t>SUM(V29,V56)</t>
  </si>
  <si>
    <t>SUM('A5'!V30,'A5'!V57)='A5'!V84</t>
  </si>
  <si>
    <t>SUM(V30,V57)</t>
  </si>
  <si>
    <t>SUM('A5'!V31,'A5'!V58)='A5'!V85</t>
  </si>
  <si>
    <t>SUM(V31,V58)</t>
  </si>
  <si>
    <t>SUM('A5'!V32,'A5'!V59)='A5'!V86</t>
  </si>
  <si>
    <t>SUM(V32,V59)</t>
  </si>
  <si>
    <t>SUM('A5'!V33,'A5'!V60)='A5'!V87</t>
  </si>
  <si>
    <t>SUM(V33,V60)</t>
  </si>
  <si>
    <t>SUM('A5'!V34,'A5'!V61)='A5'!V88</t>
  </si>
  <si>
    <t>SUM(V34,V61)</t>
  </si>
  <si>
    <t>SUM('A5'!V35,'A5'!V62)='A5'!V89</t>
  </si>
  <si>
    <t>SUM(V35,V62)</t>
  </si>
  <si>
    <t>SUM('A5'!V36,'A5'!V63)='A5'!V90</t>
  </si>
  <si>
    <t>SUM(V36,V63)</t>
  </si>
  <si>
    <t>SUM('A5'!V37,'A5'!V64)='A5'!V91</t>
  </si>
  <si>
    <t>SUM(V37,V64)</t>
  </si>
  <si>
    <t>SUM('A5'!V38,'A5'!V65)='A5'!V92</t>
  </si>
  <si>
    <t>SUM(V38,V65)</t>
  </si>
  <si>
    <t>SUM('A5'!V39,'A5'!V66)='A5'!V93</t>
  </si>
  <si>
    <t>SUM(V39,V66)</t>
  </si>
  <si>
    <t>SUM('A5'!Y14:'A5'!Y37)='A5'!Y38</t>
  </si>
  <si>
    <t>SUM(Y14:Y37)</t>
  </si>
  <si>
    <t>SUM('A5'!Y41:'A5'!Y64)='A5'!Y65</t>
  </si>
  <si>
    <t>SUM(Y41:Y64)</t>
  </si>
  <si>
    <t>SUM('A5'!Y14,'A5'!Y41)='A5'!Y68</t>
  </si>
  <si>
    <t>SUM(Y14,Y41)</t>
  </si>
  <si>
    <t>SUM('A5'!Y15,'A5'!Y42)='A5'!Y69</t>
  </si>
  <si>
    <t>SUM(Y15,Y42)</t>
  </si>
  <si>
    <t>SUM('A5'!Y16,'A5'!Y43)='A5'!Y70</t>
  </si>
  <si>
    <t>SUM(Y16,Y43)</t>
  </si>
  <si>
    <t>SUM('A5'!Y17,'A5'!Y44)='A5'!Y71</t>
  </si>
  <si>
    <t>SUM(Y17,Y44)</t>
  </si>
  <si>
    <t>SUM('A5'!Y18,'A5'!Y45)='A5'!Y72</t>
  </si>
  <si>
    <t>SUM(Y18,Y45)</t>
  </si>
  <si>
    <t>SUM('A5'!Y19,'A5'!Y46)='A5'!Y73</t>
  </si>
  <si>
    <t>SUM(Y19,Y46)</t>
  </si>
  <si>
    <t>SUM('A5'!Y20,'A5'!Y47)='A5'!Y74</t>
  </si>
  <si>
    <t>SUM(Y20,Y47)</t>
  </si>
  <si>
    <t>SUM('A5'!Y21,'A5'!Y48)='A5'!Y75</t>
  </si>
  <si>
    <t>SUM(Y21,Y48)</t>
  </si>
  <si>
    <t>SUM('A5'!Y22,'A5'!Y49)='A5'!Y76</t>
  </si>
  <si>
    <t>SUM(Y22,Y49)</t>
  </si>
  <si>
    <t>SUM('A5'!Y23,'A5'!Y50)='A5'!Y77</t>
  </si>
  <si>
    <t>SUM(Y23,Y50)</t>
  </si>
  <si>
    <t>SUM('A5'!Y24,'A5'!Y51)='A5'!Y78</t>
  </si>
  <si>
    <t>SUM(Y24,Y51)</t>
  </si>
  <si>
    <t>SUM('A5'!Y25,'A5'!Y52)='A5'!Y79</t>
  </si>
  <si>
    <t>SUM(Y25,Y52)</t>
  </si>
  <si>
    <t>SUM('A5'!Y26,'A5'!Y53)='A5'!Y80</t>
  </si>
  <si>
    <t>SUM(Y26,Y53)</t>
  </si>
  <si>
    <t>SUM('A5'!Y27,'A5'!Y54)='A5'!Y81</t>
  </si>
  <si>
    <t>SUM(Y27,Y54)</t>
  </si>
  <si>
    <t>SUM('A5'!Y28,'A5'!Y55)='A5'!Y82</t>
  </si>
  <si>
    <t>SUM(Y28,Y55)</t>
  </si>
  <si>
    <t>SUM('A5'!Y29,'A5'!Y56)='A5'!Y83</t>
  </si>
  <si>
    <t>SUM(Y29,Y56)</t>
  </si>
  <si>
    <t>SUM('A5'!Y30,'A5'!Y57)='A5'!Y84</t>
  </si>
  <si>
    <t>SUM(Y30,Y57)</t>
  </si>
  <si>
    <t>SUM('A5'!Y31,'A5'!Y58)='A5'!Y85</t>
  </si>
  <si>
    <t>SUM(Y31,Y58)</t>
  </si>
  <si>
    <t>SUM('A5'!Y32,'A5'!Y59)='A5'!Y86</t>
  </si>
  <si>
    <t>SUM(Y32,Y59)</t>
  </si>
  <si>
    <t>SUM('A5'!Y33,'A5'!Y60)='A5'!Y87</t>
  </si>
  <si>
    <t>SUM(Y33,Y60)</t>
  </si>
  <si>
    <t>SUM('A5'!Y34,'A5'!Y61)='A5'!Y88</t>
  </si>
  <si>
    <t>SUM(Y34,Y61)</t>
  </si>
  <si>
    <t>SUM('A5'!Y35,'A5'!Y62)='A5'!Y89</t>
  </si>
  <si>
    <t>SUM(Y35,Y62)</t>
  </si>
  <si>
    <t>SUM('A5'!Y36,'A5'!Y63)='A5'!Y90</t>
  </si>
  <si>
    <t>SUM(Y36,Y63)</t>
  </si>
  <si>
    <t>SUM('A5'!Y37,'A5'!Y64)='A5'!Y91</t>
  </si>
  <si>
    <t>SUM(Y37,Y64)</t>
  </si>
  <si>
    <t>SUM('A5'!Y38,'A5'!Y65)='A5'!Y92</t>
  </si>
  <si>
    <t>SUM(Y38,Y65)</t>
  </si>
  <si>
    <t>SUM('A5'!Y39,'A5'!Y66)='A5'!Y93</t>
  </si>
  <si>
    <t>SUM(Y39,Y66)</t>
  </si>
  <si>
    <t>SUM('A5'!AB14:'A5'!AB37)='A5'!AB38</t>
  </si>
  <si>
    <t>SUM(AB14:AB37)</t>
  </si>
  <si>
    <t>SUM('A5'!AB41:'A5'!AB64)='A5'!AB65</t>
  </si>
  <si>
    <t>SUM(AB41:AB64)</t>
  </si>
  <si>
    <t>SUM('A5'!AB14,'A5'!AB41)='A5'!AB68</t>
  </si>
  <si>
    <t>SUM(AB14,AB41)</t>
  </si>
  <si>
    <t>SUM('A5'!AB15,'A5'!AB42)='A5'!AB69</t>
  </si>
  <si>
    <t>SUM(AB15,AB42)</t>
  </si>
  <si>
    <t>SUM('A5'!AB16,'A5'!AB43)='A5'!AB70</t>
  </si>
  <si>
    <t>SUM(AB16,AB43)</t>
  </si>
  <si>
    <t>SUM('A5'!AB17,'A5'!AB44)='A5'!AB71</t>
  </si>
  <si>
    <t>SUM(AB17,AB44)</t>
  </si>
  <si>
    <t>SUM('A5'!AB18,'A5'!AB45)='A5'!AB72</t>
  </si>
  <si>
    <t>SUM(AB18,AB45)</t>
  </si>
  <si>
    <t>SUM('A5'!AB19,'A5'!AB46)='A5'!AB73</t>
  </si>
  <si>
    <t>SUM(AB19,AB46)</t>
  </si>
  <si>
    <t>SUM('A5'!AB20,'A5'!AB47)='A5'!AB74</t>
  </si>
  <si>
    <t>SUM(AB20,AB47)</t>
  </si>
  <si>
    <t>SUM('A5'!AB21,'A5'!AB48)='A5'!AB75</t>
  </si>
  <si>
    <t>SUM(AB21,AB48)</t>
  </si>
  <si>
    <t>SUM('A5'!AB22,'A5'!AB49)='A5'!AB76</t>
  </si>
  <si>
    <t>SUM(AB22,AB49)</t>
  </si>
  <si>
    <t>SUM('A5'!AB23,'A5'!AB50)='A5'!AB77</t>
  </si>
  <si>
    <t>SUM(AB23,AB50)</t>
  </si>
  <si>
    <t>SUM('A5'!AB24,'A5'!AB51)='A5'!AB78</t>
  </si>
  <si>
    <t>SUM(AB24,AB51)</t>
  </si>
  <si>
    <t>SUM('A5'!AB25,'A5'!AB52)='A5'!AB79</t>
  </si>
  <si>
    <t>SUM(AB25,AB52)</t>
  </si>
  <si>
    <t>SUM('A5'!AB26,'A5'!AB53)='A5'!AB80</t>
  </si>
  <si>
    <t>SUM(AB26,AB53)</t>
  </si>
  <si>
    <t>SUM('A5'!AB27,'A5'!AB54)='A5'!AB81</t>
  </si>
  <si>
    <t>SUM(AB27,AB54)</t>
  </si>
  <si>
    <t>SUM('A5'!AB28,'A5'!AB55)='A5'!AB82</t>
  </si>
  <si>
    <t>SUM(AB28,AB55)</t>
  </si>
  <si>
    <t>SUM('A5'!AB29,'A5'!AB56)='A5'!AB83</t>
  </si>
  <si>
    <t>SUM(AB29,AB56)</t>
  </si>
  <si>
    <t>SUM('A5'!AB30,'A5'!AB57)='A5'!AB84</t>
  </si>
  <si>
    <t>SUM(AB30,AB57)</t>
  </si>
  <si>
    <t>SUM('A5'!AB31,'A5'!AB58)='A5'!AB85</t>
  </si>
  <si>
    <t>SUM(AB31,AB58)</t>
  </si>
  <si>
    <t>SUM('A5'!AB32,'A5'!AB59)='A5'!AB86</t>
  </si>
  <si>
    <t>SUM(AB32,AB59)</t>
  </si>
  <si>
    <t>SUM('A5'!AB33,'A5'!AB60)='A5'!AB87</t>
  </si>
  <si>
    <t>SUM(AB33,AB60)</t>
  </si>
  <si>
    <t>SUM('A5'!AB34,'A5'!AB61)='A5'!AB88</t>
  </si>
  <si>
    <t>SUM(AB34,AB61)</t>
  </si>
  <si>
    <t>SUM('A5'!AB35,'A5'!AB62)='A5'!AB89</t>
  </si>
  <si>
    <t>SUM(AB35,AB62)</t>
  </si>
  <si>
    <t>SUM('A5'!AB36,'A5'!AB63)='A5'!AB90</t>
  </si>
  <si>
    <t>SUM(AB36,AB63)</t>
  </si>
  <si>
    <t>SUM('A5'!AB37,'A5'!AB64)='A5'!AB91</t>
  </si>
  <si>
    <t>SUM(AB37,AB64)</t>
  </si>
  <si>
    <t>SUM('A5'!AB38,'A5'!AB65)='A5'!AB92</t>
  </si>
  <si>
    <t>SUM(AB38,AB65)</t>
  </si>
  <si>
    <t>SUM('A5'!AB39,'A5'!AB66)='A5'!AB93</t>
  </si>
  <si>
    <t>SUM(AB39,AB66)</t>
  </si>
  <si>
    <t>SUM('A5'!AE14:'A5'!AE37)='A5'!AE38</t>
  </si>
  <si>
    <t>SUM(AE14:AE37)</t>
  </si>
  <si>
    <t>SUM('A5'!AE41:'A5'!AE64)='A5'!AE65</t>
  </si>
  <si>
    <t>SUM(AE41:AE64)</t>
  </si>
  <si>
    <t>SUM('A5'!AE14,'A5'!AE41)='A5'!AE68</t>
  </si>
  <si>
    <t>SUM(AE14,AE41)</t>
  </si>
  <si>
    <t>SUM('A5'!AE15,'A5'!AE42)='A5'!AE69</t>
  </si>
  <si>
    <t>SUM(AE15,AE42)</t>
  </si>
  <si>
    <t>SUM('A5'!AE16,'A5'!AE43)='A5'!AE70</t>
  </si>
  <si>
    <t>SUM(AE16,AE43)</t>
  </si>
  <si>
    <t>SUM('A5'!AE17,'A5'!AE44)='A5'!AE71</t>
  </si>
  <si>
    <t>SUM(AE17,AE44)</t>
  </si>
  <si>
    <t>SUM('A5'!AE18,'A5'!AE45)='A5'!AE72</t>
  </si>
  <si>
    <t>SUM(AE18,AE45)</t>
  </si>
  <si>
    <t>SUM('A5'!AE19,'A5'!AE46)='A5'!AE73</t>
  </si>
  <si>
    <t>SUM(AE19,AE46)</t>
  </si>
  <si>
    <t>SUM('A5'!AE20,'A5'!AE47)='A5'!AE74</t>
  </si>
  <si>
    <t>SUM(AE20,AE47)</t>
  </si>
  <si>
    <t>SUM('A5'!AE21,'A5'!AE48)='A5'!AE75</t>
  </si>
  <si>
    <t>SUM(AE21,AE48)</t>
  </si>
  <si>
    <t>SUM('A5'!AE22,'A5'!AE49)='A5'!AE76</t>
  </si>
  <si>
    <t>SUM(AE22,AE49)</t>
  </si>
  <si>
    <t>SUM('A5'!AE23,'A5'!AE50)='A5'!AE77</t>
  </si>
  <si>
    <t>SUM(AE23,AE50)</t>
  </si>
  <si>
    <t>SUM('A5'!AE24,'A5'!AE51)='A5'!AE78</t>
  </si>
  <si>
    <t>SUM(AE24,AE51)</t>
  </si>
  <si>
    <t>SUM('A5'!AE25,'A5'!AE52)='A5'!AE79</t>
  </si>
  <si>
    <t>SUM(AE25,AE52)</t>
  </si>
  <si>
    <t>SUM('A5'!AE26,'A5'!AE53)='A5'!AE80</t>
  </si>
  <si>
    <t>SUM(AE26,AE53)</t>
  </si>
  <si>
    <t>SUM('A5'!AE27,'A5'!AE54)='A5'!AE81</t>
  </si>
  <si>
    <t>SUM(AE27,AE54)</t>
  </si>
  <si>
    <t>SUM('A5'!AE28,'A5'!AE55)='A5'!AE82</t>
  </si>
  <si>
    <t>SUM(AE28,AE55)</t>
  </si>
  <si>
    <t>SUM('A5'!AE29,'A5'!AE56)='A5'!AE83</t>
  </si>
  <si>
    <t>SUM(AE29,AE56)</t>
  </si>
  <si>
    <t>SUM('A5'!AE30,'A5'!AE57)='A5'!AE84</t>
  </si>
  <si>
    <t>SUM(AE30,AE57)</t>
  </si>
  <si>
    <t>SUM('A5'!AE31,'A5'!AE58)='A5'!AE85</t>
  </si>
  <si>
    <t>SUM(AE31,AE58)</t>
  </si>
  <si>
    <t>SUM('A5'!AE32,'A5'!AE59)='A5'!AE86</t>
  </si>
  <si>
    <t>SUM(AE32,AE59)</t>
  </si>
  <si>
    <t>SUM('A5'!AE33,'A5'!AE60)='A5'!AE87</t>
  </si>
  <si>
    <t>SUM(AE33,AE60)</t>
  </si>
  <si>
    <t>SUM('A5'!AE34,'A5'!AE61)='A5'!AE88</t>
  </si>
  <si>
    <t>SUM(AE34,AE61)</t>
  </si>
  <si>
    <t>SUM('A5'!AE35,'A5'!AE62)='A5'!AE89</t>
  </si>
  <si>
    <t>SUM(AE35,AE62)</t>
  </si>
  <si>
    <t>SUM('A5'!AE36,'A5'!AE63)='A5'!AE90</t>
  </si>
  <si>
    <t>SUM(AE36,AE63)</t>
  </si>
  <si>
    <t>SUM('A5'!AE37,'A5'!AE64)='A5'!AE91</t>
  </si>
  <si>
    <t>SUM(AE37,AE64)</t>
  </si>
  <si>
    <t>SUM('A5'!AE38,'A5'!AE65)='A5'!AE92</t>
  </si>
  <si>
    <t>SUM(AE38,AE65)</t>
  </si>
  <si>
    <t>SUM('A5'!AE39,'A5'!AE66)='A5'!AE93</t>
  </si>
  <si>
    <t>SUM(AE39,AE66)</t>
  </si>
  <si>
    <t>SUM('A5'!AH14:'A5'!AH37)='A5'!AH38</t>
  </si>
  <si>
    <t>SUM(AH14:AH37)</t>
  </si>
  <si>
    <t>SUM('A5'!AH41:'A5'!AH64)='A5'!AH65</t>
  </si>
  <si>
    <t>SUM(AH41:AH64)</t>
  </si>
  <si>
    <t>SUM('A5'!AH14,'A5'!AH41)='A5'!AH68</t>
  </si>
  <si>
    <t>SUM(AH14,AH41)</t>
  </si>
  <si>
    <t>AH68</t>
  </si>
  <si>
    <t>SUM('A5'!AH15,'A5'!AH42)='A5'!AH69</t>
  </si>
  <si>
    <t>SUM(AH15,AH42)</t>
  </si>
  <si>
    <t>AH69</t>
  </si>
  <si>
    <t>SUM('A5'!AH16,'A5'!AH43)='A5'!AH70</t>
  </si>
  <si>
    <t>SUM(AH16,AH43)</t>
  </si>
  <si>
    <t>SUM('A5'!AH17,'A5'!AH44)='A5'!AH71</t>
  </si>
  <si>
    <t>SUM(AH17,AH44)</t>
  </si>
  <si>
    <t>AH71</t>
  </si>
  <si>
    <t>SUM('A5'!AH18,'A5'!AH45)='A5'!AH72</t>
  </si>
  <si>
    <t>SUM(AH18,AH45)</t>
  </si>
  <si>
    <t>SUM('A5'!AH19,'A5'!AH46)='A5'!AH73</t>
  </si>
  <si>
    <t>SUM(AH19,AH46)</t>
  </si>
  <si>
    <t>SUM('A5'!AH20,'A5'!AH47)='A5'!AH74</t>
  </si>
  <si>
    <t>SUM(AH20,AH47)</t>
  </si>
  <si>
    <t>SUM('A5'!AH21,'A5'!AH48)='A5'!AH75</t>
  </si>
  <si>
    <t>SUM(AH21,AH48)</t>
  </si>
  <si>
    <t>SUM('A5'!AH22,'A5'!AH49)='A5'!AH76</t>
  </si>
  <si>
    <t>SUM(AH22,AH49)</t>
  </si>
  <si>
    <t>SUM('A5'!AH23,'A5'!AH50)='A5'!AH77</t>
  </si>
  <si>
    <t>SUM(AH23,AH50)</t>
  </si>
  <si>
    <t>SUM('A5'!AH24,'A5'!AH51)='A5'!AH78</t>
  </si>
  <si>
    <t>SUM(AH24,AH51)</t>
  </si>
  <si>
    <t>SUM('A5'!AH25,'A5'!AH52)='A5'!AH79</t>
  </si>
  <si>
    <t>SUM(AH25,AH52)</t>
  </si>
  <si>
    <t>SUM('A5'!AH26,'A5'!AH53)='A5'!AH80</t>
  </si>
  <si>
    <t>SUM(AH26,AH53)</t>
  </si>
  <si>
    <t>SUM('A5'!AH27,'A5'!AH54)='A5'!AH81</t>
  </si>
  <si>
    <t>SUM(AH27,AH54)</t>
  </si>
  <si>
    <t>SUM('A5'!AH28,'A5'!AH55)='A5'!AH82</t>
  </si>
  <si>
    <t>SUM(AH28,AH55)</t>
  </si>
  <si>
    <t>SUM('A5'!AH29,'A5'!AH56)='A5'!AH83</t>
  </si>
  <si>
    <t>SUM(AH29,AH56)</t>
  </si>
  <si>
    <t>SUM('A5'!AH30,'A5'!AH57)='A5'!AH84</t>
  </si>
  <si>
    <t>SUM(AH30,AH57)</t>
  </si>
  <si>
    <t>SUM('A5'!AH31,'A5'!AH58)='A5'!AH85</t>
  </si>
  <si>
    <t>SUM(AH31,AH58)</t>
  </si>
  <si>
    <t>SUM('A5'!AH32,'A5'!AH59)='A5'!AH86</t>
  </si>
  <si>
    <t>SUM(AH32,AH59)</t>
  </si>
  <si>
    <t>SUM('A5'!AH33,'A5'!AH60)='A5'!AH87</t>
  </si>
  <si>
    <t>SUM(AH33,AH60)</t>
  </si>
  <si>
    <t>SUM('A5'!AH34,'A5'!AH61)='A5'!AH88</t>
  </si>
  <si>
    <t>SUM(AH34,AH61)</t>
  </si>
  <si>
    <t>SUM('A5'!AH35,'A5'!AH62)='A5'!AH89</t>
  </si>
  <si>
    <t>SUM(AH35,AH62)</t>
  </si>
  <si>
    <t>SUM('A5'!AH36,'A5'!AH63)='A5'!AH90</t>
  </si>
  <si>
    <t>SUM(AH36,AH63)</t>
  </si>
  <si>
    <t>SUM('A5'!AH37,'A5'!AH64)='A5'!AH91</t>
  </si>
  <si>
    <t>SUM(AH37,AH64)</t>
  </si>
  <si>
    <t>SUM('A5'!AH38,'A5'!AH65)='A5'!AH92</t>
  </si>
  <si>
    <t>SUM(AH38,AH65)</t>
  </si>
  <si>
    <t>SUM('A5'!AH39,'A5'!AH66)='A5'!AH93</t>
  </si>
  <si>
    <t>SUM(AH39,AH66)</t>
  </si>
  <si>
    <t>SUM('A5'!AK14:'A5'!AK37)='A5'!AK38</t>
  </si>
  <si>
    <t>SUM(AK14:AK37)</t>
  </si>
  <si>
    <t>SUM('A5'!AK41:'A5'!AK64)='A5'!AK65</t>
  </si>
  <si>
    <t>SUM(AK41:AK64)</t>
  </si>
  <si>
    <t>SUM('A5'!AK14,'A5'!AK41)='A5'!AK68</t>
  </si>
  <si>
    <t>SUM(AK14,AK41)</t>
  </si>
  <si>
    <t>AK68</t>
  </si>
  <si>
    <t>SUM('A5'!AK15,'A5'!AK42)='A5'!AK69</t>
  </si>
  <si>
    <t>SUM(AK15,AK42)</t>
  </si>
  <si>
    <t>AK69</t>
  </si>
  <si>
    <t>SUM('A5'!AK16,'A5'!AK43)='A5'!AK70</t>
  </si>
  <si>
    <t>SUM(AK16,AK43)</t>
  </si>
  <si>
    <t>SUM('A5'!AK17,'A5'!AK44)='A5'!AK71</t>
  </si>
  <si>
    <t>SUM(AK17,AK44)</t>
  </si>
  <si>
    <t>AK71</t>
  </si>
  <si>
    <t>SUM('A5'!AK18,'A5'!AK45)='A5'!AK72</t>
  </si>
  <si>
    <t>SUM(AK18,AK45)</t>
  </si>
  <si>
    <t>SUM('A5'!AK19,'A5'!AK46)='A5'!AK73</t>
  </si>
  <si>
    <t>SUM(AK19,AK46)</t>
  </si>
  <si>
    <t>SUM('A5'!AK20,'A5'!AK47)='A5'!AK74</t>
  </si>
  <si>
    <t>SUM(AK20,AK47)</t>
  </si>
  <si>
    <t>SUM('A5'!AK21,'A5'!AK48)='A5'!AK75</t>
  </si>
  <si>
    <t>SUM(AK21,AK48)</t>
  </si>
  <si>
    <t>SUM('A5'!AK22,'A5'!AK49)='A5'!AK76</t>
  </si>
  <si>
    <t>SUM(AK22,AK49)</t>
  </si>
  <si>
    <t>SUM('A5'!AK23,'A5'!AK50)='A5'!AK77</t>
  </si>
  <si>
    <t>SUM(AK23,AK50)</t>
  </si>
  <si>
    <t>SUM('A5'!AK24,'A5'!AK51)='A5'!AK78</t>
  </si>
  <si>
    <t>SUM(AK24,AK51)</t>
  </si>
  <si>
    <t>SUM('A5'!AK25,'A5'!AK52)='A5'!AK79</t>
  </si>
  <si>
    <t>SUM(AK25,AK52)</t>
  </si>
  <si>
    <t>SUM('A5'!AK26,'A5'!AK53)='A5'!AK80</t>
  </si>
  <si>
    <t>SUM(AK26,AK53)</t>
  </si>
  <si>
    <t>SUM('A5'!AK27,'A5'!AK54)='A5'!AK81</t>
  </si>
  <si>
    <t>SUM(AK27,AK54)</t>
  </si>
  <si>
    <t>SUM('A5'!AK28,'A5'!AK55)='A5'!AK82</t>
  </si>
  <si>
    <t>SUM(AK28,AK55)</t>
  </si>
  <si>
    <t>SUM('A5'!AK29,'A5'!AK56)='A5'!AK83</t>
  </si>
  <si>
    <t>SUM(AK29,AK56)</t>
  </si>
  <si>
    <t>SUM('A5'!AK30,'A5'!AK57)='A5'!AK84</t>
  </si>
  <si>
    <t>SUM(AK30,AK57)</t>
  </si>
  <si>
    <t>SUM('A5'!AK31,'A5'!AK58)='A5'!AK85</t>
  </si>
  <si>
    <t>SUM(AK31,AK58)</t>
  </si>
  <si>
    <t>SUM('A5'!AK32,'A5'!AK59)='A5'!AK86</t>
  </si>
  <si>
    <t>SUM(AK32,AK59)</t>
  </si>
  <si>
    <t>SUM('A5'!AK33,'A5'!AK60)='A5'!AK87</t>
  </si>
  <si>
    <t>SUM(AK33,AK60)</t>
  </si>
  <si>
    <t>SUM('A5'!AK34,'A5'!AK61)='A5'!AK88</t>
  </si>
  <si>
    <t>SUM(AK34,AK61)</t>
  </si>
  <si>
    <t>SUM('A5'!AK35,'A5'!AK62)='A5'!AK89</t>
  </si>
  <si>
    <t>SUM(AK35,AK62)</t>
  </si>
  <si>
    <t>SUM('A5'!AK36,'A5'!AK63)='A5'!AK90</t>
  </si>
  <si>
    <t>SUM(AK36,AK63)</t>
  </si>
  <si>
    <t>SUM('A5'!AK37,'A5'!AK64)='A5'!AK91</t>
  </si>
  <si>
    <t>SUM(AK37,AK64)</t>
  </si>
  <si>
    <t>SUM('A5'!AK38,'A5'!AK65)='A5'!AK92</t>
  </si>
  <si>
    <t>SUM(AK38,AK65)</t>
  </si>
  <si>
    <t>SUM('A5'!AK39,'A5'!AK66)='A5'!AK93</t>
  </si>
  <si>
    <t>SUM(AK39,AK66)</t>
  </si>
  <si>
    <t>SUM('A5'!AN14:'A5'!AN37)='A5'!AN38</t>
  </si>
  <si>
    <t>SUM(AN14:AN37)</t>
  </si>
  <si>
    <t>SUM('A5'!AN41:'A5'!AN64)='A5'!AN65</t>
  </si>
  <si>
    <t>SUM(AN41:AN64)</t>
  </si>
  <si>
    <t>SUM('A5'!AN14,'A5'!AN41)='A5'!AN68</t>
  </si>
  <si>
    <t>SUM(AN14,AN41)</t>
  </si>
  <si>
    <t>SUM('A5'!AN15,'A5'!AN42)='A5'!AN69</t>
  </si>
  <si>
    <t>SUM(AN15,AN42)</t>
  </si>
  <si>
    <t>SUM('A5'!AN16,'A5'!AN43)='A5'!AN70</t>
  </si>
  <si>
    <t>SUM(AN16,AN43)</t>
  </si>
  <si>
    <t>SUM('A5'!AN17,'A5'!AN44)='A5'!AN71</t>
  </si>
  <si>
    <t>SUM(AN17,AN44)</t>
  </si>
  <si>
    <t>AN71</t>
  </si>
  <si>
    <t>SUM('A5'!AN18,'A5'!AN45)='A5'!AN72</t>
  </si>
  <si>
    <t>SUM(AN18,AN45)</t>
  </si>
  <si>
    <t>SUM('A5'!AN19,'A5'!AN46)='A5'!AN73</t>
  </si>
  <si>
    <t>SUM(AN19,AN46)</t>
  </si>
  <si>
    <t>SUM('A5'!AN20,'A5'!AN47)='A5'!AN74</t>
  </si>
  <si>
    <t>SUM(AN20,AN47)</t>
  </si>
  <si>
    <t>SUM('A5'!AN21,'A5'!AN48)='A5'!AN75</t>
  </si>
  <si>
    <t>SUM(AN21,AN48)</t>
  </si>
  <si>
    <t>SUM('A5'!AN22,'A5'!AN49)='A5'!AN76</t>
  </si>
  <si>
    <t>SUM(AN22,AN49)</t>
  </si>
  <si>
    <t>SUM('A5'!AN23,'A5'!AN50)='A5'!AN77</t>
  </si>
  <si>
    <t>SUM(AN23,AN50)</t>
  </si>
  <si>
    <t>SUM('A5'!AN24,'A5'!AN51)='A5'!AN78</t>
  </si>
  <si>
    <t>SUM(AN24,AN51)</t>
  </si>
  <si>
    <t>SUM('A5'!AN25,'A5'!AN52)='A5'!AN79</t>
  </si>
  <si>
    <t>SUM(AN25,AN52)</t>
  </si>
  <si>
    <t>SUM('A5'!AN26,'A5'!AN53)='A5'!AN80</t>
  </si>
  <si>
    <t>SUM(AN26,AN53)</t>
  </si>
  <si>
    <t>SUM('A5'!AN27,'A5'!AN54)='A5'!AN81</t>
  </si>
  <si>
    <t>SUM(AN27,AN54)</t>
  </si>
  <si>
    <t>SUM('A5'!AN28,'A5'!AN55)='A5'!AN82</t>
  </si>
  <si>
    <t>SUM(AN28,AN55)</t>
  </si>
  <si>
    <t>SUM('A5'!AN29,'A5'!AN56)='A5'!AN83</t>
  </si>
  <si>
    <t>SUM(AN29,AN56)</t>
  </si>
  <si>
    <t>SUM('A5'!AN30,'A5'!AN57)='A5'!AN84</t>
  </si>
  <si>
    <t>SUM(AN30,AN57)</t>
  </si>
  <si>
    <t>SUM('A5'!AN31,'A5'!AN58)='A5'!AN85</t>
  </si>
  <si>
    <t>SUM(AN31,AN58)</t>
  </si>
  <si>
    <t>SUM('A5'!AN32,'A5'!AN59)='A5'!AN86</t>
  </si>
  <si>
    <t>SUM(AN32,AN59)</t>
  </si>
  <si>
    <t>SUM('A5'!AN33,'A5'!AN60)='A5'!AN87</t>
  </si>
  <si>
    <t>SUM(AN33,AN60)</t>
  </si>
  <si>
    <t>SUM('A5'!AN34,'A5'!AN61)='A5'!AN88</t>
  </si>
  <si>
    <t>SUM(AN34,AN61)</t>
  </si>
  <si>
    <t>SUM('A5'!AN35,'A5'!AN62)='A5'!AN89</t>
  </si>
  <si>
    <t>SUM(AN35,AN62)</t>
  </si>
  <si>
    <t>SUM('A5'!AN36,'A5'!AN63)='A5'!AN90</t>
  </si>
  <si>
    <t>SUM(AN36,AN63)</t>
  </si>
  <si>
    <t>SUM('A5'!AN37,'A5'!AN64)='A5'!AN91</t>
  </si>
  <si>
    <t>SUM(AN37,AN64)</t>
  </si>
  <si>
    <t>SUM('A5'!AN38,'A5'!AN65)='A5'!AN92</t>
  </si>
  <si>
    <t>SUM(AN38,AN65)</t>
  </si>
  <si>
    <t>SUM('A5'!AN39,'A5'!AN66)='A5'!AN93</t>
  </si>
  <si>
    <t>SUM(AN39,AN66)</t>
  </si>
  <si>
    <t>SUM('A5'!AQ14:'A5'!AQ37)='A5'!AQ38</t>
  </si>
  <si>
    <t>SUM(AQ14:AQ37)</t>
  </si>
  <si>
    <t>SUM('A5'!AQ41:'A5'!AQ64)='A5'!AQ65</t>
  </si>
  <si>
    <t>SUM(AQ41:AQ64)</t>
  </si>
  <si>
    <t>SUM('A5'!AQ14,'A5'!AQ41)='A5'!AQ68</t>
  </si>
  <si>
    <t>SUM(AQ14,AQ41)</t>
  </si>
  <si>
    <t>AQ68</t>
  </si>
  <si>
    <t>SUM('A5'!AQ15,'A5'!AQ42)='A5'!AQ69</t>
  </si>
  <si>
    <t>SUM(AQ15,AQ42)</t>
  </si>
  <si>
    <t>AQ69</t>
  </si>
  <si>
    <t>SUM('A5'!AQ16,'A5'!AQ43)='A5'!AQ70</t>
  </si>
  <si>
    <t>SUM(AQ16,AQ43)</t>
  </si>
  <si>
    <t>SUM('A5'!AQ17,'A5'!AQ44)='A5'!AQ71</t>
  </si>
  <si>
    <t>SUM(AQ17,AQ44)</t>
  </si>
  <si>
    <t>AQ71</t>
  </si>
  <si>
    <t>SUM('A5'!AQ18,'A5'!AQ45)='A5'!AQ72</t>
  </si>
  <si>
    <t>SUM(AQ18,AQ45)</t>
  </si>
  <si>
    <t>SUM('A5'!AQ19,'A5'!AQ46)='A5'!AQ73</t>
  </si>
  <si>
    <t>SUM(AQ19,AQ46)</t>
  </si>
  <si>
    <t>SUM('A5'!AQ20,'A5'!AQ47)='A5'!AQ74</t>
  </si>
  <si>
    <t>SUM(AQ20,AQ47)</t>
  </si>
  <si>
    <t>SUM('A5'!AQ21,'A5'!AQ48)='A5'!AQ75</t>
  </si>
  <si>
    <t>SUM(AQ21,AQ48)</t>
  </si>
  <si>
    <t>SUM('A5'!AQ22,'A5'!AQ49)='A5'!AQ76</t>
  </si>
  <si>
    <t>SUM(AQ22,AQ49)</t>
  </si>
  <si>
    <t>SUM('A5'!AQ23,'A5'!AQ50)='A5'!AQ77</t>
  </si>
  <si>
    <t>SUM(AQ23,AQ50)</t>
  </si>
  <si>
    <t>SUM('A5'!AQ24,'A5'!AQ51)='A5'!AQ78</t>
  </si>
  <si>
    <t>SUM(AQ24,AQ51)</t>
  </si>
  <si>
    <t>SUM('A5'!AQ25,'A5'!AQ52)='A5'!AQ79</t>
  </si>
  <si>
    <t>SUM(AQ25,AQ52)</t>
  </si>
  <si>
    <t>SUM('A5'!AQ26,'A5'!AQ53)='A5'!AQ80</t>
  </si>
  <si>
    <t>SUM(AQ26,AQ53)</t>
  </si>
  <si>
    <t>SUM('A5'!AQ27,'A5'!AQ54)='A5'!AQ81</t>
  </si>
  <si>
    <t>SUM(AQ27,AQ54)</t>
  </si>
  <si>
    <t>SUM('A5'!AQ28,'A5'!AQ55)='A5'!AQ82</t>
  </si>
  <si>
    <t>SUM(AQ28,AQ55)</t>
  </si>
  <si>
    <t>SUM('A5'!AQ29,'A5'!AQ56)='A5'!AQ83</t>
  </si>
  <si>
    <t>SUM(AQ29,AQ56)</t>
  </si>
  <si>
    <t>SUM('A5'!AQ30,'A5'!AQ57)='A5'!AQ84</t>
  </si>
  <si>
    <t>SUM(AQ30,AQ57)</t>
  </si>
  <si>
    <t>SUM('A5'!AQ31,'A5'!AQ58)='A5'!AQ85</t>
  </si>
  <si>
    <t>SUM(AQ31,AQ58)</t>
  </si>
  <si>
    <t>SUM('A5'!AQ32,'A5'!AQ59)='A5'!AQ86</t>
  </si>
  <si>
    <t>SUM(AQ32,AQ59)</t>
  </si>
  <si>
    <t>SUM('A5'!AQ33,'A5'!AQ60)='A5'!AQ87</t>
  </si>
  <si>
    <t>SUM(AQ33,AQ60)</t>
  </si>
  <si>
    <t>SUM('A5'!AQ34,'A5'!AQ61)='A5'!AQ88</t>
  </si>
  <si>
    <t>SUM(AQ34,AQ61)</t>
  </si>
  <si>
    <t>SUM('A5'!AQ35,'A5'!AQ62)='A5'!AQ89</t>
  </si>
  <si>
    <t>SUM(AQ35,AQ62)</t>
  </si>
  <si>
    <t>SUM('A5'!AQ36,'A5'!AQ63)='A5'!AQ90</t>
  </si>
  <si>
    <t>SUM(AQ36,AQ63)</t>
  </si>
  <si>
    <t>SUM('A5'!AQ37,'A5'!AQ64)='A5'!AQ91</t>
  </si>
  <si>
    <t>SUM(AQ37,AQ64)</t>
  </si>
  <si>
    <t>SUM('A5'!AQ38,'A5'!AQ65)='A5'!AQ92</t>
  </si>
  <si>
    <t>SUM(AQ38,AQ65)</t>
  </si>
  <si>
    <t>SUM('A5'!AQ39,'A5'!AQ66)='A5'!AQ93</t>
  </si>
  <si>
    <t>SUM(AQ39,AQ66)</t>
  </si>
  <si>
    <t>AT23</t>
  </si>
  <si>
    <t>AT34</t>
  </si>
  <si>
    <t>AT35</t>
  </si>
  <si>
    <t>AT36</t>
  </si>
  <si>
    <t>SUM('A5'!AT14:'A5'!AT37)='A5'!AT38</t>
  </si>
  <si>
    <t>SUM(AT14:AT37)</t>
  </si>
  <si>
    <t>AT56</t>
  </si>
  <si>
    <t>AT57</t>
  </si>
  <si>
    <t>AT58</t>
  </si>
  <si>
    <t>AT59</t>
  </si>
  <si>
    <t>AT60</t>
  </si>
  <si>
    <t>AT61</t>
  </si>
  <si>
    <t>AT62</t>
  </si>
  <si>
    <t>AT63</t>
  </si>
  <si>
    <t>AT64</t>
  </si>
  <si>
    <t>SUM('A5'!AT41:'A5'!AT64)='A5'!AT65</t>
  </si>
  <si>
    <t>SUM(AT41:AT64)</t>
  </si>
  <si>
    <t>SUM('A5'!AT14,'A5'!AT41)='A5'!AT68</t>
  </si>
  <si>
    <t>SUM(AT14,AT41)</t>
  </si>
  <si>
    <t>AT68</t>
  </si>
  <si>
    <t>SUM('A5'!AT15,'A5'!AT42)='A5'!AT69</t>
  </si>
  <si>
    <t>SUM(AT15,AT42)</t>
  </si>
  <si>
    <t>AT69</t>
  </si>
  <si>
    <t>SUM('A5'!AT16,'A5'!AT43)='A5'!AT70</t>
  </si>
  <si>
    <t>SUM(AT16,AT43)</t>
  </si>
  <si>
    <t>SUM('A5'!AT17,'A5'!AT44)='A5'!AT71</t>
  </si>
  <si>
    <t>SUM(AT17,AT44)</t>
  </si>
  <si>
    <t>AT71</t>
  </si>
  <si>
    <t>SUM('A5'!AT18,'A5'!AT45)='A5'!AT72</t>
  </si>
  <si>
    <t>SUM(AT18,AT45)</t>
  </si>
  <si>
    <t>SUM('A5'!AT19,'A5'!AT46)='A5'!AT73</t>
  </si>
  <si>
    <t>SUM(AT19,AT46)</t>
  </si>
  <si>
    <t>SUM('A5'!AT20,'A5'!AT47)='A5'!AT74</t>
  </si>
  <si>
    <t>SUM(AT20,AT47)</t>
  </si>
  <si>
    <t>SUM('A5'!AT21,'A5'!AT48)='A5'!AT75</t>
  </si>
  <si>
    <t>SUM(AT21,AT48)</t>
  </si>
  <si>
    <t>SUM('A5'!AT22,'A5'!AT49)='A5'!AT76</t>
  </si>
  <si>
    <t>SUM(AT22,AT49)</t>
  </si>
  <si>
    <t>SUM('A5'!AT23,'A5'!AT50)='A5'!AT77</t>
  </si>
  <si>
    <t>SUM(AT23,AT50)</t>
  </si>
  <si>
    <t>SUM('A5'!AT24,'A5'!AT51)='A5'!AT78</t>
  </si>
  <si>
    <t>SUM(AT24,AT51)</t>
  </si>
  <si>
    <t>SUM('A5'!AT25,'A5'!AT52)='A5'!AT79</t>
  </si>
  <si>
    <t>SUM(AT25,AT52)</t>
  </si>
  <si>
    <t>SUM('A5'!AT26,'A5'!AT53)='A5'!AT80</t>
  </si>
  <si>
    <t>SUM(AT26,AT53)</t>
  </si>
  <si>
    <t>SUM('A5'!AT27,'A5'!AT54)='A5'!AT81</t>
  </si>
  <si>
    <t>SUM(AT27,AT54)</t>
  </si>
  <si>
    <t>SUM('A5'!AT28,'A5'!AT55)='A5'!AT82</t>
  </si>
  <si>
    <t>SUM(AT28,AT55)</t>
  </si>
  <si>
    <t>SUM('A5'!AT29,'A5'!AT56)='A5'!AT83</t>
  </si>
  <si>
    <t>SUM(AT29,AT56)</t>
  </si>
  <si>
    <t>SUM('A5'!AT30,'A5'!AT57)='A5'!AT84</t>
  </si>
  <si>
    <t>SUM(AT30,AT57)</t>
  </si>
  <si>
    <t>SUM('A5'!AT31,'A5'!AT58)='A5'!AT85</t>
  </si>
  <si>
    <t>SUM(AT31,AT58)</t>
  </si>
  <si>
    <t>SUM('A5'!AT32,'A5'!AT59)='A5'!AT86</t>
  </si>
  <si>
    <t>SUM(AT32,AT59)</t>
  </si>
  <si>
    <t>SUM('A5'!AT33,'A5'!AT60)='A5'!AT87</t>
  </si>
  <si>
    <t>SUM(AT33,AT60)</t>
  </si>
  <si>
    <t>SUM('A5'!AT34,'A5'!AT61)='A5'!AT88</t>
  </si>
  <si>
    <t>SUM(AT34,AT61)</t>
  </si>
  <si>
    <t>SUM('A5'!AT35,'A5'!AT62)='A5'!AT89</t>
  </si>
  <si>
    <t>SUM(AT35,AT62)</t>
  </si>
  <si>
    <t>SUM('A5'!AT36,'A5'!AT63)='A5'!AT90</t>
  </si>
  <si>
    <t>SUM(AT36,AT63)</t>
  </si>
  <si>
    <t>SUM('A5'!AT37,'A5'!AT64)='A5'!AT91</t>
  </si>
  <si>
    <t>SUM(AT37,AT64)</t>
  </si>
  <si>
    <t>SUM('A5'!AT38,'A5'!AT65)='A5'!AT92</t>
  </si>
  <si>
    <t>SUM(AT38,AT65)</t>
  </si>
  <si>
    <t>SUM('A5'!AT39,'A5'!AT66)='A5'!AT93</t>
  </si>
  <si>
    <t>SUM(AT39,AT66)</t>
  </si>
  <si>
    <t>SUM('A6'!V14:'A6'!V31)='A6'!V32</t>
  </si>
  <si>
    <t>SUM('A6'!V35:'A6'!V52)='A6'!V53</t>
  </si>
  <si>
    <t>SUM(V35:V52)</t>
  </si>
  <si>
    <t>SUM('A6'!V14,'A6'!V35)='A6'!V56</t>
  </si>
  <si>
    <t>SUM(V14,V35)</t>
  </si>
  <si>
    <t>SUM('A6'!V15,'A6'!V36)='A6'!V57</t>
  </si>
  <si>
    <t>SUM(V15,V36)</t>
  </si>
  <si>
    <t>SUM('A6'!V16,'A6'!V37)='A6'!V58</t>
  </si>
  <si>
    <t>SUM(V16,V37)</t>
  </si>
  <si>
    <t>SUM('A6'!V17,'A6'!V38)='A6'!V59</t>
  </si>
  <si>
    <t>SUM(V17,V38)</t>
  </si>
  <si>
    <t>SUM('A6'!V18,'A6'!V39)='A6'!V60</t>
  </si>
  <si>
    <t>SUM(V18,V39)</t>
  </si>
  <si>
    <t>SUM('A6'!V19,'A6'!V40)='A6'!V61</t>
  </si>
  <si>
    <t>SUM(V19,V40)</t>
  </si>
  <si>
    <t>SUM('A6'!V20,'A6'!V41)='A6'!V62</t>
  </si>
  <si>
    <t>SUM(V20,V41)</t>
  </si>
  <si>
    <t>SUM('A6'!V21,'A6'!V42)='A6'!V63</t>
  </si>
  <si>
    <t>SUM(V21,V42)</t>
  </si>
  <si>
    <t>SUM('A6'!V22,'A6'!V43)='A6'!V64</t>
  </si>
  <si>
    <t>SUM(V22,V43)</t>
  </si>
  <si>
    <t>SUM('A6'!V23,'A6'!V44)='A6'!V65</t>
  </si>
  <si>
    <t>SUM(V23,V44)</t>
  </si>
  <si>
    <t>SUM('A6'!V24,'A6'!V45)='A6'!V66</t>
  </si>
  <si>
    <t>SUM(V24,V45)</t>
  </si>
  <si>
    <t>SUM('A6'!V25,'A6'!V46)='A6'!V67</t>
  </si>
  <si>
    <t>SUM(V25,V46)</t>
  </si>
  <si>
    <t>SUM('A6'!V26,'A6'!V47)='A6'!V68</t>
  </si>
  <si>
    <t>SUM(V26,V47)</t>
  </si>
  <si>
    <t>SUM('A6'!V27,'A6'!V48)='A6'!V69</t>
  </si>
  <si>
    <t>SUM(V27,V48)</t>
  </si>
  <si>
    <t>SUM('A6'!V28,'A6'!V49)='A6'!V70</t>
  </si>
  <si>
    <t>SUM(V28,V49)</t>
  </si>
  <si>
    <t>SUM('A6'!V29,'A6'!V50)='A6'!V71</t>
  </si>
  <si>
    <t>SUM(V29,V50)</t>
  </si>
  <si>
    <t>SUM('A6'!V30,'A6'!V51)='A6'!V72</t>
  </si>
  <si>
    <t>SUM(V30,V51)</t>
  </si>
  <si>
    <t>SUM('A6'!V31,'A6'!V52)='A6'!V73</t>
  </si>
  <si>
    <t>SUM(V31,V52)</t>
  </si>
  <si>
    <t>SUM('A6'!V32,'A6'!V53)='A6'!V74</t>
  </si>
  <si>
    <t>SUM(V32,V53)</t>
  </si>
  <si>
    <t>SUM('A6'!V33,'A6'!V54)='A6'!V75</t>
  </si>
  <si>
    <t>SUM(V33,V54)</t>
  </si>
  <si>
    <t>SUM('A6'!Y14:'A6'!Y31)='A6'!Y32</t>
  </si>
  <si>
    <t>SUM('A6'!Y35:'A6'!Y52)='A6'!Y53</t>
  </si>
  <si>
    <t>SUM(Y35:Y52)</t>
  </si>
  <si>
    <t>SUM('A6'!Y14,'A6'!Y35)='A6'!Y56</t>
  </si>
  <si>
    <t>SUM(Y14,Y35)</t>
  </si>
  <si>
    <t>SUM('A6'!Y15,'A6'!Y36)='A6'!Y57</t>
  </si>
  <si>
    <t>SUM(Y15,Y36)</t>
  </si>
  <si>
    <t>SUM('A6'!Y16,'A6'!Y37)='A6'!Y58</t>
  </si>
  <si>
    <t>SUM(Y16,Y37)</t>
  </si>
  <si>
    <t>SUM('A6'!Y17,'A6'!Y38)='A6'!Y59</t>
  </si>
  <si>
    <t>SUM(Y17,Y38)</t>
  </si>
  <si>
    <t>SUM('A6'!Y18,'A6'!Y39)='A6'!Y60</t>
  </si>
  <si>
    <t>SUM(Y18,Y39)</t>
  </si>
  <si>
    <t>SUM('A6'!Y19,'A6'!Y40)='A6'!Y61</t>
  </si>
  <si>
    <t>SUM(Y19,Y40)</t>
  </si>
  <si>
    <t>SUM('A6'!Y20,'A6'!Y41)='A6'!Y62</t>
  </si>
  <si>
    <t>SUM(Y20,Y41)</t>
  </si>
  <si>
    <t>SUM('A6'!Y21,'A6'!Y42)='A6'!Y63</t>
  </si>
  <si>
    <t>SUM(Y21,Y42)</t>
  </si>
  <si>
    <t>SUM('A6'!Y22,'A6'!Y43)='A6'!Y64</t>
  </si>
  <si>
    <t>SUM(Y22,Y43)</t>
  </si>
  <si>
    <t>SUM('A6'!Y23,'A6'!Y44)='A6'!Y65</t>
  </si>
  <si>
    <t>SUM(Y23,Y44)</t>
  </si>
  <si>
    <t>SUM('A6'!Y24,'A6'!Y45)='A6'!Y66</t>
  </si>
  <si>
    <t>SUM(Y24,Y45)</t>
  </si>
  <si>
    <t>SUM('A6'!Y25,'A6'!Y46)='A6'!Y67</t>
  </si>
  <si>
    <t>SUM(Y25,Y46)</t>
  </si>
  <si>
    <t>SUM('A6'!Y26,'A6'!Y47)='A6'!Y68</t>
  </si>
  <si>
    <t>SUM(Y26,Y47)</t>
  </si>
  <si>
    <t>SUM('A6'!Y27,'A6'!Y48)='A6'!Y69</t>
  </si>
  <si>
    <t>SUM(Y27,Y48)</t>
  </si>
  <si>
    <t>SUM('A6'!Y28,'A6'!Y49)='A6'!Y70</t>
  </si>
  <si>
    <t>SUM(Y28,Y49)</t>
  </si>
  <si>
    <t>SUM('A6'!Y29,'A6'!Y50)='A6'!Y71</t>
  </si>
  <si>
    <t>SUM(Y29,Y50)</t>
  </si>
  <si>
    <t>SUM('A6'!Y30,'A6'!Y51)='A6'!Y72</t>
  </si>
  <si>
    <t>SUM(Y30,Y51)</t>
  </si>
  <si>
    <t>SUM('A6'!Y31,'A6'!Y52)='A6'!Y73</t>
  </si>
  <si>
    <t>SUM(Y31,Y52)</t>
  </si>
  <si>
    <t>SUM('A6'!Y32,'A6'!Y53)='A6'!Y74</t>
  </si>
  <si>
    <t>SUM(Y32,Y53)</t>
  </si>
  <si>
    <t>SUM('A6'!Y33,'A6'!Y54)='A6'!Y75</t>
  </si>
  <si>
    <t>SUM(Y33,Y54)</t>
  </si>
  <si>
    <t>SUM('A6'!AB14:'A6'!AB31)='A6'!AB32</t>
  </si>
  <si>
    <t>SUM('A6'!AB35:'A6'!AB52)='A6'!AB53</t>
  </si>
  <si>
    <t>SUM(AB35:AB52)</t>
  </si>
  <si>
    <t>SUM('A6'!AB14,'A6'!AB35)='A6'!AB56</t>
  </si>
  <si>
    <t>SUM(AB14,AB35)</t>
  </si>
  <si>
    <t>SUM('A6'!AB15,'A6'!AB36)='A6'!AB57</t>
  </si>
  <si>
    <t>SUM(AB15,AB36)</t>
  </si>
  <si>
    <t>SUM('A6'!AB16,'A6'!AB37)='A6'!AB58</t>
  </si>
  <si>
    <t>SUM(AB16,AB37)</t>
  </si>
  <si>
    <t>SUM('A6'!AB17,'A6'!AB38)='A6'!AB59</t>
  </si>
  <si>
    <t>SUM(AB17,AB38)</t>
  </si>
  <si>
    <t>SUM('A6'!AB18,'A6'!AB39)='A6'!AB60</t>
  </si>
  <si>
    <t>SUM(AB18,AB39)</t>
  </si>
  <si>
    <t>SUM('A6'!AB19,'A6'!AB40)='A6'!AB61</t>
  </si>
  <si>
    <t>SUM(AB19,AB40)</t>
  </si>
  <si>
    <t>SUM('A6'!AB20,'A6'!AB41)='A6'!AB62</t>
  </si>
  <si>
    <t>SUM(AB20,AB41)</t>
  </si>
  <si>
    <t>SUM('A6'!AB21,'A6'!AB42)='A6'!AB63</t>
  </si>
  <si>
    <t>SUM(AB21,AB42)</t>
  </si>
  <si>
    <t>SUM('A6'!AB22,'A6'!AB43)='A6'!AB64</t>
  </si>
  <si>
    <t>SUM(AB22,AB43)</t>
  </si>
  <si>
    <t>SUM('A6'!AB23,'A6'!AB44)='A6'!AB65</t>
  </si>
  <si>
    <t>SUM(AB23,AB44)</t>
  </si>
  <si>
    <t>SUM('A6'!AB24,'A6'!AB45)='A6'!AB66</t>
  </si>
  <si>
    <t>SUM(AB24,AB45)</t>
  </si>
  <si>
    <t>SUM('A6'!AB25,'A6'!AB46)='A6'!AB67</t>
  </si>
  <si>
    <t>SUM(AB25,AB46)</t>
  </si>
  <si>
    <t>SUM('A6'!AB26,'A6'!AB47)='A6'!AB68</t>
  </si>
  <si>
    <t>SUM(AB26,AB47)</t>
  </si>
  <si>
    <t>SUM('A6'!AB27,'A6'!AB48)='A6'!AB69</t>
  </si>
  <si>
    <t>SUM(AB27,AB48)</t>
  </si>
  <si>
    <t>SUM('A6'!AB28,'A6'!AB49)='A6'!AB70</t>
  </si>
  <si>
    <t>SUM(AB28,AB49)</t>
  </si>
  <si>
    <t>SUM('A6'!AB29,'A6'!AB50)='A6'!AB71</t>
  </si>
  <si>
    <t>SUM(AB29,AB50)</t>
  </si>
  <si>
    <t>SUM('A6'!AB30,'A6'!AB51)='A6'!AB72</t>
  </si>
  <si>
    <t>SUM(AB30,AB51)</t>
  </si>
  <si>
    <t>SUM('A6'!AB31,'A6'!AB52)='A6'!AB73</t>
  </si>
  <si>
    <t>SUM(AB31,AB52)</t>
  </si>
  <si>
    <t>SUM('A6'!AB32,'A6'!AB53)='A6'!AB74</t>
  </si>
  <si>
    <t>SUM(AB32,AB53)</t>
  </si>
  <si>
    <t>SUM('A6'!AB33,'A6'!AB54)='A6'!AB75</t>
  </si>
  <si>
    <t>SUM(AB33,AB54)</t>
  </si>
  <si>
    <t>SUM('A6'!AE14:'A6'!AE31)='A6'!AE32</t>
  </si>
  <si>
    <t>SUM('A6'!AE35:'A6'!AE52)='A6'!AE53</t>
  </si>
  <si>
    <t>SUM(AE35:AE52)</t>
  </si>
  <si>
    <t>SUM('A6'!AE14,'A6'!AE35)='A6'!AE56</t>
  </si>
  <si>
    <t>SUM(AE14,AE35)</t>
  </si>
  <si>
    <t>SUM('A6'!AE15,'A6'!AE36)='A6'!AE57</t>
  </si>
  <si>
    <t>SUM(AE15,AE36)</t>
  </si>
  <si>
    <t>SUM('A6'!AE16,'A6'!AE37)='A6'!AE58</t>
  </si>
  <si>
    <t>SUM(AE16,AE37)</t>
  </si>
  <si>
    <t>SUM('A6'!AE17,'A6'!AE38)='A6'!AE59</t>
  </si>
  <si>
    <t>SUM(AE17,AE38)</t>
  </si>
  <si>
    <t>SUM('A6'!AE18,'A6'!AE39)='A6'!AE60</t>
  </si>
  <si>
    <t>SUM(AE18,AE39)</t>
  </si>
  <si>
    <t>SUM('A6'!AE19,'A6'!AE40)='A6'!AE61</t>
  </si>
  <si>
    <t>SUM(AE19,AE40)</t>
  </si>
  <si>
    <t>SUM('A6'!AE20,'A6'!AE41)='A6'!AE62</t>
  </si>
  <si>
    <t>SUM(AE20,AE41)</t>
  </si>
  <si>
    <t>SUM('A6'!AE21,'A6'!AE42)='A6'!AE63</t>
  </si>
  <si>
    <t>SUM(AE21,AE42)</t>
  </si>
  <si>
    <t>SUM('A6'!AE22,'A6'!AE43)='A6'!AE64</t>
  </si>
  <si>
    <t>SUM(AE22,AE43)</t>
  </si>
  <si>
    <t>SUM('A6'!AE23,'A6'!AE44)='A6'!AE65</t>
  </si>
  <si>
    <t>SUM(AE23,AE44)</t>
  </si>
  <si>
    <t>SUM('A6'!AE24,'A6'!AE45)='A6'!AE66</t>
  </si>
  <si>
    <t>SUM(AE24,AE45)</t>
  </si>
  <si>
    <t>SUM('A6'!AE25,'A6'!AE46)='A6'!AE67</t>
  </si>
  <si>
    <t>SUM(AE25,AE46)</t>
  </si>
  <si>
    <t>SUM('A6'!AE26,'A6'!AE47)='A6'!AE68</t>
  </si>
  <si>
    <t>SUM(AE26,AE47)</t>
  </si>
  <si>
    <t>SUM('A6'!AE27,'A6'!AE48)='A6'!AE69</t>
  </si>
  <si>
    <t>SUM(AE27,AE48)</t>
  </si>
  <si>
    <t>SUM('A6'!AE28,'A6'!AE49)='A6'!AE70</t>
  </si>
  <si>
    <t>SUM(AE28,AE49)</t>
  </si>
  <si>
    <t>SUM('A6'!AE29,'A6'!AE50)='A6'!AE71</t>
  </si>
  <si>
    <t>SUM(AE29,AE50)</t>
  </si>
  <si>
    <t>SUM('A6'!AE30,'A6'!AE51)='A6'!AE72</t>
  </si>
  <si>
    <t>SUM(AE30,AE51)</t>
  </si>
  <si>
    <t>SUM('A6'!AE31,'A6'!AE52)='A6'!AE73</t>
  </si>
  <si>
    <t>SUM(AE31,AE52)</t>
  </si>
  <si>
    <t>SUM('A6'!AE32,'A6'!AE53)='A6'!AE74</t>
  </si>
  <si>
    <t>SUM(AE32,AE53)</t>
  </si>
  <si>
    <t>SUM('A6'!AE33,'A6'!AE54)='A6'!AE75</t>
  </si>
  <si>
    <t>SUM(AE33,AE54)</t>
  </si>
  <si>
    <t>SUM('A6'!AH14:'A6'!AH31)='A6'!AH32</t>
  </si>
  <si>
    <t>SUM(AH14:AH31)</t>
  </si>
  <si>
    <t>SUM('A6'!AH35:'A6'!AH52)='A6'!AH53</t>
  </si>
  <si>
    <t>SUM(AH35:AH52)</t>
  </si>
  <si>
    <t>SUM('A6'!AH14,'A6'!AH35)='A6'!AH56</t>
  </si>
  <si>
    <t>SUM(AH14,AH35)</t>
  </si>
  <si>
    <t>AH56</t>
  </si>
  <si>
    <t>SUM('A6'!AH15,'A6'!AH36)='A6'!AH57</t>
  </si>
  <si>
    <t>SUM(AH15,AH36)</t>
  </si>
  <si>
    <t>AH57</t>
  </si>
  <si>
    <t>SUM('A6'!AH16,'A6'!AH37)='A6'!AH58</t>
  </si>
  <si>
    <t>SUM(AH16,AH37)</t>
  </si>
  <si>
    <t>AH58</t>
  </si>
  <si>
    <t>SUM('A6'!AH17,'A6'!AH38)='A6'!AH59</t>
  </si>
  <si>
    <t>SUM(AH17,AH38)</t>
  </si>
  <si>
    <t>AH59</t>
  </si>
  <si>
    <t>SUM('A6'!AH18,'A6'!AH39)='A6'!AH60</t>
  </si>
  <si>
    <t>SUM(AH18,AH39)</t>
  </si>
  <si>
    <t>AH60</t>
  </si>
  <si>
    <t>SUM('A6'!AH19,'A6'!AH40)='A6'!AH61</t>
  </si>
  <si>
    <t>SUM(AH19,AH40)</t>
  </si>
  <si>
    <t>AH61</t>
  </si>
  <si>
    <t>SUM('A6'!AH20,'A6'!AH41)='A6'!AH62</t>
  </si>
  <si>
    <t>SUM(AH20,AH41)</t>
  </si>
  <si>
    <t>AH62</t>
  </si>
  <si>
    <t>SUM('A6'!AH21,'A6'!AH42)='A6'!AH63</t>
  </si>
  <si>
    <t>SUM(AH21,AH42)</t>
  </si>
  <si>
    <t>AH63</t>
  </si>
  <si>
    <t>SUM('A6'!AH22,'A6'!AH43)='A6'!AH64</t>
  </si>
  <si>
    <t>SUM(AH22,AH43)</t>
  </si>
  <si>
    <t>AH64</t>
  </si>
  <si>
    <t>SUM('A6'!AH23,'A6'!AH44)='A6'!AH65</t>
  </si>
  <si>
    <t>SUM(AH23,AH44)</t>
  </si>
  <si>
    <t>SUM('A6'!AH24,'A6'!AH45)='A6'!AH66</t>
  </si>
  <si>
    <t>SUM(AH24,AH45)</t>
  </si>
  <si>
    <t>SUM('A6'!AH25,'A6'!AH46)='A6'!AH67</t>
  </si>
  <si>
    <t>SUM(AH25,AH46)</t>
  </si>
  <si>
    <t>AH67</t>
  </si>
  <si>
    <t>SUM('A6'!AH26,'A6'!AH47)='A6'!AH68</t>
  </si>
  <si>
    <t>SUM(AH26,AH47)</t>
  </si>
  <si>
    <t>SUM('A6'!AH27,'A6'!AH48)='A6'!AH69</t>
  </si>
  <si>
    <t>SUM(AH27,AH48)</t>
  </si>
  <si>
    <t>SUM('A6'!AH28,'A6'!AH49)='A6'!AH70</t>
  </si>
  <si>
    <t>SUM(AH28,AH49)</t>
  </si>
  <si>
    <t>SUM('A6'!AH29,'A6'!AH50)='A6'!AH71</t>
  </si>
  <si>
    <t>SUM(AH29,AH50)</t>
  </si>
  <si>
    <t>SUM('A6'!AH30,'A6'!AH51)='A6'!AH72</t>
  </si>
  <si>
    <t>SUM(AH30,AH51)</t>
  </si>
  <si>
    <t>SUM('A6'!AH31,'A6'!AH52)='A6'!AH73</t>
  </si>
  <si>
    <t>SUM(AH31,AH52)</t>
  </si>
  <si>
    <t>SUM('A6'!AH32,'A6'!AH53)='A6'!AH74</t>
  </si>
  <si>
    <t>SUM(AH32,AH53)</t>
  </si>
  <si>
    <t>SUM('A6'!AH33,'A6'!AH54)='A6'!AH75</t>
  </si>
  <si>
    <t>SUM(AH33,AH54)</t>
  </si>
  <si>
    <t>SUM('A6'!AK14:'A6'!AK31)='A6'!AK32</t>
  </si>
  <si>
    <t>SUM(AK14:AK31)</t>
  </si>
  <si>
    <t>SUM('A6'!AK35:'A6'!AK52)='A6'!AK53</t>
  </si>
  <si>
    <t>SUM(AK35:AK52)</t>
  </si>
  <si>
    <t>SUM('A6'!AK14,'A6'!AK35)='A6'!AK56</t>
  </si>
  <si>
    <t>SUM(AK14,AK35)</t>
  </si>
  <si>
    <t>AK56</t>
  </si>
  <si>
    <t>SUM('A6'!AK15,'A6'!AK36)='A6'!AK57</t>
  </si>
  <si>
    <t>SUM(AK15,AK36)</t>
  </si>
  <si>
    <t>AK57</t>
  </si>
  <si>
    <t>SUM('A6'!AK16,'A6'!AK37)='A6'!AK58</t>
  </si>
  <si>
    <t>SUM(AK16,AK37)</t>
  </si>
  <si>
    <t>AK58</t>
  </si>
  <si>
    <t>SUM('A6'!AK17,'A6'!AK38)='A6'!AK59</t>
  </si>
  <si>
    <t>SUM(AK17,AK38)</t>
  </si>
  <si>
    <t>AK59</t>
  </si>
  <si>
    <t>SUM('A6'!AK18,'A6'!AK39)='A6'!AK60</t>
  </si>
  <si>
    <t>SUM(AK18,AK39)</t>
  </si>
  <si>
    <t>AK60</t>
  </si>
  <si>
    <t>SUM('A6'!AK19,'A6'!AK40)='A6'!AK61</t>
  </si>
  <si>
    <t>SUM(AK19,AK40)</t>
  </si>
  <si>
    <t>AK61</t>
  </si>
  <si>
    <t>SUM('A6'!AK20,'A6'!AK41)='A6'!AK62</t>
  </si>
  <si>
    <t>SUM(AK20,AK41)</t>
  </si>
  <si>
    <t>AK62</t>
  </si>
  <si>
    <t>SUM('A6'!AK21,'A6'!AK42)='A6'!AK63</t>
  </si>
  <si>
    <t>SUM(AK21,AK42)</t>
  </si>
  <si>
    <t>AK63</t>
  </si>
  <si>
    <t>SUM('A6'!AK22,'A6'!AK43)='A6'!AK64</t>
  </si>
  <si>
    <t>SUM(AK22,AK43)</t>
  </si>
  <si>
    <t>AK64</t>
  </si>
  <si>
    <t>SUM('A6'!AK23,'A6'!AK44)='A6'!AK65</t>
  </si>
  <si>
    <t>SUM(AK23,AK44)</t>
  </si>
  <si>
    <t>SUM('A6'!AK24,'A6'!AK45)='A6'!AK66</t>
  </si>
  <si>
    <t>SUM(AK24,AK45)</t>
  </si>
  <si>
    <t>SUM('A6'!AK25,'A6'!AK46)='A6'!AK67</t>
  </si>
  <si>
    <t>SUM(AK25,AK46)</t>
  </si>
  <si>
    <t>AK67</t>
  </si>
  <si>
    <t>SUM('A6'!AK26,'A6'!AK47)='A6'!AK68</t>
  </si>
  <si>
    <t>SUM(AK26,AK47)</t>
  </si>
  <si>
    <t>SUM('A6'!AK27,'A6'!AK48)='A6'!AK69</t>
  </si>
  <si>
    <t>SUM(AK27,AK48)</t>
  </si>
  <si>
    <t>SUM('A6'!AK28,'A6'!AK49)='A6'!AK70</t>
  </si>
  <si>
    <t>SUM(AK28,AK49)</t>
  </si>
  <si>
    <t>SUM('A6'!AK29,'A6'!AK50)='A6'!AK71</t>
  </si>
  <si>
    <t>SUM(AK29,AK50)</t>
  </si>
  <si>
    <t>SUM('A6'!AK30,'A6'!AK51)='A6'!AK72</t>
  </si>
  <si>
    <t>SUM(AK30,AK51)</t>
  </si>
  <si>
    <t>SUM('A6'!AK31,'A6'!AK52)='A6'!AK73</t>
  </si>
  <si>
    <t>SUM(AK31,AK52)</t>
  </si>
  <si>
    <t>SUM('A6'!AK32,'A6'!AK53)='A6'!AK74</t>
  </si>
  <si>
    <t>SUM(AK32,AK53)</t>
  </si>
  <si>
    <t>SUM('A6'!AK33,'A6'!AK54)='A6'!AK75</t>
  </si>
  <si>
    <t>SUM(AK33,AK54)</t>
  </si>
  <si>
    <t>SUM('A6'!AN14:'A6'!AN31)='A6'!AN32</t>
  </si>
  <si>
    <t>SUM(AN14:AN31)</t>
  </si>
  <si>
    <t>SUM('A6'!AN35:'A6'!AN52)='A6'!AN53</t>
  </si>
  <si>
    <t>SUM(AN35:AN52)</t>
  </si>
  <si>
    <t>SUM('A6'!AN14,'A6'!AN35)='A6'!AN56</t>
  </si>
  <si>
    <t>SUM(AN14,AN35)</t>
  </si>
  <si>
    <t>SUM('A6'!AN15,'A6'!AN36)='A6'!AN57</t>
  </si>
  <si>
    <t>SUM(AN15,AN36)</t>
  </si>
  <si>
    <t>SUM('A6'!AN16,'A6'!AN37)='A6'!AN58</t>
  </si>
  <si>
    <t>SUM(AN16,AN37)</t>
  </si>
  <si>
    <t>SUM('A6'!AN17,'A6'!AN38)='A6'!AN59</t>
  </si>
  <si>
    <t>SUM(AN17,AN38)</t>
  </si>
  <si>
    <t>SUM('A6'!AN18,'A6'!AN39)='A6'!AN60</t>
  </si>
  <si>
    <t>SUM(AN18,AN39)</t>
  </si>
  <si>
    <t>SUM('A6'!AN19,'A6'!AN40)='A6'!AN61</t>
  </si>
  <si>
    <t>SUM(AN19,AN40)</t>
  </si>
  <si>
    <t>SUM('A6'!AN20,'A6'!AN41)='A6'!AN62</t>
  </si>
  <si>
    <t>SUM(AN20,AN41)</t>
  </si>
  <si>
    <t>SUM('A6'!AN21,'A6'!AN42)='A6'!AN63</t>
  </si>
  <si>
    <t>SUM(AN21,AN42)</t>
  </si>
  <si>
    <t>SUM('A6'!AN22,'A6'!AN43)='A6'!AN64</t>
  </si>
  <si>
    <t>SUM(AN22,AN43)</t>
  </si>
  <si>
    <t>SUM('A6'!AN23,'A6'!AN44)='A6'!AN65</t>
  </si>
  <si>
    <t>SUM(AN23,AN44)</t>
  </si>
  <si>
    <t>SUM('A6'!AN24,'A6'!AN45)='A6'!AN66</t>
  </si>
  <si>
    <t>SUM(AN24,AN45)</t>
  </si>
  <si>
    <t>SUM('A6'!AN25,'A6'!AN46)='A6'!AN67</t>
  </si>
  <si>
    <t>SUM(AN25,AN46)</t>
  </si>
  <si>
    <t>SUM('A6'!AN26,'A6'!AN47)='A6'!AN68</t>
  </si>
  <si>
    <t>SUM(AN26,AN47)</t>
  </si>
  <si>
    <t>SUM('A6'!AN27,'A6'!AN48)='A6'!AN69</t>
  </si>
  <si>
    <t>SUM(AN27,AN48)</t>
  </si>
  <si>
    <t>SUM('A6'!AN28,'A6'!AN49)='A6'!AN70</t>
  </si>
  <si>
    <t>SUM(AN28,AN49)</t>
  </si>
  <si>
    <t>SUM('A6'!AN29,'A6'!AN50)='A6'!AN71</t>
  </si>
  <si>
    <t>SUM(AN29,AN50)</t>
  </si>
  <si>
    <t>SUM('A6'!AN30,'A6'!AN51)='A6'!AN72</t>
  </si>
  <si>
    <t>SUM(AN30,AN51)</t>
  </si>
  <si>
    <t>SUM('A6'!AN31,'A6'!AN52)='A6'!AN73</t>
  </si>
  <si>
    <t>SUM(AN31,AN52)</t>
  </si>
  <si>
    <t>SUM('A6'!AN32,'A6'!AN53)='A6'!AN74</t>
  </si>
  <si>
    <t>SUM(AN32,AN53)</t>
  </si>
  <si>
    <t>SUM('A6'!AN33,'A6'!AN54)='A6'!AN75</t>
  </si>
  <si>
    <t>SUM(AN33,AN54)</t>
  </si>
  <si>
    <t>SUM('A6'!AQ14:'A6'!AQ31)='A6'!AQ32</t>
  </si>
  <si>
    <t>SUM(AQ14:AQ31)</t>
  </si>
  <si>
    <t>AQ36</t>
  </si>
  <si>
    <t>SUM('A6'!AQ35:'A6'!AQ52)='A6'!AQ53</t>
  </si>
  <si>
    <t>SUM(AQ35:AQ52)</t>
  </si>
  <si>
    <t>SUM('A6'!AQ14,'A6'!AQ35)='A6'!AQ56</t>
  </si>
  <si>
    <t>SUM(AQ14,AQ35)</t>
  </si>
  <si>
    <t>AQ56</t>
  </si>
  <si>
    <t>SUM('A6'!AQ15,'A6'!AQ36)='A6'!AQ57</t>
  </si>
  <si>
    <t>SUM(AQ15,AQ36)</t>
  </si>
  <si>
    <t>AQ57</t>
  </si>
  <si>
    <t>SUM('A6'!AQ16,'A6'!AQ37)='A6'!AQ58</t>
  </si>
  <si>
    <t>SUM(AQ16,AQ37)</t>
  </si>
  <si>
    <t>AQ58</t>
  </si>
  <si>
    <t>SUM('A6'!AQ17,'A6'!AQ38)='A6'!AQ59</t>
  </si>
  <si>
    <t>SUM(AQ17,AQ38)</t>
  </si>
  <si>
    <t>AQ59</t>
  </si>
  <si>
    <t>SUM('A6'!AQ18,'A6'!AQ39)='A6'!AQ60</t>
  </si>
  <si>
    <t>SUM(AQ18,AQ39)</t>
  </si>
  <si>
    <t>AQ60</t>
  </si>
  <si>
    <t>SUM('A6'!AQ19,'A6'!AQ40)='A6'!AQ61</t>
  </si>
  <si>
    <t>SUM(AQ19,AQ40)</t>
  </si>
  <si>
    <t>AQ61</t>
  </si>
  <si>
    <t>SUM('A6'!AQ20,'A6'!AQ41)='A6'!AQ62</t>
  </si>
  <si>
    <t>SUM(AQ20,AQ41)</t>
  </si>
  <si>
    <t>AQ62</t>
  </si>
  <si>
    <t>SUM('A6'!AQ21,'A6'!AQ42)='A6'!AQ63</t>
  </si>
  <si>
    <t>SUM(AQ21,AQ42)</t>
  </si>
  <si>
    <t>AQ63</t>
  </si>
  <si>
    <t>SUM('A6'!AQ22,'A6'!AQ43)='A6'!AQ64</t>
  </si>
  <si>
    <t>SUM(AQ22,AQ43)</t>
  </si>
  <si>
    <t>AQ64</t>
  </si>
  <si>
    <t>SUM('A6'!AQ23,'A6'!AQ44)='A6'!AQ65</t>
  </si>
  <si>
    <t>SUM(AQ23,AQ44)</t>
  </si>
  <si>
    <t>SUM('A6'!AQ24,'A6'!AQ45)='A6'!AQ66</t>
  </si>
  <si>
    <t>SUM(AQ24,AQ45)</t>
  </si>
  <si>
    <t>SUM('A6'!AQ25,'A6'!AQ46)='A6'!AQ67</t>
  </si>
  <si>
    <t>SUM(AQ25,AQ46)</t>
  </si>
  <si>
    <t>AQ67</t>
  </si>
  <si>
    <t>SUM('A6'!AQ26,'A6'!AQ47)='A6'!AQ68</t>
  </si>
  <si>
    <t>SUM(AQ26,AQ47)</t>
  </si>
  <si>
    <t>SUM('A6'!AQ27,'A6'!AQ48)='A6'!AQ69</t>
  </si>
  <si>
    <t>SUM(AQ27,AQ48)</t>
  </si>
  <si>
    <t>SUM('A6'!AQ28,'A6'!AQ49)='A6'!AQ70</t>
  </si>
  <si>
    <t>SUM(AQ28,AQ49)</t>
  </si>
  <si>
    <t>SUM('A6'!AQ29,'A6'!AQ50)='A6'!AQ71</t>
  </si>
  <si>
    <t>SUM(AQ29,AQ50)</t>
  </si>
  <si>
    <t>SUM('A6'!AQ30,'A6'!AQ51)='A6'!AQ72</t>
  </si>
  <si>
    <t>SUM(AQ30,AQ51)</t>
  </si>
  <si>
    <t>SUM('A6'!AQ31,'A6'!AQ52)='A6'!AQ73</t>
  </si>
  <si>
    <t>SUM(AQ31,AQ52)</t>
  </si>
  <si>
    <t>SUM('A6'!AQ32,'A6'!AQ53)='A6'!AQ74</t>
  </si>
  <si>
    <t>SUM(AQ32,AQ53)</t>
  </si>
  <si>
    <t>SUM('A6'!AQ33,'A6'!AQ54)='A6'!AQ75</t>
  </si>
  <si>
    <t>SUM(AQ33,AQ54)</t>
  </si>
  <si>
    <t>SUM('A6'!AT14:'A6'!AT31)='A6'!AT32</t>
  </si>
  <si>
    <t>SUM(AT14:AT31)</t>
  </si>
  <si>
    <t>SUM('A6'!AT35:'A6'!AT52)='A6'!AT53</t>
  </si>
  <si>
    <t>SUM(AT35:AT52)</t>
  </si>
  <si>
    <t>SUM('A6'!AT14,'A6'!AT35)='A6'!AT56</t>
  </si>
  <si>
    <t>SUM(AT14,AT35)</t>
  </si>
  <si>
    <t>SUM('A6'!AT15,'A6'!AT36)='A6'!AT57</t>
  </si>
  <si>
    <t>SUM(AT15,AT36)</t>
  </si>
  <si>
    <t>SUM('A6'!AT16,'A6'!AT37)='A6'!AT58</t>
  </si>
  <si>
    <t>SUM(AT16,AT37)</t>
  </si>
  <si>
    <t>SUM('A6'!AT17,'A6'!AT38)='A6'!AT59</t>
  </si>
  <si>
    <t>SUM(AT17,AT38)</t>
  </si>
  <si>
    <t>SUM('A6'!AT18,'A6'!AT39)='A6'!AT60</t>
  </si>
  <si>
    <t>SUM(AT18,AT39)</t>
  </si>
  <si>
    <t>SUM('A6'!AT19,'A6'!AT40)='A6'!AT61</t>
  </si>
  <si>
    <t>SUM(AT19,AT40)</t>
  </si>
  <si>
    <t>SUM('A6'!AT20,'A6'!AT41)='A6'!AT62</t>
  </si>
  <si>
    <t>SUM(AT20,AT41)</t>
  </si>
  <si>
    <t>SUM('A6'!AT21,'A6'!AT42)='A6'!AT63</t>
  </si>
  <si>
    <t>SUM(AT21,AT42)</t>
  </si>
  <si>
    <t>SUM('A6'!AT22,'A6'!AT43)='A6'!AT64</t>
  </si>
  <si>
    <t>SUM(AT22,AT43)</t>
  </si>
  <si>
    <t>SUM('A6'!AT23,'A6'!AT44)='A6'!AT65</t>
  </si>
  <si>
    <t>SUM(AT23,AT44)</t>
  </si>
  <si>
    <t>SUM('A6'!AT24,'A6'!AT45)='A6'!AT66</t>
  </si>
  <si>
    <t>SUM(AT24,AT45)</t>
  </si>
  <si>
    <t>SUM('A6'!AT25,'A6'!AT46)='A6'!AT67</t>
  </si>
  <si>
    <t>SUM(AT25,AT46)</t>
  </si>
  <si>
    <t>AT67</t>
  </si>
  <si>
    <t>SUM('A6'!AT26,'A6'!AT47)='A6'!AT68</t>
  </si>
  <si>
    <t>SUM(AT26,AT47)</t>
  </si>
  <si>
    <t>SUM('A6'!AT27,'A6'!AT48)='A6'!AT69</t>
  </si>
  <si>
    <t>SUM(AT27,AT48)</t>
  </si>
  <si>
    <t>SUM('A6'!AT28,'A6'!AT49)='A6'!AT70</t>
  </si>
  <si>
    <t>SUM(AT28,AT49)</t>
  </si>
  <si>
    <t>SUM('A6'!AT29,'A6'!AT50)='A6'!AT71</t>
  </si>
  <si>
    <t>SUM(AT29,AT50)</t>
  </si>
  <si>
    <t>SUM('A6'!AT30,'A6'!AT51)='A6'!AT72</t>
  </si>
  <si>
    <t>SUM(AT30,AT51)</t>
  </si>
  <si>
    <t>SUM('A6'!AT31,'A6'!AT52)='A6'!AT73</t>
  </si>
  <si>
    <t>SUM(AT31,AT52)</t>
  </si>
  <si>
    <t>SUM('A6'!AT32,'A6'!AT53)='A6'!AT74</t>
  </si>
  <si>
    <t>SUM(AT32,AT53)</t>
  </si>
  <si>
    <t>SUM('A6'!AT33,'A6'!AT54)='A6'!AT75</t>
  </si>
  <si>
    <t>SUM(AT33,AT54)</t>
  </si>
  <si>
    <t>SUM('A7'!V14:'A7'!V31)='A7'!V32</t>
  </si>
  <si>
    <t>SUM('A7'!V35:'A7'!V52)='A7'!V53</t>
  </si>
  <si>
    <t>SUM('A7'!V14,'A7'!V35)='A7'!V56</t>
  </si>
  <si>
    <t>SUM('A7'!V15,'A7'!V36)='A7'!V57</t>
  </si>
  <si>
    <t>SUM('A7'!V16,'A7'!V37)='A7'!V58</t>
  </si>
  <si>
    <t>SUM('A7'!V17,'A7'!V38)='A7'!V59</t>
  </si>
  <si>
    <t>SUM('A7'!V18,'A7'!V39)='A7'!V60</t>
  </si>
  <si>
    <t>SUM('A7'!V19,'A7'!V40)='A7'!V61</t>
  </si>
  <si>
    <t>SUM('A7'!V20,'A7'!V41)='A7'!V62</t>
  </si>
  <si>
    <t>SUM('A7'!V21,'A7'!V42)='A7'!V63</t>
  </si>
  <si>
    <t>SUM('A7'!V22,'A7'!V43)='A7'!V64</t>
  </si>
  <si>
    <t>SUM('A7'!V23,'A7'!V44)='A7'!V65</t>
  </si>
  <si>
    <t>SUM('A7'!V24,'A7'!V45)='A7'!V66</t>
  </si>
  <si>
    <t>SUM('A7'!V25,'A7'!V46)='A7'!V67</t>
  </si>
  <si>
    <t>SUM('A7'!V26,'A7'!V47)='A7'!V68</t>
  </si>
  <si>
    <t>SUM('A7'!V27,'A7'!V48)='A7'!V69</t>
  </si>
  <si>
    <t>SUM('A7'!V28,'A7'!V49)='A7'!V70</t>
  </si>
  <si>
    <t>SUM('A7'!V29,'A7'!V50)='A7'!V71</t>
  </si>
  <si>
    <t>SUM('A7'!V30,'A7'!V51)='A7'!V72</t>
  </si>
  <si>
    <t>SUM('A7'!V31,'A7'!V52)='A7'!V73</t>
  </si>
  <si>
    <t>SUM('A7'!V32,'A7'!V53)='A7'!V74</t>
  </si>
  <si>
    <t>SUM('A7'!V33,'A7'!V54)='A7'!V75</t>
  </si>
  <si>
    <t>SUM('A7'!Y14:'A7'!Y31)='A7'!Y32</t>
  </si>
  <si>
    <t>SUM('A7'!Y35:'A7'!Y52)='A7'!Y53</t>
  </si>
  <si>
    <t>SUM('A7'!Y14,'A7'!Y35)='A7'!Y56</t>
  </si>
  <si>
    <t>SUM('A7'!Y15,'A7'!Y36)='A7'!Y57</t>
  </si>
  <si>
    <t>SUM('A7'!Y16,'A7'!Y37)='A7'!Y58</t>
  </si>
  <si>
    <t>SUM('A7'!Y17,'A7'!Y38)='A7'!Y59</t>
  </si>
  <si>
    <t>SUM('A7'!Y18,'A7'!Y39)='A7'!Y60</t>
  </si>
  <si>
    <t>SUM('A7'!Y19,'A7'!Y40)='A7'!Y61</t>
  </si>
  <si>
    <t>SUM('A7'!Y20,'A7'!Y41)='A7'!Y62</t>
  </si>
  <si>
    <t>SUM('A7'!Y21,'A7'!Y42)='A7'!Y63</t>
  </si>
  <si>
    <t>SUM('A7'!Y22,'A7'!Y43)='A7'!Y64</t>
  </si>
  <si>
    <t>SUM('A7'!Y23,'A7'!Y44)='A7'!Y65</t>
  </si>
  <si>
    <t>SUM('A7'!Y24,'A7'!Y45)='A7'!Y66</t>
  </si>
  <si>
    <t>SUM('A7'!Y25,'A7'!Y46)='A7'!Y67</t>
  </si>
  <si>
    <t>SUM('A7'!Y26,'A7'!Y47)='A7'!Y68</t>
  </si>
  <si>
    <t>SUM('A7'!Y27,'A7'!Y48)='A7'!Y69</t>
  </si>
  <si>
    <t>SUM('A7'!Y28,'A7'!Y49)='A7'!Y70</t>
  </si>
  <si>
    <t>SUM('A7'!Y29,'A7'!Y50)='A7'!Y71</t>
  </si>
  <si>
    <t>SUM('A7'!Y30,'A7'!Y51)='A7'!Y72</t>
  </si>
  <si>
    <t>SUM('A7'!Y31,'A7'!Y52)='A7'!Y73</t>
  </si>
  <si>
    <t>SUM('A7'!Y32,'A7'!Y53)='A7'!Y74</t>
  </si>
  <si>
    <t>SUM('A8'!V14,'A8'!V15)='A8'!V16</t>
  </si>
  <si>
    <t>SUM('A8'!Y14,'A8'!Y15)='A8'!Y16</t>
  </si>
  <si>
    <t>SUM('A8'!AB14,'A8'!AB15)='A8'!AB16</t>
  </si>
  <si>
    <t>SUM('A8'!AE14,'A8'!AE15)='A8'!AE16</t>
  </si>
  <si>
    <t>SUM('A8'!AH14,'A8'!AH15)='A8'!AH16</t>
  </si>
  <si>
    <t>SUM('A8'!AK14,'A8'!AK15)='A8'!AK16</t>
  </si>
  <si>
    <t>SUM('A9'!V14,'A9'!V15)='A9'!V16</t>
  </si>
  <si>
    <t>SUM('A9'!V17,'A9'!V18)='A9'!V19</t>
  </si>
  <si>
    <t>SUM('A9'!V14,'A9'!V17)='A9'!V20</t>
  </si>
  <si>
    <t>SUM('A9'!V15,'A9'!V18)='A9'!V21</t>
  </si>
  <si>
    <t>SUM('A9'!V16,'A9'!V19)='A9'!V22</t>
  </si>
  <si>
    <t>SUM('A9'!V23,'A9'!V24)='A9'!V25</t>
  </si>
  <si>
    <t>SUM(V23,V24)</t>
  </si>
  <si>
    <t>SUM('A9'!Y14,'A9'!Y15)='A9'!Y16</t>
  </si>
  <si>
    <t>SUM('A9'!Y17,'A9'!Y18)='A9'!Y19</t>
  </si>
  <si>
    <t>SUM('A9'!Y14,'A9'!Y17)='A9'!Y20</t>
  </si>
  <si>
    <t>SUM('A9'!Y15,'A9'!Y18)='A9'!Y21</t>
  </si>
  <si>
    <t>SUM('A9'!Y16,'A9'!Y19)='A9'!Y22</t>
  </si>
  <si>
    <t>SUM('A9'!Y23,'A9'!Y24)='A9'!Y25</t>
  </si>
  <si>
    <t>SUM(Y23,Y24)</t>
  </si>
  <si>
    <t>SUM('A9'!V14,'A9'!Y14)='A9'!AB14</t>
  </si>
  <si>
    <t>SUM('A9'!V15,'A9'!Y15)='A9'!AB15</t>
  </si>
  <si>
    <t>SUM('A9'!AB14,'A9'!AB15)='A9'!AB16</t>
  </si>
  <si>
    <t>SUM('A9'!V17,'A9'!Y17)='A9'!AB17</t>
  </si>
  <si>
    <t>SUM('A9'!V18,'A9'!Y18)='A9'!AB18</t>
  </si>
  <si>
    <t>SUM('A9'!AB17,'A9'!AB18)='A9'!AB19</t>
  </si>
  <si>
    <t>SUM('A9'!AB14,'A9'!AB17)='A9'!AB20</t>
  </si>
  <si>
    <t>SUM('A9'!AB15,'A9'!AB18)='A9'!AB21</t>
  </si>
  <si>
    <t>SUM('A9'!AB16,'A9'!AB19)='A9'!AB22</t>
  </si>
  <si>
    <t>SUM('A9'!V23,'A9'!Y23)='A9'!AB23</t>
  </si>
  <si>
    <t>SUM('A9'!V24,'A9'!Y24)='A9'!AB24</t>
  </si>
  <si>
    <t>SUM('A9'!AB23,'A9'!AB24)='A9'!AB25</t>
  </si>
  <si>
    <t>SUM(AB23,AB24)</t>
  </si>
  <si>
    <t>SUM('A9'!AE14,'A9'!AE15)='A9'!AE16</t>
  </si>
  <si>
    <t>SUM('A9'!AE17,'A9'!AE18)='A9'!AE19</t>
  </si>
  <si>
    <t>SUM('A9'!AE14,'A9'!AE17)='A9'!AE20</t>
  </si>
  <si>
    <t>SUM('A9'!AE15,'A9'!AE18)='A9'!AE21</t>
  </si>
  <si>
    <t>SUM('A9'!AE16,'A9'!AE19)='A9'!AE22</t>
  </si>
  <si>
    <t>SUM('A9'!AE23,'A9'!AE24)='A9'!AE25</t>
  </si>
  <si>
    <t>SUM(AE23,AE24)</t>
  </si>
  <si>
    <t>SUM('A9'!AH14,'A9'!AH15)='A9'!AH16</t>
  </si>
  <si>
    <t>SUM('A9'!AH17,'A9'!AH18)='A9'!AH19</t>
  </si>
  <si>
    <t>SUM('A9'!AH14,'A9'!AH17)='A9'!AH20</t>
  </si>
  <si>
    <t>SUM('A9'!AH15,'A9'!AH18)='A9'!AH21</t>
  </si>
  <si>
    <t>SUM('A9'!AH16,'A9'!AH19)='A9'!AH22</t>
  </si>
  <si>
    <t>SUM('A9'!AH23,'A9'!AH24)='A9'!AH25</t>
  </si>
  <si>
    <t>SUM(AH23,AH24)</t>
  </si>
  <si>
    <t>SUM('A9'!AK14,'A9'!AK15)='A9'!AK16</t>
  </si>
  <si>
    <t>SUM('A9'!AK17,'A9'!AK18)='A9'!AK19</t>
  </si>
  <si>
    <t>SUM('A9'!AK14,'A9'!AK17)='A9'!AK20</t>
  </si>
  <si>
    <t>SUM('A9'!AK15,'A9'!AK18)='A9'!AK21</t>
  </si>
  <si>
    <t>SUM('A9'!AK16,'A9'!AK19)='A9'!AK22</t>
  </si>
  <si>
    <t>SUM('A9'!AK23,'A9'!AK24)='A9'!AK25</t>
  </si>
  <si>
    <t>SUM(AK23,AK24)</t>
  </si>
  <si>
    <t>SUM('A9'!AN14,'A9'!AN15)='A9'!AN16</t>
  </si>
  <si>
    <t>SUM('A9'!AN17,'A9'!AN18)='A9'!AN19</t>
  </si>
  <si>
    <t>SUM('A9'!AN14,'A9'!AN17)='A9'!AN20</t>
  </si>
  <si>
    <t>SUM('A9'!AN15,'A9'!AN18)='A9'!AN21</t>
  </si>
  <si>
    <t>SUM('A9'!AN16,'A9'!AN19)='A9'!AN22</t>
  </si>
  <si>
    <t>SUM('A9'!AN23,'A9'!AN24)='A9'!AN25</t>
  </si>
  <si>
    <t>SUM(AN23,AN24)</t>
  </si>
  <si>
    <t>SUM('A9'!AQ14,'A9'!AQ15)='A9'!AQ16</t>
  </si>
  <si>
    <t>SUM('A9'!AQ17,'A9'!AQ18)='A9'!AQ19</t>
  </si>
  <si>
    <t>SUM('A9'!AQ14,'A9'!AQ17)='A9'!AQ20</t>
  </si>
  <si>
    <t>SUM('A9'!AQ15,'A9'!AQ18)='A9'!AQ21</t>
  </si>
  <si>
    <t>SUM('A9'!AQ16,'A9'!AQ19)='A9'!AQ22</t>
  </si>
  <si>
    <t>SUM('A9'!AQ23,'A9'!AQ24)='A9'!AQ25</t>
  </si>
  <si>
    <t>SUM(AQ23,AQ24)</t>
  </si>
  <si>
    <t>SUM('A9'!AN14,'A9'!AQ14)='A9'!AT14</t>
  </si>
  <si>
    <t>SUM(AN14,AQ14)</t>
  </si>
  <si>
    <t>SUM('A9'!AN15,'A9'!AQ15)='A9'!AT15</t>
  </si>
  <si>
    <t>SUM(AN15,AQ15)</t>
  </si>
  <si>
    <t>SUM('A9'!AT14,'A9'!AT15)='A9'!AT16</t>
  </si>
  <si>
    <t>SUM('A9'!AN17,'A9'!AQ17)='A9'!AT17</t>
  </si>
  <si>
    <t>SUM(AN17,AQ17)</t>
  </si>
  <si>
    <t>SUM('A9'!AN18,'A9'!AQ18)='A9'!AT18</t>
  </si>
  <si>
    <t>SUM(AN18,AQ18)</t>
  </si>
  <si>
    <t>SUM('A9'!AT17,'A9'!AT18)='A9'!AT19</t>
  </si>
  <si>
    <t>SUM('A9'!AT14,'A9'!AT17)='A9'!AT20</t>
  </si>
  <si>
    <t>SUM('A9'!AT15,'A9'!AT18)='A9'!AT21</t>
  </si>
  <si>
    <t>SUM('A9'!AT16,'A9'!AT19)='A9'!AT22</t>
  </si>
  <si>
    <t>SUM('A9'!AN23,'A9'!AQ23)='A9'!AT23</t>
  </si>
  <si>
    <t>SUM(AN23,AQ23)</t>
  </si>
  <si>
    <t>SUM('A9'!AN24,'A9'!AQ24)='A9'!AT24</t>
  </si>
  <si>
    <t>SUM(AN24,AQ24)</t>
  </si>
  <si>
    <t>SUM('A9'!AT23,'A9'!AT24)='A9'!AT25</t>
  </si>
  <si>
    <t>SUM(AT23,AT24)</t>
  </si>
  <si>
    <t>SUM('A9'!AW14,'A9'!AW15)='A9'!AW16</t>
  </si>
  <si>
    <t>SUM('A9'!AW17,'A9'!AW18)='A9'!AW19</t>
  </si>
  <si>
    <t>SUM('A9'!AW14,'A9'!AW17)='A9'!AW20</t>
  </si>
  <si>
    <t>SUM('A9'!AW15,'A9'!AW18)='A9'!AW21</t>
  </si>
  <si>
    <t>SUM('A9'!AW16,'A9'!AW19)='A9'!AW22</t>
  </si>
  <si>
    <t>SUM('A9'!AW23,'A9'!AW24)='A9'!AW25</t>
  </si>
  <si>
    <t>SUM(AW23,AW24)</t>
  </si>
  <si>
    <t>SUM('A10'!V14,'A10'!V15)='A10'!V16</t>
  </si>
  <si>
    <t>SUM('A10'!V17,'A10'!V18)='A10'!V19</t>
  </si>
  <si>
    <t>SUM('A10'!V14,'A10'!V17)='A10'!V20</t>
  </si>
  <si>
    <t>SUM('A10'!V15,'A10'!V18)='A10'!V21</t>
  </si>
  <si>
    <t>SUM('A10'!V16,'A10'!V19)='A10'!V22</t>
  </si>
  <si>
    <t>SUM('A10'!V24,'A10'!V25)='A10'!V26</t>
  </si>
  <si>
    <t>SUM(V24,V25)</t>
  </si>
  <si>
    <t>SUM('A10'!V27,'A10'!V28)='A10'!V29</t>
  </si>
  <si>
    <t>SUM(V27,V28)</t>
  </si>
  <si>
    <t>SUM('A10'!V24,'A10'!V27)='A10'!V30</t>
  </si>
  <si>
    <t>SUM(V24,V27)</t>
  </si>
  <si>
    <t>SUM('A10'!V25,'A10'!V28)='A10'!V31</t>
  </si>
  <si>
    <t>SUM(V25,V28)</t>
  </si>
  <si>
    <t>SUM('A10'!V26,'A10'!V29)='A10'!V32</t>
  </si>
  <si>
    <t>SUM(V26,V29)</t>
  </si>
  <si>
    <t>SUM('A10'!V34,'A10'!V35)='A10'!V36</t>
  </si>
  <si>
    <t>SUM(V34,V35)</t>
  </si>
  <si>
    <t>V36</t>
  </si>
  <si>
    <t>SUM('A10'!Y14,'A10'!Y15)='A10'!Y16</t>
  </si>
  <si>
    <t>SUM('A10'!Y17,'A10'!Y18)='A10'!Y19</t>
  </si>
  <si>
    <t>SUM('A10'!Y14,'A10'!Y17)='A10'!Y20</t>
  </si>
  <si>
    <t>SUM('A10'!Y15,'A10'!Y18)='A10'!Y21</t>
  </si>
  <si>
    <t>SUM('A10'!Y16,'A10'!Y19)='A10'!Y22</t>
  </si>
  <si>
    <t>SUM('A10'!Y24,'A10'!Y25)='A10'!Y26</t>
  </si>
  <si>
    <t>SUM(Y24,Y25)</t>
  </si>
  <si>
    <t>SUM('A10'!Y27,'A10'!Y28)='A10'!Y29</t>
  </si>
  <si>
    <t>SUM(Y27,Y28)</t>
  </si>
  <si>
    <t>SUM('A10'!Y24,'A10'!Y27)='A10'!Y30</t>
  </si>
  <si>
    <t>SUM(Y24,Y27)</t>
  </si>
  <si>
    <t>SUM('A10'!Y25,'A10'!Y28)='A10'!Y31</t>
  </si>
  <si>
    <t>SUM(Y25,Y28)</t>
  </si>
  <si>
    <t>SUM('A10'!Y26,'A10'!Y29)='A10'!Y32</t>
  </si>
  <si>
    <t>SUM(Y26,Y29)</t>
  </si>
  <si>
    <t>SUM('A10'!Y34,'A10'!Y35)='A10'!Y36</t>
  </si>
  <si>
    <t>SUM(Y34,Y35)</t>
  </si>
  <si>
    <t>Y36</t>
  </si>
  <si>
    <t>SUM('A10'!V14,'A10'!Y14)='A10'!AB14</t>
  </si>
  <si>
    <t>SUM('A10'!V15,'A10'!Y15)='A10'!AB15</t>
  </si>
  <si>
    <t>SUM('A10'!AB14,'A10'!AB15)='A10'!AB16</t>
  </si>
  <si>
    <t>SUM('A10'!V17,'A10'!Y17)='A10'!AB17</t>
  </si>
  <si>
    <t>SUM('A10'!V18,'A10'!Y18)='A10'!AB18</t>
  </si>
  <si>
    <t>SUM('A10'!AB17,'A10'!AB18)='A10'!AB19</t>
  </si>
  <si>
    <t>SUM('A10'!AB14,'A10'!AB17)='A10'!AB20</t>
  </si>
  <si>
    <t>SUM('A10'!AB15,'A10'!AB18)='A10'!AB21</t>
  </si>
  <si>
    <t>SUM('A10'!AB16,'A10'!AB19)='A10'!AB22</t>
  </si>
  <si>
    <t>SUM('A10'!V24,'A10'!Y24)='A10'!AB24</t>
  </si>
  <si>
    <t>SUM('A10'!V25,'A10'!Y25)='A10'!AB25</t>
  </si>
  <si>
    <t>SUM('A10'!AB24,'A10'!AB25)='A10'!AB26</t>
  </si>
  <si>
    <t>SUM(AB24,AB25)</t>
  </si>
  <si>
    <t>SUM('A10'!V27,'A10'!Y27)='A10'!AB27</t>
  </si>
  <si>
    <t>SUM('A10'!V28,'A10'!Y28)='A10'!AB28</t>
  </si>
  <si>
    <t>SUM('A10'!AB27,'A10'!AB28)='A10'!AB29</t>
  </si>
  <si>
    <t>SUM(AB27,AB28)</t>
  </si>
  <si>
    <t>SUM('A10'!AB24,'A10'!AB27)='A10'!AB30</t>
  </si>
  <si>
    <t>SUM(AB24,AB27)</t>
  </si>
  <si>
    <t>SUM('A10'!AB25,'A10'!AB28)='A10'!AB31</t>
  </si>
  <si>
    <t>SUM(AB25,AB28)</t>
  </si>
  <si>
    <t>SUM('A10'!AB26,'A10'!AB29)='A10'!AB32</t>
  </si>
  <si>
    <t>SUM(AB26,AB29)</t>
  </si>
  <si>
    <t>SUM('A10'!V34,'A10'!Y34)='A10'!AB34</t>
  </si>
  <si>
    <t>SUM('A10'!V35,'A10'!Y35)='A10'!AB35</t>
  </si>
  <si>
    <t>SUM('A10'!AB34,'A10'!AB35)='A10'!AB36</t>
  </si>
  <si>
    <t>SUM(AB34,AB35)</t>
  </si>
  <si>
    <t>SUM('A10'!AE14,'A10'!AE15)='A10'!AE16</t>
  </si>
  <si>
    <t>SUM('A10'!AE17,'A10'!AE18)='A10'!AE19</t>
  </si>
  <si>
    <t>SUM('A10'!AE14,'A10'!AE17)='A10'!AE20</t>
  </si>
  <si>
    <t>SUM('A10'!AE15,'A10'!AE18)='A10'!AE21</t>
  </si>
  <si>
    <t>SUM('A10'!AE16,'A10'!AE19)='A10'!AE22</t>
  </si>
  <si>
    <t>SUM('A10'!AE24,'A10'!AE25)='A10'!AE26</t>
  </si>
  <si>
    <t>SUM(AE24,AE25)</t>
  </si>
  <si>
    <t>SUM('A10'!AE27,'A10'!AE28)='A10'!AE29</t>
  </si>
  <si>
    <t>SUM(AE27,AE28)</t>
  </si>
  <si>
    <t>SUM('A10'!AE24,'A10'!AE27)='A10'!AE30</t>
  </si>
  <si>
    <t>SUM(AE24,AE27)</t>
  </si>
  <si>
    <t>SUM('A10'!AE25,'A10'!AE28)='A10'!AE31</t>
  </si>
  <si>
    <t>SUM(AE25,AE28)</t>
  </si>
  <si>
    <t>SUM('A10'!AE26,'A10'!AE29)='A10'!AE32</t>
  </si>
  <si>
    <t>SUM(AE26,AE29)</t>
  </si>
  <si>
    <t>SUM('A10'!AE34,'A10'!AE35)='A10'!AE36</t>
  </si>
  <si>
    <t>SUM(AE34,AE35)</t>
  </si>
  <si>
    <t>AE36</t>
  </si>
  <si>
    <t>SUM('A10'!AH14,'A10'!AH15)='A10'!AH16</t>
  </si>
  <si>
    <t>SUM('A10'!AH17,'A10'!AH18)='A10'!AH19</t>
  </si>
  <si>
    <t>SUM('A10'!AH14,'A10'!AH17)='A10'!AH20</t>
  </si>
  <si>
    <t>SUM('A10'!AH15,'A10'!AH18)='A10'!AH21</t>
  </si>
  <si>
    <t>SUM('A10'!AH16,'A10'!AH19)='A10'!AH22</t>
  </si>
  <si>
    <t>SUM('A10'!AH24,'A10'!AH25)='A10'!AH26</t>
  </si>
  <si>
    <t>SUM(AH24,AH25)</t>
  </si>
  <si>
    <t>SUM('A10'!AH27,'A10'!AH28)='A10'!AH29</t>
  </si>
  <si>
    <t>SUM(AH27,AH28)</t>
  </si>
  <si>
    <t>SUM('A10'!AH24,'A10'!AH27)='A10'!AH30</t>
  </si>
  <si>
    <t>SUM(AH24,AH27)</t>
  </si>
  <si>
    <t>SUM('A10'!AH25,'A10'!AH28)='A10'!AH31</t>
  </si>
  <si>
    <t>SUM(AH25,AH28)</t>
  </si>
  <si>
    <t>SUM('A10'!AH26,'A10'!AH29)='A10'!AH32</t>
  </si>
  <si>
    <t>SUM(AH26,AH29)</t>
  </si>
  <si>
    <t>SUM('A10'!AH34,'A10'!AH35)='A10'!AH36</t>
  </si>
  <si>
    <t>SUM(AH34,AH35)</t>
  </si>
  <si>
    <t>AH36</t>
  </si>
  <si>
    <t>SUM('A10'!AK14,'A10'!AK15)='A10'!AK16</t>
  </si>
  <si>
    <t>SUM('A10'!AK17,'A10'!AK18)='A10'!AK19</t>
  </si>
  <si>
    <t>SUM('A10'!AK14,'A10'!AK17)='A10'!AK20</t>
  </si>
  <si>
    <t>SUM('A10'!AK15,'A10'!AK18)='A10'!AK21</t>
  </si>
  <si>
    <t>SUM('A10'!AK16,'A10'!AK19)='A10'!AK22</t>
  </si>
  <si>
    <t>SUM('A10'!AK24,'A10'!AK25)='A10'!AK26</t>
  </si>
  <si>
    <t>SUM(AK24,AK25)</t>
  </si>
  <si>
    <t>SUM('A10'!AK27,'A10'!AK28)='A10'!AK29</t>
  </si>
  <si>
    <t>SUM(AK27,AK28)</t>
  </si>
  <si>
    <t>SUM('A10'!AK24,'A10'!AK27)='A10'!AK30</t>
  </si>
  <si>
    <t>SUM(AK24,AK27)</t>
  </si>
  <si>
    <t>SUM('A10'!AK25,'A10'!AK28)='A10'!AK31</t>
  </si>
  <si>
    <t>SUM(AK25,AK28)</t>
  </si>
  <si>
    <t>SUM('A10'!AK26,'A10'!AK29)='A10'!AK32</t>
  </si>
  <si>
    <t>SUM(AK26,AK29)</t>
  </si>
  <si>
    <t>SUM('A10'!AK34,'A10'!AK35)='A10'!AK36</t>
  </si>
  <si>
    <t>SUM(AK34,AK35)</t>
  </si>
  <si>
    <t>AK36</t>
  </si>
  <si>
    <t>SUM('A10'!AN14,'A10'!AN15)='A10'!AN16</t>
  </si>
  <si>
    <t>SUM('A10'!AN17,'A10'!AN18)='A10'!AN19</t>
  </si>
  <si>
    <t>SUM('A10'!AN14,'A10'!AN17)='A10'!AN20</t>
  </si>
  <si>
    <t>SUM('A10'!AN15,'A10'!AN18)='A10'!AN21</t>
  </si>
  <si>
    <t>SUM('A10'!AN16,'A10'!AN19)='A10'!AN22</t>
  </si>
  <si>
    <t>SUM('A10'!AN24,'A10'!AN25)='A10'!AN26</t>
  </si>
  <si>
    <t>SUM(AN24,AN25)</t>
  </si>
  <si>
    <t>SUM('A10'!AN27,'A10'!AN28)='A10'!AN29</t>
  </si>
  <si>
    <t>SUM(AN27,AN28)</t>
  </si>
  <si>
    <t>SUM('A10'!AN24,'A10'!AN27)='A10'!AN30</t>
  </si>
  <si>
    <t>SUM(AN24,AN27)</t>
  </si>
  <si>
    <t>SUM('A10'!AN25,'A10'!AN28)='A10'!AN31</t>
  </si>
  <si>
    <t>SUM(AN25,AN28)</t>
  </si>
  <si>
    <t>SUM('A10'!AN26,'A10'!AN29)='A10'!AN32</t>
  </si>
  <si>
    <t>SUM(AN26,AN29)</t>
  </si>
  <si>
    <t>SUM('A10'!AN34,'A10'!AN35)='A10'!AN36</t>
  </si>
  <si>
    <t>SUM(AN34,AN35)</t>
  </si>
  <si>
    <t>SUM('A10'!AQ14,'A10'!AQ15)='A10'!AQ16</t>
  </si>
  <si>
    <t>SUM('A10'!AQ17,'A10'!AQ18)='A10'!AQ19</t>
  </si>
  <si>
    <t>SUM('A10'!AQ14,'A10'!AQ17)='A10'!AQ20</t>
  </si>
  <si>
    <t>SUM('A10'!AQ15,'A10'!AQ18)='A10'!AQ21</t>
  </si>
  <si>
    <t>SUM('A10'!AQ16,'A10'!AQ19)='A10'!AQ22</t>
  </si>
  <si>
    <t>SUM('A10'!AQ24,'A10'!AQ25)='A10'!AQ26</t>
  </si>
  <si>
    <t>SUM(AQ24,AQ25)</t>
  </si>
  <si>
    <t>SUM('A10'!AQ27,'A10'!AQ28)='A10'!AQ29</t>
  </si>
  <si>
    <t>SUM(AQ27,AQ28)</t>
  </si>
  <si>
    <t>SUM('A10'!AQ24,'A10'!AQ27)='A10'!AQ30</t>
  </si>
  <si>
    <t>SUM(AQ24,AQ27)</t>
  </si>
  <si>
    <t>SUM('A10'!AQ25,'A10'!AQ28)='A10'!AQ31</t>
  </si>
  <si>
    <t>SUM(AQ25,AQ28)</t>
  </si>
  <si>
    <t>SUM('A10'!AQ26,'A10'!AQ29)='A10'!AQ32</t>
  </si>
  <si>
    <t>SUM(AQ26,AQ29)</t>
  </si>
  <si>
    <t>SUM('A10'!AQ34,'A10'!AQ35)='A10'!AQ36</t>
  </si>
  <si>
    <t>SUM(AQ34,AQ35)</t>
  </si>
  <si>
    <t>SUM('A10'!AN14,'A10'!AQ14)='A10'!AT14</t>
  </si>
  <si>
    <t>SUM('A10'!AN15,'A10'!AQ15)='A10'!AT15</t>
  </si>
  <si>
    <t>SUM('A10'!AT14,'A10'!AT15)='A10'!AT16</t>
  </si>
  <si>
    <t>SUM('A10'!AN17,'A10'!AQ17)='A10'!AT17</t>
  </si>
  <si>
    <t>SUM('A10'!AN18,'A10'!AQ18)='A10'!AT18</t>
  </si>
  <si>
    <t>SUM('A10'!AT17,'A10'!AT18)='A10'!AT19</t>
  </si>
  <si>
    <t>SUM('A10'!AT14,'A10'!AT17)='A10'!AT20</t>
  </si>
  <si>
    <t>SUM('A10'!AT15,'A10'!AT18)='A10'!AT21</t>
  </si>
  <si>
    <t>SUM('A10'!AT16,'A10'!AT19)='A10'!AT22</t>
  </si>
  <si>
    <t>SUM('A10'!AN24,'A10'!AQ24)='A10'!AT24</t>
  </si>
  <si>
    <t>SUM('A10'!AN25,'A10'!AQ25)='A10'!AT25</t>
  </si>
  <si>
    <t>SUM(AN25,AQ25)</t>
  </si>
  <si>
    <t>SUM('A10'!AT24,'A10'!AT25)='A10'!AT26</t>
  </si>
  <si>
    <t>SUM(AT24,AT25)</t>
  </si>
  <si>
    <t>SUM('A10'!AN27,'A10'!AQ27)='A10'!AT27</t>
  </si>
  <si>
    <t>SUM(AN27,AQ27)</t>
  </si>
  <si>
    <t>SUM('A10'!AN28,'A10'!AQ28)='A10'!AT28</t>
  </si>
  <si>
    <t>SUM(AN28,AQ28)</t>
  </si>
  <si>
    <t>SUM('A10'!AT27,'A10'!AT28)='A10'!AT29</t>
  </si>
  <si>
    <t>SUM(AT27,AT28)</t>
  </si>
  <si>
    <t>SUM('A10'!AT24,'A10'!AT27)='A10'!AT30</t>
  </si>
  <si>
    <t>SUM(AT24,AT27)</t>
  </si>
  <si>
    <t>SUM('A10'!AT25,'A10'!AT28)='A10'!AT31</t>
  </si>
  <si>
    <t>SUM(AT25,AT28)</t>
  </si>
  <si>
    <t>SUM('A10'!AT26,'A10'!AT29)='A10'!AT32</t>
  </si>
  <si>
    <t>SUM(AT26,AT29)</t>
  </si>
  <si>
    <t>SUM('A10'!AN34,'A10'!AQ34)='A10'!AT34</t>
  </si>
  <si>
    <t>SUM(AN34,AQ34)</t>
  </si>
  <si>
    <t>SUM('A10'!AN35,'A10'!AQ35)='A10'!AT35</t>
  </si>
  <si>
    <t>SUM(AN35,AQ35)</t>
  </si>
  <si>
    <t>SUM('A10'!AT34,'A10'!AT35)='A10'!AT36</t>
  </si>
  <si>
    <t>SUM(AT34,AT35)</t>
  </si>
  <si>
    <t>SUM('A10'!AW14,'A10'!AW15)='A10'!AW16</t>
  </si>
  <si>
    <t>SUM('A10'!AW17,'A10'!AW18)='A10'!AW19</t>
  </si>
  <si>
    <t>SUM('A10'!AW14,'A10'!AW17)='A10'!AW20</t>
  </si>
  <si>
    <t>SUM('A10'!AW15,'A10'!AW18)='A10'!AW21</t>
  </si>
  <si>
    <t>SUM('A10'!AW16,'A10'!AW19)='A10'!AW22</t>
  </si>
  <si>
    <t>SUM('A10'!AW24,'A10'!AW25)='A10'!AW26</t>
  </si>
  <si>
    <t>SUM(AW24,AW25)</t>
  </si>
  <si>
    <t>SUM('A10'!AW27,'A10'!AW28)='A10'!AW29</t>
  </si>
  <si>
    <t>SUM(AW27,AW28)</t>
  </si>
  <si>
    <t>SUM('A10'!AW24,'A10'!AW27)='A10'!AW30</t>
  </si>
  <si>
    <t>SUM(AW24,AW27)</t>
  </si>
  <si>
    <t>SUM('A10'!AW25,'A10'!AW28)='A10'!AW31</t>
  </si>
  <si>
    <t>SUM(AW25,AW28)</t>
  </si>
  <si>
    <t>SUM('A10'!AW26,'A10'!AW29)='A10'!AW32</t>
  </si>
  <si>
    <t>SUM(AW26,AW29)</t>
  </si>
  <si>
    <t>SUM('A10'!AW34,'A10'!AW35)='A10'!AW36</t>
  </si>
  <si>
    <t>SUM(AW34,AW35)</t>
  </si>
  <si>
    <t>SUM('A12'!V14,'A12'!V15)='A12'!V16</t>
  </si>
  <si>
    <t>SUM('A12'!Y14,'A12'!Y15)='A12'!Y16</t>
  </si>
  <si>
    <t>SUM('A12'!AB14,'A12'!AB15)='A12'!AB16</t>
  </si>
  <si>
    <t>SUM('A13'!V14,'A13'!V26)='A13'!V38</t>
  </si>
  <si>
    <t>SUM(V14,V26)</t>
  </si>
  <si>
    <t>SUM('A13'!V15,'A13'!V27)='A13'!V39</t>
  </si>
  <si>
    <t>SUM(V15,V27)</t>
  </si>
  <si>
    <t>SUM('A13'!V16,'A13'!V28)='A13'!V40</t>
  </si>
  <si>
    <t>SUM(V16,V28)</t>
  </si>
  <si>
    <t>V40</t>
  </si>
  <si>
    <t>SUM('A13'!V17,'A13'!V29)='A13'!V41</t>
  </si>
  <si>
    <t>SUM(V17,V29)</t>
  </si>
  <si>
    <t>SUM('A13'!V18,'A13'!V30)='A13'!V42</t>
  </si>
  <si>
    <t>SUM(V18,V30)</t>
  </si>
  <si>
    <t>V42</t>
  </si>
  <si>
    <t>SUM('A13'!V19,'A13'!V31)='A13'!V43</t>
  </si>
  <si>
    <t>SUM(V19,V31)</t>
  </si>
  <si>
    <t>V43</t>
  </si>
  <si>
    <t>SUM('A13'!V20,'A13'!V32)='A13'!V44</t>
  </si>
  <si>
    <t>SUM(V20,V32)</t>
  </si>
  <si>
    <t>V44</t>
  </si>
  <si>
    <t>SUM('A13'!V21,'A13'!V33)='A13'!V45</t>
  </si>
  <si>
    <t>SUM(V21,V33)</t>
  </si>
  <si>
    <t>V45</t>
  </si>
  <si>
    <t>SUM('A13'!V22,'A13'!V34)='A13'!V46</t>
  </si>
  <si>
    <t>SUM(V22,V34)</t>
  </si>
  <si>
    <t>V46</t>
  </si>
  <si>
    <t>SUM('A13'!V23,'A13'!V35)='A13'!V47</t>
  </si>
  <si>
    <t>SUM(V23,V35)</t>
  </si>
  <si>
    <t>V47</t>
  </si>
  <si>
    <t>SUM('A13'!V24,'A13'!V36)='A13'!V48</t>
  </si>
  <si>
    <t>SUM(V24,V36)</t>
  </si>
  <si>
    <t>V48</t>
  </si>
  <si>
    <t>SUM('A13'!Y14,'A13'!Y26)='A13'!Y38</t>
  </si>
  <si>
    <t>SUM(Y14,Y26)</t>
  </si>
  <si>
    <t>SUM('A13'!Y15,'A13'!Y27)='A13'!Y39</t>
  </si>
  <si>
    <t>SUM(Y15,Y27)</t>
  </si>
  <si>
    <t>SUM('A13'!Y16,'A13'!Y28)='A13'!Y40</t>
  </si>
  <si>
    <t>SUM(Y16,Y28)</t>
  </si>
  <si>
    <t>Y40</t>
  </si>
  <si>
    <t>SUM('A13'!Y17,'A13'!Y29)='A13'!Y41</t>
  </si>
  <si>
    <t>SUM(Y17,Y29)</t>
  </si>
  <si>
    <t>SUM('A13'!Y18,'A13'!Y30)='A13'!Y42</t>
  </si>
  <si>
    <t>SUM(Y18,Y30)</t>
  </si>
  <si>
    <t>Y42</t>
  </si>
  <si>
    <t>SUM('A13'!Y19,'A13'!Y31)='A13'!Y43</t>
  </si>
  <si>
    <t>SUM(Y19,Y31)</t>
  </si>
  <si>
    <t>Y43</t>
  </si>
  <si>
    <t>SUM('A13'!Y20,'A13'!Y32)='A13'!Y44</t>
  </si>
  <si>
    <t>SUM(Y20,Y32)</t>
  </si>
  <si>
    <t>Y44</t>
  </si>
  <si>
    <t>SUM('A13'!Y21,'A13'!Y33)='A13'!Y45</t>
  </si>
  <si>
    <t>SUM(Y21,Y33)</t>
  </si>
  <si>
    <t>Y45</t>
  </si>
  <si>
    <t>SUM('A13'!Y22,'A13'!Y34)='A13'!Y46</t>
  </si>
  <si>
    <t>SUM(Y22,Y34)</t>
  </si>
  <si>
    <t>Y46</t>
  </si>
  <si>
    <t>SUM('A13'!Y23,'A13'!Y35)='A13'!Y47</t>
  </si>
  <si>
    <t>SUM(Y23,Y35)</t>
  </si>
  <si>
    <t>Y47</t>
  </si>
  <si>
    <t>SUM('A13'!Y24,'A13'!Y36)='A13'!Y48</t>
  </si>
  <si>
    <t>SUM(Y24,Y36)</t>
  </si>
  <si>
    <t>Y48</t>
  </si>
  <si>
    <t>SUM('A13'!AB14,'A13'!AB26)='A13'!AB38</t>
  </si>
  <si>
    <t>SUM(AB14,AB26)</t>
  </si>
  <si>
    <t>SUM('A13'!AB15,'A13'!AB27)='A13'!AB39</t>
  </si>
  <si>
    <t>SUM(AB15,AB27)</t>
  </si>
  <si>
    <t>SUM('A13'!AB16,'A13'!AB28)='A13'!AB40</t>
  </si>
  <si>
    <t>SUM(AB16,AB28)</t>
  </si>
  <si>
    <t>SUM('A13'!AB17,'A13'!AB29)='A13'!AB41</t>
  </si>
  <si>
    <t>SUM(AB17,AB29)</t>
  </si>
  <si>
    <t>SUM('A13'!AB18,'A13'!AB30)='A13'!AB42</t>
  </si>
  <si>
    <t>SUM(AB18,AB30)</t>
  </si>
  <si>
    <t>AB42</t>
  </si>
  <si>
    <t>SUM('A13'!AB19,'A13'!AB31)='A13'!AB43</t>
  </si>
  <si>
    <t>SUM(AB19,AB31)</t>
  </si>
  <si>
    <t>SUM('A13'!AB20,'A13'!AB32)='A13'!AB44</t>
  </si>
  <si>
    <t>SUM(AB20,AB32)</t>
  </si>
  <si>
    <t>SUM('A13'!AB21,'A13'!AB33)='A13'!AB45</t>
  </si>
  <si>
    <t>SUM(AB21,AB33)</t>
  </si>
  <si>
    <t>SUM('A13'!AB22,'A13'!AB34)='A13'!AB46</t>
  </si>
  <si>
    <t>SUM(AB22,AB34)</t>
  </si>
  <si>
    <t>SUM('A13'!AB23,'A13'!AB35)='A13'!AB47</t>
  </si>
  <si>
    <t>SUM(AB23,AB35)</t>
  </si>
  <si>
    <t>SUM('A13'!AB24,'A13'!AB36)='A13'!AB48</t>
  </si>
  <si>
    <t>SUM(AB24,AB36)</t>
  </si>
  <si>
    <t>SUM('A14'!V14,'A14'!V15)='A14'!V16</t>
  </si>
  <si>
    <t>SUM('A14'!V17,'A14'!V18)='A14'!V19</t>
  </si>
  <si>
    <t>SUM('A14'!V14,'A14'!V17)='A14'!V20</t>
  </si>
  <si>
    <t>SUM('A14'!V15,'A14'!V18)='A14'!V21</t>
  </si>
  <si>
    <t>SUM('A14'!V16,'A14'!V19)='A14'!V22</t>
  </si>
  <si>
    <t>SUM('A14'!Y14,'A14'!Y15)='A14'!Y16</t>
  </si>
  <si>
    <t>SUM('A14'!Y17,'A14'!Y18)='A14'!Y19</t>
  </si>
  <si>
    <t>SUM('A14'!Y14,'A14'!Y17)='A14'!Y20</t>
  </si>
  <si>
    <t>SUM('A14'!Y15,'A14'!Y18)='A14'!Y21</t>
  </si>
  <si>
    <t>SUM('A14'!Y16,'A14'!Y19)='A14'!Y22</t>
  </si>
  <si>
    <t>SUM('A14'!AB14,'A14'!AB15)='A14'!AB16</t>
  </si>
  <si>
    <t>SUM('A14'!AB17,'A14'!AB18)='A14'!AB19</t>
  </si>
  <si>
    <t>SUM('A14'!AB14,'A14'!AB17)='A14'!AB20</t>
  </si>
  <si>
    <t>SUM('A14'!AB15,'A14'!AB18)='A14'!AB21</t>
  </si>
  <si>
    <t>SUM('A14'!AB16,'A14'!AB19)='A14'!AB22</t>
  </si>
  <si>
    <t>SUM('A15'!V14,'A15'!V15)='A15'!V16</t>
  </si>
  <si>
    <t>SUM('A15'!Y14,'A15'!Y15)='A15'!Y16</t>
  </si>
  <si>
    <t>SUM('A15'!AB14,'A15'!AB15)='A15'!AB16</t>
  </si>
  <si>
    <t>SCH</t>
  </si>
  <si>
    <t>NB</t>
  </si>
  <si>
    <t>COMP_PP</t>
  </si>
  <si>
    <t>NET_PP</t>
  </si>
  <si>
    <t>IMPR_TOILET</t>
  </si>
  <si>
    <t>IMPR_SSEX_TOILET</t>
  </si>
  <si>
    <t>IMPR_SSEX_USE_TOILET</t>
  </si>
  <si>
    <t>IMPR_DWATER</t>
  </si>
  <si>
    <t>IMPR_DWATER_AVAIL</t>
  </si>
  <si>
    <t>HWASH</t>
  </si>
  <si>
    <t>ADAPT_INFR_MAT_DIS</t>
  </si>
  <si>
    <t>A14: Number of students enrolled in educational institutions that offer courses on basic computer skills/computing by type of institution and sex- all programmes (general and vocational)</t>
  </si>
  <si>
    <t>2017 SURVEY OF FORMAL EDUCATION</t>
  </si>
  <si>
    <t>Data for the academic year ending in 2016</t>
  </si>
  <si>
    <t>Unspecified or residual grade</t>
  </si>
  <si>
    <t>Upper secondary (ISCED 34)</t>
  </si>
  <si>
    <t>Of which: Sufficient for level completion without direct access to tertiary education</t>
  </si>
  <si>
    <t>Of which: Sufficient for level completion with direct access to tertiary education</t>
  </si>
  <si>
    <t>Annual statutory teacher compensation</t>
  </si>
  <si>
    <t>Educational institutions</t>
  </si>
  <si>
    <t>This sheet lists all of the error checks applied in the questionnaire. To review the list of failed checks please filter the "Result" column to "Check". Please make all corrections in the input cells of the questionnaire which are indicated under "Location".</t>
  </si>
  <si>
    <t>The questionnaire contains validation checks using conditional formatting to highlight errors or invalid data entries in addition to an error report in the VAL_Data Check sheet. If further input is required, for example when a comment is needed to explain a missing code or if an error is detected in the data, the cell will turn yellow and/or a pop-up message will appear. Please review the VAL_Data Check sheet before submitting the questionnaire. This sheet provides a summary of the data provided and lists all of the error checks applied in the questionnaire. To review the list of failed checks please filter the "Result" column to "Check" and make all corrections in the input cells of the questionnaire which are indicated under "Location".</t>
  </si>
  <si>
    <t>SUM('A5'!AT65,'A4'!V52)='A2'!AE21</t>
  </si>
  <si>
    <t>SUM('A5'!AT92,'A4'!V72)='A2'!AE22</t>
  </si>
  <si>
    <t>This questionnaire collects data on the academic year ending in 2016 or a more recent year. If data are not available for 2016, please report the latest year for which data are available.</t>
  </si>
  <si>
    <t>Initial (general) plus adult education is less than or equal to initial and adult education (general and vocational)</t>
  </si>
  <si>
    <t>Students minus Repeaters in Grade 1 (General Programmes) is less than or equal to new entrants to Grade 1 (Lower secondary - GV Programmes)</t>
  </si>
  <si>
    <t>Repeaters less than or equal to students</t>
  </si>
  <si>
    <t>Qualified teachers less than or equal to total teachers</t>
  </si>
  <si>
    <t>Trained teachers less than or equal to total teachers</t>
  </si>
  <si>
    <t>Number of students enrolled in educational institutions that offer courses on basic computer skills/computing</t>
  </si>
  <si>
    <t>This questionnaire is designed to collect internationally comparable data on formal education at the early childhood, primary, secondary and post-secondary non-tertiary levels, necessary for the evaluation and monitoring of education systems worldwide. The data form a central part of the database of education statistics maintained by the UNESCO Institute for Statistics (UIS). They are disseminated widely to the user community and help to inform policymakers at both national and international levels. The data are required for the calculation of many education indicators used in the monitoring of progress towards regional and global goals, including the Sustainable Development Goals (SDGs) and the Education 2030 agenda.</t>
  </si>
  <si>
    <t>Classroom teachers Full- and part-time</t>
  </si>
  <si>
    <t>Students Full- and part-time</t>
  </si>
  <si>
    <t>New entrants to Grade 1 Full- and part-time</t>
  </si>
  <si>
    <t>Deadline for returning the completed questionnaire: 15 May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</si>
</sst>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4" x14ac:knownFonts="1">
    <font>
      <sz val="11"/>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b/>
      <sz val="16"/>
      <color theme="0"/>
      <name val="Calibri"/>
      <family val="2"/>
      <scheme val="minor"/>
    </font>
    <font>
      <sz val="10"/>
      <name val="Verdana"/>
      <family val="2"/>
    </font>
    <font>
      <sz val="11"/>
      <name val="Calibri"/>
      <family val="2"/>
      <scheme val="minor"/>
    </font>
    <font>
      <b/>
      <sz val="11"/>
      <name val="Calibri"/>
      <family val="2"/>
      <scheme val="minor"/>
    </font>
    <font>
      <sz val="10"/>
      <name val="Arial"/>
      <family val="2"/>
    </font>
    <font>
      <sz val="10"/>
      <color theme="1"/>
      <name val="Arial"/>
      <family val="2"/>
    </font>
    <font>
      <sz val="8"/>
      <color theme="1"/>
      <name val="Arial"/>
      <family val="2"/>
    </font>
    <font>
      <sz val="8"/>
      <name val="Arial"/>
      <family val="2"/>
    </font>
    <font>
      <b/>
      <sz val="8"/>
      <name val="Arial"/>
      <family val="2"/>
    </font>
    <font>
      <sz val="8"/>
      <color theme="1"/>
      <name val="Calibri"/>
      <family val="2"/>
      <scheme val="minor"/>
    </font>
    <font>
      <sz val="8"/>
      <name val="Calibri"/>
      <family val="2"/>
      <scheme val="minor"/>
    </font>
    <font>
      <b/>
      <sz val="16"/>
      <name val="Calibri"/>
      <family val="2"/>
      <scheme val="minor"/>
    </font>
    <font>
      <sz val="10"/>
      <name val="Calibri"/>
      <family val="2"/>
      <scheme val="minor"/>
    </font>
    <font>
      <sz val="14"/>
      <name val="Calibri"/>
      <family val="2"/>
      <scheme val="minor"/>
    </font>
    <font>
      <sz val="11"/>
      <name val="Arial"/>
      <family val="2"/>
    </font>
    <font>
      <sz val="10"/>
      <name val="Arial"/>
      <family val="2"/>
      <charset val="1"/>
    </font>
    <font>
      <u/>
      <sz val="11"/>
      <color theme="10"/>
      <name val="Calibri"/>
      <family val="2"/>
      <scheme val="minor"/>
    </font>
    <font>
      <u/>
      <sz val="11"/>
      <color theme="11"/>
      <name val="Calibri"/>
      <family val="2"/>
      <scheme val="minor"/>
    </font>
    <font>
      <sz val="10"/>
      <color indexed="8"/>
      <name val="Arial"/>
      <family val="2"/>
    </font>
    <font>
      <u/>
      <sz val="11"/>
      <color indexed="12"/>
      <name val="Arial"/>
      <family val="2"/>
    </font>
    <font>
      <sz val="11"/>
      <color rgb="FF000000"/>
      <name val="Calibri"/>
      <family val="2"/>
      <charset val="1"/>
    </font>
    <font>
      <b/>
      <sz val="8.5"/>
      <color indexed="8"/>
      <name val="MS Sans Serif"/>
      <family val="2"/>
    </font>
    <font>
      <sz val="7.5"/>
      <color indexed="8"/>
      <name val="MS Sans Serif"/>
      <family val="2"/>
    </font>
    <font>
      <sz val="8"/>
      <color indexed="8"/>
      <name val="MS Sans Serif"/>
      <family val="2"/>
    </font>
    <font>
      <sz val="8"/>
      <name val="Arial"/>
      <family val="2"/>
      <charset val="1"/>
    </font>
    <font>
      <sz val="8"/>
      <color rgb="FF000000"/>
      <name val="Arial"/>
      <family val="2"/>
    </font>
    <font>
      <sz val="9"/>
      <color theme="1"/>
      <name val="Arial"/>
      <family val="2"/>
    </font>
    <font>
      <sz val="9"/>
      <color rgb="FFFF0000"/>
      <name val="Arial"/>
      <family val="2"/>
    </font>
    <font>
      <sz val="9"/>
      <color theme="1"/>
      <name val="Calibri"/>
      <family val="2"/>
      <scheme val="minor"/>
    </font>
    <font>
      <sz val="9"/>
      <name val="Arial"/>
      <family val="2"/>
    </font>
    <font>
      <b/>
      <sz val="8"/>
      <color indexed="8"/>
      <name val="MS Sans Serif"/>
      <family val="2"/>
    </font>
    <font>
      <b/>
      <u/>
      <sz val="8.5"/>
      <color indexed="8"/>
      <name val="MS Sans Serif"/>
      <family val="2"/>
    </font>
    <font>
      <b/>
      <sz val="8.5"/>
      <color indexed="12"/>
      <name val="MS Sans Serif"/>
      <family val="2"/>
    </font>
    <font>
      <b/>
      <sz val="8"/>
      <color indexed="12"/>
      <name val="Arial"/>
      <family val="2"/>
    </font>
    <font>
      <sz val="10"/>
      <color indexed="8"/>
      <name val="MS Sans Serif"/>
      <family val="2"/>
    </font>
    <font>
      <sz val="8.5"/>
      <color indexed="8"/>
      <name val="MS Sans Serif"/>
      <family val="2"/>
    </font>
    <font>
      <sz val="8"/>
      <color indexed="8"/>
      <name val="Arial"/>
      <family val="2"/>
    </font>
    <font>
      <b/>
      <sz val="10"/>
      <name val="Arial"/>
      <family val="2"/>
    </font>
    <font>
      <b/>
      <u/>
      <sz val="10"/>
      <color indexed="8"/>
      <name val="MS Sans Serif"/>
      <family val="2"/>
    </font>
    <font>
      <b/>
      <sz val="16"/>
      <color theme="1"/>
      <name val="Calibri"/>
      <family val="2"/>
      <scheme val="minor"/>
    </font>
    <font>
      <b/>
      <sz val="8"/>
      <color theme="0"/>
      <name val="Calibri"/>
      <family val="2"/>
      <scheme val="minor"/>
    </font>
    <font>
      <b/>
      <sz val="11"/>
      <color theme="0"/>
      <name val="Calibri"/>
      <family val="2"/>
      <scheme val="minor"/>
    </font>
    <font>
      <b/>
      <sz val="24"/>
      <color theme="0"/>
      <name val="Calibri"/>
      <family val="2"/>
      <scheme val="minor"/>
    </font>
    <font>
      <sz val="12"/>
      <name val="Calibri"/>
      <family val="2"/>
      <scheme val="minor"/>
    </font>
    <font>
      <b/>
      <sz val="12"/>
      <name val="Calibri"/>
      <family val="2"/>
      <scheme val="minor"/>
    </font>
    <font>
      <u/>
      <sz val="12"/>
      <color theme="10"/>
      <name val="Calibri"/>
      <family val="2"/>
      <scheme val="minor"/>
    </font>
    <font>
      <b/>
      <sz val="14"/>
      <name val="Calibri"/>
      <family val="2"/>
      <scheme val="minor"/>
    </font>
    <font>
      <b/>
      <sz val="12"/>
      <color theme="0" tint="-4.9989318521683403E-2"/>
      <name val="Calibri"/>
      <family val="2"/>
      <scheme val="minor"/>
    </font>
    <font>
      <sz val="12"/>
      <color theme="1"/>
      <name val="Calibri"/>
      <family val="2"/>
      <scheme val="minor"/>
    </font>
    <font>
      <i/>
      <sz val="11"/>
      <name val="Calibri"/>
      <family val="2"/>
      <scheme val="minor"/>
    </font>
    <font>
      <b/>
      <sz val="15"/>
      <color theme="3"/>
      <name val="Arial"/>
      <family val="2"/>
    </font>
    <font>
      <b/>
      <sz val="13"/>
      <color theme="3"/>
      <name val="Arial"/>
      <family val="2"/>
    </font>
    <font>
      <sz val="10"/>
      <color theme="0"/>
      <name val="Arial"/>
      <family val="2"/>
    </font>
    <font>
      <u/>
      <sz val="11"/>
      <color theme="10"/>
      <name val="Calibri"/>
      <family val="2"/>
      <charset val="1"/>
    </font>
    <font>
      <sz val="11"/>
      <color indexed="8"/>
      <name val="Calibri"/>
      <family val="2"/>
    </font>
    <font>
      <sz val="11"/>
      <color indexed="8"/>
      <name val="Calibri"/>
      <family val="2"/>
      <charset val="1"/>
    </font>
    <font>
      <u/>
      <sz val="10"/>
      <color theme="10"/>
      <name val="Arial"/>
      <family val="2"/>
    </font>
    <font>
      <strike/>
      <sz val="8"/>
      <name val="Calibri"/>
      <family val="2"/>
      <scheme val="minor"/>
    </font>
    <font>
      <b/>
      <strike/>
      <sz val="8"/>
      <color theme="0"/>
      <name val="Calibri"/>
      <family val="2"/>
      <scheme val="minor"/>
    </font>
    <font>
      <strike/>
      <sz val="8"/>
      <name val="Arial"/>
      <family val="2"/>
    </font>
    <font>
      <strike/>
      <sz val="8"/>
      <color theme="1"/>
      <name val="Calibri"/>
      <family val="2"/>
      <scheme val="minor"/>
    </font>
    <font>
      <strike/>
      <sz val="11"/>
      <name val="Calibri"/>
      <family val="2"/>
      <scheme val="minor"/>
    </font>
    <font>
      <b/>
      <strike/>
      <sz val="16"/>
      <color theme="0"/>
      <name val="Calibri"/>
      <family val="2"/>
      <scheme val="minor"/>
    </font>
    <font>
      <b/>
      <strike/>
      <sz val="16"/>
      <name val="Calibri"/>
      <family val="2"/>
      <scheme val="minor"/>
    </font>
    <font>
      <strike/>
      <sz val="11"/>
      <color theme="1"/>
      <name val="Calibri"/>
      <family val="2"/>
      <scheme val="minor"/>
    </font>
    <font>
      <sz val="12"/>
      <name val="Arial"/>
      <family val="2"/>
    </font>
    <font>
      <b/>
      <sz val="11"/>
      <color rgb="FFFF0000"/>
      <name val="Calibri"/>
      <family val="2"/>
      <scheme val="minor"/>
    </font>
    <font>
      <sz val="8"/>
      <color rgb="FF000000"/>
      <name val="Tahoma"/>
      <family val="2"/>
    </font>
    <font>
      <sz val="8"/>
      <color rgb="FFFF0000"/>
      <name val="Calibri"/>
      <family val="2"/>
      <scheme val="minor"/>
    </font>
    <font>
      <sz val="8"/>
      <color rgb="FFFF0000"/>
      <name val="Arial"/>
      <family val="2"/>
    </font>
    <font>
      <sz val="10"/>
      <color theme="1"/>
      <name val="Calibri"/>
      <family val="2"/>
      <scheme val="minor"/>
    </font>
    <font>
      <sz val="8"/>
      <color rgb="FF00B050"/>
      <name val="Arial"/>
      <family val="2"/>
    </font>
    <font>
      <sz val="10"/>
      <color rgb="FFFF0000"/>
      <name val="Arial"/>
      <family val="2"/>
    </font>
    <font>
      <sz val="11"/>
      <color theme="1"/>
      <name val="Arial"/>
      <family val="2"/>
    </font>
    <font>
      <b/>
      <sz val="18"/>
      <color theme="0"/>
      <name val="Arial"/>
      <family val="2"/>
    </font>
    <font>
      <b/>
      <sz val="12"/>
      <color theme="0"/>
      <name val="Arial"/>
      <family val="2"/>
    </font>
    <font>
      <b/>
      <sz val="10"/>
      <color theme="0"/>
      <name val="Arial"/>
      <family val="2"/>
    </font>
    <font>
      <sz val="10"/>
      <color theme="3"/>
      <name val="Arial"/>
      <family val="2"/>
    </font>
    <font>
      <b/>
      <i/>
      <sz val="10"/>
      <color theme="0"/>
      <name val="Arial"/>
      <family val="2"/>
    </font>
    <font>
      <u/>
      <sz val="8"/>
      <color theme="10"/>
      <name val="Arial"/>
      <family val="2"/>
    </font>
  </fonts>
  <fills count="34">
    <fill>
      <patternFill patternType="none"/>
    </fill>
    <fill>
      <patternFill patternType="gray125"/>
    </fill>
    <fill>
      <patternFill patternType="solid">
        <fgColor theme="0" tint="-4.9989318521683403E-2"/>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rgb="FFFFFF00"/>
        <bgColor rgb="FFFFFF00"/>
      </patternFill>
    </fill>
    <fill>
      <patternFill patternType="solid">
        <fgColor rgb="FFFFFF00"/>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22"/>
        <bgColor indexed="10"/>
      </patternFill>
    </fill>
    <fill>
      <patternFill patternType="solid">
        <fgColor indexed="22"/>
        <bgColor indexed="8"/>
      </patternFill>
    </fill>
    <fill>
      <patternFill patternType="solid">
        <fgColor rgb="FFC0C0C0"/>
        <bgColor rgb="FFCCCCFF"/>
      </patternFill>
    </fill>
    <fill>
      <patternFill patternType="solid">
        <fgColor indexed="63"/>
        <bgColor indexed="64"/>
      </patternFill>
    </fill>
    <fill>
      <patternFill patternType="solid">
        <fgColor indexed="44"/>
        <bgColor indexed="8"/>
      </patternFill>
    </fill>
    <fill>
      <patternFill patternType="solid">
        <fgColor indexed="9"/>
        <bgColor indexed="64"/>
      </patternFill>
    </fill>
    <fill>
      <patternFill patternType="solid">
        <fgColor indexed="10"/>
        <bgColor indexed="64"/>
      </patternFill>
    </fill>
    <fill>
      <patternFill patternType="solid">
        <fgColor rgb="FF2F7BAD"/>
        <bgColor indexed="64"/>
      </patternFill>
    </fill>
    <fill>
      <patternFill patternType="solid">
        <fgColor rgb="FF605F5D"/>
        <bgColor indexed="64"/>
      </patternFill>
    </fill>
    <fill>
      <patternFill patternType="solid">
        <fgColor rgb="FF908F8C"/>
        <bgColor indexed="64"/>
      </patternFill>
    </fill>
    <fill>
      <patternFill patternType="solid">
        <fgColor theme="4" tint="0.39997558519241921"/>
        <bgColor indexed="65"/>
      </patternFill>
    </fill>
    <fill>
      <patternFill patternType="solid">
        <fgColor theme="5" tint="0.39997558519241921"/>
        <bgColor indexed="65"/>
      </patternFill>
    </fill>
    <fill>
      <patternFill patternType="solid">
        <fgColor indexed="31"/>
        <bgColor indexed="64"/>
      </patternFill>
    </fill>
    <fill>
      <patternFill patternType="solid">
        <fgColor indexed="22"/>
        <bgColor indexed="31"/>
      </patternFill>
    </fill>
    <fill>
      <patternFill patternType="solid">
        <fgColor rgb="FFFFC000"/>
        <bgColor indexed="64"/>
      </patternFill>
    </fill>
    <fill>
      <patternFill patternType="solid">
        <fgColor theme="0" tint="-0.24994659260841701"/>
        <bgColor indexed="64"/>
      </patternFill>
    </fill>
    <fill>
      <patternFill patternType="solid">
        <fgColor theme="3" tint="-0.499984740745262"/>
        <bgColor indexed="64"/>
      </patternFill>
    </fill>
    <fill>
      <patternFill patternType="solid">
        <fgColor rgb="FFFF0000"/>
        <bgColor indexed="64"/>
      </patternFill>
    </fill>
    <fill>
      <patternFill patternType="solid">
        <fgColor rgb="FFFFC000"/>
        <bgColor rgb="FFFFFF00"/>
      </patternFill>
    </fill>
    <fill>
      <patternFill patternType="solid">
        <fgColor theme="4" tint="-0.249977111117893"/>
        <bgColor indexed="64"/>
      </patternFill>
    </fill>
  </fills>
  <borders count="64">
    <border>
      <left/>
      <right/>
      <top/>
      <bottom/>
      <diagonal/>
    </border>
    <border>
      <left style="thin">
        <color auto="1"/>
      </left>
      <right style="thin">
        <color auto="1"/>
      </right>
      <top style="thin">
        <color auto="1"/>
      </top>
      <bottom style="thin">
        <color auto="1"/>
      </bottom>
      <diagonal/>
    </border>
    <border>
      <left style="thin">
        <color indexed="55"/>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right/>
      <top/>
      <bottom style="thick">
        <color theme="4"/>
      </bottom>
      <diagonal/>
    </border>
    <border>
      <left/>
      <right/>
      <top/>
      <bottom style="thick">
        <color theme="4" tint="0.499984740745262"/>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right/>
      <top/>
      <bottom style="thin">
        <color theme="0" tint="-0.499984740745262"/>
      </bottom>
      <diagonal/>
    </border>
    <border>
      <left/>
      <right/>
      <top style="thin">
        <color theme="0" tint="-0.499984740745262"/>
      </top>
      <bottom/>
      <diagonal/>
    </border>
    <border>
      <left style="thin">
        <color theme="0" tint="-0.14996795556505021"/>
      </left>
      <right/>
      <top style="thin">
        <color theme="0" tint="-0.14996795556505021"/>
      </top>
      <bottom style="thin">
        <color theme="0" tint="-0.1499679555650502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s>
  <cellStyleXfs count="39324">
    <xf numFmtId="0" fontId="0" fillId="0" borderId="0"/>
    <xf numFmtId="0" fontId="8" fillId="0" borderId="0"/>
    <xf numFmtId="0" fontId="9" fillId="0" borderId="0"/>
    <xf numFmtId="0" fontId="11" fillId="0" borderId="1"/>
    <xf numFmtId="0" fontId="8" fillId="0" borderId="0"/>
    <xf numFmtId="0" fontId="19"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11" fillId="0" borderId="9"/>
    <xf numFmtId="0" fontId="22" fillId="13" borderId="0">
      <alignment horizontal="left"/>
    </xf>
    <xf numFmtId="0" fontId="23" fillId="0" borderId="0" applyNumberFormat="0" applyFill="0" applyBorder="0" applyAlignment="0" applyProtection="0">
      <alignment vertical="top"/>
      <protection locked="0"/>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8" fillId="0" borderId="0"/>
    <xf numFmtId="0" fontId="24" fillId="0" borderId="0"/>
    <xf numFmtId="0" fontId="9" fillId="0" borderId="0"/>
    <xf numFmtId="0" fontId="1" fillId="0" borderId="0"/>
    <xf numFmtId="0" fontId="1" fillId="0" borderId="0"/>
    <xf numFmtId="0" fontId="1" fillId="0" borderId="0"/>
    <xf numFmtId="0" fontId="1" fillId="0" borderId="0"/>
    <xf numFmtId="0" fontId="24" fillId="0" borderId="0"/>
    <xf numFmtId="0" fontId="1" fillId="0" borderId="0"/>
    <xf numFmtId="0" fontId="24" fillId="0" borderId="0"/>
    <xf numFmtId="0" fontId="11" fillId="13" borderId="9"/>
    <xf numFmtId="0" fontId="11" fillId="13" borderId="9"/>
    <xf numFmtId="0" fontId="26" fillId="15" borderId="11">
      <alignment horizontal="left" vertical="top" wrapText="1"/>
    </xf>
    <xf numFmtId="0" fontId="27" fillId="15" borderId="11">
      <alignment horizontal="left" vertical="top"/>
    </xf>
    <xf numFmtId="0" fontId="28" fillId="16" borderId="9"/>
    <xf numFmtId="0" fontId="28" fillId="16" borderId="9"/>
    <xf numFmtId="0" fontId="12" fillId="13" borderId="0"/>
    <xf numFmtId="0" fontId="11" fillId="17" borderId="17"/>
    <xf numFmtId="0" fontId="34" fillId="18" borderId="18">
      <alignment horizontal="right" vertical="top" wrapText="1"/>
    </xf>
    <xf numFmtId="0" fontId="11" fillId="0" borderId="12"/>
    <xf numFmtId="0" fontId="11" fillId="0" borderId="17"/>
    <xf numFmtId="0" fontId="35" fillId="13" borderId="0">
      <alignment horizontal="center"/>
    </xf>
    <xf numFmtId="0" fontId="36" fillId="13" borderId="0">
      <alignment horizontal="center" vertical="center"/>
    </xf>
    <xf numFmtId="0" fontId="8" fillId="14" borderId="0">
      <alignment horizontal="center" wrapText="1"/>
    </xf>
    <xf numFmtId="0" fontId="37" fillId="13" borderId="0">
      <alignment horizontal="center"/>
    </xf>
    <xf numFmtId="0" fontId="38" fillId="19" borderId="17" applyBorder="0">
      <protection locked="0"/>
    </xf>
    <xf numFmtId="0" fontId="38" fillId="19" borderId="17" applyBorder="0">
      <protection locked="0"/>
    </xf>
    <xf numFmtId="0" fontId="38" fillId="19" borderId="17" applyBorder="0">
      <protection locked="0"/>
    </xf>
    <xf numFmtId="0" fontId="38" fillId="19" borderId="17" applyBorder="0">
      <protection locked="0"/>
    </xf>
    <xf numFmtId="0" fontId="38" fillId="19" borderId="17" applyBorder="0">
      <protection locked="0"/>
    </xf>
    <xf numFmtId="0" fontId="39" fillId="19" borderId="17">
      <protection locked="0"/>
    </xf>
    <xf numFmtId="0" fontId="8" fillId="19" borderId="12"/>
    <xf numFmtId="0" fontId="8" fillId="13" borderId="0"/>
    <xf numFmtId="0" fontId="40" fillId="13" borderId="12">
      <alignment horizontal="left"/>
    </xf>
    <xf numFmtId="0" fontId="34" fillId="15" borderId="0">
      <alignment horizontal="right" vertical="top" wrapText="1"/>
    </xf>
    <xf numFmtId="0" fontId="34" fillId="15" borderId="0">
      <alignment horizontal="right" vertical="top" wrapText="1"/>
    </xf>
    <xf numFmtId="0" fontId="34" fillId="15" borderId="0">
      <alignment horizontal="right" vertical="top" wrapText="1"/>
    </xf>
    <xf numFmtId="0" fontId="34" fillId="15" borderId="0">
      <alignment horizontal="right" vertical="top" wrapText="1"/>
    </xf>
    <xf numFmtId="0" fontId="34" fillId="15" borderId="0">
      <alignment horizontal="right" vertical="top" textRotation="90" wrapText="1"/>
    </xf>
    <xf numFmtId="0" fontId="41" fillId="14" borderId="0">
      <alignment horizontal="center"/>
    </xf>
    <xf numFmtId="0" fontId="41" fillId="14" borderId="0">
      <alignment horizontal="center"/>
    </xf>
    <xf numFmtId="0" fontId="8" fillId="13" borderId="12">
      <alignment horizontal="centerContinuous" wrapText="1"/>
    </xf>
    <xf numFmtId="0" fontId="25" fillId="20" borderId="0">
      <alignment horizontal="center" wrapText="1"/>
    </xf>
    <xf numFmtId="0" fontId="8" fillId="13" borderId="12">
      <alignment horizontal="centerContinuous" wrapText="1"/>
    </xf>
    <xf numFmtId="0" fontId="11" fillId="13" borderId="16">
      <alignment wrapText="1"/>
    </xf>
    <xf numFmtId="0" fontId="11" fillId="13" borderId="8"/>
    <xf numFmtId="0" fontId="11" fillId="13" borderId="13"/>
    <xf numFmtId="0" fontId="11" fillId="13" borderId="12">
      <alignment wrapText="1"/>
    </xf>
    <xf numFmtId="0" fontId="36" fillId="13" borderId="0">
      <alignment horizontal="right"/>
    </xf>
    <xf numFmtId="0" fontId="42" fillId="20" borderId="0">
      <alignment horizontal="center"/>
    </xf>
    <xf numFmtId="0" fontId="27" fillId="15" borderId="12">
      <alignment horizontal="left" vertical="top" wrapText="1"/>
    </xf>
    <xf numFmtId="0" fontId="26" fillId="15" borderId="14">
      <alignment horizontal="left" vertical="top" wrapText="1"/>
    </xf>
    <xf numFmtId="0" fontId="27" fillId="15" borderId="15">
      <alignment horizontal="left" vertical="top" wrapText="1"/>
    </xf>
    <xf numFmtId="0" fontId="27" fillId="15" borderId="14">
      <alignment horizontal="left" vertical="top"/>
    </xf>
    <xf numFmtId="0" fontId="35" fillId="13" borderId="0">
      <alignment horizontal="center"/>
    </xf>
    <xf numFmtId="0" fontId="11" fillId="0" borderId="19"/>
    <xf numFmtId="0" fontId="28" fillId="16" borderId="12"/>
    <xf numFmtId="0" fontId="11" fillId="13" borderId="12"/>
    <xf numFmtId="0" fontId="28" fillId="16" borderId="19"/>
    <xf numFmtId="0" fontId="11" fillId="13" borderId="19"/>
    <xf numFmtId="0" fontId="27" fillId="15" borderId="21">
      <alignment horizontal="left" vertical="top"/>
    </xf>
    <xf numFmtId="0" fontId="26" fillId="15" borderId="21">
      <alignment horizontal="left" vertical="top" wrapText="1"/>
    </xf>
    <xf numFmtId="0" fontId="8" fillId="0" borderId="0"/>
    <xf numFmtId="0" fontId="11" fillId="0" borderId="17"/>
    <xf numFmtId="0" fontId="8" fillId="19" borderId="19"/>
    <xf numFmtId="0" fontId="40" fillId="13" borderId="19">
      <alignment horizontal="left"/>
    </xf>
    <xf numFmtId="0" fontId="8" fillId="13" borderId="19">
      <alignment horizontal="centerContinuous" wrapText="1"/>
    </xf>
    <xf numFmtId="0" fontId="11" fillId="13" borderId="22">
      <alignment wrapText="1"/>
    </xf>
    <xf numFmtId="0" fontId="11" fillId="13" borderId="20"/>
    <xf numFmtId="0" fontId="27" fillId="15" borderId="19">
      <alignment horizontal="left" vertical="top" wrapText="1"/>
    </xf>
    <xf numFmtId="0" fontId="27" fillId="15" borderId="23">
      <alignment horizontal="left" vertical="top" wrapText="1"/>
    </xf>
    <xf numFmtId="0" fontId="11" fillId="0" borderId="24"/>
    <xf numFmtId="0" fontId="5" fillId="0" borderId="0"/>
    <xf numFmtId="0" fontId="20" fillId="0" borderId="0" applyNumberFormat="0" applyFill="0" applyBorder="0" applyAlignment="0" applyProtection="0"/>
    <xf numFmtId="0" fontId="9" fillId="0" borderId="0"/>
    <xf numFmtId="0" fontId="28" fillId="16" borderId="1"/>
    <xf numFmtId="0" fontId="11" fillId="13" borderId="1"/>
    <xf numFmtId="0" fontId="27" fillId="15" borderId="29">
      <alignment horizontal="left" vertical="top"/>
    </xf>
    <xf numFmtId="0" fontId="25" fillId="14" borderId="0"/>
    <xf numFmtId="0" fontId="26" fillId="15" borderId="29">
      <alignment horizontal="left" vertical="top" wrapText="1"/>
    </xf>
    <xf numFmtId="0" fontId="9" fillId="0" borderId="0"/>
    <xf numFmtId="0" fontId="1" fillId="0" borderId="0"/>
    <xf numFmtId="0" fontId="9" fillId="0" borderId="0"/>
    <xf numFmtId="0" fontId="28" fillId="16" borderId="1"/>
    <xf numFmtId="0" fontId="11" fillId="13" borderId="10">
      <alignment horizontal="center" wrapText="1"/>
    </xf>
    <xf numFmtId="0" fontId="11" fillId="13" borderId="1"/>
    <xf numFmtId="0" fontId="27" fillId="15" borderId="29">
      <alignment horizontal="left" vertical="top"/>
    </xf>
    <xf numFmtId="0" fontId="26" fillId="15" borderId="29">
      <alignment horizontal="left" vertical="top" wrapText="1"/>
    </xf>
    <xf numFmtId="0" fontId="34" fillId="15" borderId="0">
      <alignment horizontal="right" vertical="top" textRotation="90"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11" fillId="0" borderId="0"/>
    <xf numFmtId="0" fontId="11" fillId="26" borderId="17"/>
    <xf numFmtId="0" fontId="38" fillId="19" borderId="1">
      <protection locked="0"/>
    </xf>
    <xf numFmtId="0" fontId="8" fillId="19" borderId="1"/>
    <xf numFmtId="0" fontId="40" fillId="13" borderId="1">
      <alignment horizontal="left"/>
    </xf>
    <xf numFmtId="0" fontId="8" fillId="13" borderId="1">
      <alignment horizontal="centerContinuous" wrapText="1"/>
    </xf>
    <xf numFmtId="0" fontId="11" fillId="13" borderId="30">
      <alignment wrapText="1"/>
    </xf>
    <xf numFmtId="0" fontId="8" fillId="0" borderId="0"/>
    <xf numFmtId="0" fontId="11" fillId="0" borderId="0"/>
    <xf numFmtId="0" fontId="11" fillId="13" borderId="1"/>
    <xf numFmtId="0" fontId="27" fillId="15" borderId="1">
      <alignment horizontal="left" vertical="top" wrapText="1"/>
    </xf>
    <xf numFmtId="0" fontId="27" fillId="15" borderId="31">
      <alignment horizontal="left" vertical="top" wrapText="1"/>
    </xf>
    <xf numFmtId="0" fontId="11" fillId="0" borderId="1"/>
    <xf numFmtId="0" fontId="11" fillId="0" borderId="1"/>
    <xf numFmtId="0" fontId="11" fillId="0" borderId="1"/>
    <xf numFmtId="0" fontId="11" fillId="0" borderId="1"/>
    <xf numFmtId="0" fontId="8" fillId="14" borderId="0">
      <alignment horizontal="center" wrapText="1"/>
    </xf>
    <xf numFmtId="0" fontId="8" fillId="19" borderId="1"/>
    <xf numFmtId="0" fontId="8" fillId="13" borderId="0"/>
    <xf numFmtId="0" fontId="40" fillId="13" borderId="1">
      <alignment horizontal="left"/>
    </xf>
    <xf numFmtId="0" fontId="8" fillId="13" borderId="1">
      <alignment horizontal="centerContinuous" wrapText="1"/>
    </xf>
    <xf numFmtId="0" fontId="11" fillId="13" borderId="30">
      <alignment wrapText="1"/>
    </xf>
    <xf numFmtId="0" fontId="11" fillId="13" borderId="30">
      <alignment wrapText="1"/>
    </xf>
    <xf numFmtId="0" fontId="19" fillId="0" borderId="0"/>
    <xf numFmtId="0" fontId="9" fillId="0" borderId="0"/>
    <xf numFmtId="0" fontId="11" fillId="13" borderId="1"/>
    <xf numFmtId="0" fontId="11" fillId="13" borderId="1"/>
    <xf numFmtId="0" fontId="27" fillId="15" borderId="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28" fillId="16" borderId="1"/>
    <xf numFmtId="0" fontId="28" fillId="16" borderId="1"/>
    <xf numFmtId="0" fontId="8" fillId="0" borderId="0"/>
    <xf numFmtId="0" fontId="1" fillId="0" borderId="0"/>
    <xf numFmtId="0" fontId="11" fillId="13" borderId="20"/>
    <xf numFmtId="0" fontId="11" fillId="13" borderId="20"/>
    <xf numFmtId="0" fontId="1" fillId="0" borderId="0"/>
    <xf numFmtId="0" fontId="1" fillId="0" borderId="0"/>
    <xf numFmtId="0" fontId="1" fillId="0" borderId="0"/>
    <xf numFmtId="0" fontId="11" fillId="13" borderId="8"/>
    <xf numFmtId="0" fontId="11" fillId="13" borderId="20"/>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20"/>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 fillId="0" borderId="0"/>
    <xf numFmtId="0" fontId="11" fillId="13" borderId="30">
      <alignment wrapText="1"/>
    </xf>
    <xf numFmtId="0" fontId="11" fillId="13" borderId="30">
      <alignment wrapText="1"/>
    </xf>
    <xf numFmtId="0" fontId="11" fillId="13" borderId="30">
      <alignment wrapText="1"/>
    </xf>
    <xf numFmtId="0" fontId="1" fillId="0" borderId="0"/>
    <xf numFmtId="0" fontId="1" fillId="0" borderId="0"/>
    <xf numFmtId="0" fontId="1" fillId="0" borderId="0"/>
    <xf numFmtId="0" fontId="1" fillId="0" borderId="0"/>
    <xf numFmtId="0" fontId="1" fillId="0" borderId="0"/>
    <xf numFmtId="0" fontId="11" fillId="13" borderId="20"/>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20"/>
    <xf numFmtId="0" fontId="11" fillId="0" borderId="1"/>
    <xf numFmtId="0" fontId="28" fillId="16" borderId="1"/>
    <xf numFmtId="0" fontId="11" fillId="13" borderId="1"/>
    <xf numFmtId="0" fontId="27" fillId="15" borderId="29">
      <alignment horizontal="left" vertical="top"/>
    </xf>
    <xf numFmtId="0" fontId="26" fillId="15" borderId="29">
      <alignment horizontal="left" vertical="top" wrapText="1"/>
    </xf>
    <xf numFmtId="0" fontId="38" fillId="19" borderId="1">
      <protection locked="0"/>
    </xf>
    <xf numFmtId="0" fontId="8" fillId="19" borderId="1"/>
    <xf numFmtId="0" fontId="40" fillId="13" borderId="1">
      <alignment horizontal="left"/>
    </xf>
    <xf numFmtId="0" fontId="8" fillId="13" borderId="1">
      <alignment horizontal="centerContinuous" wrapText="1"/>
    </xf>
    <xf numFmtId="0" fontId="11" fillId="13" borderId="1"/>
    <xf numFmtId="0" fontId="27" fillId="15" borderId="1">
      <alignment horizontal="left" vertical="top" wrapText="1"/>
    </xf>
    <xf numFmtId="0" fontId="27" fillId="15" borderId="31">
      <alignment horizontal="left" vertical="top" wrapText="1"/>
    </xf>
    <xf numFmtId="0" fontId="11" fillId="0" borderId="1"/>
    <xf numFmtId="0" fontId="11" fillId="0" borderId="1"/>
    <xf numFmtId="0" fontId="11" fillId="0" borderId="1"/>
    <xf numFmtId="0" fontId="11" fillId="0" borderId="1"/>
    <xf numFmtId="0" fontId="8" fillId="19" borderId="1"/>
    <xf numFmtId="0" fontId="40" fillId="13" borderId="1">
      <alignment horizontal="left"/>
    </xf>
    <xf numFmtId="0" fontId="8" fillId="13" borderId="1">
      <alignment horizontal="centerContinuous" wrapText="1"/>
    </xf>
    <xf numFmtId="0" fontId="11" fillId="13" borderId="1"/>
    <xf numFmtId="0" fontId="11" fillId="13" borderId="1"/>
    <xf numFmtId="0" fontId="27" fillId="15" borderId="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28" fillId="16" borderId="1"/>
    <xf numFmtId="0" fontId="28" fillId="16" borderId="1"/>
    <xf numFmtId="0" fontId="11" fillId="13" borderId="20"/>
    <xf numFmtId="0" fontId="11" fillId="13" borderId="20"/>
    <xf numFmtId="0" fontId="1" fillId="0" borderId="0"/>
    <xf numFmtId="0" fontId="1" fillId="0" borderId="0"/>
    <xf numFmtId="0" fontId="1" fillId="0" borderId="0"/>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54" fillId="0" borderId="27" applyNumberFormat="0" applyFill="0" applyAlignment="0" applyProtection="0"/>
    <xf numFmtId="0" fontId="55" fillId="0" borderId="28" applyNumberFormat="0" applyFill="0" applyAlignment="0" applyProtection="0"/>
    <xf numFmtId="0" fontId="56" fillId="24" borderId="0" applyNumberFormat="0" applyBorder="0" applyAlignment="0" applyProtection="0"/>
    <xf numFmtId="0" fontId="56" fillId="25" borderId="0" applyNumberFormat="0" applyBorder="0" applyAlignment="0" applyProtection="0"/>
    <xf numFmtId="0" fontId="19" fillId="0" borderId="0"/>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10">
      <alignment horizontal="center" wrapText="1"/>
    </xf>
    <xf numFmtId="0" fontId="11" fillId="13" borderId="10">
      <alignment horizontal="center"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11" fillId="13" borderId="10">
      <alignment horizontal="center"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20"/>
    <xf numFmtId="0" fontId="11" fillId="13" borderId="20"/>
    <xf numFmtId="0" fontId="27" fillId="15" borderId="29">
      <alignment horizontal="left" vertical="top"/>
    </xf>
    <xf numFmtId="0" fontId="11" fillId="13" borderId="20"/>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20"/>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0">
      <alignment horizontal="center" wrapText="1"/>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9" fillId="0" borderId="0"/>
    <xf numFmtId="0" fontId="11" fillId="0" borderId="1"/>
    <xf numFmtId="0" fontId="11" fillId="0" borderId="1"/>
    <xf numFmtId="0" fontId="11" fillId="0" borderId="1"/>
    <xf numFmtId="0" fontId="8" fillId="0" borderId="0"/>
    <xf numFmtId="0" fontId="9" fillId="0" borderId="0"/>
    <xf numFmtId="0" fontId="11" fillId="0" borderId="1"/>
    <xf numFmtId="0" fontId="11" fillId="0" borderId="1"/>
    <xf numFmtId="0" fontId="11" fillId="0" borderId="1"/>
    <xf numFmtId="0" fontId="38" fillId="19" borderId="1">
      <protection locked="0"/>
    </xf>
    <xf numFmtId="0" fontId="11" fillId="13" borderId="30">
      <alignment wrapText="1"/>
    </xf>
    <xf numFmtId="0" fontId="11" fillId="13" borderId="30">
      <alignment wrapText="1"/>
    </xf>
    <xf numFmtId="0" fontId="28" fillId="16" borderId="1"/>
    <xf numFmtId="0" fontId="11" fillId="13" borderId="10">
      <alignment horizontal="center" wrapText="1"/>
    </xf>
    <xf numFmtId="0" fontId="11" fillId="13" borderId="1"/>
    <xf numFmtId="0" fontId="27" fillId="15" borderId="29">
      <alignment horizontal="left" vertical="top"/>
    </xf>
    <xf numFmtId="0" fontId="26" fillId="15" borderId="29">
      <alignment horizontal="left" vertical="top" wrapText="1"/>
    </xf>
    <xf numFmtId="0" fontId="11" fillId="13" borderId="30">
      <alignment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38" fillId="19" borderId="1">
      <protection locked="0"/>
    </xf>
    <xf numFmtId="0" fontId="27" fillId="15" borderId="29">
      <alignment horizontal="left" vertical="top"/>
    </xf>
    <xf numFmtId="0" fontId="8" fillId="19" borderId="1"/>
    <xf numFmtId="0" fontId="40" fillId="13" borderId="1">
      <alignment horizontal="left"/>
    </xf>
    <xf numFmtId="0" fontId="11" fillId="13" borderId="30">
      <alignment wrapText="1"/>
    </xf>
    <xf numFmtId="0" fontId="8" fillId="13" borderId="1">
      <alignment horizontal="centerContinuous" wrapText="1"/>
    </xf>
    <xf numFmtId="0" fontId="11" fillId="13" borderId="30">
      <alignment wrapText="1"/>
    </xf>
    <xf numFmtId="0" fontId="27" fillId="15" borderId="31">
      <alignment horizontal="left" vertical="top" wrapText="1"/>
    </xf>
    <xf numFmtId="0" fontId="11" fillId="13" borderId="10">
      <alignment horizontal="center" wrapText="1"/>
    </xf>
    <xf numFmtId="0" fontId="11" fillId="13" borderId="1"/>
    <xf numFmtId="0" fontId="28" fillId="16" borderId="1"/>
    <xf numFmtId="0" fontId="27" fillId="15" borderId="29">
      <alignment horizontal="left" vertical="top"/>
    </xf>
    <xf numFmtId="0" fontId="27" fillId="15" borderId="1">
      <alignment horizontal="left" vertical="top" wrapText="1"/>
    </xf>
    <xf numFmtId="0" fontId="27" fillId="15" borderId="31">
      <alignment horizontal="left" vertical="top" wrapText="1"/>
    </xf>
    <xf numFmtId="0" fontId="27" fillId="15" borderId="31">
      <alignment horizontal="left" vertical="top" wrapText="1"/>
    </xf>
    <xf numFmtId="0" fontId="11" fillId="13" borderId="30">
      <alignment wrapText="1"/>
    </xf>
    <xf numFmtId="0" fontId="11" fillId="0" borderId="1"/>
    <xf numFmtId="0" fontId="11" fillId="0"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8" fillId="19" borderId="1"/>
    <xf numFmtId="0" fontId="40" fillId="13" borderId="1">
      <alignment horizontal="left"/>
    </xf>
    <xf numFmtId="0" fontId="26" fillId="15" borderId="29">
      <alignment horizontal="left" vertical="top" wrapText="1"/>
    </xf>
    <xf numFmtId="0" fontId="26" fillId="15" borderId="29">
      <alignment horizontal="left" vertical="top" wrapText="1"/>
    </xf>
    <xf numFmtId="0" fontId="8" fillId="13" borderId="1">
      <alignment horizontal="centerContinuous" wrapText="1"/>
    </xf>
    <xf numFmtId="0" fontId="11" fillId="13" borderId="30">
      <alignment wrapText="1"/>
    </xf>
    <xf numFmtId="0" fontId="11" fillId="13" borderId="30">
      <alignment wrapText="1"/>
    </xf>
    <xf numFmtId="0" fontId="11" fillId="13" borderId="30">
      <alignment wrapText="1"/>
    </xf>
    <xf numFmtId="0" fontId="11" fillId="13" borderId="10">
      <alignment horizontal="center" wrapText="1"/>
    </xf>
    <xf numFmtId="0" fontId="11" fillId="13" borderId="10">
      <alignment horizontal="center" wrapText="1"/>
    </xf>
    <xf numFmtId="0" fontId="27" fillId="15" borderId="29">
      <alignment horizontal="left" vertical="top"/>
    </xf>
    <xf numFmtId="0" fontId="9" fillId="0" borderId="0"/>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8" fillId="16" borderId="1"/>
    <xf numFmtId="0" fontId="11" fillId="13" borderId="30">
      <alignment wrapText="1"/>
    </xf>
    <xf numFmtId="0" fontId="11" fillId="13" borderId="1"/>
    <xf numFmtId="0" fontId="11" fillId="13" borderId="1"/>
    <xf numFmtId="0" fontId="27" fillId="15" borderId="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28" fillId="16" borderId="1"/>
    <xf numFmtId="0" fontId="28" fillId="16" borderId="1"/>
    <xf numFmtId="0" fontId="11" fillId="13" borderId="30">
      <alignment wrapText="1"/>
    </xf>
    <xf numFmtId="0" fontId="26" fillId="15" borderId="29">
      <alignment horizontal="left" vertical="top" wrapText="1"/>
    </xf>
    <xf numFmtId="0" fontId="11" fillId="13" borderId="20"/>
    <xf numFmtId="0" fontId="11" fillId="13" borderId="20"/>
    <xf numFmtId="0" fontId="11" fillId="13" borderId="30">
      <alignment wrapText="1"/>
    </xf>
    <xf numFmtId="0" fontId="26" fillId="15" borderId="29">
      <alignment horizontal="left" vertical="top" wrapText="1"/>
    </xf>
    <xf numFmtId="0" fontId="11" fillId="13" borderId="30">
      <alignment wrapText="1"/>
    </xf>
    <xf numFmtId="0" fontId="11" fillId="13" borderId="20"/>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20"/>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38" fillId="19" borderId="1">
      <protection locked="0"/>
    </xf>
    <xf numFmtId="0" fontId="11" fillId="13" borderId="1"/>
    <xf numFmtId="0" fontId="11" fillId="13" borderId="30">
      <alignment wrapText="1"/>
    </xf>
    <xf numFmtId="0" fontId="27" fillId="15" borderId="29">
      <alignment horizontal="left" vertical="top"/>
    </xf>
    <xf numFmtId="0" fontId="11" fillId="13" borderId="20"/>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20"/>
    <xf numFmtId="0" fontId="27" fillId="15" borderId="29">
      <alignment horizontal="left" vertical="top"/>
    </xf>
    <xf numFmtId="0" fontId="28" fillId="16" borderId="1"/>
    <xf numFmtId="0" fontId="11" fillId="13" borderId="1"/>
    <xf numFmtId="0" fontId="27" fillId="15" borderId="29">
      <alignment horizontal="left" vertical="top"/>
    </xf>
    <xf numFmtId="0" fontId="26" fillId="15" borderId="29">
      <alignment horizontal="left" vertical="top" wrapText="1"/>
    </xf>
    <xf numFmtId="0" fontId="38" fillId="19" borderId="1">
      <protection locked="0"/>
    </xf>
    <xf numFmtId="0" fontId="8" fillId="19" borderId="1"/>
    <xf numFmtId="0" fontId="40" fillId="13" borderId="1">
      <alignment horizontal="left"/>
    </xf>
    <xf numFmtId="0" fontId="8" fillId="13" borderId="1">
      <alignment horizontal="centerContinuous" wrapText="1"/>
    </xf>
    <xf numFmtId="0" fontId="11" fillId="13" borderId="1"/>
    <xf numFmtId="0" fontId="27" fillId="15" borderId="1">
      <alignment horizontal="left" vertical="top" wrapText="1"/>
    </xf>
    <xf numFmtId="0" fontId="27" fillId="15" borderId="31">
      <alignment horizontal="left" vertical="top" wrapText="1"/>
    </xf>
    <xf numFmtId="0" fontId="11" fillId="0" borderId="1"/>
    <xf numFmtId="0" fontId="11" fillId="13" borderId="30">
      <alignment wrapText="1"/>
    </xf>
    <xf numFmtId="0" fontId="11" fillId="0" borderId="1"/>
    <xf numFmtId="0" fontId="11" fillId="0" borderId="1"/>
    <xf numFmtId="0" fontId="8" fillId="19" borderId="1"/>
    <xf numFmtId="0" fontId="40" fillId="13" borderId="1">
      <alignment horizontal="left"/>
    </xf>
    <xf numFmtId="0" fontId="8" fillId="13" borderId="1">
      <alignment horizontal="centerContinuous" wrapText="1"/>
    </xf>
    <xf numFmtId="0" fontId="11" fillId="13" borderId="1"/>
    <xf numFmtId="0" fontId="11" fillId="13" borderId="1"/>
    <xf numFmtId="0" fontId="27" fillId="15" borderId="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28" fillId="16" borderId="1"/>
    <xf numFmtId="0" fontId="28" fillId="16" borderId="1"/>
    <xf numFmtId="0" fontId="11" fillId="13" borderId="20"/>
    <xf numFmtId="0" fontId="11" fillId="13" borderId="20"/>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10">
      <alignment horizontal="center" wrapText="1"/>
    </xf>
    <xf numFmtId="0" fontId="11" fillId="13" borderId="10">
      <alignment horizontal="center"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11" fillId="13" borderId="10">
      <alignment horizontal="center"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20"/>
    <xf numFmtId="0" fontId="11" fillId="13" borderId="20"/>
    <xf numFmtId="0" fontId="27" fillId="15" borderId="29">
      <alignment horizontal="left" vertical="top"/>
    </xf>
    <xf numFmtId="0" fontId="11" fillId="13" borderId="20"/>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20"/>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0">
      <alignment horizontal="center" wrapText="1"/>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0" borderId="1"/>
    <xf numFmtId="0" fontId="38" fillId="19" borderId="1">
      <protection locked="0"/>
    </xf>
    <xf numFmtId="0" fontId="11" fillId="0" borderId="1"/>
    <xf numFmtId="0" fontId="11" fillId="0" borderId="1"/>
    <xf numFmtId="0" fontId="26" fillId="15" borderId="29">
      <alignment horizontal="left" vertical="top" wrapText="1"/>
    </xf>
    <xf numFmtId="0" fontId="11" fillId="0" borderId="1"/>
    <xf numFmtId="0" fontId="11" fillId="0" borderId="1"/>
    <xf numFmtId="0" fontId="11" fillId="0"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11" fillId="13" borderId="30">
      <alignment wrapText="1"/>
    </xf>
    <xf numFmtId="0" fontId="38" fillId="19" borderId="1">
      <protection locked="0"/>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7" fillId="15" borderId="29">
      <alignment horizontal="left" vertical="top"/>
    </xf>
    <xf numFmtId="0" fontId="11" fillId="13" borderId="1"/>
    <xf numFmtId="0" fontId="27" fillId="15" borderId="31">
      <alignment horizontal="left" vertical="top" wrapText="1"/>
    </xf>
    <xf numFmtId="0" fontId="11" fillId="13" borderId="30">
      <alignment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11" fillId="13" borderId="10">
      <alignment horizontal="center"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20"/>
    <xf numFmtId="0" fontId="11" fillId="13" borderId="20"/>
    <xf numFmtId="0" fontId="27" fillId="15" borderId="29">
      <alignment horizontal="left" vertical="top"/>
    </xf>
    <xf numFmtId="0" fontId="11" fillId="13" borderId="20"/>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20"/>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0">
      <alignment horizontal="center" wrapText="1"/>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0" borderId="1"/>
    <xf numFmtId="0" fontId="11" fillId="0" borderId="1"/>
    <xf numFmtId="0" fontId="11" fillId="0" borderId="1"/>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0" borderId="1"/>
    <xf numFmtId="0" fontId="11" fillId="0" borderId="1"/>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11" fillId="13" borderId="1"/>
    <xf numFmtId="0" fontId="27" fillId="15" borderId="31">
      <alignment horizontal="left" vertical="top"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0" borderId="1"/>
    <xf numFmtId="0" fontId="11" fillId="0" borderId="1"/>
    <xf numFmtId="0" fontId="11" fillId="0" borderId="1"/>
    <xf numFmtId="0" fontId="27" fillId="15" borderId="29">
      <alignment horizontal="left" vertical="top"/>
    </xf>
    <xf numFmtId="0" fontId="26" fillId="15" borderId="29">
      <alignment horizontal="left" vertical="top" wrapText="1"/>
    </xf>
    <xf numFmtId="0" fontId="11" fillId="0" borderId="1"/>
    <xf numFmtId="0" fontId="26" fillId="15" borderId="29">
      <alignment horizontal="left" vertical="top" wrapText="1"/>
    </xf>
    <xf numFmtId="0" fontId="11" fillId="0" borderId="1"/>
    <xf numFmtId="0" fontId="11" fillId="0" borderId="1"/>
    <xf numFmtId="0" fontId="26" fillId="15" borderId="29">
      <alignment horizontal="left" vertical="top" wrapText="1"/>
    </xf>
    <xf numFmtId="0" fontId="11" fillId="13" borderId="30">
      <alignment wrapText="1"/>
    </xf>
    <xf numFmtId="0" fontId="26" fillId="15" borderId="29">
      <alignment horizontal="left" vertical="top" wrapText="1"/>
    </xf>
    <xf numFmtId="0" fontId="28" fillId="16" borderId="1"/>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11" fillId="13"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0" borderId="1"/>
    <xf numFmtId="0" fontId="11" fillId="0" borderId="1"/>
    <xf numFmtId="0" fontId="11" fillId="0" borderId="1"/>
    <xf numFmtId="0" fontId="11" fillId="13" borderId="30">
      <alignment wrapText="1"/>
    </xf>
    <xf numFmtId="0" fontId="27" fillId="15" borderId="29">
      <alignment horizontal="left" vertical="top"/>
    </xf>
    <xf numFmtId="0" fontId="11" fillId="0" borderId="1"/>
    <xf numFmtId="0" fontId="11" fillId="0" borderId="1"/>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38" fillId="19" borderId="1">
      <protection locked="0"/>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20"/>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38" fillId="19" borderId="1">
      <protection locked="0"/>
    </xf>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11" fillId="13" borderId="30">
      <alignment wrapText="1"/>
    </xf>
    <xf numFmtId="0" fontId="11" fillId="13" borderId="1"/>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0" borderId="1"/>
    <xf numFmtId="0" fontId="11" fillId="0" borderId="1"/>
    <xf numFmtId="0" fontId="11" fillId="13" borderId="30">
      <alignment wrapText="1"/>
    </xf>
    <xf numFmtId="0" fontId="11" fillId="13" borderId="30">
      <alignment wrapText="1"/>
    </xf>
    <xf numFmtId="0" fontId="11" fillId="13" borderId="10">
      <alignment horizontal="center"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11" fillId="13" borderId="10">
      <alignment horizontal="center" wrapText="1"/>
    </xf>
    <xf numFmtId="0" fontId="28" fillId="16" borderId="1"/>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10">
      <alignment horizontal="center" wrapText="1"/>
    </xf>
    <xf numFmtId="0" fontId="11" fillId="13" borderId="10">
      <alignment horizontal="center"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8" fillId="16" borderId="1"/>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20"/>
    <xf numFmtId="0" fontId="11" fillId="13" borderId="20"/>
    <xf numFmtId="0" fontId="11" fillId="13" borderId="30">
      <alignment wrapText="1"/>
    </xf>
    <xf numFmtId="0" fontId="26" fillId="15" borderId="29">
      <alignment horizontal="left" vertical="top" wrapText="1"/>
    </xf>
    <xf numFmtId="0" fontId="11" fillId="13" borderId="30">
      <alignment wrapText="1"/>
    </xf>
    <xf numFmtId="0" fontId="11" fillId="13" borderId="20"/>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20"/>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1"/>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10">
      <alignment horizontal="center" wrapText="1"/>
    </xf>
    <xf numFmtId="0" fontId="11" fillId="13" borderId="10">
      <alignment horizontal="center"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11" fillId="13" borderId="10">
      <alignment horizontal="center"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20"/>
    <xf numFmtId="0" fontId="11" fillId="13" borderId="20"/>
    <xf numFmtId="0" fontId="27" fillId="15" borderId="29">
      <alignment horizontal="left" vertical="top"/>
    </xf>
    <xf numFmtId="0" fontId="11" fillId="13" borderId="20"/>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20"/>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0">
      <alignment horizontal="center" wrapText="1"/>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0" borderId="1"/>
    <xf numFmtId="0" fontId="11" fillId="0" borderId="1"/>
    <xf numFmtId="0" fontId="26" fillId="15" borderId="29">
      <alignment horizontal="left" vertical="top" wrapText="1"/>
    </xf>
    <xf numFmtId="0" fontId="11" fillId="0" borderId="1"/>
    <xf numFmtId="0" fontId="11" fillId="0" borderId="1"/>
    <xf numFmtId="0" fontId="11" fillId="0"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7" fillId="15" borderId="29">
      <alignment horizontal="left" vertical="top"/>
    </xf>
    <xf numFmtId="0" fontId="11" fillId="13" borderId="1"/>
    <xf numFmtId="0" fontId="27" fillId="15" borderId="31">
      <alignment horizontal="left" vertical="top" wrapText="1"/>
    </xf>
    <xf numFmtId="0" fontId="11" fillId="13" borderId="30">
      <alignment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11" fillId="13" borderId="10">
      <alignment horizontal="center"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20"/>
    <xf numFmtId="0" fontId="11" fillId="13" borderId="20"/>
    <xf numFmtId="0" fontId="27" fillId="15" borderId="29">
      <alignment horizontal="left" vertical="top"/>
    </xf>
    <xf numFmtId="0" fontId="11" fillId="13" borderId="20"/>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20"/>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0">
      <alignment horizontal="center" wrapText="1"/>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0" borderId="1"/>
    <xf numFmtId="0" fontId="11" fillId="0" borderId="1"/>
    <xf numFmtId="0" fontId="11" fillId="0" borderId="1"/>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0" borderId="1"/>
    <xf numFmtId="0" fontId="11" fillId="0" borderId="1"/>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11" fillId="13" borderId="1"/>
    <xf numFmtId="0" fontId="27" fillId="15" borderId="31">
      <alignment horizontal="left" vertical="top"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0" borderId="1"/>
    <xf numFmtId="0" fontId="11" fillId="0" borderId="1"/>
    <xf numFmtId="0" fontId="11" fillId="0" borderId="1"/>
    <xf numFmtId="0" fontId="27" fillId="15" borderId="29">
      <alignment horizontal="left" vertical="top"/>
    </xf>
    <xf numFmtId="0" fontId="26" fillId="15" borderId="29">
      <alignment horizontal="left" vertical="top" wrapText="1"/>
    </xf>
    <xf numFmtId="0" fontId="11" fillId="0" borderId="1"/>
    <xf numFmtId="0" fontId="26" fillId="15" borderId="29">
      <alignment horizontal="left" vertical="top" wrapText="1"/>
    </xf>
    <xf numFmtId="0" fontId="11" fillId="0" borderId="1"/>
    <xf numFmtId="0" fontId="11" fillId="0" borderId="1"/>
    <xf numFmtId="0" fontId="26" fillId="15" borderId="29">
      <alignment horizontal="left" vertical="top" wrapText="1"/>
    </xf>
    <xf numFmtId="0" fontId="11" fillId="13" borderId="30">
      <alignment wrapText="1"/>
    </xf>
    <xf numFmtId="0" fontId="26" fillId="15" borderId="29">
      <alignment horizontal="left" vertical="top" wrapText="1"/>
    </xf>
    <xf numFmtId="0" fontId="28" fillId="16" borderId="1"/>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11" fillId="13"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0" borderId="1"/>
    <xf numFmtId="0" fontId="11" fillId="0" borderId="1"/>
    <xf numFmtId="0" fontId="11" fillId="0" borderId="1"/>
    <xf numFmtId="0" fontId="11" fillId="13" borderId="30">
      <alignment wrapText="1"/>
    </xf>
    <xf numFmtId="0" fontId="27" fillId="15" borderId="29">
      <alignment horizontal="left" vertical="top"/>
    </xf>
    <xf numFmtId="0" fontId="11" fillId="0" borderId="1"/>
    <xf numFmtId="0" fontId="11" fillId="0" borderId="1"/>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0" borderId="1"/>
    <xf numFmtId="0" fontId="11" fillId="0" borderId="1"/>
    <xf numFmtId="0" fontId="11" fillId="0" borderId="1"/>
    <xf numFmtId="0" fontId="11" fillId="0" borderId="1"/>
    <xf numFmtId="0" fontId="11" fillId="0" borderId="1"/>
    <xf numFmtId="0" fontId="11" fillId="0" borderId="1"/>
    <xf numFmtId="0" fontId="57" fillId="0" borderId="0" applyNumberFormat="0" applyFill="0" applyBorder="0" applyAlignment="0" applyProtection="0"/>
    <xf numFmtId="0" fontId="11" fillId="0" borderId="1"/>
    <xf numFmtId="0" fontId="9" fillId="0" borderId="0"/>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 fillId="0" borderId="0"/>
    <xf numFmtId="0" fontId="58" fillId="0" borderId="0"/>
    <xf numFmtId="0" fontId="11" fillId="13" borderId="30">
      <alignment wrapText="1"/>
    </xf>
    <xf numFmtId="0" fontId="11" fillId="13" borderId="30">
      <alignment wrapText="1"/>
    </xf>
    <xf numFmtId="0" fontId="8" fillId="13" borderId="1">
      <alignment horizontal="centerContinuous" wrapText="1"/>
    </xf>
    <xf numFmtId="0" fontId="11" fillId="13" borderId="30">
      <alignment wrapText="1"/>
    </xf>
    <xf numFmtId="0" fontId="27" fillId="15" borderId="29">
      <alignment horizontal="left" vertical="top"/>
    </xf>
    <xf numFmtId="0" fontId="8" fillId="19" borderId="1"/>
    <xf numFmtId="0" fontId="11" fillId="13" borderId="30">
      <alignment wrapText="1"/>
    </xf>
    <xf numFmtId="0" fontId="58" fillId="0" borderId="0"/>
    <xf numFmtId="0" fontId="58" fillId="0" borderId="0"/>
    <xf numFmtId="0" fontId="11" fillId="13" borderId="10">
      <alignment horizontal="center" wrapText="1"/>
    </xf>
    <xf numFmtId="0" fontId="11" fillId="13" borderId="20"/>
    <xf numFmtId="0" fontId="11" fillId="13" borderId="20"/>
    <xf numFmtId="0" fontId="11" fillId="13" borderId="20"/>
    <xf numFmtId="0" fontId="11" fillId="13" borderId="20"/>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40" fillId="13" borderId="1">
      <alignment horizontal="left"/>
    </xf>
    <xf numFmtId="0" fontId="40" fillId="13" borderId="1">
      <alignment horizontal="left"/>
    </xf>
    <xf numFmtId="0" fontId="58" fillId="0" borderId="0"/>
    <xf numFmtId="0" fontId="58" fillId="0" borderId="0"/>
    <xf numFmtId="0" fontId="58" fillId="0" borderId="0"/>
    <xf numFmtId="0" fontId="58" fillId="0" borderId="0"/>
    <xf numFmtId="0" fontId="58" fillId="0" borderId="0"/>
    <xf numFmtId="0" fontId="11" fillId="13" borderId="20"/>
    <xf numFmtId="0" fontId="11" fillId="13" borderId="20"/>
    <xf numFmtId="0" fontId="11" fillId="13" borderId="20"/>
    <xf numFmtId="0" fontId="11" fillId="13" borderId="20"/>
    <xf numFmtId="0" fontId="11" fillId="13" borderId="20"/>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 fillId="0" borderId="0"/>
    <xf numFmtId="0" fontId="11" fillId="13" borderId="30">
      <alignment wrapText="1"/>
    </xf>
    <xf numFmtId="0" fontId="1" fillId="0" borderId="0"/>
    <xf numFmtId="0" fontId="1" fillId="0" borderId="0"/>
    <xf numFmtId="0" fontId="8" fillId="13" borderId="1">
      <alignment horizontal="centerContinuous" wrapText="1"/>
    </xf>
    <xf numFmtId="0" fontId="1" fillId="0" borderId="0"/>
    <xf numFmtId="0" fontId="8" fillId="13" borderId="1">
      <alignment horizontal="centerContinuous" wrapText="1"/>
    </xf>
    <xf numFmtId="0" fontId="40" fillId="13" borderId="1">
      <alignment horizontal="left"/>
    </xf>
    <xf numFmtId="0" fontId="8" fillId="19" borderId="1"/>
    <xf numFmtId="0" fontId="11" fillId="0" borderId="1"/>
    <xf numFmtId="0" fontId="11" fillId="0" borderId="1"/>
    <xf numFmtId="0" fontId="26" fillId="15" borderId="29">
      <alignment horizontal="left" vertical="top" wrapText="1"/>
    </xf>
    <xf numFmtId="0" fontId="26" fillId="15" borderId="29">
      <alignment horizontal="left" vertical="top" wrapText="1"/>
    </xf>
    <xf numFmtId="0" fontId="1" fillId="0" borderId="0"/>
    <xf numFmtId="0" fontId="11" fillId="13" borderId="30">
      <alignment wrapText="1"/>
    </xf>
    <xf numFmtId="0" fontId="1" fillId="0" borderId="0"/>
    <xf numFmtId="0" fontId="1" fillId="0" borderId="0"/>
    <xf numFmtId="0" fontId="1" fillId="0" borderId="0"/>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8" fillId="19" borderId="1"/>
    <xf numFmtId="0" fontId="11" fillId="0" borderId="1"/>
    <xf numFmtId="0" fontId="11" fillId="0" borderId="1"/>
    <xf numFmtId="0" fontId="1" fillId="0" borderId="0"/>
    <xf numFmtId="0" fontId="11" fillId="13" borderId="30">
      <alignment wrapText="1"/>
    </xf>
    <xf numFmtId="0" fontId="11" fillId="13" borderId="30">
      <alignment wrapText="1"/>
    </xf>
    <xf numFmtId="0" fontId="11" fillId="13" borderId="30">
      <alignment wrapText="1"/>
    </xf>
    <xf numFmtId="0" fontId="1" fillId="0" borderId="0"/>
    <xf numFmtId="0" fontId="1" fillId="0" borderId="0"/>
    <xf numFmtId="0" fontId="1" fillId="0" borderId="0"/>
    <xf numFmtId="0" fontId="1" fillId="0" borderId="0"/>
    <xf numFmtId="0" fontId="1" fillId="0" borderId="0"/>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11" fillId="0" borderId="1"/>
    <xf numFmtId="0" fontId="11" fillId="13" borderId="20"/>
    <xf numFmtId="0" fontId="11" fillId="13" borderId="30">
      <alignment wrapText="1"/>
    </xf>
    <xf numFmtId="0" fontId="11" fillId="13" borderId="30">
      <alignment wrapText="1"/>
    </xf>
    <xf numFmtId="0" fontId="11" fillId="13" borderId="30">
      <alignment wrapText="1"/>
    </xf>
    <xf numFmtId="0" fontId="58" fillId="0" borderId="0"/>
    <xf numFmtId="0" fontId="59" fillId="0" borderId="0"/>
    <xf numFmtId="0" fontId="11" fillId="13" borderId="30">
      <alignment wrapText="1"/>
    </xf>
    <xf numFmtId="0" fontId="11" fillId="13" borderId="30">
      <alignment wrapText="1"/>
    </xf>
    <xf numFmtId="0" fontId="11" fillId="13" borderId="30">
      <alignment wrapText="1"/>
    </xf>
    <xf numFmtId="0" fontId="40" fillId="13" borderId="1">
      <alignment horizontal="left"/>
    </xf>
    <xf numFmtId="0" fontId="38" fillId="19" borderId="1">
      <protection locked="0"/>
    </xf>
    <xf numFmtId="0" fontId="11" fillId="0" borderId="1"/>
    <xf numFmtId="0" fontId="11" fillId="0" borderId="1"/>
    <xf numFmtId="0" fontId="11" fillId="13" borderId="30">
      <alignment wrapText="1"/>
    </xf>
    <xf numFmtId="0" fontId="27" fillId="15" borderId="31">
      <alignment horizontal="left" vertical="top" wrapText="1"/>
    </xf>
    <xf numFmtId="0" fontId="11" fillId="13" borderId="30">
      <alignment wrapText="1"/>
    </xf>
    <xf numFmtId="0" fontId="11" fillId="13" borderId="30">
      <alignment wrapText="1"/>
    </xf>
    <xf numFmtId="0" fontId="1" fillId="0" borderId="0"/>
    <xf numFmtId="0" fontId="1" fillId="0" borderId="0"/>
    <xf numFmtId="0" fontId="1" fillId="0" borderId="0"/>
    <xf numFmtId="0" fontId="11" fillId="13" borderId="30">
      <alignment wrapText="1"/>
    </xf>
    <xf numFmtId="0" fontId="11" fillId="13" borderId="30">
      <alignment wrapText="1"/>
    </xf>
    <xf numFmtId="0" fontId="8" fillId="19" borderId="1"/>
    <xf numFmtId="0" fontId="11" fillId="0" borderId="1"/>
    <xf numFmtId="0" fontId="11" fillId="0" borderId="1"/>
    <xf numFmtId="0" fontId="11" fillId="13" borderId="30">
      <alignment wrapText="1"/>
    </xf>
    <xf numFmtId="0" fontId="11" fillId="13" borderId="30">
      <alignment wrapText="1"/>
    </xf>
    <xf numFmtId="0" fontId="58" fillId="0" borderId="0"/>
    <xf numFmtId="0" fontId="58" fillId="0" borderId="0"/>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1"/>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58" fillId="0" borderId="0"/>
    <xf numFmtId="0" fontId="58" fillId="0" borderId="0"/>
    <xf numFmtId="0" fontId="58" fillId="0" borderId="0"/>
    <xf numFmtId="0" fontId="58" fillId="0" borderId="0"/>
    <xf numFmtId="0" fontId="58" fillId="0" borderId="0"/>
    <xf numFmtId="0" fontId="58" fillId="0" borderId="0"/>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27" fillId="15" borderId="1">
      <alignment horizontal="left" vertical="top" wrapText="1"/>
    </xf>
    <xf numFmtId="0" fontId="27" fillId="15" borderId="1">
      <alignment horizontal="left" vertical="top" wrapText="1"/>
    </xf>
    <xf numFmtId="0" fontId="27" fillId="15" borderId="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8" fillId="27" borderId="1"/>
    <xf numFmtId="0" fontId="28" fillId="27" borderId="1"/>
    <xf numFmtId="0" fontId="28" fillId="27" borderId="1"/>
    <xf numFmtId="0" fontId="28" fillId="27" borderId="1"/>
    <xf numFmtId="0" fontId="28" fillId="27" borderId="1"/>
    <xf numFmtId="0" fontId="28" fillId="27" borderId="1"/>
    <xf numFmtId="0" fontId="28" fillId="27" borderId="1"/>
    <xf numFmtId="0" fontId="28" fillId="27" borderId="1"/>
    <xf numFmtId="0" fontId="28" fillId="27" borderId="1"/>
    <xf numFmtId="0" fontId="28" fillId="27" borderId="1"/>
    <xf numFmtId="0" fontId="28" fillId="27" borderId="1"/>
    <xf numFmtId="0" fontId="28" fillId="27" borderId="1"/>
    <xf numFmtId="0" fontId="28" fillId="27" borderId="1"/>
    <xf numFmtId="0" fontId="28" fillId="27" borderId="1"/>
    <xf numFmtId="0" fontId="1" fillId="0" borderId="0"/>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 fillId="0" borderId="0"/>
    <xf numFmtId="0" fontId="11" fillId="13" borderId="30">
      <alignment wrapText="1"/>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 fillId="0" borderId="0"/>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0" borderId="1"/>
    <xf numFmtId="0" fontId="27" fillId="15" borderId="31">
      <alignment horizontal="left" vertical="top" wrapText="1"/>
    </xf>
    <xf numFmtId="0" fontId="11" fillId="13" borderId="30">
      <alignment wrapText="1"/>
    </xf>
    <xf numFmtId="0" fontId="11" fillId="13" borderId="20"/>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8" fillId="16" borderId="1"/>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28" fillId="16" borderId="1"/>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8" fillId="16" borderId="1"/>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7" fillId="15" borderId="29">
      <alignment horizontal="left" vertical="top"/>
    </xf>
    <xf numFmtId="0" fontId="27" fillId="15" borderId="31">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11" fillId="0" borderId="1"/>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0" borderId="1"/>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28" fillId="16" borderId="1"/>
    <xf numFmtId="0" fontId="28" fillId="16"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 fillId="0" borderId="0"/>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 fillId="0" borderId="0"/>
    <xf numFmtId="0" fontId="1" fillId="0" borderId="0"/>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1"/>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6" fillId="15" borderId="29">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20"/>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0" borderId="1"/>
    <xf numFmtId="0" fontId="28" fillId="16" borderId="1"/>
    <xf numFmtId="0" fontId="11" fillId="13" borderId="1"/>
    <xf numFmtId="0" fontId="27" fillId="15" borderId="29">
      <alignment horizontal="left" vertical="top"/>
    </xf>
    <xf numFmtId="0" fontId="26" fillId="15" borderId="29">
      <alignment horizontal="left" vertical="top" wrapText="1"/>
    </xf>
    <xf numFmtId="0" fontId="1" fillId="0" borderId="0"/>
    <xf numFmtId="0" fontId="1" fillId="0" borderId="0"/>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26" fillId="15" borderId="29">
      <alignment horizontal="left" vertical="top" wrapText="1"/>
    </xf>
    <xf numFmtId="0" fontId="38" fillId="19" borderId="1">
      <protection locked="0"/>
    </xf>
    <xf numFmtId="0" fontId="8" fillId="19" borderId="1"/>
    <xf numFmtId="0" fontId="8" fillId="19" borderId="1"/>
    <xf numFmtId="0" fontId="8" fillId="19" borderId="1"/>
    <xf numFmtId="0" fontId="8" fillId="19" borderId="1"/>
    <xf numFmtId="0" fontId="40" fillId="13" borderId="1">
      <alignment horizontal="left"/>
    </xf>
    <xf numFmtId="0" fontId="40" fillId="13" borderId="1">
      <alignment horizontal="left"/>
    </xf>
    <xf numFmtId="0" fontId="40" fillId="13" borderId="1">
      <alignment horizontal="left"/>
    </xf>
    <xf numFmtId="0" fontId="40" fillId="13" borderId="1">
      <alignment horizontal="left"/>
    </xf>
    <xf numFmtId="0" fontId="8" fillId="13" borderId="1">
      <alignment horizontal="centerContinuous" wrapText="1"/>
    </xf>
    <xf numFmtId="0" fontId="8" fillId="13" borderId="1">
      <alignment horizontal="centerContinuous" wrapText="1"/>
    </xf>
    <xf numFmtId="0" fontId="8" fillId="13" borderId="1">
      <alignment horizontal="centerContinuous" wrapText="1"/>
    </xf>
    <xf numFmtId="0" fontId="8" fillId="13" borderId="1">
      <alignment horizontal="centerContinuous"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27" fillId="15" borderId="1">
      <alignment horizontal="left" vertical="top" wrapText="1"/>
    </xf>
    <xf numFmtId="0" fontId="27" fillId="15" borderId="1">
      <alignment horizontal="left" vertical="top" wrapText="1"/>
    </xf>
    <xf numFmtId="0" fontId="27" fillId="15" borderId="1">
      <alignment horizontal="left" vertical="top" wrapText="1"/>
    </xf>
    <xf numFmtId="0" fontId="27" fillId="15" borderId="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1" fillId="0" borderId="0"/>
    <xf numFmtId="0" fontId="28" fillId="16" borderId="1"/>
    <xf numFmtId="0" fontId="11" fillId="13" borderId="30">
      <alignment wrapText="1"/>
    </xf>
    <xf numFmtId="0" fontId="11" fillId="13" borderId="30">
      <alignment wrapText="1"/>
    </xf>
    <xf numFmtId="0" fontId="11" fillId="13" borderId="30">
      <alignment wrapText="1"/>
    </xf>
    <xf numFmtId="0" fontId="1" fillId="0" borderId="0"/>
    <xf numFmtId="0" fontId="1" fillId="0" borderId="0"/>
    <xf numFmtId="0" fontId="1" fillId="0" borderId="0"/>
    <xf numFmtId="0" fontId="1" fillId="0" borderId="0"/>
    <xf numFmtId="0" fontId="28" fillId="16" borderId="1"/>
    <xf numFmtId="0" fontId="28" fillId="16" borderId="1"/>
    <xf numFmtId="0" fontId="28" fillId="16" borderId="1"/>
    <xf numFmtId="0" fontId="1" fillId="0" borderId="0"/>
    <xf numFmtId="0" fontId="1" fillId="0" borderId="0"/>
    <xf numFmtId="0" fontId="1" fillId="0" borderId="0"/>
    <xf numFmtId="0" fontId="1" fillId="0" borderId="0"/>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 fillId="0" borderId="0"/>
    <xf numFmtId="0" fontId="11" fillId="13" borderId="30">
      <alignment wrapText="1"/>
    </xf>
    <xf numFmtId="0" fontId="11" fillId="13" borderId="30">
      <alignment wrapText="1"/>
    </xf>
    <xf numFmtId="0" fontId="11" fillId="13" borderId="30">
      <alignment wrapText="1"/>
    </xf>
    <xf numFmtId="0" fontId="1" fillId="0" borderId="0"/>
    <xf numFmtId="0" fontId="1" fillId="0" borderId="0"/>
    <xf numFmtId="0" fontId="1" fillId="0" borderId="0"/>
    <xf numFmtId="0" fontId="1" fillId="0" borderId="0"/>
    <xf numFmtId="0" fontId="1" fillId="0" borderId="0"/>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8" fillId="16" borderId="1"/>
    <xf numFmtId="0" fontId="28" fillId="16" borderId="1"/>
    <xf numFmtId="0" fontId="28" fillId="16" borderId="1"/>
    <xf numFmtId="0" fontId="28" fillId="16" borderId="1"/>
    <xf numFmtId="0" fontId="1" fillId="0" borderId="0"/>
    <xf numFmtId="0" fontId="1" fillId="0" borderId="0"/>
    <xf numFmtId="0" fontId="1" fillId="0" borderId="0"/>
    <xf numFmtId="0" fontId="11" fillId="13" borderId="30">
      <alignment wrapText="1"/>
    </xf>
    <xf numFmtId="0" fontId="11" fillId="13" borderId="30">
      <alignment wrapText="1"/>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7" borderId="17"/>
    <xf numFmtId="0" fontId="1" fillId="0" borderId="0"/>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 fillId="0" borderId="0"/>
    <xf numFmtId="0" fontId="11" fillId="13" borderId="30">
      <alignment wrapText="1"/>
    </xf>
    <xf numFmtId="0" fontId="26" fillId="15" borderId="29">
      <alignment horizontal="left" vertical="top" wrapText="1"/>
    </xf>
    <xf numFmtId="0" fontId="11" fillId="13" borderId="30">
      <alignment wrapText="1"/>
    </xf>
    <xf numFmtId="0" fontId="27" fillId="15" borderId="29">
      <alignment horizontal="left" vertical="top"/>
    </xf>
    <xf numFmtId="0" fontId="11" fillId="0" borderId="1"/>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1"/>
    <xf numFmtId="0" fontId="28" fillId="16" borderId="1"/>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38" fillId="19" borderId="1">
      <protection locked="0"/>
    </xf>
    <xf numFmtId="0" fontId="8" fillId="13" borderId="1">
      <alignment horizontal="centerContinuous"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8" fillId="19" borderId="1"/>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11" fillId="13" borderId="1"/>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31">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0" borderId="1"/>
    <xf numFmtId="0" fontId="8" fillId="19"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 fillId="0" borderId="0"/>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0" borderId="1"/>
    <xf numFmtId="0" fontId="27" fillId="15" borderId="31">
      <alignment horizontal="left" vertical="top" wrapText="1"/>
    </xf>
    <xf numFmtId="0" fontId="11" fillId="13" borderId="30">
      <alignment wrapText="1"/>
    </xf>
    <xf numFmtId="0" fontId="8" fillId="13" borderId="1">
      <alignment horizontal="centerContinuous"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11" fillId="13" borderId="1"/>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1"/>
    <xf numFmtId="0" fontId="28" fillId="16" borderId="1"/>
    <xf numFmtId="0" fontId="26" fillId="15" borderId="29">
      <alignment horizontal="left" vertical="top" wrapText="1"/>
    </xf>
    <xf numFmtId="0" fontId="11" fillId="0" borderId="1"/>
    <xf numFmtId="0" fontId="27" fillId="15" borderId="1">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1">
      <alignment horizontal="left" vertical="top" wrapText="1"/>
    </xf>
    <xf numFmtId="0" fontId="26" fillId="15" borderId="29">
      <alignment horizontal="left" vertical="top" wrapText="1"/>
    </xf>
    <xf numFmtId="0" fontId="28" fillId="16" borderId="1"/>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27" fillId="15" borderId="31">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11" fillId="0" borderId="1"/>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40" fillId="13" borderId="1">
      <alignment horizontal="left"/>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40" fillId="13" borderId="1">
      <alignment horizontal="left"/>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0" borderId="1"/>
    <xf numFmtId="0" fontId="28" fillId="16" borderId="1"/>
    <xf numFmtId="0" fontId="11" fillId="13" borderId="1"/>
    <xf numFmtId="0" fontId="27" fillId="15" borderId="29">
      <alignment horizontal="left" vertical="top"/>
    </xf>
    <xf numFmtId="0" fontId="26" fillId="15" borderId="29">
      <alignment horizontal="left" vertical="top" wrapText="1"/>
    </xf>
    <xf numFmtId="0" fontId="38" fillId="19" borderId="1">
      <protection locked="0"/>
    </xf>
    <xf numFmtId="0" fontId="8" fillId="19" borderId="1"/>
    <xf numFmtId="0" fontId="40" fillId="13" borderId="1">
      <alignment horizontal="left"/>
    </xf>
    <xf numFmtId="0" fontId="8" fillId="13" borderId="1">
      <alignment horizontal="centerContinuous" wrapText="1"/>
    </xf>
    <xf numFmtId="0" fontId="11" fillId="13" borderId="1"/>
    <xf numFmtId="0" fontId="27" fillId="15" borderId="1">
      <alignment horizontal="left" vertical="top" wrapText="1"/>
    </xf>
    <xf numFmtId="0" fontId="27" fillId="15" borderId="31">
      <alignment horizontal="left" vertical="top" wrapText="1"/>
    </xf>
    <xf numFmtId="0" fontId="11" fillId="0" borderId="1"/>
    <xf numFmtId="0" fontId="11" fillId="0" borderId="1"/>
    <xf numFmtId="0" fontId="11" fillId="0" borderId="1"/>
    <xf numFmtId="0" fontId="11" fillId="0" borderId="1"/>
    <xf numFmtId="0" fontId="8" fillId="19" borderId="1"/>
    <xf numFmtId="0" fontId="40" fillId="13" borderId="1">
      <alignment horizontal="left"/>
    </xf>
    <xf numFmtId="0" fontId="8" fillId="13" borderId="1">
      <alignment horizontal="centerContinuous" wrapText="1"/>
    </xf>
    <xf numFmtId="0" fontId="11" fillId="13" borderId="1"/>
    <xf numFmtId="0" fontId="11" fillId="13" borderId="1"/>
    <xf numFmtId="0" fontId="27" fillId="15" borderId="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28" fillId="16" borderId="1"/>
    <xf numFmtId="0" fontId="28" fillId="16"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38" fillId="19" borderId="1">
      <protection locked="0"/>
    </xf>
    <xf numFmtId="0" fontId="1" fillId="0" borderId="0"/>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 fillId="0" borderId="0"/>
    <xf numFmtId="0" fontId="38" fillId="19" borderId="1">
      <protection locked="0"/>
    </xf>
    <xf numFmtId="0" fontId="1" fillId="0" borderId="0"/>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0"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0" borderId="1"/>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38" fillId="19" borderId="1">
      <protection locked="0"/>
    </xf>
    <xf numFmtId="0" fontId="38" fillId="19" borderId="1">
      <protection locked="0"/>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0" borderId="1"/>
    <xf numFmtId="0" fontId="28" fillId="16" borderId="1"/>
    <xf numFmtId="0" fontId="11" fillId="13" borderId="1"/>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20"/>
    <xf numFmtId="0" fontId="26" fillId="15" borderId="29">
      <alignment horizontal="left" vertical="top" wrapText="1"/>
    </xf>
    <xf numFmtId="0" fontId="11" fillId="13" borderId="20"/>
    <xf numFmtId="0" fontId="28" fillId="16" borderId="1"/>
    <xf numFmtId="0" fontId="27" fillId="15" borderId="31">
      <alignment horizontal="left" vertical="top" wrapText="1"/>
    </xf>
    <xf numFmtId="0" fontId="11" fillId="13" borderId="30">
      <alignment wrapText="1"/>
    </xf>
    <xf numFmtId="0" fontId="11" fillId="13" borderId="20"/>
    <xf numFmtId="0" fontId="26" fillId="15" borderId="29">
      <alignment horizontal="left" vertical="top" wrapText="1"/>
    </xf>
    <xf numFmtId="0" fontId="11" fillId="13" borderId="20"/>
    <xf numFmtId="0" fontId="26" fillId="15" borderId="29">
      <alignment horizontal="left" vertical="top" wrapText="1"/>
    </xf>
    <xf numFmtId="0" fontId="11" fillId="13" borderId="30">
      <alignment wrapText="1"/>
    </xf>
    <xf numFmtId="0" fontId="11" fillId="13" borderId="1"/>
    <xf numFmtId="0" fontId="11" fillId="13" borderId="20"/>
    <xf numFmtId="0" fontId="27" fillId="15" borderId="31">
      <alignment horizontal="left" vertical="top" wrapText="1"/>
    </xf>
    <xf numFmtId="0" fontId="24" fillId="0" borderId="0"/>
    <xf numFmtId="0" fontId="11" fillId="13" borderId="20"/>
    <xf numFmtId="0" fontId="11" fillId="13" borderId="30">
      <alignment wrapText="1"/>
    </xf>
    <xf numFmtId="0" fontId="11" fillId="0" borderId="1"/>
    <xf numFmtId="0" fontId="26" fillId="15" borderId="29">
      <alignment horizontal="left" vertical="top" wrapText="1"/>
    </xf>
    <xf numFmtId="0" fontId="28" fillId="16" borderId="1"/>
    <xf numFmtId="0" fontId="27" fillId="15" borderId="29">
      <alignment horizontal="left" vertical="top"/>
    </xf>
    <xf numFmtId="0" fontId="11" fillId="0" borderId="1"/>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1"/>
    <xf numFmtId="0" fontId="11" fillId="0" borderId="1"/>
    <xf numFmtId="0" fontId="28" fillId="16" borderId="1"/>
    <xf numFmtId="0" fontId="11" fillId="13" borderId="1"/>
    <xf numFmtId="0" fontId="27" fillId="15" borderId="29">
      <alignment horizontal="left" vertical="top"/>
    </xf>
    <xf numFmtId="0" fontId="1" fillId="0" borderId="0"/>
    <xf numFmtId="0" fontId="1" fillId="0" borderId="0"/>
    <xf numFmtId="0" fontId="28" fillId="16" borderId="1"/>
    <xf numFmtId="0" fontId="11" fillId="13" borderId="1"/>
    <xf numFmtId="0" fontId="11" fillId="13" borderId="30">
      <alignment wrapText="1"/>
    </xf>
    <xf numFmtId="0" fontId="11" fillId="13" borderId="30">
      <alignment wrapText="1"/>
    </xf>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11" fillId="13" borderId="1"/>
    <xf numFmtId="0" fontId="38" fillId="19" borderId="1">
      <protection locked="0"/>
    </xf>
    <xf numFmtId="0" fontId="28" fillId="16" borderId="1"/>
    <xf numFmtId="0" fontId="27" fillId="15" borderId="31">
      <alignment horizontal="left" vertical="top" wrapText="1"/>
    </xf>
    <xf numFmtId="0" fontId="27" fillId="15" borderId="29">
      <alignment horizontal="left" vertical="top"/>
    </xf>
    <xf numFmtId="0" fontId="38" fillId="19" borderId="1">
      <protection locked="0"/>
    </xf>
    <xf numFmtId="0" fontId="28" fillId="16" borderId="1"/>
    <xf numFmtId="0" fontId="26" fillId="15" borderId="29">
      <alignment horizontal="left" vertical="top" wrapText="1"/>
    </xf>
    <xf numFmtId="0" fontId="8" fillId="19" borderId="1"/>
    <xf numFmtId="0" fontId="8" fillId="19" borderId="1"/>
    <xf numFmtId="0" fontId="8" fillId="19" borderId="1"/>
    <xf numFmtId="0" fontId="8" fillId="19" borderId="1"/>
    <xf numFmtId="0" fontId="11" fillId="13" borderId="1"/>
    <xf numFmtId="0" fontId="27" fillId="15" borderId="29">
      <alignment horizontal="left" vertical="top"/>
    </xf>
    <xf numFmtId="0" fontId="40" fillId="13" borderId="1">
      <alignment horizontal="left"/>
    </xf>
    <xf numFmtId="0" fontId="40" fillId="13" borderId="1">
      <alignment horizontal="left"/>
    </xf>
    <xf numFmtId="0" fontId="40" fillId="13" borderId="1">
      <alignment horizontal="left"/>
    </xf>
    <xf numFmtId="0" fontId="40" fillId="13" borderId="1">
      <alignment horizontal="left"/>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8" fillId="13" borderId="1">
      <alignment horizontal="centerContinuous" wrapText="1"/>
    </xf>
    <xf numFmtId="0" fontId="11" fillId="13" borderId="30">
      <alignment wrapText="1"/>
    </xf>
    <xf numFmtId="0" fontId="27" fillId="15" borderId="31">
      <alignment horizontal="left" vertical="top" wrapText="1"/>
    </xf>
    <xf numFmtId="0" fontId="8" fillId="13" borderId="1">
      <alignment horizontal="centerContinuous" wrapText="1"/>
    </xf>
    <xf numFmtId="0" fontId="8" fillId="13" borderId="1">
      <alignment horizontal="centerContinuous" wrapText="1"/>
    </xf>
    <xf numFmtId="0" fontId="8" fillId="13" borderId="1">
      <alignment horizontal="centerContinuous" wrapText="1"/>
    </xf>
    <xf numFmtId="0" fontId="8" fillId="13" borderId="1">
      <alignment horizontal="centerContinuous" wrapText="1"/>
    </xf>
    <xf numFmtId="0" fontId="11" fillId="0" borderId="1"/>
    <xf numFmtId="0" fontId="11" fillId="13" borderId="1"/>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7" fillId="15" borderId="29">
      <alignment horizontal="lef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27" fillId="15" borderId="1">
      <alignment horizontal="left" vertical="top" wrapText="1"/>
    </xf>
    <xf numFmtId="0" fontId="27" fillId="15" borderId="1">
      <alignment horizontal="left" vertical="top" wrapText="1"/>
    </xf>
    <xf numFmtId="0" fontId="27" fillId="15" borderId="1">
      <alignment horizontal="left" vertical="top" wrapText="1"/>
    </xf>
    <xf numFmtId="0" fontId="27" fillId="15" borderId="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8" fillId="16" borderId="1"/>
    <xf numFmtId="0" fontId="11" fillId="13" borderId="1"/>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8" fillId="16" borderId="1"/>
    <xf numFmtId="0" fontId="27" fillId="15" borderId="31">
      <alignment horizontal="left" vertical="top" wrapText="1"/>
    </xf>
    <xf numFmtId="0" fontId="11" fillId="13" borderId="1"/>
    <xf numFmtId="0" fontId="11" fillId="13" borderId="1"/>
    <xf numFmtId="0" fontId="8" fillId="19"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11" fillId="0" borderId="1"/>
    <xf numFmtId="0" fontId="11" fillId="13" borderId="30">
      <alignment wrapText="1"/>
    </xf>
    <xf numFmtId="0" fontId="11" fillId="13" borderId="30">
      <alignment wrapText="1"/>
    </xf>
    <xf numFmtId="0" fontId="26" fillId="15" borderId="29">
      <alignment horizontal="left" vertical="top" wrapText="1"/>
    </xf>
    <xf numFmtId="0" fontId="11" fillId="0" borderId="1"/>
    <xf numFmtId="0" fontId="1" fillId="0" borderId="0"/>
    <xf numFmtId="0" fontId="28" fillId="16" borderId="1"/>
    <xf numFmtId="0" fontId="11" fillId="13" borderId="30">
      <alignment wrapText="1"/>
    </xf>
    <xf numFmtId="0" fontId="11" fillId="13" borderId="30">
      <alignment wrapText="1"/>
    </xf>
    <xf numFmtId="0" fontId="11" fillId="13" borderId="30">
      <alignment wrapText="1"/>
    </xf>
    <xf numFmtId="0" fontId="1" fillId="0" borderId="0"/>
    <xf numFmtId="0" fontId="1" fillId="0" borderId="0"/>
    <xf numFmtId="0" fontId="1" fillId="0" borderId="0"/>
    <xf numFmtId="0" fontId="1" fillId="0" borderId="0"/>
    <xf numFmtId="0" fontId="28" fillId="16" borderId="1"/>
    <xf numFmtId="0" fontId="28" fillId="16" borderId="1"/>
    <xf numFmtId="0" fontId="28" fillId="16" borderId="1"/>
    <xf numFmtId="0" fontId="1" fillId="0" borderId="0"/>
    <xf numFmtId="0" fontId="1" fillId="0" borderId="0"/>
    <xf numFmtId="0" fontId="1" fillId="0" borderId="0"/>
    <xf numFmtId="0" fontId="1" fillId="0" borderId="0"/>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 fillId="0" borderId="0"/>
    <xf numFmtId="0" fontId="11" fillId="13" borderId="30">
      <alignment wrapText="1"/>
    </xf>
    <xf numFmtId="0" fontId="11" fillId="13" borderId="30">
      <alignment wrapText="1"/>
    </xf>
    <xf numFmtId="0" fontId="11" fillId="13" borderId="30">
      <alignment wrapText="1"/>
    </xf>
    <xf numFmtId="0" fontId="1" fillId="0" borderId="0"/>
    <xf numFmtId="0" fontId="1" fillId="0" borderId="0"/>
    <xf numFmtId="0" fontId="1" fillId="0" borderId="0"/>
    <xf numFmtId="0" fontId="1" fillId="0" borderId="0"/>
    <xf numFmtId="0" fontId="1" fillId="0" borderId="0"/>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8" fillId="16" borderId="1"/>
    <xf numFmtId="0" fontId="28" fillId="16" borderId="1"/>
    <xf numFmtId="0" fontId="28" fillId="16" borderId="1"/>
    <xf numFmtId="0" fontId="28" fillId="16" borderId="1"/>
    <xf numFmtId="0" fontId="1" fillId="0" borderId="0"/>
    <xf numFmtId="0" fontId="1" fillId="0" borderId="0"/>
    <xf numFmtId="0" fontId="1" fillId="0" borderId="0"/>
    <xf numFmtId="0" fontId="11" fillId="13" borderId="30">
      <alignment wrapText="1"/>
    </xf>
    <xf numFmtId="0" fontId="11" fillId="13" borderId="30">
      <alignment wrapText="1"/>
    </xf>
    <xf numFmtId="0" fontId="28" fillId="16" borderId="1"/>
    <xf numFmtId="0" fontId="11" fillId="13" borderId="1"/>
    <xf numFmtId="0" fontId="11" fillId="13" borderId="1"/>
    <xf numFmtId="0" fontId="27" fillId="15" borderId="29">
      <alignment horizontal="left" vertical="top"/>
    </xf>
    <xf numFmtId="0" fontId="28" fillId="16" borderId="1"/>
    <xf numFmtId="0" fontId="11" fillId="13" borderId="1"/>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8" fillId="19" borderId="1"/>
    <xf numFmtId="0" fontId="27" fillId="15" borderId="29">
      <alignment horizontal="left" vertical="top"/>
    </xf>
    <xf numFmtId="0" fontId="11" fillId="13" borderId="30">
      <alignment wrapText="1"/>
    </xf>
    <xf numFmtId="0" fontId="26" fillId="15" borderId="29">
      <alignment horizontal="left" vertical="top" wrapText="1"/>
    </xf>
    <xf numFmtId="0" fontId="27" fillId="15" borderId="31">
      <alignment horizontal="left" vertical="top" wrapText="1"/>
    </xf>
    <xf numFmtId="0" fontId="27" fillId="15" borderId="31">
      <alignment horizontal="left" vertical="top" wrapText="1"/>
    </xf>
    <xf numFmtId="0" fontId="11" fillId="13" borderId="1"/>
    <xf numFmtId="0" fontId="38" fillId="19" borderId="1">
      <protection locked="0"/>
    </xf>
    <xf numFmtId="0" fontId="11" fillId="0" borderId="1"/>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1"/>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8" fillId="19" borderId="1"/>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11" fillId="13" borderId="30">
      <alignment wrapText="1"/>
    </xf>
    <xf numFmtId="0" fontId="27" fillId="15" borderId="31">
      <alignment horizontal="left" vertical="top" wrapText="1"/>
    </xf>
    <xf numFmtId="0" fontId="8" fillId="19" borderId="1"/>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13" borderId="30">
      <alignment wrapText="1"/>
    </xf>
    <xf numFmtId="0" fontId="11" fillId="0" borderId="1"/>
    <xf numFmtId="0" fontId="11" fillId="13" borderId="1"/>
    <xf numFmtId="0" fontId="27" fillId="15" borderId="29">
      <alignment horizontal="left" vertical="top"/>
    </xf>
    <xf numFmtId="0" fontId="11" fillId="0" borderId="1"/>
    <xf numFmtId="0" fontId="27" fillId="15" borderId="1">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11" fillId="13" borderId="1"/>
    <xf numFmtId="0" fontId="26" fillId="15" borderId="29">
      <alignment horizontal="left" vertical="top" wrapText="1"/>
    </xf>
    <xf numFmtId="0" fontId="27" fillId="15" borderId="29">
      <alignment horizontal="left" vertical="top"/>
    </xf>
    <xf numFmtId="0" fontId="27" fillId="15" borderId="29">
      <alignment horizontal="left" vertical="top"/>
    </xf>
    <xf numFmtId="0" fontId="40" fillId="13" borderId="1">
      <alignment horizontal="left"/>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8" fillId="13" borderId="1">
      <alignment horizontal="centerContinuous"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11" fillId="0" borderId="1"/>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0" borderId="1"/>
    <xf numFmtId="0" fontId="11" fillId="13" borderId="1"/>
    <xf numFmtId="0" fontId="27" fillId="15" borderId="31">
      <alignment horizontal="left" vertical="top" wrapText="1"/>
    </xf>
    <xf numFmtId="0" fontId="8" fillId="13" borderId="1">
      <alignment horizontal="centerContinuous" wrapText="1"/>
    </xf>
    <xf numFmtId="0" fontId="1" fillId="0" borderId="0"/>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 fillId="0" borderId="0"/>
    <xf numFmtId="0" fontId="11" fillId="13" borderId="30">
      <alignment wrapText="1"/>
    </xf>
    <xf numFmtId="0" fontId="26" fillId="15" borderId="29">
      <alignment horizontal="left" vertical="top" wrapText="1"/>
    </xf>
    <xf numFmtId="0" fontId="11" fillId="13" borderId="20"/>
    <xf numFmtId="0" fontId="11" fillId="13" borderId="30">
      <alignment wrapText="1"/>
    </xf>
    <xf numFmtId="0" fontId="27" fillId="15" borderId="29">
      <alignment horizontal="left" vertical="top"/>
    </xf>
    <xf numFmtId="0" fontId="11" fillId="0" borderId="1"/>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20"/>
    <xf numFmtId="0" fontId="11" fillId="13" borderId="1"/>
    <xf numFmtId="0" fontId="28" fillId="16" borderId="1"/>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38" fillId="19" borderId="1">
      <protection locked="0"/>
    </xf>
    <xf numFmtId="0" fontId="8" fillId="13" borderId="1">
      <alignment horizontal="centerContinuous"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20"/>
    <xf numFmtId="0" fontId="11" fillId="13" borderId="20"/>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20"/>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20"/>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8" fillId="19" borderId="1"/>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11" fillId="13" borderId="1"/>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31">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0" borderId="1"/>
    <xf numFmtId="0" fontId="8" fillId="19"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 fillId="0" borderId="0"/>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0" borderId="1"/>
    <xf numFmtId="0" fontId="27" fillId="15" borderId="31">
      <alignment horizontal="left" vertical="top" wrapText="1"/>
    </xf>
    <xf numFmtId="0" fontId="11" fillId="13" borderId="30">
      <alignment wrapText="1"/>
    </xf>
    <xf numFmtId="0" fontId="8" fillId="13" borderId="1">
      <alignment horizontal="centerContinuous"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11" fillId="13" borderId="1"/>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1"/>
    <xf numFmtId="0" fontId="28" fillId="16" borderId="1"/>
    <xf numFmtId="0" fontId="26" fillId="15" borderId="29">
      <alignment horizontal="left" vertical="top" wrapText="1"/>
    </xf>
    <xf numFmtId="0" fontId="11" fillId="0" borderId="1"/>
    <xf numFmtId="0" fontId="27" fillId="15" borderId="1">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1">
      <alignment horizontal="left" vertical="top" wrapText="1"/>
    </xf>
    <xf numFmtId="0" fontId="26" fillId="15" borderId="29">
      <alignment horizontal="left" vertical="top" wrapText="1"/>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27" fillId="15" borderId="29">
      <alignment horizontal="left" vertical="top"/>
    </xf>
    <xf numFmtId="0" fontId="27" fillId="15" borderId="31">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11" fillId="0" borderId="1"/>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40" fillId="13" borderId="1">
      <alignment horizontal="left"/>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40" fillId="13" borderId="1">
      <alignment horizontal="left"/>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0" borderId="1"/>
    <xf numFmtId="0" fontId="28" fillId="16" borderId="1"/>
    <xf numFmtId="0" fontId="11" fillId="13" borderId="1"/>
    <xf numFmtId="0" fontId="27" fillId="15" borderId="29">
      <alignment horizontal="left" vertical="top"/>
    </xf>
    <xf numFmtId="0" fontId="26" fillId="15" borderId="29">
      <alignment horizontal="left" vertical="top" wrapText="1"/>
    </xf>
    <xf numFmtId="0" fontId="38" fillId="19" borderId="1">
      <protection locked="0"/>
    </xf>
    <xf numFmtId="0" fontId="8" fillId="19" borderId="1"/>
    <xf numFmtId="0" fontId="40" fillId="13" borderId="1">
      <alignment horizontal="left"/>
    </xf>
    <xf numFmtId="0" fontId="8" fillId="13" borderId="1">
      <alignment horizontal="centerContinuous" wrapText="1"/>
    </xf>
    <xf numFmtId="0" fontId="11" fillId="13" borderId="1"/>
    <xf numFmtId="0" fontId="27" fillId="15" borderId="1">
      <alignment horizontal="left" vertical="top" wrapText="1"/>
    </xf>
    <xf numFmtId="0" fontId="27" fillId="15" borderId="31">
      <alignment horizontal="left" vertical="top" wrapText="1"/>
    </xf>
    <xf numFmtId="0" fontId="11" fillId="0" borderId="1"/>
    <xf numFmtId="0" fontId="11" fillId="0" borderId="1"/>
    <xf numFmtId="0" fontId="11" fillId="0" borderId="1"/>
    <xf numFmtId="0" fontId="11" fillId="0" borderId="1"/>
    <xf numFmtId="0" fontId="8" fillId="19" borderId="1"/>
    <xf numFmtId="0" fontId="40" fillId="13" borderId="1">
      <alignment horizontal="left"/>
    </xf>
    <xf numFmtId="0" fontId="8" fillId="13" borderId="1">
      <alignment horizontal="centerContinuous" wrapText="1"/>
    </xf>
    <xf numFmtId="0" fontId="11" fillId="13" borderId="1"/>
    <xf numFmtId="0" fontId="11" fillId="13" borderId="1"/>
    <xf numFmtId="0" fontId="27" fillId="15" borderId="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28" fillId="16" borderId="1"/>
    <xf numFmtId="0" fontId="28" fillId="16"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38" fillId="19" borderId="1">
      <protection locked="0"/>
    </xf>
    <xf numFmtId="0" fontId="1" fillId="0" borderId="0"/>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 fillId="0" borderId="0"/>
    <xf numFmtId="0" fontId="38" fillId="19" borderId="1">
      <protection locked="0"/>
    </xf>
    <xf numFmtId="0" fontId="1" fillId="0" borderId="0"/>
    <xf numFmtId="0" fontId="11" fillId="0" borderId="1"/>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0" borderId="1"/>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0" borderId="1"/>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38" fillId="19" borderId="1">
      <protection locked="0"/>
    </xf>
    <xf numFmtId="0" fontId="38" fillId="19" borderId="1">
      <protection locked="0"/>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0" borderId="1"/>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8" fillId="19" borderId="1"/>
    <xf numFmtId="0" fontId="11" fillId="13" borderId="30">
      <alignment wrapText="1"/>
    </xf>
    <xf numFmtId="0" fontId="11" fillId="13" borderId="30">
      <alignment wrapText="1"/>
    </xf>
    <xf numFmtId="0" fontId="11" fillId="13" borderId="30">
      <alignment wrapText="1"/>
    </xf>
    <xf numFmtId="0" fontId="11" fillId="0" borderId="1"/>
    <xf numFmtId="0" fontId="11" fillId="13" borderId="30">
      <alignment wrapText="1"/>
    </xf>
    <xf numFmtId="0" fontId="11" fillId="13" borderId="30">
      <alignment wrapText="1"/>
    </xf>
    <xf numFmtId="0" fontId="8" fillId="19"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11" fillId="0"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38" fillId="19" borderId="1">
      <protection locked="0"/>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8" fillId="16" borderId="1"/>
    <xf numFmtId="0" fontId="11" fillId="0" borderId="1"/>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8" fillId="16" borderId="1"/>
    <xf numFmtId="0" fontId="27" fillId="15" borderId="31">
      <alignment horizontal="left" vertical="top" wrapText="1"/>
    </xf>
    <xf numFmtId="0" fontId="11" fillId="13" borderId="30">
      <alignment wrapText="1"/>
    </xf>
    <xf numFmtId="0" fontId="11" fillId="0" borderId="1"/>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8" fillId="16" borderId="1"/>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8" fillId="16" borderId="1"/>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0"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8" fillId="13" borderId="1">
      <alignment horizontal="centerContinuous"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8" fillId="16" borderId="1"/>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1"/>
    <xf numFmtId="0" fontId="28" fillId="16" borderId="1"/>
    <xf numFmtId="0" fontId="26" fillId="15" borderId="29">
      <alignment horizontal="left" vertical="top" wrapText="1"/>
    </xf>
    <xf numFmtId="0" fontId="11" fillId="13" borderId="1"/>
    <xf numFmtId="0" fontId="28" fillId="16" borderId="1"/>
    <xf numFmtId="0" fontId="26" fillId="15" borderId="29">
      <alignment horizontal="left" vertical="top" wrapText="1"/>
    </xf>
    <xf numFmtId="0" fontId="28" fillId="16" borderId="1"/>
    <xf numFmtId="0" fontId="28" fillId="16" borderId="1"/>
    <xf numFmtId="0" fontId="28" fillId="16" borderId="1"/>
    <xf numFmtId="0" fontId="28" fillId="16" borderId="1"/>
    <xf numFmtId="0" fontId="8" fillId="13" borderId="1">
      <alignment horizontal="centerContinuous" wrapText="1"/>
    </xf>
    <xf numFmtId="0" fontId="8" fillId="13" borderId="1">
      <alignment horizontal="centerContinuous" wrapText="1"/>
    </xf>
    <xf numFmtId="0" fontId="11" fillId="13" borderId="1"/>
    <xf numFmtId="0" fontId="28" fillId="16" borderId="1"/>
    <xf numFmtId="0" fontId="28" fillId="16" borderId="1"/>
    <xf numFmtId="0" fontId="11" fillId="0" borderId="1"/>
    <xf numFmtId="0" fontId="8" fillId="19" borderId="1"/>
    <xf numFmtId="0" fontId="28" fillId="16" borderId="1"/>
    <xf numFmtId="0" fontId="40" fillId="13" borderId="1">
      <alignment horizontal="left"/>
    </xf>
    <xf numFmtId="0" fontId="11" fillId="0" borderId="1"/>
    <xf numFmtId="0" fontId="28" fillId="16" borderId="1"/>
    <xf numFmtId="0" fontId="11" fillId="13"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1">
      <alignment horizontal="left" vertical="top" wrapText="1"/>
    </xf>
    <xf numFmtId="0" fontId="27" fillId="15" borderId="1">
      <alignment horizontal="left" vertical="top" wrapText="1"/>
    </xf>
    <xf numFmtId="0" fontId="27" fillId="15" borderId="1">
      <alignment horizontal="left" vertical="top" wrapText="1"/>
    </xf>
    <xf numFmtId="0" fontId="11" fillId="13" borderId="1"/>
    <xf numFmtId="0" fontId="11" fillId="13" borderId="1"/>
    <xf numFmtId="0" fontId="11" fillId="13" borderId="1"/>
    <xf numFmtId="0" fontId="11" fillId="13" borderId="1"/>
    <xf numFmtId="0" fontId="11" fillId="13" borderId="1"/>
    <xf numFmtId="0" fontId="11" fillId="0" borderId="1"/>
    <xf numFmtId="0" fontId="38" fillId="19" borderId="1">
      <protection locked="0"/>
    </xf>
    <xf numFmtId="0" fontId="8" fillId="19" borderId="1"/>
    <xf numFmtId="0" fontId="40" fillId="13" borderId="1">
      <alignment horizontal="left"/>
    </xf>
    <xf numFmtId="0" fontId="40" fillId="13" borderId="1">
      <alignment horizontal="left"/>
    </xf>
    <xf numFmtId="0" fontId="40" fillId="13" borderId="1">
      <alignment horizontal="left"/>
    </xf>
    <xf numFmtId="0" fontId="8" fillId="13" borderId="1">
      <alignment horizontal="centerContinuous" wrapText="1"/>
    </xf>
    <xf numFmtId="0" fontId="8" fillId="13" borderId="1">
      <alignment horizontal="centerContinuous" wrapText="1"/>
    </xf>
    <xf numFmtId="0" fontId="8" fillId="13" borderId="1">
      <alignment horizontal="centerContinuous" wrapText="1"/>
    </xf>
    <xf numFmtId="0" fontId="8" fillId="13" borderId="1">
      <alignment horizontal="centerContinuous" wrapText="1"/>
    </xf>
    <xf numFmtId="0" fontId="40" fillId="13" borderId="1">
      <alignment horizontal="left"/>
    </xf>
    <xf numFmtId="0" fontId="40" fillId="13" borderId="1">
      <alignment horizontal="left"/>
    </xf>
    <xf numFmtId="0" fontId="40" fillId="13" borderId="1">
      <alignment horizontal="left"/>
    </xf>
    <xf numFmtId="0" fontId="8" fillId="19" borderId="1"/>
    <xf numFmtId="0" fontId="8" fillId="19" borderId="1"/>
    <xf numFmtId="0" fontId="38" fillId="19" borderId="1">
      <protection locked="0"/>
    </xf>
    <xf numFmtId="0" fontId="38" fillId="19" borderId="1">
      <protection locked="0"/>
    </xf>
    <xf numFmtId="0" fontId="11" fillId="13" borderId="1"/>
    <xf numFmtId="0" fontId="11" fillId="13"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13" borderId="1"/>
    <xf numFmtId="0" fontId="11" fillId="13" borderId="1"/>
    <xf numFmtId="0" fontId="11" fillId="13" borderId="1"/>
    <xf numFmtId="0" fontId="11" fillId="13" borderId="1"/>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1">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1">
      <alignment horizontal="left" vertical="top" wrapText="1"/>
    </xf>
    <xf numFmtId="0" fontId="26" fillId="15" borderId="29">
      <alignment horizontal="left" vertical="top" wrapText="1"/>
    </xf>
    <xf numFmtId="0" fontId="28" fillId="16" borderId="1"/>
    <xf numFmtId="0" fontId="26" fillId="15" borderId="29">
      <alignment horizontal="left" vertical="top" wrapText="1"/>
    </xf>
    <xf numFmtId="0" fontId="11" fillId="13" borderId="1"/>
    <xf numFmtId="0" fontId="11" fillId="13" borderId="30">
      <alignment wrapText="1"/>
    </xf>
    <xf numFmtId="0" fontId="11" fillId="13" borderId="30">
      <alignment wrapText="1"/>
    </xf>
    <xf numFmtId="0" fontId="27" fillId="15" borderId="29">
      <alignment horizontal="left" vertical="top"/>
    </xf>
    <xf numFmtId="0" fontId="27" fillId="15" borderId="31">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8" fillId="16" borderId="1"/>
    <xf numFmtId="0" fontId="11" fillId="0" borderId="1"/>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40" fillId="13" borderId="1">
      <alignment horizontal="left"/>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40" fillId="13" borderId="1">
      <alignment horizontal="left"/>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0" borderId="1"/>
    <xf numFmtId="0" fontId="28" fillId="16" borderId="1"/>
    <xf numFmtId="0" fontId="11" fillId="13" borderId="1"/>
    <xf numFmtId="0" fontId="27" fillId="15" borderId="29">
      <alignment horizontal="left" vertical="top"/>
    </xf>
    <xf numFmtId="0" fontId="26" fillId="15" borderId="29">
      <alignment horizontal="left" vertical="top" wrapText="1"/>
    </xf>
    <xf numFmtId="0" fontId="38" fillId="19" borderId="1">
      <protection locked="0"/>
    </xf>
    <xf numFmtId="0" fontId="8" fillId="19" borderId="1"/>
    <xf numFmtId="0" fontId="40" fillId="13" borderId="1">
      <alignment horizontal="left"/>
    </xf>
    <xf numFmtId="0" fontId="8" fillId="13" borderId="1">
      <alignment horizontal="centerContinuous" wrapText="1"/>
    </xf>
    <xf numFmtId="0" fontId="11" fillId="13" borderId="1"/>
    <xf numFmtId="0" fontId="27" fillId="15" borderId="1">
      <alignment horizontal="left" vertical="top" wrapText="1"/>
    </xf>
    <xf numFmtId="0" fontId="27" fillId="15" borderId="31">
      <alignment horizontal="left" vertical="top" wrapText="1"/>
    </xf>
    <xf numFmtId="0" fontId="11" fillId="0" borderId="1"/>
    <xf numFmtId="0" fontId="11" fillId="0" borderId="1"/>
    <xf numFmtId="0" fontId="11" fillId="0" borderId="1"/>
    <xf numFmtId="0" fontId="11" fillId="0" borderId="1"/>
    <xf numFmtId="0" fontId="8" fillId="19" borderId="1"/>
    <xf numFmtId="0" fontId="40" fillId="13" borderId="1">
      <alignment horizontal="left"/>
    </xf>
    <xf numFmtId="0" fontId="8" fillId="13" borderId="1">
      <alignment horizontal="centerContinuous" wrapText="1"/>
    </xf>
    <xf numFmtId="0" fontId="11" fillId="13" borderId="1"/>
    <xf numFmtId="0" fontId="11" fillId="13" borderId="1"/>
    <xf numFmtId="0" fontId="27" fillId="15" borderId="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28" fillId="16" borderId="1"/>
    <xf numFmtId="0" fontId="28" fillId="16"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38" fillId="19" borderId="1">
      <protection locked="0"/>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38" fillId="19" borderId="1">
      <protection locked="0"/>
    </xf>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38" fillId="19" borderId="1">
      <protection locked="0"/>
    </xf>
    <xf numFmtId="0" fontId="38" fillId="19" borderId="1">
      <protection locked="0"/>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7" fillId="15" borderId="1">
      <alignment horizontal="left" vertical="top" wrapText="1"/>
    </xf>
    <xf numFmtId="0" fontId="27" fillId="15" borderId="1">
      <alignment horizontal="left" vertical="top" wrapText="1"/>
    </xf>
    <xf numFmtId="0" fontId="27" fillId="15" borderId="1">
      <alignment horizontal="left" vertical="top" wrapText="1"/>
    </xf>
    <xf numFmtId="0" fontId="27" fillId="15" borderId="1">
      <alignment horizontal="left" vertical="top" wrapText="1"/>
    </xf>
    <xf numFmtId="0" fontId="28" fillId="16" borderId="1"/>
    <xf numFmtId="0" fontId="11" fillId="13" borderId="30">
      <alignment wrapText="1"/>
    </xf>
    <xf numFmtId="0" fontId="11" fillId="13" borderId="30">
      <alignment wrapText="1"/>
    </xf>
    <xf numFmtId="0" fontId="11" fillId="13" borderId="30">
      <alignment wrapText="1"/>
    </xf>
    <xf numFmtId="0" fontId="28" fillId="16" borderId="1"/>
    <xf numFmtId="0" fontId="28" fillId="16" borderId="1"/>
    <xf numFmtId="0" fontId="28" fillId="16" borderId="1"/>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8" fillId="16" borderId="1"/>
    <xf numFmtId="0" fontId="28" fillId="16" borderId="1"/>
    <xf numFmtId="0" fontId="28" fillId="16" borderId="1"/>
    <xf numFmtId="0" fontId="28" fillId="16" borderId="1"/>
    <xf numFmtId="0" fontId="11" fillId="13" borderId="30">
      <alignment wrapText="1"/>
    </xf>
    <xf numFmtId="0" fontId="11" fillId="13" borderId="30">
      <alignment wrapText="1"/>
    </xf>
    <xf numFmtId="0" fontId="28" fillId="16" borderId="1"/>
    <xf numFmtId="0" fontId="11" fillId="13" borderId="1"/>
    <xf numFmtId="0" fontId="28" fillId="16" borderId="1"/>
    <xf numFmtId="0" fontId="11" fillId="13" borderId="1"/>
    <xf numFmtId="0" fontId="11" fillId="13" borderId="1"/>
    <xf numFmtId="0" fontId="28" fillId="16" borderId="1"/>
    <xf numFmtId="0" fontId="11" fillId="13" borderId="1"/>
    <xf numFmtId="0" fontId="28" fillId="16" borderId="1"/>
    <xf numFmtId="0" fontId="28" fillId="16" borderId="1"/>
    <xf numFmtId="0" fontId="11" fillId="13" borderId="1"/>
    <xf numFmtId="0" fontId="1" fillId="0" borderId="0"/>
    <xf numFmtId="0" fontId="11" fillId="13" borderId="30">
      <alignment wrapText="1"/>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1" fillId="0" borderId="0"/>
    <xf numFmtId="0" fontId="11" fillId="13" borderId="30">
      <alignment wrapText="1"/>
    </xf>
    <xf numFmtId="0" fontId="1" fillId="0" borderId="0"/>
    <xf numFmtId="0" fontId="1" fillId="0" borderId="0"/>
    <xf numFmtId="0" fontId="1" fillId="0" borderId="0"/>
    <xf numFmtId="0" fontId="27" fillId="15" borderId="29">
      <alignment horizontal="left" vertical="top"/>
    </xf>
    <xf numFmtId="0" fontId="11" fillId="13" borderId="30">
      <alignment wrapText="1"/>
    </xf>
    <xf numFmtId="0" fontId="27" fillId="15" borderId="29">
      <alignment horizontal="left" vertical="top"/>
    </xf>
    <xf numFmtId="0" fontId="11" fillId="0" borderId="1"/>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 fillId="0" borderId="0"/>
    <xf numFmtId="0" fontId="26" fillId="15" borderId="29">
      <alignment horizontal="left" vertical="top" wrapText="1"/>
    </xf>
    <xf numFmtId="0" fontId="26" fillId="15" borderId="29">
      <alignment horizontal="left" vertical="top" wrapText="1"/>
    </xf>
    <xf numFmtId="0" fontId="1" fillId="0" borderId="0"/>
    <xf numFmtId="0" fontId="1" fillId="0" borderId="0"/>
    <xf numFmtId="0" fontId="1" fillId="0" borderId="0"/>
    <xf numFmtId="0" fontId="11" fillId="13" borderId="20"/>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1"/>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0" borderId="1"/>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 fillId="0" borderId="0"/>
    <xf numFmtId="0" fontId="1" fillId="0" borderId="0"/>
    <xf numFmtId="0" fontId="1" fillId="0" borderId="0"/>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8" fillId="16" borderId="1"/>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20"/>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11" fillId="13" borderId="1"/>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8" fillId="16" borderId="1"/>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1"/>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9" fillId="0" borderId="0"/>
    <xf numFmtId="0" fontId="11" fillId="0" borderId="1"/>
    <xf numFmtId="0" fontId="11" fillId="0" borderId="1"/>
    <xf numFmtId="0" fontId="11" fillId="0" borderId="1"/>
    <xf numFmtId="0" fontId="27" fillId="15" borderId="29">
      <alignment horizontal="left" vertical="top"/>
    </xf>
    <xf numFmtId="0" fontId="27" fillId="15" borderId="31">
      <alignment horizontal="left" vertical="top" wrapText="1"/>
    </xf>
    <xf numFmtId="0" fontId="11" fillId="0" borderId="1"/>
    <xf numFmtId="0" fontId="11" fillId="0" borderId="1"/>
    <xf numFmtId="0" fontId="11" fillId="0" borderId="1"/>
    <xf numFmtId="0" fontId="38" fillId="19" borderId="1">
      <protection locked="0"/>
    </xf>
    <xf numFmtId="0" fontId="27" fillId="15" borderId="29">
      <alignment horizontal="left" vertical="top"/>
    </xf>
    <xf numFmtId="0" fontId="11" fillId="13" borderId="30">
      <alignment wrapText="1"/>
    </xf>
    <xf numFmtId="0" fontId="28" fillId="16" borderId="1"/>
    <xf numFmtId="0" fontId="11" fillId="13" borderId="10">
      <alignment horizontal="center" wrapText="1"/>
    </xf>
    <xf numFmtId="0" fontId="11" fillId="13" borderId="1"/>
    <xf numFmtId="0" fontId="26" fillId="15" borderId="29">
      <alignment horizontal="left" vertical="top" wrapText="1"/>
    </xf>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38" fillId="19" borderId="1">
      <protection locked="0"/>
    </xf>
    <xf numFmtId="0" fontId="27" fillId="15" borderId="29">
      <alignment horizontal="left" vertical="top"/>
    </xf>
    <xf numFmtId="0" fontId="8" fillId="19" borderId="1"/>
    <xf numFmtId="0" fontId="40" fillId="13" borderId="1">
      <alignment horizontal="left"/>
    </xf>
    <xf numFmtId="0" fontId="27" fillId="15" borderId="29">
      <alignment horizontal="left" vertical="top"/>
    </xf>
    <xf numFmtId="0" fontId="8" fillId="13" borderId="1">
      <alignment horizontal="centerContinuous" wrapText="1"/>
    </xf>
    <xf numFmtId="0" fontId="11" fillId="13" borderId="30">
      <alignment wrapText="1"/>
    </xf>
    <xf numFmtId="0" fontId="26" fillId="15" borderId="29">
      <alignment horizontal="left" vertical="top" wrapText="1"/>
    </xf>
    <xf numFmtId="0" fontId="11" fillId="13" borderId="10">
      <alignment horizontal="center" wrapText="1"/>
    </xf>
    <xf numFmtId="0" fontId="11" fillId="13" borderId="1"/>
    <xf numFmtId="0" fontId="28" fillId="16" borderId="1"/>
    <xf numFmtId="0" fontId="27" fillId="15" borderId="29">
      <alignment horizontal="left" vertical="top"/>
    </xf>
    <xf numFmtId="0" fontId="27" fillId="15" borderId="1">
      <alignment horizontal="left" vertical="top" wrapText="1"/>
    </xf>
    <xf numFmtId="0" fontId="27" fillId="15" borderId="31">
      <alignment horizontal="left" vertical="top" wrapText="1"/>
    </xf>
    <xf numFmtId="0" fontId="27" fillId="15" borderId="31">
      <alignment horizontal="left" vertical="top" wrapText="1"/>
    </xf>
    <xf numFmtId="0" fontId="11" fillId="13" borderId="30">
      <alignment wrapText="1"/>
    </xf>
    <xf numFmtId="0" fontId="11" fillId="0" borderId="1"/>
    <xf numFmtId="0" fontId="11" fillId="0"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8" fillId="19" borderId="1"/>
    <xf numFmtId="0" fontId="40" fillId="13" borderId="1">
      <alignment horizontal="left"/>
    </xf>
    <xf numFmtId="0" fontId="26" fillId="15" borderId="29">
      <alignment horizontal="left" vertical="top" wrapText="1"/>
    </xf>
    <xf numFmtId="0" fontId="26" fillId="15" borderId="29">
      <alignment horizontal="left" vertical="top" wrapText="1"/>
    </xf>
    <xf numFmtId="0" fontId="8" fillId="13" borderId="1">
      <alignment horizontal="centerContinuous"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8" fillId="16" borderId="1"/>
    <xf numFmtId="0" fontId="11" fillId="13" borderId="1"/>
    <xf numFmtId="0" fontId="11" fillId="13" borderId="1"/>
    <xf numFmtId="0" fontId="27" fillId="15" borderId="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38" fillId="19" borderId="1">
      <protection locked="0"/>
    </xf>
    <xf numFmtId="0" fontId="11" fillId="13" borderId="1"/>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11" fillId="13" borderId="1"/>
    <xf numFmtId="0" fontId="27" fillId="15" borderId="29">
      <alignment horizontal="left" vertical="top"/>
    </xf>
    <xf numFmtId="0" fontId="26" fillId="15" borderId="29">
      <alignment horizontal="left" vertical="top" wrapText="1"/>
    </xf>
    <xf numFmtId="0" fontId="38" fillId="19" borderId="1">
      <protection locked="0"/>
    </xf>
    <xf numFmtId="0" fontId="8" fillId="19" borderId="1"/>
    <xf numFmtId="0" fontId="40" fillId="13" borderId="1">
      <alignment horizontal="left"/>
    </xf>
    <xf numFmtId="0" fontId="8" fillId="13" borderId="1">
      <alignment horizontal="centerContinuous" wrapText="1"/>
    </xf>
    <xf numFmtId="0" fontId="11" fillId="13" borderId="1"/>
    <xf numFmtId="0" fontId="27" fillId="15" borderId="1">
      <alignment horizontal="left" vertical="top" wrapText="1"/>
    </xf>
    <xf numFmtId="0" fontId="27" fillId="15" borderId="31">
      <alignment horizontal="left" vertical="top" wrapText="1"/>
    </xf>
    <xf numFmtId="0" fontId="11" fillId="0" borderId="1"/>
    <xf numFmtId="0" fontId="11" fillId="13" borderId="30">
      <alignment wrapText="1"/>
    </xf>
    <xf numFmtId="0" fontId="11" fillId="0" borderId="1"/>
    <xf numFmtId="0" fontId="11" fillId="0" borderId="1"/>
    <xf numFmtId="0" fontId="8" fillId="19" borderId="1"/>
    <xf numFmtId="0" fontId="40" fillId="13" borderId="1">
      <alignment horizontal="left"/>
    </xf>
    <xf numFmtId="0" fontId="8" fillId="13" borderId="1">
      <alignment horizontal="centerContinuous" wrapText="1"/>
    </xf>
    <xf numFmtId="0" fontId="11" fillId="13" borderId="1"/>
    <xf numFmtId="0" fontId="11" fillId="13" borderId="1"/>
    <xf numFmtId="0" fontId="27" fillId="15" borderId="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10">
      <alignment horizontal="center" wrapText="1"/>
    </xf>
    <xf numFmtId="0" fontId="11" fillId="13" borderId="10">
      <alignment horizontal="center" wrapText="1"/>
    </xf>
    <xf numFmtId="0" fontId="27" fillId="15" borderId="31">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8" fillId="16"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0" borderId="1"/>
    <xf numFmtId="0" fontId="38" fillId="19" borderId="1">
      <protection locked="0"/>
    </xf>
    <xf numFmtId="0" fontId="11" fillId="0" borderId="1"/>
    <xf numFmtId="0" fontId="11" fillId="0" borderId="1"/>
    <xf numFmtId="0" fontId="26" fillId="15" borderId="29">
      <alignment horizontal="left" vertical="top" wrapText="1"/>
    </xf>
    <xf numFmtId="0" fontId="11" fillId="0" borderId="1"/>
    <xf numFmtId="0" fontId="11" fillId="0" borderId="1"/>
    <xf numFmtId="0" fontId="11" fillId="0"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8" fillId="16" borderId="1"/>
    <xf numFmtId="0" fontId="11" fillId="13" borderId="30">
      <alignment wrapText="1"/>
    </xf>
    <xf numFmtId="0" fontId="38" fillId="19" borderId="1">
      <protection locked="0"/>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11" fillId="13" borderId="1"/>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11" fillId="13" borderId="20"/>
    <xf numFmtId="0" fontId="11" fillId="13" borderId="30">
      <alignment wrapText="1"/>
    </xf>
    <xf numFmtId="0" fontId="27" fillId="15" borderId="29">
      <alignment horizontal="left" vertical="top"/>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11" fillId="13" borderId="20"/>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1"/>
    <xf numFmtId="0" fontId="27" fillId="15" borderId="29">
      <alignment horizontal="left" vertical="top"/>
    </xf>
    <xf numFmtId="0" fontId="28" fillId="16"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11" fillId="13" borderId="10">
      <alignment horizontal="center"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8" fillId="16" borderId="1"/>
    <xf numFmtId="0" fontId="11" fillId="13" borderId="20"/>
    <xf numFmtId="0" fontId="11" fillId="13" borderId="20"/>
    <xf numFmtId="0" fontId="27" fillId="15" borderId="29">
      <alignment horizontal="left" vertical="top"/>
    </xf>
    <xf numFmtId="0" fontId="11" fillId="13" borderId="20"/>
    <xf numFmtId="0" fontId="27" fillId="15" borderId="29">
      <alignment horizontal="left" vertical="top"/>
    </xf>
    <xf numFmtId="0" fontId="11" fillId="13" borderId="30">
      <alignment wrapText="1"/>
    </xf>
    <xf numFmtId="0" fontId="11" fillId="13" borderId="20"/>
    <xf numFmtId="0" fontId="27" fillId="15" borderId="29">
      <alignment horizontal="left" vertical="top"/>
    </xf>
    <xf numFmtId="0" fontId="11" fillId="13" borderId="1"/>
    <xf numFmtId="0" fontId="28" fillId="16" borderId="1"/>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10">
      <alignment horizontal="center" wrapText="1"/>
    </xf>
    <xf numFmtId="0" fontId="11" fillId="13" borderId="1"/>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0" borderId="1"/>
    <xf numFmtId="0" fontId="11" fillId="0" borderId="1"/>
    <xf numFmtId="0" fontId="11" fillId="0" borderId="1"/>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0" borderId="1"/>
    <xf numFmtId="0" fontId="11" fillId="0" borderId="1"/>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11" fillId="13" borderId="1"/>
    <xf numFmtId="0" fontId="27" fillId="15" borderId="31">
      <alignment horizontal="left" vertical="top"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0" borderId="1"/>
    <xf numFmtId="0" fontId="11" fillId="0" borderId="1"/>
    <xf numFmtId="0" fontId="11" fillId="0" borderId="1"/>
    <xf numFmtId="0" fontId="27" fillId="15" borderId="29">
      <alignment horizontal="left" vertical="top"/>
    </xf>
    <xf numFmtId="0" fontId="26" fillId="15" borderId="29">
      <alignment horizontal="left" vertical="top" wrapText="1"/>
    </xf>
    <xf numFmtId="0" fontId="11" fillId="0" borderId="1"/>
    <xf numFmtId="0" fontId="26" fillId="15" borderId="29">
      <alignment horizontal="left" vertical="top" wrapText="1"/>
    </xf>
    <xf numFmtId="0" fontId="11" fillId="0" borderId="1"/>
    <xf numFmtId="0" fontId="11" fillId="0" borderId="1"/>
    <xf numFmtId="0" fontId="26" fillId="15" borderId="29">
      <alignment horizontal="left" vertical="top" wrapText="1"/>
    </xf>
    <xf numFmtId="0" fontId="11" fillId="13" borderId="30">
      <alignment wrapText="1"/>
    </xf>
    <xf numFmtId="0" fontId="26" fillId="15" borderId="29">
      <alignment horizontal="left" vertical="top" wrapText="1"/>
    </xf>
    <xf numFmtId="0" fontId="28" fillId="16" borderId="1"/>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11" fillId="13"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0" borderId="1"/>
    <xf numFmtId="0" fontId="11" fillId="0" borderId="1"/>
    <xf numFmtId="0" fontId="11" fillId="0" borderId="1"/>
    <xf numFmtId="0" fontId="11" fillId="13" borderId="30">
      <alignment wrapText="1"/>
    </xf>
    <xf numFmtId="0" fontId="27" fillId="15" borderId="29">
      <alignment horizontal="left" vertical="top"/>
    </xf>
    <xf numFmtId="0" fontId="11" fillId="0" borderId="1"/>
    <xf numFmtId="0" fontId="11" fillId="0" borderId="1"/>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38" fillId="19" borderId="1">
      <protection locked="0"/>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8" fillId="16" borderId="1"/>
    <xf numFmtId="0" fontId="11" fillId="13" borderId="30">
      <alignment wrapText="1"/>
    </xf>
    <xf numFmtId="0" fontId="26" fillId="15" borderId="29">
      <alignment horizontal="left" vertical="top" wrapText="1"/>
    </xf>
    <xf numFmtId="0" fontId="26" fillId="15" borderId="29">
      <alignment horizontal="left" vertical="top" wrapText="1"/>
    </xf>
    <xf numFmtId="0" fontId="38" fillId="19" borderId="1">
      <protection locked="0"/>
    </xf>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11" fillId="13"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8" fillId="16"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11" fillId="13" borderId="30">
      <alignment wrapText="1"/>
    </xf>
    <xf numFmtId="0" fontId="11" fillId="13" borderId="1"/>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0" borderId="1"/>
    <xf numFmtId="0" fontId="11" fillId="0" borderId="1"/>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8" fillId="16" borderId="1"/>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8" fillId="16" borderId="1"/>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1"/>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0" borderId="1"/>
    <xf numFmtId="0" fontId="11" fillId="0" borderId="1"/>
    <xf numFmtId="0" fontId="26" fillId="15" borderId="29">
      <alignment horizontal="left" vertical="top" wrapText="1"/>
    </xf>
    <xf numFmtId="0" fontId="11" fillId="0" borderId="1"/>
    <xf numFmtId="0" fontId="11" fillId="0" borderId="1"/>
    <xf numFmtId="0" fontId="11" fillId="0"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7" fillId="15" borderId="29">
      <alignment horizontal="left" vertical="top"/>
    </xf>
    <xf numFmtId="0" fontId="11" fillId="13" borderId="1"/>
    <xf numFmtId="0" fontId="27" fillId="15" borderId="31">
      <alignment horizontal="left" vertical="top" wrapText="1"/>
    </xf>
    <xf numFmtId="0" fontId="11" fillId="13" borderId="30">
      <alignment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0" borderId="1"/>
    <xf numFmtId="0" fontId="11" fillId="0" borderId="1"/>
    <xf numFmtId="0" fontId="11" fillId="0" borderId="1"/>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0" borderId="1"/>
    <xf numFmtId="0" fontId="11" fillId="0" borderId="1"/>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11" fillId="13" borderId="1"/>
    <xf numFmtId="0" fontId="27" fillId="15" borderId="31">
      <alignment horizontal="left" vertical="top"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0" borderId="1"/>
    <xf numFmtId="0" fontId="11" fillId="0" borderId="1"/>
    <xf numFmtId="0" fontId="11" fillId="0" borderId="1"/>
    <xf numFmtId="0" fontId="27" fillId="15" borderId="29">
      <alignment horizontal="left" vertical="top"/>
    </xf>
    <xf numFmtId="0" fontId="26" fillId="15" borderId="29">
      <alignment horizontal="left" vertical="top" wrapText="1"/>
    </xf>
    <xf numFmtId="0" fontId="11" fillId="0" borderId="1"/>
    <xf numFmtId="0" fontId="26" fillId="15" borderId="29">
      <alignment horizontal="left" vertical="top" wrapText="1"/>
    </xf>
    <xf numFmtId="0" fontId="11" fillId="0" borderId="1"/>
    <xf numFmtId="0" fontId="11" fillId="0" borderId="1"/>
    <xf numFmtId="0" fontId="26" fillId="15" borderId="29">
      <alignment horizontal="left" vertical="top" wrapText="1"/>
    </xf>
    <xf numFmtId="0" fontId="11" fillId="13" borderId="30">
      <alignment wrapText="1"/>
    </xf>
    <xf numFmtId="0" fontId="26" fillId="15" borderId="29">
      <alignment horizontal="left" vertical="top" wrapText="1"/>
    </xf>
    <xf numFmtId="0" fontId="28" fillId="16" borderId="1"/>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11" fillId="13"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0" borderId="1"/>
    <xf numFmtId="0" fontId="11" fillId="0" borderId="1"/>
    <xf numFmtId="0" fontId="11" fillId="0" borderId="1"/>
    <xf numFmtId="0" fontId="11" fillId="13" borderId="30">
      <alignment wrapText="1"/>
    </xf>
    <xf numFmtId="0" fontId="27" fillId="15" borderId="29">
      <alignment horizontal="left" vertical="top"/>
    </xf>
    <xf numFmtId="0" fontId="11" fillId="0" borderId="1"/>
    <xf numFmtId="0" fontId="11" fillId="0" borderId="1"/>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0" borderId="1"/>
    <xf numFmtId="0" fontId="11" fillId="0" borderId="1"/>
    <xf numFmtId="0" fontId="11" fillId="0" borderId="1"/>
    <xf numFmtId="0" fontId="11" fillId="0" borderId="1"/>
    <xf numFmtId="0" fontId="11" fillId="0" borderId="1"/>
    <xf numFmtId="0" fontId="11" fillId="0"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0" borderId="1"/>
    <xf numFmtId="0" fontId="11" fillId="0" borderId="1"/>
    <xf numFmtId="0" fontId="26" fillId="15" borderId="29">
      <alignment horizontal="left" vertical="top" wrapText="1"/>
    </xf>
    <xf numFmtId="0" fontId="11" fillId="0" borderId="1"/>
    <xf numFmtId="0" fontId="11" fillId="0" borderId="1"/>
    <xf numFmtId="0" fontId="11" fillId="0"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7" fillId="15" borderId="29">
      <alignment horizontal="left" vertical="top"/>
    </xf>
    <xf numFmtId="0" fontId="11" fillId="13" borderId="1"/>
    <xf numFmtId="0" fontId="27" fillId="15" borderId="31">
      <alignment horizontal="left" vertical="top" wrapText="1"/>
    </xf>
    <xf numFmtId="0" fontId="11" fillId="13" borderId="30">
      <alignment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0" borderId="1"/>
    <xf numFmtId="0" fontId="11" fillId="0" borderId="1"/>
    <xf numFmtId="0" fontId="11" fillId="0" borderId="1"/>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0" borderId="1"/>
    <xf numFmtId="0" fontId="11" fillId="0" borderId="1"/>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11" fillId="13" borderId="1"/>
    <xf numFmtId="0" fontId="27" fillId="15" borderId="31">
      <alignment horizontal="left" vertical="top"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0" borderId="1"/>
    <xf numFmtId="0" fontId="11" fillId="0" borderId="1"/>
    <xf numFmtId="0" fontId="11" fillId="0" borderId="1"/>
    <xf numFmtId="0" fontId="27" fillId="15" borderId="29">
      <alignment horizontal="left" vertical="top"/>
    </xf>
    <xf numFmtId="0" fontId="26" fillId="15" borderId="29">
      <alignment horizontal="left" vertical="top" wrapText="1"/>
    </xf>
    <xf numFmtId="0" fontId="11" fillId="0" borderId="1"/>
    <xf numFmtId="0" fontId="26" fillId="15" borderId="29">
      <alignment horizontal="left" vertical="top" wrapText="1"/>
    </xf>
    <xf numFmtId="0" fontId="11" fillId="0" borderId="1"/>
    <xf numFmtId="0" fontId="11" fillId="0" borderId="1"/>
    <xf numFmtId="0" fontId="26" fillId="15" borderId="29">
      <alignment horizontal="left" vertical="top" wrapText="1"/>
    </xf>
    <xf numFmtId="0" fontId="11" fillId="13" borderId="30">
      <alignment wrapText="1"/>
    </xf>
    <xf numFmtId="0" fontId="26" fillId="15" borderId="29">
      <alignment horizontal="left" vertical="top" wrapText="1"/>
    </xf>
    <xf numFmtId="0" fontId="28" fillId="16" borderId="1"/>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11" fillId="13"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0" borderId="1"/>
    <xf numFmtId="0" fontId="11" fillId="0" borderId="1"/>
    <xf numFmtId="0" fontId="11" fillId="0" borderId="1"/>
    <xf numFmtId="0" fontId="11" fillId="13" borderId="30">
      <alignment wrapText="1"/>
    </xf>
    <xf numFmtId="0" fontId="27" fillId="15" borderId="29">
      <alignment horizontal="left" vertical="top"/>
    </xf>
    <xf numFmtId="0" fontId="11" fillId="0" borderId="1"/>
    <xf numFmtId="0" fontId="11" fillId="0" borderId="1"/>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8" fillId="16" borderId="1"/>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0" borderId="1"/>
    <xf numFmtId="0" fontId="11" fillId="0" borderId="1"/>
    <xf numFmtId="0" fontId="11" fillId="0" borderId="1"/>
    <xf numFmtId="0" fontId="11" fillId="0" borderId="1"/>
    <xf numFmtId="0" fontId="11" fillId="0" borderId="1"/>
    <xf numFmtId="0" fontId="11" fillId="0" borderId="1"/>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10">
      <alignment horizontal="center"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11" fillId="13" borderId="10">
      <alignment horizontal="center" wrapText="1"/>
    </xf>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10">
      <alignment horizontal="center" wrapText="1"/>
    </xf>
    <xf numFmtId="0" fontId="11" fillId="13" borderId="10">
      <alignment horizontal="center"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10">
      <alignment horizontal="center" wrapText="1"/>
    </xf>
    <xf numFmtId="0" fontId="11" fillId="13" borderId="10">
      <alignment horizontal="center"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11" fillId="13" borderId="10">
      <alignment horizontal="center"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0">
      <alignment horizontal="center"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7" fillId="15" borderId="29">
      <alignment horizontal="left" vertical="top"/>
    </xf>
    <xf numFmtId="0" fontId="27" fillId="15" borderId="31">
      <alignment horizontal="left" vertical="top" wrapText="1"/>
    </xf>
    <xf numFmtId="0" fontId="11" fillId="13" borderId="30">
      <alignment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11" fillId="13" borderId="10">
      <alignment horizontal="center"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0">
      <alignment horizontal="center"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20"/>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10">
      <alignment horizontal="center"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20"/>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10">
      <alignment horizontal="center"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1"/>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0" borderId="1"/>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10">
      <alignment horizontal="center"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20"/>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10">
      <alignment horizontal="center"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11" fillId="0" borderId="1"/>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31">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0" borderId="1"/>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0" borderId="1"/>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20"/>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0" borderId="1"/>
    <xf numFmtId="0" fontId="26" fillId="15" borderId="29">
      <alignment horizontal="left" vertical="top" wrapText="1"/>
    </xf>
    <xf numFmtId="0" fontId="11" fillId="13" borderId="20"/>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8" fillId="16"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31">
      <alignment horizontal="left" vertical="top" wrapText="1"/>
    </xf>
    <xf numFmtId="0" fontId="27" fillId="15" borderId="31">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13" borderId="30">
      <alignment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11" fillId="13" borderId="30">
      <alignment wrapText="1"/>
    </xf>
    <xf numFmtId="0" fontId="11" fillId="13" borderId="20"/>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0" borderId="1"/>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8" fillId="16" borderId="1"/>
    <xf numFmtId="0" fontId="26" fillId="15" borderId="29">
      <alignment horizontal="left" vertical="top" wrapText="1"/>
    </xf>
    <xf numFmtId="0" fontId="11" fillId="13" borderId="30">
      <alignment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1"/>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20"/>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20"/>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10">
      <alignment horizontal="center"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8" fillId="16" borderId="1"/>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11" fillId="13" borderId="20"/>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20"/>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8" fillId="16" borderId="1"/>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8" fillId="16" borderId="1"/>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11" fillId="13" borderId="1"/>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20"/>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20"/>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0" borderId="1"/>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10">
      <alignment horizontal="center"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11" fillId="13" borderId="10">
      <alignment horizontal="center"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20"/>
    <xf numFmtId="0" fontId="26" fillId="15" borderId="29">
      <alignment horizontal="left" vertical="top" wrapText="1"/>
    </xf>
    <xf numFmtId="0" fontId="11" fillId="13" borderId="20"/>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8" fillId="16" borderId="1"/>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0"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31">
      <alignment horizontal="left" vertical="top" wrapText="1"/>
    </xf>
    <xf numFmtId="0" fontId="11" fillId="13" borderId="30">
      <alignment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8" fillId="16" borderId="1"/>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1"/>
    <xf numFmtId="0" fontId="11" fillId="13" borderId="1"/>
    <xf numFmtId="0" fontId="11" fillId="0"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20"/>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11" fillId="13" borderId="10">
      <alignment horizontal="center"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11" fillId="13" borderId="1"/>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20"/>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10">
      <alignment horizontal="center" wrapText="1"/>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20"/>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11" fillId="13" borderId="20"/>
    <xf numFmtId="0" fontId="27" fillId="15" borderId="29">
      <alignment horizontal="left" vertical="top"/>
    </xf>
    <xf numFmtId="0" fontId="11" fillId="13" borderId="10">
      <alignment horizontal="center"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8" fillId="16" borderId="1"/>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20"/>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20"/>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0"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20"/>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10">
      <alignment horizontal="center"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20"/>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1"/>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10">
      <alignment horizontal="center"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20"/>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1"/>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8" fillId="16" borderId="1"/>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20"/>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11" fillId="13" borderId="10">
      <alignment horizontal="center" wrapText="1"/>
    </xf>
    <xf numFmtId="0" fontId="11" fillId="13" borderId="10">
      <alignment horizontal="center"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8" fillId="16"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20"/>
    <xf numFmtId="0" fontId="27" fillId="15" borderId="29">
      <alignment horizontal="left" vertical="top"/>
    </xf>
    <xf numFmtId="0" fontId="26" fillId="15" borderId="29">
      <alignment horizontal="left" vertical="top" wrapText="1"/>
    </xf>
    <xf numFmtId="0" fontId="11" fillId="13" borderId="1"/>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0" borderId="1"/>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20"/>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1"/>
    <xf numFmtId="0" fontId="11" fillId="13" borderId="30">
      <alignment wrapText="1"/>
    </xf>
    <xf numFmtId="0" fontId="27" fillId="15" borderId="29">
      <alignment horizontal="left" vertical="top"/>
    </xf>
    <xf numFmtId="0" fontId="11" fillId="13" borderId="20"/>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11" fillId="13" borderId="30">
      <alignment wrapText="1"/>
    </xf>
    <xf numFmtId="0" fontId="11" fillId="13" borderId="10">
      <alignment horizontal="center"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0" borderId="1"/>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11" fillId="13" borderId="30">
      <alignment wrapText="1"/>
    </xf>
    <xf numFmtId="0" fontId="11" fillId="13" borderId="10">
      <alignment horizontal="center" wrapText="1"/>
    </xf>
    <xf numFmtId="0" fontId="27" fillId="15" borderId="29">
      <alignment horizontal="left" vertical="top"/>
    </xf>
    <xf numFmtId="0" fontId="11" fillId="13" borderId="20"/>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10">
      <alignment horizontal="center"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8" fillId="16" borderId="1"/>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0" borderId="1"/>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20"/>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20"/>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20"/>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20"/>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11" fillId="13" borderId="20"/>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0" borderId="1"/>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20"/>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20"/>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0" borderId="1"/>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8" fillId="16" borderId="1"/>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0"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1"/>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0" borderId="1"/>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20"/>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20"/>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20"/>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20"/>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20"/>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11" fillId="13" borderId="30">
      <alignment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0"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11" fillId="13" borderId="10">
      <alignment horizontal="center" wrapText="1"/>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20"/>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20"/>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20"/>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10">
      <alignment horizontal="center"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11" fillId="13" borderId="30">
      <alignment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8" fillId="16" borderId="1"/>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0">
      <alignment horizontal="center"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20"/>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10">
      <alignment horizontal="center"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20"/>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20"/>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8" fillId="16"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31">
      <alignment horizontal="left" vertical="top" wrapText="1"/>
    </xf>
    <xf numFmtId="0" fontId="11" fillId="13" borderId="1"/>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11" fillId="0" borderId="1"/>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8" fillId="16"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0" borderId="1"/>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0"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8" fillId="16" borderId="1"/>
    <xf numFmtId="0" fontId="27" fillId="15" borderId="29">
      <alignment horizontal="left" vertical="top"/>
    </xf>
    <xf numFmtId="0" fontId="27" fillId="15" borderId="31">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10">
      <alignment horizontal="center" wrapText="1"/>
    </xf>
    <xf numFmtId="0" fontId="27" fillId="15" borderId="29">
      <alignment horizontal="left" vertical="top"/>
    </xf>
    <xf numFmtId="0" fontId="11" fillId="13" borderId="1"/>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10">
      <alignment horizontal="center"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8" fillId="16"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11" fillId="13" borderId="10">
      <alignment horizontal="center"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20"/>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8" fillId="16" borderId="1"/>
    <xf numFmtId="0" fontId="11" fillId="13" borderId="1"/>
    <xf numFmtId="0" fontId="26" fillId="15" borderId="29">
      <alignment horizontal="left" vertical="top" wrapText="1"/>
    </xf>
    <xf numFmtId="0" fontId="27" fillId="15" borderId="29">
      <alignment horizontal="left" vertical="top"/>
    </xf>
    <xf numFmtId="0" fontId="11" fillId="13" borderId="1"/>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0" borderId="1"/>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10">
      <alignment horizontal="center"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20"/>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20"/>
    <xf numFmtId="0" fontId="26" fillId="15" borderId="29">
      <alignment horizontal="left" vertical="top" wrapText="1"/>
    </xf>
    <xf numFmtId="0" fontId="26" fillId="15" borderId="29">
      <alignment horizontal="left" vertical="top" wrapText="1"/>
    </xf>
    <xf numFmtId="0" fontId="11" fillId="0" borderId="1"/>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20"/>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0" borderId="1"/>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10">
      <alignment horizontal="center"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8" fillId="16" borderId="1"/>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0" borderId="1"/>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0" borderId="1"/>
    <xf numFmtId="0" fontId="11" fillId="13" borderId="20"/>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10">
      <alignment horizontal="center"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0" borderId="1"/>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10">
      <alignment horizontal="center" wrapText="1"/>
    </xf>
    <xf numFmtId="0" fontId="11" fillId="13" borderId="10">
      <alignment horizontal="center"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20"/>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1"/>
    <xf numFmtId="0" fontId="27" fillId="15" borderId="29">
      <alignment horizontal="left" vertical="top"/>
    </xf>
    <xf numFmtId="0" fontId="26" fillId="15" borderId="29">
      <alignment horizontal="left" vertical="top" wrapText="1"/>
    </xf>
    <xf numFmtId="0" fontId="11" fillId="13" borderId="10">
      <alignment horizontal="center" wrapText="1"/>
    </xf>
    <xf numFmtId="0" fontId="26" fillId="15" borderId="29">
      <alignment horizontal="left" vertical="top" wrapText="1"/>
    </xf>
    <xf numFmtId="0" fontId="26" fillId="15" borderId="29">
      <alignment horizontal="left" vertical="top" wrapText="1"/>
    </xf>
    <xf numFmtId="0" fontId="28" fillId="16"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20"/>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20"/>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8" fillId="16" borderId="1"/>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20"/>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0">
      <alignment horizontal="center"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31">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11" fillId="13" borderId="10">
      <alignment horizontal="center"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11" fillId="13" borderId="20"/>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11" fillId="13" borderId="20"/>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20"/>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8" fillId="16" borderId="1"/>
    <xf numFmtId="0" fontId="26" fillId="15" borderId="29">
      <alignment horizontal="left" vertical="top" wrapText="1"/>
    </xf>
    <xf numFmtId="0" fontId="11" fillId="13" borderId="1"/>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20"/>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20"/>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8" fillId="16" borderId="1"/>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20"/>
    <xf numFmtId="0" fontId="26" fillId="15" borderId="29">
      <alignment horizontal="left" vertical="top" wrapText="1"/>
    </xf>
    <xf numFmtId="0" fontId="26" fillId="15" borderId="29">
      <alignment horizontal="left" vertical="top" wrapText="1"/>
    </xf>
    <xf numFmtId="0" fontId="11" fillId="13" borderId="20"/>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8" fillId="16" borderId="1"/>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0" borderId="1"/>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20"/>
    <xf numFmtId="0" fontId="11" fillId="13" borderId="1"/>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20"/>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11" fillId="13" borderId="1"/>
    <xf numFmtId="0" fontId="27" fillId="15" borderId="29">
      <alignment horizontal="left" vertical="top"/>
    </xf>
    <xf numFmtId="0" fontId="27" fillId="15" borderId="29">
      <alignment horizontal="left" vertical="top"/>
    </xf>
    <xf numFmtId="0" fontId="11" fillId="13" borderId="10">
      <alignment horizontal="center"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20"/>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10">
      <alignment horizontal="center"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1"/>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7" fillId="15" borderId="29">
      <alignment horizontal="left" vertical="top"/>
    </xf>
    <xf numFmtId="0" fontId="27" fillId="15" borderId="31">
      <alignment horizontal="left" vertical="top" wrapText="1"/>
    </xf>
    <xf numFmtId="0" fontId="11" fillId="13" borderId="30">
      <alignment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7" fillId="15" borderId="29">
      <alignment horizontal="left" vertical="top"/>
    </xf>
    <xf numFmtId="0" fontId="27" fillId="15" borderId="31">
      <alignment horizontal="left" vertical="top" wrapText="1"/>
    </xf>
    <xf numFmtId="0" fontId="11" fillId="13" borderId="30">
      <alignment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20"/>
    <xf numFmtId="0" fontId="11" fillId="13" borderId="10">
      <alignment horizontal="center"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10">
      <alignment horizontal="center" wrapText="1"/>
    </xf>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10">
      <alignment horizontal="center" wrapText="1"/>
    </xf>
    <xf numFmtId="0" fontId="11" fillId="13" borderId="10">
      <alignment horizontal="center"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13" borderId="20"/>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11" fillId="13" borderId="20"/>
    <xf numFmtId="0" fontId="27" fillId="15" borderId="31">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11" fillId="13" borderId="10">
      <alignment horizontal="center"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20"/>
    <xf numFmtId="0" fontId="11" fillId="13" borderId="20"/>
    <xf numFmtId="0" fontId="27" fillId="15" borderId="29">
      <alignment horizontal="left" vertical="top"/>
    </xf>
    <xf numFmtId="0" fontId="11" fillId="13" borderId="20"/>
    <xf numFmtId="0" fontId="11" fillId="13" borderId="20"/>
    <xf numFmtId="0" fontId="27" fillId="15" borderId="29">
      <alignment horizontal="left" vertical="top"/>
    </xf>
    <xf numFmtId="0" fontId="26" fillId="15" borderId="29">
      <alignment horizontal="left" vertical="top" wrapText="1"/>
    </xf>
    <xf numFmtId="0" fontId="11" fillId="13" borderId="10">
      <alignment horizontal="center"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7" fillId="15" borderId="29">
      <alignment horizontal="left" vertical="top"/>
    </xf>
    <xf numFmtId="0" fontId="27" fillId="15" borderId="31">
      <alignment horizontal="left" vertical="top" wrapText="1"/>
    </xf>
    <xf numFmtId="0" fontId="11" fillId="13" borderId="30">
      <alignment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27" fillId="15" borderId="29">
      <alignment horizontal="left" vertical="top"/>
    </xf>
    <xf numFmtId="0" fontId="27" fillId="15" borderId="31">
      <alignment horizontal="left" vertical="top" wrapText="1"/>
    </xf>
    <xf numFmtId="0" fontId="11" fillId="13" borderId="30">
      <alignment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11" fillId="13" borderId="30">
      <alignment wrapText="1"/>
    </xf>
    <xf numFmtId="0" fontId="27" fillId="15" borderId="31">
      <alignment horizontal="left" vertical="top" wrapText="1"/>
    </xf>
    <xf numFmtId="0" fontId="11" fillId="13" borderId="30">
      <alignment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29">
      <alignment horizontal="left" vertical="top"/>
    </xf>
    <xf numFmtId="0" fontId="27" fillId="15" borderId="31">
      <alignment horizontal="left" vertical="top"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11" fillId="13" borderId="30">
      <alignment wrapText="1"/>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27" fillId="15" borderId="29">
      <alignment horizontal="left" vertical="top"/>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11" fillId="13" borderId="30">
      <alignment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7" fillId="15" borderId="29">
      <alignment horizontal="left" vertical="top"/>
    </xf>
    <xf numFmtId="0" fontId="11" fillId="13" borderId="30">
      <alignment wrapText="1"/>
    </xf>
    <xf numFmtId="0" fontId="11" fillId="13" borderId="30">
      <alignment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11" fillId="13" borderId="30">
      <alignment wrapText="1"/>
    </xf>
    <xf numFmtId="0" fontId="11" fillId="13" borderId="30">
      <alignment wrapText="1"/>
    </xf>
    <xf numFmtId="0" fontId="11" fillId="13" borderId="30">
      <alignment wrapText="1"/>
    </xf>
    <xf numFmtId="0" fontId="11" fillId="13" borderId="30">
      <alignment wrapText="1"/>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13" borderId="30">
      <alignment wrapText="1"/>
    </xf>
    <xf numFmtId="0" fontId="11" fillId="13" borderId="30">
      <alignment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7" fillId="15" borderId="31">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6" fillId="15" borderId="29">
      <alignment horizontal="left" vertical="top" wrapText="1"/>
    </xf>
    <xf numFmtId="0" fontId="27" fillId="15" borderId="31">
      <alignment horizontal="left" vertical="top" wrapText="1"/>
    </xf>
    <xf numFmtId="0" fontId="27" fillId="15" borderId="29">
      <alignment horizontal="left" vertical="top"/>
    </xf>
    <xf numFmtId="0" fontId="27" fillId="15" borderId="29">
      <alignment horizontal="left" vertical="top"/>
    </xf>
    <xf numFmtId="0" fontId="27" fillId="15" borderId="29">
      <alignment horizontal="left" vertical="top"/>
    </xf>
    <xf numFmtId="0" fontId="27" fillId="15" borderId="29">
      <alignment horizontal="left" vertical="top"/>
    </xf>
    <xf numFmtId="0" fontId="11" fillId="0" borderId="1"/>
    <xf numFmtId="0" fontId="20" fillId="0" borderId="0" applyNumberFormat="0" applyFill="0" applyBorder="0" applyAlignment="0" applyProtection="0"/>
    <xf numFmtId="0" fontId="9" fillId="0" borderId="0"/>
    <xf numFmtId="0" fontId="11" fillId="13" borderId="10">
      <alignment horizontal="center" wrapText="1"/>
    </xf>
    <xf numFmtId="0" fontId="11" fillId="0" borderId="1"/>
    <xf numFmtId="0" fontId="11" fillId="0" borderId="1"/>
    <xf numFmtId="0" fontId="11" fillId="13" borderId="1"/>
    <xf numFmtId="0" fontId="11" fillId="13" borderId="1"/>
    <xf numFmtId="0" fontId="11" fillId="0" borderId="35"/>
    <xf numFmtId="0" fontId="11" fillId="0" borderId="35"/>
    <xf numFmtId="0" fontId="22" fillId="0" borderId="0"/>
    <xf numFmtId="0" fontId="1" fillId="0" borderId="0"/>
    <xf numFmtId="0" fontId="60" fillId="0" borderId="0" applyNumberFormat="0" applyFill="0" applyBorder="0" applyAlignment="0" applyProtection="0"/>
    <xf numFmtId="0" fontId="9" fillId="0" borderId="0"/>
    <xf numFmtId="0" fontId="1" fillId="0" borderId="0"/>
    <xf numFmtId="0" fontId="57" fillId="0" borderId="0" applyNumberFormat="0" applyFill="0" applyBorder="0" applyAlignment="0" applyProtection="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15" borderId="36">
      <alignment horizontal="left" vertical="top" wrapText="1"/>
    </xf>
    <xf numFmtId="0" fontId="8" fillId="13" borderId="36">
      <alignment horizontal="centerContinuous" wrapText="1"/>
    </xf>
    <xf numFmtId="0" fontId="40" fillId="13" borderId="36">
      <alignment horizontal="left"/>
    </xf>
    <xf numFmtId="0" fontId="8" fillId="19" borderId="36"/>
    <xf numFmtId="0" fontId="8" fillId="0" borderId="0"/>
    <xf numFmtId="0" fontId="11" fillId="0" borderId="36"/>
    <xf numFmtId="0" fontId="11" fillId="0" borderId="36"/>
    <xf numFmtId="0" fontId="11" fillId="0" borderId="36"/>
    <xf numFmtId="0" fontId="28" fillId="16" borderId="36"/>
    <xf numFmtId="0" fontId="27" fillId="15" borderId="37">
      <alignment horizontal="left" vertical="top"/>
    </xf>
    <xf numFmtId="0" fontId="26" fillId="15" borderId="37">
      <alignment horizontal="left" vertical="top" wrapText="1"/>
    </xf>
    <xf numFmtId="0" fontId="27" fillId="15" borderId="37">
      <alignment horizontal="left" vertical="top"/>
    </xf>
    <xf numFmtId="0" fontId="26" fillId="15" borderId="37">
      <alignment horizontal="left" vertical="top" wrapText="1"/>
    </xf>
    <xf numFmtId="0" fontId="11" fillId="0" borderId="36"/>
    <xf numFmtId="0" fontId="8" fillId="0" borderId="0"/>
    <xf numFmtId="0" fontId="8" fillId="0" borderId="0"/>
    <xf numFmtId="0" fontId="28" fillId="16" borderId="36"/>
    <xf numFmtId="0" fontId="11" fillId="13" borderId="36"/>
    <xf numFmtId="0" fontId="27" fillId="15" borderId="37">
      <alignment horizontal="left" vertical="top"/>
    </xf>
    <xf numFmtId="0" fontId="26" fillId="15" borderId="37">
      <alignment horizontal="left" vertical="top" wrapText="1"/>
    </xf>
    <xf numFmtId="0" fontId="11" fillId="13" borderId="36"/>
    <xf numFmtId="0" fontId="28" fillId="16" borderId="36"/>
    <xf numFmtId="0" fontId="27" fillId="15" borderId="36">
      <alignment horizontal="left" vertical="top" wrapText="1"/>
    </xf>
    <xf numFmtId="0" fontId="11" fillId="13" borderId="36"/>
    <xf numFmtId="0" fontId="11" fillId="13" borderId="30">
      <alignment wrapText="1"/>
    </xf>
    <xf numFmtId="0" fontId="8" fillId="13" borderId="36">
      <alignment horizontal="centerContinuous" wrapText="1"/>
    </xf>
    <xf numFmtId="0" fontId="27" fillId="15" borderId="31">
      <alignment horizontal="left" vertical="top" wrapText="1"/>
    </xf>
    <xf numFmtId="0" fontId="40" fillId="13" borderId="36">
      <alignment horizontal="left"/>
    </xf>
    <xf numFmtId="0" fontId="11" fillId="13" borderId="36"/>
    <xf numFmtId="0" fontId="8" fillId="19" borderId="36"/>
    <xf numFmtId="0" fontId="38" fillId="19" borderId="36">
      <protection locked="0"/>
    </xf>
    <xf numFmtId="0" fontId="11" fillId="0" borderId="0"/>
    <xf numFmtId="0" fontId="1" fillId="0" borderId="0"/>
    <xf numFmtId="0" fontId="11" fillId="13" borderId="36"/>
    <xf numFmtId="0" fontId="28" fillId="16" borderId="36"/>
    <xf numFmtId="0" fontId="26" fillId="15" borderId="37">
      <alignment horizontal="left" vertical="top" wrapText="1"/>
    </xf>
    <xf numFmtId="0" fontId="11" fillId="13" borderId="36"/>
    <xf numFmtId="0" fontId="28" fillId="16" borderId="36"/>
    <xf numFmtId="0" fontId="24" fillId="0" borderId="0"/>
    <xf numFmtId="0" fontId="11" fillId="0" borderId="36"/>
    <xf numFmtId="0" fontId="1" fillId="0" borderId="0"/>
    <xf numFmtId="0" fontId="11" fillId="13" borderId="10">
      <alignment horizontal="center" wrapText="1"/>
    </xf>
    <xf numFmtId="0" fontId="11" fillId="13" borderId="10">
      <alignment horizontal="center" wrapText="1"/>
    </xf>
    <xf numFmtId="0" fontId="11" fillId="13" borderId="10">
      <alignment horizontal="center" wrapText="1"/>
    </xf>
    <xf numFmtId="0" fontId="11" fillId="13" borderId="10">
      <alignment horizont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1" fillId="13" borderId="20"/>
    <xf numFmtId="0" fontId="1" fillId="0" borderId="0"/>
    <xf numFmtId="0" fontId="11" fillId="13" borderId="20"/>
    <xf numFmtId="0" fontId="11" fillId="13" borderId="20"/>
    <xf numFmtId="0" fontId="27" fillId="15" borderId="37">
      <alignment horizontal="left" vertical="top"/>
    </xf>
    <xf numFmtId="0" fontId="11" fillId="13" borderId="30">
      <alignment wrapText="1"/>
    </xf>
    <xf numFmtId="0" fontId="11" fillId="13" borderId="20"/>
    <xf numFmtId="0" fontId="27" fillId="15" borderId="31">
      <alignment horizontal="left" vertical="top" wrapText="1"/>
    </xf>
    <xf numFmtId="0" fontId="1" fillId="0" borderId="0"/>
    <xf numFmtId="0" fontId="1" fillId="0" borderId="0"/>
    <xf numFmtId="0" fontId="1" fillId="0" borderId="0"/>
    <xf numFmtId="0" fontId="1" fillId="0" borderId="0"/>
    <xf numFmtId="0" fontId="1" fillId="0" borderId="0"/>
    <xf numFmtId="0" fontId="11" fillId="13" borderId="20"/>
    <xf numFmtId="0" fontId="27" fillId="15" borderId="37">
      <alignment horizontal="left" vertical="top"/>
    </xf>
    <xf numFmtId="0" fontId="11" fillId="13" borderId="30">
      <alignment wrapText="1"/>
    </xf>
    <xf numFmtId="0" fontId="11" fillId="13" borderId="20"/>
    <xf numFmtId="0" fontId="27" fillId="15" borderId="31">
      <alignment horizontal="left" vertical="top" wrapText="1"/>
    </xf>
    <xf numFmtId="0" fontId="1" fillId="0" borderId="0"/>
    <xf numFmtId="0" fontId="1" fillId="0" borderId="0"/>
    <xf numFmtId="0" fontId="1" fillId="0" borderId="0"/>
    <xf numFmtId="0" fontId="26" fillId="15" borderId="37">
      <alignment horizontal="left" vertical="top" wrapText="1"/>
    </xf>
    <xf numFmtId="0" fontId="11" fillId="13" borderId="20"/>
    <xf numFmtId="0" fontId="1" fillId="0" borderId="0"/>
    <xf numFmtId="0" fontId="1" fillId="0" borderId="0"/>
    <xf numFmtId="0" fontId="11" fillId="13" borderId="30">
      <alignment wrapText="1"/>
    </xf>
    <xf numFmtId="0" fontId="11" fillId="13" borderId="20"/>
    <xf numFmtId="0" fontId="27" fillId="15" borderId="31">
      <alignment horizontal="left" vertical="top" wrapText="1"/>
    </xf>
    <xf numFmtId="0" fontId="11" fillId="0" borderId="36"/>
    <xf numFmtId="0" fontId="11" fillId="13" borderId="20"/>
    <xf numFmtId="0" fontId="11" fillId="13" borderId="30">
      <alignment wrapText="1"/>
    </xf>
    <xf numFmtId="0" fontId="27" fillId="15" borderId="31">
      <alignment horizontal="lef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19"/>
    <xf numFmtId="0" fontId="9" fillId="0" borderId="0"/>
  </cellStyleXfs>
  <cellXfs count="571">
    <xf numFmtId="0" fontId="0" fillId="0" borderId="0" xfId="0"/>
    <xf numFmtId="0" fontId="2" fillId="11" borderId="0" xfId="0" applyFont="1" applyFill="1" applyBorder="1" applyAlignment="1" applyProtection="1">
      <alignment horizontal="right"/>
      <protection locked="0"/>
    </xf>
    <xf numFmtId="0" fontId="0" fillId="0" borderId="0" xfId="0" applyProtection="1">
      <protection locked="0"/>
    </xf>
    <xf numFmtId="0" fontId="4" fillId="2" borderId="0" xfId="0" applyFont="1" applyFill="1" applyAlignment="1" applyProtection="1">
      <alignment vertical="center"/>
      <protection locked="0"/>
    </xf>
    <xf numFmtId="0" fontId="13" fillId="0" borderId="0" xfId="0" applyFont="1" applyProtection="1">
      <protection locked="0"/>
    </xf>
    <xf numFmtId="0" fontId="8" fillId="0" borderId="0" xfId="4" applyFont="1" applyProtection="1">
      <protection locked="0"/>
    </xf>
    <xf numFmtId="49" fontId="8" fillId="0" borderId="0" xfId="4" applyNumberFormat="1" applyFont="1" applyProtection="1">
      <protection locked="0"/>
    </xf>
    <xf numFmtId="0" fontId="8" fillId="10" borderId="0" xfId="4" applyFont="1" applyFill="1" applyProtection="1">
      <protection locked="0"/>
    </xf>
    <xf numFmtId="0" fontId="19" fillId="0" borderId="0" xfId="5" applyProtection="1">
      <protection locked="0"/>
    </xf>
    <xf numFmtId="0" fontId="6" fillId="0" borderId="0" xfId="0" applyFont="1" applyFill="1" applyBorder="1" applyAlignment="1" applyProtection="1">
      <protection locked="0"/>
    </xf>
    <xf numFmtId="0" fontId="8" fillId="11" borderId="0" xfId="5" applyFont="1" applyFill="1" applyProtection="1">
      <protection locked="0"/>
    </xf>
    <xf numFmtId="49" fontId="8" fillId="10" borderId="0" xfId="4" applyNumberFormat="1" applyFont="1" applyFill="1" applyProtection="1">
      <protection locked="0"/>
    </xf>
    <xf numFmtId="0" fontId="19" fillId="11" borderId="0" xfId="5" applyFill="1" applyAlignment="1" applyProtection="1">
      <alignment horizontal="right"/>
      <protection locked="0"/>
    </xf>
    <xf numFmtId="0" fontId="8" fillId="0" borderId="0" xfId="4" applyProtection="1">
      <protection locked="0"/>
    </xf>
    <xf numFmtId="0" fontId="19" fillId="0" borderId="0" xfId="5" applyFill="1" applyProtection="1">
      <protection locked="0"/>
    </xf>
    <xf numFmtId="0" fontId="2" fillId="0" borderId="0" xfId="0" applyFont="1" applyFill="1" applyBorder="1" applyAlignment="1" applyProtection="1">
      <alignment horizontal="right"/>
      <protection locked="0"/>
    </xf>
    <xf numFmtId="0" fontId="8" fillId="0" borderId="0" xfId="5" applyFont="1" applyFill="1" applyProtection="1">
      <protection locked="0"/>
    </xf>
    <xf numFmtId="0" fontId="6" fillId="0" borderId="0" xfId="0" applyFont="1" applyFill="1" applyBorder="1" applyAlignment="1" applyProtection="1">
      <alignment horizontal="right"/>
      <protection locked="0"/>
    </xf>
    <xf numFmtId="0" fontId="32" fillId="0" borderId="0" xfId="0" applyFont="1" applyProtection="1">
      <protection locked="0"/>
    </xf>
    <xf numFmtId="0" fontId="30" fillId="11" borderId="0" xfId="0" applyFont="1" applyFill="1" applyProtection="1">
      <protection locked="0"/>
    </xf>
    <xf numFmtId="0" fontId="2" fillId="11" borderId="0" xfId="0" applyFont="1" applyFill="1" applyProtection="1">
      <protection locked="0"/>
    </xf>
    <xf numFmtId="0" fontId="31" fillId="11" borderId="0" xfId="0" applyFont="1" applyFill="1" applyProtection="1">
      <protection locked="0"/>
    </xf>
    <xf numFmtId="0" fontId="30" fillId="0" borderId="0" xfId="0" applyFont="1" applyProtection="1">
      <protection locked="0"/>
    </xf>
    <xf numFmtId="49" fontId="33" fillId="0" borderId="0" xfId="1" applyNumberFormat="1" applyFont="1" applyProtection="1">
      <protection locked="0"/>
    </xf>
    <xf numFmtId="0" fontId="8" fillId="11" borderId="0" xfId="4" applyFont="1" applyFill="1" applyProtection="1">
      <protection locked="0"/>
    </xf>
    <xf numFmtId="0" fontId="29" fillId="7" borderId="32" xfId="0" applyNumberFormat="1" applyFont="1" applyFill="1" applyBorder="1" applyAlignment="1" applyProtection="1">
      <alignment horizontal="right"/>
      <protection locked="0"/>
    </xf>
    <xf numFmtId="0" fontId="29" fillId="8" borderId="32" xfId="0" applyFont="1" applyFill="1" applyBorder="1" applyAlignment="1" applyProtection="1">
      <alignment horizontal="center"/>
      <protection locked="0"/>
    </xf>
    <xf numFmtId="0" fontId="29" fillId="9" borderId="32" xfId="0" applyFont="1" applyFill="1" applyBorder="1" applyAlignment="1" applyProtection="1">
      <alignment horizontal="left"/>
      <protection locked="0"/>
    </xf>
    <xf numFmtId="0" fontId="29" fillId="4" borderId="32" xfId="0" applyFont="1" applyFill="1" applyBorder="1" applyAlignment="1" applyProtection="1">
      <alignment horizontal="center"/>
      <protection locked="0"/>
    </xf>
    <xf numFmtId="0" fontId="29" fillId="4" borderId="32" xfId="0" applyFont="1" applyFill="1" applyBorder="1" applyAlignment="1" applyProtection="1">
      <alignment horizontal="left"/>
      <protection locked="0"/>
    </xf>
    <xf numFmtId="0" fontId="6" fillId="12" borderId="0" xfId="5" applyFont="1" applyFill="1" applyProtection="1">
      <protection locked="0"/>
    </xf>
    <xf numFmtId="0" fontId="29" fillId="7" borderId="33" xfId="0" applyNumberFormat="1" applyFont="1" applyFill="1" applyBorder="1" applyAlignment="1" applyProtection="1">
      <alignment horizontal="right"/>
      <protection locked="0"/>
    </xf>
    <xf numFmtId="0" fontId="18" fillId="2" borderId="0" xfId="0" applyFont="1" applyFill="1" applyProtection="1">
      <protection locked="0"/>
    </xf>
    <xf numFmtId="0" fontId="0" fillId="0" borderId="0" xfId="0" applyFill="1" applyProtection="1">
      <protection locked="0"/>
    </xf>
    <xf numFmtId="0" fontId="69" fillId="0" borderId="0" xfId="0" applyFont="1" applyFill="1" applyProtection="1">
      <protection locked="0"/>
    </xf>
    <xf numFmtId="0" fontId="0" fillId="11" borderId="0" xfId="0" applyFill="1" applyProtection="1">
      <protection locked="0"/>
    </xf>
    <xf numFmtId="0" fontId="15" fillId="2" borderId="0" xfId="0" applyFont="1" applyFill="1" applyAlignment="1" applyProtection="1">
      <alignment horizontal="right" vertical="center"/>
      <protection locked="0"/>
    </xf>
    <xf numFmtId="0" fontId="15" fillId="2" borderId="0" xfId="0" applyFont="1" applyFill="1" applyAlignment="1" applyProtection="1">
      <alignment vertical="center"/>
      <protection locked="0"/>
    </xf>
    <xf numFmtId="0" fontId="6" fillId="2" borderId="0" xfId="0" applyFont="1" applyFill="1" applyProtection="1">
      <protection locked="0"/>
    </xf>
    <xf numFmtId="0" fontId="11" fillId="11" borderId="0" xfId="2" applyFont="1" applyFill="1" applyAlignment="1" applyProtection="1">
      <alignment horizontal="left" vertical="center"/>
      <protection locked="0"/>
    </xf>
    <xf numFmtId="0" fontId="11" fillId="11" borderId="0" xfId="2" applyFont="1" applyFill="1" applyAlignment="1" applyProtection="1">
      <alignment horizontal="left" vertical="center" wrapText="1"/>
      <protection locked="0"/>
    </xf>
    <xf numFmtId="0" fontId="11" fillId="11" borderId="0" xfId="2" applyFont="1" applyFill="1" applyBorder="1" applyAlignment="1" applyProtection="1">
      <alignment horizontal="left" vertical="center" wrapText="1"/>
      <protection locked="0"/>
    </xf>
    <xf numFmtId="0" fontId="11" fillId="2" borderId="0" xfId="2" applyFont="1" applyFill="1" applyAlignment="1" applyProtection="1">
      <alignment wrapText="1"/>
      <protection locked="0"/>
    </xf>
    <xf numFmtId="0" fontId="11" fillId="2" borderId="0" xfId="2" applyFont="1" applyFill="1" applyAlignment="1" applyProtection="1">
      <alignment horizontal="center" vertical="center" textRotation="90" wrapText="1"/>
      <protection locked="0"/>
    </xf>
    <xf numFmtId="0" fontId="0" fillId="2" borderId="0" xfId="0" applyFill="1" applyProtection="1">
      <protection locked="0"/>
    </xf>
    <xf numFmtId="0" fontId="11" fillId="11" borderId="0" xfId="0" applyFont="1" applyFill="1" applyBorder="1" applyAlignment="1" applyProtection="1">
      <alignment wrapText="1"/>
      <protection locked="0"/>
    </xf>
    <xf numFmtId="0" fontId="11" fillId="11" borderId="0" xfId="0" applyFont="1" applyFill="1" applyBorder="1" applyProtection="1">
      <protection locked="0"/>
    </xf>
    <xf numFmtId="0" fontId="11" fillId="11" borderId="0" xfId="0" applyFont="1" applyFill="1" applyBorder="1" applyAlignment="1" applyProtection="1">
      <alignment horizontal="right" wrapText="1"/>
      <protection locked="0"/>
    </xf>
    <xf numFmtId="0" fontId="11" fillId="2" borderId="0" xfId="0" applyFont="1" applyFill="1" applyProtection="1">
      <protection locked="0"/>
    </xf>
    <xf numFmtId="0" fontId="11" fillId="11" borderId="0" xfId="2" applyFont="1" applyFill="1" applyBorder="1" applyAlignment="1" applyProtection="1">
      <alignment wrapText="1"/>
      <protection locked="0"/>
    </xf>
    <xf numFmtId="0" fontId="6" fillId="11" borderId="0" xfId="0" applyFont="1" applyFill="1" applyBorder="1" applyAlignment="1" applyProtection="1">
      <alignment horizontal="center"/>
      <protection locked="0"/>
    </xf>
    <xf numFmtId="0" fontId="6" fillId="11" borderId="0" xfId="0" applyFont="1" applyFill="1" applyBorder="1" applyAlignment="1" applyProtection="1">
      <alignment horizontal="center" vertical="center" wrapText="1"/>
      <protection locked="0"/>
    </xf>
    <xf numFmtId="0" fontId="11" fillId="2" borderId="0" xfId="2" applyFont="1" applyFill="1" applyBorder="1" applyAlignment="1" applyProtection="1">
      <alignment horizontal="left" vertical="center" textRotation="90" wrapText="1"/>
      <protection locked="0"/>
    </xf>
    <xf numFmtId="0" fontId="6" fillId="2" borderId="0" xfId="0" applyFont="1" applyFill="1" applyBorder="1" applyAlignment="1" applyProtection="1">
      <alignment horizontal="left" wrapText="1"/>
      <protection locked="0"/>
    </xf>
    <xf numFmtId="0" fontId="11" fillId="2" borderId="0" xfId="0" applyFont="1" applyFill="1" applyBorder="1" applyAlignment="1" applyProtection="1">
      <alignment wrapText="1"/>
      <protection locked="0"/>
    </xf>
    <xf numFmtId="0" fontId="11" fillId="11" borderId="0" xfId="0" applyFont="1" applyFill="1" applyBorder="1" applyAlignment="1" applyProtection="1">
      <alignment horizontal="left"/>
      <protection locked="0"/>
    </xf>
    <xf numFmtId="0" fontId="11" fillId="11" borderId="0" xfId="0" applyFont="1" applyFill="1" applyBorder="1" applyAlignment="1" applyProtection="1">
      <alignment horizontal="right"/>
      <protection locked="0"/>
    </xf>
    <xf numFmtId="0" fontId="11" fillId="11" borderId="0" xfId="0" quotePrefix="1" applyFont="1" applyFill="1" applyBorder="1" applyAlignment="1" applyProtection="1">
      <alignment horizontal="right"/>
      <protection locked="0"/>
    </xf>
    <xf numFmtId="0" fontId="6" fillId="2" borderId="7" xfId="3" applyFont="1" applyFill="1" applyBorder="1" applyAlignment="1" applyProtection="1">
      <alignment horizontal="right" wrapText="1"/>
      <protection locked="0"/>
    </xf>
    <xf numFmtId="0" fontId="11" fillId="2" borderId="7" xfId="3" applyFont="1" applyFill="1" applyBorder="1" applyAlignment="1" applyProtection="1">
      <alignment horizontal="right" wrapText="1"/>
      <protection locked="0"/>
    </xf>
    <xf numFmtId="0" fontId="14" fillId="2" borderId="0" xfId="0" applyFont="1" applyFill="1" applyBorder="1" applyProtection="1">
      <protection locked="0"/>
    </xf>
    <xf numFmtId="0" fontId="6" fillId="11" borderId="0" xfId="2" applyFont="1" applyFill="1" applyAlignment="1" applyProtection="1">
      <alignment wrapText="1"/>
      <protection locked="0"/>
    </xf>
    <xf numFmtId="0" fontId="6" fillId="11" borderId="0" xfId="0" applyFont="1" applyFill="1" applyAlignment="1" applyProtection="1">
      <alignment horizontal="center" vertical="center" wrapText="1"/>
      <protection locked="0"/>
    </xf>
    <xf numFmtId="0" fontId="6" fillId="11" borderId="0" xfId="0" applyFont="1" applyFill="1" applyAlignment="1" applyProtection="1">
      <alignment horizontal="center"/>
      <protection locked="0"/>
    </xf>
    <xf numFmtId="0" fontId="6" fillId="2" borderId="0" xfId="0" applyFont="1" applyFill="1" applyAlignment="1" applyProtection="1">
      <alignment wrapText="1"/>
      <protection locked="0"/>
    </xf>
    <xf numFmtId="20" fontId="11" fillId="11" borderId="0" xfId="0" applyNumberFormat="1" applyFont="1" applyFill="1" applyBorder="1" applyAlignment="1" applyProtection="1">
      <alignment horizontal="right"/>
      <protection locked="0"/>
    </xf>
    <xf numFmtId="0" fontId="11" fillId="2" borderId="0" xfId="0" applyFont="1" applyFill="1" applyBorder="1" applyProtection="1">
      <protection locked="0"/>
    </xf>
    <xf numFmtId="0" fontId="6" fillId="2" borderId="0" xfId="0" applyFont="1" applyFill="1" applyBorder="1" applyAlignment="1" applyProtection="1">
      <alignment horizontal="right"/>
      <protection locked="0"/>
    </xf>
    <xf numFmtId="0" fontId="11" fillId="2" borderId="0" xfId="3" applyFont="1" applyFill="1" applyBorder="1" applyAlignment="1" applyProtection="1">
      <alignment horizontal="right" wrapText="1"/>
      <protection locked="0"/>
    </xf>
    <xf numFmtId="46" fontId="11" fillId="11" borderId="0" xfId="0" quotePrefix="1" applyNumberFormat="1" applyFont="1" applyFill="1" applyBorder="1" applyAlignment="1" applyProtection="1">
      <alignment horizontal="right"/>
      <protection locked="0"/>
    </xf>
    <xf numFmtId="0" fontId="11" fillId="11" borderId="0" xfId="0" applyFont="1" applyFill="1" applyBorder="1" applyAlignment="1" applyProtection="1">
      <alignment horizontal="center" vertical="center" wrapText="1"/>
      <protection locked="0"/>
    </xf>
    <xf numFmtId="0" fontId="64" fillId="0" borderId="0" xfId="0" applyFont="1" applyProtection="1">
      <protection locked="0"/>
    </xf>
    <xf numFmtId="0" fontId="14" fillId="2" borderId="0" xfId="0" applyFont="1" applyFill="1" applyBorder="1" applyAlignment="1" applyProtection="1">
      <alignment horizontal="center" vertical="center" wrapText="1"/>
      <protection locked="0"/>
    </xf>
    <xf numFmtId="0" fontId="11" fillId="11" borderId="0" xfId="0" applyFont="1" applyFill="1" applyBorder="1" applyAlignment="1" applyProtection="1">
      <alignment horizontal="center" vertical="center" textRotation="90" wrapText="1"/>
      <protection locked="0"/>
    </xf>
    <xf numFmtId="0" fontId="11" fillId="2" borderId="0" xfId="0" applyFont="1" applyFill="1" applyBorder="1" applyAlignment="1" applyProtection="1">
      <alignment horizontal="center" vertical="center" wrapText="1"/>
      <protection locked="0"/>
    </xf>
    <xf numFmtId="0" fontId="14" fillId="11" borderId="0" xfId="0" applyFont="1" applyFill="1" applyBorder="1" applyProtection="1">
      <protection locked="0"/>
    </xf>
    <xf numFmtId="2" fontId="14" fillId="11" borderId="0" xfId="0" quotePrefix="1" applyNumberFormat="1" applyFont="1" applyFill="1" applyBorder="1" applyAlignment="1" applyProtection="1">
      <alignment horizontal="right"/>
      <protection locked="0"/>
    </xf>
    <xf numFmtId="0" fontId="6" fillId="2" borderId="7" xfId="0" applyFont="1" applyFill="1" applyBorder="1" applyAlignment="1" applyProtection="1">
      <alignment horizontal="center" vertical="center" wrapText="1"/>
      <protection locked="0"/>
    </xf>
    <xf numFmtId="0" fontId="14" fillId="11" borderId="0" xfId="0" quotePrefix="1" applyFont="1" applyFill="1" applyBorder="1" applyAlignment="1" applyProtection="1">
      <alignment horizontal="right"/>
      <protection locked="0"/>
    </xf>
    <xf numFmtId="0" fontId="14" fillId="11" borderId="0" xfId="0" applyFont="1" applyFill="1" applyBorder="1" applyAlignment="1" applyProtection="1">
      <alignment horizontal="right"/>
      <protection locked="0"/>
    </xf>
    <xf numFmtId="0" fontId="68" fillId="0" borderId="0" xfId="0" applyFont="1" applyProtection="1">
      <protection locked="0"/>
    </xf>
    <xf numFmtId="0" fontId="11" fillId="11" borderId="0" xfId="0" applyFont="1" applyFill="1" applyBorder="1" applyAlignment="1" applyProtection="1">
      <alignment horizontal="right" vertical="center" wrapText="1"/>
      <protection locked="0"/>
    </xf>
    <xf numFmtId="0" fontId="11" fillId="11" borderId="0" xfId="0" applyFont="1" applyFill="1" applyBorder="1" applyAlignment="1" applyProtection="1">
      <alignment horizontal="center"/>
      <protection locked="0"/>
    </xf>
    <xf numFmtId="0" fontId="11" fillId="11" borderId="0" xfId="2" applyFont="1" applyFill="1" applyAlignment="1" applyProtection="1">
      <alignment horizontal="center" vertical="center" textRotation="90" wrapText="1"/>
      <protection locked="0"/>
    </xf>
    <xf numFmtId="20" fontId="11" fillId="11" borderId="0" xfId="0" quotePrefix="1" applyNumberFormat="1" applyFont="1" applyFill="1" applyBorder="1" applyProtection="1">
      <protection locked="0"/>
    </xf>
    <xf numFmtId="0" fontId="11" fillId="11" borderId="0" xfId="0" quotePrefix="1" applyFont="1" applyFill="1" applyBorder="1" applyProtection="1">
      <protection locked="0"/>
    </xf>
    <xf numFmtId="0" fontId="13" fillId="2" borderId="0" xfId="0" applyFont="1" applyFill="1" applyBorder="1" applyProtection="1">
      <protection locked="0"/>
    </xf>
    <xf numFmtId="0" fontId="14" fillId="11" borderId="0" xfId="0" applyFont="1" applyFill="1" applyProtection="1">
      <protection locked="0"/>
    </xf>
    <xf numFmtId="0" fontId="11" fillId="2" borderId="0" xfId="2" applyFont="1" applyFill="1" applyAlignment="1" applyProtection="1">
      <alignment horizontal="left" vertical="center" textRotation="90" wrapText="1"/>
      <protection locked="0"/>
    </xf>
    <xf numFmtId="0" fontId="10" fillId="2" borderId="0" xfId="0" applyFont="1" applyFill="1" applyBorder="1" applyProtection="1">
      <protection locked="0"/>
    </xf>
    <xf numFmtId="0" fontId="11" fillId="2" borderId="0" xfId="2" applyFont="1" applyFill="1" applyProtection="1">
      <protection locked="0"/>
    </xf>
    <xf numFmtId="0" fontId="18" fillId="2" borderId="0" xfId="2" applyFont="1" applyFill="1" applyProtection="1">
      <protection locked="0"/>
    </xf>
    <xf numFmtId="0" fontId="18" fillId="11" borderId="0" xfId="2" applyFont="1" applyFill="1" applyProtection="1">
      <protection locked="0"/>
    </xf>
    <xf numFmtId="0" fontId="11" fillId="11" borderId="0" xfId="2" applyFont="1" applyFill="1" applyProtection="1">
      <protection locked="0"/>
    </xf>
    <xf numFmtId="0" fontId="14" fillId="11" borderId="0" xfId="0" applyFont="1" applyFill="1" applyBorder="1" applyAlignment="1" applyProtection="1">
      <alignment horizontal="left" vertical="center" wrapText="1"/>
      <protection locked="0"/>
    </xf>
    <xf numFmtId="0" fontId="14" fillId="11" borderId="0" xfId="2" applyFont="1" applyFill="1" applyBorder="1" applyAlignment="1" applyProtection="1">
      <alignment horizontal="left"/>
      <protection locked="0"/>
    </xf>
    <xf numFmtId="0" fontId="11" fillId="11" borderId="0" xfId="2" applyFont="1" applyFill="1" applyAlignment="1" applyProtection="1">
      <alignment horizontal="right"/>
      <protection locked="0"/>
    </xf>
    <xf numFmtId="0" fontId="0" fillId="0" borderId="0" xfId="0" applyFont="1" applyFill="1" applyProtection="1">
      <protection locked="0"/>
    </xf>
    <xf numFmtId="0" fontId="0" fillId="0" borderId="0" xfId="0" applyFill="1" applyBorder="1" applyProtection="1">
      <protection locked="0"/>
    </xf>
    <xf numFmtId="0" fontId="0" fillId="0" borderId="0" xfId="2" applyFont="1" applyProtection="1">
      <protection locked="0"/>
    </xf>
    <xf numFmtId="0" fontId="2" fillId="11" borderId="0" xfId="0" applyFont="1" applyFill="1" applyAlignment="1" applyProtection="1">
      <alignment horizontal="right"/>
      <protection locked="0"/>
    </xf>
    <xf numFmtId="0" fontId="2" fillId="11" borderId="0" xfId="2" applyFont="1" applyFill="1" applyProtection="1">
      <protection locked="0"/>
    </xf>
    <xf numFmtId="0" fontId="6" fillId="11" borderId="42" xfId="0" applyFont="1" applyFill="1" applyBorder="1" applyAlignment="1" applyProtection="1">
      <alignment horizontal="left" vertical="center" wrapText="1"/>
      <protection locked="0"/>
    </xf>
    <xf numFmtId="0" fontId="6" fillId="11" borderId="42" xfId="0" applyFont="1" applyFill="1" applyBorder="1" applyAlignment="1" applyProtection="1">
      <alignment horizontal="left" vertical="center" wrapText="1" indent="2"/>
      <protection locked="0"/>
    </xf>
    <xf numFmtId="0" fontId="6" fillId="11" borderId="42" xfId="0" applyFont="1" applyFill="1" applyBorder="1" applyAlignment="1" applyProtection="1">
      <alignment horizontal="left" vertical="center" wrapText="1" indent="4"/>
      <protection locked="0"/>
    </xf>
    <xf numFmtId="0" fontId="29" fillId="4" borderId="32" xfId="39322" applyNumberFormat="1" applyFont="1" applyFill="1" applyBorder="1" applyAlignment="1" applyProtection="1">
      <alignment horizontal="right"/>
      <protection locked="0"/>
    </xf>
    <xf numFmtId="0" fontId="29" fillId="4" borderId="32" xfId="39322" applyFont="1" applyFill="1" applyBorder="1" applyAlignment="1" applyProtection="1">
      <alignment horizontal="center"/>
      <protection locked="0"/>
    </xf>
    <xf numFmtId="0" fontId="29" fillId="4" borderId="32" xfId="39322" applyFont="1" applyFill="1" applyBorder="1" applyAlignment="1" applyProtection="1">
      <alignment horizontal="left"/>
      <protection locked="0"/>
    </xf>
    <xf numFmtId="0" fontId="6" fillId="2" borderId="7" xfId="39322" applyFont="1" applyFill="1" applyBorder="1" applyAlignment="1" applyProtection="1">
      <alignment horizontal="right" wrapText="1"/>
      <protection locked="0"/>
    </xf>
    <xf numFmtId="0" fontId="29" fillId="4" borderId="33" xfId="39322" applyNumberFormat="1" applyFont="1" applyFill="1" applyBorder="1" applyAlignment="1" applyProtection="1">
      <alignment horizontal="right"/>
      <protection locked="0"/>
    </xf>
    <xf numFmtId="0" fontId="29" fillId="0" borderId="32" xfId="39322" applyNumberFormat="1" applyFont="1" applyFill="1" applyBorder="1" applyAlignment="1" applyProtection="1">
      <alignment horizontal="right"/>
      <protection locked="0"/>
    </xf>
    <xf numFmtId="0" fontId="11" fillId="11" borderId="0" xfId="2" applyFont="1" applyFill="1" applyAlignment="1" applyProtection="1">
      <alignment horizontal="left" vertical="center" textRotation="90" wrapText="1"/>
      <protection locked="0"/>
    </xf>
    <xf numFmtId="0" fontId="11" fillId="11" borderId="0" xfId="2" applyFont="1" applyFill="1" applyAlignment="1" applyProtection="1">
      <alignment textRotation="90"/>
      <protection locked="0"/>
    </xf>
    <xf numFmtId="0" fontId="11" fillId="11" borderId="0" xfId="2" applyFont="1" applyFill="1" applyBorder="1" applyAlignment="1" applyProtection="1">
      <alignment horizontal="left" vertical="center" textRotation="90" wrapText="1"/>
      <protection locked="0"/>
    </xf>
    <xf numFmtId="0" fontId="11" fillId="28" borderId="0" xfId="2" applyFont="1" applyFill="1" applyAlignment="1" applyProtection="1">
      <alignment textRotation="90"/>
      <protection locked="0"/>
    </xf>
    <xf numFmtId="0" fontId="11" fillId="2" borderId="41" xfId="0" applyFont="1" applyFill="1" applyBorder="1" applyProtection="1">
      <protection locked="0"/>
    </xf>
    <xf numFmtId="0" fontId="11" fillId="11" borderId="42" xfId="0" applyFont="1" applyFill="1" applyBorder="1" applyAlignment="1" applyProtection="1">
      <alignment horizontal="right" wrapText="1"/>
      <protection locked="0"/>
    </xf>
    <xf numFmtId="0" fontId="14" fillId="11" borderId="0" xfId="0" applyFont="1" applyFill="1" applyBorder="1" applyAlignment="1" applyProtection="1">
      <alignment horizontal="center" vertical="center" textRotation="90" wrapText="1"/>
      <protection locked="0"/>
    </xf>
    <xf numFmtId="0" fontId="72" fillId="11" borderId="0" xfId="0" applyFont="1" applyFill="1" applyBorder="1" applyAlignment="1" applyProtection="1">
      <alignment horizontal="left" vertical="center" wrapText="1"/>
      <protection locked="0"/>
    </xf>
    <xf numFmtId="0" fontId="14" fillId="11" borderId="42" xfId="0" applyFont="1" applyFill="1" applyBorder="1" applyAlignment="1" applyProtection="1">
      <alignment horizontal="left" vertical="center" wrapText="1"/>
      <protection locked="0"/>
    </xf>
    <xf numFmtId="0" fontId="11" fillId="28" borderId="0" xfId="0" applyFont="1" applyFill="1" applyBorder="1" applyAlignment="1" applyProtection="1">
      <alignment horizontal="center" vertical="center" textRotation="90" wrapText="1"/>
      <protection locked="0"/>
    </xf>
    <xf numFmtId="0" fontId="14" fillId="2" borderId="0" xfId="3" applyFont="1" applyFill="1" applyBorder="1" applyAlignment="1" applyProtection="1">
      <alignment horizontal="right" wrapText="1"/>
      <protection locked="0"/>
    </xf>
    <xf numFmtId="0" fontId="29" fillId="2" borderId="0" xfId="0" applyNumberFormat="1" applyFont="1" applyFill="1" applyAlignment="1" applyProtection="1">
      <alignment horizontal="right"/>
      <protection locked="0"/>
    </xf>
    <xf numFmtId="0" fontId="29" fillId="2" borderId="0" xfId="0" applyFont="1" applyFill="1" applyAlignment="1" applyProtection="1">
      <alignment horizontal="center"/>
      <protection locked="0"/>
    </xf>
    <xf numFmtId="0" fontId="29" fillId="2" borderId="0" xfId="0" applyFont="1" applyFill="1" applyAlignment="1" applyProtection="1">
      <alignment horizontal="left"/>
      <protection locked="0"/>
    </xf>
    <xf numFmtId="0" fontId="29" fillId="0" borderId="32" xfId="39322" applyNumberFormat="1" applyFont="1" applyFill="1" applyBorder="1" applyAlignment="1" applyProtection="1">
      <alignment horizontal="center"/>
      <protection locked="0"/>
    </xf>
    <xf numFmtId="0" fontId="29" fillId="0" borderId="32" xfId="39322" applyNumberFormat="1" applyFont="1" applyFill="1" applyBorder="1" applyAlignment="1" applyProtection="1">
      <alignment horizontal="left"/>
      <protection locked="0"/>
    </xf>
    <xf numFmtId="0" fontId="8" fillId="32" borderId="0" xfId="4" applyFont="1" applyFill="1" applyProtection="1">
      <protection locked="0"/>
    </xf>
    <xf numFmtId="49" fontId="8" fillId="32" borderId="0" xfId="4" applyNumberFormat="1" applyFont="1" applyFill="1" applyProtection="1">
      <protection locked="0"/>
    </xf>
    <xf numFmtId="0" fontId="14" fillId="2" borderId="0" xfId="0" applyFont="1" applyFill="1" applyBorder="1" applyAlignment="1" applyProtection="1">
      <alignment horizontal="center" vertical="center" textRotation="90" wrapText="1"/>
      <protection locked="0"/>
    </xf>
    <xf numFmtId="0" fontId="11" fillId="2" borderId="0" xfId="0" applyFont="1" applyFill="1" applyBorder="1" applyAlignment="1" applyProtection="1">
      <alignment horizontal="center" vertical="center" textRotation="90" wrapText="1"/>
      <protection locked="0"/>
    </xf>
    <xf numFmtId="0" fontId="11" fillId="2" borderId="0" xfId="2" applyFont="1" applyFill="1" applyAlignment="1" applyProtection="1">
      <alignment textRotation="90"/>
      <protection locked="0"/>
    </xf>
    <xf numFmtId="0" fontId="14" fillId="2" borderId="0" xfId="0" applyFont="1" applyFill="1" applyBorder="1" applyAlignment="1" applyProtection="1">
      <alignment horizontal="center"/>
      <protection locked="0"/>
    </xf>
    <xf numFmtId="0" fontId="10" fillId="2" borderId="0" xfId="39213" quotePrefix="1" applyFont="1" applyFill="1" applyBorder="1" applyAlignment="1" applyProtection="1">
      <alignment vertical="center" wrapText="1"/>
    </xf>
    <xf numFmtId="0" fontId="13" fillId="0" borderId="62" xfId="4772" applyFont="1" applyBorder="1" applyProtection="1">
      <protection locked="0"/>
    </xf>
    <xf numFmtId="49" fontId="33" fillId="11" borderId="0" xfId="1" applyNumberFormat="1" applyFont="1" applyFill="1" applyProtection="1">
      <protection locked="0"/>
    </xf>
    <xf numFmtId="0" fontId="14" fillId="2" borderId="0" xfId="39322" applyFont="1" applyFill="1" applyBorder="1" applyAlignment="1" applyProtection="1">
      <alignment horizontal="right" wrapText="1"/>
      <protection locked="0"/>
    </xf>
    <xf numFmtId="164" fontId="19" fillId="11" borderId="0" xfId="5" applyNumberFormat="1" applyFill="1" applyProtection="1">
      <protection locked="0"/>
    </xf>
    <xf numFmtId="0" fontId="6" fillId="11" borderId="0" xfId="0" applyFont="1" applyFill="1" applyBorder="1" applyAlignment="1" applyProtection="1"/>
    <xf numFmtId="0" fontId="6" fillId="11" borderId="0" xfId="0" applyFont="1" applyFill="1" applyBorder="1" applyAlignment="1" applyProtection="1">
      <alignment horizontal="right"/>
    </xf>
    <xf numFmtId="0" fontId="43" fillId="2" borderId="0" xfId="0" applyFont="1" applyFill="1" applyAlignment="1" applyProtection="1">
      <alignment horizontal="right" vertical="center"/>
    </xf>
    <xf numFmtId="0" fontId="0" fillId="0" borderId="0" xfId="0" applyProtection="1"/>
    <xf numFmtId="0" fontId="4" fillId="2" borderId="0" xfId="0" applyFont="1" applyFill="1" applyAlignment="1" applyProtection="1">
      <alignment vertical="center"/>
    </xf>
    <xf numFmtId="0" fontId="4" fillId="2" borderId="0" xfId="0" applyFont="1" applyFill="1" applyAlignment="1" applyProtection="1">
      <alignment horizontal="left" vertical="center"/>
    </xf>
    <xf numFmtId="0" fontId="10" fillId="11" borderId="0" xfId="2" applyFont="1" applyFill="1" applyAlignment="1" applyProtection="1">
      <alignment vertical="center"/>
    </xf>
    <xf numFmtId="0" fontId="6" fillId="3" borderId="2" xfId="3" applyFont="1" applyFill="1" applyBorder="1" applyAlignment="1" applyProtection="1">
      <alignment horizontal="center" vertical="center" wrapText="1"/>
    </xf>
    <xf numFmtId="0" fontId="10" fillId="11" borderId="0" xfId="2" applyFont="1" applyFill="1" applyAlignment="1" applyProtection="1">
      <alignment vertical="center" wrapText="1"/>
    </xf>
    <xf numFmtId="0" fontId="10" fillId="11" borderId="0" xfId="2" applyFont="1" applyFill="1" applyBorder="1" applyAlignment="1" applyProtection="1">
      <alignment vertical="center" wrapText="1"/>
    </xf>
    <xf numFmtId="0" fontId="0" fillId="2" borderId="0" xfId="0" applyFill="1" applyAlignment="1" applyProtection="1">
      <alignment horizontal="left"/>
    </xf>
    <xf numFmtId="0" fontId="4" fillId="2" borderId="0" xfId="39223" applyFont="1" applyFill="1" applyAlignment="1" applyProtection="1">
      <alignment vertical="center"/>
    </xf>
    <xf numFmtId="0" fontId="4" fillId="2" borderId="0" xfId="39223" applyFont="1" applyFill="1" applyAlignment="1" applyProtection="1">
      <alignment horizontal="left" vertical="center"/>
    </xf>
    <xf numFmtId="0" fontId="10" fillId="2" borderId="0" xfId="4602" applyFont="1" applyFill="1" applyBorder="1" applyAlignment="1" applyProtection="1">
      <alignment vertical="center" wrapText="1"/>
    </xf>
    <xf numFmtId="0" fontId="10" fillId="2" borderId="0" xfId="4602" applyFont="1" applyFill="1" applyAlignment="1" applyProtection="1">
      <alignment vertical="center" wrapText="1"/>
    </xf>
    <xf numFmtId="0" fontId="0" fillId="2" borderId="0" xfId="0" applyFill="1" applyProtection="1"/>
    <xf numFmtId="0" fontId="0" fillId="0" borderId="0" xfId="0" applyAlignment="1" applyProtection="1">
      <alignment horizontal="left"/>
    </xf>
    <xf numFmtId="0" fontId="0" fillId="2" borderId="0" xfId="0" applyFont="1" applyFill="1" applyAlignment="1" applyProtection="1">
      <alignment vertical="center"/>
    </xf>
    <xf numFmtId="0" fontId="0" fillId="0" borderId="0" xfId="0" applyFont="1" applyFill="1" applyBorder="1" applyAlignment="1" applyProtection="1">
      <alignment vertical="center"/>
    </xf>
    <xf numFmtId="0" fontId="6" fillId="2" borderId="0" xfId="128" applyFont="1" applyFill="1" applyAlignment="1" applyProtection="1">
      <alignment vertical="center"/>
    </xf>
    <xf numFmtId="0" fontId="45" fillId="2" borderId="0" xfId="199" applyFont="1" applyFill="1" applyAlignment="1" applyProtection="1">
      <alignment horizontal="center" vertical="center" wrapText="1"/>
    </xf>
    <xf numFmtId="0" fontId="6" fillId="0" borderId="0" xfId="128" applyFont="1" applyFill="1" applyBorder="1" applyAlignment="1" applyProtection="1">
      <alignment vertical="center"/>
    </xf>
    <xf numFmtId="0" fontId="4" fillId="2" borderId="0" xfId="0" applyFont="1" applyFill="1" applyAlignment="1" applyProtection="1">
      <alignment horizontal="center" vertical="center"/>
    </xf>
    <xf numFmtId="0" fontId="47" fillId="2" borderId="0" xfId="128" applyFont="1" applyFill="1" applyAlignment="1" applyProtection="1">
      <alignment vertical="center"/>
    </xf>
    <xf numFmtId="0" fontId="47" fillId="0" borderId="0" xfId="128" applyFont="1" applyFill="1" applyBorder="1" applyAlignment="1" applyProtection="1">
      <alignment vertical="center"/>
    </xf>
    <xf numFmtId="0" fontId="6" fillId="2" borderId="0" xfId="199" applyFont="1" applyFill="1" applyAlignment="1" applyProtection="1">
      <alignment horizontal="left" vertical="center"/>
    </xf>
    <xf numFmtId="0" fontId="6" fillId="2" borderId="0" xfId="199" applyFont="1" applyFill="1" applyAlignment="1" applyProtection="1">
      <alignment horizontal="left" vertical="center" wrapText="1"/>
    </xf>
    <xf numFmtId="0" fontId="6" fillId="2" borderId="0" xfId="128" applyFont="1" applyFill="1" applyAlignment="1" applyProtection="1">
      <alignment horizontal="left" vertical="center" wrapText="1"/>
    </xf>
    <xf numFmtId="0" fontId="51" fillId="2" borderId="0" xfId="0" applyFont="1" applyFill="1" applyAlignment="1" applyProtection="1">
      <alignment horizontal="center" vertical="center"/>
    </xf>
    <xf numFmtId="0" fontId="6" fillId="2" borderId="0" xfId="128" applyFont="1" applyFill="1" applyProtection="1"/>
    <xf numFmtId="0" fontId="6" fillId="0" borderId="0" xfId="128" applyFont="1" applyFill="1" applyBorder="1" applyProtection="1"/>
    <xf numFmtId="0" fontId="47" fillId="2" borderId="0" xfId="199" applyFont="1" applyFill="1" applyAlignment="1" applyProtection="1">
      <alignment vertical="center" wrapText="1"/>
    </xf>
    <xf numFmtId="0" fontId="47" fillId="0" borderId="0" xfId="128" applyFont="1" applyFill="1" applyBorder="1" applyProtection="1"/>
    <xf numFmtId="0" fontId="0" fillId="2" borderId="0" xfId="0" applyFont="1" applyFill="1" applyAlignment="1" applyProtection="1">
      <alignment horizontal="left" vertical="center"/>
    </xf>
    <xf numFmtId="0" fontId="14" fillId="2" borderId="0" xfId="128" applyFont="1" applyFill="1" applyAlignment="1" applyProtection="1">
      <alignment horizontal="center" vertical="center" wrapText="1"/>
    </xf>
    <xf numFmtId="0" fontId="0" fillId="2" borderId="0" xfId="0" applyFont="1" applyFill="1" applyProtection="1"/>
    <xf numFmtId="0" fontId="0" fillId="0" borderId="0" xfId="0" applyFont="1" applyFill="1" applyBorder="1" applyProtection="1"/>
    <xf numFmtId="0" fontId="6" fillId="2" borderId="0" xfId="128" applyFont="1" applyFill="1" applyAlignment="1" applyProtection="1">
      <alignment horizontal="left" vertical="center"/>
    </xf>
    <xf numFmtId="0" fontId="52" fillId="2" borderId="0" xfId="0" applyFont="1" applyFill="1" applyAlignment="1" applyProtection="1">
      <alignment vertical="center"/>
    </xf>
    <xf numFmtId="0" fontId="52" fillId="0" borderId="0" xfId="0" applyFont="1" applyFill="1" applyBorder="1" applyAlignment="1" applyProtection="1">
      <alignment vertical="center"/>
    </xf>
    <xf numFmtId="0" fontId="52" fillId="2" borderId="0" xfId="0" applyFont="1" applyFill="1" applyAlignment="1" applyProtection="1">
      <alignment horizontal="left" vertical="center"/>
    </xf>
    <xf numFmtId="0" fontId="52" fillId="4" borderId="0" xfId="0" applyFont="1" applyFill="1" applyAlignment="1" applyProtection="1">
      <alignment vertical="center"/>
    </xf>
    <xf numFmtId="0" fontId="0" fillId="4" borderId="0" xfId="0" applyFont="1" applyFill="1" applyAlignment="1" applyProtection="1">
      <alignment vertical="center"/>
    </xf>
    <xf numFmtId="0" fontId="0" fillId="4" borderId="0" xfId="0" applyFont="1" applyFill="1" applyAlignment="1" applyProtection="1">
      <alignment horizontal="left" vertical="center"/>
    </xf>
    <xf numFmtId="0" fontId="78" fillId="30" borderId="0" xfId="535" applyFont="1" applyFill="1" applyAlignment="1" applyProtection="1">
      <alignment vertical="center"/>
    </xf>
    <xf numFmtId="0" fontId="78" fillId="30" borderId="0" xfId="535" applyFont="1" applyFill="1" applyAlignment="1" applyProtection="1">
      <alignment horizontal="center" vertical="center"/>
    </xf>
    <xf numFmtId="0" fontId="78" fillId="30" borderId="0" xfId="535" applyFont="1" applyFill="1" applyAlignment="1" applyProtection="1">
      <alignment horizontal="left" vertical="center"/>
    </xf>
    <xf numFmtId="0" fontId="9" fillId="5" borderId="0" xfId="535" applyFont="1" applyFill="1" applyProtection="1"/>
    <xf numFmtId="0" fontId="9" fillId="5" borderId="0" xfId="535" applyFont="1" applyFill="1" applyAlignment="1" applyProtection="1">
      <alignment horizontal="center" vertical="center"/>
    </xf>
    <xf numFmtId="0" fontId="9" fillId="5" borderId="0" xfId="535" applyFont="1" applyFill="1" applyAlignment="1" applyProtection="1">
      <alignment horizontal="center"/>
    </xf>
    <xf numFmtId="0" fontId="9" fillId="5" borderId="0" xfId="535" applyFont="1" applyFill="1" applyAlignment="1" applyProtection="1">
      <alignment horizontal="left"/>
    </xf>
    <xf numFmtId="0" fontId="9" fillId="5" borderId="0" xfId="535" applyFont="1" applyFill="1" applyAlignment="1" applyProtection="1">
      <alignment horizontal="left" vertical="center" wrapText="1"/>
    </xf>
    <xf numFmtId="0" fontId="9" fillId="5" borderId="0" xfId="535" applyFont="1" applyFill="1" applyAlignment="1" applyProtection="1">
      <alignment horizontal="center" vertical="center" wrapText="1"/>
    </xf>
    <xf numFmtId="0" fontId="79" fillId="30" borderId="0" xfId="535" applyFont="1" applyFill="1" applyAlignment="1" applyProtection="1">
      <alignment vertical="center"/>
    </xf>
    <xf numFmtId="0" fontId="79" fillId="30" borderId="0" xfId="535" applyFont="1" applyFill="1" applyAlignment="1" applyProtection="1">
      <alignment horizontal="center" vertical="center"/>
    </xf>
    <xf numFmtId="0" fontId="79" fillId="30" borderId="0" xfId="535" applyFont="1" applyFill="1" applyAlignment="1" applyProtection="1">
      <alignment horizontal="left" vertical="center"/>
    </xf>
    <xf numFmtId="0" fontId="80" fillId="33" borderId="52" xfId="535" applyFont="1" applyFill="1" applyBorder="1" applyAlignment="1" applyProtection="1">
      <alignment horizontal="left" vertical="center" wrapText="1"/>
    </xf>
    <xf numFmtId="1" fontId="81" fillId="5" borderId="32" xfId="535" applyNumberFormat="1" applyFont="1" applyFill="1" applyBorder="1" applyAlignment="1" applyProtection="1">
      <alignment vertical="center" wrapText="1"/>
    </xf>
    <xf numFmtId="1" fontId="76" fillId="5" borderId="0" xfId="535" applyNumberFormat="1" applyFont="1" applyFill="1" applyBorder="1" applyAlignment="1" applyProtection="1">
      <alignment vertical="center" wrapText="1"/>
    </xf>
    <xf numFmtId="1" fontId="81" fillId="5" borderId="0" xfId="535" applyNumberFormat="1" applyFont="1" applyFill="1" applyBorder="1" applyAlignment="1" applyProtection="1">
      <alignment vertical="center" wrapText="1"/>
    </xf>
    <xf numFmtId="1" fontId="81" fillId="5" borderId="0" xfId="535" applyNumberFormat="1" applyFont="1" applyFill="1" applyBorder="1" applyAlignment="1" applyProtection="1">
      <alignment horizontal="center" vertical="center" wrapText="1"/>
    </xf>
    <xf numFmtId="1" fontId="81" fillId="5" borderId="0" xfId="535" applyNumberFormat="1" applyFont="1" applyFill="1" applyBorder="1" applyAlignment="1" applyProtection="1">
      <alignment horizontal="left" vertical="center" wrapText="1"/>
    </xf>
    <xf numFmtId="0" fontId="82" fillId="33" borderId="52" xfId="535" applyFont="1" applyFill="1" applyBorder="1" applyAlignment="1" applyProtection="1">
      <alignment horizontal="left" vertical="center" wrapText="1" indent="1"/>
    </xf>
    <xf numFmtId="0" fontId="56" fillId="33" borderId="62" xfId="535" applyFont="1" applyFill="1" applyBorder="1" applyAlignment="1" applyProtection="1">
      <alignment horizontal="center" vertical="center" wrapText="1"/>
    </xf>
    <xf numFmtId="0" fontId="77" fillId="33" borderId="62" xfId="535" applyFont="1" applyFill="1" applyBorder="1" applyAlignment="1" applyProtection="1">
      <alignment horizontal="center" vertical="center" wrapText="1"/>
    </xf>
    <xf numFmtId="0" fontId="77" fillId="33" borderId="62" xfId="535" quotePrefix="1" applyFont="1" applyFill="1" applyBorder="1" applyAlignment="1" applyProtection="1">
      <alignment horizontal="center" vertical="center" wrapText="1"/>
    </xf>
    <xf numFmtId="0" fontId="77" fillId="33" borderId="62" xfId="535" applyFont="1" applyFill="1" applyBorder="1" applyAlignment="1" applyProtection="1">
      <alignment horizontal="left" vertical="center" wrapText="1"/>
    </xf>
    <xf numFmtId="0" fontId="20" fillId="33" borderId="62" xfId="200" applyFill="1" applyBorder="1" applyAlignment="1" applyProtection="1">
      <alignment horizontal="left" vertical="center" wrapText="1"/>
    </xf>
    <xf numFmtId="0" fontId="10" fillId="33" borderId="62" xfId="535" applyFont="1" applyFill="1" applyBorder="1" applyAlignment="1" applyProtection="1">
      <alignment horizontal="center" vertical="center" wrapText="1"/>
    </xf>
    <xf numFmtId="0" fontId="10" fillId="33" borderId="62" xfId="535" quotePrefix="1" applyFont="1" applyFill="1" applyBorder="1" applyAlignment="1" applyProtection="1">
      <alignment horizontal="center" vertical="center" wrapText="1"/>
    </xf>
    <xf numFmtId="3" fontId="10" fillId="33" borderId="62" xfId="535" applyNumberFormat="1" applyFont="1" applyFill="1" applyBorder="1" applyAlignment="1" applyProtection="1">
      <alignment horizontal="center" vertical="center" wrapText="1"/>
    </xf>
    <xf numFmtId="0" fontId="56" fillId="33" borderId="61" xfId="39213" applyFont="1" applyFill="1" applyBorder="1" applyAlignment="1" applyProtection="1">
      <alignment vertical="center" wrapText="1"/>
    </xf>
    <xf numFmtId="0" fontId="10" fillId="2" borderId="0" xfId="0" quotePrefix="1" applyFont="1" applyFill="1" applyBorder="1" applyAlignment="1" applyProtection="1">
      <alignment vertical="top" wrapText="1"/>
    </xf>
    <xf numFmtId="0" fontId="10" fillId="2" borderId="0" xfId="39211" quotePrefix="1" applyFont="1" applyFill="1" applyProtection="1"/>
    <xf numFmtId="0" fontId="10" fillId="2" borderId="0" xfId="39211" applyFont="1" applyFill="1" applyAlignment="1" applyProtection="1">
      <alignment horizontal="center"/>
    </xf>
    <xf numFmtId="3" fontId="10" fillId="2" borderId="0" xfId="39211" applyNumberFormat="1" applyFont="1" applyFill="1" applyProtection="1"/>
    <xf numFmtId="0" fontId="10" fillId="2" borderId="0" xfId="39211" quotePrefix="1" applyFont="1" applyFill="1" applyAlignment="1" applyProtection="1">
      <alignment horizontal="center"/>
    </xf>
    <xf numFmtId="0" fontId="83" fillId="2" borderId="0" xfId="200" applyFont="1" applyFill="1" applyProtection="1"/>
    <xf numFmtId="0" fontId="6" fillId="5" borderId="32" xfId="0" applyFont="1" applyFill="1" applyBorder="1" applyAlignment="1" applyProtection="1">
      <alignment horizontal="center" vertical="center"/>
      <protection locked="0"/>
    </xf>
    <xf numFmtId="0" fontId="14" fillId="11" borderId="0" xfId="0" applyFont="1" applyFill="1" applyBorder="1" applyAlignment="1" applyProtection="1">
      <alignment horizontal="center" vertical="center" wrapText="1"/>
      <protection locked="0"/>
    </xf>
    <xf numFmtId="0" fontId="11" fillId="11" borderId="0" xfId="2" applyFont="1" applyFill="1" applyAlignment="1" applyProtection="1">
      <alignment horizontal="center" vertical="center" wrapText="1"/>
      <protection locked="0"/>
    </xf>
    <xf numFmtId="0" fontId="11" fillId="11" borderId="0" xfId="2" applyFont="1" applyFill="1" applyBorder="1" applyAlignment="1" applyProtection="1">
      <alignment horizontal="center" vertical="center" wrapText="1"/>
      <protection locked="0"/>
    </xf>
    <xf numFmtId="0" fontId="14" fillId="11" borderId="0" xfId="0" applyFont="1" applyFill="1" applyBorder="1" applyAlignment="1" applyProtection="1"/>
    <xf numFmtId="0" fontId="14" fillId="11" borderId="0" xfId="0" applyFont="1" applyFill="1" applyBorder="1" applyAlignment="1" applyProtection="1">
      <alignment horizontal="right"/>
    </xf>
    <xf numFmtId="0" fontId="15" fillId="2" borderId="0" xfId="0" applyFont="1" applyFill="1" applyAlignment="1" applyProtection="1">
      <alignment horizontal="right" vertical="center"/>
    </xf>
    <xf numFmtId="0" fontId="15" fillId="2" borderId="0" xfId="0" applyFont="1" applyFill="1" applyAlignment="1" applyProtection="1">
      <alignment vertical="center"/>
    </xf>
    <xf numFmtId="0" fontId="6" fillId="2" borderId="0" xfId="0" applyFont="1" applyFill="1" applyProtection="1"/>
    <xf numFmtId="0" fontId="14" fillId="28" borderId="0" xfId="0" applyFont="1" applyFill="1" applyBorder="1" applyAlignment="1" applyProtection="1">
      <alignment horizontal="right"/>
    </xf>
    <xf numFmtId="0" fontId="6" fillId="2" borderId="0" xfId="0" applyFont="1" applyFill="1" applyBorder="1" applyProtection="1"/>
    <xf numFmtId="0" fontId="6" fillId="11" borderId="0" xfId="0" applyFont="1" applyFill="1" applyProtection="1"/>
    <xf numFmtId="0" fontId="11" fillId="11" borderId="0" xfId="2" applyFont="1" applyFill="1" applyAlignment="1" applyProtection="1">
      <alignment wrapText="1"/>
    </xf>
    <xf numFmtId="0" fontId="11" fillId="11" borderId="0" xfId="2" applyFont="1" applyFill="1" applyAlignment="1" applyProtection="1">
      <alignment horizontal="left" vertical="center"/>
    </xf>
    <xf numFmtId="0" fontId="11" fillId="11" borderId="0" xfId="2" applyFont="1" applyFill="1" applyAlignment="1" applyProtection="1">
      <alignment horizontal="center" vertical="center" wrapText="1"/>
    </xf>
    <xf numFmtId="0" fontId="11" fillId="11" borderId="0" xfId="2" applyFont="1" applyFill="1" applyAlignment="1" applyProtection="1">
      <alignment horizontal="left" vertical="center" wrapText="1"/>
    </xf>
    <xf numFmtId="0" fontId="11" fillId="11" borderId="0" xfId="2" applyFont="1" applyFill="1" applyBorder="1" applyAlignment="1" applyProtection="1">
      <alignment horizontal="left" vertical="center" wrapText="1"/>
    </xf>
    <xf numFmtId="0" fontId="11" fillId="2" borderId="0" xfId="2" applyFont="1" applyFill="1" applyAlignment="1" applyProtection="1">
      <alignment wrapText="1"/>
    </xf>
    <xf numFmtId="0" fontId="0" fillId="11" borderId="0" xfId="0" applyFill="1" applyProtection="1"/>
    <xf numFmtId="0" fontId="0" fillId="0" borderId="0" xfId="0" applyAlignment="1" applyProtection="1">
      <alignment horizontal="center"/>
    </xf>
    <xf numFmtId="0" fontId="11" fillId="11" borderId="0" xfId="2" applyFont="1" applyFill="1" applyAlignment="1" applyProtection="1">
      <alignment horizontal="center" vertical="center" textRotation="90" wrapText="1"/>
    </xf>
    <xf numFmtId="0" fontId="11" fillId="28" borderId="0" xfId="0" applyFont="1" applyFill="1" applyBorder="1" applyAlignment="1" applyProtection="1">
      <alignment horizontal="center" vertical="center" textRotation="90" wrapText="1"/>
    </xf>
    <xf numFmtId="0" fontId="11" fillId="2" borderId="0" xfId="2" applyFont="1" applyFill="1" applyAlignment="1" applyProtection="1">
      <alignment horizontal="center" vertical="center" textRotation="90" wrapText="1"/>
    </xf>
    <xf numFmtId="0" fontId="11" fillId="2" borderId="0" xfId="0" applyFont="1" applyFill="1" applyBorder="1" applyAlignment="1" applyProtection="1">
      <alignment horizontal="center" vertical="center" textRotation="90" wrapText="1"/>
    </xf>
    <xf numFmtId="0" fontId="6" fillId="5" borderId="32" xfId="0" applyFont="1" applyFill="1" applyBorder="1" applyAlignment="1" applyProtection="1">
      <alignment horizontal="left" vertical="center" indent="2"/>
    </xf>
    <xf numFmtId="0" fontId="11" fillId="11" borderId="0" xfId="0" applyFont="1" applyFill="1" applyBorder="1" applyAlignment="1" applyProtection="1">
      <alignment wrapText="1"/>
    </xf>
    <xf numFmtId="0" fontId="11" fillId="11" borderId="0" xfId="0" applyFont="1" applyFill="1" applyBorder="1" applyProtection="1"/>
    <xf numFmtId="0" fontId="11" fillId="11" borderId="0" xfId="0" applyFont="1" applyFill="1" applyBorder="1" applyAlignment="1" applyProtection="1">
      <alignment horizontal="left"/>
    </xf>
    <xf numFmtId="0" fontId="11" fillId="2" borderId="0" xfId="0" applyFont="1" applyFill="1" applyProtection="1"/>
    <xf numFmtId="0" fontId="6" fillId="6" borderId="32" xfId="0" applyFont="1" applyFill="1" applyBorder="1" applyAlignment="1" applyProtection="1">
      <alignment horizontal="left" vertical="center" indent="2"/>
    </xf>
    <xf numFmtId="0" fontId="4" fillId="2" borderId="42" xfId="0" applyFont="1" applyFill="1" applyBorder="1" applyAlignment="1" applyProtection="1">
      <alignment vertical="center"/>
    </xf>
    <xf numFmtId="0" fontId="6" fillId="6" borderId="46" xfId="0" applyFont="1" applyFill="1" applyBorder="1" applyAlignment="1" applyProtection="1">
      <alignment horizontal="left" vertical="center" indent="2"/>
    </xf>
    <xf numFmtId="0" fontId="11" fillId="11" borderId="41" xfId="0" applyFont="1" applyFill="1" applyBorder="1" applyAlignment="1" applyProtection="1">
      <alignment wrapText="1"/>
    </xf>
    <xf numFmtId="0" fontId="0" fillId="2" borderId="0" xfId="0" applyFill="1" applyBorder="1" applyProtection="1"/>
    <xf numFmtId="0" fontId="0" fillId="2" borderId="45" xfId="0" applyFill="1" applyBorder="1" applyProtection="1"/>
    <xf numFmtId="0" fontId="6" fillId="5" borderId="32" xfId="0" applyFont="1" applyFill="1" applyBorder="1" applyAlignment="1" applyProtection="1">
      <alignment horizontal="center" vertical="center"/>
    </xf>
    <xf numFmtId="0" fontId="6" fillId="11" borderId="0" xfId="0" applyFont="1" applyFill="1" applyBorder="1" applyAlignment="1" applyProtection="1">
      <alignment horizontal="center" vertical="center"/>
    </xf>
    <xf numFmtId="0" fontId="6" fillId="11" borderId="0" xfId="0" applyFont="1" applyFill="1" applyBorder="1" applyProtection="1"/>
    <xf numFmtId="0" fontId="7" fillId="11" borderId="0" xfId="0" applyFont="1" applyFill="1" applyBorder="1" applyAlignment="1" applyProtection="1">
      <alignment horizontal="center" vertical="center"/>
    </xf>
    <xf numFmtId="0" fontId="11" fillId="11" borderId="0" xfId="2" applyFont="1" applyFill="1" applyBorder="1" applyAlignment="1" applyProtection="1">
      <alignment wrapText="1"/>
    </xf>
    <xf numFmtId="0" fontId="3" fillId="11" borderId="0" xfId="0" applyFont="1" applyFill="1" applyBorder="1" applyAlignment="1" applyProtection="1"/>
    <xf numFmtId="0" fontId="11" fillId="11" borderId="0" xfId="2" applyFont="1" applyFill="1" applyBorder="1" applyAlignment="1" applyProtection="1">
      <alignment horizontal="center" vertical="center" wrapText="1"/>
    </xf>
    <xf numFmtId="0" fontId="11" fillId="11" borderId="0" xfId="2" applyFont="1" applyFill="1" applyBorder="1" applyAlignment="1" applyProtection="1">
      <alignment horizontal="left" vertical="center" textRotation="90"/>
    </xf>
    <xf numFmtId="0" fontId="11" fillId="11" borderId="0" xfId="2" applyFont="1" applyFill="1" applyBorder="1" applyAlignment="1" applyProtection="1">
      <alignment horizontal="left" vertical="center" textRotation="90" wrapText="1"/>
    </xf>
    <xf numFmtId="0" fontId="6" fillId="11" borderId="0" xfId="0" applyFont="1" applyFill="1" applyBorder="1" applyAlignment="1" applyProtection="1">
      <alignment horizontal="center"/>
    </xf>
    <xf numFmtId="0" fontId="6" fillId="11" borderId="0" xfId="0" applyFont="1" applyFill="1" applyBorder="1" applyAlignment="1" applyProtection="1">
      <alignment horizontal="center" vertical="center" wrapText="1"/>
    </xf>
    <xf numFmtId="0" fontId="11" fillId="2" borderId="0" xfId="2" applyFont="1" applyFill="1" applyBorder="1" applyAlignment="1" applyProtection="1">
      <alignment horizontal="left" vertical="center" textRotation="90"/>
    </xf>
    <xf numFmtId="0" fontId="11" fillId="2" borderId="0" xfId="2" applyFont="1" applyFill="1" applyBorder="1" applyAlignment="1" applyProtection="1">
      <alignment horizontal="left" vertical="center" textRotation="90" wrapText="1"/>
    </xf>
    <xf numFmtId="0" fontId="11" fillId="2" borderId="0" xfId="0" applyFont="1" applyFill="1" applyBorder="1" applyAlignment="1" applyProtection="1">
      <alignment wrapText="1"/>
    </xf>
    <xf numFmtId="0" fontId="6" fillId="5" borderId="32" xfId="0" applyFont="1" applyFill="1" applyBorder="1" applyAlignment="1" applyProtection="1">
      <alignment horizontal="center" wrapText="1"/>
    </xf>
    <xf numFmtId="0" fontId="11" fillId="11" borderId="0" xfId="0" applyFont="1" applyFill="1" applyBorder="1" applyAlignment="1" applyProtection="1">
      <alignment horizontal="left" wrapText="1"/>
    </xf>
    <xf numFmtId="0" fontId="10" fillId="11" borderId="0" xfId="201" applyFont="1" applyFill="1" applyAlignment="1" applyProtection="1">
      <alignment horizontal="left" vertical="center" wrapText="1"/>
    </xf>
    <xf numFmtId="0" fontId="11" fillId="11" borderId="0" xfId="0" applyFont="1" applyFill="1" applyBorder="1" applyAlignment="1" applyProtection="1">
      <alignment horizontal="right"/>
    </xf>
    <xf numFmtId="0" fontId="6" fillId="6" borderId="32" xfId="0" applyFont="1" applyFill="1" applyBorder="1" applyAlignment="1" applyProtection="1">
      <alignment horizontal="center" wrapText="1"/>
    </xf>
    <xf numFmtId="0" fontId="6" fillId="2" borderId="7" xfId="3" applyFont="1" applyFill="1" applyBorder="1" applyAlignment="1" applyProtection="1">
      <alignment horizontal="right" wrapText="1"/>
    </xf>
    <xf numFmtId="0" fontId="6" fillId="2" borderId="7" xfId="39322" applyFont="1" applyFill="1" applyBorder="1" applyAlignment="1" applyProtection="1">
      <alignment horizontal="right" wrapText="1"/>
    </xf>
    <xf numFmtId="0" fontId="11" fillId="2" borderId="7" xfId="39322" applyFont="1" applyFill="1" applyBorder="1" applyAlignment="1" applyProtection="1">
      <alignment horizontal="right" wrapText="1"/>
    </xf>
    <xf numFmtId="0" fontId="14" fillId="2" borderId="0" xfId="0" applyFont="1" applyFill="1" applyBorder="1" applyProtection="1"/>
    <xf numFmtId="0" fontId="6" fillId="11" borderId="0" xfId="0" applyFont="1" applyFill="1" applyAlignment="1" applyProtection="1">
      <alignment vertical="center" wrapText="1"/>
    </xf>
    <xf numFmtId="0" fontId="6" fillId="11" borderId="0" xfId="2" applyFont="1" applyFill="1" applyAlignment="1" applyProtection="1">
      <alignment wrapText="1"/>
    </xf>
    <xf numFmtId="0" fontId="6" fillId="11" borderId="0" xfId="2" applyFont="1" applyFill="1" applyBorder="1" applyAlignment="1" applyProtection="1">
      <alignment horizontal="center" vertical="center" wrapText="1"/>
    </xf>
    <xf numFmtId="0" fontId="6" fillId="11" borderId="0" xfId="0" applyFont="1" applyFill="1" applyAlignment="1" applyProtection="1">
      <alignment horizontal="center" vertical="center" wrapText="1"/>
    </xf>
    <xf numFmtId="0" fontId="6" fillId="2" borderId="0" xfId="0" applyFont="1" applyFill="1" applyAlignment="1" applyProtection="1">
      <alignment wrapText="1"/>
    </xf>
    <xf numFmtId="0" fontId="11" fillId="2" borderId="0" xfId="0" applyFont="1" applyFill="1" applyAlignment="1" applyProtection="1">
      <alignment wrapText="1"/>
    </xf>
    <xf numFmtId="0" fontId="7" fillId="11" borderId="0" xfId="0" applyFont="1" applyFill="1" applyBorder="1" applyAlignment="1" applyProtection="1">
      <alignment horizontal="center" wrapText="1"/>
    </xf>
    <xf numFmtId="0" fontId="6" fillId="6" borderId="32" xfId="0" applyFont="1" applyFill="1" applyBorder="1" applyAlignment="1" applyProtection="1">
      <alignment horizontal="center" vertical="center" wrapText="1"/>
    </xf>
    <xf numFmtId="0" fontId="7" fillId="11" borderId="0" xfId="0" applyFont="1" applyFill="1" applyBorder="1" applyAlignment="1" applyProtection="1">
      <alignment horizontal="center" vertical="center" wrapText="1"/>
    </xf>
    <xf numFmtId="0" fontId="7" fillId="2" borderId="0" xfId="0" applyFont="1" applyFill="1" applyBorder="1" applyAlignment="1" applyProtection="1">
      <alignment horizontal="center" wrapText="1"/>
    </xf>
    <xf numFmtId="0" fontId="7" fillId="2" borderId="0" xfId="0" applyFont="1" applyFill="1" applyBorder="1" applyAlignment="1" applyProtection="1">
      <alignment horizontal="center" vertical="center" wrapText="1"/>
    </xf>
    <xf numFmtId="0" fontId="12" fillId="2" borderId="0" xfId="0" applyFont="1" applyFill="1" applyBorder="1" applyAlignment="1" applyProtection="1">
      <alignment horizontal="center" vertical="center" wrapText="1"/>
    </xf>
    <xf numFmtId="0" fontId="11" fillId="2" borderId="0" xfId="0" applyFont="1" applyFill="1" applyBorder="1" applyProtection="1"/>
    <xf numFmtId="0" fontId="11" fillId="2" borderId="0" xfId="39322" applyFont="1" applyFill="1" applyBorder="1" applyAlignment="1" applyProtection="1">
      <alignment horizontal="right" wrapText="1"/>
    </xf>
    <xf numFmtId="0" fontId="7" fillId="2" borderId="0" xfId="0" applyFont="1" applyFill="1" applyBorder="1" applyAlignment="1" applyProtection="1">
      <alignment horizontal="center" vertical="center" textRotation="90" wrapText="1"/>
    </xf>
    <xf numFmtId="0" fontId="12" fillId="2" borderId="0" xfId="0" applyFont="1" applyFill="1" applyBorder="1" applyAlignment="1" applyProtection="1">
      <alignment horizontal="center" wrapText="1"/>
    </xf>
    <xf numFmtId="0" fontId="4" fillId="2" borderId="0" xfId="0" applyFont="1" applyFill="1" applyBorder="1" applyAlignment="1" applyProtection="1">
      <alignment vertical="center"/>
    </xf>
    <xf numFmtId="0" fontId="0" fillId="0" borderId="0" xfId="0" applyBorder="1" applyProtection="1"/>
    <xf numFmtId="0" fontId="6" fillId="2" borderId="0" xfId="0" applyFont="1" applyFill="1" applyAlignment="1" applyProtection="1">
      <alignment horizontal="center" vertical="center" wrapText="1"/>
    </xf>
    <xf numFmtId="0" fontId="44" fillId="2" borderId="0" xfId="0" applyFont="1" applyFill="1" applyAlignment="1" applyProtection="1">
      <alignment vertical="center"/>
    </xf>
    <xf numFmtId="0" fontId="14" fillId="2" borderId="0" xfId="0" applyFont="1" applyFill="1" applyBorder="1" applyAlignment="1" applyProtection="1">
      <alignment wrapText="1"/>
    </xf>
    <xf numFmtId="0" fontId="13" fillId="0" borderId="0" xfId="0" applyFont="1" applyProtection="1"/>
    <xf numFmtId="0" fontId="62" fillId="2" borderId="0" xfId="0" applyFont="1" applyFill="1" applyAlignment="1" applyProtection="1">
      <alignment vertical="center"/>
    </xf>
    <xf numFmtId="0" fontId="61" fillId="2" borderId="0" xfId="0" applyFont="1" applyFill="1" applyBorder="1" applyAlignment="1" applyProtection="1">
      <alignment vertical="center" wrapText="1"/>
    </xf>
    <xf numFmtId="0" fontId="61" fillId="11" borderId="0" xfId="0" applyFont="1" applyFill="1" applyBorder="1" applyAlignment="1" applyProtection="1">
      <alignment vertical="center" wrapText="1"/>
    </xf>
    <xf numFmtId="0" fontId="63" fillId="11" borderId="0" xfId="0" applyFont="1" applyFill="1" applyBorder="1" applyAlignment="1" applyProtection="1">
      <alignment vertical="center" wrapText="1"/>
    </xf>
    <xf numFmtId="0" fontId="11" fillId="11" borderId="0" xfId="0" applyFont="1" applyFill="1" applyBorder="1" applyAlignment="1" applyProtection="1">
      <alignment horizontal="center" vertical="center" wrapText="1"/>
    </xf>
    <xf numFmtId="0" fontId="61" fillId="2" borderId="0" xfId="0" applyFont="1" applyFill="1" applyBorder="1" applyAlignment="1" applyProtection="1">
      <alignment wrapText="1"/>
    </xf>
    <xf numFmtId="0" fontId="64" fillId="0" borderId="0" xfId="0" applyFont="1" applyProtection="1"/>
    <xf numFmtId="0" fontId="14" fillId="2" borderId="0" xfId="0" applyFont="1" applyFill="1" applyBorder="1" applyAlignment="1" applyProtection="1">
      <alignment horizontal="center" vertical="center" wrapText="1"/>
    </xf>
    <xf numFmtId="0" fontId="14" fillId="11" borderId="0" xfId="0" applyFont="1" applyFill="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1" fillId="11" borderId="0" xfId="0" applyFont="1" applyFill="1" applyBorder="1" applyAlignment="1" applyProtection="1">
      <alignment horizontal="center" vertical="center" textRotation="90" wrapText="1"/>
    </xf>
    <xf numFmtId="0" fontId="6" fillId="2" borderId="0" xfId="0" applyFont="1" applyFill="1" applyBorder="1" applyAlignment="1" applyProtection="1">
      <alignment wrapText="1"/>
    </xf>
    <xf numFmtId="0" fontId="11" fillId="2" borderId="0" xfId="2" applyFont="1" applyFill="1" applyAlignment="1" applyProtection="1">
      <alignment horizontal="left" vertical="center"/>
    </xf>
    <xf numFmtId="0" fontId="6" fillId="5" borderId="33" xfId="0" applyFont="1" applyFill="1" applyBorder="1" applyAlignment="1" applyProtection="1">
      <alignment horizontal="center" vertical="center" wrapText="1"/>
    </xf>
    <xf numFmtId="0" fontId="11" fillId="2" borderId="0" xfId="0" applyFont="1" applyFill="1" applyBorder="1" applyAlignment="1" applyProtection="1">
      <alignment horizontal="center" vertical="center" wrapText="1"/>
    </xf>
    <xf numFmtId="0" fontId="14" fillId="11" borderId="0" xfId="0" applyFont="1" applyFill="1" applyBorder="1" applyProtection="1"/>
    <xf numFmtId="0" fontId="6" fillId="6" borderId="40" xfId="0" applyFont="1" applyFill="1" applyBorder="1" applyAlignment="1" applyProtection="1">
      <alignment horizontal="center" vertical="center" wrapText="1"/>
    </xf>
    <xf numFmtId="0" fontId="53" fillId="5" borderId="32" xfId="0" applyFont="1" applyFill="1" applyBorder="1" applyAlignment="1" applyProtection="1">
      <alignment horizontal="center" vertical="center" wrapText="1"/>
    </xf>
    <xf numFmtId="0" fontId="11" fillId="2" borderId="0" xfId="0" quotePrefix="1" applyFont="1" applyFill="1" applyBorder="1" applyAlignment="1" applyProtection="1">
      <alignment horizontal="center" vertical="center" wrapText="1"/>
    </xf>
    <xf numFmtId="0" fontId="15" fillId="2" borderId="0" xfId="0" applyFont="1" applyFill="1" applyBorder="1" applyAlignment="1" applyProtection="1">
      <alignment vertical="center"/>
    </xf>
    <xf numFmtId="0" fontId="6" fillId="2" borderId="50" xfId="0" applyFont="1" applyFill="1" applyBorder="1" applyAlignment="1" applyProtection="1">
      <alignment horizontal="center" vertical="center" wrapText="1"/>
    </xf>
    <xf numFmtId="0" fontId="6" fillId="2" borderId="7" xfId="0" applyFont="1" applyFill="1" applyBorder="1" applyAlignment="1" applyProtection="1">
      <alignment horizontal="center" vertical="center" wrapText="1"/>
    </xf>
    <xf numFmtId="0" fontId="6" fillId="5" borderId="32" xfId="0" applyFont="1" applyFill="1" applyBorder="1" applyAlignment="1" applyProtection="1">
      <alignment horizontal="center" vertical="center" wrapText="1"/>
    </xf>
    <xf numFmtId="0" fontId="53" fillId="5" borderId="6" xfId="0" applyFont="1" applyFill="1" applyBorder="1" applyAlignment="1" applyProtection="1">
      <alignment horizontal="center" vertical="center" wrapText="1"/>
    </xf>
    <xf numFmtId="0" fontId="6" fillId="2" borderId="51" xfId="0" applyFont="1" applyFill="1" applyBorder="1" applyAlignment="1" applyProtection="1">
      <alignment horizontal="center" vertical="center" wrapText="1"/>
    </xf>
    <xf numFmtId="0" fontId="6" fillId="6" borderId="46" xfId="0" applyFont="1" applyFill="1" applyBorder="1" applyAlignment="1" applyProtection="1">
      <alignment horizontal="center" vertical="center" wrapText="1"/>
    </xf>
    <xf numFmtId="0" fontId="53" fillId="29" borderId="32" xfId="0" applyFont="1" applyFill="1" applyBorder="1" applyAlignment="1" applyProtection="1">
      <alignment horizontal="center" vertical="center" wrapText="1"/>
    </xf>
    <xf numFmtId="0" fontId="12" fillId="2" borderId="0" xfId="0" applyFont="1" applyFill="1" applyBorder="1" applyAlignment="1" applyProtection="1">
      <alignment vertical="center"/>
    </xf>
    <xf numFmtId="0" fontId="66" fillId="2" borderId="0" xfId="0" applyFont="1" applyFill="1" applyAlignment="1" applyProtection="1">
      <alignment vertical="center"/>
    </xf>
    <xf numFmtId="0" fontId="61" fillId="2" borderId="0" xfId="0" applyFont="1" applyFill="1" applyBorder="1" applyAlignment="1" applyProtection="1">
      <alignment horizontal="center" vertical="center" wrapText="1"/>
    </xf>
    <xf numFmtId="0" fontId="65" fillId="2" borderId="0" xfId="0" applyFont="1" applyFill="1" applyBorder="1" applyAlignment="1" applyProtection="1">
      <alignment horizontal="center" vertical="center" wrapText="1"/>
    </xf>
    <xf numFmtId="0" fontId="63" fillId="2" borderId="0" xfId="0" applyFont="1" applyFill="1" applyBorder="1" applyAlignment="1" applyProtection="1">
      <alignment horizontal="center" vertical="center" wrapText="1"/>
    </xf>
    <xf numFmtId="0" fontId="63" fillId="2" borderId="0" xfId="2" applyFont="1" applyFill="1" applyAlignment="1" applyProtection="1">
      <alignment horizontal="left" vertical="center"/>
    </xf>
    <xf numFmtId="0" fontId="63" fillId="2" borderId="0" xfId="0" applyFont="1" applyFill="1" applyBorder="1" applyAlignment="1" applyProtection="1">
      <alignment vertical="center" wrapText="1"/>
    </xf>
    <xf numFmtId="0" fontId="67" fillId="2" borderId="0" xfId="0" applyFont="1" applyFill="1" applyBorder="1" applyAlignment="1" applyProtection="1">
      <alignment vertical="center"/>
    </xf>
    <xf numFmtId="0" fontId="68" fillId="0" borderId="0" xfId="0" applyFont="1" applyProtection="1"/>
    <xf numFmtId="0" fontId="11" fillId="11" borderId="0" xfId="0" applyFont="1" applyFill="1" applyBorder="1" applyAlignment="1" applyProtection="1">
      <alignment horizontal="right" vertical="center" wrapText="1"/>
    </xf>
    <xf numFmtId="0" fontId="11" fillId="11" borderId="0" xfId="0" applyFont="1" applyFill="1" applyBorder="1" applyAlignment="1" applyProtection="1">
      <alignment vertical="center" wrapText="1"/>
    </xf>
    <xf numFmtId="0" fontId="6" fillId="11" borderId="0" xfId="0" applyFont="1" applyFill="1" applyBorder="1" applyAlignment="1" applyProtection="1">
      <alignment vertical="center" wrapText="1"/>
    </xf>
    <xf numFmtId="0" fontId="11" fillId="11" borderId="0" xfId="0" applyFont="1" applyFill="1" applyBorder="1" applyAlignment="1" applyProtection="1">
      <alignment textRotation="90" wrapText="1"/>
    </xf>
    <xf numFmtId="0" fontId="11" fillId="11" borderId="0" xfId="0" applyFont="1" applyFill="1" applyBorder="1" applyAlignment="1" applyProtection="1">
      <alignment horizontal="center" textRotation="90" wrapText="1"/>
    </xf>
    <xf numFmtId="0" fontId="6" fillId="11" borderId="0" xfId="0" applyFont="1" applyFill="1" applyBorder="1" applyAlignment="1" applyProtection="1">
      <alignment wrapText="1"/>
    </xf>
    <xf numFmtId="0" fontId="11" fillId="11" borderId="0" xfId="2" applyFont="1" applyFill="1" applyAlignment="1" applyProtection="1">
      <alignment horizontal="left" vertical="center" textRotation="90"/>
    </xf>
    <xf numFmtId="0" fontId="11" fillId="2" borderId="0" xfId="2" applyFont="1" applyFill="1" applyAlignment="1" applyProtection="1">
      <alignment horizontal="left" vertical="center" textRotation="90"/>
    </xf>
    <xf numFmtId="0" fontId="6" fillId="2" borderId="0" xfId="3" applyFont="1" applyFill="1" applyBorder="1" applyAlignment="1" applyProtection="1">
      <alignment horizontal="right" wrapText="1"/>
    </xf>
    <xf numFmtId="0" fontId="14" fillId="2" borderId="0" xfId="39322" applyFont="1" applyFill="1" applyBorder="1" applyAlignment="1" applyProtection="1">
      <alignment horizontal="right" wrapText="1"/>
    </xf>
    <xf numFmtId="0" fontId="11" fillId="2" borderId="0" xfId="3" applyFont="1" applyFill="1" applyBorder="1" applyAlignment="1" applyProtection="1">
      <alignment horizontal="right" wrapText="1"/>
    </xf>
    <xf numFmtId="0" fontId="6" fillId="2" borderId="0" xfId="39322" applyFont="1" applyFill="1" applyBorder="1" applyAlignment="1" applyProtection="1">
      <alignment horizontal="right" wrapText="1"/>
    </xf>
    <xf numFmtId="0" fontId="53" fillId="5" borderId="33" xfId="0" applyFont="1" applyFill="1" applyBorder="1" applyAlignment="1" applyProtection="1">
      <alignment horizontal="center" vertical="center" wrapText="1"/>
    </xf>
    <xf numFmtId="0" fontId="13" fillId="2" borderId="0" xfId="0" applyFont="1" applyFill="1" applyBorder="1" applyProtection="1"/>
    <xf numFmtId="0" fontId="53" fillId="29" borderId="33" xfId="0" applyFont="1" applyFill="1" applyBorder="1" applyAlignment="1" applyProtection="1">
      <alignment horizontal="center" vertical="center" wrapText="1"/>
    </xf>
    <xf numFmtId="0" fontId="6" fillId="2" borderId="0" xfId="0" applyFont="1" applyFill="1" applyAlignment="1" applyProtection="1">
      <alignment horizontal="center"/>
    </xf>
    <xf numFmtId="0" fontId="10" fillId="0" borderId="0" xfId="0" applyFont="1" applyProtection="1"/>
    <xf numFmtId="0" fontId="16" fillId="2" borderId="0" xfId="0" applyFont="1" applyFill="1" applyProtection="1"/>
    <xf numFmtId="0" fontId="14" fillId="2" borderId="0" xfId="0" applyFont="1" applyFill="1" applyProtection="1"/>
    <xf numFmtId="0" fontId="17" fillId="2" borderId="0" xfId="0" applyFont="1" applyFill="1" applyProtection="1"/>
    <xf numFmtId="0" fontId="14" fillId="11" borderId="0" xfId="0" applyFont="1" applyFill="1" applyProtection="1"/>
    <xf numFmtId="0" fontId="11" fillId="11" borderId="0" xfId="0" applyFont="1" applyFill="1" applyProtection="1"/>
    <xf numFmtId="0" fontId="14" fillId="11" borderId="0" xfId="0" applyFont="1" applyFill="1" applyAlignment="1" applyProtection="1">
      <alignment horizontal="left"/>
    </xf>
    <xf numFmtId="0" fontId="11" fillId="11" borderId="0" xfId="0" applyFont="1" applyFill="1" applyBorder="1" applyAlignment="1" applyProtection="1">
      <alignment horizontal="left" vertical="center"/>
    </xf>
    <xf numFmtId="0" fontId="11" fillId="11" borderId="0" xfId="0" applyFont="1" applyFill="1" applyBorder="1" applyAlignment="1" applyProtection="1">
      <alignment vertical="center"/>
    </xf>
    <xf numFmtId="0" fontId="14" fillId="2" borderId="0" xfId="0" applyFont="1" applyFill="1" applyAlignment="1" applyProtection="1">
      <alignment wrapText="1"/>
    </xf>
    <xf numFmtId="0" fontId="11" fillId="11" borderId="0" xfId="2" applyFont="1" applyFill="1" applyAlignment="1" applyProtection="1">
      <alignment horizontal="left" vertical="center" textRotation="90" wrapText="1"/>
    </xf>
    <xf numFmtId="0" fontId="11" fillId="2" borderId="0" xfId="2" applyFont="1" applyFill="1" applyAlignment="1" applyProtection="1">
      <alignment horizontal="left" vertical="center" textRotation="90" wrapText="1"/>
    </xf>
    <xf numFmtId="0" fontId="6" fillId="5" borderId="38" xfId="0" applyFont="1" applyFill="1" applyBorder="1" applyAlignment="1" applyProtection="1">
      <alignment horizontal="center" vertical="center" wrapText="1"/>
    </xf>
    <xf numFmtId="0" fontId="6" fillId="6" borderId="38" xfId="0" applyFont="1" applyFill="1" applyBorder="1" applyAlignment="1" applyProtection="1">
      <alignment horizontal="center" vertical="center" wrapText="1"/>
    </xf>
    <xf numFmtId="0" fontId="53" fillId="3" borderId="34" xfId="0" applyFont="1" applyFill="1" applyBorder="1" applyAlignment="1" applyProtection="1">
      <alignment horizontal="center" vertical="center" wrapText="1"/>
    </xf>
    <xf numFmtId="0" fontId="53" fillId="6" borderId="34" xfId="0" applyFont="1" applyFill="1" applyBorder="1" applyAlignment="1" applyProtection="1">
      <alignment horizontal="center" vertical="center" wrapText="1"/>
    </xf>
    <xf numFmtId="0" fontId="3" fillId="2" borderId="0" xfId="0" applyFont="1" applyFill="1" applyProtection="1"/>
    <xf numFmtId="0" fontId="10" fillId="2" borderId="0" xfId="0" applyFont="1" applyFill="1" applyProtection="1"/>
    <xf numFmtId="0" fontId="11" fillId="2" borderId="0" xfId="2" applyFont="1" applyFill="1" applyProtection="1"/>
    <xf numFmtId="0" fontId="11" fillId="2" borderId="0" xfId="2" applyFont="1" applyFill="1" applyAlignment="1" applyProtection="1"/>
    <xf numFmtId="0" fontId="18" fillId="2" borderId="0" xfId="2" applyFont="1" applyFill="1" applyProtection="1"/>
    <xf numFmtId="0" fontId="18" fillId="11" borderId="0" xfId="2" applyFont="1" applyFill="1" applyProtection="1"/>
    <xf numFmtId="0" fontId="18" fillId="11" borderId="0" xfId="2" applyFont="1" applyFill="1" applyAlignment="1" applyProtection="1"/>
    <xf numFmtId="0" fontId="11" fillId="11" borderId="0" xfId="2" applyFont="1" applyFill="1" applyAlignment="1" applyProtection="1"/>
    <xf numFmtId="0" fontId="11" fillId="11" borderId="0" xfId="2" applyFont="1" applyFill="1" applyProtection="1"/>
    <xf numFmtId="0" fontId="11" fillId="11" borderId="0" xfId="2" applyFont="1" applyFill="1" applyAlignment="1" applyProtection="1">
      <alignment textRotation="90"/>
    </xf>
    <xf numFmtId="0" fontId="11" fillId="2" borderId="0" xfId="2" applyFont="1" applyFill="1" applyAlignment="1" applyProtection="1">
      <alignment textRotation="90"/>
    </xf>
    <xf numFmtId="0" fontId="6" fillId="5" borderId="32" xfId="0" applyFont="1" applyFill="1" applyBorder="1" applyAlignment="1" applyProtection="1">
      <alignment horizontal="left" vertical="center" wrapText="1" indent="2"/>
    </xf>
    <xf numFmtId="0" fontId="6" fillId="2" borderId="0" xfId="0" applyFont="1" applyFill="1" applyBorder="1" applyAlignment="1" applyProtection="1">
      <alignment horizontal="left" vertical="center" wrapText="1"/>
    </xf>
    <xf numFmtId="0" fontId="14" fillId="11" borderId="0" xfId="0" applyFont="1" applyFill="1" applyBorder="1" applyAlignment="1" applyProtection="1">
      <alignment horizontal="left" vertical="center" wrapText="1"/>
    </xf>
    <xf numFmtId="0" fontId="14" fillId="11" borderId="0" xfId="2" applyFont="1" applyFill="1" applyBorder="1" applyAlignment="1" applyProtection="1">
      <alignment horizontal="left"/>
    </xf>
    <xf numFmtId="0" fontId="6" fillId="2" borderId="0" xfId="0" applyFont="1" applyFill="1" applyAlignment="1" applyProtection="1"/>
    <xf numFmtId="0" fontId="2" fillId="0" borderId="0" xfId="0" applyFont="1" applyProtection="1"/>
    <xf numFmtId="0" fontId="14" fillId="11" borderId="0" xfId="0" applyFont="1" applyFill="1" applyBorder="1" applyAlignment="1" applyProtection="1">
      <alignment horizontal="left" vertical="center"/>
    </xf>
    <xf numFmtId="0" fontId="14" fillId="11" borderId="0" xfId="0" applyFont="1" applyFill="1" applyBorder="1" applyAlignment="1" applyProtection="1">
      <alignment horizontal="left" vertical="center" indent="2"/>
    </xf>
    <xf numFmtId="0" fontId="11" fillId="2" borderId="0" xfId="2" applyFont="1" applyFill="1" applyAlignment="1" applyProtection="1">
      <alignment horizontal="center" vertical="center" wrapText="1"/>
    </xf>
    <xf numFmtId="0" fontId="11" fillId="11" borderId="0" xfId="2" applyFont="1" applyFill="1" applyAlignment="1" applyProtection="1">
      <alignment horizontal="center"/>
    </xf>
    <xf numFmtId="0" fontId="6" fillId="11" borderId="0" xfId="0" applyFont="1" applyFill="1" applyBorder="1" applyAlignment="1" applyProtection="1">
      <alignment horizontal="left" vertical="center" indent="2"/>
    </xf>
    <xf numFmtId="0" fontId="11" fillId="11" borderId="0" xfId="3" applyFont="1" applyFill="1" applyBorder="1" applyAlignment="1" applyProtection="1">
      <alignment horizontal="right" wrapText="1"/>
    </xf>
    <xf numFmtId="0" fontId="11" fillId="2" borderId="0" xfId="2" applyFont="1" applyFill="1" applyAlignment="1" applyProtection="1">
      <alignment horizontal="left" vertical="center" wrapText="1"/>
    </xf>
    <xf numFmtId="0" fontId="6" fillId="5" borderId="34" xfId="0" applyFont="1" applyFill="1" applyBorder="1" applyAlignment="1" applyProtection="1">
      <alignment horizontal="left" vertical="center" indent="2"/>
    </xf>
    <xf numFmtId="0" fontId="10" fillId="11" borderId="0" xfId="0" applyFont="1" applyFill="1" applyBorder="1" applyProtection="1"/>
    <xf numFmtId="0" fontId="6" fillId="6" borderId="34" xfId="0" applyFont="1" applyFill="1" applyBorder="1" applyAlignment="1" applyProtection="1">
      <alignment horizontal="left" vertical="center" indent="2"/>
    </xf>
    <xf numFmtId="0" fontId="10" fillId="11" borderId="0" xfId="0" applyFont="1" applyFill="1" applyBorder="1" applyAlignment="1" applyProtection="1">
      <alignment horizontal="right"/>
    </xf>
    <xf numFmtId="0" fontId="0" fillId="29" borderId="48" xfId="0" applyFont="1" applyFill="1" applyBorder="1" applyAlignment="1" applyProtection="1">
      <alignment vertical="center" wrapText="1"/>
    </xf>
    <xf numFmtId="0" fontId="6" fillId="3" borderId="34" xfId="0" applyFont="1" applyFill="1" applyBorder="1" applyAlignment="1" applyProtection="1">
      <alignment horizontal="left" vertical="center" indent="2"/>
    </xf>
    <xf numFmtId="0" fontId="72" fillId="11" borderId="0" xfId="0" applyFont="1" applyFill="1" applyBorder="1" applyAlignment="1" applyProtection="1">
      <alignment horizontal="left" vertical="center"/>
    </xf>
    <xf numFmtId="0" fontId="10" fillId="11" borderId="0" xfId="0" applyFont="1" applyFill="1" applyBorder="1" applyAlignment="1" applyProtection="1">
      <alignment horizontal="left" wrapText="1"/>
    </xf>
    <xf numFmtId="0" fontId="10" fillId="11" borderId="0" xfId="0" applyFont="1" applyFill="1" applyBorder="1" applyAlignment="1" applyProtection="1">
      <alignment horizontal="left"/>
    </xf>
    <xf numFmtId="0" fontId="0" fillId="0" borderId="0" xfId="0" applyFont="1" applyFill="1" applyProtection="1"/>
    <xf numFmtId="0" fontId="0" fillId="0" borderId="0" xfId="0" applyFill="1" applyProtection="1"/>
    <xf numFmtId="0" fontId="0" fillId="29" borderId="49" xfId="0" applyFont="1" applyFill="1" applyBorder="1" applyAlignment="1" applyProtection="1">
      <alignment vertical="center" wrapText="1"/>
    </xf>
    <xf numFmtId="0" fontId="6" fillId="29" borderId="34" xfId="0" applyFont="1" applyFill="1" applyBorder="1" applyAlignment="1" applyProtection="1">
      <alignment horizontal="left" vertical="center" indent="2"/>
    </xf>
    <xf numFmtId="0" fontId="72" fillId="11" borderId="0" xfId="0" applyFont="1" applyFill="1" applyProtection="1"/>
    <xf numFmtId="0" fontId="74" fillId="11" borderId="0" xfId="0" applyFont="1" applyFill="1" applyProtection="1"/>
    <xf numFmtId="0" fontId="11" fillId="2" borderId="0" xfId="2" applyFont="1" applyFill="1" applyAlignment="1" applyProtection="1">
      <alignment horizontal="left" wrapText="1"/>
    </xf>
    <xf numFmtId="0" fontId="6" fillId="11" borderId="0" xfId="0" applyFont="1" applyFill="1" applyBorder="1" applyAlignment="1" applyProtection="1">
      <alignment horizontal="left" vertical="center" wrapText="1"/>
    </xf>
    <xf numFmtId="0" fontId="16" fillId="2" borderId="0" xfId="0" applyFont="1" applyFill="1" applyBorder="1" applyProtection="1"/>
    <xf numFmtId="0" fontId="16" fillId="2" borderId="0" xfId="0" applyFont="1" applyFill="1" applyBorder="1" applyAlignment="1" applyProtection="1">
      <alignment horizontal="right"/>
    </xf>
    <xf numFmtId="0" fontId="6" fillId="3" borderId="32" xfId="0" applyFont="1" applyFill="1" applyBorder="1" applyAlignment="1" applyProtection="1">
      <alignment horizontal="left" vertical="center" indent="2"/>
    </xf>
    <xf numFmtId="0" fontId="73" fillId="11" borderId="0" xfId="0" applyFont="1" applyFill="1" applyBorder="1" applyAlignment="1" applyProtection="1">
      <alignment horizontal="left" wrapText="1"/>
    </xf>
    <xf numFmtId="0" fontId="73" fillId="2" borderId="0" xfId="2" applyFont="1" applyFill="1" applyAlignment="1" applyProtection="1">
      <alignment horizontal="left" vertical="center" textRotation="90" wrapText="1"/>
    </xf>
    <xf numFmtId="0" fontId="73" fillId="11" borderId="0" xfId="0" applyFont="1" applyFill="1" applyBorder="1" applyAlignment="1" applyProtection="1">
      <alignment horizontal="left" vertical="center"/>
    </xf>
    <xf numFmtId="0" fontId="75" fillId="11" borderId="0" xfId="0" applyFont="1" applyFill="1" applyBorder="1" applyAlignment="1" applyProtection="1">
      <alignment horizontal="left" vertical="center"/>
    </xf>
    <xf numFmtId="0" fontId="73" fillId="11" borderId="0" xfId="0" applyFont="1" applyFill="1" applyBorder="1" applyProtection="1"/>
    <xf numFmtId="0" fontId="0" fillId="0" borderId="0" xfId="0" applyFill="1" applyBorder="1" applyProtection="1"/>
    <xf numFmtId="0" fontId="29" fillId="2" borderId="0" xfId="3" applyNumberFormat="1" applyFont="1" applyFill="1" applyBorder="1" applyAlignment="1" applyProtection="1">
      <alignment horizontal="right"/>
    </xf>
    <xf numFmtId="0" fontId="29" fillId="0" borderId="0" xfId="3" applyNumberFormat="1" applyFont="1" applyFill="1" applyBorder="1" applyAlignment="1" applyProtection="1">
      <alignment horizontal="right"/>
    </xf>
    <xf numFmtId="0" fontId="70" fillId="0" borderId="0" xfId="0" applyFont="1" applyFill="1" applyBorder="1" applyProtection="1"/>
    <xf numFmtId="0" fontId="14" fillId="2" borderId="0" xfId="0" applyFont="1" applyFill="1" applyBorder="1" applyAlignment="1" applyProtection="1">
      <alignment horizontal="left" vertical="center"/>
    </xf>
    <xf numFmtId="0" fontId="0" fillId="2" borderId="0" xfId="0" applyFill="1" applyAlignment="1" applyProtection="1">
      <alignment horizontal="center"/>
    </xf>
    <xf numFmtId="0" fontId="13" fillId="2" borderId="0" xfId="0" applyFont="1" applyFill="1" applyProtection="1"/>
    <xf numFmtId="0" fontId="13" fillId="11" borderId="0" xfId="0" applyFont="1" applyFill="1" applyBorder="1" applyAlignment="1" applyProtection="1">
      <alignment horizontal="left" vertical="center"/>
    </xf>
    <xf numFmtId="0" fontId="70" fillId="0" borderId="0" xfId="0" applyFont="1" applyProtection="1"/>
    <xf numFmtId="0" fontId="18" fillId="2" borderId="0" xfId="0" applyFont="1" applyFill="1" applyProtection="1"/>
    <xf numFmtId="0" fontId="15" fillId="2" borderId="0" xfId="0" applyFont="1" applyFill="1" applyAlignment="1" applyProtection="1">
      <alignment horizontal="left" vertical="center"/>
    </xf>
    <xf numFmtId="0" fontId="6" fillId="2" borderId="0" xfId="0" applyFont="1" applyFill="1" applyAlignment="1" applyProtection="1">
      <alignment vertical="center" wrapText="1"/>
    </xf>
    <xf numFmtId="0" fontId="6" fillId="2" borderId="0" xfId="0" applyFont="1" applyFill="1" applyAlignment="1" applyProtection="1">
      <alignment horizontal="left" vertical="center" wrapText="1"/>
    </xf>
    <xf numFmtId="0" fontId="69" fillId="2" borderId="0" xfId="0" applyFont="1" applyFill="1" applyProtection="1"/>
    <xf numFmtId="0" fontId="69" fillId="0" borderId="0" xfId="0" applyFont="1" applyFill="1" applyProtection="1"/>
    <xf numFmtId="0" fontId="14" fillId="11" borderId="0" xfId="0" applyFont="1" applyFill="1" applyBorder="1" applyAlignment="1" applyProtection="1">
      <alignment horizontal="center" vertical="center" textRotation="90" wrapText="1"/>
    </xf>
    <xf numFmtId="0" fontId="14" fillId="2" borderId="0" xfId="0" applyFont="1" applyFill="1" applyBorder="1" applyAlignment="1" applyProtection="1">
      <alignment horizontal="center" vertical="center" textRotation="90" wrapText="1"/>
    </xf>
    <xf numFmtId="0" fontId="6" fillId="5" borderId="32" xfId="0" applyFont="1" applyFill="1" applyBorder="1" applyAlignment="1" applyProtection="1">
      <alignment vertical="center" wrapText="1"/>
    </xf>
    <xf numFmtId="0" fontId="72" fillId="11" borderId="41" xfId="0" applyFont="1" applyFill="1" applyBorder="1" applyAlignment="1" applyProtection="1">
      <alignment horizontal="left" vertical="center" wrapText="1"/>
    </xf>
    <xf numFmtId="0" fontId="72" fillId="11" borderId="0" xfId="0" applyFont="1" applyFill="1" applyBorder="1" applyAlignment="1" applyProtection="1">
      <alignment horizontal="left" vertical="center" wrapText="1"/>
    </xf>
    <xf numFmtId="0" fontId="53" fillId="5" borderId="32" xfId="0" applyFont="1" applyFill="1" applyBorder="1" applyAlignment="1" applyProtection="1">
      <alignment horizontal="left" vertical="center" wrapText="1" indent="1"/>
    </xf>
    <xf numFmtId="0" fontId="53" fillId="5" borderId="32" xfId="0" applyFont="1" applyFill="1" applyBorder="1" applyAlignment="1" applyProtection="1">
      <alignment horizontal="left" vertical="center" wrapText="1" indent="2"/>
    </xf>
    <xf numFmtId="0" fontId="6" fillId="6" borderId="32" xfId="0" applyFont="1" applyFill="1" applyBorder="1" applyAlignment="1" applyProtection="1">
      <alignment vertical="center" wrapText="1"/>
    </xf>
    <xf numFmtId="0" fontId="53" fillId="6" borderId="32" xfId="0" applyFont="1" applyFill="1" applyBorder="1" applyAlignment="1" applyProtection="1">
      <alignment horizontal="left" vertical="center" wrapText="1" indent="1"/>
    </xf>
    <xf numFmtId="0" fontId="53" fillId="6" borderId="32" xfId="0" applyFont="1" applyFill="1" applyBorder="1" applyAlignment="1" applyProtection="1">
      <alignment horizontal="left" vertical="center" wrapText="1" indent="2"/>
    </xf>
    <xf numFmtId="0" fontId="6" fillId="5" borderId="34" xfId="0" applyFont="1" applyFill="1" applyBorder="1" applyAlignment="1" applyProtection="1">
      <alignment horizontal="center" vertical="center" wrapText="1"/>
    </xf>
    <xf numFmtId="0" fontId="6" fillId="5" borderId="32" xfId="0" applyFont="1" applyFill="1" applyBorder="1" applyAlignment="1" applyProtection="1">
      <alignment horizontal="left" vertical="center" wrapText="1" indent="1"/>
    </xf>
    <xf numFmtId="0" fontId="6" fillId="6" borderId="32" xfId="0" applyFont="1" applyFill="1" applyBorder="1" applyAlignment="1" applyProtection="1">
      <alignment horizontal="left" vertical="center" wrapText="1" indent="1"/>
    </xf>
    <xf numFmtId="0" fontId="72" fillId="11" borderId="0" xfId="0" applyFont="1" applyFill="1" applyBorder="1" applyProtection="1"/>
    <xf numFmtId="0" fontId="4" fillId="22" borderId="0" xfId="0" applyFont="1" applyFill="1" applyAlignment="1" applyProtection="1">
      <alignment vertical="center"/>
    </xf>
    <xf numFmtId="0" fontId="6" fillId="2" borderId="0" xfId="128" applyFont="1" applyFill="1" applyAlignment="1" applyProtection="1">
      <alignment horizontal="left" vertical="center" wrapText="1"/>
    </xf>
    <xf numFmtId="0" fontId="47" fillId="2" borderId="0" xfId="128" applyFont="1" applyFill="1" applyAlignment="1" applyProtection="1">
      <alignment horizontal="left" vertical="center" wrapText="1"/>
    </xf>
    <xf numFmtId="0" fontId="47" fillId="2" borderId="0" xfId="0" applyFont="1" applyFill="1" applyAlignment="1" applyProtection="1">
      <alignment horizontal="left" vertical="center" wrapText="1"/>
    </xf>
    <xf numFmtId="0" fontId="50" fillId="2" borderId="0" xfId="128" applyFont="1" applyFill="1" applyAlignment="1" applyProtection="1">
      <alignment horizontal="left" vertical="center"/>
    </xf>
    <xf numFmtId="0" fontId="46" fillId="21" borderId="0" xfId="0" applyFont="1" applyFill="1" applyBorder="1" applyAlignment="1" applyProtection="1">
      <alignment horizontal="center" wrapText="1"/>
    </xf>
    <xf numFmtId="0" fontId="46" fillId="21" borderId="0" xfId="0" applyFont="1" applyFill="1" applyBorder="1" applyAlignment="1" applyProtection="1">
      <alignment horizontal="center" vertical="top" wrapText="1"/>
    </xf>
    <xf numFmtId="0" fontId="4" fillId="22" borderId="0" xfId="0" applyFont="1" applyFill="1" applyAlignment="1" applyProtection="1">
      <alignment horizontal="center" vertical="center"/>
    </xf>
    <xf numFmtId="0" fontId="4" fillId="23" borderId="0" xfId="0" applyFont="1" applyFill="1" applyAlignment="1" applyProtection="1">
      <alignment horizontal="center" vertical="center"/>
    </xf>
    <xf numFmtId="0" fontId="47" fillId="2" borderId="0" xfId="199" applyFont="1" applyFill="1" applyAlignment="1" applyProtection="1">
      <alignment horizontal="left" vertical="center" wrapText="1"/>
    </xf>
    <xf numFmtId="0" fontId="49" fillId="2" borderId="0" xfId="200" applyFont="1" applyFill="1" applyBorder="1" applyAlignment="1" applyProtection="1">
      <alignment horizontal="left" vertical="center"/>
    </xf>
    <xf numFmtId="0" fontId="47" fillId="2" borderId="0" xfId="199" applyFont="1" applyFill="1" applyBorder="1" applyAlignment="1" applyProtection="1">
      <alignment horizontal="left" vertical="center"/>
    </xf>
    <xf numFmtId="0" fontId="48" fillId="2" borderId="0" xfId="199" applyFont="1" applyFill="1" applyBorder="1" applyAlignment="1" applyProtection="1">
      <alignment horizontal="left" vertical="center" indent="2"/>
    </xf>
    <xf numFmtId="0" fontId="52" fillId="2" borderId="0" xfId="0" applyFont="1" applyFill="1" applyAlignment="1" applyProtection="1">
      <alignment horizontal="left" vertical="center"/>
    </xf>
    <xf numFmtId="0" fontId="49" fillId="2" borderId="0" xfId="200" applyFont="1" applyFill="1" applyAlignment="1" applyProtection="1">
      <alignment horizontal="left" vertical="center"/>
    </xf>
    <xf numFmtId="0" fontId="52" fillId="2" borderId="0" xfId="0" quotePrefix="1" applyFont="1" applyFill="1" applyAlignment="1" applyProtection="1">
      <alignment horizontal="left" vertical="center"/>
    </xf>
    <xf numFmtId="0" fontId="7" fillId="2" borderId="0" xfId="39223" applyFont="1" applyFill="1" applyAlignment="1" applyProtection="1">
      <alignment horizontal="left" vertical="center" wrapText="1"/>
    </xf>
    <xf numFmtId="0" fontId="6" fillId="2" borderId="32" xfId="3" applyFont="1" applyFill="1" applyBorder="1" applyAlignment="1" applyProtection="1">
      <alignment horizontal="left" vertical="center" wrapText="1"/>
    </xf>
    <xf numFmtId="0" fontId="11" fillId="2" borderId="34" xfId="3" applyFont="1" applyFill="1" applyBorder="1" applyAlignment="1" applyProtection="1">
      <alignment horizontal="center" vertical="center" wrapText="1"/>
      <protection locked="0"/>
    </xf>
    <xf numFmtId="0" fontId="11" fillId="2" borderId="38" xfId="3" applyFont="1" applyFill="1" applyBorder="1" applyAlignment="1" applyProtection="1">
      <alignment horizontal="center" vertical="center" wrapText="1"/>
      <protection locked="0"/>
    </xf>
    <xf numFmtId="0" fontId="11" fillId="2" borderId="33" xfId="3" applyFont="1" applyFill="1" applyBorder="1" applyAlignment="1" applyProtection="1">
      <alignment horizontal="center" vertical="center" wrapText="1"/>
      <protection locked="0"/>
    </xf>
    <xf numFmtId="0" fontId="11" fillId="0" borderId="34" xfId="3" applyFont="1" applyFill="1" applyBorder="1" applyAlignment="1" applyProtection="1">
      <alignment horizontal="center" vertical="center" wrapText="1"/>
      <protection locked="0"/>
    </xf>
    <xf numFmtId="0" fontId="11" fillId="0" borderId="38" xfId="3" applyFont="1" applyFill="1" applyBorder="1" applyAlignment="1" applyProtection="1">
      <alignment horizontal="center" vertical="center" wrapText="1"/>
      <protection locked="0"/>
    </xf>
    <xf numFmtId="0" fontId="11" fillId="0" borderId="33" xfId="3" applyFont="1" applyFill="1" applyBorder="1" applyAlignment="1" applyProtection="1">
      <alignment horizontal="center" vertical="center" wrapText="1"/>
      <protection locked="0"/>
    </xf>
    <xf numFmtId="0" fontId="11" fillId="4" borderId="5" xfId="3" applyFont="1" applyFill="1" applyBorder="1" applyAlignment="1" applyProtection="1">
      <alignment horizontal="center" vertical="center" wrapText="1"/>
      <protection locked="0"/>
    </xf>
    <xf numFmtId="14" fontId="11" fillId="4" borderId="3" xfId="3" applyNumberFormat="1" applyFont="1" applyFill="1" applyBorder="1" applyAlignment="1" applyProtection="1">
      <alignment horizontal="center" wrapText="1"/>
      <protection locked="0"/>
    </xf>
    <xf numFmtId="0" fontId="11" fillId="4" borderId="4" xfId="3" applyFont="1" applyFill="1" applyBorder="1" applyAlignment="1" applyProtection="1">
      <alignment horizontal="center" wrapText="1"/>
      <protection locked="0"/>
    </xf>
    <xf numFmtId="0" fontId="7" fillId="2" borderId="0" xfId="0" applyFont="1" applyFill="1" applyAlignment="1" applyProtection="1">
      <alignment horizontal="left" vertical="center" wrapText="1"/>
    </xf>
    <xf numFmtId="0" fontId="6" fillId="3" borderId="32" xfId="3" applyFont="1" applyFill="1" applyBorder="1" applyAlignment="1" applyProtection="1">
      <alignment horizontal="left" vertical="center" wrapText="1"/>
    </xf>
    <xf numFmtId="0" fontId="6" fillId="3" borderId="3" xfId="3" applyFont="1" applyFill="1" applyBorder="1" applyAlignment="1" applyProtection="1">
      <alignment horizontal="center" vertical="center" wrapText="1"/>
    </xf>
    <xf numFmtId="0" fontId="6" fillId="3" borderId="4" xfId="3" applyFont="1" applyFill="1" applyBorder="1" applyAlignment="1" applyProtection="1">
      <alignment horizontal="center" vertical="center" wrapText="1"/>
    </xf>
    <xf numFmtId="0" fontId="6" fillId="2" borderId="0" xfId="0" applyFont="1" applyFill="1" applyAlignment="1" applyProtection="1">
      <alignment horizontal="left" vertical="center"/>
    </xf>
    <xf numFmtId="0" fontId="43" fillId="2" borderId="0" xfId="0" applyFont="1" applyFill="1" applyAlignment="1" applyProtection="1">
      <alignment horizontal="left" vertical="center" wrapText="1"/>
    </xf>
    <xf numFmtId="0" fontId="6" fillId="5" borderId="25" xfId="3" applyFont="1" applyFill="1" applyBorder="1" applyAlignment="1" applyProtection="1">
      <alignment horizontal="center" vertical="center" wrapText="1"/>
    </xf>
    <xf numFmtId="0" fontId="6" fillId="5" borderId="26" xfId="3" applyFont="1" applyFill="1" applyBorder="1" applyAlignment="1" applyProtection="1">
      <alignment horizontal="center" vertical="center" wrapText="1"/>
    </xf>
    <xf numFmtId="0" fontId="6" fillId="5" borderId="4" xfId="3" applyFont="1" applyFill="1" applyBorder="1" applyAlignment="1" applyProtection="1">
      <alignment horizontal="center" vertical="center" wrapText="1"/>
    </xf>
    <xf numFmtId="0" fontId="6" fillId="3" borderId="25" xfId="3" applyFont="1" applyFill="1" applyBorder="1" applyAlignment="1" applyProtection="1">
      <alignment horizontal="left" vertical="center" wrapText="1"/>
    </xf>
    <xf numFmtId="0" fontId="6" fillId="3" borderId="4" xfId="3" applyFont="1" applyFill="1" applyBorder="1" applyAlignment="1" applyProtection="1">
      <alignment horizontal="left" vertical="center" wrapText="1"/>
    </xf>
    <xf numFmtId="0" fontId="6" fillId="5" borderId="41" xfId="0" applyFont="1" applyFill="1" applyBorder="1" applyAlignment="1" applyProtection="1">
      <alignment horizontal="center" vertical="center" wrapText="1"/>
    </xf>
    <xf numFmtId="0" fontId="6" fillId="5" borderId="42" xfId="0" applyFont="1" applyFill="1" applyBorder="1" applyAlignment="1" applyProtection="1">
      <alignment horizontal="center" vertical="center" wrapText="1"/>
    </xf>
    <xf numFmtId="0" fontId="6" fillId="6" borderId="41" xfId="0" applyFont="1" applyFill="1" applyBorder="1" applyAlignment="1" applyProtection="1">
      <alignment horizontal="center" vertical="center" wrapText="1"/>
    </xf>
    <xf numFmtId="0" fontId="6" fillId="6" borderId="42" xfId="0" applyFont="1" applyFill="1" applyBorder="1" applyAlignment="1" applyProtection="1">
      <alignment horizontal="center" vertical="center" wrapText="1"/>
    </xf>
    <xf numFmtId="0" fontId="6" fillId="6" borderId="32" xfId="0" applyFont="1" applyFill="1" applyBorder="1" applyAlignment="1" applyProtection="1">
      <alignment horizontal="center" vertical="center"/>
    </xf>
    <xf numFmtId="0" fontId="6" fillId="5" borderId="33" xfId="0" applyFont="1" applyFill="1" applyBorder="1" applyAlignment="1" applyProtection="1">
      <alignment horizontal="center" vertical="center"/>
    </xf>
    <xf numFmtId="0" fontId="6" fillId="5" borderId="32" xfId="0" applyFont="1" applyFill="1" applyBorder="1" applyAlignment="1" applyProtection="1">
      <alignment horizontal="center" vertical="center"/>
    </xf>
    <xf numFmtId="0" fontId="6" fillId="5" borderId="32" xfId="0" applyFont="1" applyFill="1" applyBorder="1" applyAlignment="1" applyProtection="1">
      <alignment horizontal="center" vertical="center" wrapText="1"/>
    </xf>
    <xf numFmtId="0" fontId="6" fillId="6" borderId="32" xfId="0" applyFont="1" applyFill="1" applyBorder="1" applyAlignment="1" applyProtection="1">
      <alignment horizontal="center" vertical="center" wrapText="1"/>
    </xf>
    <xf numFmtId="0" fontId="6" fillId="5" borderId="39" xfId="0" applyFont="1" applyFill="1" applyBorder="1" applyAlignment="1" applyProtection="1">
      <alignment horizontal="center" vertical="center" wrapText="1"/>
    </xf>
    <xf numFmtId="0" fontId="6" fillId="5" borderId="45" xfId="0" applyFont="1" applyFill="1" applyBorder="1" applyAlignment="1" applyProtection="1">
      <alignment horizontal="center" vertical="center" wrapText="1"/>
    </xf>
    <xf numFmtId="0" fontId="6" fillId="5" borderId="40" xfId="0" applyFont="1" applyFill="1" applyBorder="1" applyAlignment="1" applyProtection="1">
      <alignment horizontal="center" vertical="center"/>
    </xf>
    <xf numFmtId="0" fontId="6" fillId="5" borderId="41" xfId="0" applyFont="1" applyFill="1" applyBorder="1" applyAlignment="1" applyProtection="1">
      <alignment horizontal="center" vertical="center"/>
    </xf>
    <xf numFmtId="0" fontId="6" fillId="5" borderId="0" xfId="0" applyFont="1" applyFill="1" applyBorder="1" applyAlignment="1" applyProtection="1">
      <alignment horizontal="center" vertical="center"/>
    </xf>
    <xf numFmtId="0" fontId="6" fillId="5" borderId="42" xfId="0" applyFont="1" applyFill="1" applyBorder="1" applyAlignment="1" applyProtection="1">
      <alignment horizontal="center" vertical="center"/>
    </xf>
    <xf numFmtId="0" fontId="6" fillId="5" borderId="43" xfId="0" applyFont="1" applyFill="1" applyBorder="1" applyAlignment="1" applyProtection="1">
      <alignment horizontal="center" vertical="center"/>
    </xf>
    <xf numFmtId="0" fontId="6" fillId="5" borderId="47" xfId="0" applyFont="1" applyFill="1" applyBorder="1" applyAlignment="1" applyProtection="1">
      <alignment horizontal="center" vertical="center"/>
    </xf>
    <xf numFmtId="0" fontId="6" fillId="5" borderId="44" xfId="0" applyFont="1" applyFill="1" applyBorder="1" applyAlignment="1" applyProtection="1">
      <alignment horizontal="center" vertical="center"/>
    </xf>
    <xf numFmtId="0" fontId="6" fillId="5" borderId="32" xfId="0" applyFont="1" applyFill="1" applyBorder="1" applyAlignment="1" applyProtection="1">
      <alignment horizontal="center" vertical="center" wrapText="1"/>
      <protection locked="0"/>
    </xf>
    <xf numFmtId="0" fontId="6" fillId="5" borderId="40" xfId="0" applyFont="1" applyFill="1" applyBorder="1" applyAlignment="1" applyProtection="1">
      <alignment horizontal="center" vertical="center" wrapText="1"/>
    </xf>
    <xf numFmtId="0" fontId="6" fillId="5" borderId="43" xfId="0" applyFont="1" applyFill="1" applyBorder="1" applyAlignment="1" applyProtection="1">
      <alignment horizontal="center" vertical="center" wrapText="1"/>
    </xf>
    <xf numFmtId="0" fontId="6" fillId="5" borderId="44" xfId="0" applyFont="1" applyFill="1" applyBorder="1" applyAlignment="1" applyProtection="1">
      <alignment horizontal="center" vertical="center" wrapText="1"/>
    </xf>
    <xf numFmtId="0" fontId="6" fillId="5" borderId="32" xfId="0" applyFont="1" applyFill="1" applyBorder="1" applyAlignment="1" applyProtection="1">
      <alignment horizontal="center" vertical="center"/>
      <protection locked="0"/>
    </xf>
    <xf numFmtId="0" fontId="6" fillId="5" borderId="33" xfId="0" applyFont="1" applyFill="1" applyBorder="1" applyAlignment="1" applyProtection="1">
      <alignment horizontal="center" vertical="center" wrapText="1"/>
    </xf>
    <xf numFmtId="0" fontId="6" fillId="6" borderId="32" xfId="0" applyFont="1" applyFill="1" applyBorder="1" applyAlignment="1" applyProtection="1">
      <alignment horizontal="center" vertical="center"/>
      <protection locked="0"/>
    </xf>
    <xf numFmtId="0" fontId="6" fillId="5" borderId="34" xfId="0" applyFont="1" applyFill="1" applyBorder="1" applyAlignment="1" applyProtection="1">
      <alignment horizontal="center" vertical="center" wrapText="1"/>
    </xf>
    <xf numFmtId="0" fontId="6" fillId="5" borderId="38" xfId="0" applyFont="1" applyFill="1" applyBorder="1" applyAlignment="1" applyProtection="1">
      <alignment horizontal="center" vertical="center" wrapText="1"/>
    </xf>
    <xf numFmtId="0" fontId="15" fillId="2" borderId="0" xfId="0" applyFont="1" applyFill="1" applyAlignment="1" applyProtection="1">
      <alignment horizontal="left" vertical="center"/>
    </xf>
    <xf numFmtId="0" fontId="6" fillId="6" borderId="46" xfId="0" applyFont="1" applyFill="1" applyBorder="1" applyAlignment="1" applyProtection="1">
      <alignment horizontal="center" vertical="center" wrapText="1"/>
    </xf>
    <xf numFmtId="0" fontId="6" fillId="6" borderId="48" xfId="0" applyFont="1" applyFill="1" applyBorder="1" applyAlignment="1" applyProtection="1">
      <alignment horizontal="center" vertical="center" wrapText="1"/>
    </xf>
    <xf numFmtId="0" fontId="6" fillId="6" borderId="49" xfId="0" applyFont="1" applyFill="1" applyBorder="1" applyAlignment="1" applyProtection="1">
      <alignment horizontal="center" vertical="center" wrapText="1"/>
    </xf>
    <xf numFmtId="0" fontId="6" fillId="5" borderId="32" xfId="2" applyFont="1" applyFill="1" applyBorder="1" applyAlignment="1" applyProtection="1">
      <alignment horizontal="center" vertical="center" wrapText="1"/>
    </xf>
    <xf numFmtId="0" fontId="14" fillId="11" borderId="0" xfId="0" applyFont="1" applyFill="1" applyBorder="1" applyAlignment="1" applyProtection="1">
      <alignment horizontal="center" vertical="center" wrapText="1"/>
    </xf>
    <xf numFmtId="0" fontId="6" fillId="5" borderId="46" xfId="0" applyFont="1" applyFill="1" applyBorder="1" applyAlignment="1" applyProtection="1">
      <alignment horizontal="center" vertical="center" wrapText="1"/>
    </xf>
    <xf numFmtId="0" fontId="6" fillId="5" borderId="48" xfId="0" applyFont="1" applyFill="1" applyBorder="1" applyAlignment="1" applyProtection="1">
      <alignment horizontal="center" vertical="center" wrapText="1"/>
    </xf>
    <xf numFmtId="0" fontId="6" fillId="5" borderId="49" xfId="0" applyFont="1" applyFill="1" applyBorder="1" applyAlignment="1" applyProtection="1">
      <alignment horizontal="center" vertical="center" wrapText="1"/>
    </xf>
    <xf numFmtId="0" fontId="11" fillId="2" borderId="50" xfId="0" applyFont="1" applyFill="1" applyBorder="1" applyAlignment="1" applyProtection="1">
      <alignment horizontal="left" wrapText="1"/>
    </xf>
    <xf numFmtId="0" fontId="6" fillId="29" borderId="32" xfId="0" applyFont="1" applyFill="1" applyBorder="1" applyAlignment="1" applyProtection="1">
      <alignment horizontal="center" vertical="center" wrapText="1"/>
    </xf>
    <xf numFmtId="0" fontId="6" fillId="3" borderId="32" xfId="0" applyFont="1" applyFill="1" applyBorder="1" applyAlignment="1" applyProtection="1">
      <alignment horizontal="center" vertical="center" wrapText="1"/>
    </xf>
    <xf numFmtId="0" fontId="6" fillId="5" borderId="34" xfId="0" applyFont="1" applyFill="1" applyBorder="1" applyAlignment="1" applyProtection="1">
      <alignment horizontal="center" vertical="center"/>
    </xf>
    <xf numFmtId="0" fontId="6" fillId="5" borderId="38" xfId="0" applyFont="1" applyFill="1" applyBorder="1" applyAlignment="1" applyProtection="1">
      <alignment horizontal="center" vertical="center"/>
    </xf>
    <xf numFmtId="0" fontId="15" fillId="2" borderId="0" xfId="0" applyFont="1" applyFill="1" applyAlignment="1" applyProtection="1">
      <alignment horizontal="left" vertical="center" wrapText="1"/>
    </xf>
    <xf numFmtId="0" fontId="53" fillId="5" borderId="32" xfId="0" applyFont="1" applyFill="1" applyBorder="1" applyAlignment="1" applyProtection="1">
      <alignment horizontal="center" vertical="center" wrapText="1"/>
    </xf>
    <xf numFmtId="0" fontId="6" fillId="0" borderId="32" xfId="0" applyFont="1" applyBorder="1" applyAlignment="1" applyProtection="1">
      <alignment horizontal="center" vertical="center" wrapText="1"/>
    </xf>
    <xf numFmtId="0" fontId="6" fillId="6" borderId="32" xfId="2" applyFont="1" applyFill="1" applyBorder="1" applyAlignment="1" applyProtection="1">
      <alignment horizontal="center" vertical="center" wrapText="1"/>
    </xf>
    <xf numFmtId="0" fontId="11" fillId="11" borderId="0" xfId="2" applyFont="1" applyFill="1" applyAlignment="1" applyProtection="1">
      <alignment horizontal="center" vertical="center" wrapText="1"/>
    </xf>
    <xf numFmtId="0" fontId="11" fillId="11" borderId="0" xfId="2" applyFont="1" applyFill="1" applyBorder="1" applyAlignment="1" applyProtection="1">
      <alignment horizontal="center" vertical="center" wrapText="1"/>
    </xf>
    <xf numFmtId="0" fontId="53" fillId="3" borderId="46" xfId="0" applyFont="1" applyFill="1" applyBorder="1" applyAlignment="1" applyProtection="1">
      <alignment horizontal="center" vertical="center" wrapText="1"/>
    </xf>
    <xf numFmtId="0" fontId="53" fillId="3" borderId="48" xfId="0" applyFont="1" applyFill="1" applyBorder="1" applyAlignment="1" applyProtection="1">
      <alignment horizontal="center" vertical="center" wrapText="1"/>
    </xf>
    <xf numFmtId="0" fontId="53" fillId="3" borderId="49" xfId="0" applyFont="1" applyFill="1" applyBorder="1" applyAlignment="1" applyProtection="1">
      <alignment horizontal="center" vertical="center" wrapText="1"/>
    </xf>
    <xf numFmtId="0" fontId="6" fillId="5" borderId="0" xfId="0" applyFont="1" applyFill="1" applyBorder="1" applyAlignment="1" applyProtection="1">
      <alignment horizontal="center" vertical="center" wrapText="1"/>
    </xf>
    <xf numFmtId="0" fontId="6" fillId="5" borderId="47" xfId="0" applyFont="1" applyFill="1" applyBorder="1" applyAlignment="1" applyProtection="1">
      <alignment horizontal="center" vertical="center" wrapText="1"/>
    </xf>
    <xf numFmtId="0" fontId="6" fillId="6" borderId="41" xfId="2" applyFont="1" applyFill="1" applyBorder="1" applyAlignment="1" applyProtection="1">
      <alignment horizontal="center" vertical="center" wrapText="1"/>
    </xf>
    <xf numFmtId="0" fontId="6" fillId="6" borderId="42" xfId="2" applyFont="1" applyFill="1" applyBorder="1" applyAlignment="1" applyProtection="1">
      <alignment horizontal="center" vertical="center" wrapText="1"/>
    </xf>
    <xf numFmtId="0" fontId="0" fillId="5" borderId="32" xfId="0" applyFont="1" applyFill="1" applyBorder="1" applyAlignment="1" applyProtection="1">
      <alignment horizontal="center" vertical="center" wrapText="1"/>
    </xf>
    <xf numFmtId="0" fontId="0" fillId="5" borderId="46" xfId="0" applyFont="1" applyFill="1" applyBorder="1" applyAlignment="1" applyProtection="1">
      <alignment horizontal="center" vertical="center" wrapText="1"/>
    </xf>
    <xf numFmtId="0" fontId="0" fillId="5" borderId="48" xfId="0" applyFont="1" applyFill="1" applyBorder="1" applyAlignment="1" applyProtection="1">
      <alignment horizontal="center" vertical="center" wrapText="1"/>
    </xf>
    <xf numFmtId="0" fontId="0" fillId="5" borderId="49" xfId="0" applyFont="1" applyFill="1" applyBorder="1" applyAlignment="1" applyProtection="1">
      <alignment horizontal="center" vertical="center" wrapText="1"/>
    </xf>
    <xf numFmtId="0" fontId="6" fillId="3" borderId="39" xfId="0" applyFont="1" applyFill="1" applyBorder="1" applyAlignment="1" applyProtection="1">
      <alignment horizontal="left" vertical="center" wrapText="1"/>
    </xf>
    <xf numFmtId="0" fontId="6" fillId="3" borderId="40" xfId="0" applyFont="1" applyFill="1" applyBorder="1" applyAlignment="1" applyProtection="1">
      <alignment horizontal="left" vertical="center" wrapText="1"/>
    </xf>
    <xf numFmtId="0" fontId="6" fillId="3" borderId="41" xfId="0" applyFont="1" applyFill="1" applyBorder="1" applyAlignment="1" applyProtection="1">
      <alignment horizontal="left" vertical="center" wrapText="1"/>
    </xf>
    <xf numFmtId="0" fontId="6" fillId="3" borderId="42" xfId="0" applyFont="1" applyFill="1" applyBorder="1" applyAlignment="1" applyProtection="1">
      <alignment horizontal="left" vertical="center" wrapText="1"/>
    </xf>
    <xf numFmtId="0" fontId="6" fillId="3" borderId="43" xfId="0" applyFont="1" applyFill="1" applyBorder="1" applyAlignment="1" applyProtection="1">
      <alignment horizontal="left" vertical="center" wrapText="1"/>
    </xf>
    <xf numFmtId="0" fontId="6" fillId="3" borderId="44" xfId="0" applyFont="1" applyFill="1" applyBorder="1" applyAlignment="1" applyProtection="1">
      <alignment horizontal="left" vertical="center" wrapText="1"/>
    </xf>
    <xf numFmtId="0" fontId="6" fillId="5" borderId="34" xfId="0" applyFont="1" applyFill="1" applyBorder="1" applyAlignment="1" applyProtection="1">
      <alignment horizontal="left" vertical="center" wrapText="1"/>
    </xf>
    <xf numFmtId="0" fontId="6" fillId="5" borderId="33" xfId="0" applyFont="1" applyFill="1" applyBorder="1" applyAlignment="1" applyProtection="1">
      <alignment horizontal="left" vertical="center" wrapText="1"/>
    </xf>
    <xf numFmtId="0" fontId="6" fillId="6" borderId="43" xfId="0" applyFont="1" applyFill="1" applyBorder="1" applyAlignment="1" applyProtection="1">
      <alignment horizontal="left" vertical="center" wrapText="1"/>
    </xf>
    <xf numFmtId="0" fontId="6" fillId="6" borderId="44" xfId="0" applyFont="1" applyFill="1" applyBorder="1" applyAlignment="1" applyProtection="1">
      <alignment horizontal="left" vertical="center" wrapText="1"/>
    </xf>
    <xf numFmtId="0" fontId="6" fillId="6" borderId="41" xfId="0" applyFont="1" applyFill="1" applyBorder="1" applyAlignment="1" applyProtection="1">
      <alignment horizontal="left" vertical="center" wrapText="1"/>
    </xf>
    <xf numFmtId="0" fontId="6" fillId="5" borderId="46" xfId="0" applyFont="1" applyFill="1" applyBorder="1" applyAlignment="1" applyProtection="1">
      <alignment horizontal="left" vertical="center" wrapText="1"/>
    </xf>
    <xf numFmtId="0" fontId="6" fillId="5" borderId="48" xfId="0" applyFont="1" applyFill="1" applyBorder="1" applyAlignment="1" applyProtection="1">
      <alignment horizontal="left" vertical="center" wrapText="1"/>
    </xf>
    <xf numFmtId="0" fontId="6" fillId="5" borderId="49" xfId="0" applyFont="1" applyFill="1" applyBorder="1" applyAlignment="1" applyProtection="1">
      <alignment horizontal="left" vertical="center" wrapText="1"/>
    </xf>
    <xf numFmtId="0" fontId="6" fillId="5" borderId="41" xfId="0" applyFont="1" applyFill="1" applyBorder="1" applyAlignment="1" applyProtection="1">
      <alignment horizontal="left" vertical="center" wrapText="1"/>
    </xf>
    <xf numFmtId="0" fontId="6" fillId="5" borderId="43" xfId="0" applyFont="1" applyFill="1" applyBorder="1" applyAlignment="1" applyProtection="1">
      <alignment horizontal="left" vertical="center" wrapText="1"/>
    </xf>
    <xf numFmtId="0" fontId="6" fillId="5" borderId="39" xfId="0" applyFont="1" applyFill="1" applyBorder="1" applyAlignment="1" applyProtection="1">
      <alignment horizontal="left" vertical="center" wrapText="1"/>
    </xf>
    <xf numFmtId="0" fontId="6" fillId="5" borderId="45" xfId="0" applyFont="1" applyFill="1" applyBorder="1" applyAlignment="1" applyProtection="1">
      <alignment horizontal="left" vertical="center" wrapText="1"/>
    </xf>
    <xf numFmtId="0" fontId="6" fillId="6" borderId="0" xfId="0" applyFont="1" applyFill="1" applyBorder="1" applyAlignment="1" applyProtection="1">
      <alignment horizontal="left" vertical="center" wrapText="1"/>
    </xf>
    <xf numFmtId="0" fontId="9" fillId="5" borderId="0" xfId="535" applyFont="1" applyFill="1" applyAlignment="1" applyProtection="1">
      <alignment horizontal="left" vertical="center" wrapText="1"/>
    </xf>
    <xf numFmtId="0" fontId="79" fillId="30" borderId="53" xfId="535" applyFont="1" applyFill="1" applyBorder="1" applyAlignment="1" applyProtection="1">
      <alignment horizontal="left" vertical="center"/>
    </xf>
    <xf numFmtId="0" fontId="79" fillId="30" borderId="54" xfId="535" applyFont="1" applyFill="1" applyBorder="1" applyAlignment="1" applyProtection="1">
      <alignment horizontal="left" vertical="center"/>
    </xf>
    <xf numFmtId="0" fontId="56" fillId="33" borderId="55" xfId="39213" applyFont="1" applyFill="1" applyBorder="1" applyAlignment="1" applyProtection="1">
      <alignment horizontal="center" vertical="center" wrapText="1"/>
    </xf>
    <xf numFmtId="0" fontId="56" fillId="33" borderId="59" xfId="39213" applyFont="1" applyFill="1" applyBorder="1" applyAlignment="1" applyProtection="1">
      <alignment horizontal="center" vertical="center" wrapText="1"/>
    </xf>
    <xf numFmtId="0" fontId="56" fillId="33" borderId="63" xfId="39213" applyFont="1" applyFill="1" applyBorder="1" applyAlignment="1" applyProtection="1">
      <alignment horizontal="center" vertical="center" wrapText="1"/>
    </xf>
    <xf numFmtId="0" fontId="56" fillId="33" borderId="56" xfId="535" applyFont="1" applyFill="1" applyBorder="1" applyAlignment="1" applyProtection="1">
      <alignment horizontal="center" vertical="center" wrapText="1"/>
    </xf>
    <xf numFmtId="0" fontId="56" fillId="33" borderId="57" xfId="535" applyFont="1" applyFill="1" applyBorder="1" applyAlignment="1" applyProtection="1">
      <alignment horizontal="center" vertical="center" wrapText="1"/>
    </xf>
    <xf numFmtId="0" fontId="56" fillId="33" borderId="58" xfId="535" applyFont="1" applyFill="1" applyBorder="1" applyAlignment="1" applyProtection="1">
      <alignment horizontal="center" vertical="center" wrapText="1"/>
    </xf>
    <xf numFmtId="0" fontId="56" fillId="33" borderId="60" xfId="535" applyFont="1" applyFill="1" applyBorder="1" applyAlignment="1" applyProtection="1">
      <alignment horizontal="center" vertical="center" wrapText="1"/>
    </xf>
    <xf numFmtId="0" fontId="56" fillId="33" borderId="61" xfId="535" applyFont="1" applyFill="1" applyBorder="1" applyAlignment="1" applyProtection="1">
      <alignment horizontal="center" vertical="center" wrapText="1"/>
    </xf>
    <xf numFmtId="0" fontId="56" fillId="31" borderId="60" xfId="535" applyFont="1" applyFill="1" applyBorder="1" applyAlignment="1" applyProtection="1">
      <alignment horizontal="center" vertical="center" wrapText="1"/>
    </xf>
    <xf numFmtId="0" fontId="56" fillId="31" borderId="61" xfId="535" applyFont="1" applyFill="1" applyBorder="1" applyAlignment="1" applyProtection="1">
      <alignment horizontal="center" vertical="center" wrapText="1"/>
    </xf>
    <xf numFmtId="0" fontId="30" fillId="5" borderId="0" xfId="0" applyFont="1" applyFill="1" applyAlignment="1" applyProtection="1">
      <alignment horizontal="center"/>
      <protection locked="0"/>
    </xf>
  </cellXfs>
  <cellStyles count="39324">
    <cellStyle name="60% - Accent1 2" xfId="350" xr:uid="{00000000-0005-0000-0000-000000000000}"/>
    <cellStyle name="60% - Accent2 2" xfId="351" xr:uid="{00000000-0005-0000-0000-000001000000}"/>
    <cellStyle name="bin" xfId="144" xr:uid="{00000000-0005-0000-0000-000002000000}"/>
    <cellStyle name="bin 2" xfId="6570" xr:uid="{00000000-0005-0000-0000-000003000000}"/>
    <cellStyle name="bin 3" xfId="221" xr:uid="{00000000-0005-0000-0000-000004000000}"/>
    <cellStyle name="blue" xfId="145" xr:uid="{00000000-0005-0000-0000-000005000000}"/>
    <cellStyle name="cell" xfId="3" xr:uid="{00000000-0005-0000-0000-000006000000}"/>
    <cellStyle name="cell 10" xfId="7935" xr:uid="{00000000-0005-0000-0000-000007000000}"/>
    <cellStyle name="cell 11" xfId="8936" xr:uid="{00000000-0005-0000-0000-000008000000}"/>
    <cellStyle name="cell 12" xfId="39209" xr:uid="{00000000-0005-0000-0000-000009000000}"/>
    <cellStyle name="cell 13" xfId="39264" xr:uid="{00000000-0005-0000-0000-00000A000000}"/>
    <cellStyle name="cell 2" xfId="120" xr:uid="{00000000-0005-0000-0000-00000B000000}"/>
    <cellStyle name="cell 2 2" xfId="190" xr:uid="{00000000-0005-0000-0000-00000C000000}"/>
    <cellStyle name="cell 2 3" xfId="4601" xr:uid="{00000000-0005-0000-0000-00000D000000}"/>
    <cellStyle name="cell 2 4" xfId="39238" xr:uid="{00000000-0005-0000-0000-00000E000000}"/>
    <cellStyle name="cell 2 5" xfId="39322" xr:uid="{00000000-0005-0000-0000-00000F000000}"/>
    <cellStyle name="cell 3" xfId="146" xr:uid="{00000000-0005-0000-0000-000010000000}"/>
    <cellStyle name="cell 3 10" xfId="8863" xr:uid="{00000000-0005-0000-0000-000011000000}"/>
    <cellStyle name="cell 3 11" xfId="39232" xr:uid="{00000000-0005-0000-0000-000012000000}"/>
    <cellStyle name="cell 3 12" xfId="232" xr:uid="{00000000-0005-0000-0000-000013000000}"/>
    <cellStyle name="cell 3 2" xfId="198" xr:uid="{00000000-0005-0000-0000-000014000000}"/>
    <cellStyle name="cell 3 2 10" xfId="39231" xr:uid="{00000000-0005-0000-0000-000015000000}"/>
    <cellStyle name="cell 3 2 11" xfId="233" xr:uid="{00000000-0005-0000-0000-000016000000}"/>
    <cellStyle name="cell 3 2 2" xfId="311" xr:uid="{00000000-0005-0000-0000-000017000000}"/>
    <cellStyle name="cell 3 2 2 2" xfId="538" xr:uid="{00000000-0005-0000-0000-000018000000}"/>
    <cellStyle name="cell 3 2 2 2 10" xfId="10342" xr:uid="{00000000-0005-0000-0000-000019000000}"/>
    <cellStyle name="cell 3 2 2 2 2" xfId="895" xr:uid="{00000000-0005-0000-0000-00001A000000}"/>
    <cellStyle name="cell 3 2 2 2 2 2" xfId="1822" xr:uid="{00000000-0005-0000-0000-00001B000000}"/>
    <cellStyle name="cell 3 2 2 2 2 2 2" xfId="11493" xr:uid="{00000000-0005-0000-0000-00001C000000}"/>
    <cellStyle name="cell 3 2 2 2 2 2 3" xfId="39208" xr:uid="{00000000-0005-0000-0000-00001D000000}"/>
    <cellStyle name="cell 3 2 2 2 2 3" xfId="3674" xr:uid="{00000000-0005-0000-0000-00001E000000}"/>
    <cellStyle name="cell 3 2 2 2 2 3 2" xfId="13301" xr:uid="{00000000-0005-0000-0000-00001F000000}"/>
    <cellStyle name="cell 3 2 2 2 2 4" xfId="9482" xr:uid="{00000000-0005-0000-0000-000020000000}"/>
    <cellStyle name="cell 3 2 2 2 2 5" xfId="10647" xr:uid="{00000000-0005-0000-0000-000021000000}"/>
    <cellStyle name="cell 3 2 2 2 2 6" xfId="14303" xr:uid="{00000000-0005-0000-0000-000022000000}"/>
    <cellStyle name="cell 3 2 2 2 2 7" xfId="20014" xr:uid="{00000000-0005-0000-0000-000023000000}"/>
    <cellStyle name="cell 3 2 2 2 3" xfId="1173" xr:uid="{00000000-0005-0000-0000-000024000000}"/>
    <cellStyle name="cell 3 2 2 2 3 2" xfId="1823" xr:uid="{00000000-0005-0000-0000-000025000000}"/>
    <cellStyle name="cell 3 2 2 2 3 2 2" xfId="11494" xr:uid="{00000000-0005-0000-0000-000026000000}"/>
    <cellStyle name="cell 3 2 2 2 3 3" xfId="3951" xr:uid="{00000000-0005-0000-0000-000027000000}"/>
    <cellStyle name="cell 3 2 2 2 3 3 2" xfId="13573" xr:uid="{00000000-0005-0000-0000-000028000000}"/>
    <cellStyle name="cell 3 2 2 2 3 4" xfId="9483" xr:uid="{00000000-0005-0000-0000-000029000000}"/>
    <cellStyle name="cell 3 2 2 2 3 5" xfId="10844" xr:uid="{00000000-0005-0000-0000-00002A000000}"/>
    <cellStyle name="cell 3 2 2 2 3 6" xfId="14551" xr:uid="{00000000-0005-0000-0000-00002B000000}"/>
    <cellStyle name="cell 3 2 2 2 3 7" xfId="18426" xr:uid="{00000000-0005-0000-0000-00002C000000}"/>
    <cellStyle name="cell 3 2 2 2 4" xfId="1401" xr:uid="{00000000-0005-0000-0000-00002D000000}"/>
    <cellStyle name="cell 3 2 2 2 4 2" xfId="1824" xr:uid="{00000000-0005-0000-0000-00002E000000}"/>
    <cellStyle name="cell 3 2 2 2 4 2 2" xfId="11495" xr:uid="{00000000-0005-0000-0000-00002F000000}"/>
    <cellStyle name="cell 3 2 2 2 4 3" xfId="4179" xr:uid="{00000000-0005-0000-0000-000030000000}"/>
    <cellStyle name="cell 3 2 2 2 4 3 2" xfId="13801" xr:uid="{00000000-0005-0000-0000-000031000000}"/>
    <cellStyle name="cell 3 2 2 2 4 4" xfId="9484" xr:uid="{00000000-0005-0000-0000-000032000000}"/>
    <cellStyle name="cell 3 2 2 2 4 5" xfId="11072" xr:uid="{00000000-0005-0000-0000-000033000000}"/>
    <cellStyle name="cell 3 2 2 2 4 6" xfId="14779" xr:uid="{00000000-0005-0000-0000-000034000000}"/>
    <cellStyle name="cell 3 2 2 2 4 7" xfId="17914" xr:uid="{00000000-0005-0000-0000-000035000000}"/>
    <cellStyle name="cell 3 2 2 2 5" xfId="1616" xr:uid="{00000000-0005-0000-0000-000036000000}"/>
    <cellStyle name="cell 3 2 2 2 5 2" xfId="1825" xr:uid="{00000000-0005-0000-0000-000037000000}"/>
    <cellStyle name="cell 3 2 2 2 5 2 2" xfId="11496" xr:uid="{00000000-0005-0000-0000-000038000000}"/>
    <cellStyle name="cell 3 2 2 2 5 3" xfId="4394" xr:uid="{00000000-0005-0000-0000-000039000000}"/>
    <cellStyle name="cell 3 2 2 2 5 3 2" xfId="14016" xr:uid="{00000000-0005-0000-0000-00003A000000}"/>
    <cellStyle name="cell 3 2 2 2 5 4" xfId="9485" xr:uid="{00000000-0005-0000-0000-00003B000000}"/>
    <cellStyle name="cell 3 2 2 2 5 5" xfId="11287" xr:uid="{00000000-0005-0000-0000-00003C000000}"/>
    <cellStyle name="cell 3 2 2 2 5 6" xfId="14994" xr:uid="{00000000-0005-0000-0000-00003D000000}"/>
    <cellStyle name="cell 3 2 2 2 5 7" xfId="20246" xr:uid="{00000000-0005-0000-0000-00003E000000}"/>
    <cellStyle name="cell 3 2 2 2 6" xfId="1818" xr:uid="{00000000-0005-0000-0000-00003F000000}"/>
    <cellStyle name="cell 3 2 2 2 6 2" xfId="1826" xr:uid="{00000000-0005-0000-0000-000040000000}"/>
    <cellStyle name="cell 3 2 2 2 6 2 2" xfId="11497" xr:uid="{00000000-0005-0000-0000-000041000000}"/>
    <cellStyle name="cell 3 2 2 2 6 3" xfId="4596" xr:uid="{00000000-0005-0000-0000-000042000000}"/>
    <cellStyle name="cell 3 2 2 2 6 3 2" xfId="14218" xr:uid="{00000000-0005-0000-0000-000043000000}"/>
    <cellStyle name="cell 3 2 2 2 6 4" xfId="9486" xr:uid="{00000000-0005-0000-0000-000044000000}"/>
    <cellStyle name="cell 3 2 2 2 6 5" xfId="11489" xr:uid="{00000000-0005-0000-0000-000045000000}"/>
    <cellStyle name="cell 3 2 2 2 6 6" xfId="15196" xr:uid="{00000000-0005-0000-0000-000046000000}"/>
    <cellStyle name="cell 3 2 2 2 6 7" xfId="24862" xr:uid="{00000000-0005-0000-0000-000047000000}"/>
    <cellStyle name="cell 3 2 2 2 7" xfId="7040" xr:uid="{00000000-0005-0000-0000-000048000000}"/>
    <cellStyle name="cell 3 2 2 2 8" xfId="8548" xr:uid="{00000000-0005-0000-0000-000049000000}"/>
    <cellStyle name="cell 3 2 2 2 9" xfId="9344" xr:uid="{00000000-0005-0000-0000-00004A000000}"/>
    <cellStyle name="cell 3 2 2 3" xfId="6242" xr:uid="{00000000-0005-0000-0000-00004B000000}"/>
    <cellStyle name="cell 3 2 2 4" xfId="7826" xr:uid="{00000000-0005-0000-0000-00004C000000}"/>
    <cellStyle name="cell 3 2 2 5" xfId="9002" xr:uid="{00000000-0005-0000-0000-00004D000000}"/>
    <cellStyle name="cell 3 2 2 6" xfId="8742" xr:uid="{00000000-0005-0000-0000-00004E000000}"/>
    <cellStyle name="cell 3 2 2_STUD aligned by INSTIT" xfId="4801" xr:uid="{00000000-0005-0000-0000-00004F000000}"/>
    <cellStyle name="cell 3 2 3" xfId="5303" xr:uid="{00000000-0005-0000-0000-000050000000}"/>
    <cellStyle name="cell 3 2 3 2" xfId="6774" xr:uid="{00000000-0005-0000-0000-000051000000}"/>
    <cellStyle name="cell 3 2 3 3" xfId="8280" xr:uid="{00000000-0005-0000-0000-000052000000}"/>
    <cellStyle name="cell 3 2 3 4" xfId="9072" xr:uid="{00000000-0005-0000-0000-000053000000}"/>
    <cellStyle name="cell 3 2 4" xfId="6241" xr:uid="{00000000-0005-0000-0000-000054000000}"/>
    <cellStyle name="cell 3 2 4 2" xfId="39204" xr:uid="{00000000-0005-0000-0000-000055000000}"/>
    <cellStyle name="cell 3 2 5" xfId="7805" xr:uid="{00000000-0005-0000-0000-000056000000}"/>
    <cellStyle name="cell 3 2 6" xfId="7825" xr:uid="{00000000-0005-0000-0000-000057000000}"/>
    <cellStyle name="cell 3 2 7" xfId="8000" xr:uid="{00000000-0005-0000-0000-000058000000}"/>
    <cellStyle name="cell 3 2 8" xfId="8030" xr:uid="{00000000-0005-0000-0000-000059000000}"/>
    <cellStyle name="cell 3 2 9" xfId="39307" xr:uid="{00000000-0005-0000-0000-00005A000000}"/>
    <cellStyle name="cell 3 2_STUD aligned by INSTIT" xfId="4756" xr:uid="{00000000-0005-0000-0000-00005B000000}"/>
    <cellStyle name="cell 3 3" xfId="234" xr:uid="{00000000-0005-0000-0000-00005C000000}"/>
    <cellStyle name="cell 3 3 2" xfId="312" xr:uid="{00000000-0005-0000-0000-00005D000000}"/>
    <cellStyle name="cell 3 3 2 2" xfId="669" xr:uid="{00000000-0005-0000-0000-00005E000000}"/>
    <cellStyle name="cell 3 3 2 2 2" xfId="7041" xr:uid="{00000000-0005-0000-0000-00005F000000}"/>
    <cellStyle name="cell 3 3 2 2 3" xfId="8549" xr:uid="{00000000-0005-0000-0000-000060000000}"/>
    <cellStyle name="cell 3 3 2 2 4" xfId="9345" xr:uid="{00000000-0005-0000-0000-000061000000}"/>
    <cellStyle name="cell 3 3 2 2 5" xfId="10461" xr:uid="{00000000-0005-0000-0000-000062000000}"/>
    <cellStyle name="cell 3 3 2 3" xfId="6244" xr:uid="{00000000-0005-0000-0000-000063000000}"/>
    <cellStyle name="cell 3 3 2 4" xfId="7828" xr:uid="{00000000-0005-0000-0000-000064000000}"/>
    <cellStyle name="cell 3 3 2 5" xfId="9000" xr:uid="{00000000-0005-0000-0000-000065000000}"/>
    <cellStyle name="cell 3 3 2 6" xfId="8067" xr:uid="{00000000-0005-0000-0000-000066000000}"/>
    <cellStyle name="cell 3 3 2_STUD aligned by INSTIT" xfId="4770" xr:uid="{00000000-0005-0000-0000-000067000000}"/>
    <cellStyle name="cell 3 3 3" xfId="578" xr:uid="{00000000-0005-0000-0000-000068000000}"/>
    <cellStyle name="cell 3 3 3 2" xfId="6594" xr:uid="{00000000-0005-0000-0000-000069000000}"/>
    <cellStyle name="cell 3 3 3 3" xfId="8095" xr:uid="{00000000-0005-0000-0000-00006A000000}"/>
    <cellStyle name="cell 3 3 3 4" xfId="8780" xr:uid="{00000000-0005-0000-0000-00006B000000}"/>
    <cellStyle name="cell 3 3 3 5" xfId="10379" xr:uid="{00000000-0005-0000-0000-00006C000000}"/>
    <cellStyle name="cell 3 3 4" xfId="6243" xr:uid="{00000000-0005-0000-0000-00006D000000}"/>
    <cellStyle name="cell 3 3 4 2" xfId="39205" xr:uid="{00000000-0005-0000-0000-00006E000000}"/>
    <cellStyle name="cell 3 3 5" xfId="7780" xr:uid="{00000000-0005-0000-0000-00006F000000}"/>
    <cellStyle name="cell 3 3 6" xfId="7827" xr:uid="{00000000-0005-0000-0000-000070000000}"/>
    <cellStyle name="cell 3 3 7" xfId="9001" xr:uid="{00000000-0005-0000-0000-000071000000}"/>
    <cellStyle name="cell 3 3 8" xfId="8978" xr:uid="{00000000-0005-0000-0000-000072000000}"/>
    <cellStyle name="cell 3 3_STUD aligned by INSTIT" xfId="4813" xr:uid="{00000000-0005-0000-0000-000073000000}"/>
    <cellStyle name="cell 3 4" xfId="310" xr:uid="{00000000-0005-0000-0000-000074000000}"/>
    <cellStyle name="cell 3 4 2" xfId="667" xr:uid="{00000000-0005-0000-0000-000075000000}"/>
    <cellStyle name="cell 3 4 2 2" xfId="7039" xr:uid="{00000000-0005-0000-0000-000076000000}"/>
    <cellStyle name="cell 3 4 2 3" xfId="8547" xr:uid="{00000000-0005-0000-0000-000077000000}"/>
    <cellStyle name="cell 3 4 2 4" xfId="9343" xr:uid="{00000000-0005-0000-0000-000078000000}"/>
    <cellStyle name="cell 3 4 2 5" xfId="10459" xr:uid="{00000000-0005-0000-0000-000079000000}"/>
    <cellStyle name="cell 3 4 3" xfId="6245" xr:uid="{00000000-0005-0000-0000-00007A000000}"/>
    <cellStyle name="cell 3 4 4" xfId="7829" xr:uid="{00000000-0005-0000-0000-00007B000000}"/>
    <cellStyle name="cell 3 4 5" xfId="8033" xr:uid="{00000000-0005-0000-0000-00007C000000}"/>
    <cellStyle name="cell 3 4 6" xfId="8932" xr:uid="{00000000-0005-0000-0000-00007D000000}"/>
    <cellStyle name="cell 3 4_STUD aligned by INSTIT" xfId="4755" xr:uid="{00000000-0005-0000-0000-00007E000000}"/>
    <cellStyle name="cell 3 5" xfId="5231" xr:uid="{00000000-0005-0000-0000-00007F000000}"/>
    <cellStyle name="cell 3 5 2" xfId="6695" xr:uid="{00000000-0005-0000-0000-000080000000}"/>
    <cellStyle name="cell 3 5 3" xfId="8201" xr:uid="{00000000-0005-0000-0000-000081000000}"/>
    <cellStyle name="cell 3 5 4" xfId="7868" xr:uid="{00000000-0005-0000-0000-000082000000}"/>
    <cellStyle name="cell 3 6" xfId="6240" xr:uid="{00000000-0005-0000-0000-000083000000}"/>
    <cellStyle name="cell 3 7" xfId="7809" xr:uid="{00000000-0005-0000-0000-000084000000}"/>
    <cellStyle name="cell 3 8" xfId="7824" xr:uid="{00000000-0005-0000-0000-000085000000}"/>
    <cellStyle name="cell 3 9" xfId="9003" xr:uid="{00000000-0005-0000-0000-000086000000}"/>
    <cellStyle name="cell 3_STUD aligned by INSTIT" xfId="4771" xr:uid="{00000000-0005-0000-0000-000087000000}"/>
    <cellStyle name="cell 4" xfId="182" xr:uid="{00000000-0005-0000-0000-000088000000}"/>
    <cellStyle name="cell 4 2" xfId="313" xr:uid="{00000000-0005-0000-0000-000089000000}"/>
    <cellStyle name="cell 4 2 2" xfId="670" xr:uid="{00000000-0005-0000-0000-00008A000000}"/>
    <cellStyle name="cell 4 2 2 2" xfId="7042" xr:uid="{00000000-0005-0000-0000-00008B000000}"/>
    <cellStyle name="cell 4 2 2 3" xfId="8550" xr:uid="{00000000-0005-0000-0000-00008C000000}"/>
    <cellStyle name="cell 4 2 2 4" xfId="9346" xr:uid="{00000000-0005-0000-0000-00008D000000}"/>
    <cellStyle name="cell 4 2 2 5" xfId="10462" xr:uid="{00000000-0005-0000-0000-00008E000000}"/>
    <cellStyle name="cell 4 2 3" xfId="6247" xr:uid="{00000000-0005-0000-0000-00008F000000}"/>
    <cellStyle name="cell 4 2 4" xfId="7831" xr:uid="{00000000-0005-0000-0000-000090000000}"/>
    <cellStyle name="cell 4 2 5" xfId="8998" xr:uid="{00000000-0005-0000-0000-000091000000}"/>
    <cellStyle name="cell 4 2 6" xfId="8055" xr:uid="{00000000-0005-0000-0000-000092000000}"/>
    <cellStyle name="cell 4 2_STUD aligned by INSTIT" xfId="4800" xr:uid="{00000000-0005-0000-0000-000093000000}"/>
    <cellStyle name="cell 4 3" xfId="579" xr:uid="{00000000-0005-0000-0000-000094000000}"/>
    <cellStyle name="cell 4 3 2" xfId="6725" xr:uid="{00000000-0005-0000-0000-000095000000}"/>
    <cellStyle name="cell 4 3 3" xfId="8231" xr:uid="{00000000-0005-0000-0000-000096000000}"/>
    <cellStyle name="cell 4 3 4" xfId="7939" xr:uid="{00000000-0005-0000-0000-000097000000}"/>
    <cellStyle name="cell 4 3 5" xfId="10380" xr:uid="{00000000-0005-0000-0000-000098000000}"/>
    <cellStyle name="cell 4 4" xfId="6246" xr:uid="{00000000-0005-0000-0000-000099000000}"/>
    <cellStyle name="cell 4 5" xfId="7830" xr:uid="{00000000-0005-0000-0000-00009A000000}"/>
    <cellStyle name="cell 4 6" xfId="8999" xr:uid="{00000000-0005-0000-0000-00009B000000}"/>
    <cellStyle name="cell 4 7" xfId="8771" xr:uid="{00000000-0005-0000-0000-00009C000000}"/>
    <cellStyle name="cell 4 8" xfId="39230" xr:uid="{00000000-0005-0000-0000-00009D000000}"/>
    <cellStyle name="cell 4 9" xfId="235" xr:uid="{00000000-0005-0000-0000-00009E000000}"/>
    <cellStyle name="cell 4_STUD aligned by INSTIT" xfId="4788" xr:uid="{00000000-0005-0000-0000-00009F000000}"/>
    <cellStyle name="cell 5" xfId="298" xr:uid="{00000000-0005-0000-0000-0000A0000000}"/>
    <cellStyle name="cell 5 2" xfId="537" xr:uid="{00000000-0005-0000-0000-0000A1000000}"/>
    <cellStyle name="cell 5 2 10" xfId="10341" xr:uid="{00000000-0005-0000-0000-0000A2000000}"/>
    <cellStyle name="cell 5 2 2" xfId="894" xr:uid="{00000000-0005-0000-0000-0000A3000000}"/>
    <cellStyle name="cell 5 2 2 2" xfId="1827" xr:uid="{00000000-0005-0000-0000-0000A4000000}"/>
    <cellStyle name="cell 5 2 2 2 2" xfId="11498" xr:uid="{00000000-0005-0000-0000-0000A5000000}"/>
    <cellStyle name="cell 5 2 2 3" xfId="3673" xr:uid="{00000000-0005-0000-0000-0000A6000000}"/>
    <cellStyle name="cell 5 2 2 3 2" xfId="13300" xr:uid="{00000000-0005-0000-0000-0000A7000000}"/>
    <cellStyle name="cell 5 2 2 4" xfId="9487" xr:uid="{00000000-0005-0000-0000-0000A8000000}"/>
    <cellStyle name="cell 5 2 2 5" xfId="10646" xr:uid="{00000000-0005-0000-0000-0000A9000000}"/>
    <cellStyle name="cell 5 2 2 6" xfId="14302" xr:uid="{00000000-0005-0000-0000-0000AA000000}"/>
    <cellStyle name="cell 5 2 2 7" xfId="25656" xr:uid="{00000000-0005-0000-0000-0000AB000000}"/>
    <cellStyle name="cell 5 2 3" xfId="1172" xr:uid="{00000000-0005-0000-0000-0000AC000000}"/>
    <cellStyle name="cell 5 2 3 2" xfId="1828" xr:uid="{00000000-0005-0000-0000-0000AD000000}"/>
    <cellStyle name="cell 5 2 3 2 2" xfId="11499" xr:uid="{00000000-0005-0000-0000-0000AE000000}"/>
    <cellStyle name="cell 5 2 3 3" xfId="3950" xr:uid="{00000000-0005-0000-0000-0000AF000000}"/>
    <cellStyle name="cell 5 2 3 3 2" xfId="13572" xr:uid="{00000000-0005-0000-0000-0000B0000000}"/>
    <cellStyle name="cell 5 2 3 4" xfId="9488" xr:uid="{00000000-0005-0000-0000-0000B1000000}"/>
    <cellStyle name="cell 5 2 3 5" xfId="10843" xr:uid="{00000000-0005-0000-0000-0000B2000000}"/>
    <cellStyle name="cell 5 2 3 6" xfId="14550" xr:uid="{00000000-0005-0000-0000-0000B3000000}"/>
    <cellStyle name="cell 5 2 3 7" xfId="20353" xr:uid="{00000000-0005-0000-0000-0000B4000000}"/>
    <cellStyle name="cell 5 2 4" xfId="1400" xr:uid="{00000000-0005-0000-0000-0000B5000000}"/>
    <cellStyle name="cell 5 2 4 2" xfId="1829" xr:uid="{00000000-0005-0000-0000-0000B6000000}"/>
    <cellStyle name="cell 5 2 4 2 2" xfId="11500" xr:uid="{00000000-0005-0000-0000-0000B7000000}"/>
    <cellStyle name="cell 5 2 4 3" xfId="4178" xr:uid="{00000000-0005-0000-0000-0000B8000000}"/>
    <cellStyle name="cell 5 2 4 3 2" xfId="13800" xr:uid="{00000000-0005-0000-0000-0000B9000000}"/>
    <cellStyle name="cell 5 2 4 4" xfId="9489" xr:uid="{00000000-0005-0000-0000-0000BA000000}"/>
    <cellStyle name="cell 5 2 4 5" xfId="11071" xr:uid="{00000000-0005-0000-0000-0000BB000000}"/>
    <cellStyle name="cell 5 2 4 6" xfId="14778" xr:uid="{00000000-0005-0000-0000-0000BC000000}"/>
    <cellStyle name="cell 5 2 4 7" xfId="25160" xr:uid="{00000000-0005-0000-0000-0000BD000000}"/>
    <cellStyle name="cell 5 2 5" xfId="1615" xr:uid="{00000000-0005-0000-0000-0000BE000000}"/>
    <cellStyle name="cell 5 2 5 2" xfId="1830" xr:uid="{00000000-0005-0000-0000-0000BF000000}"/>
    <cellStyle name="cell 5 2 5 2 2" xfId="11501" xr:uid="{00000000-0005-0000-0000-0000C0000000}"/>
    <cellStyle name="cell 5 2 5 3" xfId="4393" xr:uid="{00000000-0005-0000-0000-0000C1000000}"/>
    <cellStyle name="cell 5 2 5 3 2" xfId="14015" xr:uid="{00000000-0005-0000-0000-0000C2000000}"/>
    <cellStyle name="cell 5 2 5 4" xfId="9490" xr:uid="{00000000-0005-0000-0000-0000C3000000}"/>
    <cellStyle name="cell 5 2 5 5" xfId="11286" xr:uid="{00000000-0005-0000-0000-0000C4000000}"/>
    <cellStyle name="cell 5 2 5 6" xfId="14993" xr:uid="{00000000-0005-0000-0000-0000C5000000}"/>
    <cellStyle name="cell 5 2 5 7" xfId="20112" xr:uid="{00000000-0005-0000-0000-0000C6000000}"/>
    <cellStyle name="cell 5 2 6" xfId="1817" xr:uid="{00000000-0005-0000-0000-0000C7000000}"/>
    <cellStyle name="cell 5 2 6 2" xfId="1831" xr:uid="{00000000-0005-0000-0000-0000C8000000}"/>
    <cellStyle name="cell 5 2 6 2 2" xfId="11502" xr:uid="{00000000-0005-0000-0000-0000C9000000}"/>
    <cellStyle name="cell 5 2 6 3" xfId="4595" xr:uid="{00000000-0005-0000-0000-0000CA000000}"/>
    <cellStyle name="cell 5 2 6 3 2" xfId="14217" xr:uid="{00000000-0005-0000-0000-0000CB000000}"/>
    <cellStyle name="cell 5 2 6 4" xfId="9491" xr:uid="{00000000-0005-0000-0000-0000CC000000}"/>
    <cellStyle name="cell 5 2 6 5" xfId="11488" xr:uid="{00000000-0005-0000-0000-0000CD000000}"/>
    <cellStyle name="cell 5 2 6 6" xfId="15195" xr:uid="{00000000-0005-0000-0000-0000CE000000}"/>
    <cellStyle name="cell 5 2 6 7" xfId="19193" xr:uid="{00000000-0005-0000-0000-0000CF000000}"/>
    <cellStyle name="cell 5 2 7" xfId="7027" xr:uid="{00000000-0005-0000-0000-0000D0000000}"/>
    <cellStyle name="cell 5 2 8" xfId="8535" xr:uid="{00000000-0005-0000-0000-0000D1000000}"/>
    <cellStyle name="cell 5 2 9" xfId="9331" xr:uid="{00000000-0005-0000-0000-0000D2000000}"/>
    <cellStyle name="cell 5 3" xfId="6248" xr:uid="{00000000-0005-0000-0000-0000D3000000}"/>
    <cellStyle name="cell 5 4" xfId="7832" xr:uid="{00000000-0005-0000-0000-0000D4000000}"/>
    <cellStyle name="cell 5 5" xfId="8997" xr:uid="{00000000-0005-0000-0000-0000D5000000}"/>
    <cellStyle name="cell 5 6" xfId="8756" xr:uid="{00000000-0005-0000-0000-0000D6000000}"/>
    <cellStyle name="cell 5_STUD aligned by INSTIT" xfId="4812" xr:uid="{00000000-0005-0000-0000-0000D7000000}"/>
    <cellStyle name="cell 6" xfId="536" xr:uid="{00000000-0005-0000-0000-0000D8000000}"/>
    <cellStyle name="cell 6 10" xfId="10340" xr:uid="{00000000-0005-0000-0000-0000D9000000}"/>
    <cellStyle name="cell 6 2" xfId="892" xr:uid="{00000000-0005-0000-0000-0000DA000000}"/>
    <cellStyle name="cell 6 2 2" xfId="7188" xr:uid="{00000000-0005-0000-0000-0000DB000000}"/>
    <cellStyle name="cell 6 2 3" xfId="8694" xr:uid="{00000000-0005-0000-0000-0000DC000000}"/>
    <cellStyle name="cell 6 2 4" xfId="9492" xr:uid="{00000000-0005-0000-0000-0000DD000000}"/>
    <cellStyle name="cell 6 2 5" xfId="10644" xr:uid="{00000000-0005-0000-0000-0000DE000000}"/>
    <cellStyle name="cell 6 2 6" xfId="39200" xr:uid="{00000000-0005-0000-0000-0000DF000000}"/>
    <cellStyle name="cell 6 3" xfId="1171" xr:uid="{00000000-0005-0000-0000-0000E0000000}"/>
    <cellStyle name="cell 6 3 2" xfId="1832" xr:uid="{00000000-0005-0000-0000-0000E1000000}"/>
    <cellStyle name="cell 6 3 2 2" xfId="11503" xr:uid="{00000000-0005-0000-0000-0000E2000000}"/>
    <cellStyle name="cell 6 3 3" xfId="3949" xr:uid="{00000000-0005-0000-0000-0000E3000000}"/>
    <cellStyle name="cell 6 3 3 2" xfId="13571" xr:uid="{00000000-0005-0000-0000-0000E4000000}"/>
    <cellStyle name="cell 6 3 4" xfId="9493" xr:uid="{00000000-0005-0000-0000-0000E5000000}"/>
    <cellStyle name="cell 6 3 5" xfId="10842" xr:uid="{00000000-0005-0000-0000-0000E6000000}"/>
    <cellStyle name="cell 6 3 6" xfId="14549" xr:uid="{00000000-0005-0000-0000-0000E7000000}"/>
    <cellStyle name="cell 6 3 7" xfId="18143" xr:uid="{00000000-0005-0000-0000-0000E8000000}"/>
    <cellStyle name="cell 6 4" xfId="1399" xr:uid="{00000000-0005-0000-0000-0000E9000000}"/>
    <cellStyle name="cell 6 4 2" xfId="1833" xr:uid="{00000000-0005-0000-0000-0000EA000000}"/>
    <cellStyle name="cell 6 4 2 2" xfId="11504" xr:uid="{00000000-0005-0000-0000-0000EB000000}"/>
    <cellStyle name="cell 6 4 3" xfId="4177" xr:uid="{00000000-0005-0000-0000-0000EC000000}"/>
    <cellStyle name="cell 6 4 3 2" xfId="13799" xr:uid="{00000000-0005-0000-0000-0000ED000000}"/>
    <cellStyle name="cell 6 4 4" xfId="9494" xr:uid="{00000000-0005-0000-0000-0000EE000000}"/>
    <cellStyle name="cell 6 4 5" xfId="11070" xr:uid="{00000000-0005-0000-0000-0000EF000000}"/>
    <cellStyle name="cell 6 4 6" xfId="14777" xr:uid="{00000000-0005-0000-0000-0000F0000000}"/>
    <cellStyle name="cell 6 4 7" xfId="25380" xr:uid="{00000000-0005-0000-0000-0000F1000000}"/>
    <cellStyle name="cell 6 5" xfId="1614" xr:uid="{00000000-0005-0000-0000-0000F2000000}"/>
    <cellStyle name="cell 6 5 2" xfId="1834" xr:uid="{00000000-0005-0000-0000-0000F3000000}"/>
    <cellStyle name="cell 6 5 2 2" xfId="11505" xr:uid="{00000000-0005-0000-0000-0000F4000000}"/>
    <cellStyle name="cell 6 5 3" xfId="4392" xr:uid="{00000000-0005-0000-0000-0000F5000000}"/>
    <cellStyle name="cell 6 5 3 2" xfId="14014" xr:uid="{00000000-0005-0000-0000-0000F6000000}"/>
    <cellStyle name="cell 6 5 4" xfId="9495" xr:uid="{00000000-0005-0000-0000-0000F7000000}"/>
    <cellStyle name="cell 6 5 5" xfId="11285" xr:uid="{00000000-0005-0000-0000-0000F8000000}"/>
    <cellStyle name="cell 6 5 6" xfId="14992" xr:uid="{00000000-0005-0000-0000-0000F9000000}"/>
    <cellStyle name="cell 6 5 7" xfId="19017" xr:uid="{00000000-0005-0000-0000-0000FA000000}"/>
    <cellStyle name="cell 6 6" xfId="1816" xr:uid="{00000000-0005-0000-0000-0000FB000000}"/>
    <cellStyle name="cell 6 6 2" xfId="1835" xr:uid="{00000000-0005-0000-0000-0000FC000000}"/>
    <cellStyle name="cell 6 6 2 2" xfId="11506" xr:uid="{00000000-0005-0000-0000-0000FD000000}"/>
    <cellStyle name="cell 6 6 3" xfId="4594" xr:uid="{00000000-0005-0000-0000-0000FE000000}"/>
    <cellStyle name="cell 6 6 3 2" xfId="14216" xr:uid="{00000000-0005-0000-0000-0000FF000000}"/>
    <cellStyle name="cell 6 6 4" xfId="9496" xr:uid="{00000000-0005-0000-0000-000000010000}"/>
    <cellStyle name="cell 6 6 5" xfId="11487" xr:uid="{00000000-0005-0000-0000-000001010000}"/>
    <cellStyle name="cell 6 6 6" xfId="15194" xr:uid="{00000000-0005-0000-0000-000002010000}"/>
    <cellStyle name="cell 6 6 7" xfId="24925" xr:uid="{00000000-0005-0000-0000-000003010000}"/>
    <cellStyle name="cell 6 7" xfId="6660" xr:uid="{00000000-0005-0000-0000-000004010000}"/>
    <cellStyle name="cell 6 8" xfId="8167" xr:uid="{00000000-0005-0000-0000-000005010000}"/>
    <cellStyle name="cell 6 9" xfId="8730" xr:uid="{00000000-0005-0000-0000-000006010000}"/>
    <cellStyle name="cell 7" xfId="541" xr:uid="{00000000-0005-0000-0000-000007010000}"/>
    <cellStyle name="cell 7 10" xfId="10345" xr:uid="{00000000-0005-0000-0000-000008010000}"/>
    <cellStyle name="cell 7 11" xfId="10232" xr:uid="{00000000-0005-0000-0000-000009010000}"/>
    <cellStyle name="cell 7 12" xfId="25598" xr:uid="{00000000-0005-0000-0000-00000A010000}"/>
    <cellStyle name="cell 7 2" xfId="542" xr:uid="{00000000-0005-0000-0000-00000B010000}"/>
    <cellStyle name="cell 7 2 10" xfId="10346" xr:uid="{00000000-0005-0000-0000-00000C010000}"/>
    <cellStyle name="cell 7 2 11" xfId="10197" xr:uid="{00000000-0005-0000-0000-00000D010000}"/>
    <cellStyle name="cell 7 2 12" xfId="18129" xr:uid="{00000000-0005-0000-0000-00000E010000}"/>
    <cellStyle name="cell 7 2 2" xfId="898" xr:uid="{00000000-0005-0000-0000-00000F010000}"/>
    <cellStyle name="cell 7 2 2 2" xfId="1837" xr:uid="{00000000-0005-0000-0000-000010010000}"/>
    <cellStyle name="cell 7 2 2 2 2" xfId="11508" xr:uid="{00000000-0005-0000-0000-000011010000}"/>
    <cellStyle name="cell 7 2 2 3" xfId="3677" xr:uid="{00000000-0005-0000-0000-000012010000}"/>
    <cellStyle name="cell 7 2 2 3 2" xfId="13304" xr:uid="{00000000-0005-0000-0000-000013010000}"/>
    <cellStyle name="cell 7 2 2 4" xfId="9498" xr:uid="{00000000-0005-0000-0000-000014010000}"/>
    <cellStyle name="cell 7 2 2 5" xfId="10650" xr:uid="{00000000-0005-0000-0000-000015010000}"/>
    <cellStyle name="cell 7 2 2 6" xfId="14306" xr:uid="{00000000-0005-0000-0000-000016010000}"/>
    <cellStyle name="cell 7 2 2 7" xfId="25537" xr:uid="{00000000-0005-0000-0000-000017010000}"/>
    <cellStyle name="cell 7 2 3" xfId="1178" xr:uid="{00000000-0005-0000-0000-000018010000}"/>
    <cellStyle name="cell 7 2 3 2" xfId="1838" xr:uid="{00000000-0005-0000-0000-000019010000}"/>
    <cellStyle name="cell 7 2 3 2 2" xfId="11509" xr:uid="{00000000-0005-0000-0000-00001A010000}"/>
    <cellStyle name="cell 7 2 3 3" xfId="3956" xr:uid="{00000000-0005-0000-0000-00001B010000}"/>
    <cellStyle name="cell 7 2 3 3 2" xfId="13578" xr:uid="{00000000-0005-0000-0000-00001C010000}"/>
    <cellStyle name="cell 7 2 3 4" xfId="9499" xr:uid="{00000000-0005-0000-0000-00001D010000}"/>
    <cellStyle name="cell 7 2 3 5" xfId="10849" xr:uid="{00000000-0005-0000-0000-00001E010000}"/>
    <cellStyle name="cell 7 2 3 6" xfId="14556" xr:uid="{00000000-0005-0000-0000-00001F010000}"/>
    <cellStyle name="cell 7 2 3 7" xfId="19882" xr:uid="{00000000-0005-0000-0000-000020010000}"/>
    <cellStyle name="cell 7 2 4" xfId="1406" xr:uid="{00000000-0005-0000-0000-000021010000}"/>
    <cellStyle name="cell 7 2 4 2" xfId="1839" xr:uid="{00000000-0005-0000-0000-000022010000}"/>
    <cellStyle name="cell 7 2 4 2 2" xfId="11510" xr:uid="{00000000-0005-0000-0000-000023010000}"/>
    <cellStyle name="cell 7 2 4 3" xfId="4184" xr:uid="{00000000-0005-0000-0000-000024010000}"/>
    <cellStyle name="cell 7 2 4 3 2" xfId="13806" xr:uid="{00000000-0005-0000-0000-000025010000}"/>
    <cellStyle name="cell 7 2 4 4" xfId="9500" xr:uid="{00000000-0005-0000-0000-000026010000}"/>
    <cellStyle name="cell 7 2 4 5" xfId="11077" xr:uid="{00000000-0005-0000-0000-000027010000}"/>
    <cellStyle name="cell 7 2 4 6" xfId="14784" xr:uid="{00000000-0005-0000-0000-000028010000}"/>
    <cellStyle name="cell 7 2 4 7" xfId="20410" xr:uid="{00000000-0005-0000-0000-000029010000}"/>
    <cellStyle name="cell 7 2 5" xfId="1619" xr:uid="{00000000-0005-0000-0000-00002A010000}"/>
    <cellStyle name="cell 7 2 5 2" xfId="1840" xr:uid="{00000000-0005-0000-0000-00002B010000}"/>
    <cellStyle name="cell 7 2 5 2 2" xfId="11511" xr:uid="{00000000-0005-0000-0000-00002C010000}"/>
    <cellStyle name="cell 7 2 5 3" xfId="4397" xr:uid="{00000000-0005-0000-0000-00002D010000}"/>
    <cellStyle name="cell 7 2 5 3 2" xfId="14019" xr:uid="{00000000-0005-0000-0000-00002E010000}"/>
    <cellStyle name="cell 7 2 5 4" xfId="9501" xr:uid="{00000000-0005-0000-0000-00002F010000}"/>
    <cellStyle name="cell 7 2 5 5" xfId="11290" xr:uid="{00000000-0005-0000-0000-000030010000}"/>
    <cellStyle name="cell 7 2 5 6" xfId="14997" xr:uid="{00000000-0005-0000-0000-000031010000}"/>
    <cellStyle name="cell 7 2 5 7" xfId="25504" xr:uid="{00000000-0005-0000-0000-000032010000}"/>
    <cellStyle name="cell 7 2 6" xfId="1820" xr:uid="{00000000-0005-0000-0000-000033010000}"/>
    <cellStyle name="cell 7 2 6 2" xfId="1841" xr:uid="{00000000-0005-0000-0000-000034010000}"/>
    <cellStyle name="cell 7 2 6 2 2" xfId="11512" xr:uid="{00000000-0005-0000-0000-000035010000}"/>
    <cellStyle name="cell 7 2 6 3" xfId="4598" xr:uid="{00000000-0005-0000-0000-000036010000}"/>
    <cellStyle name="cell 7 2 6 3 2" xfId="14220" xr:uid="{00000000-0005-0000-0000-000037010000}"/>
    <cellStyle name="cell 7 2 6 4" xfId="9502" xr:uid="{00000000-0005-0000-0000-000038010000}"/>
    <cellStyle name="cell 7 2 6 5" xfId="11491" xr:uid="{00000000-0005-0000-0000-000039010000}"/>
    <cellStyle name="cell 7 2 6 6" xfId="15198" xr:uid="{00000000-0005-0000-0000-00003A010000}"/>
    <cellStyle name="cell 7 2 6 7" xfId="21130" xr:uid="{00000000-0005-0000-0000-00003B010000}"/>
    <cellStyle name="cell 7 2 7" xfId="1836" xr:uid="{00000000-0005-0000-0000-00003C010000}"/>
    <cellStyle name="cell 7 2 7 2" xfId="11507" xr:uid="{00000000-0005-0000-0000-00003D010000}"/>
    <cellStyle name="cell 7 2 8" xfId="3376" xr:uid="{00000000-0005-0000-0000-00003E010000}"/>
    <cellStyle name="cell 7 2 8 2" xfId="13017" xr:uid="{00000000-0005-0000-0000-00003F010000}"/>
    <cellStyle name="cell 7 2 9" xfId="9497" xr:uid="{00000000-0005-0000-0000-000040010000}"/>
    <cellStyle name="cell 7 3" xfId="543" xr:uid="{00000000-0005-0000-0000-000041010000}"/>
    <cellStyle name="cell 7 3 10" xfId="10347" xr:uid="{00000000-0005-0000-0000-000042010000}"/>
    <cellStyle name="cell 7 3 2" xfId="899" xr:uid="{00000000-0005-0000-0000-000043010000}"/>
    <cellStyle name="cell 7 3 2 2" xfId="1842" xr:uid="{00000000-0005-0000-0000-000044010000}"/>
    <cellStyle name="cell 7 3 2 2 2" xfId="11513" xr:uid="{00000000-0005-0000-0000-000045010000}"/>
    <cellStyle name="cell 7 3 2 3" xfId="3678" xr:uid="{00000000-0005-0000-0000-000046010000}"/>
    <cellStyle name="cell 7 3 2 3 2" xfId="13305" xr:uid="{00000000-0005-0000-0000-000047010000}"/>
    <cellStyle name="cell 7 3 2 4" xfId="9504" xr:uid="{00000000-0005-0000-0000-000048010000}"/>
    <cellStyle name="cell 7 3 2 5" xfId="10651" xr:uid="{00000000-0005-0000-0000-000049010000}"/>
    <cellStyle name="cell 7 3 2 6" xfId="14307" xr:uid="{00000000-0005-0000-0000-00004A010000}"/>
    <cellStyle name="cell 7 3 2 7" xfId="19533" xr:uid="{00000000-0005-0000-0000-00004B010000}"/>
    <cellStyle name="cell 7 3 3" xfId="1179" xr:uid="{00000000-0005-0000-0000-00004C010000}"/>
    <cellStyle name="cell 7 3 3 2" xfId="1843" xr:uid="{00000000-0005-0000-0000-00004D010000}"/>
    <cellStyle name="cell 7 3 3 2 2" xfId="11514" xr:uid="{00000000-0005-0000-0000-00004E010000}"/>
    <cellStyle name="cell 7 3 3 3" xfId="3957" xr:uid="{00000000-0005-0000-0000-00004F010000}"/>
    <cellStyle name="cell 7 3 3 3 2" xfId="13579" xr:uid="{00000000-0005-0000-0000-000050010000}"/>
    <cellStyle name="cell 7 3 3 4" xfId="9505" xr:uid="{00000000-0005-0000-0000-000051010000}"/>
    <cellStyle name="cell 7 3 3 5" xfId="10850" xr:uid="{00000000-0005-0000-0000-000052010000}"/>
    <cellStyle name="cell 7 3 3 6" xfId="14557" xr:uid="{00000000-0005-0000-0000-000053010000}"/>
    <cellStyle name="cell 7 3 3 7" xfId="20552" xr:uid="{00000000-0005-0000-0000-000054010000}"/>
    <cellStyle name="cell 7 3 4" xfId="1407" xr:uid="{00000000-0005-0000-0000-000055010000}"/>
    <cellStyle name="cell 7 3 4 2" xfId="1844" xr:uid="{00000000-0005-0000-0000-000056010000}"/>
    <cellStyle name="cell 7 3 4 2 2" xfId="11515" xr:uid="{00000000-0005-0000-0000-000057010000}"/>
    <cellStyle name="cell 7 3 4 3" xfId="4185" xr:uid="{00000000-0005-0000-0000-000058010000}"/>
    <cellStyle name="cell 7 3 4 3 2" xfId="13807" xr:uid="{00000000-0005-0000-0000-000059010000}"/>
    <cellStyle name="cell 7 3 4 4" xfId="9506" xr:uid="{00000000-0005-0000-0000-00005A010000}"/>
    <cellStyle name="cell 7 3 4 5" xfId="11078" xr:uid="{00000000-0005-0000-0000-00005B010000}"/>
    <cellStyle name="cell 7 3 4 6" xfId="14785" xr:uid="{00000000-0005-0000-0000-00005C010000}"/>
    <cellStyle name="cell 7 3 4 7" xfId="18872" xr:uid="{00000000-0005-0000-0000-00005D010000}"/>
    <cellStyle name="cell 7 3 5" xfId="1620" xr:uid="{00000000-0005-0000-0000-00005E010000}"/>
    <cellStyle name="cell 7 3 5 2" xfId="1845" xr:uid="{00000000-0005-0000-0000-00005F010000}"/>
    <cellStyle name="cell 7 3 5 2 2" xfId="11516" xr:uid="{00000000-0005-0000-0000-000060010000}"/>
    <cellStyle name="cell 7 3 5 3" xfId="4398" xr:uid="{00000000-0005-0000-0000-000061010000}"/>
    <cellStyle name="cell 7 3 5 3 2" xfId="14020" xr:uid="{00000000-0005-0000-0000-000062010000}"/>
    <cellStyle name="cell 7 3 5 4" xfId="9507" xr:uid="{00000000-0005-0000-0000-000063010000}"/>
    <cellStyle name="cell 7 3 5 5" xfId="11291" xr:uid="{00000000-0005-0000-0000-000064010000}"/>
    <cellStyle name="cell 7 3 5 6" xfId="14998" xr:uid="{00000000-0005-0000-0000-000065010000}"/>
    <cellStyle name="cell 7 3 5 7" xfId="5355" xr:uid="{00000000-0005-0000-0000-000066010000}"/>
    <cellStyle name="cell 7 3 6" xfId="1821" xr:uid="{00000000-0005-0000-0000-000067010000}"/>
    <cellStyle name="cell 7 3 6 2" xfId="1846" xr:uid="{00000000-0005-0000-0000-000068010000}"/>
    <cellStyle name="cell 7 3 6 2 2" xfId="11517" xr:uid="{00000000-0005-0000-0000-000069010000}"/>
    <cellStyle name="cell 7 3 6 3" xfId="4599" xr:uid="{00000000-0005-0000-0000-00006A010000}"/>
    <cellStyle name="cell 7 3 6 3 2" xfId="14221" xr:uid="{00000000-0005-0000-0000-00006B010000}"/>
    <cellStyle name="cell 7 3 6 4" xfId="9508" xr:uid="{00000000-0005-0000-0000-00006C010000}"/>
    <cellStyle name="cell 7 3 6 5" xfId="11492" xr:uid="{00000000-0005-0000-0000-00006D010000}"/>
    <cellStyle name="cell 7 3 6 6" xfId="15199" xr:uid="{00000000-0005-0000-0000-00006E010000}"/>
    <cellStyle name="cell 7 3 6 7" xfId="18232" xr:uid="{00000000-0005-0000-0000-00006F010000}"/>
    <cellStyle name="cell 7 3 7" xfId="7195" xr:uid="{00000000-0005-0000-0000-000070010000}"/>
    <cellStyle name="cell 7 3 8" xfId="8700" xr:uid="{00000000-0005-0000-0000-000071010000}"/>
    <cellStyle name="cell 7 3 9" xfId="9503" xr:uid="{00000000-0005-0000-0000-000072010000}"/>
    <cellStyle name="cell 7 4" xfId="897" xr:uid="{00000000-0005-0000-0000-000073010000}"/>
    <cellStyle name="cell 7 4 2" xfId="1847" xr:uid="{00000000-0005-0000-0000-000074010000}"/>
    <cellStyle name="cell 7 4 2 2" xfId="11518" xr:uid="{00000000-0005-0000-0000-000075010000}"/>
    <cellStyle name="cell 7 4 3" xfId="3676" xr:uid="{00000000-0005-0000-0000-000076010000}"/>
    <cellStyle name="cell 7 4 3 2" xfId="13303" xr:uid="{00000000-0005-0000-0000-000077010000}"/>
    <cellStyle name="cell 7 4 4" xfId="9509" xr:uid="{00000000-0005-0000-0000-000078010000}"/>
    <cellStyle name="cell 7 4 5" xfId="10649" xr:uid="{00000000-0005-0000-0000-000079010000}"/>
    <cellStyle name="cell 7 4 6" xfId="14305" xr:uid="{00000000-0005-0000-0000-00007A010000}"/>
    <cellStyle name="cell 7 4 7" xfId="18024" xr:uid="{00000000-0005-0000-0000-00007B010000}"/>
    <cellStyle name="cell 7 5" xfId="1404" xr:uid="{00000000-0005-0000-0000-00007C010000}"/>
    <cellStyle name="cell 7 5 2" xfId="1848" xr:uid="{00000000-0005-0000-0000-00007D010000}"/>
    <cellStyle name="cell 7 5 2 2" xfId="11519" xr:uid="{00000000-0005-0000-0000-00007E010000}"/>
    <cellStyle name="cell 7 5 3" xfId="4182" xr:uid="{00000000-0005-0000-0000-00007F010000}"/>
    <cellStyle name="cell 7 5 3 2" xfId="13804" xr:uid="{00000000-0005-0000-0000-000080010000}"/>
    <cellStyle name="cell 7 5 4" xfId="9510" xr:uid="{00000000-0005-0000-0000-000081010000}"/>
    <cellStyle name="cell 7 5 5" xfId="11075" xr:uid="{00000000-0005-0000-0000-000082010000}"/>
    <cellStyle name="cell 7 5 6" xfId="14782" xr:uid="{00000000-0005-0000-0000-000083010000}"/>
    <cellStyle name="cell 7 5 7" xfId="26718" xr:uid="{00000000-0005-0000-0000-000084010000}"/>
    <cellStyle name="cell 7 6" xfId="1819" xr:uid="{00000000-0005-0000-0000-000085010000}"/>
    <cellStyle name="cell 7 6 2" xfId="1849" xr:uid="{00000000-0005-0000-0000-000086010000}"/>
    <cellStyle name="cell 7 6 2 2" xfId="11520" xr:uid="{00000000-0005-0000-0000-000087010000}"/>
    <cellStyle name="cell 7 6 3" xfId="4597" xr:uid="{00000000-0005-0000-0000-000088010000}"/>
    <cellStyle name="cell 7 6 3 2" xfId="14219" xr:uid="{00000000-0005-0000-0000-000089010000}"/>
    <cellStyle name="cell 7 6 4" xfId="9511" xr:uid="{00000000-0005-0000-0000-00008A010000}"/>
    <cellStyle name="cell 7 6 5" xfId="11490" xr:uid="{00000000-0005-0000-0000-00008B010000}"/>
    <cellStyle name="cell 7 6 6" xfId="15197" xr:uid="{00000000-0005-0000-0000-00008C010000}"/>
    <cellStyle name="cell 7 6 7" xfId="24880" xr:uid="{00000000-0005-0000-0000-00008D010000}"/>
    <cellStyle name="cell 7 7" xfId="3375" xr:uid="{00000000-0005-0000-0000-00008E010000}"/>
    <cellStyle name="cell 7 7 2" xfId="13016" xr:uid="{00000000-0005-0000-0000-00008F010000}"/>
    <cellStyle name="cell 7 8" xfId="8688" xr:uid="{00000000-0005-0000-0000-000090010000}"/>
    <cellStyle name="cell 7 9" xfId="9481" xr:uid="{00000000-0005-0000-0000-000091010000}"/>
    <cellStyle name="cell 8" xfId="6233" xr:uid="{00000000-0005-0000-0000-000092010000}"/>
    <cellStyle name="cell 9" xfId="7814" xr:uid="{00000000-0005-0000-0000-000093010000}"/>
    <cellStyle name="cell_06entr" xfId="147" xr:uid="{00000000-0005-0000-0000-000094010000}"/>
    <cellStyle name="Col&amp;RowHeadings" xfId="148" xr:uid="{00000000-0005-0000-0000-000095010000}"/>
    <cellStyle name="ColCodes" xfId="149" xr:uid="{00000000-0005-0000-0000-000096010000}"/>
    <cellStyle name="ColTitles" xfId="150" xr:uid="{00000000-0005-0000-0000-000097010000}"/>
    <cellStyle name="ColTitles 2" xfId="236" xr:uid="{00000000-0005-0000-0000-000098010000}"/>
    <cellStyle name="column" xfId="151" xr:uid="{00000000-0005-0000-0000-000099010000}"/>
    <cellStyle name="DataEntryCells" xfId="152" xr:uid="{00000000-0005-0000-0000-00009A010000}"/>
    <cellStyle name="DataEntryCells 10" xfId="2187" xr:uid="{00000000-0005-0000-0000-00009B010000}"/>
    <cellStyle name="DataEntryCells 10 2" xfId="11828" xr:uid="{00000000-0005-0000-0000-00009C010000}"/>
    <cellStyle name="DataEntryCells 11" xfId="7839" xr:uid="{00000000-0005-0000-0000-00009D010000}"/>
    <cellStyle name="DataEntryCells 12" xfId="8994" xr:uid="{00000000-0005-0000-0000-00009E010000}"/>
    <cellStyle name="DataEntryCells 13" xfId="8979" xr:uid="{00000000-0005-0000-0000-00009F010000}"/>
    <cellStyle name="DataEntryCells 14" xfId="39255" xr:uid="{00000000-0005-0000-0000-0000A0010000}"/>
    <cellStyle name="DataEntryCells 15" xfId="222" xr:uid="{00000000-0005-0000-0000-0000A1010000}"/>
    <cellStyle name="DataEntryCells 2" xfId="153" xr:uid="{00000000-0005-0000-0000-0000A2010000}"/>
    <cellStyle name="DataEntryCells 2 2" xfId="154" xr:uid="{00000000-0005-0000-0000-0000A3010000}"/>
    <cellStyle name="DataEntryCells 2_08pers" xfId="155" xr:uid="{00000000-0005-0000-0000-0000A4010000}"/>
    <cellStyle name="DataEntryCells 3" xfId="303" xr:uid="{00000000-0005-0000-0000-0000A5010000}"/>
    <cellStyle name="DataEntryCells 3 2" xfId="660" xr:uid="{00000000-0005-0000-0000-0000A6010000}"/>
    <cellStyle name="DataEntryCells 3 2 2" xfId="7032" xr:uid="{00000000-0005-0000-0000-0000A7010000}"/>
    <cellStyle name="DataEntryCells 3 2 3" xfId="8540" xr:uid="{00000000-0005-0000-0000-0000A8010000}"/>
    <cellStyle name="DataEntryCells 3 2 4" xfId="9336" xr:uid="{00000000-0005-0000-0000-0000A9010000}"/>
    <cellStyle name="DataEntryCells 3 2 5" xfId="10452" xr:uid="{00000000-0005-0000-0000-0000AA010000}"/>
    <cellStyle name="DataEntryCells 3 3" xfId="6250" xr:uid="{00000000-0005-0000-0000-0000AB010000}"/>
    <cellStyle name="DataEntryCells 3 4" xfId="7843" xr:uid="{00000000-0005-0000-0000-0000AC010000}"/>
    <cellStyle name="DataEntryCells 3 5" xfId="8993" xr:uid="{00000000-0005-0000-0000-0000AD010000}"/>
    <cellStyle name="DataEntryCells 3 6" xfId="7999" xr:uid="{00000000-0005-0000-0000-0000AE010000}"/>
    <cellStyle name="DataEntryCells 3_STUD aligned by INSTIT" xfId="4799" xr:uid="{00000000-0005-0000-0000-0000AF010000}"/>
    <cellStyle name="DataEntryCells 4" xfId="562" xr:uid="{00000000-0005-0000-0000-0000B0010000}"/>
    <cellStyle name="DataEntryCells 4 2" xfId="6614" xr:uid="{00000000-0005-0000-0000-0000B1010000}"/>
    <cellStyle name="DataEntryCells 4 3" xfId="8117" xr:uid="{00000000-0005-0000-0000-0000B2010000}"/>
    <cellStyle name="DataEntryCells 4 4" xfId="8764" xr:uid="{00000000-0005-0000-0000-0000B3010000}"/>
    <cellStyle name="DataEntryCells 4 5" xfId="10363" xr:uid="{00000000-0005-0000-0000-0000B4010000}"/>
    <cellStyle name="DataEntryCells 5" xfId="645" xr:uid="{00000000-0005-0000-0000-0000B5010000}"/>
    <cellStyle name="DataEntryCells 5 2" xfId="7145" xr:uid="{00000000-0005-0000-0000-0000B6010000}"/>
    <cellStyle name="DataEntryCells 5 3" xfId="8653" xr:uid="{00000000-0005-0000-0000-0000B7010000}"/>
    <cellStyle name="DataEntryCells 5 4" xfId="9449" xr:uid="{00000000-0005-0000-0000-0000B8010000}"/>
    <cellStyle name="DataEntryCells 5 5" xfId="10441" xr:uid="{00000000-0005-0000-0000-0000B9010000}"/>
    <cellStyle name="DataEntryCells 6" xfId="893" xr:uid="{00000000-0005-0000-0000-0000BA010000}"/>
    <cellStyle name="DataEntryCells 6 2" xfId="7178" xr:uid="{00000000-0005-0000-0000-0000BB010000}"/>
    <cellStyle name="DataEntryCells 6 3" xfId="8686" xr:uid="{00000000-0005-0000-0000-0000BC010000}"/>
    <cellStyle name="DataEntryCells 6 4" xfId="9480" xr:uid="{00000000-0005-0000-0000-0000BD010000}"/>
    <cellStyle name="DataEntryCells 6 5" xfId="10645" xr:uid="{00000000-0005-0000-0000-0000BE010000}"/>
    <cellStyle name="DataEntryCells 7" xfId="914" xr:uid="{00000000-0005-0000-0000-0000BF010000}"/>
    <cellStyle name="DataEntryCells 7 2" xfId="7200" xr:uid="{00000000-0005-0000-0000-0000C0010000}"/>
    <cellStyle name="DataEntryCells 7 3" xfId="8709" xr:uid="{00000000-0005-0000-0000-0000C1010000}"/>
    <cellStyle name="DataEntryCells 7 4" xfId="9512" xr:uid="{00000000-0005-0000-0000-0000C2010000}"/>
    <cellStyle name="DataEntryCells 7 5" xfId="10661" xr:uid="{00000000-0005-0000-0000-0000C3010000}"/>
    <cellStyle name="DataEntryCells 8" xfId="544" xr:uid="{00000000-0005-0000-0000-0000C4010000}"/>
    <cellStyle name="DataEntryCells 8 2" xfId="7201" xr:uid="{00000000-0005-0000-0000-0000C5010000}"/>
    <cellStyle name="DataEntryCells 8 3" xfId="8710" xr:uid="{00000000-0005-0000-0000-0000C6010000}"/>
    <cellStyle name="DataEntryCells 8 4" xfId="9513" xr:uid="{00000000-0005-0000-0000-0000C7010000}"/>
    <cellStyle name="DataEntryCells 8 5" xfId="10348" xr:uid="{00000000-0005-0000-0000-0000C8010000}"/>
    <cellStyle name="DataEntryCells 9" xfId="1850" xr:uid="{00000000-0005-0000-0000-0000C9010000}"/>
    <cellStyle name="DataEntryCells 9 2" xfId="11521" xr:uid="{00000000-0005-0000-0000-0000CA010000}"/>
    <cellStyle name="DataEntryCells_05entr" xfId="156" xr:uid="{00000000-0005-0000-0000-0000CB010000}"/>
    <cellStyle name="ErrRpt_DataEntryCells" xfId="157" xr:uid="{00000000-0005-0000-0000-0000CC010000}"/>
    <cellStyle name="ErrRpt-DataEntryCells" xfId="158" xr:uid="{00000000-0005-0000-0000-0000CD010000}"/>
    <cellStyle name="ErrRpt-DataEntryCells 10" xfId="223" xr:uid="{00000000-0005-0000-0000-0000CE010000}"/>
    <cellStyle name="ErrRpt-DataEntryCells 2" xfId="191" xr:uid="{00000000-0005-0000-0000-0000CF010000}"/>
    <cellStyle name="ErrRpt-DataEntryCells 2 2" xfId="314" xr:uid="{00000000-0005-0000-0000-0000D0010000}"/>
    <cellStyle name="ErrRpt-DataEntryCells 2 2 2" xfId="671" xr:uid="{00000000-0005-0000-0000-0000D1010000}"/>
    <cellStyle name="ErrRpt-DataEntryCells 2 2 2 2" xfId="7043" xr:uid="{00000000-0005-0000-0000-0000D2010000}"/>
    <cellStyle name="ErrRpt-DataEntryCells 2 2 2 3" xfId="8551" xr:uid="{00000000-0005-0000-0000-0000D3010000}"/>
    <cellStyle name="ErrRpt-DataEntryCells 2 2 2 4" xfId="9347" xr:uid="{00000000-0005-0000-0000-0000D4010000}"/>
    <cellStyle name="ErrRpt-DataEntryCells 2 2 2 5" xfId="10463" xr:uid="{00000000-0005-0000-0000-0000D5010000}"/>
    <cellStyle name="ErrRpt-DataEntryCells 2 2 3" xfId="6253" xr:uid="{00000000-0005-0000-0000-0000D6010000}"/>
    <cellStyle name="ErrRpt-DataEntryCells 2 2 4" xfId="7848" xr:uid="{00000000-0005-0000-0000-0000D7010000}"/>
    <cellStyle name="ErrRpt-DataEntryCells 2 2 5" xfId="8992" xr:uid="{00000000-0005-0000-0000-0000D8010000}"/>
    <cellStyle name="ErrRpt-DataEntryCells 2 2 6" xfId="8738" xr:uid="{00000000-0005-0000-0000-0000D9010000}"/>
    <cellStyle name="ErrRpt-DataEntryCells 2 2_STUD aligned by INSTIT" xfId="4754" xr:uid="{00000000-0005-0000-0000-0000DA010000}"/>
    <cellStyle name="ErrRpt-DataEntryCells 2 3" xfId="586" xr:uid="{00000000-0005-0000-0000-0000DB010000}"/>
    <cellStyle name="ErrRpt-DataEntryCells 2 3 2" xfId="6661" xr:uid="{00000000-0005-0000-0000-0000DC010000}"/>
    <cellStyle name="ErrRpt-DataEntryCells 2 3 3" xfId="8168" xr:uid="{00000000-0005-0000-0000-0000DD010000}"/>
    <cellStyle name="ErrRpt-DataEntryCells 2 3 4" xfId="8017" xr:uid="{00000000-0005-0000-0000-0000DE010000}"/>
    <cellStyle name="ErrRpt-DataEntryCells 2 3 5" xfId="10387" xr:uid="{00000000-0005-0000-0000-0000DF010000}"/>
    <cellStyle name="ErrRpt-DataEntryCells 2 4" xfId="6252" xr:uid="{00000000-0005-0000-0000-0000E0010000}"/>
    <cellStyle name="ErrRpt-DataEntryCells 2 5" xfId="7847" xr:uid="{00000000-0005-0000-0000-0000E1010000}"/>
    <cellStyle name="ErrRpt-DataEntryCells 2 6" xfId="7926" xr:uid="{00000000-0005-0000-0000-0000E2010000}"/>
    <cellStyle name="ErrRpt-DataEntryCells 2 7" xfId="8933" xr:uid="{00000000-0005-0000-0000-0000E3010000}"/>
    <cellStyle name="ErrRpt-DataEntryCells 2 8" xfId="39228" xr:uid="{00000000-0005-0000-0000-0000E4010000}"/>
    <cellStyle name="ErrRpt-DataEntryCells 2 9" xfId="237" xr:uid="{00000000-0005-0000-0000-0000E5010000}"/>
    <cellStyle name="ErrRpt-DataEntryCells 2_STUD aligned by INSTIT" xfId="4769" xr:uid="{00000000-0005-0000-0000-0000E6010000}"/>
    <cellStyle name="ErrRpt-DataEntryCells 3" xfId="304" xr:uid="{00000000-0005-0000-0000-0000E7010000}"/>
    <cellStyle name="ErrRpt-DataEntryCells 3 2" xfId="661" xr:uid="{00000000-0005-0000-0000-0000E8010000}"/>
    <cellStyle name="ErrRpt-DataEntryCells 3 2 2" xfId="7033" xr:uid="{00000000-0005-0000-0000-0000E9010000}"/>
    <cellStyle name="ErrRpt-DataEntryCells 3 2 3" xfId="8541" xr:uid="{00000000-0005-0000-0000-0000EA010000}"/>
    <cellStyle name="ErrRpt-DataEntryCells 3 2 4" xfId="9337" xr:uid="{00000000-0005-0000-0000-0000EB010000}"/>
    <cellStyle name="ErrRpt-DataEntryCells 3 2 5" xfId="10453" xr:uid="{00000000-0005-0000-0000-0000EC010000}"/>
    <cellStyle name="ErrRpt-DataEntryCells 3 3" xfId="6254" xr:uid="{00000000-0005-0000-0000-0000ED010000}"/>
    <cellStyle name="ErrRpt-DataEntryCells 3 4" xfId="7849" xr:uid="{00000000-0005-0000-0000-0000EE010000}"/>
    <cellStyle name="ErrRpt-DataEntryCells 3 5" xfId="8991" xr:uid="{00000000-0005-0000-0000-0000EF010000}"/>
    <cellStyle name="ErrRpt-DataEntryCells 3 6" xfId="8980" xr:uid="{00000000-0005-0000-0000-0000F0010000}"/>
    <cellStyle name="ErrRpt-DataEntryCells 3_STUD aligned by INSTIT" xfId="4693" xr:uid="{00000000-0005-0000-0000-0000F1010000}"/>
    <cellStyle name="ErrRpt-DataEntryCells 4" xfId="564" xr:uid="{00000000-0005-0000-0000-0000F2010000}"/>
    <cellStyle name="ErrRpt-DataEntryCells 4 2" xfId="6641" xr:uid="{00000000-0005-0000-0000-0000F3010000}"/>
    <cellStyle name="ErrRpt-DataEntryCells 4 3" xfId="8148" xr:uid="{00000000-0005-0000-0000-0000F4010000}"/>
    <cellStyle name="ErrRpt-DataEntryCells 4 4" xfId="8745" xr:uid="{00000000-0005-0000-0000-0000F5010000}"/>
    <cellStyle name="ErrRpt-DataEntryCells 4 5" xfId="10365" xr:uid="{00000000-0005-0000-0000-0000F6010000}"/>
    <cellStyle name="ErrRpt-DataEntryCells 5" xfId="6251" xr:uid="{00000000-0005-0000-0000-0000F7010000}"/>
    <cellStyle name="ErrRpt-DataEntryCells 6" xfId="7846" xr:uid="{00000000-0005-0000-0000-0000F8010000}"/>
    <cellStyle name="ErrRpt-DataEntryCells 7" xfId="8024" xr:uid="{00000000-0005-0000-0000-0000F9010000}"/>
    <cellStyle name="ErrRpt-DataEntryCells 8" xfId="7992" xr:uid="{00000000-0005-0000-0000-0000FA010000}"/>
    <cellStyle name="ErrRpt-DataEntryCells 9" xfId="39254" xr:uid="{00000000-0005-0000-0000-0000FB010000}"/>
    <cellStyle name="ErrRpt-DataEntryCells_STUD aligned by INSTIT" xfId="4811" xr:uid="{00000000-0005-0000-0000-0000FC010000}"/>
    <cellStyle name="ErrRpt-GreyBackground" xfId="159" xr:uid="{00000000-0005-0000-0000-0000FD010000}"/>
    <cellStyle name="ErrRpt-GreyBackground 2" xfId="238" xr:uid="{00000000-0005-0000-0000-0000FE010000}"/>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rmula" xfId="160" xr:uid="{00000000-0005-0000-0000-000038020000}"/>
    <cellStyle name="formula 10" xfId="224" xr:uid="{00000000-0005-0000-0000-000039020000}"/>
    <cellStyle name="formula 2" xfId="192" xr:uid="{00000000-0005-0000-0000-00003A020000}"/>
    <cellStyle name="formula 2 2" xfId="315" xr:uid="{00000000-0005-0000-0000-00003B020000}"/>
    <cellStyle name="formula 2 2 2" xfId="672" xr:uid="{00000000-0005-0000-0000-00003C020000}"/>
    <cellStyle name="formula 2 2 2 2" xfId="7044" xr:uid="{00000000-0005-0000-0000-00003D020000}"/>
    <cellStyle name="formula 2 2 2 3" xfId="8552" xr:uid="{00000000-0005-0000-0000-00003E020000}"/>
    <cellStyle name="formula 2 2 2 4" xfId="9348" xr:uid="{00000000-0005-0000-0000-00003F020000}"/>
    <cellStyle name="formula 2 2 2 5" xfId="10464" xr:uid="{00000000-0005-0000-0000-000040020000}"/>
    <cellStyle name="formula 2 2 3" xfId="6257" xr:uid="{00000000-0005-0000-0000-000041020000}"/>
    <cellStyle name="formula 2 2 4" xfId="7854" xr:uid="{00000000-0005-0000-0000-000042020000}"/>
    <cellStyle name="formula 2 2 5" xfId="8988" xr:uid="{00000000-0005-0000-0000-000043020000}"/>
    <cellStyle name="formula 2 2 6" xfId="8983" xr:uid="{00000000-0005-0000-0000-000044020000}"/>
    <cellStyle name="formula 2 2_STUD aligned by INSTIT" xfId="4717" xr:uid="{00000000-0005-0000-0000-000045020000}"/>
    <cellStyle name="formula 2 3" xfId="587" xr:uid="{00000000-0005-0000-0000-000046020000}"/>
    <cellStyle name="formula 2 3 2" xfId="6839" xr:uid="{00000000-0005-0000-0000-000047020000}"/>
    <cellStyle name="formula 2 3 3" xfId="8345" xr:uid="{00000000-0005-0000-0000-000048020000}"/>
    <cellStyle name="formula 2 3 4" xfId="9138" xr:uid="{00000000-0005-0000-0000-000049020000}"/>
    <cellStyle name="formula 2 3 5" xfId="10388" xr:uid="{00000000-0005-0000-0000-00004A020000}"/>
    <cellStyle name="formula 2 4" xfId="6256" xr:uid="{00000000-0005-0000-0000-00004B020000}"/>
    <cellStyle name="formula 2 5" xfId="7853" xr:uid="{00000000-0005-0000-0000-00004C020000}"/>
    <cellStyle name="formula 2 6" xfId="8989" xr:uid="{00000000-0005-0000-0000-00004D020000}"/>
    <cellStyle name="formula 2 7" xfId="8982" xr:uid="{00000000-0005-0000-0000-00004E020000}"/>
    <cellStyle name="formula 2 8" xfId="39227" xr:uid="{00000000-0005-0000-0000-00004F020000}"/>
    <cellStyle name="formula 2 9" xfId="239" xr:uid="{00000000-0005-0000-0000-000050020000}"/>
    <cellStyle name="formula 2_STUD aligned by INSTIT" xfId="4753" xr:uid="{00000000-0005-0000-0000-000051020000}"/>
    <cellStyle name="formula 3" xfId="305" xr:uid="{00000000-0005-0000-0000-000052020000}"/>
    <cellStyle name="formula 3 2" xfId="662" xr:uid="{00000000-0005-0000-0000-000053020000}"/>
    <cellStyle name="formula 3 2 2" xfId="7034" xr:uid="{00000000-0005-0000-0000-000054020000}"/>
    <cellStyle name="formula 3 2 3" xfId="8542" xr:uid="{00000000-0005-0000-0000-000055020000}"/>
    <cellStyle name="formula 3 2 4" xfId="9338" xr:uid="{00000000-0005-0000-0000-000056020000}"/>
    <cellStyle name="formula 3 2 5" xfId="10454" xr:uid="{00000000-0005-0000-0000-000057020000}"/>
    <cellStyle name="formula 3 3" xfId="6258" xr:uid="{00000000-0005-0000-0000-000058020000}"/>
    <cellStyle name="formula 3 4" xfId="7855" xr:uid="{00000000-0005-0000-0000-000059020000}"/>
    <cellStyle name="formula 3 5" xfId="8042" xr:uid="{00000000-0005-0000-0000-00005A020000}"/>
    <cellStyle name="formula 3 6" xfId="8935" xr:uid="{00000000-0005-0000-0000-00005B020000}"/>
    <cellStyle name="formula 3_STUD aligned by INSTIT" xfId="4716" xr:uid="{00000000-0005-0000-0000-00005C020000}"/>
    <cellStyle name="formula 4" xfId="565" xr:uid="{00000000-0005-0000-0000-00005D020000}"/>
    <cellStyle name="formula 4 2" xfId="6848" xr:uid="{00000000-0005-0000-0000-00005E020000}"/>
    <cellStyle name="formula 4 3" xfId="8354" xr:uid="{00000000-0005-0000-0000-00005F020000}"/>
    <cellStyle name="formula 4 4" xfId="9147" xr:uid="{00000000-0005-0000-0000-000060020000}"/>
    <cellStyle name="formula 4 5" xfId="10366" xr:uid="{00000000-0005-0000-0000-000061020000}"/>
    <cellStyle name="formula 5" xfId="6255" xr:uid="{00000000-0005-0000-0000-000062020000}"/>
    <cellStyle name="formula 6" xfId="7852" xr:uid="{00000000-0005-0000-0000-000063020000}"/>
    <cellStyle name="formula 7" xfId="8990" xr:uid="{00000000-0005-0000-0000-000064020000}"/>
    <cellStyle name="formula 8" xfId="8981" xr:uid="{00000000-0005-0000-0000-000065020000}"/>
    <cellStyle name="formula 9" xfId="39252" xr:uid="{00000000-0005-0000-0000-000066020000}"/>
    <cellStyle name="formula_STUD aligned by INSTIT" xfId="4798" xr:uid="{00000000-0005-0000-0000-000067020000}"/>
    <cellStyle name="gap" xfId="121" xr:uid="{00000000-0005-0000-0000-000068020000}"/>
    <cellStyle name="GreyBackground" xfId="161" xr:uid="{00000000-0005-0000-0000-000069020000}"/>
    <cellStyle name="GreyBackground 2" xfId="162" xr:uid="{00000000-0005-0000-0000-00006A020000}"/>
    <cellStyle name="GreyBackground 2 2" xfId="163" xr:uid="{00000000-0005-0000-0000-00006B020000}"/>
    <cellStyle name="GreyBackground 2_08pers" xfId="164" xr:uid="{00000000-0005-0000-0000-00006C020000}"/>
    <cellStyle name="GreyBackground 3" xfId="215" xr:uid="{00000000-0005-0000-0000-00006D020000}"/>
    <cellStyle name="GreyBackground_00enrl" xfId="165" xr:uid="{00000000-0005-0000-0000-00006E020000}"/>
    <cellStyle name="Heading 1 2" xfId="348" xr:uid="{00000000-0005-0000-0000-00006F020000}"/>
    <cellStyle name="Heading 2 2" xfId="349" xr:uid="{00000000-0005-0000-0000-000070020000}"/>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200" builtinId="8"/>
    <cellStyle name="Hyperlink 2" xfId="122" xr:uid="{00000000-0005-0000-0000-0000AB020000}"/>
    <cellStyle name="Hyperlink 3" xfId="4600" xr:uid="{00000000-0005-0000-0000-0000AC020000}"/>
    <cellStyle name="Hyperlink 3 2" xfId="39215" xr:uid="{00000000-0005-0000-0000-0000AD020000}"/>
    <cellStyle name="Hyperlink 4" xfId="39201" xr:uid="{00000000-0005-0000-0000-0000AE020000}"/>
    <cellStyle name="Hyperlink 5" xfId="39212" xr:uid="{00000000-0005-0000-0000-0000AF020000}"/>
    <cellStyle name="ISC" xfId="166" xr:uid="{00000000-0005-0000-0000-0000B0020000}"/>
    <cellStyle name="ISC 2" xfId="167" xr:uid="{00000000-0005-0000-0000-0000B1020000}"/>
    <cellStyle name="isced" xfId="168" xr:uid="{00000000-0005-0000-0000-0000B2020000}"/>
    <cellStyle name="isced 10" xfId="225" xr:uid="{00000000-0005-0000-0000-0000B3020000}"/>
    <cellStyle name="isced 2" xfId="193" xr:uid="{00000000-0005-0000-0000-0000B4020000}"/>
    <cellStyle name="isced 2 2" xfId="316" xr:uid="{00000000-0005-0000-0000-0000B5020000}"/>
    <cellStyle name="isced 2 2 2" xfId="673" xr:uid="{00000000-0005-0000-0000-0000B6020000}"/>
    <cellStyle name="isced 2 2 2 2" xfId="7045" xr:uid="{00000000-0005-0000-0000-0000B7020000}"/>
    <cellStyle name="isced 2 2 2 3" xfId="8553" xr:uid="{00000000-0005-0000-0000-0000B8020000}"/>
    <cellStyle name="isced 2 2 2 4" xfId="9349" xr:uid="{00000000-0005-0000-0000-0000B9020000}"/>
    <cellStyle name="isced 2 2 2 5" xfId="10465" xr:uid="{00000000-0005-0000-0000-0000BA020000}"/>
    <cellStyle name="isced 2 2 3" xfId="6261" xr:uid="{00000000-0005-0000-0000-0000BB020000}"/>
    <cellStyle name="isced 2 2 4" xfId="7866" xr:uid="{00000000-0005-0000-0000-0000BC020000}"/>
    <cellStyle name="isced 2 2 5" xfId="8986" xr:uid="{00000000-0005-0000-0000-0000BD020000}"/>
    <cellStyle name="isced 2 2 6" xfId="8895" xr:uid="{00000000-0005-0000-0000-0000BE020000}"/>
    <cellStyle name="isced 2 2_STUD aligned by INSTIT" xfId="4752" xr:uid="{00000000-0005-0000-0000-0000BF020000}"/>
    <cellStyle name="isced 2 3" xfId="590" xr:uid="{00000000-0005-0000-0000-0000C0020000}"/>
    <cellStyle name="isced 2 3 2" xfId="6698" xr:uid="{00000000-0005-0000-0000-0000C1020000}"/>
    <cellStyle name="isced 2 3 3" xfId="8204" xr:uid="{00000000-0005-0000-0000-0000C2020000}"/>
    <cellStyle name="isced 2 3 4" xfId="7861" xr:uid="{00000000-0005-0000-0000-0000C3020000}"/>
    <cellStyle name="isced 2 3 5" xfId="10391" xr:uid="{00000000-0005-0000-0000-0000C4020000}"/>
    <cellStyle name="isced 2 4" xfId="6260" xr:uid="{00000000-0005-0000-0000-0000C5020000}"/>
    <cellStyle name="isced 2 5" xfId="7865" xr:uid="{00000000-0005-0000-0000-0000C6020000}"/>
    <cellStyle name="isced 2 6" xfId="8987" xr:uid="{00000000-0005-0000-0000-0000C7020000}"/>
    <cellStyle name="isced 2 7" xfId="8928" xr:uid="{00000000-0005-0000-0000-0000C8020000}"/>
    <cellStyle name="isced 2 8" xfId="39226" xr:uid="{00000000-0005-0000-0000-0000C9020000}"/>
    <cellStyle name="isced 2 9" xfId="240" xr:uid="{00000000-0005-0000-0000-0000CA020000}"/>
    <cellStyle name="isced 2_STUD aligned by INSTIT" xfId="4690" xr:uid="{00000000-0005-0000-0000-0000CB020000}"/>
    <cellStyle name="isced 3" xfId="306" xr:uid="{00000000-0005-0000-0000-0000CC020000}"/>
    <cellStyle name="isced 3 2" xfId="663" xr:uid="{00000000-0005-0000-0000-0000CD020000}"/>
    <cellStyle name="isced 3 2 2" xfId="7035" xr:uid="{00000000-0005-0000-0000-0000CE020000}"/>
    <cellStyle name="isced 3 2 3" xfId="8543" xr:uid="{00000000-0005-0000-0000-0000CF020000}"/>
    <cellStyle name="isced 3 2 4" xfId="9339" xr:uid="{00000000-0005-0000-0000-0000D0020000}"/>
    <cellStyle name="isced 3 2 5" xfId="10455" xr:uid="{00000000-0005-0000-0000-0000D1020000}"/>
    <cellStyle name="isced 3 3" xfId="6262" xr:uid="{00000000-0005-0000-0000-0000D2020000}"/>
    <cellStyle name="isced 3 4" xfId="7867" xr:uid="{00000000-0005-0000-0000-0000D3020000}"/>
    <cellStyle name="isced 3 5" xfId="8985" xr:uid="{00000000-0005-0000-0000-0000D4020000}"/>
    <cellStyle name="isced 3 6" xfId="8927" xr:uid="{00000000-0005-0000-0000-0000D5020000}"/>
    <cellStyle name="isced 3_STUD aligned by INSTIT" xfId="4750" xr:uid="{00000000-0005-0000-0000-0000D6020000}"/>
    <cellStyle name="isced 4" xfId="567" xr:uid="{00000000-0005-0000-0000-0000D7020000}"/>
    <cellStyle name="isced 4 2" xfId="6615" xr:uid="{00000000-0005-0000-0000-0000D8020000}"/>
    <cellStyle name="isced 4 3" xfId="8118" xr:uid="{00000000-0005-0000-0000-0000D9020000}"/>
    <cellStyle name="isced 4 4" xfId="8050" xr:uid="{00000000-0005-0000-0000-0000DA020000}"/>
    <cellStyle name="isced 4 5" xfId="10368" xr:uid="{00000000-0005-0000-0000-0000DB020000}"/>
    <cellStyle name="isced 5" xfId="6259" xr:uid="{00000000-0005-0000-0000-0000DC020000}"/>
    <cellStyle name="isced 6" xfId="7864" xr:uid="{00000000-0005-0000-0000-0000DD020000}"/>
    <cellStyle name="isced 7" xfId="8070" xr:uid="{00000000-0005-0000-0000-0000DE020000}"/>
    <cellStyle name="isced 8" xfId="8984" xr:uid="{00000000-0005-0000-0000-0000DF020000}"/>
    <cellStyle name="isced 9" xfId="39250" xr:uid="{00000000-0005-0000-0000-0000E0020000}"/>
    <cellStyle name="ISCED Titles" xfId="169" xr:uid="{00000000-0005-0000-0000-0000E1020000}"/>
    <cellStyle name="isced_06entr" xfId="170" xr:uid="{00000000-0005-0000-0000-0000E2020000}"/>
    <cellStyle name="level1a" xfId="171" xr:uid="{00000000-0005-0000-0000-0000E3020000}"/>
    <cellStyle name="level1a 10" xfId="891" xr:uid="{00000000-0005-0000-0000-0000E4020000}"/>
    <cellStyle name="level1a 10 2" xfId="1852" xr:uid="{00000000-0005-0000-0000-0000E5020000}"/>
    <cellStyle name="level1a 10 2 2" xfId="11523" xr:uid="{00000000-0005-0000-0000-0000E6020000}"/>
    <cellStyle name="level1a 10 2 2 2" xfId="21929" xr:uid="{00000000-0005-0000-0000-0000E7020000}"/>
    <cellStyle name="level1a 10 2 3" xfId="15201" xr:uid="{00000000-0005-0000-0000-0000E8020000}"/>
    <cellStyle name="level1a 10 2 3 2" xfId="27867" xr:uid="{00000000-0005-0000-0000-0000E9020000}"/>
    <cellStyle name="level1a 10 2 3 2 2" xfId="36672" xr:uid="{00000000-0005-0000-0000-0000EA020000}"/>
    <cellStyle name="level1a 10 2 4" xfId="6715" xr:uid="{00000000-0005-0000-0000-0000EB020000}"/>
    <cellStyle name="level1a 10 3" xfId="3672" xr:uid="{00000000-0005-0000-0000-0000EC020000}"/>
    <cellStyle name="level1a 10 3 2" xfId="13299" xr:uid="{00000000-0005-0000-0000-0000ED020000}"/>
    <cellStyle name="level1a 10 3 2 2" xfId="23665" xr:uid="{00000000-0005-0000-0000-0000EE020000}"/>
    <cellStyle name="level1a 10 3 3" xfId="16905" xr:uid="{00000000-0005-0000-0000-0000EF020000}"/>
    <cellStyle name="level1a 10 3 3 2" xfId="29571" xr:uid="{00000000-0005-0000-0000-0000F0020000}"/>
    <cellStyle name="level1a 10 3 3 2 2" xfId="38350" xr:uid="{00000000-0005-0000-0000-0000F1020000}"/>
    <cellStyle name="level1a 10 3 4" xfId="8221" xr:uid="{00000000-0005-0000-0000-0000F2020000}"/>
    <cellStyle name="level1a 10 3 4 2" xfId="18672" xr:uid="{00000000-0005-0000-0000-0000F3020000}"/>
    <cellStyle name="level1a 10 4" xfId="7837" xr:uid="{00000000-0005-0000-0000-0000F4020000}"/>
    <cellStyle name="level1a 10 5" xfId="10643" xr:uid="{00000000-0005-0000-0000-0000F5020000}"/>
    <cellStyle name="level1a 10 5 2" xfId="21126" xr:uid="{00000000-0005-0000-0000-0000F6020000}"/>
    <cellStyle name="level1a 10 6" xfId="14301" xr:uid="{00000000-0005-0000-0000-0000F7020000}"/>
    <cellStyle name="level1a 10 6 2" xfId="27002" xr:uid="{00000000-0005-0000-0000-0000F8020000}"/>
    <cellStyle name="level1a 10 6 2 2" xfId="35844" xr:uid="{00000000-0005-0000-0000-0000F9020000}"/>
    <cellStyle name="level1a 10 7" xfId="5247" xr:uid="{00000000-0005-0000-0000-0000FA020000}"/>
    <cellStyle name="level1a 10 7 2" xfId="19036" xr:uid="{00000000-0005-0000-0000-0000FB020000}"/>
    <cellStyle name="level1a 11" xfId="1192" xr:uid="{00000000-0005-0000-0000-0000FC020000}"/>
    <cellStyle name="level1a 11 2" xfId="1853" xr:uid="{00000000-0005-0000-0000-0000FD020000}"/>
    <cellStyle name="level1a 11 2 2" xfId="11524" xr:uid="{00000000-0005-0000-0000-0000FE020000}"/>
    <cellStyle name="level1a 11 2 2 2" xfId="21930" xr:uid="{00000000-0005-0000-0000-0000FF020000}"/>
    <cellStyle name="level1a 11 2 3" xfId="15202" xr:uid="{00000000-0005-0000-0000-000000030000}"/>
    <cellStyle name="level1a 11 2 3 2" xfId="27868" xr:uid="{00000000-0005-0000-0000-000001030000}"/>
    <cellStyle name="level1a 11 2 3 2 2" xfId="36673" xr:uid="{00000000-0005-0000-0000-000002030000}"/>
    <cellStyle name="level1a 11 2 4" xfId="7202" xr:uid="{00000000-0005-0000-0000-000003030000}"/>
    <cellStyle name="level1a 11 3" xfId="3970" xr:uid="{00000000-0005-0000-0000-000004030000}"/>
    <cellStyle name="level1a 11 3 2" xfId="13592" xr:uid="{00000000-0005-0000-0000-000005030000}"/>
    <cellStyle name="level1a 11 3 2 2" xfId="23949" xr:uid="{00000000-0005-0000-0000-000006030000}"/>
    <cellStyle name="level1a 11 3 3" xfId="17176" xr:uid="{00000000-0005-0000-0000-000007030000}"/>
    <cellStyle name="level1a 11 3 3 2" xfId="29842" xr:uid="{00000000-0005-0000-0000-000008030000}"/>
    <cellStyle name="level1a 11 3 3 2 2" xfId="38619" xr:uid="{00000000-0005-0000-0000-000009030000}"/>
    <cellStyle name="level1a 11 3 4" xfId="9514" xr:uid="{00000000-0005-0000-0000-00000A030000}"/>
    <cellStyle name="level1a 11 4" xfId="10863" xr:uid="{00000000-0005-0000-0000-00000B030000}"/>
    <cellStyle name="level1a 11 4 2" xfId="21308" xr:uid="{00000000-0005-0000-0000-00000C030000}"/>
    <cellStyle name="level1a 11 5" xfId="14570" xr:uid="{00000000-0005-0000-0000-00000D030000}"/>
    <cellStyle name="level1a 11 5 2" xfId="27259" xr:uid="{00000000-0005-0000-0000-00000E030000}"/>
    <cellStyle name="level1a 11 5 2 2" xfId="36090" xr:uid="{00000000-0005-0000-0000-00000F030000}"/>
    <cellStyle name="level1a 11 6" xfId="5658" xr:uid="{00000000-0005-0000-0000-000010030000}"/>
    <cellStyle name="level1a 11 6 2" xfId="25450" xr:uid="{00000000-0005-0000-0000-000011030000}"/>
    <cellStyle name="level1a 12" xfId="1851" xr:uid="{00000000-0005-0000-0000-000012030000}"/>
    <cellStyle name="level1a 12 2" xfId="11522" xr:uid="{00000000-0005-0000-0000-000013030000}"/>
    <cellStyle name="level1a 12 2 2" xfId="21928" xr:uid="{00000000-0005-0000-0000-000014030000}"/>
    <cellStyle name="level1a 12 3" xfId="15200" xr:uid="{00000000-0005-0000-0000-000015030000}"/>
    <cellStyle name="level1a 12 3 2" xfId="27866" xr:uid="{00000000-0005-0000-0000-000016030000}"/>
    <cellStyle name="level1a 12 3 2 2" xfId="36671" xr:uid="{00000000-0005-0000-0000-000017030000}"/>
    <cellStyle name="level1a 12 4" xfId="6263" xr:uid="{00000000-0005-0000-0000-000018030000}"/>
    <cellStyle name="level1a 13" xfId="7793" xr:uid="{00000000-0005-0000-0000-000019030000}"/>
    <cellStyle name="level1a 14" xfId="4632" xr:uid="{00000000-0005-0000-0000-00001A030000}"/>
    <cellStyle name="level1a 14 2" xfId="21915" xr:uid="{00000000-0005-0000-0000-00001B030000}"/>
    <cellStyle name="level1a 15" xfId="39284" xr:uid="{00000000-0005-0000-0000-00001C030000}"/>
    <cellStyle name="level1a 16" xfId="39249" xr:uid="{00000000-0005-0000-0000-00001D030000}"/>
    <cellStyle name="level1a 17" xfId="226" xr:uid="{00000000-0005-0000-0000-00001E030000}"/>
    <cellStyle name="level1a 2" xfId="194" xr:uid="{00000000-0005-0000-0000-00001F030000}"/>
    <cellStyle name="level1a 2 10" xfId="1234" xr:uid="{00000000-0005-0000-0000-000020030000}"/>
    <cellStyle name="level1a 2 10 2" xfId="1855" xr:uid="{00000000-0005-0000-0000-000021030000}"/>
    <cellStyle name="level1a 2 10 2 2" xfId="11526" xr:uid="{00000000-0005-0000-0000-000022030000}"/>
    <cellStyle name="level1a 2 10 2 2 2" xfId="21932" xr:uid="{00000000-0005-0000-0000-000023030000}"/>
    <cellStyle name="level1a 2 10 2 3" xfId="15204" xr:uid="{00000000-0005-0000-0000-000024030000}"/>
    <cellStyle name="level1a 2 10 2 3 2" xfId="27870" xr:uid="{00000000-0005-0000-0000-000025030000}"/>
    <cellStyle name="level1a 2 10 2 3 2 2" xfId="36675" xr:uid="{00000000-0005-0000-0000-000026030000}"/>
    <cellStyle name="level1a 2 10 2 4" xfId="6655" xr:uid="{00000000-0005-0000-0000-000027030000}"/>
    <cellStyle name="level1a 2 10 3" xfId="4012" xr:uid="{00000000-0005-0000-0000-000028030000}"/>
    <cellStyle name="level1a 2 10 3 2" xfId="13634" xr:uid="{00000000-0005-0000-0000-000029030000}"/>
    <cellStyle name="level1a 2 10 3 2 2" xfId="23987" xr:uid="{00000000-0005-0000-0000-00002A030000}"/>
    <cellStyle name="level1a 2 10 3 3" xfId="17214" xr:uid="{00000000-0005-0000-0000-00002B030000}"/>
    <cellStyle name="level1a 2 10 3 3 2" xfId="29880" xr:uid="{00000000-0005-0000-0000-00002C030000}"/>
    <cellStyle name="level1a 2 10 3 3 2 2" xfId="38657" xr:uid="{00000000-0005-0000-0000-00002D030000}"/>
    <cellStyle name="level1a 2 10 3 4" xfId="8162" xr:uid="{00000000-0005-0000-0000-00002E030000}"/>
    <cellStyle name="level1a 2 10 3 4 2" xfId="19612" xr:uid="{00000000-0005-0000-0000-00002F030000}"/>
    <cellStyle name="level1a 2 10 4" xfId="8734" xr:uid="{00000000-0005-0000-0000-000030030000}"/>
    <cellStyle name="level1a 2 10 5" xfId="10905" xr:uid="{00000000-0005-0000-0000-000031030000}"/>
    <cellStyle name="level1a 2 10 5 2" xfId="21346" xr:uid="{00000000-0005-0000-0000-000032030000}"/>
    <cellStyle name="level1a 2 10 6" xfId="14612" xr:uid="{00000000-0005-0000-0000-000033030000}"/>
    <cellStyle name="level1a 2 10 6 2" xfId="27298" xr:uid="{00000000-0005-0000-0000-000034030000}"/>
    <cellStyle name="level1a 2 10 6 2 2" xfId="36128" xr:uid="{00000000-0005-0000-0000-000035030000}"/>
    <cellStyle name="level1a 2 10 7" xfId="5198" xr:uid="{00000000-0005-0000-0000-000036030000}"/>
    <cellStyle name="level1a 2 10 7 2" xfId="19846" xr:uid="{00000000-0005-0000-0000-000037030000}"/>
    <cellStyle name="level1a 2 11" xfId="969" xr:uid="{00000000-0005-0000-0000-000038030000}"/>
    <cellStyle name="level1a 2 11 2" xfId="1856" xr:uid="{00000000-0005-0000-0000-000039030000}"/>
    <cellStyle name="level1a 2 11 2 2" xfId="11527" xr:uid="{00000000-0005-0000-0000-00003A030000}"/>
    <cellStyle name="level1a 2 11 2 2 2" xfId="21933" xr:uid="{00000000-0005-0000-0000-00003B030000}"/>
    <cellStyle name="level1a 2 11 2 3" xfId="15205" xr:uid="{00000000-0005-0000-0000-00003C030000}"/>
    <cellStyle name="level1a 2 11 2 3 2" xfId="27871" xr:uid="{00000000-0005-0000-0000-00003D030000}"/>
    <cellStyle name="level1a 2 11 2 3 2 2" xfId="36676" xr:uid="{00000000-0005-0000-0000-00003E030000}"/>
    <cellStyle name="level1a 2 11 2 4" xfId="7203" xr:uid="{00000000-0005-0000-0000-00003F030000}"/>
    <cellStyle name="level1a 2 11 3" xfId="3747" xr:uid="{00000000-0005-0000-0000-000040030000}"/>
    <cellStyle name="level1a 2 11 3 2" xfId="13374" xr:uid="{00000000-0005-0000-0000-000041030000}"/>
    <cellStyle name="level1a 2 11 3 2 2" xfId="23739" xr:uid="{00000000-0005-0000-0000-000042030000}"/>
    <cellStyle name="level1a 2 11 3 3" xfId="16973" xr:uid="{00000000-0005-0000-0000-000043030000}"/>
    <cellStyle name="level1a 2 11 3 3 2" xfId="29639" xr:uid="{00000000-0005-0000-0000-000044030000}"/>
    <cellStyle name="level1a 2 11 3 3 2 2" xfId="38418" xr:uid="{00000000-0005-0000-0000-000045030000}"/>
    <cellStyle name="level1a 2 11 3 4" xfId="9515" xr:uid="{00000000-0005-0000-0000-000046030000}"/>
    <cellStyle name="level1a 2 11 4" xfId="10706" xr:uid="{00000000-0005-0000-0000-000047030000}"/>
    <cellStyle name="level1a 2 11 4 2" xfId="21181" xr:uid="{00000000-0005-0000-0000-000048030000}"/>
    <cellStyle name="level1a 2 11 5" xfId="14376" xr:uid="{00000000-0005-0000-0000-000049030000}"/>
    <cellStyle name="level1a 2 11 5 2" xfId="27073" xr:uid="{00000000-0005-0000-0000-00004A030000}"/>
    <cellStyle name="level1a 2 11 5 2 2" xfId="35912" xr:uid="{00000000-0005-0000-0000-00004B030000}"/>
    <cellStyle name="level1a 2 11 6" xfId="5659" xr:uid="{00000000-0005-0000-0000-00004C030000}"/>
    <cellStyle name="level1a 2 11 6 2" xfId="20874" xr:uid="{00000000-0005-0000-0000-00004D030000}"/>
    <cellStyle name="level1a 2 12" xfId="1854" xr:uid="{00000000-0005-0000-0000-00004E030000}"/>
    <cellStyle name="level1a 2 12 2" xfId="11525" xr:uid="{00000000-0005-0000-0000-00004F030000}"/>
    <cellStyle name="level1a 2 12 2 2" xfId="21931" xr:uid="{00000000-0005-0000-0000-000050030000}"/>
    <cellStyle name="level1a 2 12 3" xfId="15203" xr:uid="{00000000-0005-0000-0000-000051030000}"/>
    <cellStyle name="level1a 2 12 3 2" xfId="27869" xr:uid="{00000000-0005-0000-0000-000052030000}"/>
    <cellStyle name="level1a 2 12 3 2 2" xfId="36674" xr:uid="{00000000-0005-0000-0000-000053030000}"/>
    <cellStyle name="level1a 2 12 4" xfId="6264" xr:uid="{00000000-0005-0000-0000-000054030000}"/>
    <cellStyle name="level1a 2 13" xfId="7798" xr:uid="{00000000-0005-0000-0000-000055030000}"/>
    <cellStyle name="level1a 2 14" xfId="4633" xr:uid="{00000000-0005-0000-0000-000056030000}"/>
    <cellStyle name="level1a 2 14 2" xfId="25402" xr:uid="{00000000-0005-0000-0000-000057030000}"/>
    <cellStyle name="level1a 2 15" xfId="39294" xr:uid="{00000000-0005-0000-0000-000058030000}"/>
    <cellStyle name="level1a 2 16" xfId="39304" xr:uid="{00000000-0005-0000-0000-000059030000}"/>
    <cellStyle name="level1a 2 17" xfId="39309" xr:uid="{00000000-0005-0000-0000-00005A030000}"/>
    <cellStyle name="level1a 2 18" xfId="241" xr:uid="{00000000-0005-0000-0000-00005B030000}"/>
    <cellStyle name="level1a 2 2" xfId="271" xr:uid="{00000000-0005-0000-0000-00005C030000}"/>
    <cellStyle name="level1a 2 2 10" xfId="1414" xr:uid="{00000000-0005-0000-0000-00005D030000}"/>
    <cellStyle name="level1a 2 2 10 2" xfId="1858" xr:uid="{00000000-0005-0000-0000-00005E030000}"/>
    <cellStyle name="level1a 2 2 10 2 2" xfId="11529" xr:uid="{00000000-0005-0000-0000-00005F030000}"/>
    <cellStyle name="level1a 2 2 10 2 2 2" xfId="21935" xr:uid="{00000000-0005-0000-0000-000060030000}"/>
    <cellStyle name="level1a 2 2 10 2 3" xfId="15207" xr:uid="{00000000-0005-0000-0000-000061030000}"/>
    <cellStyle name="level1a 2 2 10 2 3 2" xfId="27873" xr:uid="{00000000-0005-0000-0000-000062030000}"/>
    <cellStyle name="level1a 2 2 10 2 3 2 2" xfId="36678" xr:uid="{00000000-0005-0000-0000-000063030000}"/>
    <cellStyle name="level1a 2 2 10 2 4" xfId="7204" xr:uid="{00000000-0005-0000-0000-000064030000}"/>
    <cellStyle name="level1a 2 2 10 3" xfId="4192" xr:uid="{00000000-0005-0000-0000-000065030000}"/>
    <cellStyle name="level1a 2 2 10 3 2" xfId="13814" xr:uid="{00000000-0005-0000-0000-000066030000}"/>
    <cellStyle name="level1a 2 2 10 3 2 2" xfId="24160" xr:uid="{00000000-0005-0000-0000-000067030000}"/>
    <cellStyle name="level1a 2 2 10 3 3" xfId="17381" xr:uid="{00000000-0005-0000-0000-000068030000}"/>
    <cellStyle name="level1a 2 2 10 3 3 2" xfId="30047" xr:uid="{00000000-0005-0000-0000-000069030000}"/>
    <cellStyle name="level1a 2 2 10 3 3 2 2" xfId="38824" xr:uid="{00000000-0005-0000-0000-00006A030000}"/>
    <cellStyle name="level1a 2 2 10 3 4" xfId="9516" xr:uid="{00000000-0005-0000-0000-00006B030000}"/>
    <cellStyle name="level1a 2 2 10 4" xfId="11085" xr:uid="{00000000-0005-0000-0000-00006C030000}"/>
    <cellStyle name="level1a 2 2 10 4 2" xfId="21520" xr:uid="{00000000-0005-0000-0000-00006D030000}"/>
    <cellStyle name="level1a 2 2 10 5" xfId="14792" xr:uid="{00000000-0005-0000-0000-00006E030000}"/>
    <cellStyle name="level1a 2 2 10 5 2" xfId="27473" xr:uid="{00000000-0005-0000-0000-00006F030000}"/>
    <cellStyle name="level1a 2 2 10 5 2 2" xfId="36295" xr:uid="{00000000-0005-0000-0000-000070030000}"/>
    <cellStyle name="level1a 2 2 10 6" xfId="5660" xr:uid="{00000000-0005-0000-0000-000071030000}"/>
    <cellStyle name="level1a 2 2 10 6 2" xfId="17801" xr:uid="{00000000-0005-0000-0000-000072030000}"/>
    <cellStyle name="level1a 2 2 11" xfId="1857" xr:uid="{00000000-0005-0000-0000-000073030000}"/>
    <cellStyle name="level1a 2 2 11 2" xfId="11528" xr:uid="{00000000-0005-0000-0000-000074030000}"/>
    <cellStyle name="level1a 2 2 11 2 2" xfId="21934" xr:uid="{00000000-0005-0000-0000-000075030000}"/>
    <cellStyle name="level1a 2 2 11 3" xfId="15206" xr:uid="{00000000-0005-0000-0000-000076030000}"/>
    <cellStyle name="level1a 2 2 11 3 2" xfId="27872" xr:uid="{00000000-0005-0000-0000-000077030000}"/>
    <cellStyle name="level1a 2 2 11 3 2 2" xfId="36677" xr:uid="{00000000-0005-0000-0000-000078030000}"/>
    <cellStyle name="level1a 2 2 11 4" xfId="6265" xr:uid="{00000000-0005-0000-0000-000079030000}"/>
    <cellStyle name="level1a 2 2 12" xfId="4634" xr:uid="{00000000-0005-0000-0000-00007A030000}"/>
    <cellStyle name="level1a 2 2 12 2" xfId="26244" xr:uid="{00000000-0005-0000-0000-00007B030000}"/>
    <cellStyle name="level1a 2 2 2" xfId="337" xr:uid="{00000000-0005-0000-0000-00007C030000}"/>
    <cellStyle name="level1a 2 2 2 10" xfId="4635" xr:uid="{00000000-0005-0000-0000-00007D030000}"/>
    <cellStyle name="level1a 2 2 2 10 2" xfId="25948" xr:uid="{00000000-0005-0000-0000-00007E030000}"/>
    <cellStyle name="level1a 2 2 2 2" xfId="431" xr:uid="{00000000-0005-0000-0000-00007F030000}"/>
    <cellStyle name="level1a 2 2 2 2 2" xfId="787" xr:uid="{00000000-0005-0000-0000-000080030000}"/>
    <cellStyle name="level1a 2 2 2 2 2 2" xfId="1861" xr:uid="{00000000-0005-0000-0000-000081030000}"/>
    <cellStyle name="level1a 2 2 2 2 2 2 2" xfId="11532" xr:uid="{00000000-0005-0000-0000-000082030000}"/>
    <cellStyle name="level1a 2 2 2 2 2 2 2 2" xfId="21938" xr:uid="{00000000-0005-0000-0000-000083030000}"/>
    <cellStyle name="level1a 2 2 2 2 2 2 3" xfId="15210" xr:uid="{00000000-0005-0000-0000-000084030000}"/>
    <cellStyle name="level1a 2 2 2 2 2 2 3 2" xfId="27876" xr:uid="{00000000-0005-0000-0000-000085030000}"/>
    <cellStyle name="level1a 2 2 2 2 2 2 3 2 2" xfId="36681" xr:uid="{00000000-0005-0000-0000-000086030000}"/>
    <cellStyle name="level1a 2 2 2 2 2 2 4" xfId="6740" xr:uid="{00000000-0005-0000-0000-000087030000}"/>
    <cellStyle name="level1a 2 2 2 2 2 3" xfId="3568" xr:uid="{00000000-0005-0000-0000-000088030000}"/>
    <cellStyle name="level1a 2 2 2 2 2 3 2" xfId="13199" xr:uid="{00000000-0005-0000-0000-000089030000}"/>
    <cellStyle name="level1a 2 2 2 2 2 3 2 2" xfId="23566" xr:uid="{00000000-0005-0000-0000-00008A030000}"/>
    <cellStyle name="level1a 2 2 2 2 2 3 3" xfId="16808" xr:uid="{00000000-0005-0000-0000-00008B030000}"/>
    <cellStyle name="level1a 2 2 2 2 2 3 3 2" xfId="29474" xr:uid="{00000000-0005-0000-0000-00008C030000}"/>
    <cellStyle name="level1a 2 2 2 2 2 3 3 2 2" xfId="38254" xr:uid="{00000000-0005-0000-0000-00008D030000}"/>
    <cellStyle name="level1a 2 2 2 2 2 3 4" xfId="8245" xr:uid="{00000000-0005-0000-0000-00008E030000}"/>
    <cellStyle name="level1a 2 2 2 2 2 3 4 2" xfId="20036" xr:uid="{00000000-0005-0000-0000-00008F030000}"/>
    <cellStyle name="level1a 2 2 2 2 2 4" xfId="9036" xr:uid="{00000000-0005-0000-0000-000090030000}"/>
    <cellStyle name="level1a 2 2 2 2 2 5" xfId="10554" xr:uid="{00000000-0005-0000-0000-000091030000}"/>
    <cellStyle name="level1a 2 2 2 2 2 5 2" xfId="21044" xr:uid="{00000000-0005-0000-0000-000092030000}"/>
    <cellStyle name="level1a 2 2 2 2 2 6" xfId="5270" xr:uid="{00000000-0005-0000-0000-000093030000}"/>
    <cellStyle name="level1a 2 2 2 2 2 6 2" xfId="26475" xr:uid="{00000000-0005-0000-0000-000094030000}"/>
    <cellStyle name="level1a 2 2 2 2 3" xfId="1066" xr:uid="{00000000-0005-0000-0000-000095030000}"/>
    <cellStyle name="level1a 2 2 2 2 3 2" xfId="1862" xr:uid="{00000000-0005-0000-0000-000096030000}"/>
    <cellStyle name="level1a 2 2 2 2 3 2 2" xfId="11533" xr:uid="{00000000-0005-0000-0000-000097030000}"/>
    <cellStyle name="level1a 2 2 2 2 3 2 2 2" xfId="21939" xr:uid="{00000000-0005-0000-0000-000098030000}"/>
    <cellStyle name="level1a 2 2 2 2 3 2 3" xfId="15211" xr:uid="{00000000-0005-0000-0000-000099030000}"/>
    <cellStyle name="level1a 2 2 2 2 3 2 3 2" xfId="27877" xr:uid="{00000000-0005-0000-0000-00009A030000}"/>
    <cellStyle name="level1a 2 2 2 2 3 2 3 2 2" xfId="36682" xr:uid="{00000000-0005-0000-0000-00009B030000}"/>
    <cellStyle name="level1a 2 2 2 2 3 2 4" xfId="6910" xr:uid="{00000000-0005-0000-0000-00009C030000}"/>
    <cellStyle name="level1a 2 2 2 2 3 3" xfId="3844" xr:uid="{00000000-0005-0000-0000-00009D030000}"/>
    <cellStyle name="level1a 2 2 2 2 3 3 2" xfId="13470" xr:uid="{00000000-0005-0000-0000-00009E030000}"/>
    <cellStyle name="level1a 2 2 2 2 3 3 2 2" xfId="23831" xr:uid="{00000000-0005-0000-0000-00009F030000}"/>
    <cellStyle name="level1a 2 2 2 2 3 3 3" xfId="17063" xr:uid="{00000000-0005-0000-0000-0000A0030000}"/>
    <cellStyle name="level1a 2 2 2 2 3 3 3 2" xfId="29729" xr:uid="{00000000-0005-0000-0000-0000A1030000}"/>
    <cellStyle name="level1a 2 2 2 2 3 3 3 2 2" xfId="38507" xr:uid="{00000000-0005-0000-0000-0000A2030000}"/>
    <cellStyle name="level1a 2 2 2 2 3 3 4" xfId="8417" xr:uid="{00000000-0005-0000-0000-0000A3030000}"/>
    <cellStyle name="level1a 2 2 2 2 3 3 4 2" xfId="18022" xr:uid="{00000000-0005-0000-0000-0000A4030000}"/>
    <cellStyle name="level1a 2 2 2 2 3 4" xfId="9211" xr:uid="{00000000-0005-0000-0000-0000A5030000}"/>
    <cellStyle name="level1a 2 2 2 2 3 5" xfId="14467" xr:uid="{00000000-0005-0000-0000-0000A6030000}"/>
    <cellStyle name="level1a 2 2 2 2 3 5 2" xfId="27160" xr:uid="{00000000-0005-0000-0000-0000A7030000}"/>
    <cellStyle name="level1a 2 2 2 2 3 5 2 2" xfId="35996" xr:uid="{00000000-0005-0000-0000-0000A8030000}"/>
    <cellStyle name="level1a 2 2 2 2 3 6" xfId="5401" xr:uid="{00000000-0005-0000-0000-0000A9030000}"/>
    <cellStyle name="level1a 2 2 2 2 3 6 2" xfId="18639" xr:uid="{00000000-0005-0000-0000-0000AA030000}"/>
    <cellStyle name="level1a 2 2 2 2 4" xfId="1299" xr:uid="{00000000-0005-0000-0000-0000AB030000}"/>
    <cellStyle name="level1a 2 2 2 2 4 2" xfId="1863" xr:uid="{00000000-0005-0000-0000-0000AC030000}"/>
    <cellStyle name="level1a 2 2 2 2 4 2 2" xfId="11534" xr:uid="{00000000-0005-0000-0000-0000AD030000}"/>
    <cellStyle name="level1a 2 2 2 2 4 2 2 2" xfId="21940" xr:uid="{00000000-0005-0000-0000-0000AE030000}"/>
    <cellStyle name="level1a 2 2 2 2 4 2 3" xfId="15212" xr:uid="{00000000-0005-0000-0000-0000AF030000}"/>
    <cellStyle name="level1a 2 2 2 2 4 2 3 2" xfId="27878" xr:uid="{00000000-0005-0000-0000-0000B0030000}"/>
    <cellStyle name="level1a 2 2 2 2 4 2 3 2 2" xfId="36683" xr:uid="{00000000-0005-0000-0000-0000B1030000}"/>
    <cellStyle name="level1a 2 2 2 2 4 2 4" xfId="7130" xr:uid="{00000000-0005-0000-0000-0000B2030000}"/>
    <cellStyle name="level1a 2 2 2 2 4 3" xfId="4077" xr:uid="{00000000-0005-0000-0000-0000B3030000}"/>
    <cellStyle name="level1a 2 2 2 2 4 3 2" xfId="13699" xr:uid="{00000000-0005-0000-0000-0000B4030000}"/>
    <cellStyle name="level1a 2 2 2 2 4 3 2 2" xfId="24051" xr:uid="{00000000-0005-0000-0000-0000B5030000}"/>
    <cellStyle name="level1a 2 2 2 2 4 3 3" xfId="17276" xr:uid="{00000000-0005-0000-0000-0000B6030000}"/>
    <cellStyle name="level1a 2 2 2 2 4 3 3 2" xfId="29942" xr:uid="{00000000-0005-0000-0000-0000B7030000}"/>
    <cellStyle name="level1a 2 2 2 2 4 3 3 2 2" xfId="38719" xr:uid="{00000000-0005-0000-0000-0000B8030000}"/>
    <cellStyle name="level1a 2 2 2 2 4 3 4" xfId="8638" xr:uid="{00000000-0005-0000-0000-0000B9030000}"/>
    <cellStyle name="level1a 2 2 2 2 4 3 4 2" xfId="19391" xr:uid="{00000000-0005-0000-0000-0000BA030000}"/>
    <cellStyle name="level1a 2 2 2 2 4 4" xfId="9434" xr:uid="{00000000-0005-0000-0000-0000BB030000}"/>
    <cellStyle name="level1a 2 2 2 2 4 5" xfId="10970" xr:uid="{00000000-0005-0000-0000-0000BC030000}"/>
    <cellStyle name="level1a 2 2 2 2 4 5 2" xfId="21409" xr:uid="{00000000-0005-0000-0000-0000BD030000}"/>
    <cellStyle name="level1a 2 2 2 2 4 6" xfId="14677" xr:uid="{00000000-0005-0000-0000-0000BE030000}"/>
    <cellStyle name="level1a 2 2 2 2 4 6 2" xfId="27362" xr:uid="{00000000-0005-0000-0000-0000BF030000}"/>
    <cellStyle name="level1a 2 2 2 2 4 6 2 2" xfId="36190" xr:uid="{00000000-0005-0000-0000-0000C0030000}"/>
    <cellStyle name="level1a 2 2 2 2 4 7" xfId="5589" xr:uid="{00000000-0005-0000-0000-0000C1030000}"/>
    <cellStyle name="level1a 2 2 2 2 4 7 2" xfId="24897" xr:uid="{00000000-0005-0000-0000-0000C2030000}"/>
    <cellStyle name="level1a 2 2 2 2 5" xfId="1515" xr:uid="{00000000-0005-0000-0000-0000C3030000}"/>
    <cellStyle name="level1a 2 2 2 2 5 2" xfId="1864" xr:uid="{00000000-0005-0000-0000-0000C4030000}"/>
    <cellStyle name="level1a 2 2 2 2 5 2 2" xfId="11535" xr:uid="{00000000-0005-0000-0000-0000C5030000}"/>
    <cellStyle name="level1a 2 2 2 2 5 2 2 2" xfId="21941" xr:uid="{00000000-0005-0000-0000-0000C6030000}"/>
    <cellStyle name="level1a 2 2 2 2 5 2 3" xfId="15213" xr:uid="{00000000-0005-0000-0000-0000C7030000}"/>
    <cellStyle name="level1a 2 2 2 2 5 2 3 2" xfId="27879" xr:uid="{00000000-0005-0000-0000-0000C8030000}"/>
    <cellStyle name="level1a 2 2 2 2 5 2 3 2 2" xfId="36684" xr:uid="{00000000-0005-0000-0000-0000C9030000}"/>
    <cellStyle name="level1a 2 2 2 2 5 2 4" xfId="7205" xr:uid="{00000000-0005-0000-0000-0000CA030000}"/>
    <cellStyle name="level1a 2 2 2 2 5 3" xfId="4293" xr:uid="{00000000-0005-0000-0000-0000CB030000}"/>
    <cellStyle name="level1a 2 2 2 2 5 3 2" xfId="13915" xr:uid="{00000000-0005-0000-0000-0000CC030000}"/>
    <cellStyle name="level1a 2 2 2 2 5 3 2 2" xfId="24256" xr:uid="{00000000-0005-0000-0000-0000CD030000}"/>
    <cellStyle name="level1a 2 2 2 2 5 3 3" xfId="17474" xr:uid="{00000000-0005-0000-0000-0000CE030000}"/>
    <cellStyle name="level1a 2 2 2 2 5 3 3 2" xfId="30140" xr:uid="{00000000-0005-0000-0000-0000CF030000}"/>
    <cellStyle name="level1a 2 2 2 2 5 3 3 2 2" xfId="38917" xr:uid="{00000000-0005-0000-0000-0000D0030000}"/>
    <cellStyle name="level1a 2 2 2 2 5 3 4" xfId="9517" xr:uid="{00000000-0005-0000-0000-0000D1030000}"/>
    <cellStyle name="level1a 2 2 2 2 5 4" xfId="11186" xr:uid="{00000000-0005-0000-0000-0000D2030000}"/>
    <cellStyle name="level1a 2 2 2 2 5 4 2" xfId="21617" xr:uid="{00000000-0005-0000-0000-0000D3030000}"/>
    <cellStyle name="level1a 2 2 2 2 5 5" xfId="14893" xr:uid="{00000000-0005-0000-0000-0000D4030000}"/>
    <cellStyle name="level1a 2 2 2 2 5 5 2" xfId="27569" xr:uid="{00000000-0005-0000-0000-0000D5030000}"/>
    <cellStyle name="level1a 2 2 2 2 5 5 2 2" xfId="36388" xr:uid="{00000000-0005-0000-0000-0000D6030000}"/>
    <cellStyle name="level1a 2 2 2 2 5 6" xfId="5661" xr:uid="{00000000-0005-0000-0000-0000D7030000}"/>
    <cellStyle name="level1a 2 2 2 2 5 6 2" xfId="26017" xr:uid="{00000000-0005-0000-0000-0000D8030000}"/>
    <cellStyle name="level1a 2 2 2 2 6" xfId="1717" xr:uid="{00000000-0005-0000-0000-0000D9030000}"/>
    <cellStyle name="level1a 2 2 2 2 6 2" xfId="1865" xr:uid="{00000000-0005-0000-0000-0000DA030000}"/>
    <cellStyle name="level1a 2 2 2 2 6 2 2" xfId="11536" xr:uid="{00000000-0005-0000-0000-0000DB030000}"/>
    <cellStyle name="level1a 2 2 2 2 6 2 2 2" xfId="21942" xr:uid="{00000000-0005-0000-0000-0000DC030000}"/>
    <cellStyle name="level1a 2 2 2 2 6 2 3" xfId="15214" xr:uid="{00000000-0005-0000-0000-0000DD030000}"/>
    <cellStyle name="level1a 2 2 2 2 6 2 3 2" xfId="27880" xr:uid="{00000000-0005-0000-0000-0000DE030000}"/>
    <cellStyle name="level1a 2 2 2 2 6 2 3 2 2" xfId="36685" xr:uid="{00000000-0005-0000-0000-0000DF030000}"/>
    <cellStyle name="level1a 2 2 2 2 6 2 4" xfId="7206" xr:uid="{00000000-0005-0000-0000-0000E0030000}"/>
    <cellStyle name="level1a 2 2 2 2 6 3" xfId="4495" xr:uid="{00000000-0005-0000-0000-0000E1030000}"/>
    <cellStyle name="level1a 2 2 2 2 6 3 2" xfId="14117" xr:uid="{00000000-0005-0000-0000-0000E2030000}"/>
    <cellStyle name="level1a 2 2 2 2 6 3 2 2" xfId="24449" xr:uid="{00000000-0005-0000-0000-0000E3030000}"/>
    <cellStyle name="level1a 2 2 2 2 6 3 3" xfId="17661" xr:uid="{00000000-0005-0000-0000-0000E4030000}"/>
    <cellStyle name="level1a 2 2 2 2 6 3 3 2" xfId="30327" xr:uid="{00000000-0005-0000-0000-0000E5030000}"/>
    <cellStyle name="level1a 2 2 2 2 6 3 3 2 2" xfId="39104" xr:uid="{00000000-0005-0000-0000-0000E6030000}"/>
    <cellStyle name="level1a 2 2 2 2 6 3 4" xfId="9518" xr:uid="{00000000-0005-0000-0000-0000E7030000}"/>
    <cellStyle name="level1a 2 2 2 2 6 4" xfId="11388" xr:uid="{00000000-0005-0000-0000-0000E8030000}"/>
    <cellStyle name="level1a 2 2 2 2 6 4 2" xfId="21813" xr:uid="{00000000-0005-0000-0000-0000E9030000}"/>
    <cellStyle name="level1a 2 2 2 2 6 5" xfId="15095" xr:uid="{00000000-0005-0000-0000-0000EA030000}"/>
    <cellStyle name="level1a 2 2 2 2 6 5 2" xfId="27764" xr:uid="{00000000-0005-0000-0000-0000EB030000}"/>
    <cellStyle name="level1a 2 2 2 2 6 5 2 2" xfId="36575" xr:uid="{00000000-0005-0000-0000-0000EC030000}"/>
    <cellStyle name="level1a 2 2 2 2 6 6" xfId="5662" xr:uid="{00000000-0005-0000-0000-0000ED030000}"/>
    <cellStyle name="level1a 2 2 2 2 6 6 2" xfId="20206" xr:uid="{00000000-0005-0000-0000-0000EE030000}"/>
    <cellStyle name="level1a 2 2 2 2 7" xfId="1860" xr:uid="{00000000-0005-0000-0000-0000EF030000}"/>
    <cellStyle name="level1a 2 2 2 2 7 2" xfId="11531" xr:uid="{00000000-0005-0000-0000-0000F0030000}"/>
    <cellStyle name="level1a 2 2 2 2 7 2 2" xfId="21937" xr:uid="{00000000-0005-0000-0000-0000F1030000}"/>
    <cellStyle name="level1a 2 2 2 2 7 3" xfId="15209" xr:uid="{00000000-0005-0000-0000-0000F2030000}"/>
    <cellStyle name="level1a 2 2 2 2 7 3 2" xfId="27875" xr:uid="{00000000-0005-0000-0000-0000F3030000}"/>
    <cellStyle name="level1a 2 2 2 2 7 3 2 2" xfId="36680" xr:uid="{00000000-0005-0000-0000-0000F4030000}"/>
    <cellStyle name="level1a 2 2 2 2 7 4" xfId="6472" xr:uid="{00000000-0005-0000-0000-0000F5030000}"/>
    <cellStyle name="level1a 2 2 2 2 8" xfId="4860" xr:uid="{00000000-0005-0000-0000-0000F6030000}"/>
    <cellStyle name="level1a 2 2 2 2 8 2" xfId="19456" xr:uid="{00000000-0005-0000-0000-0000F7030000}"/>
    <cellStyle name="level1a 2 2 2 2_STUD aligned by INSTIT" xfId="4694" xr:uid="{00000000-0005-0000-0000-0000F8030000}"/>
    <cellStyle name="level1a 2 2 2 3" xfId="494" xr:uid="{00000000-0005-0000-0000-0000F9030000}"/>
    <cellStyle name="level1a 2 2 2 3 2" xfId="850" xr:uid="{00000000-0005-0000-0000-0000FA030000}"/>
    <cellStyle name="level1a 2 2 2 3 2 2" xfId="1867" xr:uid="{00000000-0005-0000-0000-0000FB030000}"/>
    <cellStyle name="level1a 2 2 2 3 2 2 2" xfId="11538" xr:uid="{00000000-0005-0000-0000-0000FC030000}"/>
    <cellStyle name="level1a 2 2 2 3 2 2 2 2" xfId="21944" xr:uid="{00000000-0005-0000-0000-0000FD030000}"/>
    <cellStyle name="level1a 2 2 2 3 2 2 3" xfId="15216" xr:uid="{00000000-0005-0000-0000-0000FE030000}"/>
    <cellStyle name="level1a 2 2 2 3 2 2 3 2" xfId="27882" xr:uid="{00000000-0005-0000-0000-0000FF030000}"/>
    <cellStyle name="level1a 2 2 2 3 2 2 3 2 2" xfId="36687" xr:uid="{00000000-0005-0000-0000-000000040000}"/>
    <cellStyle name="level1a 2 2 2 3 2 2 4" xfId="6966" xr:uid="{00000000-0005-0000-0000-000001040000}"/>
    <cellStyle name="level1a 2 2 2 3 2 3" xfId="3631" xr:uid="{00000000-0005-0000-0000-000002040000}"/>
    <cellStyle name="level1a 2 2 2 3 2 3 2" xfId="13258" xr:uid="{00000000-0005-0000-0000-000003040000}"/>
    <cellStyle name="level1a 2 2 2 3 2 3 2 2" xfId="23624" xr:uid="{00000000-0005-0000-0000-000004040000}"/>
    <cellStyle name="level1a 2 2 2 3 2 3 3" xfId="16864" xr:uid="{00000000-0005-0000-0000-000005040000}"/>
    <cellStyle name="level1a 2 2 2 3 2 3 3 2" xfId="29530" xr:uid="{00000000-0005-0000-0000-000006040000}"/>
    <cellStyle name="level1a 2 2 2 3 2 3 3 2 2" xfId="38309" xr:uid="{00000000-0005-0000-0000-000007040000}"/>
    <cellStyle name="level1a 2 2 2 3 2 3 4" xfId="8474" xr:uid="{00000000-0005-0000-0000-000008040000}"/>
    <cellStyle name="level1a 2 2 2 3 2 3 4 2" xfId="26497" xr:uid="{00000000-0005-0000-0000-000009040000}"/>
    <cellStyle name="level1a 2 2 2 3 2 4" xfId="9270" xr:uid="{00000000-0005-0000-0000-00000A040000}"/>
    <cellStyle name="level1a 2 2 2 3 2 5" xfId="14264" xr:uid="{00000000-0005-0000-0000-00000B040000}"/>
    <cellStyle name="level1a 2 2 2 3 2 5 2" xfId="26965" xr:uid="{00000000-0005-0000-0000-00000C040000}"/>
    <cellStyle name="level1a 2 2 2 3 2 5 2 2" xfId="35807" xr:uid="{00000000-0005-0000-0000-00000D040000}"/>
    <cellStyle name="level1a 2 2 2 3 2 6" xfId="5439" xr:uid="{00000000-0005-0000-0000-00000E040000}"/>
    <cellStyle name="level1a 2 2 2 3 2 6 2" xfId="20082" xr:uid="{00000000-0005-0000-0000-00000F040000}"/>
    <cellStyle name="level1a 2 2 2 3 3" xfId="1129" xr:uid="{00000000-0005-0000-0000-000010040000}"/>
    <cellStyle name="level1a 2 2 2 3 3 2" xfId="1868" xr:uid="{00000000-0005-0000-0000-000011040000}"/>
    <cellStyle name="level1a 2 2 2 3 3 2 2" xfId="11539" xr:uid="{00000000-0005-0000-0000-000012040000}"/>
    <cellStyle name="level1a 2 2 2 3 3 2 2 2" xfId="21945" xr:uid="{00000000-0005-0000-0000-000013040000}"/>
    <cellStyle name="level1a 2 2 2 3 3 2 3" xfId="15217" xr:uid="{00000000-0005-0000-0000-000014040000}"/>
    <cellStyle name="level1a 2 2 2 3 3 2 3 2" xfId="27883" xr:uid="{00000000-0005-0000-0000-000015040000}"/>
    <cellStyle name="level1a 2 2 2 3 3 2 3 2 2" xfId="36688" xr:uid="{00000000-0005-0000-0000-000016040000}"/>
    <cellStyle name="level1a 2 2 2 3 3 2 4" xfId="7207" xr:uid="{00000000-0005-0000-0000-000017040000}"/>
    <cellStyle name="level1a 2 2 2 3 3 3" xfId="3907" xr:uid="{00000000-0005-0000-0000-000018040000}"/>
    <cellStyle name="level1a 2 2 2 3 3 3 2" xfId="13529" xr:uid="{00000000-0005-0000-0000-000019040000}"/>
    <cellStyle name="level1a 2 2 2 3 3 3 2 2" xfId="23889" xr:uid="{00000000-0005-0000-0000-00001A040000}"/>
    <cellStyle name="level1a 2 2 2 3 3 3 3" xfId="17119" xr:uid="{00000000-0005-0000-0000-00001B040000}"/>
    <cellStyle name="level1a 2 2 2 3 3 3 3 2" xfId="29785" xr:uid="{00000000-0005-0000-0000-00001C040000}"/>
    <cellStyle name="level1a 2 2 2 3 3 3 3 2 2" xfId="38562" xr:uid="{00000000-0005-0000-0000-00001D040000}"/>
    <cellStyle name="level1a 2 2 2 3 3 3 4" xfId="9519" xr:uid="{00000000-0005-0000-0000-00001E040000}"/>
    <cellStyle name="level1a 2 2 2 3 3 4" xfId="10825" xr:uid="{00000000-0005-0000-0000-00001F040000}"/>
    <cellStyle name="level1a 2 2 2 3 3 4 2" xfId="21279" xr:uid="{00000000-0005-0000-0000-000020040000}"/>
    <cellStyle name="level1a 2 2 2 3 3 5" xfId="5663" xr:uid="{00000000-0005-0000-0000-000021040000}"/>
    <cellStyle name="level1a 2 2 2 3 3 5 2" xfId="20309" xr:uid="{00000000-0005-0000-0000-000022040000}"/>
    <cellStyle name="level1a 2 2 2 3 4" xfId="1357" xr:uid="{00000000-0005-0000-0000-000023040000}"/>
    <cellStyle name="level1a 2 2 2 3 4 2" xfId="1869" xr:uid="{00000000-0005-0000-0000-000024040000}"/>
    <cellStyle name="level1a 2 2 2 3 4 2 2" xfId="11540" xr:uid="{00000000-0005-0000-0000-000025040000}"/>
    <cellStyle name="level1a 2 2 2 3 4 2 2 2" xfId="21946" xr:uid="{00000000-0005-0000-0000-000026040000}"/>
    <cellStyle name="level1a 2 2 2 3 4 2 3" xfId="15218" xr:uid="{00000000-0005-0000-0000-000027040000}"/>
    <cellStyle name="level1a 2 2 2 3 4 2 3 2" xfId="27884" xr:uid="{00000000-0005-0000-0000-000028040000}"/>
    <cellStyle name="level1a 2 2 2 3 4 2 3 2 2" xfId="36689" xr:uid="{00000000-0005-0000-0000-000029040000}"/>
    <cellStyle name="level1a 2 2 2 3 4 2 4" xfId="7208" xr:uid="{00000000-0005-0000-0000-00002A040000}"/>
    <cellStyle name="level1a 2 2 2 3 4 3" xfId="4135" xr:uid="{00000000-0005-0000-0000-00002B040000}"/>
    <cellStyle name="level1a 2 2 2 3 4 3 2" xfId="13757" xr:uid="{00000000-0005-0000-0000-00002C040000}"/>
    <cellStyle name="level1a 2 2 2 3 4 3 2 2" xfId="24106" xr:uid="{00000000-0005-0000-0000-00002D040000}"/>
    <cellStyle name="level1a 2 2 2 3 4 3 3" xfId="17331" xr:uid="{00000000-0005-0000-0000-00002E040000}"/>
    <cellStyle name="level1a 2 2 2 3 4 3 3 2" xfId="29997" xr:uid="{00000000-0005-0000-0000-00002F040000}"/>
    <cellStyle name="level1a 2 2 2 3 4 3 3 2 2" xfId="38774" xr:uid="{00000000-0005-0000-0000-000030040000}"/>
    <cellStyle name="level1a 2 2 2 3 4 3 4" xfId="9520" xr:uid="{00000000-0005-0000-0000-000031040000}"/>
    <cellStyle name="level1a 2 2 2 3 4 4" xfId="11028" xr:uid="{00000000-0005-0000-0000-000032040000}"/>
    <cellStyle name="level1a 2 2 2 3 4 4 2" xfId="21465" xr:uid="{00000000-0005-0000-0000-000033040000}"/>
    <cellStyle name="level1a 2 2 2 3 4 5" xfId="14735" xr:uid="{00000000-0005-0000-0000-000034040000}"/>
    <cellStyle name="level1a 2 2 2 3 4 5 2" xfId="27418" xr:uid="{00000000-0005-0000-0000-000035040000}"/>
    <cellStyle name="level1a 2 2 2 3 4 5 2 2" xfId="36245" xr:uid="{00000000-0005-0000-0000-000036040000}"/>
    <cellStyle name="level1a 2 2 2 3 4 6" xfId="5664" xr:uid="{00000000-0005-0000-0000-000037040000}"/>
    <cellStyle name="level1a 2 2 2 3 4 6 2" xfId="18970" xr:uid="{00000000-0005-0000-0000-000038040000}"/>
    <cellStyle name="level1a 2 2 2 3 5" xfId="1573" xr:uid="{00000000-0005-0000-0000-000039040000}"/>
    <cellStyle name="level1a 2 2 2 3 5 2" xfId="1870" xr:uid="{00000000-0005-0000-0000-00003A040000}"/>
    <cellStyle name="level1a 2 2 2 3 5 2 2" xfId="11541" xr:uid="{00000000-0005-0000-0000-00003B040000}"/>
    <cellStyle name="level1a 2 2 2 3 5 2 2 2" xfId="21947" xr:uid="{00000000-0005-0000-0000-00003C040000}"/>
    <cellStyle name="level1a 2 2 2 3 5 2 3" xfId="15219" xr:uid="{00000000-0005-0000-0000-00003D040000}"/>
    <cellStyle name="level1a 2 2 2 3 5 2 3 2" xfId="27885" xr:uid="{00000000-0005-0000-0000-00003E040000}"/>
    <cellStyle name="level1a 2 2 2 3 5 2 3 2 2" xfId="36690" xr:uid="{00000000-0005-0000-0000-00003F040000}"/>
    <cellStyle name="level1a 2 2 2 3 5 2 4" xfId="7209" xr:uid="{00000000-0005-0000-0000-000040040000}"/>
    <cellStyle name="level1a 2 2 2 3 5 3" xfId="4351" xr:uid="{00000000-0005-0000-0000-000041040000}"/>
    <cellStyle name="level1a 2 2 2 3 5 3 2" xfId="13973" xr:uid="{00000000-0005-0000-0000-000042040000}"/>
    <cellStyle name="level1a 2 2 2 3 5 3 2 2" xfId="24312" xr:uid="{00000000-0005-0000-0000-000043040000}"/>
    <cellStyle name="level1a 2 2 2 3 5 3 3" xfId="17529" xr:uid="{00000000-0005-0000-0000-000044040000}"/>
    <cellStyle name="level1a 2 2 2 3 5 3 3 2" xfId="30195" xr:uid="{00000000-0005-0000-0000-000045040000}"/>
    <cellStyle name="level1a 2 2 2 3 5 3 3 2 2" xfId="38972" xr:uid="{00000000-0005-0000-0000-000046040000}"/>
    <cellStyle name="level1a 2 2 2 3 5 3 4" xfId="9521" xr:uid="{00000000-0005-0000-0000-000047040000}"/>
    <cellStyle name="level1a 2 2 2 3 5 4" xfId="11244" xr:uid="{00000000-0005-0000-0000-000048040000}"/>
    <cellStyle name="level1a 2 2 2 3 5 4 2" xfId="21673" xr:uid="{00000000-0005-0000-0000-000049040000}"/>
    <cellStyle name="level1a 2 2 2 3 5 5" xfId="14951" xr:uid="{00000000-0005-0000-0000-00004A040000}"/>
    <cellStyle name="level1a 2 2 2 3 5 5 2" xfId="27625" xr:uid="{00000000-0005-0000-0000-00004B040000}"/>
    <cellStyle name="level1a 2 2 2 3 5 5 2 2" xfId="36443" xr:uid="{00000000-0005-0000-0000-00004C040000}"/>
    <cellStyle name="level1a 2 2 2 3 5 6" xfId="5665" xr:uid="{00000000-0005-0000-0000-00004D040000}"/>
    <cellStyle name="level1a 2 2 2 3 5 6 2" xfId="19581" xr:uid="{00000000-0005-0000-0000-00004E040000}"/>
    <cellStyle name="level1a 2 2 2 3 6" xfId="1775" xr:uid="{00000000-0005-0000-0000-00004F040000}"/>
    <cellStyle name="level1a 2 2 2 3 6 2" xfId="1871" xr:uid="{00000000-0005-0000-0000-000050040000}"/>
    <cellStyle name="level1a 2 2 2 3 6 2 2" xfId="11542" xr:uid="{00000000-0005-0000-0000-000051040000}"/>
    <cellStyle name="level1a 2 2 2 3 6 2 2 2" xfId="21948" xr:uid="{00000000-0005-0000-0000-000052040000}"/>
    <cellStyle name="level1a 2 2 2 3 6 2 3" xfId="15220" xr:uid="{00000000-0005-0000-0000-000053040000}"/>
    <cellStyle name="level1a 2 2 2 3 6 2 3 2" xfId="27886" xr:uid="{00000000-0005-0000-0000-000054040000}"/>
    <cellStyle name="level1a 2 2 2 3 6 2 3 2 2" xfId="36691" xr:uid="{00000000-0005-0000-0000-000055040000}"/>
    <cellStyle name="level1a 2 2 2 3 6 2 4" xfId="7210" xr:uid="{00000000-0005-0000-0000-000056040000}"/>
    <cellStyle name="level1a 2 2 2 3 6 3" xfId="4553" xr:uid="{00000000-0005-0000-0000-000057040000}"/>
    <cellStyle name="level1a 2 2 2 3 6 3 2" xfId="14175" xr:uid="{00000000-0005-0000-0000-000058040000}"/>
    <cellStyle name="level1a 2 2 2 3 6 3 2 2" xfId="24504" xr:uid="{00000000-0005-0000-0000-000059040000}"/>
    <cellStyle name="level1a 2 2 2 3 6 3 3" xfId="17716" xr:uid="{00000000-0005-0000-0000-00005A040000}"/>
    <cellStyle name="level1a 2 2 2 3 6 3 3 2" xfId="30382" xr:uid="{00000000-0005-0000-0000-00005B040000}"/>
    <cellStyle name="level1a 2 2 2 3 6 3 3 2 2" xfId="39159" xr:uid="{00000000-0005-0000-0000-00005C040000}"/>
    <cellStyle name="level1a 2 2 2 3 6 3 4" xfId="9522" xr:uid="{00000000-0005-0000-0000-00005D040000}"/>
    <cellStyle name="level1a 2 2 2 3 6 4" xfId="11446" xr:uid="{00000000-0005-0000-0000-00005E040000}"/>
    <cellStyle name="level1a 2 2 2 3 6 4 2" xfId="21869" xr:uid="{00000000-0005-0000-0000-00005F040000}"/>
    <cellStyle name="level1a 2 2 2 3 6 5" xfId="15153" xr:uid="{00000000-0005-0000-0000-000060040000}"/>
    <cellStyle name="level1a 2 2 2 3 6 5 2" xfId="27820" xr:uid="{00000000-0005-0000-0000-000061040000}"/>
    <cellStyle name="level1a 2 2 2 3 6 5 2 2" xfId="36630" xr:uid="{00000000-0005-0000-0000-000062040000}"/>
    <cellStyle name="level1a 2 2 2 3 6 6" xfId="5666" xr:uid="{00000000-0005-0000-0000-000063040000}"/>
    <cellStyle name="level1a 2 2 2 3 6 6 2" xfId="26479" xr:uid="{00000000-0005-0000-0000-000064040000}"/>
    <cellStyle name="level1a 2 2 2 3 7" xfId="1866" xr:uid="{00000000-0005-0000-0000-000065040000}"/>
    <cellStyle name="level1a 2 2 2 3 7 2" xfId="11537" xr:uid="{00000000-0005-0000-0000-000066040000}"/>
    <cellStyle name="level1a 2 2 2 3 7 2 2" xfId="21943" xr:uid="{00000000-0005-0000-0000-000067040000}"/>
    <cellStyle name="level1a 2 2 2 3 7 3" xfId="15215" xr:uid="{00000000-0005-0000-0000-000068040000}"/>
    <cellStyle name="level1a 2 2 2 3 7 3 2" xfId="27881" xr:uid="{00000000-0005-0000-0000-000069040000}"/>
    <cellStyle name="level1a 2 2 2 3 7 3 2 2" xfId="36686" xr:uid="{00000000-0005-0000-0000-00006A040000}"/>
    <cellStyle name="level1a 2 2 2 3 7 4" xfId="6529" xr:uid="{00000000-0005-0000-0000-00006B040000}"/>
    <cellStyle name="level1a 2 2 2 3 8" xfId="3364" xr:uid="{00000000-0005-0000-0000-00006C040000}"/>
    <cellStyle name="level1a 2 2 2 3 8 2" xfId="13005" xr:uid="{00000000-0005-0000-0000-00006D040000}"/>
    <cellStyle name="level1a 2 2 2 3 8 2 2" xfId="23374" xr:uid="{00000000-0005-0000-0000-00006E040000}"/>
    <cellStyle name="level1a 2 2 2 3 8 3" xfId="16616" xr:uid="{00000000-0005-0000-0000-00006F040000}"/>
    <cellStyle name="level1a 2 2 2 3 8 3 2" xfId="29282" xr:uid="{00000000-0005-0000-0000-000070040000}"/>
    <cellStyle name="level1a 2 2 2 3 8 3 2 2" xfId="38069" xr:uid="{00000000-0005-0000-0000-000071040000}"/>
    <cellStyle name="level1a 2 2 2 3 8 4" xfId="8834" xr:uid="{00000000-0005-0000-0000-000072040000}"/>
    <cellStyle name="level1a 2 2 2 3 9" xfId="4893" xr:uid="{00000000-0005-0000-0000-000073040000}"/>
    <cellStyle name="level1a 2 2 2 3 9 2" xfId="25563" xr:uid="{00000000-0005-0000-0000-000074040000}"/>
    <cellStyle name="level1a 2 2 2 3_STUD aligned by INSTIT" xfId="4714" xr:uid="{00000000-0005-0000-0000-000075040000}"/>
    <cellStyle name="level1a 2 2 2 4" xfId="694" xr:uid="{00000000-0005-0000-0000-000076040000}"/>
    <cellStyle name="level1a 2 2 2 4 2" xfId="1872" xr:uid="{00000000-0005-0000-0000-000077040000}"/>
    <cellStyle name="level1a 2 2 2 4 2 2" xfId="11543" xr:uid="{00000000-0005-0000-0000-000078040000}"/>
    <cellStyle name="level1a 2 2 2 4 2 2 2" xfId="21949" xr:uid="{00000000-0005-0000-0000-000079040000}"/>
    <cellStyle name="level1a 2 2 2 4 2 3" xfId="15221" xr:uid="{00000000-0005-0000-0000-00007A040000}"/>
    <cellStyle name="level1a 2 2 2 4 2 3 2" xfId="27887" xr:uid="{00000000-0005-0000-0000-00007B040000}"/>
    <cellStyle name="level1a 2 2 2 4 2 3 2 2" xfId="36692" xr:uid="{00000000-0005-0000-0000-00007C040000}"/>
    <cellStyle name="level1a 2 2 2 4 2 4" xfId="6396" xr:uid="{00000000-0005-0000-0000-00007D040000}"/>
    <cellStyle name="level1a 2 2 2 4 3" xfId="3479" xr:uid="{00000000-0005-0000-0000-00007E040000}"/>
    <cellStyle name="level1a 2 2 2 4 3 2" xfId="13113" xr:uid="{00000000-0005-0000-0000-00007F040000}"/>
    <cellStyle name="level1a 2 2 2 4 3 2 2" xfId="23481" xr:uid="{00000000-0005-0000-0000-000080040000}"/>
    <cellStyle name="level1a 2 2 2 4 3 3" xfId="16722" xr:uid="{00000000-0005-0000-0000-000081040000}"/>
    <cellStyle name="level1a 2 2 2 4 3 3 2" xfId="29388" xr:uid="{00000000-0005-0000-0000-000082040000}"/>
    <cellStyle name="level1a 2 2 2 4 3 3 2 2" xfId="38171" xr:uid="{00000000-0005-0000-0000-000083040000}"/>
    <cellStyle name="level1a 2 2 2 4 3 4" xfId="7980" xr:uid="{00000000-0005-0000-0000-000084040000}"/>
    <cellStyle name="level1a 2 2 2 4 3 4 2" xfId="18657" xr:uid="{00000000-0005-0000-0000-000085040000}"/>
    <cellStyle name="level1a 2 2 2 4 4" xfId="10136" xr:uid="{00000000-0005-0000-0000-000086040000}"/>
    <cellStyle name="level1a 2 2 2 4 5" xfId="10481" xr:uid="{00000000-0005-0000-0000-000087040000}"/>
    <cellStyle name="level1a 2 2 2 4 5 2" xfId="20983" xr:uid="{00000000-0005-0000-0000-000088040000}"/>
    <cellStyle name="level1a 2 2 2 4 6" xfId="4809" xr:uid="{00000000-0005-0000-0000-000089040000}"/>
    <cellStyle name="level1a 2 2 2 4 6 2" xfId="26314" xr:uid="{00000000-0005-0000-0000-00008A040000}"/>
    <cellStyle name="level1a 2 2 2 5" xfId="973" xr:uid="{00000000-0005-0000-0000-00008B040000}"/>
    <cellStyle name="level1a 2 2 2 5 2" xfId="1873" xr:uid="{00000000-0005-0000-0000-00008C040000}"/>
    <cellStyle name="level1a 2 2 2 5 2 2" xfId="11544" xr:uid="{00000000-0005-0000-0000-00008D040000}"/>
    <cellStyle name="level1a 2 2 2 5 2 2 2" xfId="21950" xr:uid="{00000000-0005-0000-0000-00008E040000}"/>
    <cellStyle name="level1a 2 2 2 5 2 3" xfId="15222" xr:uid="{00000000-0005-0000-0000-00008F040000}"/>
    <cellStyle name="level1a 2 2 2 5 2 3 2" xfId="27888" xr:uid="{00000000-0005-0000-0000-000090040000}"/>
    <cellStyle name="level1a 2 2 2 5 2 3 2 2" xfId="36693" xr:uid="{00000000-0005-0000-0000-000091040000}"/>
    <cellStyle name="level1a 2 2 2 5 2 4" xfId="6673" xr:uid="{00000000-0005-0000-0000-000092040000}"/>
    <cellStyle name="level1a 2 2 2 5 3" xfId="3751" xr:uid="{00000000-0005-0000-0000-000093040000}"/>
    <cellStyle name="level1a 2 2 2 5 3 2" xfId="13378" xr:uid="{00000000-0005-0000-0000-000094040000}"/>
    <cellStyle name="level1a 2 2 2 5 3 2 2" xfId="23743" xr:uid="{00000000-0005-0000-0000-000095040000}"/>
    <cellStyle name="level1a 2 2 2 5 3 3" xfId="16977" xr:uid="{00000000-0005-0000-0000-000096040000}"/>
    <cellStyle name="level1a 2 2 2 5 3 3 2" xfId="29643" xr:uid="{00000000-0005-0000-0000-000097040000}"/>
    <cellStyle name="level1a 2 2 2 5 3 3 2 2" xfId="38422" xr:uid="{00000000-0005-0000-0000-000098040000}"/>
    <cellStyle name="level1a 2 2 2 5 3 4" xfId="8180" xr:uid="{00000000-0005-0000-0000-000099040000}"/>
    <cellStyle name="level1a 2 2 2 5 3 4 2" xfId="25123" xr:uid="{00000000-0005-0000-0000-00009A040000}"/>
    <cellStyle name="level1a 2 2 2 5 4" xfId="8723" xr:uid="{00000000-0005-0000-0000-00009B040000}"/>
    <cellStyle name="level1a 2 2 2 5 5" xfId="10710" xr:uid="{00000000-0005-0000-0000-00009C040000}"/>
    <cellStyle name="level1a 2 2 2 5 5 2" xfId="21185" xr:uid="{00000000-0005-0000-0000-00009D040000}"/>
    <cellStyle name="level1a 2 2 2 5 6" xfId="14380" xr:uid="{00000000-0005-0000-0000-00009E040000}"/>
    <cellStyle name="level1a 2 2 2 5 6 2" xfId="27077" xr:uid="{00000000-0005-0000-0000-00009F040000}"/>
    <cellStyle name="level1a 2 2 2 5 6 2 2" xfId="35916" xr:uid="{00000000-0005-0000-0000-0000A0040000}"/>
    <cellStyle name="level1a 2 2 2 5 7" xfId="5211" xr:uid="{00000000-0005-0000-0000-0000A1040000}"/>
    <cellStyle name="level1a 2 2 2 5 7 2" xfId="26356" xr:uid="{00000000-0005-0000-0000-0000A2040000}"/>
    <cellStyle name="level1a 2 2 2 6" xfId="1207" xr:uid="{00000000-0005-0000-0000-0000A3040000}"/>
    <cellStyle name="level1a 2 2 2 6 2" xfId="1874" xr:uid="{00000000-0005-0000-0000-0000A4040000}"/>
    <cellStyle name="level1a 2 2 2 6 2 2" xfId="11545" xr:uid="{00000000-0005-0000-0000-0000A5040000}"/>
    <cellStyle name="level1a 2 2 2 6 2 2 2" xfId="21951" xr:uid="{00000000-0005-0000-0000-0000A6040000}"/>
    <cellStyle name="level1a 2 2 2 6 2 3" xfId="15223" xr:uid="{00000000-0005-0000-0000-0000A7040000}"/>
    <cellStyle name="level1a 2 2 2 6 2 3 2" xfId="27889" xr:uid="{00000000-0005-0000-0000-0000A8040000}"/>
    <cellStyle name="level1a 2 2 2 6 2 3 2 2" xfId="36694" xr:uid="{00000000-0005-0000-0000-0000A9040000}"/>
    <cellStyle name="level1a 2 2 2 6 2 4" xfId="6572" xr:uid="{00000000-0005-0000-0000-0000AA040000}"/>
    <cellStyle name="level1a 2 2 2 6 3" xfId="3985" xr:uid="{00000000-0005-0000-0000-0000AB040000}"/>
    <cellStyle name="level1a 2 2 2 6 3 2" xfId="13607" xr:uid="{00000000-0005-0000-0000-0000AC040000}"/>
    <cellStyle name="level1a 2 2 2 6 3 2 2" xfId="23964" xr:uid="{00000000-0005-0000-0000-0000AD040000}"/>
    <cellStyle name="level1a 2 2 2 6 3 3" xfId="17191" xr:uid="{00000000-0005-0000-0000-0000AE040000}"/>
    <cellStyle name="level1a 2 2 2 6 3 3 2" xfId="29857" xr:uid="{00000000-0005-0000-0000-0000AF040000}"/>
    <cellStyle name="level1a 2 2 2 6 3 3 2 2" xfId="38634" xr:uid="{00000000-0005-0000-0000-0000B0040000}"/>
    <cellStyle name="level1a 2 2 2 6 3 4" xfId="8072" xr:uid="{00000000-0005-0000-0000-0000B1040000}"/>
    <cellStyle name="level1a 2 2 2 6 3 4 2" xfId="25981" xr:uid="{00000000-0005-0000-0000-0000B2040000}"/>
    <cellStyle name="level1a 2 2 2 6 4" xfId="8794" xr:uid="{00000000-0005-0000-0000-0000B3040000}"/>
    <cellStyle name="level1a 2 2 2 6 5" xfId="14585" xr:uid="{00000000-0005-0000-0000-0000B4040000}"/>
    <cellStyle name="level1a 2 2 2 6 5 2" xfId="27274" xr:uid="{00000000-0005-0000-0000-0000B5040000}"/>
    <cellStyle name="level1a 2 2 2 6 5 2 2" xfId="36105" xr:uid="{00000000-0005-0000-0000-0000B6040000}"/>
    <cellStyle name="level1a 2 2 2 6 6" xfId="5128" xr:uid="{00000000-0005-0000-0000-0000B7040000}"/>
    <cellStyle name="level1a 2 2 2 6 6 2" xfId="24706" xr:uid="{00000000-0005-0000-0000-0000B8040000}"/>
    <cellStyle name="level1a 2 2 2 7" xfId="1427" xr:uid="{00000000-0005-0000-0000-0000B9040000}"/>
    <cellStyle name="level1a 2 2 2 7 2" xfId="1875" xr:uid="{00000000-0005-0000-0000-0000BA040000}"/>
    <cellStyle name="level1a 2 2 2 7 2 2" xfId="11546" xr:uid="{00000000-0005-0000-0000-0000BB040000}"/>
    <cellStyle name="level1a 2 2 2 7 2 2 2" xfId="21952" xr:uid="{00000000-0005-0000-0000-0000BC040000}"/>
    <cellStyle name="level1a 2 2 2 7 2 3" xfId="15224" xr:uid="{00000000-0005-0000-0000-0000BD040000}"/>
    <cellStyle name="level1a 2 2 2 7 2 3 2" xfId="27890" xr:uid="{00000000-0005-0000-0000-0000BE040000}"/>
    <cellStyle name="level1a 2 2 2 7 2 3 2 2" xfId="36695" xr:uid="{00000000-0005-0000-0000-0000BF040000}"/>
    <cellStyle name="level1a 2 2 2 7 2 4" xfId="7061" xr:uid="{00000000-0005-0000-0000-0000C0040000}"/>
    <cellStyle name="level1a 2 2 2 7 3" xfId="4205" xr:uid="{00000000-0005-0000-0000-0000C1040000}"/>
    <cellStyle name="level1a 2 2 2 7 3 2" xfId="13827" xr:uid="{00000000-0005-0000-0000-0000C2040000}"/>
    <cellStyle name="level1a 2 2 2 7 3 2 2" xfId="24172" xr:uid="{00000000-0005-0000-0000-0000C3040000}"/>
    <cellStyle name="level1a 2 2 2 7 3 3" xfId="17393" xr:uid="{00000000-0005-0000-0000-0000C4040000}"/>
    <cellStyle name="level1a 2 2 2 7 3 3 2" xfId="30059" xr:uid="{00000000-0005-0000-0000-0000C5040000}"/>
    <cellStyle name="level1a 2 2 2 7 3 3 2 2" xfId="38836" xr:uid="{00000000-0005-0000-0000-0000C6040000}"/>
    <cellStyle name="level1a 2 2 2 7 3 4" xfId="8569" xr:uid="{00000000-0005-0000-0000-0000C7040000}"/>
    <cellStyle name="level1a 2 2 2 7 3 4 2" xfId="25805" xr:uid="{00000000-0005-0000-0000-0000C8040000}"/>
    <cellStyle name="level1a 2 2 2 7 4" xfId="9365" xr:uid="{00000000-0005-0000-0000-0000C9040000}"/>
    <cellStyle name="level1a 2 2 2 7 5" xfId="11098" xr:uid="{00000000-0005-0000-0000-0000CA040000}"/>
    <cellStyle name="level1a 2 2 2 7 5 2" xfId="21532" xr:uid="{00000000-0005-0000-0000-0000CB040000}"/>
    <cellStyle name="level1a 2 2 2 7 6" xfId="14805" xr:uid="{00000000-0005-0000-0000-0000CC040000}"/>
    <cellStyle name="level1a 2 2 2 7 6 2" xfId="27486" xr:uid="{00000000-0005-0000-0000-0000CD040000}"/>
    <cellStyle name="level1a 2 2 2 7 6 2 2" xfId="36307" xr:uid="{00000000-0005-0000-0000-0000CE040000}"/>
    <cellStyle name="level1a 2 2 2 7 7" xfId="5521" xr:uid="{00000000-0005-0000-0000-0000CF040000}"/>
    <cellStyle name="level1a 2 2 2 7 7 2" xfId="19040" xr:uid="{00000000-0005-0000-0000-0000D0040000}"/>
    <cellStyle name="level1a 2 2 2 8" xfId="1631" xr:uid="{00000000-0005-0000-0000-0000D1040000}"/>
    <cellStyle name="level1a 2 2 2 8 2" xfId="1876" xr:uid="{00000000-0005-0000-0000-0000D2040000}"/>
    <cellStyle name="level1a 2 2 2 8 2 2" xfId="11547" xr:uid="{00000000-0005-0000-0000-0000D3040000}"/>
    <cellStyle name="level1a 2 2 2 8 2 2 2" xfId="21953" xr:uid="{00000000-0005-0000-0000-0000D4040000}"/>
    <cellStyle name="level1a 2 2 2 8 2 3" xfId="15225" xr:uid="{00000000-0005-0000-0000-0000D5040000}"/>
    <cellStyle name="level1a 2 2 2 8 2 3 2" xfId="27891" xr:uid="{00000000-0005-0000-0000-0000D6040000}"/>
    <cellStyle name="level1a 2 2 2 8 2 3 2 2" xfId="36696" xr:uid="{00000000-0005-0000-0000-0000D7040000}"/>
    <cellStyle name="level1a 2 2 2 8 2 4" xfId="7211" xr:uid="{00000000-0005-0000-0000-0000D8040000}"/>
    <cellStyle name="level1a 2 2 2 8 3" xfId="4409" xr:uid="{00000000-0005-0000-0000-0000D9040000}"/>
    <cellStyle name="level1a 2 2 2 8 3 2" xfId="14031" xr:uid="{00000000-0005-0000-0000-0000DA040000}"/>
    <cellStyle name="level1a 2 2 2 8 3 2 2" xfId="24368" xr:uid="{00000000-0005-0000-0000-0000DB040000}"/>
    <cellStyle name="level1a 2 2 2 8 3 3" xfId="17582" xr:uid="{00000000-0005-0000-0000-0000DC040000}"/>
    <cellStyle name="level1a 2 2 2 8 3 3 2" xfId="30248" xr:uid="{00000000-0005-0000-0000-0000DD040000}"/>
    <cellStyle name="level1a 2 2 2 8 3 3 2 2" xfId="39025" xr:uid="{00000000-0005-0000-0000-0000DE040000}"/>
    <cellStyle name="level1a 2 2 2 8 3 4" xfId="9523" xr:uid="{00000000-0005-0000-0000-0000DF040000}"/>
    <cellStyle name="level1a 2 2 2 8 4" xfId="11302" xr:uid="{00000000-0005-0000-0000-0000E0040000}"/>
    <cellStyle name="level1a 2 2 2 8 4 2" xfId="21731" xr:uid="{00000000-0005-0000-0000-0000E1040000}"/>
    <cellStyle name="level1a 2 2 2 8 5" xfId="15009" xr:uid="{00000000-0005-0000-0000-0000E2040000}"/>
    <cellStyle name="level1a 2 2 2 8 5 2" xfId="27682" xr:uid="{00000000-0005-0000-0000-0000E3040000}"/>
    <cellStyle name="level1a 2 2 2 8 5 2 2" xfId="36496" xr:uid="{00000000-0005-0000-0000-0000E4040000}"/>
    <cellStyle name="level1a 2 2 2 8 6" xfId="5667" xr:uid="{00000000-0005-0000-0000-0000E5040000}"/>
    <cellStyle name="level1a 2 2 2 8 6 2" xfId="20746" xr:uid="{00000000-0005-0000-0000-0000E6040000}"/>
    <cellStyle name="level1a 2 2 2 9" xfId="1859" xr:uid="{00000000-0005-0000-0000-0000E7040000}"/>
    <cellStyle name="level1a 2 2 2 9 2" xfId="11530" xr:uid="{00000000-0005-0000-0000-0000E8040000}"/>
    <cellStyle name="level1a 2 2 2 9 2 2" xfId="21936" xr:uid="{00000000-0005-0000-0000-0000E9040000}"/>
    <cellStyle name="level1a 2 2 2 9 3" xfId="15208" xr:uid="{00000000-0005-0000-0000-0000EA040000}"/>
    <cellStyle name="level1a 2 2 2 9 3 2" xfId="27874" xr:uid="{00000000-0005-0000-0000-0000EB040000}"/>
    <cellStyle name="level1a 2 2 2 9 3 2 2" xfId="36679" xr:uid="{00000000-0005-0000-0000-0000EC040000}"/>
    <cellStyle name="level1a 2 2 2 9 4" xfId="6266" xr:uid="{00000000-0005-0000-0000-0000ED040000}"/>
    <cellStyle name="level1a 2 2 2_STUD aligned by INSTIT" xfId="4744" xr:uid="{00000000-0005-0000-0000-0000EE040000}"/>
    <cellStyle name="level1a 2 2 3" xfId="295" xr:uid="{00000000-0005-0000-0000-0000EF040000}"/>
    <cellStyle name="level1a 2 2 3 10" xfId="4636" xr:uid="{00000000-0005-0000-0000-0000F0040000}"/>
    <cellStyle name="level1a 2 2 3 10 2" xfId="26069" xr:uid="{00000000-0005-0000-0000-0000F1040000}"/>
    <cellStyle name="level1a 2 2 3 2" xfId="415" xr:uid="{00000000-0005-0000-0000-0000F2040000}"/>
    <cellStyle name="level1a 2 2 3 2 2" xfId="771" xr:uid="{00000000-0005-0000-0000-0000F3040000}"/>
    <cellStyle name="level1a 2 2 3 2 2 2" xfId="1879" xr:uid="{00000000-0005-0000-0000-0000F4040000}"/>
    <cellStyle name="level1a 2 2 3 2 2 2 2" xfId="11550" xr:uid="{00000000-0005-0000-0000-0000F5040000}"/>
    <cellStyle name="level1a 2 2 3 2 2 2 2 2" xfId="21956" xr:uid="{00000000-0005-0000-0000-0000F6040000}"/>
    <cellStyle name="level1a 2 2 3 2 2 2 3" xfId="15228" xr:uid="{00000000-0005-0000-0000-0000F7040000}"/>
    <cellStyle name="level1a 2 2 3 2 2 2 3 2" xfId="27894" xr:uid="{00000000-0005-0000-0000-0000F8040000}"/>
    <cellStyle name="level1a 2 2 3 2 2 2 3 2 2" xfId="36699" xr:uid="{00000000-0005-0000-0000-0000F9040000}"/>
    <cellStyle name="level1a 2 2 3 2 2 2 4" xfId="6733" xr:uid="{00000000-0005-0000-0000-0000FA040000}"/>
    <cellStyle name="level1a 2 2 3 2 2 3" xfId="3552" xr:uid="{00000000-0005-0000-0000-0000FB040000}"/>
    <cellStyle name="level1a 2 2 3 2 2 3 2" xfId="13184" xr:uid="{00000000-0005-0000-0000-0000FC040000}"/>
    <cellStyle name="level1a 2 2 3 2 2 3 2 2" xfId="23551" xr:uid="{00000000-0005-0000-0000-0000FD040000}"/>
    <cellStyle name="level1a 2 2 3 2 2 3 3" xfId="16793" xr:uid="{00000000-0005-0000-0000-0000FE040000}"/>
    <cellStyle name="level1a 2 2 3 2 2 3 3 2" xfId="29459" xr:uid="{00000000-0005-0000-0000-0000FF040000}"/>
    <cellStyle name="level1a 2 2 3 2 2 3 3 2 2" xfId="38240" xr:uid="{00000000-0005-0000-0000-000000050000}"/>
    <cellStyle name="level1a 2 2 3 2 2 3 4" xfId="8239" xr:uid="{00000000-0005-0000-0000-000001050000}"/>
    <cellStyle name="level1a 2 2 3 2 2 3 4 2" xfId="25799" xr:uid="{00000000-0005-0000-0000-000002050000}"/>
    <cellStyle name="level1a 2 2 3 2 2 4" xfId="9029" xr:uid="{00000000-0005-0000-0000-000003050000}"/>
    <cellStyle name="level1a 2 2 3 2 2 5" xfId="10545" xr:uid="{00000000-0005-0000-0000-000004050000}"/>
    <cellStyle name="level1a 2 2 3 2 2 5 2" xfId="21039" xr:uid="{00000000-0005-0000-0000-000005050000}"/>
    <cellStyle name="level1a 2 2 3 2 2 6" xfId="5263" xr:uid="{00000000-0005-0000-0000-000006050000}"/>
    <cellStyle name="level1a 2 2 3 2 2 6 2" xfId="17770" xr:uid="{00000000-0005-0000-0000-000007050000}"/>
    <cellStyle name="level1a 2 2 3 2 3" xfId="1050" xr:uid="{00000000-0005-0000-0000-000008050000}"/>
    <cellStyle name="level1a 2 2 3 2 3 2" xfId="1880" xr:uid="{00000000-0005-0000-0000-000009050000}"/>
    <cellStyle name="level1a 2 2 3 2 3 2 2" xfId="11551" xr:uid="{00000000-0005-0000-0000-00000A050000}"/>
    <cellStyle name="level1a 2 2 3 2 3 2 2 2" xfId="21957" xr:uid="{00000000-0005-0000-0000-00000B050000}"/>
    <cellStyle name="level1a 2 2 3 2 3 2 3" xfId="15229" xr:uid="{00000000-0005-0000-0000-00000C050000}"/>
    <cellStyle name="level1a 2 2 3 2 3 2 3 2" xfId="27895" xr:uid="{00000000-0005-0000-0000-00000D050000}"/>
    <cellStyle name="level1a 2 2 3 2 3 2 3 2 2" xfId="36700" xr:uid="{00000000-0005-0000-0000-00000E050000}"/>
    <cellStyle name="level1a 2 2 3 2 3 2 4" xfId="6895" xr:uid="{00000000-0005-0000-0000-00000F050000}"/>
    <cellStyle name="level1a 2 2 3 2 3 3" xfId="3828" xr:uid="{00000000-0005-0000-0000-000010050000}"/>
    <cellStyle name="level1a 2 2 3 2 3 3 2" xfId="13455" xr:uid="{00000000-0005-0000-0000-000011050000}"/>
    <cellStyle name="level1a 2 2 3 2 3 3 2 2" xfId="23816" xr:uid="{00000000-0005-0000-0000-000012050000}"/>
    <cellStyle name="level1a 2 2 3 2 3 3 3" xfId="17048" xr:uid="{00000000-0005-0000-0000-000013050000}"/>
    <cellStyle name="level1a 2 2 3 2 3 3 3 2" xfId="29714" xr:uid="{00000000-0005-0000-0000-000014050000}"/>
    <cellStyle name="level1a 2 2 3 2 3 3 3 2 2" xfId="38493" xr:uid="{00000000-0005-0000-0000-000015050000}"/>
    <cellStyle name="level1a 2 2 3 2 3 3 4" xfId="8402" xr:uid="{00000000-0005-0000-0000-000016050000}"/>
    <cellStyle name="level1a 2 2 3 2 3 3 4 2" xfId="25708" xr:uid="{00000000-0005-0000-0000-000017050000}"/>
    <cellStyle name="level1a 2 2 3 2 3 4" xfId="9196" xr:uid="{00000000-0005-0000-0000-000018050000}"/>
    <cellStyle name="level1a 2 2 3 2 3 5" xfId="14452" xr:uid="{00000000-0005-0000-0000-000019050000}"/>
    <cellStyle name="level1a 2 2 3 2 3 5 2" xfId="27145" xr:uid="{00000000-0005-0000-0000-00001A050000}"/>
    <cellStyle name="level1a 2 2 3 2 3 5 2 2" xfId="35982" xr:uid="{00000000-0005-0000-0000-00001B050000}"/>
    <cellStyle name="level1a 2 2 3 2 3 6" xfId="5389" xr:uid="{00000000-0005-0000-0000-00001C050000}"/>
    <cellStyle name="level1a 2 2 3 2 3 6 2" xfId="26893" xr:uid="{00000000-0005-0000-0000-00001D050000}"/>
    <cellStyle name="level1a 2 2 3 2 4" xfId="1283" xr:uid="{00000000-0005-0000-0000-00001E050000}"/>
    <cellStyle name="level1a 2 2 3 2 4 2" xfId="1881" xr:uid="{00000000-0005-0000-0000-00001F050000}"/>
    <cellStyle name="level1a 2 2 3 2 4 2 2" xfId="11552" xr:uid="{00000000-0005-0000-0000-000020050000}"/>
    <cellStyle name="level1a 2 2 3 2 4 2 2 2" xfId="21958" xr:uid="{00000000-0005-0000-0000-000021050000}"/>
    <cellStyle name="level1a 2 2 3 2 4 2 3" xfId="15230" xr:uid="{00000000-0005-0000-0000-000022050000}"/>
    <cellStyle name="level1a 2 2 3 2 4 2 3 2" xfId="27896" xr:uid="{00000000-0005-0000-0000-000023050000}"/>
    <cellStyle name="level1a 2 2 3 2 4 2 3 2 2" xfId="36701" xr:uid="{00000000-0005-0000-0000-000024050000}"/>
    <cellStyle name="level1a 2 2 3 2 4 2 4" xfId="7116" xr:uid="{00000000-0005-0000-0000-000025050000}"/>
    <cellStyle name="level1a 2 2 3 2 4 3" xfId="4061" xr:uid="{00000000-0005-0000-0000-000026050000}"/>
    <cellStyle name="level1a 2 2 3 2 4 3 2" xfId="13683" xr:uid="{00000000-0005-0000-0000-000027050000}"/>
    <cellStyle name="level1a 2 2 3 2 4 3 2 2" xfId="24035" xr:uid="{00000000-0005-0000-0000-000028050000}"/>
    <cellStyle name="level1a 2 2 3 2 4 3 3" xfId="17261" xr:uid="{00000000-0005-0000-0000-000029050000}"/>
    <cellStyle name="level1a 2 2 3 2 4 3 3 2" xfId="29927" xr:uid="{00000000-0005-0000-0000-00002A050000}"/>
    <cellStyle name="level1a 2 2 3 2 4 3 3 2 2" xfId="38704" xr:uid="{00000000-0005-0000-0000-00002B050000}"/>
    <cellStyle name="level1a 2 2 3 2 4 3 4" xfId="8624" xr:uid="{00000000-0005-0000-0000-00002C050000}"/>
    <cellStyle name="level1a 2 2 3 2 4 3 4 2" xfId="19803" xr:uid="{00000000-0005-0000-0000-00002D050000}"/>
    <cellStyle name="level1a 2 2 3 2 4 4" xfId="9420" xr:uid="{00000000-0005-0000-0000-00002E050000}"/>
    <cellStyle name="level1a 2 2 3 2 4 5" xfId="10954" xr:uid="{00000000-0005-0000-0000-00002F050000}"/>
    <cellStyle name="level1a 2 2 3 2 4 5 2" xfId="21394" xr:uid="{00000000-0005-0000-0000-000030050000}"/>
    <cellStyle name="level1a 2 2 3 2 4 6" xfId="14661" xr:uid="{00000000-0005-0000-0000-000031050000}"/>
    <cellStyle name="level1a 2 2 3 2 4 6 2" xfId="27346" xr:uid="{00000000-0005-0000-0000-000032050000}"/>
    <cellStyle name="level1a 2 2 3 2 4 6 2 2" xfId="36175" xr:uid="{00000000-0005-0000-0000-000033050000}"/>
    <cellStyle name="level1a 2 2 3 2 4 7" xfId="5575" xr:uid="{00000000-0005-0000-0000-000034050000}"/>
    <cellStyle name="level1a 2 2 3 2 4 7 2" xfId="18955" xr:uid="{00000000-0005-0000-0000-000035050000}"/>
    <cellStyle name="level1a 2 2 3 2 5" xfId="1500" xr:uid="{00000000-0005-0000-0000-000036050000}"/>
    <cellStyle name="level1a 2 2 3 2 5 2" xfId="1882" xr:uid="{00000000-0005-0000-0000-000037050000}"/>
    <cellStyle name="level1a 2 2 3 2 5 2 2" xfId="11553" xr:uid="{00000000-0005-0000-0000-000038050000}"/>
    <cellStyle name="level1a 2 2 3 2 5 2 2 2" xfId="21959" xr:uid="{00000000-0005-0000-0000-000039050000}"/>
    <cellStyle name="level1a 2 2 3 2 5 2 3" xfId="15231" xr:uid="{00000000-0005-0000-0000-00003A050000}"/>
    <cellStyle name="level1a 2 2 3 2 5 2 3 2" xfId="27897" xr:uid="{00000000-0005-0000-0000-00003B050000}"/>
    <cellStyle name="level1a 2 2 3 2 5 2 3 2 2" xfId="36702" xr:uid="{00000000-0005-0000-0000-00003C050000}"/>
    <cellStyle name="level1a 2 2 3 2 5 2 4" xfId="7212" xr:uid="{00000000-0005-0000-0000-00003D050000}"/>
    <cellStyle name="level1a 2 2 3 2 5 3" xfId="4278" xr:uid="{00000000-0005-0000-0000-00003E050000}"/>
    <cellStyle name="level1a 2 2 3 2 5 3 2" xfId="13900" xr:uid="{00000000-0005-0000-0000-00003F050000}"/>
    <cellStyle name="level1a 2 2 3 2 5 3 2 2" xfId="24242" xr:uid="{00000000-0005-0000-0000-000040050000}"/>
    <cellStyle name="level1a 2 2 3 2 5 3 3" xfId="17460" xr:uid="{00000000-0005-0000-0000-000041050000}"/>
    <cellStyle name="level1a 2 2 3 2 5 3 3 2" xfId="30126" xr:uid="{00000000-0005-0000-0000-000042050000}"/>
    <cellStyle name="level1a 2 2 3 2 5 3 3 2 2" xfId="38903" xr:uid="{00000000-0005-0000-0000-000043050000}"/>
    <cellStyle name="level1a 2 2 3 2 5 3 4" xfId="9524" xr:uid="{00000000-0005-0000-0000-000044050000}"/>
    <cellStyle name="level1a 2 2 3 2 5 4" xfId="11171" xr:uid="{00000000-0005-0000-0000-000045050000}"/>
    <cellStyle name="level1a 2 2 3 2 5 4 2" xfId="21602" xr:uid="{00000000-0005-0000-0000-000046050000}"/>
    <cellStyle name="level1a 2 2 3 2 5 5" xfId="14878" xr:uid="{00000000-0005-0000-0000-000047050000}"/>
    <cellStyle name="level1a 2 2 3 2 5 5 2" xfId="27555" xr:uid="{00000000-0005-0000-0000-000048050000}"/>
    <cellStyle name="level1a 2 2 3 2 5 5 2 2" xfId="36374" xr:uid="{00000000-0005-0000-0000-000049050000}"/>
    <cellStyle name="level1a 2 2 3 2 5 6" xfId="5668" xr:uid="{00000000-0005-0000-0000-00004A050000}"/>
    <cellStyle name="level1a 2 2 3 2 5 6 2" xfId="20639" xr:uid="{00000000-0005-0000-0000-00004B050000}"/>
    <cellStyle name="level1a 2 2 3 2 6" xfId="1702" xr:uid="{00000000-0005-0000-0000-00004C050000}"/>
    <cellStyle name="level1a 2 2 3 2 6 2" xfId="1883" xr:uid="{00000000-0005-0000-0000-00004D050000}"/>
    <cellStyle name="level1a 2 2 3 2 6 2 2" xfId="11554" xr:uid="{00000000-0005-0000-0000-00004E050000}"/>
    <cellStyle name="level1a 2 2 3 2 6 2 2 2" xfId="21960" xr:uid="{00000000-0005-0000-0000-00004F050000}"/>
    <cellStyle name="level1a 2 2 3 2 6 2 3" xfId="15232" xr:uid="{00000000-0005-0000-0000-000050050000}"/>
    <cellStyle name="level1a 2 2 3 2 6 2 3 2" xfId="27898" xr:uid="{00000000-0005-0000-0000-000051050000}"/>
    <cellStyle name="level1a 2 2 3 2 6 2 3 2 2" xfId="36703" xr:uid="{00000000-0005-0000-0000-000052050000}"/>
    <cellStyle name="level1a 2 2 3 2 6 2 4" xfId="7213" xr:uid="{00000000-0005-0000-0000-000053050000}"/>
    <cellStyle name="level1a 2 2 3 2 6 3" xfId="4480" xr:uid="{00000000-0005-0000-0000-000054050000}"/>
    <cellStyle name="level1a 2 2 3 2 6 3 2" xfId="14102" xr:uid="{00000000-0005-0000-0000-000055050000}"/>
    <cellStyle name="level1a 2 2 3 2 6 3 2 2" xfId="24434" xr:uid="{00000000-0005-0000-0000-000056050000}"/>
    <cellStyle name="level1a 2 2 3 2 6 3 3" xfId="17647" xr:uid="{00000000-0005-0000-0000-000057050000}"/>
    <cellStyle name="level1a 2 2 3 2 6 3 3 2" xfId="30313" xr:uid="{00000000-0005-0000-0000-000058050000}"/>
    <cellStyle name="level1a 2 2 3 2 6 3 3 2 2" xfId="39090" xr:uid="{00000000-0005-0000-0000-000059050000}"/>
    <cellStyle name="level1a 2 2 3 2 6 3 4" xfId="9525" xr:uid="{00000000-0005-0000-0000-00005A050000}"/>
    <cellStyle name="level1a 2 2 3 2 6 4" xfId="11373" xr:uid="{00000000-0005-0000-0000-00005B050000}"/>
    <cellStyle name="level1a 2 2 3 2 6 4 2" xfId="21798" xr:uid="{00000000-0005-0000-0000-00005C050000}"/>
    <cellStyle name="level1a 2 2 3 2 6 5" xfId="15080" xr:uid="{00000000-0005-0000-0000-00005D050000}"/>
    <cellStyle name="level1a 2 2 3 2 6 5 2" xfId="27749" xr:uid="{00000000-0005-0000-0000-00005E050000}"/>
    <cellStyle name="level1a 2 2 3 2 6 5 2 2" xfId="36561" xr:uid="{00000000-0005-0000-0000-00005F050000}"/>
    <cellStyle name="level1a 2 2 3 2 6 6" xfId="5669" xr:uid="{00000000-0005-0000-0000-000060050000}"/>
    <cellStyle name="level1a 2 2 3 2 6 6 2" xfId="20151" xr:uid="{00000000-0005-0000-0000-000061050000}"/>
    <cellStyle name="level1a 2 2 3 2 7" xfId="1878" xr:uid="{00000000-0005-0000-0000-000062050000}"/>
    <cellStyle name="level1a 2 2 3 2 7 2" xfId="11549" xr:uid="{00000000-0005-0000-0000-000063050000}"/>
    <cellStyle name="level1a 2 2 3 2 7 2 2" xfId="21955" xr:uid="{00000000-0005-0000-0000-000064050000}"/>
    <cellStyle name="level1a 2 2 3 2 7 3" xfId="15227" xr:uid="{00000000-0005-0000-0000-000065050000}"/>
    <cellStyle name="level1a 2 2 3 2 7 3 2" xfId="27893" xr:uid="{00000000-0005-0000-0000-000066050000}"/>
    <cellStyle name="level1a 2 2 3 2 7 3 2 2" xfId="36698" xr:uid="{00000000-0005-0000-0000-000067050000}"/>
    <cellStyle name="level1a 2 2 3 2 7 4" xfId="6457" xr:uid="{00000000-0005-0000-0000-000068050000}"/>
    <cellStyle name="level1a 2 2 3 2 8" xfId="4853" xr:uid="{00000000-0005-0000-0000-000069050000}"/>
    <cellStyle name="level1a 2 2 3 2 8 2" xfId="25623" xr:uid="{00000000-0005-0000-0000-00006A050000}"/>
    <cellStyle name="level1a 2 2 3 2_STUD aligned by INSTIT" xfId="4743" xr:uid="{00000000-0005-0000-0000-00006B050000}"/>
    <cellStyle name="level1a 2 2 3 3" xfId="476" xr:uid="{00000000-0005-0000-0000-00006C050000}"/>
    <cellStyle name="level1a 2 2 3 3 2" xfId="832" xr:uid="{00000000-0005-0000-0000-00006D050000}"/>
    <cellStyle name="level1a 2 2 3 3 2 2" xfId="1885" xr:uid="{00000000-0005-0000-0000-00006E050000}"/>
    <cellStyle name="level1a 2 2 3 3 2 2 2" xfId="11556" xr:uid="{00000000-0005-0000-0000-00006F050000}"/>
    <cellStyle name="level1a 2 2 3 3 2 2 2 2" xfId="21962" xr:uid="{00000000-0005-0000-0000-000070050000}"/>
    <cellStyle name="level1a 2 2 3 3 2 2 3" xfId="15234" xr:uid="{00000000-0005-0000-0000-000071050000}"/>
    <cellStyle name="level1a 2 2 3 3 2 2 3 2" xfId="27900" xr:uid="{00000000-0005-0000-0000-000072050000}"/>
    <cellStyle name="level1a 2 2 3 3 2 2 3 2 2" xfId="36705" xr:uid="{00000000-0005-0000-0000-000073050000}"/>
    <cellStyle name="level1a 2 2 3 3 2 2 4" xfId="6950" xr:uid="{00000000-0005-0000-0000-000074050000}"/>
    <cellStyle name="level1a 2 2 3 3 2 3" xfId="3613" xr:uid="{00000000-0005-0000-0000-000075050000}"/>
    <cellStyle name="level1a 2 2 3 3 2 3 2" xfId="13241" xr:uid="{00000000-0005-0000-0000-000076050000}"/>
    <cellStyle name="level1a 2 2 3 3 2 3 2 2" xfId="23608" xr:uid="{00000000-0005-0000-0000-000077050000}"/>
    <cellStyle name="level1a 2 2 3 3 2 3 3" xfId="16847" xr:uid="{00000000-0005-0000-0000-000078050000}"/>
    <cellStyle name="level1a 2 2 3 3 2 3 3 2" xfId="29513" xr:uid="{00000000-0005-0000-0000-000079050000}"/>
    <cellStyle name="level1a 2 2 3 3 2 3 3 2 2" xfId="38293" xr:uid="{00000000-0005-0000-0000-00007A050000}"/>
    <cellStyle name="level1a 2 2 3 3 2 3 4" xfId="8458" xr:uid="{00000000-0005-0000-0000-00007B050000}"/>
    <cellStyle name="level1a 2 2 3 3 2 3 4 2" xfId="26039" xr:uid="{00000000-0005-0000-0000-00007C050000}"/>
    <cellStyle name="level1a 2 2 3 3 2 4" xfId="9253" xr:uid="{00000000-0005-0000-0000-00007D050000}"/>
    <cellStyle name="level1a 2 2 3 3 2 5" xfId="14247" xr:uid="{00000000-0005-0000-0000-00007E050000}"/>
    <cellStyle name="level1a 2 2 3 3 2 5 2" xfId="26948" xr:uid="{00000000-0005-0000-0000-00007F050000}"/>
    <cellStyle name="level1a 2 2 3 3 2 5 2 2" xfId="35791" xr:uid="{00000000-0005-0000-0000-000080050000}"/>
    <cellStyle name="level1a 2 2 3 3 2 6" xfId="5432" xr:uid="{00000000-0005-0000-0000-000081050000}"/>
    <cellStyle name="level1a 2 2 3 3 2 6 2" xfId="24562" xr:uid="{00000000-0005-0000-0000-000082050000}"/>
    <cellStyle name="level1a 2 2 3 3 3" xfId="1111" xr:uid="{00000000-0005-0000-0000-000083050000}"/>
    <cellStyle name="level1a 2 2 3 3 3 2" xfId="1886" xr:uid="{00000000-0005-0000-0000-000084050000}"/>
    <cellStyle name="level1a 2 2 3 3 3 2 2" xfId="11557" xr:uid="{00000000-0005-0000-0000-000085050000}"/>
    <cellStyle name="level1a 2 2 3 3 3 2 2 2" xfId="21963" xr:uid="{00000000-0005-0000-0000-000086050000}"/>
    <cellStyle name="level1a 2 2 3 3 3 2 3" xfId="15235" xr:uid="{00000000-0005-0000-0000-000087050000}"/>
    <cellStyle name="level1a 2 2 3 3 3 2 3 2" xfId="27901" xr:uid="{00000000-0005-0000-0000-000088050000}"/>
    <cellStyle name="level1a 2 2 3 3 3 2 3 2 2" xfId="36706" xr:uid="{00000000-0005-0000-0000-000089050000}"/>
    <cellStyle name="level1a 2 2 3 3 3 2 4" xfId="7214" xr:uid="{00000000-0005-0000-0000-00008A050000}"/>
    <cellStyle name="level1a 2 2 3 3 3 3" xfId="3889" xr:uid="{00000000-0005-0000-0000-00008B050000}"/>
    <cellStyle name="level1a 2 2 3 3 3 3 2" xfId="13512" xr:uid="{00000000-0005-0000-0000-00008C050000}"/>
    <cellStyle name="level1a 2 2 3 3 3 3 2 2" xfId="23872" xr:uid="{00000000-0005-0000-0000-00008D050000}"/>
    <cellStyle name="level1a 2 2 3 3 3 3 3" xfId="17102" xr:uid="{00000000-0005-0000-0000-00008E050000}"/>
    <cellStyle name="level1a 2 2 3 3 3 3 3 2" xfId="29768" xr:uid="{00000000-0005-0000-0000-00008F050000}"/>
    <cellStyle name="level1a 2 2 3 3 3 3 3 2 2" xfId="38546" xr:uid="{00000000-0005-0000-0000-000090050000}"/>
    <cellStyle name="level1a 2 2 3 3 3 3 4" xfId="9526" xr:uid="{00000000-0005-0000-0000-000091050000}"/>
    <cellStyle name="level1a 2 2 3 3 3 4" xfId="10815" xr:uid="{00000000-0005-0000-0000-000092050000}"/>
    <cellStyle name="level1a 2 2 3 3 3 4 2" xfId="21272" xr:uid="{00000000-0005-0000-0000-000093050000}"/>
    <cellStyle name="level1a 2 2 3 3 3 5" xfId="5670" xr:uid="{00000000-0005-0000-0000-000094050000}"/>
    <cellStyle name="level1a 2 2 3 3 3 5 2" xfId="26057" xr:uid="{00000000-0005-0000-0000-000095050000}"/>
    <cellStyle name="level1a 2 2 3 3 4" xfId="1340" xr:uid="{00000000-0005-0000-0000-000096050000}"/>
    <cellStyle name="level1a 2 2 3 3 4 2" xfId="1887" xr:uid="{00000000-0005-0000-0000-000097050000}"/>
    <cellStyle name="level1a 2 2 3 3 4 2 2" xfId="11558" xr:uid="{00000000-0005-0000-0000-000098050000}"/>
    <cellStyle name="level1a 2 2 3 3 4 2 2 2" xfId="21964" xr:uid="{00000000-0005-0000-0000-000099050000}"/>
    <cellStyle name="level1a 2 2 3 3 4 2 3" xfId="15236" xr:uid="{00000000-0005-0000-0000-00009A050000}"/>
    <cellStyle name="level1a 2 2 3 3 4 2 3 2" xfId="27902" xr:uid="{00000000-0005-0000-0000-00009B050000}"/>
    <cellStyle name="level1a 2 2 3 3 4 2 3 2 2" xfId="36707" xr:uid="{00000000-0005-0000-0000-00009C050000}"/>
    <cellStyle name="level1a 2 2 3 3 4 2 4" xfId="7215" xr:uid="{00000000-0005-0000-0000-00009D050000}"/>
    <cellStyle name="level1a 2 2 3 3 4 3" xfId="4118" xr:uid="{00000000-0005-0000-0000-00009E050000}"/>
    <cellStyle name="level1a 2 2 3 3 4 3 2" xfId="13740" xr:uid="{00000000-0005-0000-0000-00009F050000}"/>
    <cellStyle name="level1a 2 2 3 3 4 3 2 2" xfId="24090" xr:uid="{00000000-0005-0000-0000-0000A0050000}"/>
    <cellStyle name="level1a 2 2 3 3 4 3 3" xfId="17315" xr:uid="{00000000-0005-0000-0000-0000A1050000}"/>
    <cellStyle name="level1a 2 2 3 3 4 3 3 2" xfId="29981" xr:uid="{00000000-0005-0000-0000-0000A2050000}"/>
    <cellStyle name="level1a 2 2 3 3 4 3 3 2 2" xfId="38758" xr:uid="{00000000-0005-0000-0000-0000A3050000}"/>
    <cellStyle name="level1a 2 2 3 3 4 3 4" xfId="9527" xr:uid="{00000000-0005-0000-0000-0000A4050000}"/>
    <cellStyle name="level1a 2 2 3 3 4 4" xfId="11011" xr:uid="{00000000-0005-0000-0000-0000A5050000}"/>
    <cellStyle name="level1a 2 2 3 3 4 4 2" xfId="21448" xr:uid="{00000000-0005-0000-0000-0000A6050000}"/>
    <cellStyle name="level1a 2 2 3 3 4 5" xfId="14718" xr:uid="{00000000-0005-0000-0000-0000A7050000}"/>
    <cellStyle name="level1a 2 2 3 3 4 5 2" xfId="27401" xr:uid="{00000000-0005-0000-0000-0000A8050000}"/>
    <cellStyle name="level1a 2 2 3 3 4 5 2 2" xfId="36229" xr:uid="{00000000-0005-0000-0000-0000A9050000}"/>
    <cellStyle name="level1a 2 2 3 3 4 6" xfId="5671" xr:uid="{00000000-0005-0000-0000-0000AA050000}"/>
    <cellStyle name="level1a 2 2 3 3 4 6 2" xfId="25900" xr:uid="{00000000-0005-0000-0000-0000AB050000}"/>
    <cellStyle name="level1a 2 2 3 3 5" xfId="1556" xr:uid="{00000000-0005-0000-0000-0000AC050000}"/>
    <cellStyle name="level1a 2 2 3 3 5 2" xfId="1888" xr:uid="{00000000-0005-0000-0000-0000AD050000}"/>
    <cellStyle name="level1a 2 2 3 3 5 2 2" xfId="11559" xr:uid="{00000000-0005-0000-0000-0000AE050000}"/>
    <cellStyle name="level1a 2 2 3 3 5 2 2 2" xfId="21965" xr:uid="{00000000-0005-0000-0000-0000AF050000}"/>
    <cellStyle name="level1a 2 2 3 3 5 2 3" xfId="15237" xr:uid="{00000000-0005-0000-0000-0000B0050000}"/>
    <cellStyle name="level1a 2 2 3 3 5 2 3 2" xfId="27903" xr:uid="{00000000-0005-0000-0000-0000B1050000}"/>
    <cellStyle name="level1a 2 2 3 3 5 2 3 2 2" xfId="36708" xr:uid="{00000000-0005-0000-0000-0000B2050000}"/>
    <cellStyle name="level1a 2 2 3 3 5 2 4" xfId="7216" xr:uid="{00000000-0005-0000-0000-0000B3050000}"/>
    <cellStyle name="level1a 2 2 3 3 5 3" xfId="4334" xr:uid="{00000000-0005-0000-0000-0000B4050000}"/>
    <cellStyle name="level1a 2 2 3 3 5 3 2" xfId="13956" xr:uid="{00000000-0005-0000-0000-0000B5050000}"/>
    <cellStyle name="level1a 2 2 3 3 5 3 2 2" xfId="24295" xr:uid="{00000000-0005-0000-0000-0000B6050000}"/>
    <cellStyle name="level1a 2 2 3 3 5 3 3" xfId="17513" xr:uid="{00000000-0005-0000-0000-0000B7050000}"/>
    <cellStyle name="level1a 2 2 3 3 5 3 3 2" xfId="30179" xr:uid="{00000000-0005-0000-0000-0000B8050000}"/>
    <cellStyle name="level1a 2 2 3 3 5 3 3 2 2" xfId="38956" xr:uid="{00000000-0005-0000-0000-0000B9050000}"/>
    <cellStyle name="level1a 2 2 3 3 5 3 4" xfId="9528" xr:uid="{00000000-0005-0000-0000-0000BA050000}"/>
    <cellStyle name="level1a 2 2 3 3 5 4" xfId="11227" xr:uid="{00000000-0005-0000-0000-0000BB050000}"/>
    <cellStyle name="level1a 2 2 3 3 5 4 2" xfId="21656" xr:uid="{00000000-0005-0000-0000-0000BC050000}"/>
    <cellStyle name="level1a 2 2 3 3 5 5" xfId="14934" xr:uid="{00000000-0005-0000-0000-0000BD050000}"/>
    <cellStyle name="level1a 2 2 3 3 5 5 2" xfId="27608" xr:uid="{00000000-0005-0000-0000-0000BE050000}"/>
    <cellStyle name="level1a 2 2 3 3 5 5 2 2" xfId="36427" xr:uid="{00000000-0005-0000-0000-0000BF050000}"/>
    <cellStyle name="level1a 2 2 3 3 5 6" xfId="5672" xr:uid="{00000000-0005-0000-0000-0000C0050000}"/>
    <cellStyle name="level1a 2 2 3 3 5 6 2" xfId="20043" xr:uid="{00000000-0005-0000-0000-0000C1050000}"/>
    <cellStyle name="level1a 2 2 3 3 6" xfId="1758" xr:uid="{00000000-0005-0000-0000-0000C2050000}"/>
    <cellStyle name="level1a 2 2 3 3 6 2" xfId="1889" xr:uid="{00000000-0005-0000-0000-0000C3050000}"/>
    <cellStyle name="level1a 2 2 3 3 6 2 2" xfId="11560" xr:uid="{00000000-0005-0000-0000-0000C4050000}"/>
    <cellStyle name="level1a 2 2 3 3 6 2 2 2" xfId="21966" xr:uid="{00000000-0005-0000-0000-0000C5050000}"/>
    <cellStyle name="level1a 2 2 3 3 6 2 3" xfId="15238" xr:uid="{00000000-0005-0000-0000-0000C6050000}"/>
    <cellStyle name="level1a 2 2 3 3 6 2 3 2" xfId="27904" xr:uid="{00000000-0005-0000-0000-0000C7050000}"/>
    <cellStyle name="level1a 2 2 3 3 6 2 3 2 2" xfId="36709" xr:uid="{00000000-0005-0000-0000-0000C8050000}"/>
    <cellStyle name="level1a 2 2 3 3 6 2 4" xfId="7217" xr:uid="{00000000-0005-0000-0000-0000C9050000}"/>
    <cellStyle name="level1a 2 2 3 3 6 3" xfId="4536" xr:uid="{00000000-0005-0000-0000-0000CA050000}"/>
    <cellStyle name="level1a 2 2 3 3 6 3 2" xfId="14158" xr:uid="{00000000-0005-0000-0000-0000CB050000}"/>
    <cellStyle name="level1a 2 2 3 3 6 3 2 2" xfId="24488" xr:uid="{00000000-0005-0000-0000-0000CC050000}"/>
    <cellStyle name="level1a 2 2 3 3 6 3 3" xfId="17700" xr:uid="{00000000-0005-0000-0000-0000CD050000}"/>
    <cellStyle name="level1a 2 2 3 3 6 3 3 2" xfId="30366" xr:uid="{00000000-0005-0000-0000-0000CE050000}"/>
    <cellStyle name="level1a 2 2 3 3 6 3 3 2 2" xfId="39143" xr:uid="{00000000-0005-0000-0000-0000CF050000}"/>
    <cellStyle name="level1a 2 2 3 3 6 3 4" xfId="9529" xr:uid="{00000000-0005-0000-0000-0000D0050000}"/>
    <cellStyle name="level1a 2 2 3 3 6 4" xfId="11429" xr:uid="{00000000-0005-0000-0000-0000D1050000}"/>
    <cellStyle name="level1a 2 2 3 3 6 4 2" xfId="21852" xr:uid="{00000000-0005-0000-0000-0000D2050000}"/>
    <cellStyle name="level1a 2 2 3 3 6 5" xfId="15136" xr:uid="{00000000-0005-0000-0000-0000D3050000}"/>
    <cellStyle name="level1a 2 2 3 3 6 5 2" xfId="27803" xr:uid="{00000000-0005-0000-0000-0000D4050000}"/>
    <cellStyle name="level1a 2 2 3 3 6 5 2 2" xfId="36614" xr:uid="{00000000-0005-0000-0000-0000D5050000}"/>
    <cellStyle name="level1a 2 2 3 3 6 6" xfId="5673" xr:uid="{00000000-0005-0000-0000-0000D6050000}"/>
    <cellStyle name="level1a 2 2 3 3 6 6 2" xfId="26688" xr:uid="{00000000-0005-0000-0000-0000D7050000}"/>
    <cellStyle name="level1a 2 2 3 3 7" xfId="1884" xr:uid="{00000000-0005-0000-0000-0000D8050000}"/>
    <cellStyle name="level1a 2 2 3 3 7 2" xfId="11555" xr:uid="{00000000-0005-0000-0000-0000D9050000}"/>
    <cellStyle name="level1a 2 2 3 3 7 2 2" xfId="21961" xr:uid="{00000000-0005-0000-0000-0000DA050000}"/>
    <cellStyle name="level1a 2 2 3 3 7 3" xfId="15233" xr:uid="{00000000-0005-0000-0000-0000DB050000}"/>
    <cellStyle name="level1a 2 2 3 3 7 3 2" xfId="27899" xr:uid="{00000000-0005-0000-0000-0000DC050000}"/>
    <cellStyle name="level1a 2 2 3 3 7 3 2 2" xfId="36704" xr:uid="{00000000-0005-0000-0000-0000DD050000}"/>
    <cellStyle name="level1a 2 2 3 3 7 4" xfId="6512" xr:uid="{00000000-0005-0000-0000-0000DE050000}"/>
    <cellStyle name="level1a 2 2 3 3 8" xfId="3349" xr:uid="{00000000-0005-0000-0000-0000DF050000}"/>
    <cellStyle name="level1a 2 2 3 3 8 2" xfId="12990" xr:uid="{00000000-0005-0000-0000-0000E0050000}"/>
    <cellStyle name="level1a 2 2 3 3 8 2 2" xfId="23359" xr:uid="{00000000-0005-0000-0000-0000E1050000}"/>
    <cellStyle name="level1a 2 2 3 3 8 3" xfId="16602" xr:uid="{00000000-0005-0000-0000-0000E2050000}"/>
    <cellStyle name="level1a 2 2 3 3 8 3 2" xfId="29268" xr:uid="{00000000-0005-0000-0000-0000E3050000}"/>
    <cellStyle name="level1a 2 2 3 3 8 3 2 2" xfId="38055" xr:uid="{00000000-0005-0000-0000-0000E4050000}"/>
    <cellStyle name="level1a 2 2 3 3 8 4" xfId="7915" xr:uid="{00000000-0005-0000-0000-0000E5050000}"/>
    <cellStyle name="level1a 2 2 3 3 9" xfId="4885" xr:uid="{00000000-0005-0000-0000-0000E6050000}"/>
    <cellStyle name="level1a 2 2 3 3 9 2" xfId="18556" xr:uid="{00000000-0005-0000-0000-0000E7050000}"/>
    <cellStyle name="level1a 2 2 3 3_STUD aligned by INSTIT" xfId="4760" xr:uid="{00000000-0005-0000-0000-0000E8050000}"/>
    <cellStyle name="level1a 2 2 3 4" xfId="652" xr:uid="{00000000-0005-0000-0000-0000E9050000}"/>
    <cellStyle name="level1a 2 2 3 4 2" xfId="1890" xr:uid="{00000000-0005-0000-0000-0000EA050000}"/>
    <cellStyle name="level1a 2 2 3 4 2 2" xfId="11561" xr:uid="{00000000-0005-0000-0000-0000EB050000}"/>
    <cellStyle name="level1a 2 2 3 4 2 2 2" xfId="21967" xr:uid="{00000000-0005-0000-0000-0000EC050000}"/>
    <cellStyle name="level1a 2 2 3 4 2 3" xfId="15239" xr:uid="{00000000-0005-0000-0000-0000ED050000}"/>
    <cellStyle name="level1a 2 2 3 4 2 3 2" xfId="27905" xr:uid="{00000000-0005-0000-0000-0000EE050000}"/>
    <cellStyle name="level1a 2 2 3 4 2 3 2 2" xfId="36710" xr:uid="{00000000-0005-0000-0000-0000EF050000}"/>
    <cellStyle name="level1a 2 2 3 4 2 4" xfId="6387" xr:uid="{00000000-0005-0000-0000-0000F0050000}"/>
    <cellStyle name="level1a 2 2 3 4 3" xfId="3460" xr:uid="{00000000-0005-0000-0000-0000F1050000}"/>
    <cellStyle name="level1a 2 2 3 4 3 2" xfId="13094" xr:uid="{00000000-0005-0000-0000-0000F2050000}"/>
    <cellStyle name="level1a 2 2 3 4 3 2 2" xfId="23462" xr:uid="{00000000-0005-0000-0000-0000F3050000}"/>
    <cellStyle name="level1a 2 2 3 4 3 3" xfId="16703" xr:uid="{00000000-0005-0000-0000-0000F4050000}"/>
    <cellStyle name="level1a 2 2 3 4 3 3 2" xfId="29369" xr:uid="{00000000-0005-0000-0000-0000F5050000}"/>
    <cellStyle name="level1a 2 2 3 4 3 3 2 2" xfId="38152" xr:uid="{00000000-0005-0000-0000-0000F6050000}"/>
    <cellStyle name="level1a 2 2 3 4 3 4" xfId="7971" xr:uid="{00000000-0005-0000-0000-0000F7050000}"/>
    <cellStyle name="level1a 2 2 3 4 3 4 2" xfId="25327" xr:uid="{00000000-0005-0000-0000-0000F8050000}"/>
    <cellStyle name="level1a 2 2 3 4 4" xfId="10130" xr:uid="{00000000-0005-0000-0000-0000F9050000}"/>
    <cellStyle name="level1a 2 2 3 4 5" xfId="10446" xr:uid="{00000000-0005-0000-0000-0000FA050000}"/>
    <cellStyle name="level1a 2 2 3 4 5 2" xfId="20951" xr:uid="{00000000-0005-0000-0000-0000FB050000}"/>
    <cellStyle name="level1a 2 2 3 4 6" xfId="4784" xr:uid="{00000000-0005-0000-0000-0000FC050000}"/>
    <cellStyle name="level1a 2 2 3 4 6 2" xfId="26884" xr:uid="{00000000-0005-0000-0000-0000FD050000}"/>
    <cellStyle name="level1a 2 2 3 5" xfId="938" xr:uid="{00000000-0005-0000-0000-0000FE050000}"/>
    <cellStyle name="level1a 2 2 3 5 2" xfId="1891" xr:uid="{00000000-0005-0000-0000-0000FF050000}"/>
    <cellStyle name="level1a 2 2 3 5 2 2" xfId="11562" xr:uid="{00000000-0005-0000-0000-000000060000}"/>
    <cellStyle name="level1a 2 2 3 5 2 2 2" xfId="21968" xr:uid="{00000000-0005-0000-0000-000001060000}"/>
    <cellStyle name="level1a 2 2 3 5 2 3" xfId="15240" xr:uid="{00000000-0005-0000-0000-000002060000}"/>
    <cellStyle name="level1a 2 2 3 5 2 3 2" xfId="27906" xr:uid="{00000000-0005-0000-0000-000003060000}"/>
    <cellStyle name="level1a 2 2 3 5 2 3 2 2" xfId="36711" xr:uid="{00000000-0005-0000-0000-000004060000}"/>
    <cellStyle name="level1a 2 2 3 5 2 4" xfId="6649" xr:uid="{00000000-0005-0000-0000-000005060000}"/>
    <cellStyle name="level1a 2 2 3 5 3" xfId="3716" xr:uid="{00000000-0005-0000-0000-000006060000}"/>
    <cellStyle name="level1a 2 2 3 5 3 2" xfId="13343" xr:uid="{00000000-0005-0000-0000-000007060000}"/>
    <cellStyle name="level1a 2 2 3 5 3 2 2" xfId="23708" xr:uid="{00000000-0005-0000-0000-000008060000}"/>
    <cellStyle name="level1a 2 2 3 5 3 3" xfId="16943" xr:uid="{00000000-0005-0000-0000-000009060000}"/>
    <cellStyle name="level1a 2 2 3 5 3 3 2" xfId="29609" xr:uid="{00000000-0005-0000-0000-00000A060000}"/>
    <cellStyle name="level1a 2 2 3 5 3 3 2 2" xfId="38388" xr:uid="{00000000-0005-0000-0000-00000B060000}"/>
    <cellStyle name="level1a 2 2 3 5 3 4" xfId="8156" xr:uid="{00000000-0005-0000-0000-00000C060000}"/>
    <cellStyle name="level1a 2 2 3 5 3 4 2" xfId="25266" xr:uid="{00000000-0005-0000-0000-00000D060000}"/>
    <cellStyle name="level1a 2 2 3 5 4" xfId="8739" xr:uid="{00000000-0005-0000-0000-00000E060000}"/>
    <cellStyle name="level1a 2 2 3 5 5" xfId="10681" xr:uid="{00000000-0005-0000-0000-00000F060000}"/>
    <cellStyle name="level1a 2 2 3 5 5 2" xfId="21159" xr:uid="{00000000-0005-0000-0000-000010060000}"/>
    <cellStyle name="level1a 2 2 3 5 6" xfId="14345" xr:uid="{00000000-0005-0000-0000-000011060000}"/>
    <cellStyle name="level1a 2 2 3 5 6 2" xfId="27043" xr:uid="{00000000-0005-0000-0000-000012060000}"/>
    <cellStyle name="level1a 2 2 3 5 6 2 2" xfId="35882" xr:uid="{00000000-0005-0000-0000-000013060000}"/>
    <cellStyle name="level1a 2 2 3 5 7" xfId="5192" xr:uid="{00000000-0005-0000-0000-000014060000}"/>
    <cellStyle name="level1a 2 2 3 5 7 2" xfId="18535" xr:uid="{00000000-0005-0000-0000-000015060000}"/>
    <cellStyle name="level1a 2 2 3 6" xfId="692" xr:uid="{00000000-0005-0000-0000-000016060000}"/>
    <cellStyle name="level1a 2 2 3 6 2" xfId="1892" xr:uid="{00000000-0005-0000-0000-000017060000}"/>
    <cellStyle name="level1a 2 2 3 6 2 2" xfId="11563" xr:uid="{00000000-0005-0000-0000-000018060000}"/>
    <cellStyle name="level1a 2 2 3 6 2 2 2" xfId="21969" xr:uid="{00000000-0005-0000-0000-000019060000}"/>
    <cellStyle name="level1a 2 2 3 6 2 3" xfId="15241" xr:uid="{00000000-0005-0000-0000-00001A060000}"/>
    <cellStyle name="level1a 2 2 3 6 2 3 2" xfId="27907" xr:uid="{00000000-0005-0000-0000-00001B060000}"/>
    <cellStyle name="level1a 2 2 3 6 2 3 2 2" xfId="36712" xr:uid="{00000000-0005-0000-0000-00001C060000}"/>
    <cellStyle name="level1a 2 2 3 6 2 4" xfId="6685" xr:uid="{00000000-0005-0000-0000-00001D060000}"/>
    <cellStyle name="level1a 2 2 3 6 3" xfId="3477" xr:uid="{00000000-0005-0000-0000-00001E060000}"/>
    <cellStyle name="level1a 2 2 3 6 3 2" xfId="13111" xr:uid="{00000000-0005-0000-0000-00001F060000}"/>
    <cellStyle name="level1a 2 2 3 6 3 2 2" xfId="23479" xr:uid="{00000000-0005-0000-0000-000020060000}"/>
    <cellStyle name="level1a 2 2 3 6 3 3" xfId="16720" xr:uid="{00000000-0005-0000-0000-000021060000}"/>
    <cellStyle name="level1a 2 2 3 6 3 3 2" xfId="29386" xr:uid="{00000000-0005-0000-0000-000022060000}"/>
    <cellStyle name="level1a 2 2 3 6 3 3 2 2" xfId="38169" xr:uid="{00000000-0005-0000-0000-000023060000}"/>
    <cellStyle name="level1a 2 2 3 6 3 4" xfId="8192" xr:uid="{00000000-0005-0000-0000-000024060000}"/>
    <cellStyle name="level1a 2 2 3 6 3 4 2" xfId="25267" xr:uid="{00000000-0005-0000-0000-000025060000}"/>
    <cellStyle name="level1a 2 2 3 6 4" xfId="8715" xr:uid="{00000000-0005-0000-0000-000026060000}"/>
    <cellStyle name="level1a 2 2 3 6 5" xfId="10317" xr:uid="{00000000-0005-0000-0000-000027060000}"/>
    <cellStyle name="level1a 2 2 3 6 5 2" xfId="19984" xr:uid="{00000000-0005-0000-0000-000028060000}"/>
    <cellStyle name="level1a 2 2 3 6 5 2 2" xfId="33271" xr:uid="{00000000-0005-0000-0000-000029060000}"/>
    <cellStyle name="level1a 2 2 3 6 6" xfId="5221" xr:uid="{00000000-0005-0000-0000-00002A060000}"/>
    <cellStyle name="level1a 2 2 3 6 6 2" xfId="18457" xr:uid="{00000000-0005-0000-0000-00002B060000}"/>
    <cellStyle name="level1a 2 2 3 7" xfId="641" xr:uid="{00000000-0005-0000-0000-00002C060000}"/>
    <cellStyle name="level1a 2 2 3 7 2" xfId="1893" xr:uid="{00000000-0005-0000-0000-00002D060000}"/>
    <cellStyle name="level1a 2 2 3 7 2 2" xfId="11564" xr:uid="{00000000-0005-0000-0000-00002E060000}"/>
    <cellStyle name="level1a 2 2 3 7 2 2 2" xfId="21970" xr:uid="{00000000-0005-0000-0000-00002F060000}"/>
    <cellStyle name="level1a 2 2 3 7 2 3" xfId="15242" xr:uid="{00000000-0005-0000-0000-000030060000}"/>
    <cellStyle name="level1a 2 2 3 7 2 3 2" xfId="27908" xr:uid="{00000000-0005-0000-0000-000031060000}"/>
    <cellStyle name="level1a 2 2 3 7 2 3 2 2" xfId="36713" xr:uid="{00000000-0005-0000-0000-000032060000}"/>
    <cellStyle name="level1a 2 2 3 7 2 4" xfId="7025" xr:uid="{00000000-0005-0000-0000-000033060000}"/>
    <cellStyle name="level1a 2 2 3 7 3" xfId="3451" xr:uid="{00000000-0005-0000-0000-000034060000}"/>
    <cellStyle name="level1a 2 2 3 7 3 2" xfId="13085" xr:uid="{00000000-0005-0000-0000-000035060000}"/>
    <cellStyle name="level1a 2 2 3 7 3 2 2" xfId="23454" xr:uid="{00000000-0005-0000-0000-000036060000}"/>
    <cellStyle name="level1a 2 2 3 7 3 3" xfId="16695" xr:uid="{00000000-0005-0000-0000-000037060000}"/>
    <cellStyle name="level1a 2 2 3 7 3 3 2" xfId="29361" xr:uid="{00000000-0005-0000-0000-000038060000}"/>
    <cellStyle name="level1a 2 2 3 7 3 3 2 2" xfId="38144" xr:uid="{00000000-0005-0000-0000-000039060000}"/>
    <cellStyle name="level1a 2 2 3 7 3 4" xfId="8533" xr:uid="{00000000-0005-0000-0000-00003A060000}"/>
    <cellStyle name="level1a 2 2 3 7 3 4 2" xfId="19085" xr:uid="{00000000-0005-0000-0000-00003B060000}"/>
    <cellStyle name="level1a 2 2 3 7 4" xfId="9329" xr:uid="{00000000-0005-0000-0000-00003C060000}"/>
    <cellStyle name="level1a 2 2 3 7 5" xfId="10437" xr:uid="{00000000-0005-0000-0000-00003D060000}"/>
    <cellStyle name="level1a 2 2 3 7 5 2" xfId="20943" xr:uid="{00000000-0005-0000-0000-00003E060000}"/>
    <cellStyle name="level1a 2 2 3 7 6" xfId="10308" xr:uid="{00000000-0005-0000-0000-00003F060000}"/>
    <cellStyle name="level1a 2 2 3 7 6 2" xfId="7787" xr:uid="{00000000-0005-0000-0000-000040060000}"/>
    <cellStyle name="level1a 2 2 3 7 6 2 2" xfId="25569" xr:uid="{00000000-0005-0000-0000-000041060000}"/>
    <cellStyle name="level1a 2 2 3 7 7" xfId="5493" xr:uid="{00000000-0005-0000-0000-000042060000}"/>
    <cellStyle name="level1a 2 2 3 7 7 2" xfId="26669" xr:uid="{00000000-0005-0000-0000-000043060000}"/>
    <cellStyle name="level1a 2 2 3 8" xfId="971" xr:uid="{00000000-0005-0000-0000-000044060000}"/>
    <cellStyle name="level1a 2 2 3 8 2" xfId="1894" xr:uid="{00000000-0005-0000-0000-000045060000}"/>
    <cellStyle name="level1a 2 2 3 8 2 2" xfId="11565" xr:uid="{00000000-0005-0000-0000-000046060000}"/>
    <cellStyle name="level1a 2 2 3 8 2 2 2" xfId="21971" xr:uid="{00000000-0005-0000-0000-000047060000}"/>
    <cellStyle name="level1a 2 2 3 8 2 3" xfId="15243" xr:uid="{00000000-0005-0000-0000-000048060000}"/>
    <cellStyle name="level1a 2 2 3 8 2 3 2" xfId="27909" xr:uid="{00000000-0005-0000-0000-000049060000}"/>
    <cellStyle name="level1a 2 2 3 8 2 3 2 2" xfId="36714" xr:uid="{00000000-0005-0000-0000-00004A060000}"/>
    <cellStyle name="level1a 2 2 3 8 2 4" xfId="7218" xr:uid="{00000000-0005-0000-0000-00004B060000}"/>
    <cellStyle name="level1a 2 2 3 8 3" xfId="3749" xr:uid="{00000000-0005-0000-0000-00004C060000}"/>
    <cellStyle name="level1a 2 2 3 8 3 2" xfId="13376" xr:uid="{00000000-0005-0000-0000-00004D060000}"/>
    <cellStyle name="level1a 2 2 3 8 3 2 2" xfId="23741" xr:uid="{00000000-0005-0000-0000-00004E060000}"/>
    <cellStyle name="level1a 2 2 3 8 3 3" xfId="16975" xr:uid="{00000000-0005-0000-0000-00004F060000}"/>
    <cellStyle name="level1a 2 2 3 8 3 3 2" xfId="29641" xr:uid="{00000000-0005-0000-0000-000050060000}"/>
    <cellStyle name="level1a 2 2 3 8 3 3 2 2" xfId="38420" xr:uid="{00000000-0005-0000-0000-000051060000}"/>
    <cellStyle name="level1a 2 2 3 8 3 4" xfId="9530" xr:uid="{00000000-0005-0000-0000-000052060000}"/>
    <cellStyle name="level1a 2 2 3 8 4" xfId="10708" xr:uid="{00000000-0005-0000-0000-000053060000}"/>
    <cellStyle name="level1a 2 2 3 8 4 2" xfId="21183" xr:uid="{00000000-0005-0000-0000-000054060000}"/>
    <cellStyle name="level1a 2 2 3 8 5" xfId="14378" xr:uid="{00000000-0005-0000-0000-000055060000}"/>
    <cellStyle name="level1a 2 2 3 8 5 2" xfId="27075" xr:uid="{00000000-0005-0000-0000-000056060000}"/>
    <cellStyle name="level1a 2 2 3 8 5 2 2" xfId="35914" xr:uid="{00000000-0005-0000-0000-000057060000}"/>
    <cellStyle name="level1a 2 2 3 8 6" xfId="5674" xr:uid="{00000000-0005-0000-0000-000058060000}"/>
    <cellStyle name="level1a 2 2 3 8 6 2" xfId="18962" xr:uid="{00000000-0005-0000-0000-000059060000}"/>
    <cellStyle name="level1a 2 2 3 9" xfId="1877" xr:uid="{00000000-0005-0000-0000-00005A060000}"/>
    <cellStyle name="level1a 2 2 3 9 2" xfId="11548" xr:uid="{00000000-0005-0000-0000-00005B060000}"/>
    <cellStyle name="level1a 2 2 3 9 2 2" xfId="21954" xr:uid="{00000000-0005-0000-0000-00005C060000}"/>
    <cellStyle name="level1a 2 2 3 9 3" xfId="15226" xr:uid="{00000000-0005-0000-0000-00005D060000}"/>
    <cellStyle name="level1a 2 2 3 9 3 2" xfId="27892" xr:uid="{00000000-0005-0000-0000-00005E060000}"/>
    <cellStyle name="level1a 2 2 3 9 3 2 2" xfId="36697" xr:uid="{00000000-0005-0000-0000-00005F060000}"/>
    <cellStyle name="level1a 2 2 3 9 4" xfId="6267" xr:uid="{00000000-0005-0000-0000-000060060000}"/>
    <cellStyle name="level1a 2 2 3_STUD aligned by INSTIT" xfId="4688" xr:uid="{00000000-0005-0000-0000-000061060000}"/>
    <cellStyle name="level1a 2 2 4" xfId="398" xr:uid="{00000000-0005-0000-0000-000062060000}"/>
    <cellStyle name="level1a 2 2 4 2" xfId="754" xr:uid="{00000000-0005-0000-0000-000063060000}"/>
    <cellStyle name="level1a 2 2 4 2 2" xfId="1896" xr:uid="{00000000-0005-0000-0000-000064060000}"/>
    <cellStyle name="level1a 2 2 4 2 2 2" xfId="11567" xr:uid="{00000000-0005-0000-0000-000065060000}"/>
    <cellStyle name="level1a 2 2 4 2 2 2 2" xfId="21973" xr:uid="{00000000-0005-0000-0000-000066060000}"/>
    <cellStyle name="level1a 2 2 4 2 2 3" xfId="15245" xr:uid="{00000000-0005-0000-0000-000067060000}"/>
    <cellStyle name="level1a 2 2 4 2 2 3 2" xfId="27911" xr:uid="{00000000-0005-0000-0000-000068060000}"/>
    <cellStyle name="level1a 2 2 4 2 2 3 2 2" xfId="36716" xr:uid="{00000000-0005-0000-0000-000069060000}"/>
    <cellStyle name="level1a 2 2 4 2 2 4" xfId="6719" xr:uid="{00000000-0005-0000-0000-00006A060000}"/>
    <cellStyle name="level1a 2 2 4 2 3" xfId="3535" xr:uid="{00000000-0005-0000-0000-00006B060000}"/>
    <cellStyle name="level1a 2 2 4 2 3 2" xfId="13167" xr:uid="{00000000-0005-0000-0000-00006C060000}"/>
    <cellStyle name="level1a 2 2 4 2 3 2 2" xfId="23534" xr:uid="{00000000-0005-0000-0000-00006D060000}"/>
    <cellStyle name="level1a 2 2 4 2 3 3" xfId="16776" xr:uid="{00000000-0005-0000-0000-00006E060000}"/>
    <cellStyle name="level1a 2 2 4 2 3 3 2" xfId="29442" xr:uid="{00000000-0005-0000-0000-00006F060000}"/>
    <cellStyle name="level1a 2 2 4 2 3 3 2 2" xfId="38223" xr:uid="{00000000-0005-0000-0000-000070060000}"/>
    <cellStyle name="level1a 2 2 4 2 3 4" xfId="8225" xr:uid="{00000000-0005-0000-0000-000071060000}"/>
    <cellStyle name="level1a 2 2 4 2 3 4 2" xfId="25506" xr:uid="{00000000-0005-0000-0000-000072060000}"/>
    <cellStyle name="level1a 2 2 4 2 4" xfId="7833" xr:uid="{00000000-0005-0000-0000-000073060000}"/>
    <cellStyle name="level1a 2 2 4 2 5" xfId="10532" xr:uid="{00000000-0005-0000-0000-000074060000}"/>
    <cellStyle name="level1a 2 2 4 2 5 2" xfId="21028" xr:uid="{00000000-0005-0000-0000-000075060000}"/>
    <cellStyle name="level1a 2 2 4 2 6" xfId="5251" xr:uid="{00000000-0005-0000-0000-000076060000}"/>
    <cellStyle name="level1a 2 2 4 2 6 2" xfId="26714" xr:uid="{00000000-0005-0000-0000-000077060000}"/>
    <cellStyle name="level1a 2 2 4 3" xfId="1033" xr:uid="{00000000-0005-0000-0000-000078060000}"/>
    <cellStyle name="level1a 2 2 4 3 2" xfId="1897" xr:uid="{00000000-0005-0000-0000-000079060000}"/>
    <cellStyle name="level1a 2 2 4 3 2 2" xfId="11568" xr:uid="{00000000-0005-0000-0000-00007A060000}"/>
    <cellStyle name="level1a 2 2 4 3 2 2 2" xfId="21974" xr:uid="{00000000-0005-0000-0000-00007B060000}"/>
    <cellStyle name="level1a 2 2 4 3 2 3" xfId="15246" xr:uid="{00000000-0005-0000-0000-00007C060000}"/>
    <cellStyle name="level1a 2 2 4 3 2 3 2" xfId="27912" xr:uid="{00000000-0005-0000-0000-00007D060000}"/>
    <cellStyle name="level1a 2 2 4 3 2 3 2 2" xfId="36717" xr:uid="{00000000-0005-0000-0000-00007E060000}"/>
    <cellStyle name="level1a 2 2 4 3 2 4" xfId="6878" xr:uid="{00000000-0005-0000-0000-00007F060000}"/>
    <cellStyle name="level1a 2 2 4 3 3" xfId="3811" xr:uid="{00000000-0005-0000-0000-000080060000}"/>
    <cellStyle name="level1a 2 2 4 3 3 2" xfId="13438" xr:uid="{00000000-0005-0000-0000-000081060000}"/>
    <cellStyle name="level1a 2 2 4 3 3 2 2" xfId="23799" xr:uid="{00000000-0005-0000-0000-000082060000}"/>
    <cellStyle name="level1a 2 2 4 3 3 3" xfId="17031" xr:uid="{00000000-0005-0000-0000-000083060000}"/>
    <cellStyle name="level1a 2 2 4 3 3 3 2" xfId="29697" xr:uid="{00000000-0005-0000-0000-000084060000}"/>
    <cellStyle name="level1a 2 2 4 3 3 3 2 2" xfId="38476" xr:uid="{00000000-0005-0000-0000-000085060000}"/>
    <cellStyle name="level1a 2 2 4 3 3 4" xfId="8385" xr:uid="{00000000-0005-0000-0000-000086060000}"/>
    <cellStyle name="level1a 2 2 4 3 3 4 2" xfId="20532" xr:uid="{00000000-0005-0000-0000-000087060000}"/>
    <cellStyle name="level1a 2 2 4 3 4" xfId="9179" xr:uid="{00000000-0005-0000-0000-000088060000}"/>
    <cellStyle name="level1a 2 2 4 3 5" xfId="14436" xr:uid="{00000000-0005-0000-0000-000089060000}"/>
    <cellStyle name="level1a 2 2 4 3 5 2" xfId="27129" xr:uid="{00000000-0005-0000-0000-00008A060000}"/>
    <cellStyle name="level1a 2 2 4 3 5 2 2" xfId="35966" xr:uid="{00000000-0005-0000-0000-00008B060000}"/>
    <cellStyle name="level1a 2 2 4 3 6" xfId="5379" xr:uid="{00000000-0005-0000-0000-00008C060000}"/>
    <cellStyle name="level1a 2 2 4 3 6 2" xfId="25852" xr:uid="{00000000-0005-0000-0000-00008D060000}"/>
    <cellStyle name="level1a 2 2 4 4" xfId="1266" xr:uid="{00000000-0005-0000-0000-00008E060000}"/>
    <cellStyle name="level1a 2 2 4 4 2" xfId="1898" xr:uid="{00000000-0005-0000-0000-00008F060000}"/>
    <cellStyle name="level1a 2 2 4 4 2 2" xfId="11569" xr:uid="{00000000-0005-0000-0000-000090060000}"/>
    <cellStyle name="level1a 2 2 4 4 2 2 2" xfId="21975" xr:uid="{00000000-0005-0000-0000-000091060000}"/>
    <cellStyle name="level1a 2 2 4 4 2 3" xfId="15247" xr:uid="{00000000-0005-0000-0000-000092060000}"/>
    <cellStyle name="level1a 2 2 4 4 2 3 2" xfId="27913" xr:uid="{00000000-0005-0000-0000-000093060000}"/>
    <cellStyle name="level1a 2 2 4 4 2 3 2 2" xfId="36718" xr:uid="{00000000-0005-0000-0000-000094060000}"/>
    <cellStyle name="level1a 2 2 4 4 2 4" xfId="7100" xr:uid="{00000000-0005-0000-0000-000095060000}"/>
    <cellStyle name="level1a 2 2 4 4 3" xfId="4044" xr:uid="{00000000-0005-0000-0000-000096060000}"/>
    <cellStyle name="level1a 2 2 4 4 3 2" xfId="13666" xr:uid="{00000000-0005-0000-0000-000097060000}"/>
    <cellStyle name="level1a 2 2 4 4 3 2 2" xfId="24018" xr:uid="{00000000-0005-0000-0000-000098060000}"/>
    <cellStyle name="level1a 2 2 4 4 3 3" xfId="17244" xr:uid="{00000000-0005-0000-0000-000099060000}"/>
    <cellStyle name="level1a 2 2 4 4 3 3 2" xfId="29910" xr:uid="{00000000-0005-0000-0000-00009A060000}"/>
    <cellStyle name="level1a 2 2 4 4 3 3 2 2" xfId="38687" xr:uid="{00000000-0005-0000-0000-00009B060000}"/>
    <cellStyle name="level1a 2 2 4 4 3 4" xfId="8608" xr:uid="{00000000-0005-0000-0000-00009C060000}"/>
    <cellStyle name="level1a 2 2 4 4 3 4 2" xfId="22223" xr:uid="{00000000-0005-0000-0000-00009D060000}"/>
    <cellStyle name="level1a 2 2 4 4 4" xfId="9404" xr:uid="{00000000-0005-0000-0000-00009E060000}"/>
    <cellStyle name="level1a 2 2 4 4 5" xfId="10937" xr:uid="{00000000-0005-0000-0000-00009F060000}"/>
    <cellStyle name="level1a 2 2 4 4 5 2" xfId="21377" xr:uid="{00000000-0005-0000-0000-0000A0060000}"/>
    <cellStyle name="level1a 2 2 4 4 6" xfId="14644" xr:uid="{00000000-0005-0000-0000-0000A1060000}"/>
    <cellStyle name="level1a 2 2 4 4 6 2" xfId="27329" xr:uid="{00000000-0005-0000-0000-0000A2060000}"/>
    <cellStyle name="level1a 2 2 4 4 6 2 2" xfId="36158" xr:uid="{00000000-0005-0000-0000-0000A3060000}"/>
    <cellStyle name="level1a 2 2 4 4 7" xfId="5559" xr:uid="{00000000-0005-0000-0000-0000A4060000}"/>
    <cellStyle name="level1a 2 2 4 4 7 2" xfId="22254" xr:uid="{00000000-0005-0000-0000-0000A5060000}"/>
    <cellStyle name="level1a 2 2 4 5" xfId="1483" xr:uid="{00000000-0005-0000-0000-0000A6060000}"/>
    <cellStyle name="level1a 2 2 4 5 2" xfId="1899" xr:uid="{00000000-0005-0000-0000-0000A7060000}"/>
    <cellStyle name="level1a 2 2 4 5 2 2" xfId="11570" xr:uid="{00000000-0005-0000-0000-0000A8060000}"/>
    <cellStyle name="level1a 2 2 4 5 2 2 2" xfId="21976" xr:uid="{00000000-0005-0000-0000-0000A9060000}"/>
    <cellStyle name="level1a 2 2 4 5 2 3" xfId="15248" xr:uid="{00000000-0005-0000-0000-0000AA060000}"/>
    <cellStyle name="level1a 2 2 4 5 2 3 2" xfId="27914" xr:uid="{00000000-0005-0000-0000-0000AB060000}"/>
    <cellStyle name="level1a 2 2 4 5 2 3 2 2" xfId="36719" xr:uid="{00000000-0005-0000-0000-0000AC060000}"/>
    <cellStyle name="level1a 2 2 4 5 2 4" xfId="7219" xr:uid="{00000000-0005-0000-0000-0000AD060000}"/>
    <cellStyle name="level1a 2 2 4 5 3" xfId="4261" xr:uid="{00000000-0005-0000-0000-0000AE060000}"/>
    <cellStyle name="level1a 2 2 4 5 3 2" xfId="13883" xr:uid="{00000000-0005-0000-0000-0000AF060000}"/>
    <cellStyle name="level1a 2 2 4 5 3 2 2" xfId="24225" xr:uid="{00000000-0005-0000-0000-0000B0060000}"/>
    <cellStyle name="level1a 2 2 4 5 3 3" xfId="17443" xr:uid="{00000000-0005-0000-0000-0000B1060000}"/>
    <cellStyle name="level1a 2 2 4 5 3 3 2" xfId="30109" xr:uid="{00000000-0005-0000-0000-0000B2060000}"/>
    <cellStyle name="level1a 2 2 4 5 3 3 2 2" xfId="38886" xr:uid="{00000000-0005-0000-0000-0000B3060000}"/>
    <cellStyle name="level1a 2 2 4 5 3 4" xfId="9531" xr:uid="{00000000-0005-0000-0000-0000B4060000}"/>
    <cellStyle name="level1a 2 2 4 5 4" xfId="11154" xr:uid="{00000000-0005-0000-0000-0000B5060000}"/>
    <cellStyle name="level1a 2 2 4 5 4 2" xfId="21585" xr:uid="{00000000-0005-0000-0000-0000B6060000}"/>
    <cellStyle name="level1a 2 2 4 5 5" xfId="14861" xr:uid="{00000000-0005-0000-0000-0000B7060000}"/>
    <cellStyle name="level1a 2 2 4 5 5 2" xfId="27538" xr:uid="{00000000-0005-0000-0000-0000B8060000}"/>
    <cellStyle name="level1a 2 2 4 5 5 2 2" xfId="36357" xr:uid="{00000000-0005-0000-0000-0000B9060000}"/>
    <cellStyle name="level1a 2 2 4 5 6" xfId="5675" xr:uid="{00000000-0005-0000-0000-0000BA060000}"/>
    <cellStyle name="level1a 2 2 4 5 6 2" xfId="18652" xr:uid="{00000000-0005-0000-0000-0000BB060000}"/>
    <cellStyle name="level1a 2 2 4 6" xfId="1685" xr:uid="{00000000-0005-0000-0000-0000BC060000}"/>
    <cellStyle name="level1a 2 2 4 6 2" xfId="1900" xr:uid="{00000000-0005-0000-0000-0000BD060000}"/>
    <cellStyle name="level1a 2 2 4 6 2 2" xfId="11571" xr:uid="{00000000-0005-0000-0000-0000BE060000}"/>
    <cellStyle name="level1a 2 2 4 6 2 2 2" xfId="21977" xr:uid="{00000000-0005-0000-0000-0000BF060000}"/>
    <cellStyle name="level1a 2 2 4 6 2 3" xfId="15249" xr:uid="{00000000-0005-0000-0000-0000C0060000}"/>
    <cellStyle name="level1a 2 2 4 6 2 3 2" xfId="27915" xr:uid="{00000000-0005-0000-0000-0000C1060000}"/>
    <cellStyle name="level1a 2 2 4 6 2 3 2 2" xfId="36720" xr:uid="{00000000-0005-0000-0000-0000C2060000}"/>
    <cellStyle name="level1a 2 2 4 6 2 4" xfId="7220" xr:uid="{00000000-0005-0000-0000-0000C3060000}"/>
    <cellStyle name="level1a 2 2 4 6 3" xfId="4463" xr:uid="{00000000-0005-0000-0000-0000C4060000}"/>
    <cellStyle name="level1a 2 2 4 6 3 2" xfId="14085" xr:uid="{00000000-0005-0000-0000-0000C5060000}"/>
    <cellStyle name="level1a 2 2 4 6 3 2 2" xfId="24417" xr:uid="{00000000-0005-0000-0000-0000C6060000}"/>
    <cellStyle name="level1a 2 2 4 6 3 3" xfId="17630" xr:uid="{00000000-0005-0000-0000-0000C7060000}"/>
    <cellStyle name="level1a 2 2 4 6 3 3 2" xfId="30296" xr:uid="{00000000-0005-0000-0000-0000C8060000}"/>
    <cellStyle name="level1a 2 2 4 6 3 3 2 2" xfId="39073" xr:uid="{00000000-0005-0000-0000-0000C9060000}"/>
    <cellStyle name="level1a 2 2 4 6 3 4" xfId="9532" xr:uid="{00000000-0005-0000-0000-0000CA060000}"/>
    <cellStyle name="level1a 2 2 4 6 4" xfId="11356" xr:uid="{00000000-0005-0000-0000-0000CB060000}"/>
    <cellStyle name="level1a 2 2 4 6 4 2" xfId="21781" xr:uid="{00000000-0005-0000-0000-0000CC060000}"/>
    <cellStyle name="level1a 2 2 4 6 5" xfId="15063" xr:uid="{00000000-0005-0000-0000-0000CD060000}"/>
    <cellStyle name="level1a 2 2 4 6 5 2" xfId="27732" xr:uid="{00000000-0005-0000-0000-0000CE060000}"/>
    <cellStyle name="level1a 2 2 4 6 5 2 2" xfId="36544" xr:uid="{00000000-0005-0000-0000-0000CF060000}"/>
    <cellStyle name="level1a 2 2 4 6 6" xfId="5676" xr:uid="{00000000-0005-0000-0000-0000D0060000}"/>
    <cellStyle name="level1a 2 2 4 6 6 2" xfId="4869" xr:uid="{00000000-0005-0000-0000-0000D1060000}"/>
    <cellStyle name="level1a 2 2 4 7" xfId="1895" xr:uid="{00000000-0005-0000-0000-0000D2060000}"/>
    <cellStyle name="level1a 2 2 4 7 2" xfId="11566" xr:uid="{00000000-0005-0000-0000-0000D3060000}"/>
    <cellStyle name="level1a 2 2 4 7 2 2" xfId="21972" xr:uid="{00000000-0005-0000-0000-0000D4060000}"/>
    <cellStyle name="level1a 2 2 4 7 3" xfId="15244" xr:uid="{00000000-0005-0000-0000-0000D5060000}"/>
    <cellStyle name="level1a 2 2 4 7 3 2" xfId="27910" xr:uid="{00000000-0005-0000-0000-0000D6060000}"/>
    <cellStyle name="level1a 2 2 4 7 3 2 2" xfId="36715" xr:uid="{00000000-0005-0000-0000-0000D7060000}"/>
    <cellStyle name="level1a 2 2 4 7 4" xfId="6440" xr:uid="{00000000-0005-0000-0000-0000D8060000}"/>
    <cellStyle name="level1a 2 2 4 8" xfId="4842" xr:uid="{00000000-0005-0000-0000-0000D9060000}"/>
    <cellStyle name="level1a 2 2 4 8 2" xfId="20132" xr:uid="{00000000-0005-0000-0000-0000DA060000}"/>
    <cellStyle name="level1a 2 2 4_STUD aligned by INSTIT" xfId="4742" xr:uid="{00000000-0005-0000-0000-0000DB060000}"/>
    <cellStyle name="level1a 2 2 5" xfId="456" xr:uid="{00000000-0005-0000-0000-0000DC060000}"/>
    <cellStyle name="level1a 2 2 5 2" xfId="812" xr:uid="{00000000-0005-0000-0000-0000DD060000}"/>
    <cellStyle name="level1a 2 2 5 2 2" xfId="1902" xr:uid="{00000000-0005-0000-0000-0000DE060000}"/>
    <cellStyle name="level1a 2 2 5 2 2 2" xfId="11573" xr:uid="{00000000-0005-0000-0000-0000DF060000}"/>
    <cellStyle name="level1a 2 2 5 2 2 2 2" xfId="21979" xr:uid="{00000000-0005-0000-0000-0000E0060000}"/>
    <cellStyle name="level1a 2 2 5 2 2 3" xfId="15251" xr:uid="{00000000-0005-0000-0000-0000E1060000}"/>
    <cellStyle name="level1a 2 2 5 2 2 3 2" xfId="27917" xr:uid="{00000000-0005-0000-0000-0000E2060000}"/>
    <cellStyle name="level1a 2 2 5 2 2 3 2 2" xfId="36722" xr:uid="{00000000-0005-0000-0000-0000E3060000}"/>
    <cellStyle name="level1a 2 2 5 2 2 4" xfId="6759" xr:uid="{00000000-0005-0000-0000-0000E4060000}"/>
    <cellStyle name="level1a 2 2 5 2 3" xfId="3593" xr:uid="{00000000-0005-0000-0000-0000E5060000}"/>
    <cellStyle name="level1a 2 2 5 2 3 2" xfId="13221" xr:uid="{00000000-0005-0000-0000-0000E6060000}"/>
    <cellStyle name="level1a 2 2 5 2 3 2 2" xfId="23589" xr:uid="{00000000-0005-0000-0000-0000E7060000}"/>
    <cellStyle name="level1a 2 2 5 2 3 3" xfId="16829" xr:uid="{00000000-0005-0000-0000-0000E8060000}"/>
    <cellStyle name="level1a 2 2 5 2 3 3 2" xfId="29495" xr:uid="{00000000-0005-0000-0000-0000E9060000}"/>
    <cellStyle name="level1a 2 2 5 2 3 3 2 2" xfId="38275" xr:uid="{00000000-0005-0000-0000-0000EA060000}"/>
    <cellStyle name="level1a 2 2 5 2 3 4" xfId="8265" xr:uid="{00000000-0005-0000-0000-0000EB060000}"/>
    <cellStyle name="level1a 2 2 5 2 3 4 2" xfId="21221" xr:uid="{00000000-0005-0000-0000-0000EC060000}"/>
    <cellStyle name="level1a 2 2 5 2 4" xfId="9056" xr:uid="{00000000-0005-0000-0000-0000ED060000}"/>
    <cellStyle name="level1a 2 2 5 2 5" xfId="10573" xr:uid="{00000000-0005-0000-0000-0000EE060000}"/>
    <cellStyle name="level1a 2 2 5 2 5 2" xfId="21059" xr:uid="{00000000-0005-0000-0000-0000EF060000}"/>
    <cellStyle name="level1a 2 2 5 2 6" xfId="14228" xr:uid="{00000000-0005-0000-0000-0000F0060000}"/>
    <cellStyle name="level1a 2 2 5 2 6 2" xfId="26930" xr:uid="{00000000-0005-0000-0000-0000F1060000}"/>
    <cellStyle name="level1a 2 2 5 2 6 2 2" xfId="35773" xr:uid="{00000000-0005-0000-0000-0000F2060000}"/>
    <cellStyle name="level1a 2 2 5 2 7" xfId="5287" xr:uid="{00000000-0005-0000-0000-0000F3060000}"/>
    <cellStyle name="level1a 2 2 5 2 7 2" xfId="18729" xr:uid="{00000000-0005-0000-0000-0000F4060000}"/>
    <cellStyle name="level1a 2 2 5 3" xfId="1091" xr:uid="{00000000-0005-0000-0000-0000F5060000}"/>
    <cellStyle name="level1a 2 2 5 3 2" xfId="1903" xr:uid="{00000000-0005-0000-0000-0000F6060000}"/>
    <cellStyle name="level1a 2 2 5 3 2 2" xfId="11574" xr:uid="{00000000-0005-0000-0000-0000F7060000}"/>
    <cellStyle name="level1a 2 2 5 3 2 2 2" xfId="21980" xr:uid="{00000000-0005-0000-0000-0000F8060000}"/>
    <cellStyle name="level1a 2 2 5 3 2 3" xfId="15252" xr:uid="{00000000-0005-0000-0000-0000F9060000}"/>
    <cellStyle name="level1a 2 2 5 3 2 3 2" xfId="27918" xr:uid="{00000000-0005-0000-0000-0000FA060000}"/>
    <cellStyle name="level1a 2 2 5 3 2 3 2 2" xfId="36723" xr:uid="{00000000-0005-0000-0000-0000FB060000}"/>
    <cellStyle name="level1a 2 2 5 3 2 4" xfId="6931" xr:uid="{00000000-0005-0000-0000-0000FC060000}"/>
    <cellStyle name="level1a 2 2 5 3 3" xfId="3869" xr:uid="{00000000-0005-0000-0000-0000FD060000}"/>
    <cellStyle name="level1a 2 2 5 3 3 2" xfId="13493" xr:uid="{00000000-0005-0000-0000-0000FE060000}"/>
    <cellStyle name="level1a 2 2 5 3 3 2 2" xfId="23854" xr:uid="{00000000-0005-0000-0000-0000FF060000}"/>
    <cellStyle name="level1a 2 2 5 3 3 3" xfId="17084" xr:uid="{00000000-0005-0000-0000-000000070000}"/>
    <cellStyle name="level1a 2 2 5 3 3 3 2" xfId="29750" xr:uid="{00000000-0005-0000-0000-000001070000}"/>
    <cellStyle name="level1a 2 2 5 3 3 3 2 2" xfId="38528" xr:uid="{00000000-0005-0000-0000-000002070000}"/>
    <cellStyle name="level1a 2 2 5 3 3 4" xfId="8439" xr:uid="{00000000-0005-0000-0000-000003070000}"/>
    <cellStyle name="level1a 2 2 5 3 3 4 2" xfId="18462" xr:uid="{00000000-0005-0000-0000-000004070000}"/>
    <cellStyle name="level1a 2 2 5 3 4" xfId="9233" xr:uid="{00000000-0005-0000-0000-000005070000}"/>
    <cellStyle name="level1a 2 2 5 3 5" xfId="5416" xr:uid="{00000000-0005-0000-0000-000006070000}"/>
    <cellStyle name="level1a 2 2 5 3 5 2" xfId="24565" xr:uid="{00000000-0005-0000-0000-000007070000}"/>
    <cellStyle name="level1a 2 2 5 4" xfId="1321" xr:uid="{00000000-0005-0000-0000-000008070000}"/>
    <cellStyle name="level1a 2 2 5 4 2" xfId="1904" xr:uid="{00000000-0005-0000-0000-000009070000}"/>
    <cellStyle name="level1a 2 2 5 4 2 2" xfId="11575" xr:uid="{00000000-0005-0000-0000-00000A070000}"/>
    <cellStyle name="level1a 2 2 5 4 2 2 2" xfId="21981" xr:uid="{00000000-0005-0000-0000-00000B070000}"/>
    <cellStyle name="level1a 2 2 5 4 2 3" xfId="15253" xr:uid="{00000000-0005-0000-0000-00000C070000}"/>
    <cellStyle name="level1a 2 2 5 4 2 3 2" xfId="27919" xr:uid="{00000000-0005-0000-0000-00000D070000}"/>
    <cellStyle name="level1a 2 2 5 4 2 3 2 2" xfId="36724" xr:uid="{00000000-0005-0000-0000-00000E070000}"/>
    <cellStyle name="level1a 2 2 5 4 2 4" xfId="7221" xr:uid="{00000000-0005-0000-0000-00000F070000}"/>
    <cellStyle name="level1a 2 2 5 4 3" xfId="4099" xr:uid="{00000000-0005-0000-0000-000010070000}"/>
    <cellStyle name="level1a 2 2 5 4 3 2" xfId="13721" xr:uid="{00000000-0005-0000-0000-000011070000}"/>
    <cellStyle name="level1a 2 2 5 4 3 2 2" xfId="24072" xr:uid="{00000000-0005-0000-0000-000012070000}"/>
    <cellStyle name="level1a 2 2 5 4 3 3" xfId="17297" xr:uid="{00000000-0005-0000-0000-000013070000}"/>
    <cellStyle name="level1a 2 2 5 4 3 3 2" xfId="29963" xr:uid="{00000000-0005-0000-0000-000014070000}"/>
    <cellStyle name="level1a 2 2 5 4 3 3 2 2" xfId="38740" xr:uid="{00000000-0005-0000-0000-000015070000}"/>
    <cellStyle name="level1a 2 2 5 4 3 4" xfId="9533" xr:uid="{00000000-0005-0000-0000-000016070000}"/>
    <cellStyle name="level1a 2 2 5 4 4" xfId="10992" xr:uid="{00000000-0005-0000-0000-000017070000}"/>
    <cellStyle name="level1a 2 2 5 4 4 2" xfId="21430" xr:uid="{00000000-0005-0000-0000-000018070000}"/>
    <cellStyle name="level1a 2 2 5 4 5" xfId="14699" xr:uid="{00000000-0005-0000-0000-000019070000}"/>
    <cellStyle name="level1a 2 2 5 4 5 2" xfId="27383" xr:uid="{00000000-0005-0000-0000-00001A070000}"/>
    <cellStyle name="level1a 2 2 5 4 5 2 2" xfId="36211" xr:uid="{00000000-0005-0000-0000-00001B070000}"/>
    <cellStyle name="level1a 2 2 5 4 6" xfId="5677" xr:uid="{00000000-0005-0000-0000-00001C070000}"/>
    <cellStyle name="level1a 2 2 5 4 6 2" xfId="26509" xr:uid="{00000000-0005-0000-0000-00001D070000}"/>
    <cellStyle name="level1a 2 2 5 5" xfId="1537" xr:uid="{00000000-0005-0000-0000-00001E070000}"/>
    <cellStyle name="level1a 2 2 5 5 2" xfId="1905" xr:uid="{00000000-0005-0000-0000-00001F070000}"/>
    <cellStyle name="level1a 2 2 5 5 2 2" xfId="11576" xr:uid="{00000000-0005-0000-0000-000020070000}"/>
    <cellStyle name="level1a 2 2 5 5 2 2 2" xfId="21982" xr:uid="{00000000-0005-0000-0000-000021070000}"/>
    <cellStyle name="level1a 2 2 5 5 2 3" xfId="15254" xr:uid="{00000000-0005-0000-0000-000022070000}"/>
    <cellStyle name="level1a 2 2 5 5 2 3 2" xfId="27920" xr:uid="{00000000-0005-0000-0000-000023070000}"/>
    <cellStyle name="level1a 2 2 5 5 2 3 2 2" xfId="36725" xr:uid="{00000000-0005-0000-0000-000024070000}"/>
    <cellStyle name="level1a 2 2 5 5 2 4" xfId="7222" xr:uid="{00000000-0005-0000-0000-000025070000}"/>
    <cellStyle name="level1a 2 2 5 5 3" xfId="4315" xr:uid="{00000000-0005-0000-0000-000026070000}"/>
    <cellStyle name="level1a 2 2 5 5 3 2" xfId="13937" xr:uid="{00000000-0005-0000-0000-000027070000}"/>
    <cellStyle name="level1a 2 2 5 5 3 2 2" xfId="24277" xr:uid="{00000000-0005-0000-0000-000028070000}"/>
    <cellStyle name="level1a 2 2 5 5 3 3" xfId="17495" xr:uid="{00000000-0005-0000-0000-000029070000}"/>
    <cellStyle name="level1a 2 2 5 5 3 3 2" xfId="30161" xr:uid="{00000000-0005-0000-0000-00002A070000}"/>
    <cellStyle name="level1a 2 2 5 5 3 3 2 2" xfId="38938" xr:uid="{00000000-0005-0000-0000-00002B070000}"/>
    <cellStyle name="level1a 2 2 5 5 3 4" xfId="9534" xr:uid="{00000000-0005-0000-0000-00002C070000}"/>
    <cellStyle name="level1a 2 2 5 5 4" xfId="11208" xr:uid="{00000000-0005-0000-0000-00002D070000}"/>
    <cellStyle name="level1a 2 2 5 5 4 2" xfId="21638" xr:uid="{00000000-0005-0000-0000-00002E070000}"/>
    <cellStyle name="level1a 2 2 5 5 5" xfId="14915" xr:uid="{00000000-0005-0000-0000-00002F070000}"/>
    <cellStyle name="level1a 2 2 5 5 5 2" xfId="27590" xr:uid="{00000000-0005-0000-0000-000030070000}"/>
    <cellStyle name="level1a 2 2 5 5 5 2 2" xfId="36409" xr:uid="{00000000-0005-0000-0000-000031070000}"/>
    <cellStyle name="level1a 2 2 5 5 6" xfId="5678" xr:uid="{00000000-0005-0000-0000-000032070000}"/>
    <cellStyle name="level1a 2 2 5 5 6 2" xfId="22255" xr:uid="{00000000-0005-0000-0000-000033070000}"/>
    <cellStyle name="level1a 2 2 5 6" xfId="1739" xr:uid="{00000000-0005-0000-0000-000034070000}"/>
    <cellStyle name="level1a 2 2 5 6 2" xfId="1906" xr:uid="{00000000-0005-0000-0000-000035070000}"/>
    <cellStyle name="level1a 2 2 5 6 2 2" xfId="11577" xr:uid="{00000000-0005-0000-0000-000036070000}"/>
    <cellStyle name="level1a 2 2 5 6 2 2 2" xfId="21983" xr:uid="{00000000-0005-0000-0000-000037070000}"/>
    <cellStyle name="level1a 2 2 5 6 2 3" xfId="15255" xr:uid="{00000000-0005-0000-0000-000038070000}"/>
    <cellStyle name="level1a 2 2 5 6 2 3 2" xfId="27921" xr:uid="{00000000-0005-0000-0000-000039070000}"/>
    <cellStyle name="level1a 2 2 5 6 2 3 2 2" xfId="36726" xr:uid="{00000000-0005-0000-0000-00003A070000}"/>
    <cellStyle name="level1a 2 2 5 6 2 4" xfId="7223" xr:uid="{00000000-0005-0000-0000-00003B070000}"/>
    <cellStyle name="level1a 2 2 5 6 3" xfId="4517" xr:uid="{00000000-0005-0000-0000-00003C070000}"/>
    <cellStyle name="level1a 2 2 5 6 3 2" xfId="14139" xr:uid="{00000000-0005-0000-0000-00003D070000}"/>
    <cellStyle name="level1a 2 2 5 6 3 2 2" xfId="24470" xr:uid="{00000000-0005-0000-0000-00003E070000}"/>
    <cellStyle name="level1a 2 2 5 6 3 3" xfId="17682" xr:uid="{00000000-0005-0000-0000-00003F070000}"/>
    <cellStyle name="level1a 2 2 5 6 3 3 2" xfId="30348" xr:uid="{00000000-0005-0000-0000-000040070000}"/>
    <cellStyle name="level1a 2 2 5 6 3 3 2 2" xfId="39125" xr:uid="{00000000-0005-0000-0000-000041070000}"/>
    <cellStyle name="level1a 2 2 5 6 3 4" xfId="9535" xr:uid="{00000000-0005-0000-0000-000042070000}"/>
    <cellStyle name="level1a 2 2 5 6 4" xfId="11410" xr:uid="{00000000-0005-0000-0000-000043070000}"/>
    <cellStyle name="level1a 2 2 5 6 4 2" xfId="21834" xr:uid="{00000000-0005-0000-0000-000044070000}"/>
    <cellStyle name="level1a 2 2 5 6 5" xfId="15117" xr:uid="{00000000-0005-0000-0000-000045070000}"/>
    <cellStyle name="level1a 2 2 5 6 5 2" xfId="27785" xr:uid="{00000000-0005-0000-0000-000046070000}"/>
    <cellStyle name="level1a 2 2 5 6 5 2 2" xfId="36596" xr:uid="{00000000-0005-0000-0000-000047070000}"/>
    <cellStyle name="level1a 2 2 5 6 6" xfId="5679" xr:uid="{00000000-0005-0000-0000-000048070000}"/>
    <cellStyle name="level1a 2 2 5 6 6 2" xfId="19369" xr:uid="{00000000-0005-0000-0000-000049070000}"/>
    <cellStyle name="level1a 2 2 5 7" xfId="1901" xr:uid="{00000000-0005-0000-0000-00004A070000}"/>
    <cellStyle name="level1a 2 2 5 7 2" xfId="11572" xr:uid="{00000000-0005-0000-0000-00004B070000}"/>
    <cellStyle name="level1a 2 2 5 7 2 2" xfId="21978" xr:uid="{00000000-0005-0000-0000-00004C070000}"/>
    <cellStyle name="level1a 2 2 5 7 3" xfId="15250" xr:uid="{00000000-0005-0000-0000-00004D070000}"/>
    <cellStyle name="level1a 2 2 5 7 3 2" xfId="27916" xr:uid="{00000000-0005-0000-0000-00004E070000}"/>
    <cellStyle name="level1a 2 2 5 7 3 2 2" xfId="36721" xr:uid="{00000000-0005-0000-0000-00004F070000}"/>
    <cellStyle name="level1a 2 2 5 7 4" xfId="6493" xr:uid="{00000000-0005-0000-0000-000050070000}"/>
    <cellStyle name="level1a 2 2 5 8" xfId="3330" xr:uid="{00000000-0005-0000-0000-000051070000}"/>
    <cellStyle name="level1a 2 2 5 8 2" xfId="12971" xr:uid="{00000000-0005-0000-0000-000052070000}"/>
    <cellStyle name="level1a 2 2 5 8 2 2" xfId="23341" xr:uid="{00000000-0005-0000-0000-000053070000}"/>
    <cellStyle name="level1a 2 2 5 8 3" xfId="16584" xr:uid="{00000000-0005-0000-0000-000054070000}"/>
    <cellStyle name="level1a 2 2 5 8 3 2" xfId="29250" xr:uid="{00000000-0005-0000-0000-000055070000}"/>
    <cellStyle name="level1a 2 2 5 8 3 2 2" xfId="38037" xr:uid="{00000000-0005-0000-0000-000056070000}"/>
    <cellStyle name="level1a 2 2 5 8 4" xfId="8861" xr:uid="{00000000-0005-0000-0000-000057070000}"/>
    <cellStyle name="level1a 2 2 5 9" xfId="4873" xr:uid="{00000000-0005-0000-0000-000058070000}"/>
    <cellStyle name="level1a 2 2 5 9 2" xfId="19268" xr:uid="{00000000-0005-0000-0000-000059070000}"/>
    <cellStyle name="level1a 2 2 5_STUD aligned by INSTIT" xfId="4741" xr:uid="{00000000-0005-0000-0000-00005A070000}"/>
    <cellStyle name="level1a 2 2 6" xfId="629" xr:uid="{00000000-0005-0000-0000-00005B070000}"/>
    <cellStyle name="level1a 2 2 6 2" xfId="1907" xr:uid="{00000000-0005-0000-0000-00005C070000}"/>
    <cellStyle name="level1a 2 2 6 2 2" xfId="11578" xr:uid="{00000000-0005-0000-0000-00005D070000}"/>
    <cellStyle name="level1a 2 2 6 2 2 2" xfId="21984" xr:uid="{00000000-0005-0000-0000-00005E070000}"/>
    <cellStyle name="level1a 2 2 6 2 3" xfId="15256" xr:uid="{00000000-0005-0000-0000-00005F070000}"/>
    <cellStyle name="level1a 2 2 6 2 3 2" xfId="27922" xr:uid="{00000000-0005-0000-0000-000060070000}"/>
    <cellStyle name="level1a 2 2 6 2 3 2 2" xfId="36727" xr:uid="{00000000-0005-0000-0000-000061070000}"/>
    <cellStyle name="level1a 2 2 6 2 4" xfId="6374" xr:uid="{00000000-0005-0000-0000-000062070000}"/>
    <cellStyle name="level1a 2 2 6 3" xfId="3439" xr:uid="{00000000-0005-0000-0000-000063070000}"/>
    <cellStyle name="level1a 2 2 6 3 2" xfId="13073" xr:uid="{00000000-0005-0000-0000-000064070000}"/>
    <cellStyle name="level1a 2 2 6 3 2 2" xfId="23443" xr:uid="{00000000-0005-0000-0000-000065070000}"/>
    <cellStyle name="level1a 2 2 6 3 3" xfId="16684" xr:uid="{00000000-0005-0000-0000-000066070000}"/>
    <cellStyle name="level1a 2 2 6 3 3 2" xfId="29350" xr:uid="{00000000-0005-0000-0000-000067070000}"/>
    <cellStyle name="level1a 2 2 6 3 3 2 2" xfId="38133" xr:uid="{00000000-0005-0000-0000-000068070000}"/>
    <cellStyle name="level1a 2 2 6 3 4" xfId="7958" xr:uid="{00000000-0005-0000-0000-000069070000}"/>
    <cellStyle name="level1a 2 2 6 3 4 2" xfId="20466" xr:uid="{00000000-0005-0000-0000-00006A070000}"/>
    <cellStyle name="level1a 2 2 6 4" xfId="10123" xr:uid="{00000000-0005-0000-0000-00006B070000}"/>
    <cellStyle name="level1a 2 2 6 5" xfId="10426" xr:uid="{00000000-0005-0000-0000-00006C070000}"/>
    <cellStyle name="level1a 2 2 6 5 2" xfId="20932" xr:uid="{00000000-0005-0000-0000-00006D070000}"/>
    <cellStyle name="level1a 2 2 6 6" xfId="4767" xr:uid="{00000000-0005-0000-0000-00006E070000}"/>
    <cellStyle name="level1a 2 2 6 6 2" xfId="18421" xr:uid="{00000000-0005-0000-0000-00006F070000}"/>
    <cellStyle name="level1a 2 2 7" xfId="918" xr:uid="{00000000-0005-0000-0000-000070070000}"/>
    <cellStyle name="level1a 2 2 7 2" xfId="1908" xr:uid="{00000000-0005-0000-0000-000071070000}"/>
    <cellStyle name="level1a 2 2 7 2 2" xfId="11579" xr:uid="{00000000-0005-0000-0000-000072070000}"/>
    <cellStyle name="level1a 2 2 7 2 2 2" xfId="21985" xr:uid="{00000000-0005-0000-0000-000073070000}"/>
    <cellStyle name="level1a 2 2 7 2 3" xfId="15257" xr:uid="{00000000-0005-0000-0000-000074070000}"/>
    <cellStyle name="level1a 2 2 7 2 3 2" xfId="27923" xr:uid="{00000000-0005-0000-0000-000075070000}"/>
    <cellStyle name="level1a 2 2 7 2 3 2 2" xfId="36728" xr:uid="{00000000-0005-0000-0000-000076070000}"/>
    <cellStyle name="level1a 2 2 7 2 4" xfId="6630" xr:uid="{00000000-0005-0000-0000-000077070000}"/>
    <cellStyle name="level1a 2 2 7 3" xfId="3696" xr:uid="{00000000-0005-0000-0000-000078070000}"/>
    <cellStyle name="level1a 2 2 7 3 2" xfId="13323" xr:uid="{00000000-0005-0000-0000-000079070000}"/>
    <cellStyle name="level1a 2 2 7 3 2 2" xfId="23688" xr:uid="{00000000-0005-0000-0000-00007A070000}"/>
    <cellStyle name="level1a 2 2 7 3 3" xfId="16923" xr:uid="{00000000-0005-0000-0000-00007B070000}"/>
    <cellStyle name="level1a 2 2 7 3 3 2" xfId="29589" xr:uid="{00000000-0005-0000-0000-00007C070000}"/>
    <cellStyle name="level1a 2 2 7 3 3 2 2" xfId="38368" xr:uid="{00000000-0005-0000-0000-00007D070000}"/>
    <cellStyle name="level1a 2 2 7 3 4" xfId="8136" xr:uid="{00000000-0005-0000-0000-00007E070000}"/>
    <cellStyle name="level1a 2 2 7 3 4 2" xfId="20154" xr:uid="{00000000-0005-0000-0000-00007F070000}"/>
    <cellStyle name="level1a 2 2 7 4" xfId="7877" xr:uid="{00000000-0005-0000-0000-000080070000}"/>
    <cellStyle name="level1a 2 2 7 5" xfId="10665" xr:uid="{00000000-0005-0000-0000-000081070000}"/>
    <cellStyle name="level1a 2 2 7 5 2" xfId="21143" xr:uid="{00000000-0005-0000-0000-000082070000}"/>
    <cellStyle name="level1a 2 2 7 6" xfId="14325" xr:uid="{00000000-0005-0000-0000-000083070000}"/>
    <cellStyle name="level1a 2 2 7 6 2" xfId="27023" xr:uid="{00000000-0005-0000-0000-000084070000}"/>
    <cellStyle name="level1a 2 2 7 6 2 2" xfId="35862" xr:uid="{00000000-0005-0000-0000-000085070000}"/>
    <cellStyle name="level1a 2 2 7 7" xfId="5178" xr:uid="{00000000-0005-0000-0000-000086070000}"/>
    <cellStyle name="level1a 2 2 7 7 2" xfId="25505" xr:uid="{00000000-0005-0000-0000-000087070000}"/>
    <cellStyle name="level1a 2 2 8" xfId="946" xr:uid="{00000000-0005-0000-0000-000088070000}"/>
    <cellStyle name="level1a 2 2 8 2" xfId="1909" xr:uid="{00000000-0005-0000-0000-000089070000}"/>
    <cellStyle name="level1a 2 2 8 2 2" xfId="11580" xr:uid="{00000000-0005-0000-0000-00008A070000}"/>
    <cellStyle name="level1a 2 2 8 2 2 2" xfId="21986" xr:uid="{00000000-0005-0000-0000-00008B070000}"/>
    <cellStyle name="level1a 2 2 8 2 3" xfId="15258" xr:uid="{00000000-0005-0000-0000-00008C070000}"/>
    <cellStyle name="level1a 2 2 8 2 3 2" xfId="27924" xr:uid="{00000000-0005-0000-0000-00008D070000}"/>
    <cellStyle name="level1a 2 2 8 2 3 2 2" xfId="36729" xr:uid="{00000000-0005-0000-0000-00008E070000}"/>
    <cellStyle name="level1a 2 2 8 2 4" xfId="6754" xr:uid="{00000000-0005-0000-0000-00008F070000}"/>
    <cellStyle name="level1a 2 2 8 3" xfId="3724" xr:uid="{00000000-0005-0000-0000-000090070000}"/>
    <cellStyle name="level1a 2 2 8 3 2" xfId="13351" xr:uid="{00000000-0005-0000-0000-000091070000}"/>
    <cellStyle name="level1a 2 2 8 3 2 2" xfId="23716" xr:uid="{00000000-0005-0000-0000-000092070000}"/>
    <cellStyle name="level1a 2 2 8 3 3" xfId="16951" xr:uid="{00000000-0005-0000-0000-000093070000}"/>
    <cellStyle name="level1a 2 2 8 3 3 2" xfId="29617" xr:uid="{00000000-0005-0000-0000-000094070000}"/>
    <cellStyle name="level1a 2 2 8 3 3 2 2" xfId="38396" xr:uid="{00000000-0005-0000-0000-000095070000}"/>
    <cellStyle name="level1a 2 2 8 3 4" xfId="8260" xr:uid="{00000000-0005-0000-0000-000096070000}"/>
    <cellStyle name="level1a 2 2 8 3 4 2" xfId="4896" xr:uid="{00000000-0005-0000-0000-000097070000}"/>
    <cellStyle name="level1a 2 2 8 4" xfId="9051" xr:uid="{00000000-0005-0000-0000-000098070000}"/>
    <cellStyle name="level1a 2 2 8 5" xfId="14353" xr:uid="{00000000-0005-0000-0000-000099070000}"/>
    <cellStyle name="level1a 2 2 8 5 2" xfId="27051" xr:uid="{00000000-0005-0000-0000-00009A070000}"/>
    <cellStyle name="level1a 2 2 8 5 2 2" xfId="35890" xr:uid="{00000000-0005-0000-0000-00009B070000}"/>
    <cellStyle name="level1a 2 2 8 6" xfId="5282" xr:uid="{00000000-0005-0000-0000-00009C070000}"/>
    <cellStyle name="level1a 2 2 8 6 2" xfId="9009" xr:uid="{00000000-0005-0000-0000-00009D070000}"/>
    <cellStyle name="level1a 2 2 9" xfId="1186" xr:uid="{00000000-0005-0000-0000-00009E070000}"/>
    <cellStyle name="level1a 2 2 9 2" xfId="1910" xr:uid="{00000000-0005-0000-0000-00009F070000}"/>
    <cellStyle name="level1a 2 2 9 2 2" xfId="11581" xr:uid="{00000000-0005-0000-0000-0000A0070000}"/>
    <cellStyle name="level1a 2 2 9 2 2 2" xfId="21987" xr:uid="{00000000-0005-0000-0000-0000A1070000}"/>
    <cellStyle name="level1a 2 2 9 2 3" xfId="15259" xr:uid="{00000000-0005-0000-0000-0000A2070000}"/>
    <cellStyle name="level1a 2 2 9 2 3 2" xfId="27925" xr:uid="{00000000-0005-0000-0000-0000A3070000}"/>
    <cellStyle name="level1a 2 2 9 2 3 2 2" xfId="36730" xr:uid="{00000000-0005-0000-0000-0000A4070000}"/>
    <cellStyle name="level1a 2 2 9 2 4" xfId="7009" xr:uid="{00000000-0005-0000-0000-0000A5070000}"/>
    <cellStyle name="level1a 2 2 9 3" xfId="3964" xr:uid="{00000000-0005-0000-0000-0000A6070000}"/>
    <cellStyle name="level1a 2 2 9 3 2" xfId="13586" xr:uid="{00000000-0005-0000-0000-0000A7070000}"/>
    <cellStyle name="level1a 2 2 9 3 2 2" xfId="23943" xr:uid="{00000000-0005-0000-0000-0000A8070000}"/>
    <cellStyle name="level1a 2 2 9 3 3" xfId="17171" xr:uid="{00000000-0005-0000-0000-0000A9070000}"/>
    <cellStyle name="level1a 2 2 9 3 3 2" xfId="29837" xr:uid="{00000000-0005-0000-0000-0000AA070000}"/>
    <cellStyle name="level1a 2 2 9 3 3 2 2" xfId="38614" xr:uid="{00000000-0005-0000-0000-0000AB070000}"/>
    <cellStyle name="level1a 2 2 9 3 4" xfId="8517" xr:uid="{00000000-0005-0000-0000-0000AC070000}"/>
    <cellStyle name="level1a 2 2 9 3 4 2" xfId="20007" xr:uid="{00000000-0005-0000-0000-0000AD070000}"/>
    <cellStyle name="level1a 2 2 9 4" xfId="9313" xr:uid="{00000000-0005-0000-0000-0000AE070000}"/>
    <cellStyle name="level1a 2 2 9 5" xfId="10857" xr:uid="{00000000-0005-0000-0000-0000AF070000}"/>
    <cellStyle name="level1a 2 2 9 5 2" xfId="21302" xr:uid="{00000000-0005-0000-0000-0000B0070000}"/>
    <cellStyle name="level1a 2 2 9 6" xfId="14564" xr:uid="{00000000-0005-0000-0000-0000B1070000}"/>
    <cellStyle name="level1a 2 2 9 6 2" xfId="27253" xr:uid="{00000000-0005-0000-0000-0000B2070000}"/>
    <cellStyle name="level1a 2 2 9 6 2 2" xfId="36085" xr:uid="{00000000-0005-0000-0000-0000B3070000}"/>
    <cellStyle name="level1a 2 2 9 7" xfId="5477" xr:uid="{00000000-0005-0000-0000-0000B4070000}"/>
    <cellStyle name="level1a 2 2 9 7 2" xfId="18760" xr:uid="{00000000-0005-0000-0000-0000B5070000}"/>
    <cellStyle name="level1a 2 2_STUD aligned by INSTIT" xfId="4745" xr:uid="{00000000-0005-0000-0000-0000B6070000}"/>
    <cellStyle name="level1a 2 3" xfId="270" xr:uid="{00000000-0005-0000-0000-0000B7070000}"/>
    <cellStyle name="level1a 2 3 10" xfId="1911" xr:uid="{00000000-0005-0000-0000-0000B8070000}"/>
    <cellStyle name="level1a 2 3 10 2" xfId="11582" xr:uid="{00000000-0005-0000-0000-0000B9070000}"/>
    <cellStyle name="level1a 2 3 10 2 2" xfId="21988" xr:uid="{00000000-0005-0000-0000-0000BA070000}"/>
    <cellStyle name="level1a 2 3 10 3" xfId="15260" xr:uid="{00000000-0005-0000-0000-0000BB070000}"/>
    <cellStyle name="level1a 2 3 10 3 2" xfId="27926" xr:uid="{00000000-0005-0000-0000-0000BC070000}"/>
    <cellStyle name="level1a 2 3 10 3 2 2" xfId="36731" xr:uid="{00000000-0005-0000-0000-0000BD070000}"/>
    <cellStyle name="level1a 2 3 10 4" xfId="6268" xr:uid="{00000000-0005-0000-0000-0000BE070000}"/>
    <cellStyle name="level1a 2 3 11" xfId="4637" xr:uid="{00000000-0005-0000-0000-0000BF070000}"/>
    <cellStyle name="level1a 2 3 11 2" xfId="20825" xr:uid="{00000000-0005-0000-0000-0000C0070000}"/>
    <cellStyle name="level1a 2 3 2" xfId="294" xr:uid="{00000000-0005-0000-0000-0000C1070000}"/>
    <cellStyle name="level1a 2 3 2 10" xfId="4638" xr:uid="{00000000-0005-0000-0000-0000C2070000}"/>
    <cellStyle name="level1a 2 3 2 10 2" xfId="18028" xr:uid="{00000000-0005-0000-0000-0000C3070000}"/>
    <cellStyle name="level1a 2 3 2 2" xfId="414" xr:uid="{00000000-0005-0000-0000-0000C4070000}"/>
    <cellStyle name="level1a 2 3 2 2 2" xfId="770" xr:uid="{00000000-0005-0000-0000-0000C5070000}"/>
    <cellStyle name="level1a 2 3 2 2 2 2" xfId="1914" xr:uid="{00000000-0005-0000-0000-0000C6070000}"/>
    <cellStyle name="level1a 2 3 2 2 2 2 2" xfId="11585" xr:uid="{00000000-0005-0000-0000-0000C7070000}"/>
    <cellStyle name="level1a 2 3 2 2 2 2 2 2" xfId="21991" xr:uid="{00000000-0005-0000-0000-0000C8070000}"/>
    <cellStyle name="level1a 2 3 2 2 2 2 3" xfId="15263" xr:uid="{00000000-0005-0000-0000-0000C9070000}"/>
    <cellStyle name="level1a 2 3 2 2 2 2 3 2" xfId="27929" xr:uid="{00000000-0005-0000-0000-0000CA070000}"/>
    <cellStyle name="level1a 2 3 2 2 2 2 3 2 2" xfId="36734" xr:uid="{00000000-0005-0000-0000-0000CB070000}"/>
    <cellStyle name="level1a 2 3 2 2 2 2 4" xfId="6732" xr:uid="{00000000-0005-0000-0000-0000CC070000}"/>
    <cellStyle name="level1a 2 3 2 2 2 3" xfId="3551" xr:uid="{00000000-0005-0000-0000-0000CD070000}"/>
    <cellStyle name="level1a 2 3 2 2 2 3 2" xfId="13183" xr:uid="{00000000-0005-0000-0000-0000CE070000}"/>
    <cellStyle name="level1a 2 3 2 2 2 3 2 2" xfId="23550" xr:uid="{00000000-0005-0000-0000-0000CF070000}"/>
    <cellStyle name="level1a 2 3 2 2 2 3 3" xfId="16792" xr:uid="{00000000-0005-0000-0000-0000D0070000}"/>
    <cellStyle name="level1a 2 3 2 2 2 3 3 2" xfId="29458" xr:uid="{00000000-0005-0000-0000-0000D1070000}"/>
    <cellStyle name="level1a 2 3 2 2 2 3 3 2 2" xfId="38239" xr:uid="{00000000-0005-0000-0000-0000D2070000}"/>
    <cellStyle name="level1a 2 3 2 2 2 3 4" xfId="8238" xr:uid="{00000000-0005-0000-0000-0000D3070000}"/>
    <cellStyle name="level1a 2 3 2 2 2 3 4 2" xfId="26420" xr:uid="{00000000-0005-0000-0000-0000D4070000}"/>
    <cellStyle name="level1a 2 3 2 2 2 4" xfId="9028" xr:uid="{00000000-0005-0000-0000-0000D5070000}"/>
    <cellStyle name="level1a 2 3 2 2 2 5" xfId="10544" xr:uid="{00000000-0005-0000-0000-0000D6070000}"/>
    <cellStyle name="level1a 2 3 2 2 2 5 2" xfId="21038" xr:uid="{00000000-0005-0000-0000-0000D7070000}"/>
    <cellStyle name="level1a 2 3 2 2 2 6" xfId="5262" xr:uid="{00000000-0005-0000-0000-0000D8070000}"/>
    <cellStyle name="level1a 2 3 2 2 2 6 2" xfId="25059" xr:uid="{00000000-0005-0000-0000-0000D9070000}"/>
    <cellStyle name="level1a 2 3 2 2 3" xfId="1049" xr:uid="{00000000-0005-0000-0000-0000DA070000}"/>
    <cellStyle name="level1a 2 3 2 2 3 2" xfId="1915" xr:uid="{00000000-0005-0000-0000-0000DB070000}"/>
    <cellStyle name="level1a 2 3 2 2 3 2 2" xfId="11586" xr:uid="{00000000-0005-0000-0000-0000DC070000}"/>
    <cellStyle name="level1a 2 3 2 2 3 2 2 2" xfId="21992" xr:uid="{00000000-0005-0000-0000-0000DD070000}"/>
    <cellStyle name="level1a 2 3 2 2 3 2 3" xfId="15264" xr:uid="{00000000-0005-0000-0000-0000DE070000}"/>
    <cellStyle name="level1a 2 3 2 2 3 2 3 2" xfId="27930" xr:uid="{00000000-0005-0000-0000-0000DF070000}"/>
    <cellStyle name="level1a 2 3 2 2 3 2 3 2 2" xfId="36735" xr:uid="{00000000-0005-0000-0000-0000E0070000}"/>
    <cellStyle name="level1a 2 3 2 2 3 2 4" xfId="6894" xr:uid="{00000000-0005-0000-0000-0000E1070000}"/>
    <cellStyle name="level1a 2 3 2 2 3 3" xfId="3827" xr:uid="{00000000-0005-0000-0000-0000E2070000}"/>
    <cellStyle name="level1a 2 3 2 2 3 3 2" xfId="13454" xr:uid="{00000000-0005-0000-0000-0000E3070000}"/>
    <cellStyle name="level1a 2 3 2 2 3 3 2 2" xfId="23815" xr:uid="{00000000-0005-0000-0000-0000E4070000}"/>
    <cellStyle name="level1a 2 3 2 2 3 3 3" xfId="17047" xr:uid="{00000000-0005-0000-0000-0000E5070000}"/>
    <cellStyle name="level1a 2 3 2 2 3 3 3 2" xfId="29713" xr:uid="{00000000-0005-0000-0000-0000E6070000}"/>
    <cellStyle name="level1a 2 3 2 2 3 3 3 2 2" xfId="38492" xr:uid="{00000000-0005-0000-0000-0000E7070000}"/>
    <cellStyle name="level1a 2 3 2 2 3 3 4" xfId="8401" xr:uid="{00000000-0005-0000-0000-0000E8070000}"/>
    <cellStyle name="level1a 2 3 2 2 3 3 4 2" xfId="24560" xr:uid="{00000000-0005-0000-0000-0000E9070000}"/>
    <cellStyle name="level1a 2 3 2 2 3 4" xfId="9195" xr:uid="{00000000-0005-0000-0000-0000EA070000}"/>
    <cellStyle name="level1a 2 3 2 2 3 5" xfId="14451" xr:uid="{00000000-0005-0000-0000-0000EB070000}"/>
    <cellStyle name="level1a 2 3 2 2 3 5 2" xfId="27144" xr:uid="{00000000-0005-0000-0000-0000EC070000}"/>
    <cellStyle name="level1a 2 3 2 2 3 5 2 2" xfId="35981" xr:uid="{00000000-0005-0000-0000-0000ED070000}"/>
    <cellStyle name="level1a 2 3 2 2 3 6" xfId="5388" xr:uid="{00000000-0005-0000-0000-0000EE070000}"/>
    <cellStyle name="level1a 2 3 2 2 3 6 2" xfId="18105" xr:uid="{00000000-0005-0000-0000-0000EF070000}"/>
    <cellStyle name="level1a 2 3 2 2 4" xfId="1282" xr:uid="{00000000-0005-0000-0000-0000F0070000}"/>
    <cellStyle name="level1a 2 3 2 2 4 2" xfId="1916" xr:uid="{00000000-0005-0000-0000-0000F1070000}"/>
    <cellStyle name="level1a 2 3 2 2 4 2 2" xfId="11587" xr:uid="{00000000-0005-0000-0000-0000F2070000}"/>
    <cellStyle name="level1a 2 3 2 2 4 2 2 2" xfId="21993" xr:uid="{00000000-0005-0000-0000-0000F3070000}"/>
    <cellStyle name="level1a 2 3 2 2 4 2 3" xfId="15265" xr:uid="{00000000-0005-0000-0000-0000F4070000}"/>
    <cellStyle name="level1a 2 3 2 2 4 2 3 2" xfId="27931" xr:uid="{00000000-0005-0000-0000-0000F5070000}"/>
    <cellStyle name="level1a 2 3 2 2 4 2 3 2 2" xfId="36736" xr:uid="{00000000-0005-0000-0000-0000F6070000}"/>
    <cellStyle name="level1a 2 3 2 2 4 2 4" xfId="7115" xr:uid="{00000000-0005-0000-0000-0000F7070000}"/>
    <cellStyle name="level1a 2 3 2 2 4 3" xfId="4060" xr:uid="{00000000-0005-0000-0000-0000F8070000}"/>
    <cellStyle name="level1a 2 3 2 2 4 3 2" xfId="13682" xr:uid="{00000000-0005-0000-0000-0000F9070000}"/>
    <cellStyle name="level1a 2 3 2 2 4 3 2 2" xfId="24034" xr:uid="{00000000-0005-0000-0000-0000FA070000}"/>
    <cellStyle name="level1a 2 3 2 2 4 3 3" xfId="17260" xr:uid="{00000000-0005-0000-0000-0000FB070000}"/>
    <cellStyle name="level1a 2 3 2 2 4 3 3 2" xfId="29926" xr:uid="{00000000-0005-0000-0000-0000FC070000}"/>
    <cellStyle name="level1a 2 3 2 2 4 3 3 2 2" xfId="38703" xr:uid="{00000000-0005-0000-0000-0000FD070000}"/>
    <cellStyle name="level1a 2 3 2 2 4 3 4" xfId="8623" xr:uid="{00000000-0005-0000-0000-0000FE070000}"/>
    <cellStyle name="level1a 2 3 2 2 4 3 4 2" xfId="21022" xr:uid="{00000000-0005-0000-0000-0000FF070000}"/>
    <cellStyle name="level1a 2 3 2 2 4 4" xfId="9419" xr:uid="{00000000-0005-0000-0000-000000080000}"/>
    <cellStyle name="level1a 2 3 2 2 4 5" xfId="10953" xr:uid="{00000000-0005-0000-0000-000001080000}"/>
    <cellStyle name="level1a 2 3 2 2 4 5 2" xfId="21393" xr:uid="{00000000-0005-0000-0000-000002080000}"/>
    <cellStyle name="level1a 2 3 2 2 4 6" xfId="14660" xr:uid="{00000000-0005-0000-0000-000003080000}"/>
    <cellStyle name="level1a 2 3 2 2 4 6 2" xfId="27345" xr:uid="{00000000-0005-0000-0000-000004080000}"/>
    <cellStyle name="level1a 2 3 2 2 4 6 2 2" xfId="36174" xr:uid="{00000000-0005-0000-0000-000005080000}"/>
    <cellStyle name="level1a 2 3 2 2 4 7" xfId="5574" xr:uid="{00000000-0005-0000-0000-000006080000}"/>
    <cellStyle name="level1a 2 3 2 2 4 7 2" xfId="20432" xr:uid="{00000000-0005-0000-0000-000007080000}"/>
    <cellStyle name="level1a 2 3 2 2 5" xfId="1499" xr:uid="{00000000-0005-0000-0000-000008080000}"/>
    <cellStyle name="level1a 2 3 2 2 5 2" xfId="1917" xr:uid="{00000000-0005-0000-0000-000009080000}"/>
    <cellStyle name="level1a 2 3 2 2 5 2 2" xfId="11588" xr:uid="{00000000-0005-0000-0000-00000A080000}"/>
    <cellStyle name="level1a 2 3 2 2 5 2 2 2" xfId="21994" xr:uid="{00000000-0005-0000-0000-00000B080000}"/>
    <cellStyle name="level1a 2 3 2 2 5 2 3" xfId="15266" xr:uid="{00000000-0005-0000-0000-00000C080000}"/>
    <cellStyle name="level1a 2 3 2 2 5 2 3 2" xfId="27932" xr:uid="{00000000-0005-0000-0000-00000D080000}"/>
    <cellStyle name="level1a 2 3 2 2 5 2 3 2 2" xfId="36737" xr:uid="{00000000-0005-0000-0000-00000E080000}"/>
    <cellStyle name="level1a 2 3 2 2 5 2 4" xfId="7224" xr:uid="{00000000-0005-0000-0000-00000F080000}"/>
    <cellStyle name="level1a 2 3 2 2 5 3" xfId="4277" xr:uid="{00000000-0005-0000-0000-000010080000}"/>
    <cellStyle name="level1a 2 3 2 2 5 3 2" xfId="13899" xr:uid="{00000000-0005-0000-0000-000011080000}"/>
    <cellStyle name="level1a 2 3 2 2 5 3 2 2" xfId="24241" xr:uid="{00000000-0005-0000-0000-000012080000}"/>
    <cellStyle name="level1a 2 3 2 2 5 3 3" xfId="17459" xr:uid="{00000000-0005-0000-0000-000013080000}"/>
    <cellStyle name="level1a 2 3 2 2 5 3 3 2" xfId="30125" xr:uid="{00000000-0005-0000-0000-000014080000}"/>
    <cellStyle name="level1a 2 3 2 2 5 3 3 2 2" xfId="38902" xr:uid="{00000000-0005-0000-0000-000015080000}"/>
    <cellStyle name="level1a 2 3 2 2 5 3 4" xfId="9536" xr:uid="{00000000-0005-0000-0000-000016080000}"/>
    <cellStyle name="level1a 2 3 2 2 5 4" xfId="11170" xr:uid="{00000000-0005-0000-0000-000017080000}"/>
    <cellStyle name="level1a 2 3 2 2 5 4 2" xfId="21601" xr:uid="{00000000-0005-0000-0000-000018080000}"/>
    <cellStyle name="level1a 2 3 2 2 5 5" xfId="14877" xr:uid="{00000000-0005-0000-0000-000019080000}"/>
    <cellStyle name="level1a 2 3 2 2 5 5 2" xfId="27554" xr:uid="{00000000-0005-0000-0000-00001A080000}"/>
    <cellStyle name="level1a 2 3 2 2 5 5 2 2" xfId="36373" xr:uid="{00000000-0005-0000-0000-00001B080000}"/>
    <cellStyle name="level1a 2 3 2 2 5 6" xfId="5680" xr:uid="{00000000-0005-0000-0000-00001C080000}"/>
    <cellStyle name="level1a 2 3 2 2 5 6 2" xfId="25414" xr:uid="{00000000-0005-0000-0000-00001D080000}"/>
    <cellStyle name="level1a 2 3 2 2 6" xfId="1701" xr:uid="{00000000-0005-0000-0000-00001E080000}"/>
    <cellStyle name="level1a 2 3 2 2 6 2" xfId="1918" xr:uid="{00000000-0005-0000-0000-00001F080000}"/>
    <cellStyle name="level1a 2 3 2 2 6 2 2" xfId="11589" xr:uid="{00000000-0005-0000-0000-000020080000}"/>
    <cellStyle name="level1a 2 3 2 2 6 2 2 2" xfId="21995" xr:uid="{00000000-0005-0000-0000-000021080000}"/>
    <cellStyle name="level1a 2 3 2 2 6 2 3" xfId="15267" xr:uid="{00000000-0005-0000-0000-000022080000}"/>
    <cellStyle name="level1a 2 3 2 2 6 2 3 2" xfId="27933" xr:uid="{00000000-0005-0000-0000-000023080000}"/>
    <cellStyle name="level1a 2 3 2 2 6 2 3 2 2" xfId="36738" xr:uid="{00000000-0005-0000-0000-000024080000}"/>
    <cellStyle name="level1a 2 3 2 2 6 2 4" xfId="7225" xr:uid="{00000000-0005-0000-0000-000025080000}"/>
    <cellStyle name="level1a 2 3 2 2 6 3" xfId="4479" xr:uid="{00000000-0005-0000-0000-000026080000}"/>
    <cellStyle name="level1a 2 3 2 2 6 3 2" xfId="14101" xr:uid="{00000000-0005-0000-0000-000027080000}"/>
    <cellStyle name="level1a 2 3 2 2 6 3 2 2" xfId="24433" xr:uid="{00000000-0005-0000-0000-000028080000}"/>
    <cellStyle name="level1a 2 3 2 2 6 3 3" xfId="17646" xr:uid="{00000000-0005-0000-0000-000029080000}"/>
    <cellStyle name="level1a 2 3 2 2 6 3 3 2" xfId="30312" xr:uid="{00000000-0005-0000-0000-00002A080000}"/>
    <cellStyle name="level1a 2 3 2 2 6 3 3 2 2" xfId="39089" xr:uid="{00000000-0005-0000-0000-00002B080000}"/>
    <cellStyle name="level1a 2 3 2 2 6 3 4" xfId="9537" xr:uid="{00000000-0005-0000-0000-00002C080000}"/>
    <cellStyle name="level1a 2 3 2 2 6 4" xfId="11372" xr:uid="{00000000-0005-0000-0000-00002D080000}"/>
    <cellStyle name="level1a 2 3 2 2 6 4 2" xfId="21797" xr:uid="{00000000-0005-0000-0000-00002E080000}"/>
    <cellStyle name="level1a 2 3 2 2 6 5" xfId="15079" xr:uid="{00000000-0005-0000-0000-00002F080000}"/>
    <cellStyle name="level1a 2 3 2 2 6 5 2" xfId="27748" xr:uid="{00000000-0005-0000-0000-000030080000}"/>
    <cellStyle name="level1a 2 3 2 2 6 5 2 2" xfId="36560" xr:uid="{00000000-0005-0000-0000-000031080000}"/>
    <cellStyle name="level1a 2 3 2 2 6 6" xfId="5681" xr:uid="{00000000-0005-0000-0000-000032080000}"/>
    <cellStyle name="level1a 2 3 2 2 6 6 2" xfId="25229" xr:uid="{00000000-0005-0000-0000-000033080000}"/>
    <cellStyle name="level1a 2 3 2 2 7" xfId="1913" xr:uid="{00000000-0005-0000-0000-000034080000}"/>
    <cellStyle name="level1a 2 3 2 2 7 2" xfId="11584" xr:uid="{00000000-0005-0000-0000-000035080000}"/>
    <cellStyle name="level1a 2 3 2 2 7 2 2" xfId="21990" xr:uid="{00000000-0005-0000-0000-000036080000}"/>
    <cellStyle name="level1a 2 3 2 2 7 3" xfId="15262" xr:uid="{00000000-0005-0000-0000-000037080000}"/>
    <cellStyle name="level1a 2 3 2 2 7 3 2" xfId="27928" xr:uid="{00000000-0005-0000-0000-000038080000}"/>
    <cellStyle name="level1a 2 3 2 2 7 3 2 2" xfId="36733" xr:uid="{00000000-0005-0000-0000-000039080000}"/>
    <cellStyle name="level1a 2 3 2 2 7 4" xfId="6456" xr:uid="{00000000-0005-0000-0000-00003A080000}"/>
    <cellStyle name="level1a 2 3 2 2 8" xfId="4852" xr:uid="{00000000-0005-0000-0000-00003B080000}"/>
    <cellStyle name="level1a 2 3 2 2 8 2" xfId="25216" xr:uid="{00000000-0005-0000-0000-00003C080000}"/>
    <cellStyle name="level1a 2 3 2 2_STUD aligned by INSTIT" xfId="4804" xr:uid="{00000000-0005-0000-0000-00003D080000}"/>
    <cellStyle name="level1a 2 3 2 3" xfId="475" xr:uid="{00000000-0005-0000-0000-00003E080000}"/>
    <cellStyle name="level1a 2 3 2 3 2" xfId="831" xr:uid="{00000000-0005-0000-0000-00003F080000}"/>
    <cellStyle name="level1a 2 3 2 3 2 2" xfId="1920" xr:uid="{00000000-0005-0000-0000-000040080000}"/>
    <cellStyle name="level1a 2 3 2 3 2 2 2" xfId="11591" xr:uid="{00000000-0005-0000-0000-000041080000}"/>
    <cellStyle name="level1a 2 3 2 3 2 2 2 2" xfId="21997" xr:uid="{00000000-0005-0000-0000-000042080000}"/>
    <cellStyle name="level1a 2 3 2 3 2 2 3" xfId="15269" xr:uid="{00000000-0005-0000-0000-000043080000}"/>
    <cellStyle name="level1a 2 3 2 3 2 2 3 2" xfId="27935" xr:uid="{00000000-0005-0000-0000-000044080000}"/>
    <cellStyle name="level1a 2 3 2 3 2 2 3 2 2" xfId="36740" xr:uid="{00000000-0005-0000-0000-000045080000}"/>
    <cellStyle name="level1a 2 3 2 3 2 2 4" xfId="6949" xr:uid="{00000000-0005-0000-0000-000046080000}"/>
    <cellStyle name="level1a 2 3 2 3 2 3" xfId="3612" xr:uid="{00000000-0005-0000-0000-000047080000}"/>
    <cellStyle name="level1a 2 3 2 3 2 3 2" xfId="13240" xr:uid="{00000000-0005-0000-0000-000048080000}"/>
    <cellStyle name="level1a 2 3 2 3 2 3 2 2" xfId="23607" xr:uid="{00000000-0005-0000-0000-000049080000}"/>
    <cellStyle name="level1a 2 3 2 3 2 3 3" xfId="16846" xr:uid="{00000000-0005-0000-0000-00004A080000}"/>
    <cellStyle name="level1a 2 3 2 3 2 3 3 2" xfId="29512" xr:uid="{00000000-0005-0000-0000-00004B080000}"/>
    <cellStyle name="level1a 2 3 2 3 2 3 3 2 2" xfId="38292" xr:uid="{00000000-0005-0000-0000-00004C080000}"/>
    <cellStyle name="level1a 2 3 2 3 2 3 4" xfId="8457" xr:uid="{00000000-0005-0000-0000-00004D080000}"/>
    <cellStyle name="level1a 2 3 2 3 2 3 4 2" xfId="25272" xr:uid="{00000000-0005-0000-0000-00004E080000}"/>
    <cellStyle name="level1a 2 3 2 3 2 4" xfId="9252" xr:uid="{00000000-0005-0000-0000-00004F080000}"/>
    <cellStyle name="level1a 2 3 2 3 2 5" xfId="14246" xr:uid="{00000000-0005-0000-0000-000050080000}"/>
    <cellStyle name="level1a 2 3 2 3 2 5 2" xfId="26947" xr:uid="{00000000-0005-0000-0000-000051080000}"/>
    <cellStyle name="level1a 2 3 2 3 2 5 2 2" xfId="35790" xr:uid="{00000000-0005-0000-0000-000052080000}"/>
    <cellStyle name="level1a 2 3 2 3 2 6" xfId="5431" xr:uid="{00000000-0005-0000-0000-000053080000}"/>
    <cellStyle name="level1a 2 3 2 3 2 6 2" xfId="18722" xr:uid="{00000000-0005-0000-0000-000054080000}"/>
    <cellStyle name="level1a 2 3 2 3 3" xfId="1110" xr:uid="{00000000-0005-0000-0000-000055080000}"/>
    <cellStyle name="level1a 2 3 2 3 3 2" xfId="1921" xr:uid="{00000000-0005-0000-0000-000056080000}"/>
    <cellStyle name="level1a 2 3 2 3 3 2 2" xfId="11592" xr:uid="{00000000-0005-0000-0000-000057080000}"/>
    <cellStyle name="level1a 2 3 2 3 3 2 2 2" xfId="21998" xr:uid="{00000000-0005-0000-0000-000058080000}"/>
    <cellStyle name="level1a 2 3 2 3 3 2 3" xfId="15270" xr:uid="{00000000-0005-0000-0000-000059080000}"/>
    <cellStyle name="level1a 2 3 2 3 3 2 3 2" xfId="27936" xr:uid="{00000000-0005-0000-0000-00005A080000}"/>
    <cellStyle name="level1a 2 3 2 3 3 2 3 2 2" xfId="36741" xr:uid="{00000000-0005-0000-0000-00005B080000}"/>
    <cellStyle name="level1a 2 3 2 3 3 2 4" xfId="7226" xr:uid="{00000000-0005-0000-0000-00005C080000}"/>
    <cellStyle name="level1a 2 3 2 3 3 3" xfId="3888" xr:uid="{00000000-0005-0000-0000-00005D080000}"/>
    <cellStyle name="level1a 2 3 2 3 3 3 2" xfId="13511" xr:uid="{00000000-0005-0000-0000-00005E080000}"/>
    <cellStyle name="level1a 2 3 2 3 3 3 2 2" xfId="23871" xr:uid="{00000000-0005-0000-0000-00005F080000}"/>
    <cellStyle name="level1a 2 3 2 3 3 3 3" xfId="17101" xr:uid="{00000000-0005-0000-0000-000060080000}"/>
    <cellStyle name="level1a 2 3 2 3 3 3 3 2" xfId="29767" xr:uid="{00000000-0005-0000-0000-000061080000}"/>
    <cellStyle name="level1a 2 3 2 3 3 3 3 2 2" xfId="38545" xr:uid="{00000000-0005-0000-0000-000062080000}"/>
    <cellStyle name="level1a 2 3 2 3 3 3 4" xfId="9538" xr:uid="{00000000-0005-0000-0000-000063080000}"/>
    <cellStyle name="level1a 2 3 2 3 3 4" xfId="10814" xr:uid="{00000000-0005-0000-0000-000064080000}"/>
    <cellStyle name="level1a 2 3 2 3 3 4 2" xfId="21271" xr:uid="{00000000-0005-0000-0000-000065080000}"/>
    <cellStyle name="level1a 2 3 2 3 3 5" xfId="5682" xr:uid="{00000000-0005-0000-0000-000066080000}"/>
    <cellStyle name="level1a 2 3 2 3 3 5 2" xfId="18466" xr:uid="{00000000-0005-0000-0000-000067080000}"/>
    <cellStyle name="level1a 2 3 2 3 4" xfId="1339" xr:uid="{00000000-0005-0000-0000-000068080000}"/>
    <cellStyle name="level1a 2 3 2 3 4 2" xfId="1922" xr:uid="{00000000-0005-0000-0000-000069080000}"/>
    <cellStyle name="level1a 2 3 2 3 4 2 2" xfId="11593" xr:uid="{00000000-0005-0000-0000-00006A080000}"/>
    <cellStyle name="level1a 2 3 2 3 4 2 2 2" xfId="21999" xr:uid="{00000000-0005-0000-0000-00006B080000}"/>
    <cellStyle name="level1a 2 3 2 3 4 2 3" xfId="15271" xr:uid="{00000000-0005-0000-0000-00006C080000}"/>
    <cellStyle name="level1a 2 3 2 3 4 2 3 2" xfId="27937" xr:uid="{00000000-0005-0000-0000-00006D080000}"/>
    <cellStyle name="level1a 2 3 2 3 4 2 3 2 2" xfId="36742" xr:uid="{00000000-0005-0000-0000-00006E080000}"/>
    <cellStyle name="level1a 2 3 2 3 4 2 4" xfId="7227" xr:uid="{00000000-0005-0000-0000-00006F080000}"/>
    <cellStyle name="level1a 2 3 2 3 4 3" xfId="4117" xr:uid="{00000000-0005-0000-0000-000070080000}"/>
    <cellStyle name="level1a 2 3 2 3 4 3 2" xfId="13739" xr:uid="{00000000-0005-0000-0000-000071080000}"/>
    <cellStyle name="level1a 2 3 2 3 4 3 2 2" xfId="24089" xr:uid="{00000000-0005-0000-0000-000072080000}"/>
    <cellStyle name="level1a 2 3 2 3 4 3 3" xfId="17314" xr:uid="{00000000-0005-0000-0000-000073080000}"/>
    <cellStyle name="level1a 2 3 2 3 4 3 3 2" xfId="29980" xr:uid="{00000000-0005-0000-0000-000074080000}"/>
    <cellStyle name="level1a 2 3 2 3 4 3 3 2 2" xfId="38757" xr:uid="{00000000-0005-0000-0000-000075080000}"/>
    <cellStyle name="level1a 2 3 2 3 4 3 4" xfId="9539" xr:uid="{00000000-0005-0000-0000-000076080000}"/>
    <cellStyle name="level1a 2 3 2 3 4 4" xfId="11010" xr:uid="{00000000-0005-0000-0000-000077080000}"/>
    <cellStyle name="level1a 2 3 2 3 4 4 2" xfId="21447" xr:uid="{00000000-0005-0000-0000-000078080000}"/>
    <cellStyle name="level1a 2 3 2 3 4 5" xfId="14717" xr:uid="{00000000-0005-0000-0000-000079080000}"/>
    <cellStyle name="level1a 2 3 2 3 4 5 2" xfId="27400" xr:uid="{00000000-0005-0000-0000-00007A080000}"/>
    <cellStyle name="level1a 2 3 2 3 4 5 2 2" xfId="36228" xr:uid="{00000000-0005-0000-0000-00007B080000}"/>
    <cellStyle name="level1a 2 3 2 3 4 6" xfId="5683" xr:uid="{00000000-0005-0000-0000-00007C080000}"/>
    <cellStyle name="level1a 2 3 2 3 4 6 2" xfId="24957" xr:uid="{00000000-0005-0000-0000-00007D080000}"/>
    <cellStyle name="level1a 2 3 2 3 5" xfId="1555" xr:uid="{00000000-0005-0000-0000-00007E080000}"/>
    <cellStyle name="level1a 2 3 2 3 5 2" xfId="1923" xr:uid="{00000000-0005-0000-0000-00007F080000}"/>
    <cellStyle name="level1a 2 3 2 3 5 2 2" xfId="11594" xr:uid="{00000000-0005-0000-0000-000080080000}"/>
    <cellStyle name="level1a 2 3 2 3 5 2 2 2" xfId="22000" xr:uid="{00000000-0005-0000-0000-000081080000}"/>
    <cellStyle name="level1a 2 3 2 3 5 2 3" xfId="15272" xr:uid="{00000000-0005-0000-0000-000082080000}"/>
    <cellStyle name="level1a 2 3 2 3 5 2 3 2" xfId="27938" xr:uid="{00000000-0005-0000-0000-000083080000}"/>
    <cellStyle name="level1a 2 3 2 3 5 2 3 2 2" xfId="36743" xr:uid="{00000000-0005-0000-0000-000084080000}"/>
    <cellStyle name="level1a 2 3 2 3 5 2 4" xfId="7228" xr:uid="{00000000-0005-0000-0000-000085080000}"/>
    <cellStyle name="level1a 2 3 2 3 5 3" xfId="4333" xr:uid="{00000000-0005-0000-0000-000086080000}"/>
    <cellStyle name="level1a 2 3 2 3 5 3 2" xfId="13955" xr:uid="{00000000-0005-0000-0000-000087080000}"/>
    <cellStyle name="level1a 2 3 2 3 5 3 2 2" xfId="24294" xr:uid="{00000000-0005-0000-0000-000088080000}"/>
    <cellStyle name="level1a 2 3 2 3 5 3 3" xfId="17512" xr:uid="{00000000-0005-0000-0000-000089080000}"/>
    <cellStyle name="level1a 2 3 2 3 5 3 3 2" xfId="30178" xr:uid="{00000000-0005-0000-0000-00008A080000}"/>
    <cellStyle name="level1a 2 3 2 3 5 3 3 2 2" xfId="38955" xr:uid="{00000000-0005-0000-0000-00008B080000}"/>
    <cellStyle name="level1a 2 3 2 3 5 3 4" xfId="9540" xr:uid="{00000000-0005-0000-0000-00008C080000}"/>
    <cellStyle name="level1a 2 3 2 3 5 4" xfId="11226" xr:uid="{00000000-0005-0000-0000-00008D080000}"/>
    <cellStyle name="level1a 2 3 2 3 5 4 2" xfId="21655" xr:uid="{00000000-0005-0000-0000-00008E080000}"/>
    <cellStyle name="level1a 2 3 2 3 5 5" xfId="14933" xr:uid="{00000000-0005-0000-0000-00008F080000}"/>
    <cellStyle name="level1a 2 3 2 3 5 5 2" xfId="27607" xr:uid="{00000000-0005-0000-0000-000090080000}"/>
    <cellStyle name="level1a 2 3 2 3 5 5 2 2" xfId="36426" xr:uid="{00000000-0005-0000-0000-000091080000}"/>
    <cellStyle name="level1a 2 3 2 3 5 6" xfId="5684" xr:uid="{00000000-0005-0000-0000-000092080000}"/>
    <cellStyle name="level1a 2 3 2 3 5 6 2" xfId="23332" xr:uid="{00000000-0005-0000-0000-000093080000}"/>
    <cellStyle name="level1a 2 3 2 3 6" xfId="1757" xr:uid="{00000000-0005-0000-0000-000094080000}"/>
    <cellStyle name="level1a 2 3 2 3 6 2" xfId="1924" xr:uid="{00000000-0005-0000-0000-000095080000}"/>
    <cellStyle name="level1a 2 3 2 3 6 2 2" xfId="11595" xr:uid="{00000000-0005-0000-0000-000096080000}"/>
    <cellStyle name="level1a 2 3 2 3 6 2 2 2" xfId="22001" xr:uid="{00000000-0005-0000-0000-000097080000}"/>
    <cellStyle name="level1a 2 3 2 3 6 2 3" xfId="15273" xr:uid="{00000000-0005-0000-0000-000098080000}"/>
    <cellStyle name="level1a 2 3 2 3 6 2 3 2" xfId="27939" xr:uid="{00000000-0005-0000-0000-000099080000}"/>
    <cellStyle name="level1a 2 3 2 3 6 2 3 2 2" xfId="36744" xr:uid="{00000000-0005-0000-0000-00009A080000}"/>
    <cellStyle name="level1a 2 3 2 3 6 2 4" xfId="7229" xr:uid="{00000000-0005-0000-0000-00009B080000}"/>
    <cellStyle name="level1a 2 3 2 3 6 3" xfId="4535" xr:uid="{00000000-0005-0000-0000-00009C080000}"/>
    <cellStyle name="level1a 2 3 2 3 6 3 2" xfId="14157" xr:uid="{00000000-0005-0000-0000-00009D080000}"/>
    <cellStyle name="level1a 2 3 2 3 6 3 2 2" xfId="24487" xr:uid="{00000000-0005-0000-0000-00009E080000}"/>
    <cellStyle name="level1a 2 3 2 3 6 3 3" xfId="17699" xr:uid="{00000000-0005-0000-0000-00009F080000}"/>
    <cellStyle name="level1a 2 3 2 3 6 3 3 2" xfId="30365" xr:uid="{00000000-0005-0000-0000-0000A0080000}"/>
    <cellStyle name="level1a 2 3 2 3 6 3 3 2 2" xfId="39142" xr:uid="{00000000-0005-0000-0000-0000A1080000}"/>
    <cellStyle name="level1a 2 3 2 3 6 3 4" xfId="9541" xr:uid="{00000000-0005-0000-0000-0000A2080000}"/>
    <cellStyle name="level1a 2 3 2 3 6 4" xfId="11428" xr:uid="{00000000-0005-0000-0000-0000A3080000}"/>
    <cellStyle name="level1a 2 3 2 3 6 4 2" xfId="21851" xr:uid="{00000000-0005-0000-0000-0000A4080000}"/>
    <cellStyle name="level1a 2 3 2 3 6 5" xfId="15135" xr:uid="{00000000-0005-0000-0000-0000A5080000}"/>
    <cellStyle name="level1a 2 3 2 3 6 5 2" xfId="27802" xr:uid="{00000000-0005-0000-0000-0000A6080000}"/>
    <cellStyle name="level1a 2 3 2 3 6 5 2 2" xfId="36613" xr:uid="{00000000-0005-0000-0000-0000A7080000}"/>
    <cellStyle name="level1a 2 3 2 3 6 6" xfId="5685" xr:uid="{00000000-0005-0000-0000-0000A8080000}"/>
    <cellStyle name="level1a 2 3 2 3 6 6 2" xfId="18192" xr:uid="{00000000-0005-0000-0000-0000A9080000}"/>
    <cellStyle name="level1a 2 3 2 3 7" xfId="1919" xr:uid="{00000000-0005-0000-0000-0000AA080000}"/>
    <cellStyle name="level1a 2 3 2 3 7 2" xfId="11590" xr:uid="{00000000-0005-0000-0000-0000AB080000}"/>
    <cellStyle name="level1a 2 3 2 3 7 2 2" xfId="21996" xr:uid="{00000000-0005-0000-0000-0000AC080000}"/>
    <cellStyle name="level1a 2 3 2 3 7 3" xfId="15268" xr:uid="{00000000-0005-0000-0000-0000AD080000}"/>
    <cellStyle name="level1a 2 3 2 3 7 3 2" xfId="27934" xr:uid="{00000000-0005-0000-0000-0000AE080000}"/>
    <cellStyle name="level1a 2 3 2 3 7 3 2 2" xfId="36739" xr:uid="{00000000-0005-0000-0000-0000AF080000}"/>
    <cellStyle name="level1a 2 3 2 3 7 4" xfId="6511" xr:uid="{00000000-0005-0000-0000-0000B0080000}"/>
    <cellStyle name="level1a 2 3 2 3 8" xfId="3348" xr:uid="{00000000-0005-0000-0000-0000B1080000}"/>
    <cellStyle name="level1a 2 3 2 3 8 2" xfId="12989" xr:uid="{00000000-0005-0000-0000-0000B2080000}"/>
    <cellStyle name="level1a 2 3 2 3 8 2 2" xfId="23358" xr:uid="{00000000-0005-0000-0000-0000B3080000}"/>
    <cellStyle name="level1a 2 3 2 3 8 3" xfId="16601" xr:uid="{00000000-0005-0000-0000-0000B4080000}"/>
    <cellStyle name="level1a 2 3 2 3 8 3 2" xfId="29267" xr:uid="{00000000-0005-0000-0000-0000B5080000}"/>
    <cellStyle name="level1a 2 3 2 3 8 3 2 2" xfId="38054" xr:uid="{00000000-0005-0000-0000-0000B6080000}"/>
    <cellStyle name="level1a 2 3 2 3 8 4" xfId="8022" xr:uid="{00000000-0005-0000-0000-0000B7080000}"/>
    <cellStyle name="level1a 2 3 2 3 9" xfId="4884" xr:uid="{00000000-0005-0000-0000-0000B8080000}"/>
    <cellStyle name="level1a 2 3 2 3 9 2" xfId="25849" xr:uid="{00000000-0005-0000-0000-0000B9080000}"/>
    <cellStyle name="level1a 2 3 2 3_STUD aligned by INSTIT" xfId="4781" xr:uid="{00000000-0005-0000-0000-0000BA080000}"/>
    <cellStyle name="level1a 2 3 2 4" xfId="651" xr:uid="{00000000-0005-0000-0000-0000BB080000}"/>
    <cellStyle name="level1a 2 3 2 4 2" xfId="1925" xr:uid="{00000000-0005-0000-0000-0000BC080000}"/>
    <cellStyle name="level1a 2 3 2 4 2 2" xfId="11596" xr:uid="{00000000-0005-0000-0000-0000BD080000}"/>
    <cellStyle name="level1a 2 3 2 4 2 2 2" xfId="22002" xr:uid="{00000000-0005-0000-0000-0000BE080000}"/>
    <cellStyle name="level1a 2 3 2 4 2 3" xfId="15274" xr:uid="{00000000-0005-0000-0000-0000BF080000}"/>
    <cellStyle name="level1a 2 3 2 4 2 3 2" xfId="27940" xr:uid="{00000000-0005-0000-0000-0000C0080000}"/>
    <cellStyle name="level1a 2 3 2 4 2 3 2 2" xfId="36745" xr:uid="{00000000-0005-0000-0000-0000C1080000}"/>
    <cellStyle name="level1a 2 3 2 4 2 4" xfId="6386" xr:uid="{00000000-0005-0000-0000-0000C2080000}"/>
    <cellStyle name="level1a 2 3 2 4 3" xfId="3459" xr:uid="{00000000-0005-0000-0000-0000C3080000}"/>
    <cellStyle name="level1a 2 3 2 4 3 2" xfId="13093" xr:uid="{00000000-0005-0000-0000-0000C4080000}"/>
    <cellStyle name="level1a 2 3 2 4 3 2 2" xfId="23461" xr:uid="{00000000-0005-0000-0000-0000C5080000}"/>
    <cellStyle name="level1a 2 3 2 4 3 3" xfId="16702" xr:uid="{00000000-0005-0000-0000-0000C6080000}"/>
    <cellStyle name="level1a 2 3 2 4 3 3 2" xfId="29368" xr:uid="{00000000-0005-0000-0000-0000C7080000}"/>
    <cellStyle name="level1a 2 3 2 4 3 3 2 2" xfId="38151" xr:uid="{00000000-0005-0000-0000-0000C8080000}"/>
    <cellStyle name="level1a 2 3 2 4 3 4" xfId="7970" xr:uid="{00000000-0005-0000-0000-0000C9080000}"/>
    <cellStyle name="level1a 2 3 2 4 3 4 2" xfId="5768" xr:uid="{00000000-0005-0000-0000-0000CA080000}"/>
    <cellStyle name="level1a 2 3 2 4 4" xfId="10129" xr:uid="{00000000-0005-0000-0000-0000CB080000}"/>
    <cellStyle name="level1a 2 3 2 4 5" xfId="10445" xr:uid="{00000000-0005-0000-0000-0000CC080000}"/>
    <cellStyle name="level1a 2 3 2 4 5 2" xfId="20950" xr:uid="{00000000-0005-0000-0000-0000CD080000}"/>
    <cellStyle name="level1a 2 3 2 4 6" xfId="4783" xr:uid="{00000000-0005-0000-0000-0000CE080000}"/>
    <cellStyle name="level1a 2 3 2 4 6 2" xfId="23402" xr:uid="{00000000-0005-0000-0000-0000CF080000}"/>
    <cellStyle name="level1a 2 3 2 5" xfId="937" xr:uid="{00000000-0005-0000-0000-0000D0080000}"/>
    <cellStyle name="level1a 2 3 2 5 2" xfId="1926" xr:uid="{00000000-0005-0000-0000-0000D1080000}"/>
    <cellStyle name="level1a 2 3 2 5 2 2" xfId="11597" xr:uid="{00000000-0005-0000-0000-0000D2080000}"/>
    <cellStyle name="level1a 2 3 2 5 2 2 2" xfId="22003" xr:uid="{00000000-0005-0000-0000-0000D3080000}"/>
    <cellStyle name="level1a 2 3 2 5 2 3" xfId="15275" xr:uid="{00000000-0005-0000-0000-0000D4080000}"/>
    <cellStyle name="level1a 2 3 2 5 2 3 2" xfId="27941" xr:uid="{00000000-0005-0000-0000-0000D5080000}"/>
    <cellStyle name="level1a 2 3 2 5 2 3 2 2" xfId="36746" xr:uid="{00000000-0005-0000-0000-0000D6080000}"/>
    <cellStyle name="level1a 2 3 2 5 2 4" xfId="6648" xr:uid="{00000000-0005-0000-0000-0000D7080000}"/>
    <cellStyle name="level1a 2 3 2 5 3" xfId="3715" xr:uid="{00000000-0005-0000-0000-0000D8080000}"/>
    <cellStyle name="level1a 2 3 2 5 3 2" xfId="13342" xr:uid="{00000000-0005-0000-0000-0000D9080000}"/>
    <cellStyle name="level1a 2 3 2 5 3 2 2" xfId="23707" xr:uid="{00000000-0005-0000-0000-0000DA080000}"/>
    <cellStyle name="level1a 2 3 2 5 3 3" xfId="16942" xr:uid="{00000000-0005-0000-0000-0000DB080000}"/>
    <cellStyle name="level1a 2 3 2 5 3 3 2" xfId="29608" xr:uid="{00000000-0005-0000-0000-0000DC080000}"/>
    <cellStyle name="level1a 2 3 2 5 3 3 2 2" xfId="38387" xr:uid="{00000000-0005-0000-0000-0000DD080000}"/>
    <cellStyle name="level1a 2 3 2 5 3 4" xfId="8155" xr:uid="{00000000-0005-0000-0000-0000DE080000}"/>
    <cellStyle name="level1a 2 3 2 5 3 4 2" xfId="4668" xr:uid="{00000000-0005-0000-0000-0000DF080000}"/>
    <cellStyle name="level1a 2 3 2 5 4" xfId="8740" xr:uid="{00000000-0005-0000-0000-0000E0080000}"/>
    <cellStyle name="level1a 2 3 2 5 5" xfId="10680" xr:uid="{00000000-0005-0000-0000-0000E1080000}"/>
    <cellStyle name="level1a 2 3 2 5 5 2" xfId="21158" xr:uid="{00000000-0005-0000-0000-0000E2080000}"/>
    <cellStyle name="level1a 2 3 2 5 6" xfId="14344" xr:uid="{00000000-0005-0000-0000-0000E3080000}"/>
    <cellStyle name="level1a 2 3 2 5 6 2" xfId="27042" xr:uid="{00000000-0005-0000-0000-0000E4080000}"/>
    <cellStyle name="level1a 2 3 2 5 6 2 2" xfId="35881" xr:uid="{00000000-0005-0000-0000-0000E5080000}"/>
    <cellStyle name="level1a 2 3 2 5 7" xfId="5191" xr:uid="{00000000-0005-0000-0000-0000E6080000}"/>
    <cellStyle name="level1a 2 3 2 5 7 2" xfId="18273" xr:uid="{00000000-0005-0000-0000-0000E7080000}"/>
    <cellStyle name="level1a 2 3 2 6" xfId="623" xr:uid="{00000000-0005-0000-0000-0000E8080000}"/>
    <cellStyle name="level1a 2 3 2 6 2" xfId="1927" xr:uid="{00000000-0005-0000-0000-0000E9080000}"/>
    <cellStyle name="level1a 2 3 2 6 2 2" xfId="11598" xr:uid="{00000000-0005-0000-0000-0000EA080000}"/>
    <cellStyle name="level1a 2 3 2 6 2 2 2" xfId="22004" xr:uid="{00000000-0005-0000-0000-0000EB080000}"/>
    <cellStyle name="level1a 2 3 2 6 2 3" xfId="15276" xr:uid="{00000000-0005-0000-0000-0000EC080000}"/>
    <cellStyle name="level1a 2 3 2 6 2 3 2" xfId="27942" xr:uid="{00000000-0005-0000-0000-0000ED080000}"/>
    <cellStyle name="level1a 2 3 2 6 2 3 2 2" xfId="36747" xr:uid="{00000000-0005-0000-0000-0000EE080000}"/>
    <cellStyle name="level1a 2 3 2 6 2 4" xfId="6602" xr:uid="{00000000-0005-0000-0000-0000EF080000}"/>
    <cellStyle name="level1a 2 3 2 6 3" xfId="3433" xr:uid="{00000000-0005-0000-0000-0000F0080000}"/>
    <cellStyle name="level1a 2 3 2 6 3 2" xfId="13068" xr:uid="{00000000-0005-0000-0000-0000F1080000}"/>
    <cellStyle name="level1a 2 3 2 6 3 2 2" xfId="23437" xr:uid="{00000000-0005-0000-0000-0000F2080000}"/>
    <cellStyle name="level1a 2 3 2 6 3 3" xfId="16679" xr:uid="{00000000-0005-0000-0000-0000F3080000}"/>
    <cellStyle name="level1a 2 3 2 6 3 3 2" xfId="29345" xr:uid="{00000000-0005-0000-0000-0000F4080000}"/>
    <cellStyle name="level1a 2 3 2 6 3 3 2 2" xfId="38128" xr:uid="{00000000-0005-0000-0000-0000F5080000}"/>
    <cellStyle name="level1a 2 3 2 6 3 4" xfId="8104" xr:uid="{00000000-0005-0000-0000-0000F6080000}"/>
    <cellStyle name="level1a 2 3 2 6 3 4 2" xfId="18309" xr:uid="{00000000-0005-0000-0000-0000F7080000}"/>
    <cellStyle name="level1a 2 3 2 6 4" xfId="7882" xr:uid="{00000000-0005-0000-0000-0000F8080000}"/>
    <cellStyle name="level1a 2 3 2 6 5" xfId="10419" xr:uid="{00000000-0005-0000-0000-0000F9080000}"/>
    <cellStyle name="level1a 2 3 2 6 5 2" xfId="18939" xr:uid="{00000000-0005-0000-0000-0000FA080000}"/>
    <cellStyle name="level1a 2 3 2 6 5 2 2" xfId="33208" xr:uid="{00000000-0005-0000-0000-0000FB080000}"/>
    <cellStyle name="level1a 2 3 2 6 6" xfId="5157" xr:uid="{00000000-0005-0000-0000-0000FC080000}"/>
    <cellStyle name="level1a 2 3 2 6 6 2" xfId="18027" xr:uid="{00000000-0005-0000-0000-0000FD080000}"/>
    <cellStyle name="level1a 2 3 2 7" xfId="987" xr:uid="{00000000-0005-0000-0000-0000FE080000}"/>
    <cellStyle name="level1a 2 3 2 7 2" xfId="1928" xr:uid="{00000000-0005-0000-0000-0000FF080000}"/>
    <cellStyle name="level1a 2 3 2 7 2 2" xfId="11599" xr:uid="{00000000-0005-0000-0000-000000090000}"/>
    <cellStyle name="level1a 2 3 2 7 2 2 2" xfId="22005" xr:uid="{00000000-0005-0000-0000-000001090000}"/>
    <cellStyle name="level1a 2 3 2 7 2 3" xfId="15277" xr:uid="{00000000-0005-0000-0000-000002090000}"/>
    <cellStyle name="level1a 2 3 2 7 2 3 2" xfId="27943" xr:uid="{00000000-0005-0000-0000-000003090000}"/>
    <cellStyle name="level1a 2 3 2 7 2 3 2 2" xfId="36748" xr:uid="{00000000-0005-0000-0000-000004090000}"/>
    <cellStyle name="level1a 2 3 2 7 2 4" xfId="7024" xr:uid="{00000000-0005-0000-0000-000005090000}"/>
    <cellStyle name="level1a 2 3 2 7 3" xfId="3765" xr:uid="{00000000-0005-0000-0000-000006090000}"/>
    <cellStyle name="level1a 2 3 2 7 3 2" xfId="13392" xr:uid="{00000000-0005-0000-0000-000007090000}"/>
    <cellStyle name="level1a 2 3 2 7 3 2 2" xfId="23757" xr:uid="{00000000-0005-0000-0000-000008090000}"/>
    <cellStyle name="level1a 2 3 2 7 3 3" xfId="16991" xr:uid="{00000000-0005-0000-0000-000009090000}"/>
    <cellStyle name="level1a 2 3 2 7 3 3 2" xfId="29657" xr:uid="{00000000-0005-0000-0000-00000A090000}"/>
    <cellStyle name="level1a 2 3 2 7 3 3 2 2" xfId="38436" xr:uid="{00000000-0005-0000-0000-00000B090000}"/>
    <cellStyle name="level1a 2 3 2 7 3 4" xfId="8532" xr:uid="{00000000-0005-0000-0000-00000C090000}"/>
    <cellStyle name="level1a 2 3 2 7 3 4 2" xfId="26463" xr:uid="{00000000-0005-0000-0000-00000D090000}"/>
    <cellStyle name="level1a 2 3 2 7 4" xfId="9328" xr:uid="{00000000-0005-0000-0000-00000E090000}"/>
    <cellStyle name="level1a 2 3 2 7 5" xfId="10719" xr:uid="{00000000-0005-0000-0000-00000F090000}"/>
    <cellStyle name="level1a 2 3 2 7 5 2" xfId="21193" xr:uid="{00000000-0005-0000-0000-000010090000}"/>
    <cellStyle name="level1a 2 3 2 7 6" xfId="14394" xr:uid="{00000000-0005-0000-0000-000011090000}"/>
    <cellStyle name="level1a 2 3 2 7 6 2" xfId="27091" xr:uid="{00000000-0005-0000-0000-000012090000}"/>
    <cellStyle name="level1a 2 3 2 7 6 2 2" xfId="35930" xr:uid="{00000000-0005-0000-0000-000013090000}"/>
    <cellStyle name="level1a 2 3 2 7 7" xfId="5492" xr:uid="{00000000-0005-0000-0000-000014090000}"/>
    <cellStyle name="level1a 2 3 2 7 7 2" xfId="22247" xr:uid="{00000000-0005-0000-0000-000015090000}"/>
    <cellStyle name="level1a 2 3 2 8" xfId="1220" xr:uid="{00000000-0005-0000-0000-000016090000}"/>
    <cellStyle name="level1a 2 3 2 8 2" xfId="1929" xr:uid="{00000000-0005-0000-0000-000017090000}"/>
    <cellStyle name="level1a 2 3 2 8 2 2" xfId="11600" xr:uid="{00000000-0005-0000-0000-000018090000}"/>
    <cellStyle name="level1a 2 3 2 8 2 2 2" xfId="22006" xr:uid="{00000000-0005-0000-0000-000019090000}"/>
    <cellStyle name="level1a 2 3 2 8 2 3" xfId="15278" xr:uid="{00000000-0005-0000-0000-00001A090000}"/>
    <cellStyle name="level1a 2 3 2 8 2 3 2" xfId="27944" xr:uid="{00000000-0005-0000-0000-00001B090000}"/>
    <cellStyle name="level1a 2 3 2 8 2 3 2 2" xfId="36749" xr:uid="{00000000-0005-0000-0000-00001C090000}"/>
    <cellStyle name="level1a 2 3 2 8 2 4" xfId="7230" xr:uid="{00000000-0005-0000-0000-00001D090000}"/>
    <cellStyle name="level1a 2 3 2 8 3" xfId="3998" xr:uid="{00000000-0005-0000-0000-00001E090000}"/>
    <cellStyle name="level1a 2 3 2 8 3 2" xfId="13620" xr:uid="{00000000-0005-0000-0000-00001F090000}"/>
    <cellStyle name="level1a 2 3 2 8 3 2 2" xfId="23977" xr:uid="{00000000-0005-0000-0000-000020090000}"/>
    <cellStyle name="level1a 2 3 2 8 3 3" xfId="17204" xr:uid="{00000000-0005-0000-0000-000021090000}"/>
    <cellStyle name="level1a 2 3 2 8 3 3 2" xfId="29870" xr:uid="{00000000-0005-0000-0000-000022090000}"/>
    <cellStyle name="level1a 2 3 2 8 3 3 2 2" xfId="38647" xr:uid="{00000000-0005-0000-0000-000023090000}"/>
    <cellStyle name="level1a 2 3 2 8 3 4" xfId="9542" xr:uid="{00000000-0005-0000-0000-000024090000}"/>
    <cellStyle name="level1a 2 3 2 8 4" xfId="10891" xr:uid="{00000000-0005-0000-0000-000025090000}"/>
    <cellStyle name="level1a 2 3 2 8 4 2" xfId="21335" xr:uid="{00000000-0005-0000-0000-000026090000}"/>
    <cellStyle name="level1a 2 3 2 8 5" xfId="14598" xr:uid="{00000000-0005-0000-0000-000027090000}"/>
    <cellStyle name="level1a 2 3 2 8 5 2" xfId="27287" xr:uid="{00000000-0005-0000-0000-000028090000}"/>
    <cellStyle name="level1a 2 3 2 8 5 2 2" xfId="36118" xr:uid="{00000000-0005-0000-0000-000029090000}"/>
    <cellStyle name="level1a 2 3 2 8 6" xfId="5686" xr:uid="{00000000-0005-0000-0000-00002A090000}"/>
    <cellStyle name="level1a 2 3 2 8 6 2" xfId="24988" xr:uid="{00000000-0005-0000-0000-00002B090000}"/>
    <cellStyle name="level1a 2 3 2 9" xfId="1912" xr:uid="{00000000-0005-0000-0000-00002C090000}"/>
    <cellStyle name="level1a 2 3 2 9 2" xfId="11583" xr:uid="{00000000-0005-0000-0000-00002D090000}"/>
    <cellStyle name="level1a 2 3 2 9 2 2" xfId="21989" xr:uid="{00000000-0005-0000-0000-00002E090000}"/>
    <cellStyle name="level1a 2 3 2 9 3" xfId="15261" xr:uid="{00000000-0005-0000-0000-00002F090000}"/>
    <cellStyle name="level1a 2 3 2 9 3 2" xfId="27927" xr:uid="{00000000-0005-0000-0000-000030090000}"/>
    <cellStyle name="level1a 2 3 2 9 3 2 2" xfId="36732" xr:uid="{00000000-0005-0000-0000-000031090000}"/>
    <cellStyle name="level1a 2 3 2 9 4" xfId="6269" xr:uid="{00000000-0005-0000-0000-000032090000}"/>
    <cellStyle name="level1a 2 3 2_STUD aligned by INSTIT" xfId="4689" xr:uid="{00000000-0005-0000-0000-000033090000}"/>
    <cellStyle name="level1a 2 3 3" xfId="397" xr:uid="{00000000-0005-0000-0000-000034090000}"/>
    <cellStyle name="level1a 2 3 3 2" xfId="753" xr:uid="{00000000-0005-0000-0000-000035090000}"/>
    <cellStyle name="level1a 2 3 3 2 2" xfId="1931" xr:uid="{00000000-0005-0000-0000-000036090000}"/>
    <cellStyle name="level1a 2 3 3 2 2 2" xfId="11602" xr:uid="{00000000-0005-0000-0000-000037090000}"/>
    <cellStyle name="level1a 2 3 3 2 2 2 2" xfId="22008" xr:uid="{00000000-0005-0000-0000-000038090000}"/>
    <cellStyle name="level1a 2 3 3 2 2 3" xfId="15280" xr:uid="{00000000-0005-0000-0000-000039090000}"/>
    <cellStyle name="level1a 2 3 3 2 2 3 2" xfId="27946" xr:uid="{00000000-0005-0000-0000-00003A090000}"/>
    <cellStyle name="level1a 2 3 3 2 2 3 2 2" xfId="36751" xr:uid="{00000000-0005-0000-0000-00003B090000}"/>
    <cellStyle name="level1a 2 3 3 2 2 4" xfId="6718" xr:uid="{00000000-0005-0000-0000-00003C090000}"/>
    <cellStyle name="level1a 2 3 3 2 3" xfId="3534" xr:uid="{00000000-0005-0000-0000-00003D090000}"/>
    <cellStyle name="level1a 2 3 3 2 3 2" xfId="13166" xr:uid="{00000000-0005-0000-0000-00003E090000}"/>
    <cellStyle name="level1a 2 3 3 2 3 2 2" xfId="23533" xr:uid="{00000000-0005-0000-0000-00003F090000}"/>
    <cellStyle name="level1a 2 3 3 2 3 3" xfId="16775" xr:uid="{00000000-0005-0000-0000-000040090000}"/>
    <cellStyle name="level1a 2 3 3 2 3 3 2" xfId="29441" xr:uid="{00000000-0005-0000-0000-000041090000}"/>
    <cellStyle name="level1a 2 3 3 2 3 3 2 2" xfId="38222" xr:uid="{00000000-0005-0000-0000-000042090000}"/>
    <cellStyle name="level1a 2 3 3 2 3 4" xfId="8224" xr:uid="{00000000-0005-0000-0000-000043090000}"/>
    <cellStyle name="level1a 2 3 3 2 3 4 2" xfId="25141" xr:uid="{00000000-0005-0000-0000-000044090000}"/>
    <cellStyle name="level1a 2 3 3 2 4" xfId="7834" xr:uid="{00000000-0005-0000-0000-000045090000}"/>
    <cellStyle name="level1a 2 3 3 2 5" xfId="10531" xr:uid="{00000000-0005-0000-0000-000046090000}"/>
    <cellStyle name="level1a 2 3 3 2 5 2" xfId="21027" xr:uid="{00000000-0005-0000-0000-000047090000}"/>
    <cellStyle name="level1a 2 3 3 2 6" xfId="5250" xr:uid="{00000000-0005-0000-0000-000048090000}"/>
    <cellStyle name="level1a 2 3 3 2 6 2" xfId="18880" xr:uid="{00000000-0005-0000-0000-000049090000}"/>
    <cellStyle name="level1a 2 3 3 3" xfId="1032" xr:uid="{00000000-0005-0000-0000-00004A090000}"/>
    <cellStyle name="level1a 2 3 3 3 2" xfId="1932" xr:uid="{00000000-0005-0000-0000-00004B090000}"/>
    <cellStyle name="level1a 2 3 3 3 2 2" xfId="11603" xr:uid="{00000000-0005-0000-0000-00004C090000}"/>
    <cellStyle name="level1a 2 3 3 3 2 2 2" xfId="22009" xr:uid="{00000000-0005-0000-0000-00004D090000}"/>
    <cellStyle name="level1a 2 3 3 3 2 3" xfId="15281" xr:uid="{00000000-0005-0000-0000-00004E090000}"/>
    <cellStyle name="level1a 2 3 3 3 2 3 2" xfId="27947" xr:uid="{00000000-0005-0000-0000-00004F090000}"/>
    <cellStyle name="level1a 2 3 3 3 2 3 2 2" xfId="36752" xr:uid="{00000000-0005-0000-0000-000050090000}"/>
    <cellStyle name="level1a 2 3 3 3 2 4" xfId="6877" xr:uid="{00000000-0005-0000-0000-000051090000}"/>
    <cellStyle name="level1a 2 3 3 3 3" xfId="3810" xr:uid="{00000000-0005-0000-0000-000052090000}"/>
    <cellStyle name="level1a 2 3 3 3 3 2" xfId="13437" xr:uid="{00000000-0005-0000-0000-000053090000}"/>
    <cellStyle name="level1a 2 3 3 3 3 2 2" xfId="23798" xr:uid="{00000000-0005-0000-0000-000054090000}"/>
    <cellStyle name="level1a 2 3 3 3 3 3" xfId="17030" xr:uid="{00000000-0005-0000-0000-000055090000}"/>
    <cellStyle name="level1a 2 3 3 3 3 3 2" xfId="29696" xr:uid="{00000000-0005-0000-0000-000056090000}"/>
    <cellStyle name="level1a 2 3 3 3 3 3 2 2" xfId="38475" xr:uid="{00000000-0005-0000-0000-000057090000}"/>
    <cellStyle name="level1a 2 3 3 3 3 4" xfId="8384" xr:uid="{00000000-0005-0000-0000-000058090000}"/>
    <cellStyle name="level1a 2 3 3 3 3 4 2" xfId="19075" xr:uid="{00000000-0005-0000-0000-000059090000}"/>
    <cellStyle name="level1a 2 3 3 3 4" xfId="9178" xr:uid="{00000000-0005-0000-0000-00005A090000}"/>
    <cellStyle name="level1a 2 3 3 3 5" xfId="14435" xr:uid="{00000000-0005-0000-0000-00005B090000}"/>
    <cellStyle name="level1a 2 3 3 3 5 2" xfId="27128" xr:uid="{00000000-0005-0000-0000-00005C090000}"/>
    <cellStyle name="level1a 2 3 3 3 5 2 2" xfId="35965" xr:uid="{00000000-0005-0000-0000-00005D090000}"/>
    <cellStyle name="level1a 2 3 3 3 6" xfId="5378" xr:uid="{00000000-0005-0000-0000-00005E090000}"/>
    <cellStyle name="level1a 2 3 3 3 6 2" xfId="19930" xr:uid="{00000000-0005-0000-0000-00005F090000}"/>
    <cellStyle name="level1a 2 3 3 4" xfId="1265" xr:uid="{00000000-0005-0000-0000-000060090000}"/>
    <cellStyle name="level1a 2 3 3 4 2" xfId="1933" xr:uid="{00000000-0005-0000-0000-000061090000}"/>
    <cellStyle name="level1a 2 3 3 4 2 2" xfId="11604" xr:uid="{00000000-0005-0000-0000-000062090000}"/>
    <cellStyle name="level1a 2 3 3 4 2 2 2" xfId="22010" xr:uid="{00000000-0005-0000-0000-000063090000}"/>
    <cellStyle name="level1a 2 3 3 4 2 3" xfId="15282" xr:uid="{00000000-0005-0000-0000-000064090000}"/>
    <cellStyle name="level1a 2 3 3 4 2 3 2" xfId="27948" xr:uid="{00000000-0005-0000-0000-000065090000}"/>
    <cellStyle name="level1a 2 3 3 4 2 3 2 2" xfId="36753" xr:uid="{00000000-0005-0000-0000-000066090000}"/>
    <cellStyle name="level1a 2 3 3 4 2 4" xfId="7099" xr:uid="{00000000-0005-0000-0000-000067090000}"/>
    <cellStyle name="level1a 2 3 3 4 3" xfId="4043" xr:uid="{00000000-0005-0000-0000-000068090000}"/>
    <cellStyle name="level1a 2 3 3 4 3 2" xfId="13665" xr:uid="{00000000-0005-0000-0000-000069090000}"/>
    <cellStyle name="level1a 2 3 3 4 3 2 2" xfId="24017" xr:uid="{00000000-0005-0000-0000-00006A090000}"/>
    <cellStyle name="level1a 2 3 3 4 3 3" xfId="17243" xr:uid="{00000000-0005-0000-0000-00006B090000}"/>
    <cellStyle name="level1a 2 3 3 4 3 3 2" xfId="29909" xr:uid="{00000000-0005-0000-0000-00006C090000}"/>
    <cellStyle name="level1a 2 3 3 4 3 3 2 2" xfId="38686" xr:uid="{00000000-0005-0000-0000-00006D090000}"/>
    <cellStyle name="level1a 2 3 3 4 3 4" xfId="8607" xr:uid="{00000000-0005-0000-0000-00006E090000}"/>
    <cellStyle name="level1a 2 3 3 4 3 4 2" xfId="4818" xr:uid="{00000000-0005-0000-0000-00006F090000}"/>
    <cellStyle name="level1a 2 3 3 4 4" xfId="9403" xr:uid="{00000000-0005-0000-0000-000070090000}"/>
    <cellStyle name="level1a 2 3 3 4 5" xfId="10936" xr:uid="{00000000-0005-0000-0000-000071090000}"/>
    <cellStyle name="level1a 2 3 3 4 5 2" xfId="21376" xr:uid="{00000000-0005-0000-0000-000072090000}"/>
    <cellStyle name="level1a 2 3 3 4 6" xfId="14643" xr:uid="{00000000-0005-0000-0000-000073090000}"/>
    <cellStyle name="level1a 2 3 3 4 6 2" xfId="27328" xr:uid="{00000000-0005-0000-0000-000074090000}"/>
    <cellStyle name="level1a 2 3 3 4 6 2 2" xfId="36157" xr:uid="{00000000-0005-0000-0000-000075090000}"/>
    <cellStyle name="level1a 2 3 3 4 7" xfId="5558" xr:uid="{00000000-0005-0000-0000-000076090000}"/>
    <cellStyle name="level1a 2 3 3 4 7 2" xfId="19269" xr:uid="{00000000-0005-0000-0000-000077090000}"/>
    <cellStyle name="level1a 2 3 3 5" xfId="1482" xr:uid="{00000000-0005-0000-0000-000078090000}"/>
    <cellStyle name="level1a 2 3 3 5 2" xfId="1934" xr:uid="{00000000-0005-0000-0000-000079090000}"/>
    <cellStyle name="level1a 2 3 3 5 2 2" xfId="11605" xr:uid="{00000000-0005-0000-0000-00007A090000}"/>
    <cellStyle name="level1a 2 3 3 5 2 2 2" xfId="22011" xr:uid="{00000000-0005-0000-0000-00007B090000}"/>
    <cellStyle name="level1a 2 3 3 5 2 3" xfId="15283" xr:uid="{00000000-0005-0000-0000-00007C090000}"/>
    <cellStyle name="level1a 2 3 3 5 2 3 2" xfId="27949" xr:uid="{00000000-0005-0000-0000-00007D090000}"/>
    <cellStyle name="level1a 2 3 3 5 2 3 2 2" xfId="36754" xr:uid="{00000000-0005-0000-0000-00007E090000}"/>
    <cellStyle name="level1a 2 3 3 5 2 4" xfId="7231" xr:uid="{00000000-0005-0000-0000-00007F090000}"/>
    <cellStyle name="level1a 2 3 3 5 3" xfId="4260" xr:uid="{00000000-0005-0000-0000-000080090000}"/>
    <cellStyle name="level1a 2 3 3 5 3 2" xfId="13882" xr:uid="{00000000-0005-0000-0000-000081090000}"/>
    <cellStyle name="level1a 2 3 3 5 3 2 2" xfId="24224" xr:uid="{00000000-0005-0000-0000-000082090000}"/>
    <cellStyle name="level1a 2 3 3 5 3 3" xfId="17442" xr:uid="{00000000-0005-0000-0000-000083090000}"/>
    <cellStyle name="level1a 2 3 3 5 3 3 2" xfId="30108" xr:uid="{00000000-0005-0000-0000-000084090000}"/>
    <cellStyle name="level1a 2 3 3 5 3 3 2 2" xfId="38885" xr:uid="{00000000-0005-0000-0000-000085090000}"/>
    <cellStyle name="level1a 2 3 3 5 3 4" xfId="9543" xr:uid="{00000000-0005-0000-0000-000086090000}"/>
    <cellStyle name="level1a 2 3 3 5 4" xfId="11153" xr:uid="{00000000-0005-0000-0000-000087090000}"/>
    <cellStyle name="level1a 2 3 3 5 4 2" xfId="21584" xr:uid="{00000000-0005-0000-0000-000088090000}"/>
    <cellStyle name="level1a 2 3 3 5 5" xfId="14860" xr:uid="{00000000-0005-0000-0000-000089090000}"/>
    <cellStyle name="level1a 2 3 3 5 5 2" xfId="27537" xr:uid="{00000000-0005-0000-0000-00008A090000}"/>
    <cellStyle name="level1a 2 3 3 5 5 2 2" xfId="36356" xr:uid="{00000000-0005-0000-0000-00008B090000}"/>
    <cellStyle name="level1a 2 3 3 5 6" xfId="5687" xr:uid="{00000000-0005-0000-0000-00008C090000}"/>
    <cellStyle name="level1a 2 3 3 5 6 2" xfId="26185" xr:uid="{00000000-0005-0000-0000-00008D090000}"/>
    <cellStyle name="level1a 2 3 3 6" xfId="1684" xr:uid="{00000000-0005-0000-0000-00008E090000}"/>
    <cellStyle name="level1a 2 3 3 6 2" xfId="1935" xr:uid="{00000000-0005-0000-0000-00008F090000}"/>
    <cellStyle name="level1a 2 3 3 6 2 2" xfId="11606" xr:uid="{00000000-0005-0000-0000-000090090000}"/>
    <cellStyle name="level1a 2 3 3 6 2 2 2" xfId="22012" xr:uid="{00000000-0005-0000-0000-000091090000}"/>
    <cellStyle name="level1a 2 3 3 6 2 3" xfId="15284" xr:uid="{00000000-0005-0000-0000-000092090000}"/>
    <cellStyle name="level1a 2 3 3 6 2 3 2" xfId="27950" xr:uid="{00000000-0005-0000-0000-000093090000}"/>
    <cellStyle name="level1a 2 3 3 6 2 3 2 2" xfId="36755" xr:uid="{00000000-0005-0000-0000-000094090000}"/>
    <cellStyle name="level1a 2 3 3 6 2 4" xfId="7232" xr:uid="{00000000-0005-0000-0000-000095090000}"/>
    <cellStyle name="level1a 2 3 3 6 3" xfId="4462" xr:uid="{00000000-0005-0000-0000-000096090000}"/>
    <cellStyle name="level1a 2 3 3 6 3 2" xfId="14084" xr:uid="{00000000-0005-0000-0000-000097090000}"/>
    <cellStyle name="level1a 2 3 3 6 3 2 2" xfId="24416" xr:uid="{00000000-0005-0000-0000-000098090000}"/>
    <cellStyle name="level1a 2 3 3 6 3 3" xfId="17629" xr:uid="{00000000-0005-0000-0000-000099090000}"/>
    <cellStyle name="level1a 2 3 3 6 3 3 2" xfId="30295" xr:uid="{00000000-0005-0000-0000-00009A090000}"/>
    <cellStyle name="level1a 2 3 3 6 3 3 2 2" xfId="39072" xr:uid="{00000000-0005-0000-0000-00009B090000}"/>
    <cellStyle name="level1a 2 3 3 6 3 4" xfId="9544" xr:uid="{00000000-0005-0000-0000-00009C090000}"/>
    <cellStyle name="level1a 2 3 3 6 4" xfId="11355" xr:uid="{00000000-0005-0000-0000-00009D090000}"/>
    <cellStyle name="level1a 2 3 3 6 4 2" xfId="21780" xr:uid="{00000000-0005-0000-0000-00009E090000}"/>
    <cellStyle name="level1a 2 3 3 6 5" xfId="15062" xr:uid="{00000000-0005-0000-0000-00009F090000}"/>
    <cellStyle name="level1a 2 3 3 6 5 2" xfId="27731" xr:uid="{00000000-0005-0000-0000-0000A0090000}"/>
    <cellStyle name="level1a 2 3 3 6 5 2 2" xfId="36543" xr:uid="{00000000-0005-0000-0000-0000A1090000}"/>
    <cellStyle name="level1a 2 3 3 6 6" xfId="5688" xr:uid="{00000000-0005-0000-0000-0000A2090000}"/>
    <cellStyle name="level1a 2 3 3 6 6 2" xfId="19563" xr:uid="{00000000-0005-0000-0000-0000A3090000}"/>
    <cellStyle name="level1a 2 3 3 7" xfId="1930" xr:uid="{00000000-0005-0000-0000-0000A4090000}"/>
    <cellStyle name="level1a 2 3 3 7 2" xfId="11601" xr:uid="{00000000-0005-0000-0000-0000A5090000}"/>
    <cellStyle name="level1a 2 3 3 7 2 2" xfId="22007" xr:uid="{00000000-0005-0000-0000-0000A6090000}"/>
    <cellStyle name="level1a 2 3 3 7 3" xfId="15279" xr:uid="{00000000-0005-0000-0000-0000A7090000}"/>
    <cellStyle name="level1a 2 3 3 7 3 2" xfId="27945" xr:uid="{00000000-0005-0000-0000-0000A8090000}"/>
    <cellStyle name="level1a 2 3 3 7 3 2 2" xfId="36750" xr:uid="{00000000-0005-0000-0000-0000A9090000}"/>
    <cellStyle name="level1a 2 3 3 7 4" xfId="6439" xr:uid="{00000000-0005-0000-0000-0000AA090000}"/>
    <cellStyle name="level1a 2 3 3 8" xfId="4841" xr:uid="{00000000-0005-0000-0000-0000AB090000}"/>
    <cellStyle name="level1a 2 3 3 8 2" xfId="26821" xr:uid="{00000000-0005-0000-0000-0000AC090000}"/>
    <cellStyle name="level1a 2 3 3_STUD aligned by INSTIT" xfId="4805" xr:uid="{00000000-0005-0000-0000-0000AD090000}"/>
    <cellStyle name="level1a 2 3 4" xfId="455" xr:uid="{00000000-0005-0000-0000-0000AE090000}"/>
    <cellStyle name="level1a 2 3 4 2" xfId="811" xr:uid="{00000000-0005-0000-0000-0000AF090000}"/>
    <cellStyle name="level1a 2 3 4 2 2" xfId="1937" xr:uid="{00000000-0005-0000-0000-0000B0090000}"/>
    <cellStyle name="level1a 2 3 4 2 2 2" xfId="11608" xr:uid="{00000000-0005-0000-0000-0000B1090000}"/>
    <cellStyle name="level1a 2 3 4 2 2 2 2" xfId="22014" xr:uid="{00000000-0005-0000-0000-0000B2090000}"/>
    <cellStyle name="level1a 2 3 4 2 2 3" xfId="15286" xr:uid="{00000000-0005-0000-0000-0000B3090000}"/>
    <cellStyle name="level1a 2 3 4 2 2 3 2" xfId="27952" xr:uid="{00000000-0005-0000-0000-0000B4090000}"/>
    <cellStyle name="level1a 2 3 4 2 2 3 2 2" xfId="36757" xr:uid="{00000000-0005-0000-0000-0000B5090000}"/>
    <cellStyle name="level1a 2 3 4 2 2 4" xfId="6758" xr:uid="{00000000-0005-0000-0000-0000B6090000}"/>
    <cellStyle name="level1a 2 3 4 2 3" xfId="3592" xr:uid="{00000000-0005-0000-0000-0000B7090000}"/>
    <cellStyle name="level1a 2 3 4 2 3 2" xfId="13220" xr:uid="{00000000-0005-0000-0000-0000B8090000}"/>
    <cellStyle name="level1a 2 3 4 2 3 2 2" xfId="23588" xr:uid="{00000000-0005-0000-0000-0000B9090000}"/>
    <cellStyle name="level1a 2 3 4 2 3 3" xfId="16828" xr:uid="{00000000-0005-0000-0000-0000BA090000}"/>
    <cellStyle name="level1a 2 3 4 2 3 3 2" xfId="29494" xr:uid="{00000000-0005-0000-0000-0000BB090000}"/>
    <cellStyle name="level1a 2 3 4 2 3 3 2 2" xfId="38274" xr:uid="{00000000-0005-0000-0000-0000BC090000}"/>
    <cellStyle name="level1a 2 3 4 2 3 4" xfId="8264" xr:uid="{00000000-0005-0000-0000-0000BD090000}"/>
    <cellStyle name="level1a 2 3 4 2 3 4 2" xfId="26850" xr:uid="{00000000-0005-0000-0000-0000BE090000}"/>
    <cellStyle name="level1a 2 3 4 2 4" xfId="9055" xr:uid="{00000000-0005-0000-0000-0000BF090000}"/>
    <cellStyle name="level1a 2 3 4 2 5" xfId="10572" xr:uid="{00000000-0005-0000-0000-0000C0090000}"/>
    <cellStyle name="level1a 2 3 4 2 5 2" xfId="21058" xr:uid="{00000000-0005-0000-0000-0000C1090000}"/>
    <cellStyle name="level1a 2 3 4 2 6" xfId="14227" xr:uid="{00000000-0005-0000-0000-0000C2090000}"/>
    <cellStyle name="level1a 2 3 4 2 6 2" xfId="26929" xr:uid="{00000000-0005-0000-0000-0000C3090000}"/>
    <cellStyle name="level1a 2 3 4 2 6 2 2" xfId="35772" xr:uid="{00000000-0005-0000-0000-0000C4090000}"/>
    <cellStyle name="level1a 2 3 4 2 7" xfId="5286" xr:uid="{00000000-0005-0000-0000-0000C5090000}"/>
    <cellStyle name="level1a 2 3 4 2 7 2" xfId="18550" xr:uid="{00000000-0005-0000-0000-0000C6090000}"/>
    <cellStyle name="level1a 2 3 4 3" xfId="1090" xr:uid="{00000000-0005-0000-0000-0000C7090000}"/>
    <cellStyle name="level1a 2 3 4 3 2" xfId="1938" xr:uid="{00000000-0005-0000-0000-0000C8090000}"/>
    <cellStyle name="level1a 2 3 4 3 2 2" xfId="11609" xr:uid="{00000000-0005-0000-0000-0000C9090000}"/>
    <cellStyle name="level1a 2 3 4 3 2 2 2" xfId="22015" xr:uid="{00000000-0005-0000-0000-0000CA090000}"/>
    <cellStyle name="level1a 2 3 4 3 2 3" xfId="15287" xr:uid="{00000000-0005-0000-0000-0000CB090000}"/>
    <cellStyle name="level1a 2 3 4 3 2 3 2" xfId="27953" xr:uid="{00000000-0005-0000-0000-0000CC090000}"/>
    <cellStyle name="level1a 2 3 4 3 2 3 2 2" xfId="36758" xr:uid="{00000000-0005-0000-0000-0000CD090000}"/>
    <cellStyle name="level1a 2 3 4 3 2 4" xfId="6930" xr:uid="{00000000-0005-0000-0000-0000CE090000}"/>
    <cellStyle name="level1a 2 3 4 3 3" xfId="3868" xr:uid="{00000000-0005-0000-0000-0000CF090000}"/>
    <cellStyle name="level1a 2 3 4 3 3 2" xfId="13492" xr:uid="{00000000-0005-0000-0000-0000D0090000}"/>
    <cellStyle name="level1a 2 3 4 3 3 2 2" xfId="23853" xr:uid="{00000000-0005-0000-0000-0000D1090000}"/>
    <cellStyle name="level1a 2 3 4 3 3 3" xfId="17083" xr:uid="{00000000-0005-0000-0000-0000D2090000}"/>
    <cellStyle name="level1a 2 3 4 3 3 3 2" xfId="29749" xr:uid="{00000000-0005-0000-0000-0000D3090000}"/>
    <cellStyle name="level1a 2 3 4 3 3 3 2 2" xfId="38527" xr:uid="{00000000-0005-0000-0000-0000D4090000}"/>
    <cellStyle name="level1a 2 3 4 3 3 4" xfId="8438" xr:uid="{00000000-0005-0000-0000-0000D5090000}"/>
    <cellStyle name="level1a 2 3 4 3 3 4 2" xfId="24677" xr:uid="{00000000-0005-0000-0000-0000D6090000}"/>
    <cellStyle name="level1a 2 3 4 3 4" xfId="9232" xr:uid="{00000000-0005-0000-0000-0000D7090000}"/>
    <cellStyle name="level1a 2 3 4 3 5" xfId="5415" xr:uid="{00000000-0005-0000-0000-0000D8090000}"/>
    <cellStyle name="level1a 2 3 4 3 5 2" xfId="25625" xr:uid="{00000000-0005-0000-0000-0000D9090000}"/>
    <cellStyle name="level1a 2 3 4 4" xfId="1320" xr:uid="{00000000-0005-0000-0000-0000DA090000}"/>
    <cellStyle name="level1a 2 3 4 4 2" xfId="1939" xr:uid="{00000000-0005-0000-0000-0000DB090000}"/>
    <cellStyle name="level1a 2 3 4 4 2 2" xfId="11610" xr:uid="{00000000-0005-0000-0000-0000DC090000}"/>
    <cellStyle name="level1a 2 3 4 4 2 2 2" xfId="22016" xr:uid="{00000000-0005-0000-0000-0000DD090000}"/>
    <cellStyle name="level1a 2 3 4 4 2 3" xfId="15288" xr:uid="{00000000-0005-0000-0000-0000DE090000}"/>
    <cellStyle name="level1a 2 3 4 4 2 3 2" xfId="27954" xr:uid="{00000000-0005-0000-0000-0000DF090000}"/>
    <cellStyle name="level1a 2 3 4 4 2 3 2 2" xfId="36759" xr:uid="{00000000-0005-0000-0000-0000E0090000}"/>
    <cellStyle name="level1a 2 3 4 4 2 4" xfId="7233" xr:uid="{00000000-0005-0000-0000-0000E1090000}"/>
    <cellStyle name="level1a 2 3 4 4 3" xfId="4098" xr:uid="{00000000-0005-0000-0000-0000E2090000}"/>
    <cellStyle name="level1a 2 3 4 4 3 2" xfId="13720" xr:uid="{00000000-0005-0000-0000-0000E3090000}"/>
    <cellStyle name="level1a 2 3 4 4 3 2 2" xfId="24071" xr:uid="{00000000-0005-0000-0000-0000E4090000}"/>
    <cellStyle name="level1a 2 3 4 4 3 3" xfId="17296" xr:uid="{00000000-0005-0000-0000-0000E5090000}"/>
    <cellStyle name="level1a 2 3 4 4 3 3 2" xfId="29962" xr:uid="{00000000-0005-0000-0000-0000E6090000}"/>
    <cellStyle name="level1a 2 3 4 4 3 3 2 2" xfId="38739" xr:uid="{00000000-0005-0000-0000-0000E7090000}"/>
    <cellStyle name="level1a 2 3 4 4 3 4" xfId="9545" xr:uid="{00000000-0005-0000-0000-0000E8090000}"/>
    <cellStyle name="level1a 2 3 4 4 4" xfId="10991" xr:uid="{00000000-0005-0000-0000-0000E9090000}"/>
    <cellStyle name="level1a 2 3 4 4 4 2" xfId="21429" xr:uid="{00000000-0005-0000-0000-0000EA090000}"/>
    <cellStyle name="level1a 2 3 4 4 5" xfId="14698" xr:uid="{00000000-0005-0000-0000-0000EB090000}"/>
    <cellStyle name="level1a 2 3 4 4 5 2" xfId="27382" xr:uid="{00000000-0005-0000-0000-0000EC090000}"/>
    <cellStyle name="level1a 2 3 4 4 5 2 2" xfId="36210" xr:uid="{00000000-0005-0000-0000-0000ED090000}"/>
    <cellStyle name="level1a 2 3 4 4 6" xfId="5689" xr:uid="{00000000-0005-0000-0000-0000EE090000}"/>
    <cellStyle name="level1a 2 3 4 4 6 2" xfId="25674" xr:uid="{00000000-0005-0000-0000-0000EF090000}"/>
    <cellStyle name="level1a 2 3 4 5" xfId="1536" xr:uid="{00000000-0005-0000-0000-0000F0090000}"/>
    <cellStyle name="level1a 2 3 4 5 2" xfId="1940" xr:uid="{00000000-0005-0000-0000-0000F1090000}"/>
    <cellStyle name="level1a 2 3 4 5 2 2" xfId="11611" xr:uid="{00000000-0005-0000-0000-0000F2090000}"/>
    <cellStyle name="level1a 2 3 4 5 2 2 2" xfId="22017" xr:uid="{00000000-0005-0000-0000-0000F3090000}"/>
    <cellStyle name="level1a 2 3 4 5 2 3" xfId="15289" xr:uid="{00000000-0005-0000-0000-0000F4090000}"/>
    <cellStyle name="level1a 2 3 4 5 2 3 2" xfId="27955" xr:uid="{00000000-0005-0000-0000-0000F5090000}"/>
    <cellStyle name="level1a 2 3 4 5 2 3 2 2" xfId="36760" xr:uid="{00000000-0005-0000-0000-0000F6090000}"/>
    <cellStyle name="level1a 2 3 4 5 2 4" xfId="7234" xr:uid="{00000000-0005-0000-0000-0000F7090000}"/>
    <cellStyle name="level1a 2 3 4 5 3" xfId="4314" xr:uid="{00000000-0005-0000-0000-0000F8090000}"/>
    <cellStyle name="level1a 2 3 4 5 3 2" xfId="13936" xr:uid="{00000000-0005-0000-0000-0000F9090000}"/>
    <cellStyle name="level1a 2 3 4 5 3 2 2" xfId="24276" xr:uid="{00000000-0005-0000-0000-0000FA090000}"/>
    <cellStyle name="level1a 2 3 4 5 3 3" xfId="17494" xr:uid="{00000000-0005-0000-0000-0000FB090000}"/>
    <cellStyle name="level1a 2 3 4 5 3 3 2" xfId="30160" xr:uid="{00000000-0005-0000-0000-0000FC090000}"/>
    <cellStyle name="level1a 2 3 4 5 3 3 2 2" xfId="38937" xr:uid="{00000000-0005-0000-0000-0000FD090000}"/>
    <cellStyle name="level1a 2 3 4 5 3 4" xfId="9546" xr:uid="{00000000-0005-0000-0000-0000FE090000}"/>
    <cellStyle name="level1a 2 3 4 5 4" xfId="11207" xr:uid="{00000000-0005-0000-0000-0000FF090000}"/>
    <cellStyle name="level1a 2 3 4 5 4 2" xfId="21637" xr:uid="{00000000-0005-0000-0000-0000000A0000}"/>
    <cellStyle name="level1a 2 3 4 5 5" xfId="14914" xr:uid="{00000000-0005-0000-0000-0000010A0000}"/>
    <cellStyle name="level1a 2 3 4 5 5 2" xfId="27589" xr:uid="{00000000-0005-0000-0000-0000020A0000}"/>
    <cellStyle name="level1a 2 3 4 5 5 2 2" xfId="36408" xr:uid="{00000000-0005-0000-0000-0000030A0000}"/>
    <cellStyle name="level1a 2 3 4 5 6" xfId="5690" xr:uid="{00000000-0005-0000-0000-0000040A0000}"/>
    <cellStyle name="level1a 2 3 4 5 6 2" xfId="25828" xr:uid="{00000000-0005-0000-0000-0000050A0000}"/>
    <cellStyle name="level1a 2 3 4 6" xfId="1738" xr:uid="{00000000-0005-0000-0000-0000060A0000}"/>
    <cellStyle name="level1a 2 3 4 6 2" xfId="1941" xr:uid="{00000000-0005-0000-0000-0000070A0000}"/>
    <cellStyle name="level1a 2 3 4 6 2 2" xfId="11612" xr:uid="{00000000-0005-0000-0000-0000080A0000}"/>
    <cellStyle name="level1a 2 3 4 6 2 2 2" xfId="22018" xr:uid="{00000000-0005-0000-0000-0000090A0000}"/>
    <cellStyle name="level1a 2 3 4 6 2 3" xfId="15290" xr:uid="{00000000-0005-0000-0000-00000A0A0000}"/>
    <cellStyle name="level1a 2 3 4 6 2 3 2" xfId="27956" xr:uid="{00000000-0005-0000-0000-00000B0A0000}"/>
    <cellStyle name="level1a 2 3 4 6 2 3 2 2" xfId="36761" xr:uid="{00000000-0005-0000-0000-00000C0A0000}"/>
    <cellStyle name="level1a 2 3 4 6 2 4" xfId="7235" xr:uid="{00000000-0005-0000-0000-00000D0A0000}"/>
    <cellStyle name="level1a 2 3 4 6 3" xfId="4516" xr:uid="{00000000-0005-0000-0000-00000E0A0000}"/>
    <cellStyle name="level1a 2 3 4 6 3 2" xfId="14138" xr:uid="{00000000-0005-0000-0000-00000F0A0000}"/>
    <cellStyle name="level1a 2 3 4 6 3 2 2" xfId="24469" xr:uid="{00000000-0005-0000-0000-0000100A0000}"/>
    <cellStyle name="level1a 2 3 4 6 3 3" xfId="17681" xr:uid="{00000000-0005-0000-0000-0000110A0000}"/>
    <cellStyle name="level1a 2 3 4 6 3 3 2" xfId="30347" xr:uid="{00000000-0005-0000-0000-0000120A0000}"/>
    <cellStyle name="level1a 2 3 4 6 3 3 2 2" xfId="39124" xr:uid="{00000000-0005-0000-0000-0000130A0000}"/>
    <cellStyle name="level1a 2 3 4 6 3 4" xfId="9547" xr:uid="{00000000-0005-0000-0000-0000140A0000}"/>
    <cellStyle name="level1a 2 3 4 6 4" xfId="11409" xr:uid="{00000000-0005-0000-0000-0000150A0000}"/>
    <cellStyle name="level1a 2 3 4 6 4 2" xfId="21833" xr:uid="{00000000-0005-0000-0000-0000160A0000}"/>
    <cellStyle name="level1a 2 3 4 6 5" xfId="15116" xr:uid="{00000000-0005-0000-0000-0000170A0000}"/>
    <cellStyle name="level1a 2 3 4 6 5 2" xfId="27784" xr:uid="{00000000-0005-0000-0000-0000180A0000}"/>
    <cellStyle name="level1a 2 3 4 6 5 2 2" xfId="36595" xr:uid="{00000000-0005-0000-0000-0000190A0000}"/>
    <cellStyle name="level1a 2 3 4 6 6" xfId="5691" xr:uid="{00000000-0005-0000-0000-00001A0A0000}"/>
    <cellStyle name="level1a 2 3 4 6 6 2" xfId="20768" xr:uid="{00000000-0005-0000-0000-00001B0A0000}"/>
    <cellStyle name="level1a 2 3 4 7" xfId="1936" xr:uid="{00000000-0005-0000-0000-00001C0A0000}"/>
    <cellStyle name="level1a 2 3 4 7 2" xfId="11607" xr:uid="{00000000-0005-0000-0000-00001D0A0000}"/>
    <cellStyle name="level1a 2 3 4 7 2 2" xfId="22013" xr:uid="{00000000-0005-0000-0000-00001E0A0000}"/>
    <cellStyle name="level1a 2 3 4 7 3" xfId="15285" xr:uid="{00000000-0005-0000-0000-00001F0A0000}"/>
    <cellStyle name="level1a 2 3 4 7 3 2" xfId="27951" xr:uid="{00000000-0005-0000-0000-0000200A0000}"/>
    <cellStyle name="level1a 2 3 4 7 3 2 2" xfId="36756" xr:uid="{00000000-0005-0000-0000-0000210A0000}"/>
    <cellStyle name="level1a 2 3 4 7 4" xfId="6492" xr:uid="{00000000-0005-0000-0000-0000220A0000}"/>
    <cellStyle name="level1a 2 3 4 8" xfId="3329" xr:uid="{00000000-0005-0000-0000-0000230A0000}"/>
    <cellStyle name="level1a 2 3 4 8 2" xfId="12970" xr:uid="{00000000-0005-0000-0000-0000240A0000}"/>
    <cellStyle name="level1a 2 3 4 8 2 2" xfId="23340" xr:uid="{00000000-0005-0000-0000-0000250A0000}"/>
    <cellStyle name="level1a 2 3 4 8 3" xfId="16583" xr:uid="{00000000-0005-0000-0000-0000260A0000}"/>
    <cellStyle name="level1a 2 3 4 8 3 2" xfId="29249" xr:uid="{00000000-0005-0000-0000-0000270A0000}"/>
    <cellStyle name="level1a 2 3 4 8 3 2 2" xfId="38036" xr:uid="{00000000-0005-0000-0000-0000280A0000}"/>
    <cellStyle name="level1a 2 3 4 8 4" xfId="8862" xr:uid="{00000000-0005-0000-0000-0000290A0000}"/>
    <cellStyle name="level1a 2 3 4 9" xfId="4872" xr:uid="{00000000-0005-0000-0000-00002A0A0000}"/>
    <cellStyle name="level1a 2 3 4 9 2" xfId="19732" xr:uid="{00000000-0005-0000-0000-00002B0A0000}"/>
    <cellStyle name="level1a 2 3 4_STUD aligned by INSTIT" xfId="4786" xr:uid="{00000000-0005-0000-0000-00002C0A0000}"/>
    <cellStyle name="level1a 2 3 5" xfId="628" xr:uid="{00000000-0005-0000-0000-00002D0A0000}"/>
    <cellStyle name="level1a 2 3 5 2" xfId="1942" xr:uid="{00000000-0005-0000-0000-00002E0A0000}"/>
    <cellStyle name="level1a 2 3 5 2 2" xfId="11613" xr:uid="{00000000-0005-0000-0000-00002F0A0000}"/>
    <cellStyle name="level1a 2 3 5 2 2 2" xfId="22019" xr:uid="{00000000-0005-0000-0000-0000300A0000}"/>
    <cellStyle name="level1a 2 3 5 2 3" xfId="15291" xr:uid="{00000000-0005-0000-0000-0000310A0000}"/>
    <cellStyle name="level1a 2 3 5 2 3 2" xfId="27957" xr:uid="{00000000-0005-0000-0000-0000320A0000}"/>
    <cellStyle name="level1a 2 3 5 2 3 2 2" xfId="36762" xr:uid="{00000000-0005-0000-0000-0000330A0000}"/>
    <cellStyle name="level1a 2 3 5 2 4" xfId="6373" xr:uid="{00000000-0005-0000-0000-0000340A0000}"/>
    <cellStyle name="level1a 2 3 5 3" xfId="3438" xr:uid="{00000000-0005-0000-0000-0000350A0000}"/>
    <cellStyle name="level1a 2 3 5 3 2" xfId="13072" xr:uid="{00000000-0005-0000-0000-0000360A0000}"/>
    <cellStyle name="level1a 2 3 5 3 2 2" xfId="23442" xr:uid="{00000000-0005-0000-0000-0000370A0000}"/>
    <cellStyle name="level1a 2 3 5 3 3" xfId="16683" xr:uid="{00000000-0005-0000-0000-0000380A0000}"/>
    <cellStyle name="level1a 2 3 5 3 3 2" xfId="29349" xr:uid="{00000000-0005-0000-0000-0000390A0000}"/>
    <cellStyle name="level1a 2 3 5 3 3 2 2" xfId="38132" xr:uid="{00000000-0005-0000-0000-00003A0A0000}"/>
    <cellStyle name="level1a 2 3 5 3 4" xfId="7957" xr:uid="{00000000-0005-0000-0000-00003B0A0000}"/>
    <cellStyle name="level1a 2 3 5 3 4 2" xfId="26336" xr:uid="{00000000-0005-0000-0000-00003C0A0000}"/>
    <cellStyle name="level1a 2 3 5 4" xfId="10122" xr:uid="{00000000-0005-0000-0000-00003D0A0000}"/>
    <cellStyle name="level1a 2 3 5 5" xfId="10425" xr:uid="{00000000-0005-0000-0000-00003E0A0000}"/>
    <cellStyle name="level1a 2 3 5 5 2" xfId="20931" xr:uid="{00000000-0005-0000-0000-00003F0A0000}"/>
    <cellStyle name="level1a 2 3 5 6" xfId="4766" xr:uid="{00000000-0005-0000-0000-0000400A0000}"/>
    <cellStyle name="level1a 2 3 5 6 2" xfId="24837" xr:uid="{00000000-0005-0000-0000-0000410A0000}"/>
    <cellStyle name="level1a 2 3 6" xfId="917" xr:uid="{00000000-0005-0000-0000-0000420A0000}"/>
    <cellStyle name="level1a 2 3 6 2" xfId="1943" xr:uid="{00000000-0005-0000-0000-0000430A0000}"/>
    <cellStyle name="level1a 2 3 6 2 2" xfId="11614" xr:uid="{00000000-0005-0000-0000-0000440A0000}"/>
    <cellStyle name="level1a 2 3 6 2 2 2" xfId="22020" xr:uid="{00000000-0005-0000-0000-0000450A0000}"/>
    <cellStyle name="level1a 2 3 6 2 3" xfId="15292" xr:uid="{00000000-0005-0000-0000-0000460A0000}"/>
    <cellStyle name="level1a 2 3 6 2 3 2" xfId="27958" xr:uid="{00000000-0005-0000-0000-0000470A0000}"/>
    <cellStyle name="level1a 2 3 6 2 3 2 2" xfId="36763" xr:uid="{00000000-0005-0000-0000-0000480A0000}"/>
    <cellStyle name="level1a 2 3 6 2 4" xfId="6629" xr:uid="{00000000-0005-0000-0000-0000490A0000}"/>
    <cellStyle name="level1a 2 3 6 3" xfId="3695" xr:uid="{00000000-0005-0000-0000-00004A0A0000}"/>
    <cellStyle name="level1a 2 3 6 3 2" xfId="13322" xr:uid="{00000000-0005-0000-0000-00004B0A0000}"/>
    <cellStyle name="level1a 2 3 6 3 2 2" xfId="23687" xr:uid="{00000000-0005-0000-0000-00004C0A0000}"/>
    <cellStyle name="level1a 2 3 6 3 3" xfId="16922" xr:uid="{00000000-0005-0000-0000-00004D0A0000}"/>
    <cellStyle name="level1a 2 3 6 3 3 2" xfId="29588" xr:uid="{00000000-0005-0000-0000-00004E0A0000}"/>
    <cellStyle name="level1a 2 3 6 3 3 2 2" xfId="38367" xr:uid="{00000000-0005-0000-0000-00004F0A0000}"/>
    <cellStyle name="level1a 2 3 6 3 4" xfId="8135" xr:uid="{00000000-0005-0000-0000-0000500A0000}"/>
    <cellStyle name="level1a 2 3 6 3 4 2" xfId="25801" xr:uid="{00000000-0005-0000-0000-0000510A0000}"/>
    <cellStyle name="level1a 2 3 6 4" xfId="8754" xr:uid="{00000000-0005-0000-0000-0000520A0000}"/>
    <cellStyle name="level1a 2 3 6 5" xfId="10664" xr:uid="{00000000-0005-0000-0000-0000530A0000}"/>
    <cellStyle name="level1a 2 3 6 5 2" xfId="21142" xr:uid="{00000000-0005-0000-0000-0000540A0000}"/>
    <cellStyle name="level1a 2 3 6 6" xfId="14324" xr:uid="{00000000-0005-0000-0000-0000550A0000}"/>
    <cellStyle name="level1a 2 3 6 6 2" xfId="27022" xr:uid="{00000000-0005-0000-0000-0000560A0000}"/>
    <cellStyle name="level1a 2 3 6 6 2 2" xfId="35861" xr:uid="{00000000-0005-0000-0000-0000570A0000}"/>
    <cellStyle name="level1a 2 3 6 7" xfId="5177" xr:uid="{00000000-0005-0000-0000-0000580A0000}"/>
    <cellStyle name="level1a 2 3 6 7 2" xfId="25029" xr:uid="{00000000-0005-0000-0000-0000590A0000}"/>
    <cellStyle name="level1a 2 3 7" xfId="552" xr:uid="{00000000-0005-0000-0000-00005A0A0000}"/>
    <cellStyle name="level1a 2 3 7 2" xfId="1944" xr:uid="{00000000-0005-0000-0000-00005B0A0000}"/>
    <cellStyle name="level1a 2 3 7 2 2" xfId="11615" xr:uid="{00000000-0005-0000-0000-00005C0A0000}"/>
    <cellStyle name="level1a 2 3 7 2 2 2" xfId="22021" xr:uid="{00000000-0005-0000-0000-00005D0A0000}"/>
    <cellStyle name="level1a 2 3 7 2 3" xfId="15293" xr:uid="{00000000-0005-0000-0000-00005E0A0000}"/>
    <cellStyle name="level1a 2 3 7 2 3 2" xfId="27959" xr:uid="{00000000-0005-0000-0000-00005F0A0000}"/>
    <cellStyle name="level1a 2 3 7 2 3 2 2" xfId="36764" xr:uid="{00000000-0005-0000-0000-0000600A0000}"/>
    <cellStyle name="level1a 2 3 7 2 4" xfId="6573" xr:uid="{00000000-0005-0000-0000-0000610A0000}"/>
    <cellStyle name="level1a 2 3 7 3" xfId="3382" xr:uid="{00000000-0005-0000-0000-0000620A0000}"/>
    <cellStyle name="level1a 2 3 7 3 2" xfId="13022" xr:uid="{00000000-0005-0000-0000-0000630A0000}"/>
    <cellStyle name="level1a 2 3 7 3 2 2" xfId="23390" xr:uid="{00000000-0005-0000-0000-0000640A0000}"/>
    <cellStyle name="level1a 2 3 7 3 3" xfId="16632" xr:uid="{00000000-0005-0000-0000-0000650A0000}"/>
    <cellStyle name="level1a 2 3 7 3 3 2" xfId="29298" xr:uid="{00000000-0005-0000-0000-0000660A0000}"/>
    <cellStyle name="level1a 2 3 7 3 3 2 2" xfId="38084" xr:uid="{00000000-0005-0000-0000-0000670A0000}"/>
    <cellStyle name="level1a 2 3 7 3 4" xfId="8073" xr:uid="{00000000-0005-0000-0000-0000680A0000}"/>
    <cellStyle name="level1a 2 3 7 3 4 2" xfId="18294" xr:uid="{00000000-0005-0000-0000-0000690A0000}"/>
    <cellStyle name="level1a 2 3 7 4" xfId="7994" xr:uid="{00000000-0005-0000-0000-00006A0A0000}"/>
    <cellStyle name="level1a 2 3 7 5" xfId="10167" xr:uid="{00000000-0005-0000-0000-00006B0A0000}"/>
    <cellStyle name="level1a 2 3 7 5 2" xfId="25370" xr:uid="{00000000-0005-0000-0000-00006C0A0000}"/>
    <cellStyle name="level1a 2 3 7 5 2 2" xfId="35720" xr:uid="{00000000-0005-0000-0000-00006D0A0000}"/>
    <cellStyle name="level1a 2 3 7 6" xfId="5129" xr:uid="{00000000-0005-0000-0000-00006E0A0000}"/>
    <cellStyle name="level1a 2 3 7 6 2" xfId="18254" xr:uid="{00000000-0005-0000-0000-00006F0A0000}"/>
    <cellStyle name="level1a 2 3 8" xfId="900" xr:uid="{00000000-0005-0000-0000-0000700A0000}"/>
    <cellStyle name="level1a 2 3 8 2" xfId="1945" xr:uid="{00000000-0005-0000-0000-0000710A0000}"/>
    <cellStyle name="level1a 2 3 8 2 2" xfId="11616" xr:uid="{00000000-0005-0000-0000-0000720A0000}"/>
    <cellStyle name="level1a 2 3 8 2 2 2" xfId="22022" xr:uid="{00000000-0005-0000-0000-0000730A0000}"/>
    <cellStyle name="level1a 2 3 8 2 3" xfId="15294" xr:uid="{00000000-0005-0000-0000-0000740A0000}"/>
    <cellStyle name="level1a 2 3 8 2 3 2" xfId="27960" xr:uid="{00000000-0005-0000-0000-0000750A0000}"/>
    <cellStyle name="level1a 2 3 8 2 3 2 2" xfId="36765" xr:uid="{00000000-0005-0000-0000-0000760A0000}"/>
    <cellStyle name="level1a 2 3 8 2 4" xfId="7008" xr:uid="{00000000-0005-0000-0000-0000770A0000}"/>
    <cellStyle name="level1a 2 3 8 3" xfId="3679" xr:uid="{00000000-0005-0000-0000-0000780A0000}"/>
    <cellStyle name="level1a 2 3 8 3 2" xfId="13306" xr:uid="{00000000-0005-0000-0000-0000790A0000}"/>
    <cellStyle name="level1a 2 3 8 3 2 2" xfId="23671" xr:uid="{00000000-0005-0000-0000-00007A0A0000}"/>
    <cellStyle name="level1a 2 3 8 3 3" xfId="16907" xr:uid="{00000000-0005-0000-0000-00007B0A0000}"/>
    <cellStyle name="level1a 2 3 8 3 3 2" xfId="29573" xr:uid="{00000000-0005-0000-0000-00007C0A0000}"/>
    <cellStyle name="level1a 2 3 8 3 3 2 2" xfId="38352" xr:uid="{00000000-0005-0000-0000-00007D0A0000}"/>
    <cellStyle name="level1a 2 3 8 3 4" xfId="8516" xr:uid="{00000000-0005-0000-0000-00007E0A0000}"/>
    <cellStyle name="level1a 2 3 8 3 4 2" xfId="25274" xr:uid="{00000000-0005-0000-0000-00007F0A0000}"/>
    <cellStyle name="level1a 2 3 8 4" xfId="9312" xr:uid="{00000000-0005-0000-0000-0000800A0000}"/>
    <cellStyle name="level1a 2 3 8 5" xfId="10652" xr:uid="{00000000-0005-0000-0000-0000810A0000}"/>
    <cellStyle name="level1a 2 3 8 5 2" xfId="21131" xr:uid="{00000000-0005-0000-0000-0000820A0000}"/>
    <cellStyle name="level1a 2 3 8 6" xfId="14308" xr:uid="{00000000-0005-0000-0000-0000830A0000}"/>
    <cellStyle name="level1a 2 3 8 6 2" xfId="27007" xr:uid="{00000000-0005-0000-0000-0000840A0000}"/>
    <cellStyle name="level1a 2 3 8 6 2 2" xfId="35846" xr:uid="{00000000-0005-0000-0000-0000850A0000}"/>
    <cellStyle name="level1a 2 3 8 7" xfId="5476" xr:uid="{00000000-0005-0000-0000-0000860A0000}"/>
    <cellStyle name="level1a 2 3 8 7 2" xfId="18293" xr:uid="{00000000-0005-0000-0000-0000870A0000}"/>
    <cellStyle name="level1a 2 3 9" xfId="1409" xr:uid="{00000000-0005-0000-0000-0000880A0000}"/>
    <cellStyle name="level1a 2 3 9 2" xfId="1946" xr:uid="{00000000-0005-0000-0000-0000890A0000}"/>
    <cellStyle name="level1a 2 3 9 2 2" xfId="11617" xr:uid="{00000000-0005-0000-0000-00008A0A0000}"/>
    <cellStyle name="level1a 2 3 9 2 2 2" xfId="22023" xr:uid="{00000000-0005-0000-0000-00008B0A0000}"/>
    <cellStyle name="level1a 2 3 9 2 3" xfId="15295" xr:uid="{00000000-0005-0000-0000-00008C0A0000}"/>
    <cellStyle name="level1a 2 3 9 2 3 2" xfId="27961" xr:uid="{00000000-0005-0000-0000-00008D0A0000}"/>
    <cellStyle name="level1a 2 3 9 2 3 2 2" xfId="36766" xr:uid="{00000000-0005-0000-0000-00008E0A0000}"/>
    <cellStyle name="level1a 2 3 9 2 4" xfId="7236" xr:uid="{00000000-0005-0000-0000-00008F0A0000}"/>
    <cellStyle name="level1a 2 3 9 3" xfId="4187" xr:uid="{00000000-0005-0000-0000-0000900A0000}"/>
    <cellStyle name="level1a 2 3 9 3 2" xfId="13809" xr:uid="{00000000-0005-0000-0000-0000910A0000}"/>
    <cellStyle name="level1a 2 3 9 3 2 2" xfId="24155" xr:uid="{00000000-0005-0000-0000-0000920A0000}"/>
    <cellStyle name="level1a 2 3 9 3 3" xfId="17377" xr:uid="{00000000-0005-0000-0000-0000930A0000}"/>
    <cellStyle name="level1a 2 3 9 3 3 2" xfId="30043" xr:uid="{00000000-0005-0000-0000-0000940A0000}"/>
    <cellStyle name="level1a 2 3 9 3 3 2 2" xfId="38820" xr:uid="{00000000-0005-0000-0000-0000950A0000}"/>
    <cellStyle name="level1a 2 3 9 3 4" xfId="9548" xr:uid="{00000000-0005-0000-0000-0000960A0000}"/>
    <cellStyle name="level1a 2 3 9 4" xfId="11080" xr:uid="{00000000-0005-0000-0000-0000970A0000}"/>
    <cellStyle name="level1a 2 3 9 4 2" xfId="21515" xr:uid="{00000000-0005-0000-0000-0000980A0000}"/>
    <cellStyle name="level1a 2 3 9 5" xfId="14787" xr:uid="{00000000-0005-0000-0000-0000990A0000}"/>
    <cellStyle name="level1a 2 3 9 5 2" xfId="27469" xr:uid="{00000000-0005-0000-0000-00009A0A0000}"/>
    <cellStyle name="level1a 2 3 9 5 2 2" xfId="36291" xr:uid="{00000000-0005-0000-0000-00009B0A0000}"/>
    <cellStyle name="level1a 2 3 9 6" xfId="5692" xr:uid="{00000000-0005-0000-0000-00009C0A0000}"/>
    <cellStyle name="level1a 2 3 9 6 2" xfId="5151" xr:uid="{00000000-0005-0000-0000-00009D0A0000}"/>
    <cellStyle name="level1a 2 3_STUD aligned by INSTIT" xfId="4713" xr:uid="{00000000-0005-0000-0000-00009E0A0000}"/>
    <cellStyle name="level1a 2 4" xfId="285" xr:uid="{00000000-0005-0000-0000-00009F0A0000}"/>
    <cellStyle name="level1a 2 4 10" xfId="4639" xr:uid="{00000000-0005-0000-0000-0000A00A0000}"/>
    <cellStyle name="level1a 2 4 10 2" xfId="17762" xr:uid="{00000000-0005-0000-0000-0000A10A0000}"/>
    <cellStyle name="level1a 2 4 2" xfId="411" xr:uid="{00000000-0005-0000-0000-0000A20A0000}"/>
    <cellStyle name="level1a 2 4 2 2" xfId="767" xr:uid="{00000000-0005-0000-0000-0000A30A0000}"/>
    <cellStyle name="level1a 2 4 2 2 2" xfId="1949" xr:uid="{00000000-0005-0000-0000-0000A40A0000}"/>
    <cellStyle name="level1a 2 4 2 2 2 2" xfId="11620" xr:uid="{00000000-0005-0000-0000-0000A50A0000}"/>
    <cellStyle name="level1a 2 4 2 2 2 2 2" xfId="22026" xr:uid="{00000000-0005-0000-0000-0000A60A0000}"/>
    <cellStyle name="level1a 2 4 2 2 2 3" xfId="15298" xr:uid="{00000000-0005-0000-0000-0000A70A0000}"/>
    <cellStyle name="level1a 2 4 2 2 2 3 2" xfId="27964" xr:uid="{00000000-0005-0000-0000-0000A80A0000}"/>
    <cellStyle name="level1a 2 4 2 2 2 3 2 2" xfId="36769" xr:uid="{00000000-0005-0000-0000-0000A90A0000}"/>
    <cellStyle name="level1a 2 4 2 2 2 4" xfId="6729" xr:uid="{00000000-0005-0000-0000-0000AA0A0000}"/>
    <cellStyle name="level1a 2 4 2 2 3" xfId="3548" xr:uid="{00000000-0005-0000-0000-0000AB0A0000}"/>
    <cellStyle name="level1a 2 4 2 2 3 2" xfId="13180" xr:uid="{00000000-0005-0000-0000-0000AC0A0000}"/>
    <cellStyle name="level1a 2 4 2 2 3 2 2" xfId="23547" xr:uid="{00000000-0005-0000-0000-0000AD0A0000}"/>
    <cellStyle name="level1a 2 4 2 2 3 3" xfId="16789" xr:uid="{00000000-0005-0000-0000-0000AE0A0000}"/>
    <cellStyle name="level1a 2 4 2 2 3 3 2" xfId="29455" xr:uid="{00000000-0005-0000-0000-0000AF0A0000}"/>
    <cellStyle name="level1a 2 4 2 2 3 3 2 2" xfId="38236" xr:uid="{00000000-0005-0000-0000-0000B00A0000}"/>
    <cellStyle name="level1a 2 4 2 2 3 4" xfId="8235" xr:uid="{00000000-0005-0000-0000-0000B10A0000}"/>
    <cellStyle name="level1a 2 4 2 2 3 4 2" xfId="26754" xr:uid="{00000000-0005-0000-0000-0000B20A0000}"/>
    <cellStyle name="level1a 2 4 2 2 4" xfId="9025" xr:uid="{00000000-0005-0000-0000-0000B30A0000}"/>
    <cellStyle name="level1a 2 4 2 2 5" xfId="10541" xr:uid="{00000000-0005-0000-0000-0000B40A0000}"/>
    <cellStyle name="level1a 2 4 2 2 5 2" xfId="21035" xr:uid="{00000000-0005-0000-0000-0000B50A0000}"/>
    <cellStyle name="level1a 2 4 2 2 6" xfId="5259" xr:uid="{00000000-0005-0000-0000-0000B60A0000}"/>
    <cellStyle name="level1a 2 4 2 2 6 2" xfId="20893" xr:uid="{00000000-0005-0000-0000-0000B70A0000}"/>
    <cellStyle name="level1a 2 4 2 3" xfId="1046" xr:uid="{00000000-0005-0000-0000-0000B80A0000}"/>
    <cellStyle name="level1a 2 4 2 3 2" xfId="1950" xr:uid="{00000000-0005-0000-0000-0000B90A0000}"/>
    <cellStyle name="level1a 2 4 2 3 2 2" xfId="11621" xr:uid="{00000000-0005-0000-0000-0000BA0A0000}"/>
    <cellStyle name="level1a 2 4 2 3 2 2 2" xfId="22027" xr:uid="{00000000-0005-0000-0000-0000BB0A0000}"/>
    <cellStyle name="level1a 2 4 2 3 2 3" xfId="15299" xr:uid="{00000000-0005-0000-0000-0000BC0A0000}"/>
    <cellStyle name="level1a 2 4 2 3 2 3 2" xfId="27965" xr:uid="{00000000-0005-0000-0000-0000BD0A0000}"/>
    <cellStyle name="level1a 2 4 2 3 2 3 2 2" xfId="36770" xr:uid="{00000000-0005-0000-0000-0000BE0A0000}"/>
    <cellStyle name="level1a 2 4 2 3 2 4" xfId="6891" xr:uid="{00000000-0005-0000-0000-0000BF0A0000}"/>
    <cellStyle name="level1a 2 4 2 3 3" xfId="3824" xr:uid="{00000000-0005-0000-0000-0000C00A0000}"/>
    <cellStyle name="level1a 2 4 2 3 3 2" xfId="13451" xr:uid="{00000000-0005-0000-0000-0000C10A0000}"/>
    <cellStyle name="level1a 2 4 2 3 3 2 2" xfId="23812" xr:uid="{00000000-0005-0000-0000-0000C20A0000}"/>
    <cellStyle name="level1a 2 4 2 3 3 3" xfId="17044" xr:uid="{00000000-0005-0000-0000-0000C30A0000}"/>
    <cellStyle name="level1a 2 4 2 3 3 3 2" xfId="29710" xr:uid="{00000000-0005-0000-0000-0000C40A0000}"/>
    <cellStyle name="level1a 2 4 2 3 3 3 2 2" xfId="38489" xr:uid="{00000000-0005-0000-0000-0000C50A0000}"/>
    <cellStyle name="level1a 2 4 2 3 3 4" xfId="8398" xr:uid="{00000000-0005-0000-0000-0000C60A0000}"/>
    <cellStyle name="level1a 2 4 2 3 3 4 2" xfId="25103" xr:uid="{00000000-0005-0000-0000-0000C70A0000}"/>
    <cellStyle name="level1a 2 4 2 3 4" xfId="9192" xr:uid="{00000000-0005-0000-0000-0000C80A0000}"/>
    <cellStyle name="level1a 2 4 2 3 5" xfId="14448" xr:uid="{00000000-0005-0000-0000-0000C90A0000}"/>
    <cellStyle name="level1a 2 4 2 3 5 2" xfId="27141" xr:uid="{00000000-0005-0000-0000-0000CA0A0000}"/>
    <cellStyle name="level1a 2 4 2 3 5 2 2" xfId="35978" xr:uid="{00000000-0005-0000-0000-0000CB0A0000}"/>
    <cellStyle name="level1a 2 4 2 3 6" xfId="5385" xr:uid="{00000000-0005-0000-0000-0000CC0A0000}"/>
    <cellStyle name="level1a 2 4 2 3 6 2" xfId="19916" xr:uid="{00000000-0005-0000-0000-0000CD0A0000}"/>
    <cellStyle name="level1a 2 4 2 4" xfId="1279" xr:uid="{00000000-0005-0000-0000-0000CE0A0000}"/>
    <cellStyle name="level1a 2 4 2 4 2" xfId="1951" xr:uid="{00000000-0005-0000-0000-0000CF0A0000}"/>
    <cellStyle name="level1a 2 4 2 4 2 2" xfId="11622" xr:uid="{00000000-0005-0000-0000-0000D00A0000}"/>
    <cellStyle name="level1a 2 4 2 4 2 2 2" xfId="22028" xr:uid="{00000000-0005-0000-0000-0000D10A0000}"/>
    <cellStyle name="level1a 2 4 2 4 2 3" xfId="15300" xr:uid="{00000000-0005-0000-0000-0000D20A0000}"/>
    <cellStyle name="level1a 2 4 2 4 2 3 2" xfId="27966" xr:uid="{00000000-0005-0000-0000-0000D30A0000}"/>
    <cellStyle name="level1a 2 4 2 4 2 3 2 2" xfId="36771" xr:uid="{00000000-0005-0000-0000-0000D40A0000}"/>
    <cellStyle name="level1a 2 4 2 4 2 4" xfId="7112" xr:uid="{00000000-0005-0000-0000-0000D50A0000}"/>
    <cellStyle name="level1a 2 4 2 4 3" xfId="4057" xr:uid="{00000000-0005-0000-0000-0000D60A0000}"/>
    <cellStyle name="level1a 2 4 2 4 3 2" xfId="13679" xr:uid="{00000000-0005-0000-0000-0000D70A0000}"/>
    <cellStyle name="level1a 2 4 2 4 3 2 2" xfId="24031" xr:uid="{00000000-0005-0000-0000-0000D80A0000}"/>
    <cellStyle name="level1a 2 4 2 4 3 3" xfId="17257" xr:uid="{00000000-0005-0000-0000-0000D90A0000}"/>
    <cellStyle name="level1a 2 4 2 4 3 3 2" xfId="29923" xr:uid="{00000000-0005-0000-0000-0000DA0A0000}"/>
    <cellStyle name="level1a 2 4 2 4 3 3 2 2" xfId="38700" xr:uid="{00000000-0005-0000-0000-0000DB0A0000}"/>
    <cellStyle name="level1a 2 4 2 4 3 4" xfId="8620" xr:uid="{00000000-0005-0000-0000-0000DC0A0000}"/>
    <cellStyle name="level1a 2 4 2 4 3 4 2" xfId="18399" xr:uid="{00000000-0005-0000-0000-0000DD0A0000}"/>
    <cellStyle name="level1a 2 4 2 4 4" xfId="9416" xr:uid="{00000000-0005-0000-0000-0000DE0A0000}"/>
    <cellStyle name="level1a 2 4 2 4 5" xfId="10950" xr:uid="{00000000-0005-0000-0000-0000DF0A0000}"/>
    <cellStyle name="level1a 2 4 2 4 5 2" xfId="21390" xr:uid="{00000000-0005-0000-0000-0000E00A0000}"/>
    <cellStyle name="level1a 2 4 2 4 6" xfId="14657" xr:uid="{00000000-0005-0000-0000-0000E10A0000}"/>
    <cellStyle name="level1a 2 4 2 4 6 2" xfId="27342" xr:uid="{00000000-0005-0000-0000-0000E20A0000}"/>
    <cellStyle name="level1a 2 4 2 4 6 2 2" xfId="36171" xr:uid="{00000000-0005-0000-0000-0000E30A0000}"/>
    <cellStyle name="level1a 2 4 2 4 7" xfId="5571" xr:uid="{00000000-0005-0000-0000-0000E40A0000}"/>
    <cellStyle name="level1a 2 4 2 4 7 2" xfId="24593" xr:uid="{00000000-0005-0000-0000-0000E50A0000}"/>
    <cellStyle name="level1a 2 4 2 5" xfId="1496" xr:uid="{00000000-0005-0000-0000-0000E60A0000}"/>
    <cellStyle name="level1a 2 4 2 5 2" xfId="1952" xr:uid="{00000000-0005-0000-0000-0000E70A0000}"/>
    <cellStyle name="level1a 2 4 2 5 2 2" xfId="11623" xr:uid="{00000000-0005-0000-0000-0000E80A0000}"/>
    <cellStyle name="level1a 2 4 2 5 2 2 2" xfId="22029" xr:uid="{00000000-0005-0000-0000-0000E90A0000}"/>
    <cellStyle name="level1a 2 4 2 5 2 3" xfId="15301" xr:uid="{00000000-0005-0000-0000-0000EA0A0000}"/>
    <cellStyle name="level1a 2 4 2 5 2 3 2" xfId="27967" xr:uid="{00000000-0005-0000-0000-0000EB0A0000}"/>
    <cellStyle name="level1a 2 4 2 5 2 3 2 2" xfId="36772" xr:uid="{00000000-0005-0000-0000-0000EC0A0000}"/>
    <cellStyle name="level1a 2 4 2 5 2 4" xfId="7237" xr:uid="{00000000-0005-0000-0000-0000ED0A0000}"/>
    <cellStyle name="level1a 2 4 2 5 3" xfId="4274" xr:uid="{00000000-0005-0000-0000-0000EE0A0000}"/>
    <cellStyle name="level1a 2 4 2 5 3 2" xfId="13896" xr:uid="{00000000-0005-0000-0000-0000EF0A0000}"/>
    <cellStyle name="level1a 2 4 2 5 3 2 2" xfId="24238" xr:uid="{00000000-0005-0000-0000-0000F00A0000}"/>
    <cellStyle name="level1a 2 4 2 5 3 3" xfId="17456" xr:uid="{00000000-0005-0000-0000-0000F10A0000}"/>
    <cellStyle name="level1a 2 4 2 5 3 3 2" xfId="30122" xr:uid="{00000000-0005-0000-0000-0000F20A0000}"/>
    <cellStyle name="level1a 2 4 2 5 3 3 2 2" xfId="38899" xr:uid="{00000000-0005-0000-0000-0000F30A0000}"/>
    <cellStyle name="level1a 2 4 2 5 3 4" xfId="9549" xr:uid="{00000000-0005-0000-0000-0000F40A0000}"/>
    <cellStyle name="level1a 2 4 2 5 4" xfId="11167" xr:uid="{00000000-0005-0000-0000-0000F50A0000}"/>
    <cellStyle name="level1a 2 4 2 5 4 2" xfId="21598" xr:uid="{00000000-0005-0000-0000-0000F60A0000}"/>
    <cellStyle name="level1a 2 4 2 5 5" xfId="14874" xr:uid="{00000000-0005-0000-0000-0000F70A0000}"/>
    <cellStyle name="level1a 2 4 2 5 5 2" xfId="27551" xr:uid="{00000000-0005-0000-0000-0000F80A0000}"/>
    <cellStyle name="level1a 2 4 2 5 5 2 2" xfId="36370" xr:uid="{00000000-0005-0000-0000-0000F90A0000}"/>
    <cellStyle name="level1a 2 4 2 5 6" xfId="5693" xr:uid="{00000000-0005-0000-0000-0000FA0A0000}"/>
    <cellStyle name="level1a 2 4 2 5 6 2" xfId="25576" xr:uid="{00000000-0005-0000-0000-0000FB0A0000}"/>
    <cellStyle name="level1a 2 4 2 6" xfId="1698" xr:uid="{00000000-0005-0000-0000-0000FC0A0000}"/>
    <cellStyle name="level1a 2 4 2 6 2" xfId="1953" xr:uid="{00000000-0005-0000-0000-0000FD0A0000}"/>
    <cellStyle name="level1a 2 4 2 6 2 2" xfId="11624" xr:uid="{00000000-0005-0000-0000-0000FE0A0000}"/>
    <cellStyle name="level1a 2 4 2 6 2 2 2" xfId="22030" xr:uid="{00000000-0005-0000-0000-0000FF0A0000}"/>
    <cellStyle name="level1a 2 4 2 6 2 3" xfId="15302" xr:uid="{00000000-0005-0000-0000-0000000B0000}"/>
    <cellStyle name="level1a 2 4 2 6 2 3 2" xfId="27968" xr:uid="{00000000-0005-0000-0000-0000010B0000}"/>
    <cellStyle name="level1a 2 4 2 6 2 3 2 2" xfId="36773" xr:uid="{00000000-0005-0000-0000-0000020B0000}"/>
    <cellStyle name="level1a 2 4 2 6 2 4" xfId="7238" xr:uid="{00000000-0005-0000-0000-0000030B0000}"/>
    <cellStyle name="level1a 2 4 2 6 3" xfId="4476" xr:uid="{00000000-0005-0000-0000-0000040B0000}"/>
    <cellStyle name="level1a 2 4 2 6 3 2" xfId="14098" xr:uid="{00000000-0005-0000-0000-0000050B0000}"/>
    <cellStyle name="level1a 2 4 2 6 3 2 2" xfId="24430" xr:uid="{00000000-0005-0000-0000-0000060B0000}"/>
    <cellStyle name="level1a 2 4 2 6 3 3" xfId="17643" xr:uid="{00000000-0005-0000-0000-0000070B0000}"/>
    <cellStyle name="level1a 2 4 2 6 3 3 2" xfId="30309" xr:uid="{00000000-0005-0000-0000-0000080B0000}"/>
    <cellStyle name="level1a 2 4 2 6 3 3 2 2" xfId="39086" xr:uid="{00000000-0005-0000-0000-0000090B0000}"/>
    <cellStyle name="level1a 2 4 2 6 3 4" xfId="9550" xr:uid="{00000000-0005-0000-0000-00000A0B0000}"/>
    <cellStyle name="level1a 2 4 2 6 4" xfId="11369" xr:uid="{00000000-0005-0000-0000-00000B0B0000}"/>
    <cellStyle name="level1a 2 4 2 6 4 2" xfId="21794" xr:uid="{00000000-0005-0000-0000-00000C0B0000}"/>
    <cellStyle name="level1a 2 4 2 6 5" xfId="15076" xr:uid="{00000000-0005-0000-0000-00000D0B0000}"/>
    <cellStyle name="level1a 2 4 2 6 5 2" xfId="27745" xr:uid="{00000000-0005-0000-0000-00000E0B0000}"/>
    <cellStyle name="level1a 2 4 2 6 5 2 2" xfId="36557" xr:uid="{00000000-0005-0000-0000-00000F0B0000}"/>
    <cellStyle name="level1a 2 4 2 6 6" xfId="5694" xr:uid="{00000000-0005-0000-0000-0000100B0000}"/>
    <cellStyle name="level1a 2 4 2 6 6 2" xfId="26159" xr:uid="{00000000-0005-0000-0000-0000110B0000}"/>
    <cellStyle name="level1a 2 4 2 7" xfId="1948" xr:uid="{00000000-0005-0000-0000-0000120B0000}"/>
    <cellStyle name="level1a 2 4 2 7 2" xfId="11619" xr:uid="{00000000-0005-0000-0000-0000130B0000}"/>
    <cellStyle name="level1a 2 4 2 7 2 2" xfId="22025" xr:uid="{00000000-0005-0000-0000-0000140B0000}"/>
    <cellStyle name="level1a 2 4 2 7 3" xfId="15297" xr:uid="{00000000-0005-0000-0000-0000150B0000}"/>
    <cellStyle name="level1a 2 4 2 7 3 2" xfId="27963" xr:uid="{00000000-0005-0000-0000-0000160B0000}"/>
    <cellStyle name="level1a 2 4 2 7 3 2 2" xfId="36768" xr:uid="{00000000-0005-0000-0000-0000170B0000}"/>
    <cellStyle name="level1a 2 4 2 7 4" xfId="6453" xr:uid="{00000000-0005-0000-0000-0000180B0000}"/>
    <cellStyle name="level1a 2 4 2 8" xfId="4849" xr:uid="{00000000-0005-0000-0000-0000190B0000}"/>
    <cellStyle name="level1a 2 4 2 8 2" xfId="20461" xr:uid="{00000000-0005-0000-0000-00001A0B0000}"/>
    <cellStyle name="level1a 2 4 2_STUD aligned by INSTIT" xfId="4712" xr:uid="{00000000-0005-0000-0000-00001B0B0000}"/>
    <cellStyle name="level1a 2 4 3" xfId="469" xr:uid="{00000000-0005-0000-0000-00001C0B0000}"/>
    <cellStyle name="level1a 2 4 3 2" xfId="825" xr:uid="{00000000-0005-0000-0000-00001D0B0000}"/>
    <cellStyle name="level1a 2 4 3 2 2" xfId="1955" xr:uid="{00000000-0005-0000-0000-00001E0B0000}"/>
    <cellStyle name="level1a 2 4 3 2 2 2" xfId="11626" xr:uid="{00000000-0005-0000-0000-00001F0B0000}"/>
    <cellStyle name="level1a 2 4 3 2 2 2 2" xfId="22032" xr:uid="{00000000-0005-0000-0000-0000200B0000}"/>
    <cellStyle name="level1a 2 4 3 2 2 3" xfId="15304" xr:uid="{00000000-0005-0000-0000-0000210B0000}"/>
    <cellStyle name="level1a 2 4 3 2 2 3 2" xfId="27970" xr:uid="{00000000-0005-0000-0000-0000220B0000}"/>
    <cellStyle name="level1a 2 4 3 2 2 3 2 2" xfId="36775" xr:uid="{00000000-0005-0000-0000-0000230B0000}"/>
    <cellStyle name="level1a 2 4 3 2 2 4" xfId="6944" xr:uid="{00000000-0005-0000-0000-0000240B0000}"/>
    <cellStyle name="level1a 2 4 3 2 3" xfId="3606" xr:uid="{00000000-0005-0000-0000-0000250B0000}"/>
    <cellStyle name="level1a 2 4 3 2 3 2" xfId="13234" xr:uid="{00000000-0005-0000-0000-0000260B0000}"/>
    <cellStyle name="level1a 2 4 3 2 3 2 2" xfId="23602" xr:uid="{00000000-0005-0000-0000-0000270B0000}"/>
    <cellStyle name="level1a 2 4 3 2 3 3" xfId="16841" xr:uid="{00000000-0005-0000-0000-0000280B0000}"/>
    <cellStyle name="level1a 2 4 3 2 3 3 2" xfId="29507" xr:uid="{00000000-0005-0000-0000-0000290B0000}"/>
    <cellStyle name="level1a 2 4 3 2 3 3 2 2" xfId="38287" xr:uid="{00000000-0005-0000-0000-00002A0B0000}"/>
    <cellStyle name="level1a 2 4 3 2 3 4" xfId="8452" xr:uid="{00000000-0005-0000-0000-00002B0B0000}"/>
    <cellStyle name="level1a 2 4 3 2 3 4 2" xfId="19684" xr:uid="{00000000-0005-0000-0000-00002C0B0000}"/>
    <cellStyle name="level1a 2 4 3 2 4" xfId="9246" xr:uid="{00000000-0005-0000-0000-00002D0B0000}"/>
    <cellStyle name="level1a 2 4 3 2 5" xfId="14240" xr:uid="{00000000-0005-0000-0000-00002E0B0000}"/>
    <cellStyle name="level1a 2 4 3 2 5 2" xfId="26942" xr:uid="{00000000-0005-0000-0000-00002F0B0000}"/>
    <cellStyle name="level1a 2 4 3 2 5 2 2" xfId="35785" xr:uid="{00000000-0005-0000-0000-0000300B0000}"/>
    <cellStyle name="level1a 2 4 3 2 6" xfId="5425" xr:uid="{00000000-0005-0000-0000-0000310B0000}"/>
    <cellStyle name="level1a 2 4 3 2 6 2" xfId="20224" xr:uid="{00000000-0005-0000-0000-0000320B0000}"/>
    <cellStyle name="level1a 2 4 3 3" xfId="1104" xr:uid="{00000000-0005-0000-0000-0000330B0000}"/>
    <cellStyle name="level1a 2 4 3 3 2" xfId="1956" xr:uid="{00000000-0005-0000-0000-0000340B0000}"/>
    <cellStyle name="level1a 2 4 3 3 2 2" xfId="11627" xr:uid="{00000000-0005-0000-0000-0000350B0000}"/>
    <cellStyle name="level1a 2 4 3 3 2 2 2" xfId="22033" xr:uid="{00000000-0005-0000-0000-0000360B0000}"/>
    <cellStyle name="level1a 2 4 3 3 2 3" xfId="15305" xr:uid="{00000000-0005-0000-0000-0000370B0000}"/>
    <cellStyle name="level1a 2 4 3 3 2 3 2" xfId="27971" xr:uid="{00000000-0005-0000-0000-0000380B0000}"/>
    <cellStyle name="level1a 2 4 3 3 2 3 2 2" xfId="36776" xr:uid="{00000000-0005-0000-0000-0000390B0000}"/>
    <cellStyle name="level1a 2 4 3 3 2 4" xfId="7239" xr:uid="{00000000-0005-0000-0000-00003A0B0000}"/>
    <cellStyle name="level1a 2 4 3 3 3" xfId="3882" xr:uid="{00000000-0005-0000-0000-00003B0B0000}"/>
    <cellStyle name="level1a 2 4 3 3 3 2" xfId="13505" xr:uid="{00000000-0005-0000-0000-00003C0B0000}"/>
    <cellStyle name="level1a 2 4 3 3 3 2 2" xfId="23866" xr:uid="{00000000-0005-0000-0000-00003D0B0000}"/>
    <cellStyle name="level1a 2 4 3 3 3 3" xfId="17096" xr:uid="{00000000-0005-0000-0000-00003E0B0000}"/>
    <cellStyle name="level1a 2 4 3 3 3 3 2" xfId="29762" xr:uid="{00000000-0005-0000-0000-00003F0B0000}"/>
    <cellStyle name="level1a 2 4 3 3 3 3 2 2" xfId="38540" xr:uid="{00000000-0005-0000-0000-0000400B0000}"/>
    <cellStyle name="level1a 2 4 3 3 3 4" xfId="9551" xr:uid="{00000000-0005-0000-0000-0000410B0000}"/>
    <cellStyle name="level1a 2 4 3 3 4" xfId="10808" xr:uid="{00000000-0005-0000-0000-0000420B0000}"/>
    <cellStyle name="level1a 2 4 3 3 4 2" xfId="21266" xr:uid="{00000000-0005-0000-0000-0000430B0000}"/>
    <cellStyle name="level1a 2 4 3 3 5" xfId="5695" xr:uid="{00000000-0005-0000-0000-0000440B0000}"/>
    <cellStyle name="level1a 2 4 3 3 5 2" xfId="25717" xr:uid="{00000000-0005-0000-0000-0000450B0000}"/>
    <cellStyle name="level1a 2 4 3 4" xfId="1333" xr:uid="{00000000-0005-0000-0000-0000460B0000}"/>
    <cellStyle name="level1a 2 4 3 4 2" xfId="1957" xr:uid="{00000000-0005-0000-0000-0000470B0000}"/>
    <cellStyle name="level1a 2 4 3 4 2 2" xfId="11628" xr:uid="{00000000-0005-0000-0000-0000480B0000}"/>
    <cellStyle name="level1a 2 4 3 4 2 2 2" xfId="22034" xr:uid="{00000000-0005-0000-0000-0000490B0000}"/>
    <cellStyle name="level1a 2 4 3 4 2 3" xfId="15306" xr:uid="{00000000-0005-0000-0000-00004A0B0000}"/>
    <cellStyle name="level1a 2 4 3 4 2 3 2" xfId="27972" xr:uid="{00000000-0005-0000-0000-00004B0B0000}"/>
    <cellStyle name="level1a 2 4 3 4 2 3 2 2" xfId="36777" xr:uid="{00000000-0005-0000-0000-00004C0B0000}"/>
    <cellStyle name="level1a 2 4 3 4 2 4" xfId="7240" xr:uid="{00000000-0005-0000-0000-00004D0B0000}"/>
    <cellStyle name="level1a 2 4 3 4 3" xfId="4111" xr:uid="{00000000-0005-0000-0000-00004E0B0000}"/>
    <cellStyle name="level1a 2 4 3 4 3 2" xfId="13733" xr:uid="{00000000-0005-0000-0000-00004F0B0000}"/>
    <cellStyle name="level1a 2 4 3 4 3 2 2" xfId="24084" xr:uid="{00000000-0005-0000-0000-0000500B0000}"/>
    <cellStyle name="level1a 2 4 3 4 3 3" xfId="17309" xr:uid="{00000000-0005-0000-0000-0000510B0000}"/>
    <cellStyle name="level1a 2 4 3 4 3 3 2" xfId="29975" xr:uid="{00000000-0005-0000-0000-0000520B0000}"/>
    <cellStyle name="level1a 2 4 3 4 3 3 2 2" xfId="38752" xr:uid="{00000000-0005-0000-0000-0000530B0000}"/>
    <cellStyle name="level1a 2 4 3 4 3 4" xfId="9552" xr:uid="{00000000-0005-0000-0000-0000540B0000}"/>
    <cellStyle name="level1a 2 4 3 4 4" xfId="11004" xr:uid="{00000000-0005-0000-0000-0000550B0000}"/>
    <cellStyle name="level1a 2 4 3 4 4 2" xfId="21442" xr:uid="{00000000-0005-0000-0000-0000560B0000}"/>
    <cellStyle name="level1a 2 4 3 4 5" xfId="14711" xr:uid="{00000000-0005-0000-0000-0000570B0000}"/>
    <cellStyle name="level1a 2 4 3 4 5 2" xfId="27395" xr:uid="{00000000-0005-0000-0000-0000580B0000}"/>
    <cellStyle name="level1a 2 4 3 4 5 2 2" xfId="36223" xr:uid="{00000000-0005-0000-0000-0000590B0000}"/>
    <cellStyle name="level1a 2 4 3 4 6" xfId="5696" xr:uid="{00000000-0005-0000-0000-00005A0B0000}"/>
    <cellStyle name="level1a 2 4 3 4 6 2" xfId="25883" xr:uid="{00000000-0005-0000-0000-00005B0B0000}"/>
    <cellStyle name="level1a 2 4 3 5" xfId="1549" xr:uid="{00000000-0005-0000-0000-00005C0B0000}"/>
    <cellStyle name="level1a 2 4 3 5 2" xfId="1958" xr:uid="{00000000-0005-0000-0000-00005D0B0000}"/>
    <cellStyle name="level1a 2 4 3 5 2 2" xfId="11629" xr:uid="{00000000-0005-0000-0000-00005E0B0000}"/>
    <cellStyle name="level1a 2 4 3 5 2 2 2" xfId="22035" xr:uid="{00000000-0005-0000-0000-00005F0B0000}"/>
    <cellStyle name="level1a 2 4 3 5 2 3" xfId="15307" xr:uid="{00000000-0005-0000-0000-0000600B0000}"/>
    <cellStyle name="level1a 2 4 3 5 2 3 2" xfId="27973" xr:uid="{00000000-0005-0000-0000-0000610B0000}"/>
    <cellStyle name="level1a 2 4 3 5 2 3 2 2" xfId="36778" xr:uid="{00000000-0005-0000-0000-0000620B0000}"/>
    <cellStyle name="level1a 2 4 3 5 2 4" xfId="7241" xr:uid="{00000000-0005-0000-0000-0000630B0000}"/>
    <cellStyle name="level1a 2 4 3 5 3" xfId="4327" xr:uid="{00000000-0005-0000-0000-0000640B0000}"/>
    <cellStyle name="level1a 2 4 3 5 3 2" xfId="13949" xr:uid="{00000000-0005-0000-0000-0000650B0000}"/>
    <cellStyle name="level1a 2 4 3 5 3 2 2" xfId="24289" xr:uid="{00000000-0005-0000-0000-0000660B0000}"/>
    <cellStyle name="level1a 2 4 3 5 3 3" xfId="17507" xr:uid="{00000000-0005-0000-0000-0000670B0000}"/>
    <cellStyle name="level1a 2 4 3 5 3 3 2" xfId="30173" xr:uid="{00000000-0005-0000-0000-0000680B0000}"/>
    <cellStyle name="level1a 2 4 3 5 3 3 2 2" xfId="38950" xr:uid="{00000000-0005-0000-0000-0000690B0000}"/>
    <cellStyle name="level1a 2 4 3 5 3 4" xfId="9553" xr:uid="{00000000-0005-0000-0000-00006A0B0000}"/>
    <cellStyle name="level1a 2 4 3 5 4" xfId="11220" xr:uid="{00000000-0005-0000-0000-00006B0B0000}"/>
    <cellStyle name="level1a 2 4 3 5 4 2" xfId="21650" xr:uid="{00000000-0005-0000-0000-00006C0B0000}"/>
    <cellStyle name="level1a 2 4 3 5 5" xfId="14927" xr:uid="{00000000-0005-0000-0000-00006D0B0000}"/>
    <cellStyle name="level1a 2 4 3 5 5 2" xfId="27602" xr:uid="{00000000-0005-0000-0000-00006E0B0000}"/>
    <cellStyle name="level1a 2 4 3 5 5 2 2" xfId="36421" xr:uid="{00000000-0005-0000-0000-00006F0B0000}"/>
    <cellStyle name="level1a 2 4 3 5 6" xfId="5697" xr:uid="{00000000-0005-0000-0000-0000700B0000}"/>
    <cellStyle name="level1a 2 4 3 5 6 2" xfId="25333" xr:uid="{00000000-0005-0000-0000-0000710B0000}"/>
    <cellStyle name="level1a 2 4 3 6" xfId="1751" xr:uid="{00000000-0005-0000-0000-0000720B0000}"/>
    <cellStyle name="level1a 2 4 3 6 2" xfId="1959" xr:uid="{00000000-0005-0000-0000-0000730B0000}"/>
    <cellStyle name="level1a 2 4 3 6 2 2" xfId="11630" xr:uid="{00000000-0005-0000-0000-0000740B0000}"/>
    <cellStyle name="level1a 2 4 3 6 2 2 2" xfId="22036" xr:uid="{00000000-0005-0000-0000-0000750B0000}"/>
    <cellStyle name="level1a 2 4 3 6 2 3" xfId="15308" xr:uid="{00000000-0005-0000-0000-0000760B0000}"/>
    <cellStyle name="level1a 2 4 3 6 2 3 2" xfId="27974" xr:uid="{00000000-0005-0000-0000-0000770B0000}"/>
    <cellStyle name="level1a 2 4 3 6 2 3 2 2" xfId="36779" xr:uid="{00000000-0005-0000-0000-0000780B0000}"/>
    <cellStyle name="level1a 2 4 3 6 2 4" xfId="7242" xr:uid="{00000000-0005-0000-0000-0000790B0000}"/>
    <cellStyle name="level1a 2 4 3 6 3" xfId="4529" xr:uid="{00000000-0005-0000-0000-00007A0B0000}"/>
    <cellStyle name="level1a 2 4 3 6 3 2" xfId="14151" xr:uid="{00000000-0005-0000-0000-00007B0B0000}"/>
    <cellStyle name="level1a 2 4 3 6 3 2 2" xfId="24482" xr:uid="{00000000-0005-0000-0000-00007C0B0000}"/>
    <cellStyle name="level1a 2 4 3 6 3 3" xfId="17694" xr:uid="{00000000-0005-0000-0000-00007D0B0000}"/>
    <cellStyle name="level1a 2 4 3 6 3 3 2" xfId="30360" xr:uid="{00000000-0005-0000-0000-00007E0B0000}"/>
    <cellStyle name="level1a 2 4 3 6 3 3 2 2" xfId="39137" xr:uid="{00000000-0005-0000-0000-00007F0B0000}"/>
    <cellStyle name="level1a 2 4 3 6 3 4" xfId="9554" xr:uid="{00000000-0005-0000-0000-0000800B0000}"/>
    <cellStyle name="level1a 2 4 3 6 4" xfId="11422" xr:uid="{00000000-0005-0000-0000-0000810B0000}"/>
    <cellStyle name="level1a 2 4 3 6 4 2" xfId="21846" xr:uid="{00000000-0005-0000-0000-0000820B0000}"/>
    <cellStyle name="level1a 2 4 3 6 5" xfId="15129" xr:uid="{00000000-0005-0000-0000-0000830B0000}"/>
    <cellStyle name="level1a 2 4 3 6 5 2" xfId="27797" xr:uid="{00000000-0005-0000-0000-0000840B0000}"/>
    <cellStyle name="level1a 2 4 3 6 5 2 2" xfId="36608" xr:uid="{00000000-0005-0000-0000-0000850B0000}"/>
    <cellStyle name="level1a 2 4 3 6 6" xfId="5698" xr:uid="{00000000-0005-0000-0000-0000860B0000}"/>
    <cellStyle name="level1a 2 4 3 6 6 2" xfId="25516" xr:uid="{00000000-0005-0000-0000-0000870B0000}"/>
    <cellStyle name="level1a 2 4 3 7" xfId="1954" xr:uid="{00000000-0005-0000-0000-0000880B0000}"/>
    <cellStyle name="level1a 2 4 3 7 2" xfId="11625" xr:uid="{00000000-0005-0000-0000-0000890B0000}"/>
    <cellStyle name="level1a 2 4 3 7 2 2" xfId="22031" xr:uid="{00000000-0005-0000-0000-00008A0B0000}"/>
    <cellStyle name="level1a 2 4 3 7 3" xfId="15303" xr:uid="{00000000-0005-0000-0000-00008B0B0000}"/>
    <cellStyle name="level1a 2 4 3 7 3 2" xfId="27969" xr:uid="{00000000-0005-0000-0000-00008C0B0000}"/>
    <cellStyle name="level1a 2 4 3 7 3 2 2" xfId="36774" xr:uid="{00000000-0005-0000-0000-00008D0B0000}"/>
    <cellStyle name="level1a 2 4 3 7 4" xfId="6505" xr:uid="{00000000-0005-0000-0000-00008E0B0000}"/>
    <cellStyle name="level1a 2 4 3 8" xfId="3342" xr:uid="{00000000-0005-0000-0000-00008F0B0000}"/>
    <cellStyle name="level1a 2 4 3 8 2" xfId="12983" xr:uid="{00000000-0005-0000-0000-0000900B0000}"/>
    <cellStyle name="level1a 2 4 3 8 2 2" xfId="23353" xr:uid="{00000000-0005-0000-0000-0000910B0000}"/>
    <cellStyle name="level1a 2 4 3 8 3" xfId="16596" xr:uid="{00000000-0005-0000-0000-0000920B0000}"/>
    <cellStyle name="level1a 2 4 3 8 3 2" xfId="29262" xr:uid="{00000000-0005-0000-0000-0000930B0000}"/>
    <cellStyle name="level1a 2 4 3 8 3 2 2" xfId="38049" xr:uid="{00000000-0005-0000-0000-0000940B0000}"/>
    <cellStyle name="level1a 2 4 3 8 4" xfId="8851" xr:uid="{00000000-0005-0000-0000-0000950B0000}"/>
    <cellStyle name="level1a 2 4 3 9" xfId="4880" xr:uid="{00000000-0005-0000-0000-0000960B0000}"/>
    <cellStyle name="level1a 2 4 3 9 2" xfId="19169" xr:uid="{00000000-0005-0000-0000-0000970B0000}"/>
    <cellStyle name="level1a 2 4 3_STUD aligned by INSTIT" xfId="4764" xr:uid="{00000000-0005-0000-0000-0000980B0000}"/>
    <cellStyle name="level1a 2 4 4" xfId="643" xr:uid="{00000000-0005-0000-0000-0000990B0000}"/>
    <cellStyle name="level1a 2 4 4 2" xfId="1960" xr:uid="{00000000-0005-0000-0000-00009A0B0000}"/>
    <cellStyle name="level1a 2 4 4 2 2" xfId="11631" xr:uid="{00000000-0005-0000-0000-00009B0B0000}"/>
    <cellStyle name="level1a 2 4 4 2 2 2" xfId="22037" xr:uid="{00000000-0005-0000-0000-00009C0B0000}"/>
    <cellStyle name="level1a 2 4 4 2 3" xfId="15309" xr:uid="{00000000-0005-0000-0000-00009D0B0000}"/>
    <cellStyle name="level1a 2 4 4 2 3 2" xfId="27975" xr:uid="{00000000-0005-0000-0000-00009E0B0000}"/>
    <cellStyle name="level1a 2 4 4 2 3 2 2" xfId="36780" xr:uid="{00000000-0005-0000-0000-00009F0B0000}"/>
    <cellStyle name="level1a 2 4 4 2 4" xfId="6378" xr:uid="{00000000-0005-0000-0000-0000A00B0000}"/>
    <cellStyle name="level1a 2 4 4 3" xfId="3453" xr:uid="{00000000-0005-0000-0000-0000A10B0000}"/>
    <cellStyle name="level1a 2 4 4 3 2" xfId="13087" xr:uid="{00000000-0005-0000-0000-0000A20B0000}"/>
    <cellStyle name="level1a 2 4 4 3 2 2" xfId="23456" xr:uid="{00000000-0005-0000-0000-0000A30B0000}"/>
    <cellStyle name="level1a 2 4 4 3 3" xfId="16697" xr:uid="{00000000-0005-0000-0000-0000A40B0000}"/>
    <cellStyle name="level1a 2 4 4 3 3 2" xfId="29363" xr:uid="{00000000-0005-0000-0000-0000A50B0000}"/>
    <cellStyle name="level1a 2 4 4 3 3 2 2" xfId="38146" xr:uid="{00000000-0005-0000-0000-0000A60B0000}"/>
    <cellStyle name="level1a 2 4 4 3 4" xfId="7962" xr:uid="{00000000-0005-0000-0000-0000A70B0000}"/>
    <cellStyle name="level1a 2 4 4 3 4 2" xfId="20447" xr:uid="{00000000-0005-0000-0000-0000A80B0000}"/>
    <cellStyle name="level1a 2 4 4 4" xfId="10126" xr:uid="{00000000-0005-0000-0000-0000A90B0000}"/>
    <cellStyle name="level1a 2 4 4 5" xfId="10439" xr:uid="{00000000-0005-0000-0000-0000AA0B0000}"/>
    <cellStyle name="level1a 2 4 4 5 2" xfId="20945" xr:uid="{00000000-0005-0000-0000-0000AB0B0000}"/>
    <cellStyle name="level1a 2 4 4 6" xfId="4774" xr:uid="{00000000-0005-0000-0000-0000AC0B0000}"/>
    <cellStyle name="level1a 2 4 4 6 2" xfId="19009" xr:uid="{00000000-0005-0000-0000-0000AD0B0000}"/>
    <cellStyle name="level1a 2 4 5" xfId="931" xr:uid="{00000000-0005-0000-0000-0000AE0B0000}"/>
    <cellStyle name="level1a 2 4 5 2" xfId="1961" xr:uid="{00000000-0005-0000-0000-0000AF0B0000}"/>
    <cellStyle name="level1a 2 4 5 2 2" xfId="11632" xr:uid="{00000000-0005-0000-0000-0000B00B0000}"/>
    <cellStyle name="level1a 2 4 5 2 2 2" xfId="22038" xr:uid="{00000000-0005-0000-0000-0000B10B0000}"/>
    <cellStyle name="level1a 2 4 5 2 3" xfId="15310" xr:uid="{00000000-0005-0000-0000-0000B20B0000}"/>
    <cellStyle name="level1a 2 4 5 2 3 2" xfId="27976" xr:uid="{00000000-0005-0000-0000-0000B30B0000}"/>
    <cellStyle name="level1a 2 4 5 2 3 2 2" xfId="36781" xr:uid="{00000000-0005-0000-0000-0000B40B0000}"/>
    <cellStyle name="level1a 2 4 5 2 4" xfId="6643" xr:uid="{00000000-0005-0000-0000-0000B50B0000}"/>
    <cellStyle name="level1a 2 4 5 3" xfId="3709" xr:uid="{00000000-0005-0000-0000-0000B60B0000}"/>
    <cellStyle name="level1a 2 4 5 3 2" xfId="13336" xr:uid="{00000000-0005-0000-0000-0000B70B0000}"/>
    <cellStyle name="level1a 2 4 5 3 2 2" xfId="23701" xr:uid="{00000000-0005-0000-0000-0000B80B0000}"/>
    <cellStyle name="level1a 2 4 5 3 3" xfId="16936" xr:uid="{00000000-0005-0000-0000-0000B90B0000}"/>
    <cellStyle name="level1a 2 4 5 3 3 2" xfId="29602" xr:uid="{00000000-0005-0000-0000-0000BA0B0000}"/>
    <cellStyle name="level1a 2 4 5 3 3 2 2" xfId="38381" xr:uid="{00000000-0005-0000-0000-0000BB0B0000}"/>
    <cellStyle name="level1a 2 4 5 3 4" xfId="8150" xr:uid="{00000000-0005-0000-0000-0000BC0B0000}"/>
    <cellStyle name="level1a 2 4 5 3 4 2" xfId="5395" xr:uid="{00000000-0005-0000-0000-0000BD0B0000}"/>
    <cellStyle name="level1a 2 4 5 4" xfId="8744" xr:uid="{00000000-0005-0000-0000-0000BE0B0000}"/>
    <cellStyle name="level1a 2 4 5 5" xfId="10674" xr:uid="{00000000-0005-0000-0000-0000BF0B0000}"/>
    <cellStyle name="level1a 2 4 5 5 2" xfId="21152" xr:uid="{00000000-0005-0000-0000-0000C00B0000}"/>
    <cellStyle name="level1a 2 4 5 6" xfId="14338" xr:uid="{00000000-0005-0000-0000-0000C10B0000}"/>
    <cellStyle name="level1a 2 4 5 6 2" xfId="27036" xr:uid="{00000000-0005-0000-0000-0000C20B0000}"/>
    <cellStyle name="level1a 2 4 5 6 2 2" xfId="35875" xr:uid="{00000000-0005-0000-0000-0000C30B0000}"/>
    <cellStyle name="level1a 2 4 5 7" xfId="5187" xr:uid="{00000000-0005-0000-0000-0000C40B0000}"/>
    <cellStyle name="level1a 2 4 5 7 2" xfId="22233" xr:uid="{00000000-0005-0000-0000-0000C50B0000}"/>
    <cellStyle name="level1a 2 4 6" xfId="951" xr:uid="{00000000-0005-0000-0000-0000C60B0000}"/>
    <cellStyle name="level1a 2 4 6 2" xfId="1962" xr:uid="{00000000-0005-0000-0000-0000C70B0000}"/>
    <cellStyle name="level1a 2 4 6 2 2" xfId="11633" xr:uid="{00000000-0005-0000-0000-0000C80B0000}"/>
    <cellStyle name="level1a 2 4 6 2 2 2" xfId="22039" xr:uid="{00000000-0005-0000-0000-0000C90B0000}"/>
    <cellStyle name="level1a 2 4 6 2 3" xfId="15311" xr:uid="{00000000-0005-0000-0000-0000CA0B0000}"/>
    <cellStyle name="level1a 2 4 6 2 3 2" xfId="27977" xr:uid="{00000000-0005-0000-0000-0000CB0B0000}"/>
    <cellStyle name="level1a 2 4 6 2 3 2 2" xfId="36782" xr:uid="{00000000-0005-0000-0000-0000CC0B0000}"/>
    <cellStyle name="level1a 2 4 6 2 4" xfId="6792" xr:uid="{00000000-0005-0000-0000-0000CD0B0000}"/>
    <cellStyle name="level1a 2 4 6 3" xfId="3729" xr:uid="{00000000-0005-0000-0000-0000CE0B0000}"/>
    <cellStyle name="level1a 2 4 6 3 2" xfId="13356" xr:uid="{00000000-0005-0000-0000-0000CF0B0000}"/>
    <cellStyle name="level1a 2 4 6 3 2 2" xfId="23721" xr:uid="{00000000-0005-0000-0000-0000D00B0000}"/>
    <cellStyle name="level1a 2 4 6 3 3" xfId="16955" xr:uid="{00000000-0005-0000-0000-0000D10B0000}"/>
    <cellStyle name="level1a 2 4 6 3 3 2" xfId="29621" xr:uid="{00000000-0005-0000-0000-0000D20B0000}"/>
    <cellStyle name="level1a 2 4 6 3 3 2 2" xfId="38400" xr:uid="{00000000-0005-0000-0000-0000D30B0000}"/>
    <cellStyle name="level1a 2 4 6 3 4" xfId="8298" xr:uid="{00000000-0005-0000-0000-0000D40B0000}"/>
    <cellStyle name="level1a 2 4 6 3 4 2" xfId="20477" xr:uid="{00000000-0005-0000-0000-0000D50B0000}"/>
    <cellStyle name="level1a 2 4 6 4" xfId="9091" xr:uid="{00000000-0005-0000-0000-0000D60B0000}"/>
    <cellStyle name="level1a 2 4 6 5" xfId="14358" xr:uid="{00000000-0005-0000-0000-0000D70B0000}"/>
    <cellStyle name="level1a 2 4 6 5 2" xfId="27055" xr:uid="{00000000-0005-0000-0000-0000D80B0000}"/>
    <cellStyle name="level1a 2 4 6 5 2 2" xfId="35894" xr:uid="{00000000-0005-0000-0000-0000D90B0000}"/>
    <cellStyle name="level1a 2 4 6 6" xfId="5320" xr:uid="{00000000-0005-0000-0000-0000DA0B0000}"/>
    <cellStyle name="level1a 2 4 6 6 2" xfId="19436" xr:uid="{00000000-0005-0000-0000-0000DB0B0000}"/>
    <cellStyle name="level1a 2 4 7" xfId="901" xr:uid="{00000000-0005-0000-0000-0000DC0B0000}"/>
    <cellStyle name="level1a 2 4 7 2" xfId="1963" xr:uid="{00000000-0005-0000-0000-0000DD0B0000}"/>
    <cellStyle name="level1a 2 4 7 2 2" xfId="11634" xr:uid="{00000000-0005-0000-0000-0000DE0B0000}"/>
    <cellStyle name="level1a 2 4 7 2 2 2" xfId="22040" xr:uid="{00000000-0005-0000-0000-0000DF0B0000}"/>
    <cellStyle name="level1a 2 4 7 2 3" xfId="15312" xr:uid="{00000000-0005-0000-0000-0000E00B0000}"/>
    <cellStyle name="level1a 2 4 7 2 3 2" xfId="27978" xr:uid="{00000000-0005-0000-0000-0000E10B0000}"/>
    <cellStyle name="level1a 2 4 7 2 3 2 2" xfId="36783" xr:uid="{00000000-0005-0000-0000-0000E20B0000}"/>
    <cellStyle name="level1a 2 4 7 2 4" xfId="7021" xr:uid="{00000000-0005-0000-0000-0000E30B0000}"/>
    <cellStyle name="level1a 2 4 7 3" xfId="3680" xr:uid="{00000000-0005-0000-0000-0000E40B0000}"/>
    <cellStyle name="level1a 2 4 7 3 2" xfId="13307" xr:uid="{00000000-0005-0000-0000-0000E50B0000}"/>
    <cellStyle name="level1a 2 4 7 3 2 2" xfId="23672" xr:uid="{00000000-0005-0000-0000-0000E60B0000}"/>
    <cellStyle name="level1a 2 4 7 3 3" xfId="16908" xr:uid="{00000000-0005-0000-0000-0000E70B0000}"/>
    <cellStyle name="level1a 2 4 7 3 3 2" xfId="29574" xr:uid="{00000000-0005-0000-0000-0000E80B0000}"/>
    <cellStyle name="level1a 2 4 7 3 3 2 2" xfId="38353" xr:uid="{00000000-0005-0000-0000-0000E90B0000}"/>
    <cellStyle name="level1a 2 4 7 3 4" xfId="8529" xr:uid="{00000000-0005-0000-0000-0000EA0B0000}"/>
    <cellStyle name="level1a 2 4 7 3 4 2" xfId="25558" xr:uid="{00000000-0005-0000-0000-0000EB0B0000}"/>
    <cellStyle name="level1a 2 4 7 4" xfId="9325" xr:uid="{00000000-0005-0000-0000-0000EC0B0000}"/>
    <cellStyle name="level1a 2 4 7 5" xfId="10653" xr:uid="{00000000-0005-0000-0000-0000ED0B0000}"/>
    <cellStyle name="level1a 2 4 7 5 2" xfId="21132" xr:uid="{00000000-0005-0000-0000-0000EE0B0000}"/>
    <cellStyle name="level1a 2 4 7 6" xfId="14309" xr:uid="{00000000-0005-0000-0000-0000EF0B0000}"/>
    <cellStyle name="level1a 2 4 7 6 2" xfId="27008" xr:uid="{00000000-0005-0000-0000-0000F00B0000}"/>
    <cellStyle name="level1a 2 4 7 6 2 2" xfId="35847" xr:uid="{00000000-0005-0000-0000-0000F10B0000}"/>
    <cellStyle name="level1a 2 4 7 7" xfId="5489" xr:uid="{00000000-0005-0000-0000-0000F20B0000}"/>
    <cellStyle name="level1a 2 4 7 7 2" xfId="19602" xr:uid="{00000000-0005-0000-0000-0000F30B0000}"/>
    <cellStyle name="level1a 2 4 8" xfId="593" xr:uid="{00000000-0005-0000-0000-0000F40B0000}"/>
    <cellStyle name="level1a 2 4 8 2" xfId="1964" xr:uid="{00000000-0005-0000-0000-0000F50B0000}"/>
    <cellStyle name="level1a 2 4 8 2 2" xfId="11635" xr:uid="{00000000-0005-0000-0000-0000F60B0000}"/>
    <cellStyle name="level1a 2 4 8 2 2 2" xfId="22041" xr:uid="{00000000-0005-0000-0000-0000F70B0000}"/>
    <cellStyle name="level1a 2 4 8 2 3" xfId="15313" xr:uid="{00000000-0005-0000-0000-0000F80B0000}"/>
    <cellStyle name="level1a 2 4 8 2 3 2" xfId="27979" xr:uid="{00000000-0005-0000-0000-0000F90B0000}"/>
    <cellStyle name="level1a 2 4 8 2 3 2 2" xfId="36784" xr:uid="{00000000-0005-0000-0000-0000FA0B0000}"/>
    <cellStyle name="level1a 2 4 8 2 4" xfId="7243" xr:uid="{00000000-0005-0000-0000-0000FB0B0000}"/>
    <cellStyle name="level1a 2 4 8 3" xfId="3410" xr:uid="{00000000-0005-0000-0000-0000FC0B0000}"/>
    <cellStyle name="level1a 2 4 8 3 2" xfId="13049" xr:uid="{00000000-0005-0000-0000-0000FD0B0000}"/>
    <cellStyle name="level1a 2 4 8 3 2 2" xfId="23417" xr:uid="{00000000-0005-0000-0000-0000FE0B0000}"/>
    <cellStyle name="level1a 2 4 8 3 3" xfId="16659" xr:uid="{00000000-0005-0000-0000-0000FF0B0000}"/>
    <cellStyle name="level1a 2 4 8 3 3 2" xfId="29325" xr:uid="{00000000-0005-0000-0000-0000000C0000}"/>
    <cellStyle name="level1a 2 4 8 3 3 2 2" xfId="38110" xr:uid="{00000000-0005-0000-0000-0000010C0000}"/>
    <cellStyle name="level1a 2 4 8 3 4" xfId="9555" xr:uid="{00000000-0005-0000-0000-0000020C0000}"/>
    <cellStyle name="level1a 2 4 8 4" xfId="10394" xr:uid="{00000000-0005-0000-0000-0000030C0000}"/>
    <cellStyle name="level1a 2 4 8 4 2" xfId="20906" xr:uid="{00000000-0005-0000-0000-0000040C0000}"/>
    <cellStyle name="level1a 2 4 8 5" xfId="11810" xr:uid="{00000000-0005-0000-0000-0000050C0000}"/>
    <cellStyle name="level1a 2 4 8 5 2" xfId="20446" xr:uid="{00000000-0005-0000-0000-0000060C0000}"/>
    <cellStyle name="level1a 2 4 8 5 2 2" xfId="33295" xr:uid="{00000000-0005-0000-0000-0000070C0000}"/>
    <cellStyle name="level1a 2 4 8 6" xfId="5699" xr:uid="{00000000-0005-0000-0000-0000080C0000}"/>
    <cellStyle name="level1a 2 4 8 6 2" xfId="17845" xr:uid="{00000000-0005-0000-0000-0000090C0000}"/>
    <cellStyle name="level1a 2 4 9" xfId="1947" xr:uid="{00000000-0005-0000-0000-00000A0C0000}"/>
    <cellStyle name="level1a 2 4 9 2" xfId="11618" xr:uid="{00000000-0005-0000-0000-00000B0C0000}"/>
    <cellStyle name="level1a 2 4 9 2 2" xfId="22024" xr:uid="{00000000-0005-0000-0000-00000C0C0000}"/>
    <cellStyle name="level1a 2 4 9 3" xfId="15296" xr:uid="{00000000-0005-0000-0000-00000D0C0000}"/>
    <cellStyle name="level1a 2 4 9 3 2" xfId="27962" xr:uid="{00000000-0005-0000-0000-00000E0C0000}"/>
    <cellStyle name="level1a 2 4 9 3 2 2" xfId="36767" xr:uid="{00000000-0005-0000-0000-00000F0C0000}"/>
    <cellStyle name="level1a 2 4 9 4" xfId="6270" xr:uid="{00000000-0005-0000-0000-0000100C0000}"/>
    <cellStyle name="level1a 2 4_STUD aligned by INSTIT" xfId="4740" xr:uid="{00000000-0005-0000-0000-0000110C0000}"/>
    <cellStyle name="level1a 2 5" xfId="377" xr:uid="{00000000-0005-0000-0000-0000120C0000}"/>
    <cellStyle name="level1a 2 5 2" xfId="733" xr:uid="{00000000-0005-0000-0000-0000130C0000}"/>
    <cellStyle name="level1a 2 5 2 2" xfId="1966" xr:uid="{00000000-0005-0000-0000-0000140C0000}"/>
    <cellStyle name="level1a 2 5 2 2 2" xfId="11637" xr:uid="{00000000-0005-0000-0000-0000150C0000}"/>
    <cellStyle name="level1a 2 5 2 2 2 2" xfId="22043" xr:uid="{00000000-0005-0000-0000-0000160C0000}"/>
    <cellStyle name="level1a 2 5 2 2 3" xfId="15315" xr:uid="{00000000-0005-0000-0000-0000170C0000}"/>
    <cellStyle name="level1a 2 5 2 2 3 2" xfId="27981" xr:uid="{00000000-0005-0000-0000-0000180C0000}"/>
    <cellStyle name="level1a 2 5 2 2 3 2 2" xfId="36786" xr:uid="{00000000-0005-0000-0000-0000190C0000}"/>
    <cellStyle name="level1a 2 5 2 2 4" xfId="6705" xr:uid="{00000000-0005-0000-0000-00001A0C0000}"/>
    <cellStyle name="level1a 2 5 2 3" xfId="3514" xr:uid="{00000000-0005-0000-0000-00001B0C0000}"/>
    <cellStyle name="level1a 2 5 2 3 2" xfId="13146" xr:uid="{00000000-0005-0000-0000-00001C0C0000}"/>
    <cellStyle name="level1a 2 5 2 3 2 2" xfId="23515" xr:uid="{00000000-0005-0000-0000-00001D0C0000}"/>
    <cellStyle name="level1a 2 5 2 3 3" xfId="16757" xr:uid="{00000000-0005-0000-0000-00001E0C0000}"/>
    <cellStyle name="level1a 2 5 2 3 3 2" xfId="29423" xr:uid="{00000000-0005-0000-0000-00001F0C0000}"/>
    <cellStyle name="level1a 2 5 2 3 3 2 2" xfId="38204" xr:uid="{00000000-0005-0000-0000-0000200C0000}"/>
    <cellStyle name="level1a 2 5 2 3 4" xfId="8211" xr:uid="{00000000-0005-0000-0000-0000210C0000}"/>
    <cellStyle name="level1a 2 5 2 3 4 2" xfId="26201" xr:uid="{00000000-0005-0000-0000-0000220C0000}"/>
    <cellStyle name="level1a 2 5 2 4" xfId="7857" xr:uid="{00000000-0005-0000-0000-0000230C0000}"/>
    <cellStyle name="level1a 2 5 2 5" xfId="10516" xr:uid="{00000000-0005-0000-0000-0000240C0000}"/>
    <cellStyle name="level1a 2 5 2 5 2" xfId="21013" xr:uid="{00000000-0005-0000-0000-0000250C0000}"/>
    <cellStyle name="level1a 2 5 2 6" xfId="5240" xr:uid="{00000000-0005-0000-0000-0000260C0000}"/>
    <cellStyle name="level1a 2 5 2 6 2" xfId="24840" xr:uid="{00000000-0005-0000-0000-0000270C0000}"/>
    <cellStyle name="level1a 2 5 3" xfId="1012" xr:uid="{00000000-0005-0000-0000-0000280C0000}"/>
    <cellStyle name="level1a 2 5 3 2" xfId="1967" xr:uid="{00000000-0005-0000-0000-0000290C0000}"/>
    <cellStyle name="level1a 2 5 3 2 2" xfId="11638" xr:uid="{00000000-0005-0000-0000-00002A0C0000}"/>
    <cellStyle name="level1a 2 5 3 2 2 2" xfId="22044" xr:uid="{00000000-0005-0000-0000-00002B0C0000}"/>
    <cellStyle name="level1a 2 5 3 2 3" xfId="15316" xr:uid="{00000000-0005-0000-0000-00002C0C0000}"/>
    <cellStyle name="level1a 2 5 3 2 3 2" xfId="27982" xr:uid="{00000000-0005-0000-0000-00002D0C0000}"/>
    <cellStyle name="level1a 2 5 3 2 3 2 2" xfId="36787" xr:uid="{00000000-0005-0000-0000-00002E0C0000}"/>
    <cellStyle name="level1a 2 5 3 2 4" xfId="6859" xr:uid="{00000000-0005-0000-0000-00002F0C0000}"/>
    <cellStyle name="level1a 2 5 3 3" xfId="3790" xr:uid="{00000000-0005-0000-0000-0000300C0000}"/>
    <cellStyle name="level1a 2 5 3 3 2" xfId="13417" xr:uid="{00000000-0005-0000-0000-0000310C0000}"/>
    <cellStyle name="level1a 2 5 3 3 2 2" xfId="23780" xr:uid="{00000000-0005-0000-0000-0000320C0000}"/>
    <cellStyle name="level1a 2 5 3 3 3" xfId="17012" xr:uid="{00000000-0005-0000-0000-0000330C0000}"/>
    <cellStyle name="level1a 2 5 3 3 3 2" xfId="29678" xr:uid="{00000000-0005-0000-0000-0000340C0000}"/>
    <cellStyle name="level1a 2 5 3 3 3 2 2" xfId="38457" xr:uid="{00000000-0005-0000-0000-0000350C0000}"/>
    <cellStyle name="level1a 2 5 3 3 4" xfId="8365" xr:uid="{00000000-0005-0000-0000-0000360C0000}"/>
    <cellStyle name="level1a 2 5 3 3 4 2" xfId="24573" xr:uid="{00000000-0005-0000-0000-0000370C0000}"/>
    <cellStyle name="level1a 2 5 3 4" xfId="9158" xr:uid="{00000000-0005-0000-0000-0000380C0000}"/>
    <cellStyle name="level1a 2 5 3 5" xfId="14416" xr:uid="{00000000-0005-0000-0000-0000390C0000}"/>
    <cellStyle name="level1a 2 5 3 5 2" xfId="27110" xr:uid="{00000000-0005-0000-0000-00003A0C0000}"/>
    <cellStyle name="level1a 2 5 3 5 2 2" xfId="35948" xr:uid="{00000000-0005-0000-0000-00003B0C0000}"/>
    <cellStyle name="level1a 2 5 3 6" xfId="5366" xr:uid="{00000000-0005-0000-0000-00003C0C0000}"/>
    <cellStyle name="level1a 2 5 3 6 2" xfId="19292" xr:uid="{00000000-0005-0000-0000-00003D0C0000}"/>
    <cellStyle name="level1a 2 5 4" xfId="1245" xr:uid="{00000000-0005-0000-0000-00003E0C0000}"/>
    <cellStyle name="level1a 2 5 4 2" xfId="1968" xr:uid="{00000000-0005-0000-0000-00003F0C0000}"/>
    <cellStyle name="level1a 2 5 4 2 2" xfId="11639" xr:uid="{00000000-0005-0000-0000-0000400C0000}"/>
    <cellStyle name="level1a 2 5 4 2 2 2" xfId="22045" xr:uid="{00000000-0005-0000-0000-0000410C0000}"/>
    <cellStyle name="level1a 2 5 4 2 3" xfId="15317" xr:uid="{00000000-0005-0000-0000-0000420C0000}"/>
    <cellStyle name="level1a 2 5 4 2 3 2" xfId="27983" xr:uid="{00000000-0005-0000-0000-0000430C0000}"/>
    <cellStyle name="level1a 2 5 4 2 3 2 2" xfId="36788" xr:uid="{00000000-0005-0000-0000-0000440C0000}"/>
    <cellStyle name="level1a 2 5 4 2 4" xfId="7085" xr:uid="{00000000-0005-0000-0000-0000450C0000}"/>
    <cellStyle name="level1a 2 5 4 3" xfId="4023" xr:uid="{00000000-0005-0000-0000-0000460C0000}"/>
    <cellStyle name="level1a 2 5 4 3 2" xfId="13645" xr:uid="{00000000-0005-0000-0000-0000470C0000}"/>
    <cellStyle name="level1a 2 5 4 3 2 2" xfId="23998" xr:uid="{00000000-0005-0000-0000-0000480C0000}"/>
    <cellStyle name="level1a 2 5 4 3 3" xfId="17225" xr:uid="{00000000-0005-0000-0000-0000490C0000}"/>
    <cellStyle name="level1a 2 5 4 3 3 2" xfId="29891" xr:uid="{00000000-0005-0000-0000-00004A0C0000}"/>
    <cellStyle name="level1a 2 5 4 3 3 2 2" xfId="38668" xr:uid="{00000000-0005-0000-0000-00004B0C0000}"/>
    <cellStyle name="level1a 2 5 4 3 4" xfId="8593" xr:uid="{00000000-0005-0000-0000-00004C0C0000}"/>
    <cellStyle name="level1a 2 5 4 3 4 2" xfId="18446" xr:uid="{00000000-0005-0000-0000-00004D0C0000}"/>
    <cellStyle name="level1a 2 5 4 4" xfId="9389" xr:uid="{00000000-0005-0000-0000-00004E0C0000}"/>
    <cellStyle name="level1a 2 5 4 5" xfId="10916" xr:uid="{00000000-0005-0000-0000-00004F0C0000}"/>
    <cellStyle name="level1a 2 5 4 5 2" xfId="21357" xr:uid="{00000000-0005-0000-0000-0000500C0000}"/>
    <cellStyle name="level1a 2 5 4 6" xfId="14623" xr:uid="{00000000-0005-0000-0000-0000510C0000}"/>
    <cellStyle name="level1a 2 5 4 6 2" xfId="27309" xr:uid="{00000000-0005-0000-0000-0000520C0000}"/>
    <cellStyle name="level1a 2 5 4 6 2 2" xfId="36139" xr:uid="{00000000-0005-0000-0000-0000530C0000}"/>
    <cellStyle name="level1a 2 5 4 7" xfId="5544" xr:uid="{00000000-0005-0000-0000-0000540C0000}"/>
    <cellStyle name="level1a 2 5 4 7 2" xfId="18734" xr:uid="{00000000-0005-0000-0000-0000550C0000}"/>
    <cellStyle name="level1a 2 5 5" xfId="1462" xr:uid="{00000000-0005-0000-0000-0000560C0000}"/>
    <cellStyle name="level1a 2 5 5 2" xfId="1969" xr:uid="{00000000-0005-0000-0000-0000570C0000}"/>
    <cellStyle name="level1a 2 5 5 2 2" xfId="11640" xr:uid="{00000000-0005-0000-0000-0000580C0000}"/>
    <cellStyle name="level1a 2 5 5 2 2 2" xfId="22046" xr:uid="{00000000-0005-0000-0000-0000590C0000}"/>
    <cellStyle name="level1a 2 5 5 2 3" xfId="15318" xr:uid="{00000000-0005-0000-0000-00005A0C0000}"/>
    <cellStyle name="level1a 2 5 5 2 3 2" xfId="27984" xr:uid="{00000000-0005-0000-0000-00005B0C0000}"/>
    <cellStyle name="level1a 2 5 5 2 3 2 2" xfId="36789" xr:uid="{00000000-0005-0000-0000-00005C0C0000}"/>
    <cellStyle name="level1a 2 5 5 2 4" xfId="7244" xr:uid="{00000000-0005-0000-0000-00005D0C0000}"/>
    <cellStyle name="level1a 2 5 5 3" xfId="4240" xr:uid="{00000000-0005-0000-0000-00005E0C0000}"/>
    <cellStyle name="level1a 2 5 5 3 2" xfId="13862" xr:uid="{00000000-0005-0000-0000-00005F0C0000}"/>
    <cellStyle name="level1a 2 5 5 3 2 2" xfId="24205" xr:uid="{00000000-0005-0000-0000-0000600C0000}"/>
    <cellStyle name="level1a 2 5 5 3 3" xfId="17424" xr:uid="{00000000-0005-0000-0000-0000610C0000}"/>
    <cellStyle name="level1a 2 5 5 3 3 2" xfId="30090" xr:uid="{00000000-0005-0000-0000-0000620C0000}"/>
    <cellStyle name="level1a 2 5 5 3 3 2 2" xfId="38867" xr:uid="{00000000-0005-0000-0000-0000630C0000}"/>
    <cellStyle name="level1a 2 5 5 3 4" xfId="9556" xr:uid="{00000000-0005-0000-0000-0000640C0000}"/>
    <cellStyle name="level1a 2 5 5 4" xfId="11133" xr:uid="{00000000-0005-0000-0000-0000650C0000}"/>
    <cellStyle name="level1a 2 5 5 4 2" xfId="21565" xr:uid="{00000000-0005-0000-0000-0000660C0000}"/>
    <cellStyle name="level1a 2 5 5 5" xfId="14840" xr:uid="{00000000-0005-0000-0000-0000670C0000}"/>
    <cellStyle name="level1a 2 5 5 5 2" xfId="27518" xr:uid="{00000000-0005-0000-0000-0000680C0000}"/>
    <cellStyle name="level1a 2 5 5 5 2 2" xfId="36338" xr:uid="{00000000-0005-0000-0000-0000690C0000}"/>
    <cellStyle name="level1a 2 5 5 6" xfId="5700" xr:uid="{00000000-0005-0000-0000-00006A0C0000}"/>
    <cellStyle name="level1a 2 5 5 6 2" xfId="4667" xr:uid="{00000000-0005-0000-0000-00006B0C0000}"/>
    <cellStyle name="level1a 2 5 6" xfId="1664" xr:uid="{00000000-0005-0000-0000-00006C0C0000}"/>
    <cellStyle name="level1a 2 5 6 2" xfId="1970" xr:uid="{00000000-0005-0000-0000-00006D0C0000}"/>
    <cellStyle name="level1a 2 5 6 2 2" xfId="11641" xr:uid="{00000000-0005-0000-0000-00006E0C0000}"/>
    <cellStyle name="level1a 2 5 6 2 2 2" xfId="22047" xr:uid="{00000000-0005-0000-0000-00006F0C0000}"/>
    <cellStyle name="level1a 2 5 6 2 3" xfId="15319" xr:uid="{00000000-0005-0000-0000-0000700C0000}"/>
    <cellStyle name="level1a 2 5 6 2 3 2" xfId="27985" xr:uid="{00000000-0005-0000-0000-0000710C0000}"/>
    <cellStyle name="level1a 2 5 6 2 3 2 2" xfId="36790" xr:uid="{00000000-0005-0000-0000-0000720C0000}"/>
    <cellStyle name="level1a 2 5 6 2 4" xfId="7245" xr:uid="{00000000-0005-0000-0000-0000730C0000}"/>
    <cellStyle name="level1a 2 5 6 3" xfId="4442" xr:uid="{00000000-0005-0000-0000-0000740C0000}"/>
    <cellStyle name="level1a 2 5 6 3 2" xfId="14064" xr:uid="{00000000-0005-0000-0000-0000750C0000}"/>
    <cellStyle name="level1a 2 5 6 3 2 2" xfId="24398" xr:uid="{00000000-0005-0000-0000-0000760C0000}"/>
    <cellStyle name="level1a 2 5 6 3 3" xfId="17611" xr:uid="{00000000-0005-0000-0000-0000770C0000}"/>
    <cellStyle name="level1a 2 5 6 3 3 2" xfId="30277" xr:uid="{00000000-0005-0000-0000-0000780C0000}"/>
    <cellStyle name="level1a 2 5 6 3 3 2 2" xfId="39054" xr:uid="{00000000-0005-0000-0000-0000790C0000}"/>
    <cellStyle name="level1a 2 5 6 3 4" xfId="9557" xr:uid="{00000000-0005-0000-0000-00007A0C0000}"/>
    <cellStyle name="level1a 2 5 6 4" xfId="11335" xr:uid="{00000000-0005-0000-0000-00007B0C0000}"/>
    <cellStyle name="level1a 2 5 6 4 2" xfId="21761" xr:uid="{00000000-0005-0000-0000-00007C0C0000}"/>
    <cellStyle name="level1a 2 5 6 5" xfId="15042" xr:uid="{00000000-0005-0000-0000-00007D0C0000}"/>
    <cellStyle name="level1a 2 5 6 5 2" xfId="27712" xr:uid="{00000000-0005-0000-0000-00007E0C0000}"/>
    <cellStyle name="level1a 2 5 6 5 2 2" xfId="36525" xr:uid="{00000000-0005-0000-0000-00007F0C0000}"/>
    <cellStyle name="level1a 2 5 6 6" xfId="5701" xr:uid="{00000000-0005-0000-0000-0000800C0000}"/>
    <cellStyle name="level1a 2 5 6 6 2" xfId="19925" xr:uid="{00000000-0005-0000-0000-0000810C0000}"/>
    <cellStyle name="level1a 2 5 7" xfId="1965" xr:uid="{00000000-0005-0000-0000-0000820C0000}"/>
    <cellStyle name="level1a 2 5 7 2" xfId="11636" xr:uid="{00000000-0005-0000-0000-0000830C0000}"/>
    <cellStyle name="level1a 2 5 7 2 2" xfId="22042" xr:uid="{00000000-0005-0000-0000-0000840C0000}"/>
    <cellStyle name="level1a 2 5 7 3" xfId="15314" xr:uid="{00000000-0005-0000-0000-0000850C0000}"/>
    <cellStyle name="level1a 2 5 7 3 2" xfId="27980" xr:uid="{00000000-0005-0000-0000-0000860C0000}"/>
    <cellStyle name="level1a 2 5 7 3 2 2" xfId="36785" xr:uid="{00000000-0005-0000-0000-0000870C0000}"/>
    <cellStyle name="level1a 2 5 7 4" xfId="6420" xr:uid="{00000000-0005-0000-0000-0000880C0000}"/>
    <cellStyle name="level1a 2 5 8" xfId="4830" xr:uid="{00000000-0005-0000-0000-0000890C0000}"/>
    <cellStyle name="level1a 2 5 8 2" xfId="5657" xr:uid="{00000000-0005-0000-0000-00008A0C0000}"/>
    <cellStyle name="level1a 2 5_STUD aligned by INSTIT" xfId="4711" xr:uid="{00000000-0005-0000-0000-00008B0C0000}"/>
    <cellStyle name="level1a 2 6" xfId="373" xr:uid="{00000000-0005-0000-0000-00008C0C0000}"/>
    <cellStyle name="level1a 2 6 2" xfId="729" xr:uid="{00000000-0005-0000-0000-00008D0C0000}"/>
    <cellStyle name="level1a 2 6 2 2" xfId="1972" xr:uid="{00000000-0005-0000-0000-00008E0C0000}"/>
    <cellStyle name="level1a 2 6 2 2 2" xfId="11643" xr:uid="{00000000-0005-0000-0000-00008F0C0000}"/>
    <cellStyle name="level1a 2 6 2 2 2 2" xfId="22049" xr:uid="{00000000-0005-0000-0000-0000900C0000}"/>
    <cellStyle name="level1a 2 6 2 2 3" xfId="15321" xr:uid="{00000000-0005-0000-0000-0000910C0000}"/>
    <cellStyle name="level1a 2 6 2 2 3 2" xfId="27987" xr:uid="{00000000-0005-0000-0000-0000920C0000}"/>
    <cellStyle name="level1a 2 6 2 2 3 2 2" xfId="36792" xr:uid="{00000000-0005-0000-0000-0000930C0000}"/>
    <cellStyle name="level1a 2 6 2 2 4" xfId="6701" xr:uid="{00000000-0005-0000-0000-0000940C0000}"/>
    <cellStyle name="level1a 2 6 2 3" xfId="3510" xr:uid="{00000000-0005-0000-0000-0000950C0000}"/>
    <cellStyle name="level1a 2 6 2 3 2" xfId="13142" xr:uid="{00000000-0005-0000-0000-0000960C0000}"/>
    <cellStyle name="level1a 2 6 2 3 2 2" xfId="23511" xr:uid="{00000000-0005-0000-0000-0000970C0000}"/>
    <cellStyle name="level1a 2 6 2 3 3" xfId="16753" xr:uid="{00000000-0005-0000-0000-0000980C0000}"/>
    <cellStyle name="level1a 2 6 2 3 3 2" xfId="29419" xr:uid="{00000000-0005-0000-0000-0000990C0000}"/>
    <cellStyle name="level1a 2 6 2 3 3 2 2" xfId="38200" xr:uid="{00000000-0005-0000-0000-00009A0C0000}"/>
    <cellStyle name="level1a 2 6 2 3 4" xfId="8207" xr:uid="{00000000-0005-0000-0000-00009B0C0000}"/>
    <cellStyle name="level1a 2 6 2 3 4 2" xfId="19306" xr:uid="{00000000-0005-0000-0000-00009C0C0000}"/>
    <cellStyle name="level1a 2 6 2 4" xfId="7936" xr:uid="{00000000-0005-0000-0000-00009D0C0000}"/>
    <cellStyle name="level1a 2 6 2 5" xfId="10512" xr:uid="{00000000-0005-0000-0000-00009E0C0000}"/>
    <cellStyle name="level1a 2 6 2 5 2" xfId="21009" xr:uid="{00000000-0005-0000-0000-00009F0C0000}"/>
    <cellStyle name="level1a 2 6 2 6" xfId="10307" xr:uid="{00000000-0005-0000-0000-0000A00C0000}"/>
    <cellStyle name="level1a 2 6 2 6 2" xfId="18617" xr:uid="{00000000-0005-0000-0000-0000A10C0000}"/>
    <cellStyle name="level1a 2 6 2 6 2 2" xfId="33190" xr:uid="{00000000-0005-0000-0000-0000A20C0000}"/>
    <cellStyle name="level1a 2 6 2 7" xfId="5237" xr:uid="{00000000-0005-0000-0000-0000A30C0000}"/>
    <cellStyle name="level1a 2 6 2 7 2" xfId="19314" xr:uid="{00000000-0005-0000-0000-0000A40C0000}"/>
    <cellStyle name="level1a 2 6 3" xfId="1008" xr:uid="{00000000-0005-0000-0000-0000A50C0000}"/>
    <cellStyle name="level1a 2 6 3 2" xfId="1973" xr:uid="{00000000-0005-0000-0000-0000A60C0000}"/>
    <cellStyle name="level1a 2 6 3 2 2" xfId="11644" xr:uid="{00000000-0005-0000-0000-0000A70C0000}"/>
    <cellStyle name="level1a 2 6 3 2 2 2" xfId="22050" xr:uid="{00000000-0005-0000-0000-0000A80C0000}"/>
    <cellStyle name="level1a 2 6 3 2 3" xfId="15322" xr:uid="{00000000-0005-0000-0000-0000A90C0000}"/>
    <cellStyle name="level1a 2 6 3 2 3 2" xfId="27988" xr:uid="{00000000-0005-0000-0000-0000AA0C0000}"/>
    <cellStyle name="level1a 2 6 3 2 3 2 2" xfId="36793" xr:uid="{00000000-0005-0000-0000-0000AB0C0000}"/>
    <cellStyle name="level1a 2 6 3 2 4" xfId="6855" xr:uid="{00000000-0005-0000-0000-0000AC0C0000}"/>
    <cellStyle name="level1a 2 6 3 3" xfId="3786" xr:uid="{00000000-0005-0000-0000-0000AD0C0000}"/>
    <cellStyle name="level1a 2 6 3 3 2" xfId="13413" xr:uid="{00000000-0005-0000-0000-0000AE0C0000}"/>
    <cellStyle name="level1a 2 6 3 3 2 2" xfId="23776" xr:uid="{00000000-0005-0000-0000-0000AF0C0000}"/>
    <cellStyle name="level1a 2 6 3 3 3" xfId="17008" xr:uid="{00000000-0005-0000-0000-0000B00C0000}"/>
    <cellStyle name="level1a 2 6 3 3 3 2" xfId="29674" xr:uid="{00000000-0005-0000-0000-0000B10C0000}"/>
    <cellStyle name="level1a 2 6 3 3 3 2 2" xfId="38453" xr:uid="{00000000-0005-0000-0000-0000B20C0000}"/>
    <cellStyle name="level1a 2 6 3 3 4" xfId="8361" xr:uid="{00000000-0005-0000-0000-0000B30C0000}"/>
    <cellStyle name="level1a 2 6 3 3 4 2" xfId="25483" xr:uid="{00000000-0005-0000-0000-0000B40C0000}"/>
    <cellStyle name="level1a 2 6 3 4" xfId="9154" xr:uid="{00000000-0005-0000-0000-0000B50C0000}"/>
    <cellStyle name="level1a 2 6 3 5" xfId="5362" xr:uid="{00000000-0005-0000-0000-0000B60C0000}"/>
    <cellStyle name="level1a 2 6 3 5 2" xfId="19895" xr:uid="{00000000-0005-0000-0000-0000B70C0000}"/>
    <cellStyle name="level1a 2 6 4" xfId="1241" xr:uid="{00000000-0005-0000-0000-0000B80C0000}"/>
    <cellStyle name="level1a 2 6 4 2" xfId="1974" xr:uid="{00000000-0005-0000-0000-0000B90C0000}"/>
    <cellStyle name="level1a 2 6 4 2 2" xfId="11645" xr:uid="{00000000-0005-0000-0000-0000BA0C0000}"/>
    <cellStyle name="level1a 2 6 4 2 2 2" xfId="22051" xr:uid="{00000000-0005-0000-0000-0000BB0C0000}"/>
    <cellStyle name="level1a 2 6 4 2 3" xfId="15323" xr:uid="{00000000-0005-0000-0000-0000BC0C0000}"/>
    <cellStyle name="level1a 2 6 4 2 3 2" xfId="27989" xr:uid="{00000000-0005-0000-0000-0000BD0C0000}"/>
    <cellStyle name="level1a 2 6 4 2 3 2 2" xfId="36794" xr:uid="{00000000-0005-0000-0000-0000BE0C0000}"/>
    <cellStyle name="level1a 2 6 4 2 4" xfId="7246" xr:uid="{00000000-0005-0000-0000-0000BF0C0000}"/>
    <cellStyle name="level1a 2 6 4 3" xfId="4019" xr:uid="{00000000-0005-0000-0000-0000C00C0000}"/>
    <cellStyle name="level1a 2 6 4 3 2" xfId="13641" xr:uid="{00000000-0005-0000-0000-0000C10C0000}"/>
    <cellStyle name="level1a 2 6 4 3 2 2" xfId="23994" xr:uid="{00000000-0005-0000-0000-0000C20C0000}"/>
    <cellStyle name="level1a 2 6 4 3 3" xfId="17221" xr:uid="{00000000-0005-0000-0000-0000C30C0000}"/>
    <cellStyle name="level1a 2 6 4 3 3 2" xfId="29887" xr:uid="{00000000-0005-0000-0000-0000C40C0000}"/>
    <cellStyle name="level1a 2 6 4 3 3 2 2" xfId="38664" xr:uid="{00000000-0005-0000-0000-0000C50C0000}"/>
    <cellStyle name="level1a 2 6 4 3 4" xfId="9558" xr:uid="{00000000-0005-0000-0000-0000C60C0000}"/>
    <cellStyle name="level1a 2 6 4 4" xfId="10912" xr:uid="{00000000-0005-0000-0000-0000C70C0000}"/>
    <cellStyle name="level1a 2 6 4 4 2" xfId="21353" xr:uid="{00000000-0005-0000-0000-0000C80C0000}"/>
    <cellStyle name="level1a 2 6 4 5" xfId="14619" xr:uid="{00000000-0005-0000-0000-0000C90C0000}"/>
    <cellStyle name="level1a 2 6 4 5 2" xfId="27305" xr:uid="{00000000-0005-0000-0000-0000CA0C0000}"/>
    <cellStyle name="level1a 2 6 4 5 2 2" xfId="36135" xr:uid="{00000000-0005-0000-0000-0000CB0C0000}"/>
    <cellStyle name="level1a 2 6 4 6" xfId="5702" xr:uid="{00000000-0005-0000-0000-0000CC0C0000}"/>
    <cellStyle name="level1a 2 6 4 6 2" xfId="25714" xr:uid="{00000000-0005-0000-0000-0000CD0C0000}"/>
    <cellStyle name="level1a 2 6 5" xfId="1458" xr:uid="{00000000-0005-0000-0000-0000CE0C0000}"/>
    <cellStyle name="level1a 2 6 5 2" xfId="1975" xr:uid="{00000000-0005-0000-0000-0000CF0C0000}"/>
    <cellStyle name="level1a 2 6 5 2 2" xfId="11646" xr:uid="{00000000-0005-0000-0000-0000D00C0000}"/>
    <cellStyle name="level1a 2 6 5 2 2 2" xfId="22052" xr:uid="{00000000-0005-0000-0000-0000D10C0000}"/>
    <cellStyle name="level1a 2 6 5 2 3" xfId="15324" xr:uid="{00000000-0005-0000-0000-0000D20C0000}"/>
    <cellStyle name="level1a 2 6 5 2 3 2" xfId="27990" xr:uid="{00000000-0005-0000-0000-0000D30C0000}"/>
    <cellStyle name="level1a 2 6 5 2 3 2 2" xfId="36795" xr:uid="{00000000-0005-0000-0000-0000D40C0000}"/>
    <cellStyle name="level1a 2 6 5 2 4" xfId="7247" xr:uid="{00000000-0005-0000-0000-0000D50C0000}"/>
    <cellStyle name="level1a 2 6 5 3" xfId="4236" xr:uid="{00000000-0005-0000-0000-0000D60C0000}"/>
    <cellStyle name="level1a 2 6 5 3 2" xfId="13858" xr:uid="{00000000-0005-0000-0000-0000D70C0000}"/>
    <cellStyle name="level1a 2 6 5 3 2 2" xfId="24201" xr:uid="{00000000-0005-0000-0000-0000D80C0000}"/>
    <cellStyle name="level1a 2 6 5 3 3" xfId="17420" xr:uid="{00000000-0005-0000-0000-0000D90C0000}"/>
    <cellStyle name="level1a 2 6 5 3 3 2" xfId="30086" xr:uid="{00000000-0005-0000-0000-0000DA0C0000}"/>
    <cellStyle name="level1a 2 6 5 3 3 2 2" xfId="38863" xr:uid="{00000000-0005-0000-0000-0000DB0C0000}"/>
    <cellStyle name="level1a 2 6 5 3 4" xfId="9559" xr:uid="{00000000-0005-0000-0000-0000DC0C0000}"/>
    <cellStyle name="level1a 2 6 5 4" xfId="11129" xr:uid="{00000000-0005-0000-0000-0000DD0C0000}"/>
    <cellStyle name="level1a 2 6 5 4 2" xfId="21561" xr:uid="{00000000-0005-0000-0000-0000DE0C0000}"/>
    <cellStyle name="level1a 2 6 5 5" xfId="14836" xr:uid="{00000000-0005-0000-0000-0000DF0C0000}"/>
    <cellStyle name="level1a 2 6 5 5 2" xfId="27514" xr:uid="{00000000-0005-0000-0000-0000E00C0000}"/>
    <cellStyle name="level1a 2 6 5 5 2 2" xfId="36334" xr:uid="{00000000-0005-0000-0000-0000E10C0000}"/>
    <cellStyle name="level1a 2 6 5 6" xfId="5703" xr:uid="{00000000-0005-0000-0000-0000E20C0000}"/>
    <cellStyle name="level1a 2 6 5 6 2" xfId="25990" xr:uid="{00000000-0005-0000-0000-0000E30C0000}"/>
    <cellStyle name="level1a 2 6 6" xfId="1660" xr:uid="{00000000-0005-0000-0000-0000E40C0000}"/>
    <cellStyle name="level1a 2 6 6 2" xfId="1976" xr:uid="{00000000-0005-0000-0000-0000E50C0000}"/>
    <cellStyle name="level1a 2 6 6 2 2" xfId="11647" xr:uid="{00000000-0005-0000-0000-0000E60C0000}"/>
    <cellStyle name="level1a 2 6 6 2 2 2" xfId="22053" xr:uid="{00000000-0005-0000-0000-0000E70C0000}"/>
    <cellStyle name="level1a 2 6 6 2 3" xfId="15325" xr:uid="{00000000-0005-0000-0000-0000E80C0000}"/>
    <cellStyle name="level1a 2 6 6 2 3 2" xfId="27991" xr:uid="{00000000-0005-0000-0000-0000E90C0000}"/>
    <cellStyle name="level1a 2 6 6 2 3 2 2" xfId="36796" xr:uid="{00000000-0005-0000-0000-0000EA0C0000}"/>
    <cellStyle name="level1a 2 6 6 2 4" xfId="7248" xr:uid="{00000000-0005-0000-0000-0000EB0C0000}"/>
    <cellStyle name="level1a 2 6 6 3" xfId="4438" xr:uid="{00000000-0005-0000-0000-0000EC0C0000}"/>
    <cellStyle name="level1a 2 6 6 3 2" xfId="14060" xr:uid="{00000000-0005-0000-0000-0000ED0C0000}"/>
    <cellStyle name="level1a 2 6 6 3 2 2" xfId="24394" xr:uid="{00000000-0005-0000-0000-0000EE0C0000}"/>
    <cellStyle name="level1a 2 6 6 3 3" xfId="17607" xr:uid="{00000000-0005-0000-0000-0000EF0C0000}"/>
    <cellStyle name="level1a 2 6 6 3 3 2" xfId="30273" xr:uid="{00000000-0005-0000-0000-0000F00C0000}"/>
    <cellStyle name="level1a 2 6 6 3 3 2 2" xfId="39050" xr:uid="{00000000-0005-0000-0000-0000F10C0000}"/>
    <cellStyle name="level1a 2 6 6 3 4" xfId="9560" xr:uid="{00000000-0005-0000-0000-0000F20C0000}"/>
    <cellStyle name="level1a 2 6 6 4" xfId="11331" xr:uid="{00000000-0005-0000-0000-0000F30C0000}"/>
    <cellStyle name="level1a 2 6 6 4 2" xfId="21757" xr:uid="{00000000-0005-0000-0000-0000F40C0000}"/>
    <cellStyle name="level1a 2 6 6 5" xfId="15038" xr:uid="{00000000-0005-0000-0000-0000F50C0000}"/>
    <cellStyle name="level1a 2 6 6 5 2" xfId="27708" xr:uid="{00000000-0005-0000-0000-0000F60C0000}"/>
    <cellStyle name="level1a 2 6 6 5 2 2" xfId="36521" xr:uid="{00000000-0005-0000-0000-0000F70C0000}"/>
    <cellStyle name="level1a 2 6 6 6" xfId="5704" xr:uid="{00000000-0005-0000-0000-0000F80C0000}"/>
    <cellStyle name="level1a 2 6 6 6 2" xfId="24949" xr:uid="{00000000-0005-0000-0000-0000F90C0000}"/>
    <cellStyle name="level1a 2 6 7" xfId="1971" xr:uid="{00000000-0005-0000-0000-0000FA0C0000}"/>
    <cellStyle name="level1a 2 6 7 2" xfId="11642" xr:uid="{00000000-0005-0000-0000-0000FB0C0000}"/>
    <cellStyle name="level1a 2 6 7 2 2" xfId="22048" xr:uid="{00000000-0005-0000-0000-0000FC0C0000}"/>
    <cellStyle name="level1a 2 6 7 3" xfId="15320" xr:uid="{00000000-0005-0000-0000-0000FD0C0000}"/>
    <cellStyle name="level1a 2 6 7 3 2" xfId="27986" xr:uid="{00000000-0005-0000-0000-0000FE0C0000}"/>
    <cellStyle name="level1a 2 6 7 3 2 2" xfId="36791" xr:uid="{00000000-0005-0000-0000-0000FF0C0000}"/>
    <cellStyle name="level1a 2 6 7 4" xfId="6416" xr:uid="{00000000-0005-0000-0000-0000000D0000}"/>
    <cellStyle name="level1a 2 6 8" xfId="3312" xr:uid="{00000000-0005-0000-0000-0000010D0000}"/>
    <cellStyle name="level1a 2 6 8 2" xfId="12953" xr:uid="{00000000-0005-0000-0000-0000020D0000}"/>
    <cellStyle name="level1a 2 6 8 2 2" xfId="23325" xr:uid="{00000000-0005-0000-0000-0000030D0000}"/>
    <cellStyle name="level1a 2 6 8 3" xfId="16570" xr:uid="{00000000-0005-0000-0000-0000040D0000}"/>
    <cellStyle name="level1a 2 6 8 3 2" xfId="29236" xr:uid="{00000000-0005-0000-0000-0000050D0000}"/>
    <cellStyle name="level1a 2 6 8 3 2 2" xfId="38023" xr:uid="{00000000-0005-0000-0000-0000060D0000}"/>
    <cellStyle name="level1a 2 6 8 4" xfId="8029" xr:uid="{00000000-0005-0000-0000-0000070D0000}"/>
    <cellStyle name="level1a 2 6 9" xfId="4827" xr:uid="{00000000-0005-0000-0000-0000080D0000}"/>
    <cellStyle name="level1a 2 6 9 2" xfId="21047" xr:uid="{00000000-0005-0000-0000-0000090D0000}"/>
    <cellStyle name="level1a 2 6_STUD aligned by INSTIT" xfId="4737" xr:uid="{00000000-0005-0000-0000-00000A0D0000}"/>
    <cellStyle name="level1a 2 7" xfId="591" xr:uid="{00000000-0005-0000-0000-00000B0D0000}"/>
    <cellStyle name="level1a 2 7 2" xfId="1977" xr:uid="{00000000-0005-0000-0000-00000C0D0000}"/>
    <cellStyle name="level1a 2 7 2 2" xfId="11648" xr:uid="{00000000-0005-0000-0000-00000D0D0000}"/>
    <cellStyle name="level1a 2 7 2 2 2" xfId="22054" xr:uid="{00000000-0005-0000-0000-00000E0D0000}"/>
    <cellStyle name="level1a 2 7 2 3" xfId="15326" xr:uid="{00000000-0005-0000-0000-00000F0D0000}"/>
    <cellStyle name="level1a 2 7 2 3 2" xfId="27992" xr:uid="{00000000-0005-0000-0000-0000100D0000}"/>
    <cellStyle name="level1a 2 7 2 3 2 2" xfId="36797" xr:uid="{00000000-0005-0000-0000-0000110D0000}"/>
    <cellStyle name="level1a 2 7 2 4" xfId="6359" xr:uid="{00000000-0005-0000-0000-0000120D0000}"/>
    <cellStyle name="level1a 2 7 3" xfId="3408" xr:uid="{00000000-0005-0000-0000-0000130D0000}"/>
    <cellStyle name="level1a 2 7 3 2" xfId="13047" xr:uid="{00000000-0005-0000-0000-0000140D0000}"/>
    <cellStyle name="level1a 2 7 3 2 2" xfId="23415" xr:uid="{00000000-0005-0000-0000-0000150D0000}"/>
    <cellStyle name="level1a 2 7 3 3" xfId="16657" xr:uid="{00000000-0005-0000-0000-0000160D0000}"/>
    <cellStyle name="level1a 2 7 3 3 2" xfId="29323" xr:uid="{00000000-0005-0000-0000-0000170D0000}"/>
    <cellStyle name="level1a 2 7 3 3 2 2" xfId="38108" xr:uid="{00000000-0005-0000-0000-0000180D0000}"/>
    <cellStyle name="level1a 2 7 3 4" xfId="7943" xr:uid="{00000000-0005-0000-0000-0000190D0000}"/>
    <cellStyle name="level1a 2 7 3 4 2" xfId="25925" xr:uid="{00000000-0005-0000-0000-00001A0D0000}"/>
    <cellStyle name="level1a 2 7 4" xfId="10116" xr:uid="{00000000-0005-0000-0000-00001B0D0000}"/>
    <cellStyle name="level1a 2 7 5" xfId="10392" xr:uid="{00000000-0005-0000-0000-00001C0D0000}"/>
    <cellStyle name="level1a 2 7 5 2" xfId="20904" xr:uid="{00000000-0005-0000-0000-00001D0D0000}"/>
    <cellStyle name="level1a 2 7 6" xfId="4738" xr:uid="{00000000-0005-0000-0000-00001E0D0000}"/>
    <cellStyle name="level1a 2 7 6 2" xfId="25935" xr:uid="{00000000-0005-0000-0000-00001F0D0000}"/>
    <cellStyle name="level1a 2 8" xfId="560" xr:uid="{00000000-0005-0000-0000-0000200D0000}"/>
    <cellStyle name="level1a 2 8 2" xfId="1978" xr:uid="{00000000-0005-0000-0000-0000210D0000}"/>
    <cellStyle name="level1a 2 8 2 2" xfId="11649" xr:uid="{00000000-0005-0000-0000-0000220D0000}"/>
    <cellStyle name="level1a 2 8 2 2 2" xfId="22055" xr:uid="{00000000-0005-0000-0000-0000230D0000}"/>
    <cellStyle name="level1a 2 8 2 3" xfId="15327" xr:uid="{00000000-0005-0000-0000-0000240D0000}"/>
    <cellStyle name="level1a 2 8 2 3 2" xfId="27993" xr:uid="{00000000-0005-0000-0000-0000250D0000}"/>
    <cellStyle name="level1a 2 8 2 3 2 2" xfId="36798" xr:uid="{00000000-0005-0000-0000-0000260D0000}"/>
    <cellStyle name="level1a 2 8 2 4" xfId="6604" xr:uid="{00000000-0005-0000-0000-0000270D0000}"/>
    <cellStyle name="level1a 2 8 3" xfId="3388" xr:uid="{00000000-0005-0000-0000-0000280D0000}"/>
    <cellStyle name="level1a 2 8 3 2" xfId="13028" xr:uid="{00000000-0005-0000-0000-0000290D0000}"/>
    <cellStyle name="level1a 2 8 3 2 2" xfId="23396" xr:uid="{00000000-0005-0000-0000-00002A0D0000}"/>
    <cellStyle name="level1a 2 8 3 3" xfId="16638" xr:uid="{00000000-0005-0000-0000-00002B0D0000}"/>
    <cellStyle name="level1a 2 8 3 3 2" xfId="29304" xr:uid="{00000000-0005-0000-0000-00002C0D0000}"/>
    <cellStyle name="level1a 2 8 3 3 2 2" xfId="38090" xr:uid="{00000000-0005-0000-0000-00002D0D0000}"/>
    <cellStyle name="level1a 2 8 3 4" xfId="8106" xr:uid="{00000000-0005-0000-0000-00002E0D0000}"/>
    <cellStyle name="level1a 2 8 3 4 2" xfId="20021" xr:uid="{00000000-0005-0000-0000-00002F0D0000}"/>
    <cellStyle name="level1a 2 8 4" xfId="8773" xr:uid="{00000000-0005-0000-0000-0000300D0000}"/>
    <cellStyle name="level1a 2 8 5" xfId="10361" xr:uid="{00000000-0005-0000-0000-0000310D0000}"/>
    <cellStyle name="level1a 2 8 5 2" xfId="20883" xr:uid="{00000000-0005-0000-0000-0000320D0000}"/>
    <cellStyle name="level1a 2 8 6" xfId="10195" xr:uid="{00000000-0005-0000-0000-0000330D0000}"/>
    <cellStyle name="level1a 2 8 6 2" xfId="26259" xr:uid="{00000000-0005-0000-0000-0000340D0000}"/>
    <cellStyle name="level1a 2 8 6 2 2" xfId="35745" xr:uid="{00000000-0005-0000-0000-0000350D0000}"/>
    <cellStyle name="level1a 2 8 7" xfId="5159" xr:uid="{00000000-0005-0000-0000-0000360D0000}"/>
    <cellStyle name="level1a 2 8 7 2" xfId="24676" xr:uid="{00000000-0005-0000-0000-0000370D0000}"/>
    <cellStyle name="level1a 2 9" xfId="545" xr:uid="{00000000-0005-0000-0000-0000380D0000}"/>
    <cellStyle name="level1a 2 9 2" xfId="1979" xr:uid="{00000000-0005-0000-0000-0000390D0000}"/>
    <cellStyle name="level1a 2 9 2 2" xfId="11650" xr:uid="{00000000-0005-0000-0000-00003A0D0000}"/>
    <cellStyle name="level1a 2 9 2 2 2" xfId="22056" xr:uid="{00000000-0005-0000-0000-00003B0D0000}"/>
    <cellStyle name="level1a 2 9 2 3" xfId="15328" xr:uid="{00000000-0005-0000-0000-00003C0D0000}"/>
    <cellStyle name="level1a 2 9 2 3 2" xfId="27994" xr:uid="{00000000-0005-0000-0000-00003D0D0000}"/>
    <cellStyle name="level1a 2 9 2 3 2 2" xfId="36799" xr:uid="{00000000-0005-0000-0000-00003E0D0000}"/>
    <cellStyle name="level1a 2 9 2 4" xfId="6690" xr:uid="{00000000-0005-0000-0000-00003F0D0000}"/>
    <cellStyle name="level1a 2 9 3" xfId="3377" xr:uid="{00000000-0005-0000-0000-0000400D0000}"/>
    <cellStyle name="level1a 2 9 3 2" xfId="13018" xr:uid="{00000000-0005-0000-0000-0000410D0000}"/>
    <cellStyle name="level1a 2 9 3 2 2" xfId="23385" xr:uid="{00000000-0005-0000-0000-0000420D0000}"/>
    <cellStyle name="level1a 2 9 3 3" xfId="16627" xr:uid="{00000000-0005-0000-0000-0000430D0000}"/>
    <cellStyle name="level1a 2 9 3 3 2" xfId="29293" xr:uid="{00000000-0005-0000-0000-0000440D0000}"/>
    <cellStyle name="level1a 2 9 3 3 2 2" xfId="38080" xr:uid="{00000000-0005-0000-0000-0000450D0000}"/>
    <cellStyle name="level1a 2 9 3 4" xfId="8197" xr:uid="{00000000-0005-0000-0000-0000460D0000}"/>
    <cellStyle name="level1a 2 9 3 4 2" xfId="18936" xr:uid="{00000000-0005-0000-0000-0000470D0000}"/>
    <cellStyle name="level1a 2 9 4" xfId="7871" xr:uid="{00000000-0005-0000-0000-0000480D0000}"/>
    <cellStyle name="level1a 2 9 5" xfId="10168" xr:uid="{00000000-0005-0000-0000-0000490D0000}"/>
    <cellStyle name="level1a 2 9 5 2" xfId="18635" xr:uid="{00000000-0005-0000-0000-00004A0D0000}"/>
    <cellStyle name="level1a 2 9 5 2 2" xfId="33192" xr:uid="{00000000-0005-0000-0000-00004B0D0000}"/>
    <cellStyle name="level1a 2 9 6" xfId="5226" xr:uid="{00000000-0005-0000-0000-00004C0D0000}"/>
    <cellStyle name="level1a 2 9 6 2" xfId="26295" xr:uid="{00000000-0005-0000-0000-00004D0D0000}"/>
    <cellStyle name="level1a 2_STUD aligned by INSTIT" xfId="4715" xr:uid="{00000000-0005-0000-0000-00004E0D0000}"/>
    <cellStyle name="level1a 3" xfId="242" xr:uid="{00000000-0005-0000-0000-00004F0D0000}"/>
    <cellStyle name="level1a 3 10" xfId="913" xr:uid="{00000000-0005-0000-0000-0000500D0000}"/>
    <cellStyle name="level1a 3 10 2" xfId="1981" xr:uid="{00000000-0005-0000-0000-0000510D0000}"/>
    <cellStyle name="level1a 3 10 2 2" xfId="11652" xr:uid="{00000000-0005-0000-0000-0000520D0000}"/>
    <cellStyle name="level1a 3 10 2 2 2" xfId="22058" xr:uid="{00000000-0005-0000-0000-0000530D0000}"/>
    <cellStyle name="level1a 3 10 2 3" xfId="15330" xr:uid="{00000000-0005-0000-0000-0000540D0000}"/>
    <cellStyle name="level1a 3 10 2 3 2" xfId="27996" xr:uid="{00000000-0005-0000-0000-0000550D0000}"/>
    <cellStyle name="level1a 3 10 2 3 2 2" xfId="36801" xr:uid="{00000000-0005-0000-0000-0000560D0000}"/>
    <cellStyle name="level1a 3 10 2 4" xfId="6595" xr:uid="{00000000-0005-0000-0000-0000570D0000}"/>
    <cellStyle name="level1a 3 10 3" xfId="3692" xr:uid="{00000000-0005-0000-0000-0000580D0000}"/>
    <cellStyle name="level1a 3 10 3 2" xfId="13319" xr:uid="{00000000-0005-0000-0000-0000590D0000}"/>
    <cellStyle name="level1a 3 10 3 2 2" xfId="23684" xr:uid="{00000000-0005-0000-0000-00005A0D0000}"/>
    <cellStyle name="level1a 3 10 3 3" xfId="16919" xr:uid="{00000000-0005-0000-0000-00005B0D0000}"/>
    <cellStyle name="level1a 3 10 3 3 2" xfId="29585" xr:uid="{00000000-0005-0000-0000-00005C0D0000}"/>
    <cellStyle name="level1a 3 10 3 3 2 2" xfId="38364" xr:uid="{00000000-0005-0000-0000-00005D0D0000}"/>
    <cellStyle name="level1a 3 10 3 4" xfId="8096" xr:uid="{00000000-0005-0000-0000-00005E0D0000}"/>
    <cellStyle name="level1a 3 10 3 4 2" xfId="26055" xr:uid="{00000000-0005-0000-0000-00005F0D0000}"/>
    <cellStyle name="level1a 3 10 4" xfId="8779" xr:uid="{00000000-0005-0000-0000-0000600D0000}"/>
    <cellStyle name="level1a 3 10 5" xfId="10660" xr:uid="{00000000-0005-0000-0000-0000610D0000}"/>
    <cellStyle name="level1a 3 10 5 2" xfId="21139" xr:uid="{00000000-0005-0000-0000-0000620D0000}"/>
    <cellStyle name="level1a 3 10 6" xfId="14321" xr:uid="{00000000-0005-0000-0000-0000630D0000}"/>
    <cellStyle name="level1a 3 10 6 2" xfId="27019" xr:uid="{00000000-0005-0000-0000-0000640D0000}"/>
    <cellStyle name="level1a 3 10 6 2 2" xfId="35858" xr:uid="{00000000-0005-0000-0000-0000650D0000}"/>
    <cellStyle name="level1a 3 10 7" xfId="5150" xr:uid="{00000000-0005-0000-0000-0000660D0000}"/>
    <cellStyle name="level1a 3 10 7 2" xfId="21914" xr:uid="{00000000-0005-0000-0000-0000670D0000}"/>
    <cellStyle name="level1a 3 11" xfId="954" xr:uid="{00000000-0005-0000-0000-0000680D0000}"/>
    <cellStyle name="level1a 3 11 2" xfId="1982" xr:uid="{00000000-0005-0000-0000-0000690D0000}"/>
    <cellStyle name="level1a 3 11 2 2" xfId="11653" xr:uid="{00000000-0005-0000-0000-00006A0D0000}"/>
    <cellStyle name="level1a 3 11 2 2 2" xfId="22059" xr:uid="{00000000-0005-0000-0000-00006B0D0000}"/>
    <cellStyle name="level1a 3 11 2 3" xfId="15331" xr:uid="{00000000-0005-0000-0000-00006C0D0000}"/>
    <cellStyle name="level1a 3 11 2 3 2" xfId="27997" xr:uid="{00000000-0005-0000-0000-00006D0D0000}"/>
    <cellStyle name="level1a 3 11 2 3 2 2" xfId="36802" xr:uid="{00000000-0005-0000-0000-00006E0D0000}"/>
    <cellStyle name="level1a 3 11 2 4" xfId="7249" xr:uid="{00000000-0005-0000-0000-00006F0D0000}"/>
    <cellStyle name="level1a 3 11 3" xfId="3732" xr:uid="{00000000-0005-0000-0000-0000700D0000}"/>
    <cellStyle name="level1a 3 11 3 2" xfId="13359" xr:uid="{00000000-0005-0000-0000-0000710D0000}"/>
    <cellStyle name="level1a 3 11 3 2 2" xfId="23724" xr:uid="{00000000-0005-0000-0000-0000720D0000}"/>
    <cellStyle name="level1a 3 11 3 3" xfId="16958" xr:uid="{00000000-0005-0000-0000-0000730D0000}"/>
    <cellStyle name="level1a 3 11 3 3 2" xfId="29624" xr:uid="{00000000-0005-0000-0000-0000740D0000}"/>
    <cellStyle name="level1a 3 11 3 3 2 2" xfId="38403" xr:uid="{00000000-0005-0000-0000-0000750D0000}"/>
    <cellStyle name="level1a 3 11 3 4" xfId="9561" xr:uid="{00000000-0005-0000-0000-0000760D0000}"/>
    <cellStyle name="level1a 3 11 4" xfId="10694" xr:uid="{00000000-0005-0000-0000-0000770D0000}"/>
    <cellStyle name="level1a 3 11 4 2" xfId="21171" xr:uid="{00000000-0005-0000-0000-0000780D0000}"/>
    <cellStyle name="level1a 3 11 5" xfId="14361" xr:uid="{00000000-0005-0000-0000-0000790D0000}"/>
    <cellStyle name="level1a 3 11 5 2" xfId="27058" xr:uid="{00000000-0005-0000-0000-00007A0D0000}"/>
    <cellStyle name="level1a 3 11 5 2 2" xfId="35897" xr:uid="{00000000-0005-0000-0000-00007B0D0000}"/>
    <cellStyle name="level1a 3 11 6" xfId="5705" xr:uid="{00000000-0005-0000-0000-00007C0D0000}"/>
    <cellStyle name="level1a 3 11 6 2" xfId="19807" xr:uid="{00000000-0005-0000-0000-00007D0D0000}"/>
    <cellStyle name="level1a 3 12" xfId="1980" xr:uid="{00000000-0005-0000-0000-00007E0D0000}"/>
    <cellStyle name="level1a 3 12 2" xfId="11651" xr:uid="{00000000-0005-0000-0000-00007F0D0000}"/>
    <cellStyle name="level1a 3 12 2 2" xfId="22057" xr:uid="{00000000-0005-0000-0000-0000800D0000}"/>
    <cellStyle name="level1a 3 12 3" xfId="15329" xr:uid="{00000000-0005-0000-0000-0000810D0000}"/>
    <cellStyle name="level1a 3 12 3 2" xfId="27995" xr:uid="{00000000-0005-0000-0000-0000820D0000}"/>
    <cellStyle name="level1a 3 12 3 2 2" xfId="36800" xr:uid="{00000000-0005-0000-0000-0000830D0000}"/>
    <cellStyle name="level1a 3 12 4" xfId="6271" xr:uid="{00000000-0005-0000-0000-0000840D0000}"/>
    <cellStyle name="level1a 3 13" xfId="7804" xr:uid="{00000000-0005-0000-0000-0000850D0000}"/>
    <cellStyle name="level1a 3 14" xfId="4640" xr:uid="{00000000-0005-0000-0000-0000860D0000}"/>
    <cellStyle name="level1a 3 14 2" xfId="20215" xr:uid="{00000000-0005-0000-0000-0000870D0000}"/>
    <cellStyle name="level1a 3 2" xfId="272" xr:uid="{00000000-0005-0000-0000-0000880D0000}"/>
    <cellStyle name="level1a 3 2 10" xfId="625" xr:uid="{00000000-0005-0000-0000-0000890D0000}"/>
    <cellStyle name="level1a 3 2 10 2" xfId="1984" xr:uid="{00000000-0005-0000-0000-00008A0D0000}"/>
    <cellStyle name="level1a 3 2 10 2 2" xfId="11655" xr:uid="{00000000-0005-0000-0000-00008B0D0000}"/>
    <cellStyle name="level1a 3 2 10 2 2 2" xfId="22061" xr:uid="{00000000-0005-0000-0000-00008C0D0000}"/>
    <cellStyle name="level1a 3 2 10 2 3" xfId="15333" xr:uid="{00000000-0005-0000-0000-00008D0D0000}"/>
    <cellStyle name="level1a 3 2 10 2 3 2" xfId="27999" xr:uid="{00000000-0005-0000-0000-00008E0D0000}"/>
    <cellStyle name="level1a 3 2 10 2 3 2 2" xfId="36804" xr:uid="{00000000-0005-0000-0000-00008F0D0000}"/>
    <cellStyle name="level1a 3 2 10 2 4" xfId="7250" xr:uid="{00000000-0005-0000-0000-0000900D0000}"/>
    <cellStyle name="level1a 3 2 10 3" xfId="3435" xr:uid="{00000000-0005-0000-0000-0000910D0000}"/>
    <cellStyle name="level1a 3 2 10 3 2" xfId="13070" xr:uid="{00000000-0005-0000-0000-0000920D0000}"/>
    <cellStyle name="level1a 3 2 10 3 2 2" xfId="23439" xr:uid="{00000000-0005-0000-0000-0000930D0000}"/>
    <cellStyle name="level1a 3 2 10 3 3" xfId="16681" xr:uid="{00000000-0005-0000-0000-0000940D0000}"/>
    <cellStyle name="level1a 3 2 10 3 3 2" xfId="29347" xr:uid="{00000000-0005-0000-0000-0000950D0000}"/>
    <cellStyle name="level1a 3 2 10 3 3 2 2" xfId="38130" xr:uid="{00000000-0005-0000-0000-0000960D0000}"/>
    <cellStyle name="level1a 3 2 10 3 4" xfId="9562" xr:uid="{00000000-0005-0000-0000-0000970D0000}"/>
    <cellStyle name="level1a 3 2 10 4" xfId="10422" xr:uid="{00000000-0005-0000-0000-0000980D0000}"/>
    <cellStyle name="level1a 3 2 10 4 2" xfId="20928" xr:uid="{00000000-0005-0000-0000-0000990D0000}"/>
    <cellStyle name="level1a 3 2 10 5" xfId="11818" xr:uid="{00000000-0005-0000-0000-00009A0D0000}"/>
    <cellStyle name="level1a 3 2 10 5 2" xfId="18772" xr:uid="{00000000-0005-0000-0000-00009B0D0000}"/>
    <cellStyle name="level1a 3 2 10 5 2 2" xfId="33199" xr:uid="{00000000-0005-0000-0000-00009C0D0000}"/>
    <cellStyle name="level1a 3 2 10 6" xfId="5706" xr:uid="{00000000-0005-0000-0000-00009D0D0000}"/>
    <cellStyle name="level1a 3 2 10 6 2" xfId="26006" xr:uid="{00000000-0005-0000-0000-00009E0D0000}"/>
    <cellStyle name="level1a 3 2 11" xfId="1983" xr:uid="{00000000-0005-0000-0000-00009F0D0000}"/>
    <cellStyle name="level1a 3 2 11 2" xfId="11654" xr:uid="{00000000-0005-0000-0000-0000A00D0000}"/>
    <cellStyle name="level1a 3 2 11 2 2" xfId="22060" xr:uid="{00000000-0005-0000-0000-0000A10D0000}"/>
    <cellStyle name="level1a 3 2 11 3" xfId="15332" xr:uid="{00000000-0005-0000-0000-0000A20D0000}"/>
    <cellStyle name="level1a 3 2 11 3 2" xfId="27998" xr:uid="{00000000-0005-0000-0000-0000A30D0000}"/>
    <cellStyle name="level1a 3 2 11 3 2 2" xfId="36803" xr:uid="{00000000-0005-0000-0000-0000A40D0000}"/>
    <cellStyle name="level1a 3 2 11 4" xfId="6272" xr:uid="{00000000-0005-0000-0000-0000A50D0000}"/>
    <cellStyle name="level1a 3 2 12" xfId="4641" xr:uid="{00000000-0005-0000-0000-0000A60D0000}"/>
    <cellStyle name="level1a 3 2 12 2" xfId="18671" xr:uid="{00000000-0005-0000-0000-0000A70D0000}"/>
    <cellStyle name="level1a 3 2 2" xfId="338" xr:uid="{00000000-0005-0000-0000-0000A80D0000}"/>
    <cellStyle name="level1a 3 2 2 10" xfId="4642" xr:uid="{00000000-0005-0000-0000-0000A90D0000}"/>
    <cellStyle name="level1a 3 2 2 10 2" xfId="26402" xr:uid="{00000000-0005-0000-0000-0000AA0D0000}"/>
    <cellStyle name="level1a 3 2 2 2" xfId="432" xr:uid="{00000000-0005-0000-0000-0000AB0D0000}"/>
    <cellStyle name="level1a 3 2 2 2 2" xfId="788" xr:uid="{00000000-0005-0000-0000-0000AC0D0000}"/>
    <cellStyle name="level1a 3 2 2 2 2 2" xfId="1987" xr:uid="{00000000-0005-0000-0000-0000AD0D0000}"/>
    <cellStyle name="level1a 3 2 2 2 2 2 2" xfId="11658" xr:uid="{00000000-0005-0000-0000-0000AE0D0000}"/>
    <cellStyle name="level1a 3 2 2 2 2 2 2 2" xfId="22064" xr:uid="{00000000-0005-0000-0000-0000AF0D0000}"/>
    <cellStyle name="level1a 3 2 2 2 2 2 3" xfId="15336" xr:uid="{00000000-0005-0000-0000-0000B00D0000}"/>
    <cellStyle name="level1a 3 2 2 2 2 2 3 2" xfId="28002" xr:uid="{00000000-0005-0000-0000-0000B10D0000}"/>
    <cellStyle name="level1a 3 2 2 2 2 2 3 2 2" xfId="36807" xr:uid="{00000000-0005-0000-0000-0000B20D0000}"/>
    <cellStyle name="level1a 3 2 2 2 2 2 4" xfId="6741" xr:uid="{00000000-0005-0000-0000-0000B30D0000}"/>
    <cellStyle name="level1a 3 2 2 2 2 3" xfId="3569" xr:uid="{00000000-0005-0000-0000-0000B40D0000}"/>
    <cellStyle name="level1a 3 2 2 2 2 3 2" xfId="13200" xr:uid="{00000000-0005-0000-0000-0000B50D0000}"/>
    <cellStyle name="level1a 3 2 2 2 2 3 2 2" xfId="23567" xr:uid="{00000000-0005-0000-0000-0000B60D0000}"/>
    <cellStyle name="level1a 3 2 2 2 2 3 3" xfId="16809" xr:uid="{00000000-0005-0000-0000-0000B70D0000}"/>
    <cellStyle name="level1a 3 2 2 2 2 3 3 2" xfId="29475" xr:uid="{00000000-0005-0000-0000-0000B80D0000}"/>
    <cellStyle name="level1a 3 2 2 2 2 3 3 2 2" xfId="38255" xr:uid="{00000000-0005-0000-0000-0000B90D0000}"/>
    <cellStyle name="level1a 3 2 2 2 2 3 4" xfId="8246" xr:uid="{00000000-0005-0000-0000-0000BA0D0000}"/>
    <cellStyle name="level1a 3 2 2 2 2 3 4 2" xfId="8797" xr:uid="{00000000-0005-0000-0000-0000BB0D0000}"/>
    <cellStyle name="level1a 3 2 2 2 2 4" xfId="9037" xr:uid="{00000000-0005-0000-0000-0000BC0D0000}"/>
    <cellStyle name="level1a 3 2 2 2 2 5" xfId="10555" xr:uid="{00000000-0005-0000-0000-0000BD0D0000}"/>
    <cellStyle name="level1a 3 2 2 2 2 5 2" xfId="21045" xr:uid="{00000000-0005-0000-0000-0000BE0D0000}"/>
    <cellStyle name="level1a 3 2 2 2 2 6" xfId="5271" xr:uid="{00000000-0005-0000-0000-0000BF0D0000}"/>
    <cellStyle name="level1a 3 2 2 2 2 6 2" xfId="25662" xr:uid="{00000000-0005-0000-0000-0000C00D0000}"/>
    <cellStyle name="level1a 3 2 2 2 3" xfId="1067" xr:uid="{00000000-0005-0000-0000-0000C10D0000}"/>
    <cellStyle name="level1a 3 2 2 2 3 2" xfId="1988" xr:uid="{00000000-0005-0000-0000-0000C20D0000}"/>
    <cellStyle name="level1a 3 2 2 2 3 2 2" xfId="11659" xr:uid="{00000000-0005-0000-0000-0000C30D0000}"/>
    <cellStyle name="level1a 3 2 2 2 3 2 2 2" xfId="22065" xr:uid="{00000000-0005-0000-0000-0000C40D0000}"/>
    <cellStyle name="level1a 3 2 2 2 3 2 3" xfId="15337" xr:uid="{00000000-0005-0000-0000-0000C50D0000}"/>
    <cellStyle name="level1a 3 2 2 2 3 2 3 2" xfId="28003" xr:uid="{00000000-0005-0000-0000-0000C60D0000}"/>
    <cellStyle name="level1a 3 2 2 2 3 2 3 2 2" xfId="36808" xr:uid="{00000000-0005-0000-0000-0000C70D0000}"/>
    <cellStyle name="level1a 3 2 2 2 3 2 4" xfId="6911" xr:uid="{00000000-0005-0000-0000-0000C80D0000}"/>
    <cellStyle name="level1a 3 2 2 2 3 3" xfId="3845" xr:uid="{00000000-0005-0000-0000-0000C90D0000}"/>
    <cellStyle name="level1a 3 2 2 2 3 3 2" xfId="13471" xr:uid="{00000000-0005-0000-0000-0000CA0D0000}"/>
    <cellStyle name="level1a 3 2 2 2 3 3 2 2" xfId="23832" xr:uid="{00000000-0005-0000-0000-0000CB0D0000}"/>
    <cellStyle name="level1a 3 2 2 2 3 3 3" xfId="17064" xr:uid="{00000000-0005-0000-0000-0000CC0D0000}"/>
    <cellStyle name="level1a 3 2 2 2 3 3 3 2" xfId="29730" xr:uid="{00000000-0005-0000-0000-0000CD0D0000}"/>
    <cellStyle name="level1a 3 2 2 2 3 3 3 2 2" xfId="38508" xr:uid="{00000000-0005-0000-0000-0000CE0D0000}"/>
    <cellStyle name="level1a 3 2 2 2 3 3 4" xfId="8418" xr:uid="{00000000-0005-0000-0000-0000CF0D0000}"/>
    <cellStyle name="level1a 3 2 2 2 3 3 4 2" xfId="20306" xr:uid="{00000000-0005-0000-0000-0000D00D0000}"/>
    <cellStyle name="level1a 3 2 2 2 3 4" xfId="9212" xr:uid="{00000000-0005-0000-0000-0000D10D0000}"/>
    <cellStyle name="level1a 3 2 2 2 3 5" xfId="14468" xr:uid="{00000000-0005-0000-0000-0000D20D0000}"/>
    <cellStyle name="level1a 3 2 2 2 3 5 2" xfId="27161" xr:uid="{00000000-0005-0000-0000-0000D30D0000}"/>
    <cellStyle name="level1a 3 2 2 2 3 5 2 2" xfId="35997" xr:uid="{00000000-0005-0000-0000-0000D40D0000}"/>
    <cellStyle name="level1a 3 2 2 2 3 6" xfId="5402" xr:uid="{00000000-0005-0000-0000-0000D50D0000}"/>
    <cellStyle name="level1a 3 2 2 2 3 6 2" xfId="20128" xr:uid="{00000000-0005-0000-0000-0000D60D0000}"/>
    <cellStyle name="level1a 3 2 2 2 4" xfId="1300" xr:uid="{00000000-0005-0000-0000-0000D70D0000}"/>
    <cellStyle name="level1a 3 2 2 2 4 2" xfId="1989" xr:uid="{00000000-0005-0000-0000-0000D80D0000}"/>
    <cellStyle name="level1a 3 2 2 2 4 2 2" xfId="11660" xr:uid="{00000000-0005-0000-0000-0000D90D0000}"/>
    <cellStyle name="level1a 3 2 2 2 4 2 2 2" xfId="22066" xr:uid="{00000000-0005-0000-0000-0000DA0D0000}"/>
    <cellStyle name="level1a 3 2 2 2 4 2 3" xfId="15338" xr:uid="{00000000-0005-0000-0000-0000DB0D0000}"/>
    <cellStyle name="level1a 3 2 2 2 4 2 3 2" xfId="28004" xr:uid="{00000000-0005-0000-0000-0000DC0D0000}"/>
    <cellStyle name="level1a 3 2 2 2 4 2 3 2 2" xfId="36809" xr:uid="{00000000-0005-0000-0000-0000DD0D0000}"/>
    <cellStyle name="level1a 3 2 2 2 4 2 4" xfId="7131" xr:uid="{00000000-0005-0000-0000-0000DE0D0000}"/>
    <cellStyle name="level1a 3 2 2 2 4 3" xfId="4078" xr:uid="{00000000-0005-0000-0000-0000DF0D0000}"/>
    <cellStyle name="level1a 3 2 2 2 4 3 2" xfId="13700" xr:uid="{00000000-0005-0000-0000-0000E00D0000}"/>
    <cellStyle name="level1a 3 2 2 2 4 3 2 2" xfId="24052" xr:uid="{00000000-0005-0000-0000-0000E10D0000}"/>
    <cellStyle name="level1a 3 2 2 2 4 3 3" xfId="17277" xr:uid="{00000000-0005-0000-0000-0000E20D0000}"/>
    <cellStyle name="level1a 3 2 2 2 4 3 3 2" xfId="29943" xr:uid="{00000000-0005-0000-0000-0000E30D0000}"/>
    <cellStyle name="level1a 3 2 2 2 4 3 3 2 2" xfId="38720" xr:uid="{00000000-0005-0000-0000-0000E40D0000}"/>
    <cellStyle name="level1a 3 2 2 2 4 3 4" xfId="8639" xr:uid="{00000000-0005-0000-0000-0000E50D0000}"/>
    <cellStyle name="level1a 3 2 2 2 4 3 4 2" xfId="19496" xr:uid="{00000000-0005-0000-0000-0000E60D0000}"/>
    <cellStyle name="level1a 3 2 2 2 4 4" xfId="9435" xr:uid="{00000000-0005-0000-0000-0000E70D0000}"/>
    <cellStyle name="level1a 3 2 2 2 4 5" xfId="10971" xr:uid="{00000000-0005-0000-0000-0000E80D0000}"/>
    <cellStyle name="level1a 3 2 2 2 4 5 2" xfId="21410" xr:uid="{00000000-0005-0000-0000-0000E90D0000}"/>
    <cellStyle name="level1a 3 2 2 2 4 6" xfId="14678" xr:uid="{00000000-0005-0000-0000-0000EA0D0000}"/>
    <cellStyle name="level1a 3 2 2 2 4 6 2" xfId="27363" xr:uid="{00000000-0005-0000-0000-0000EB0D0000}"/>
    <cellStyle name="level1a 3 2 2 2 4 6 2 2" xfId="36191" xr:uid="{00000000-0005-0000-0000-0000EC0D0000}"/>
    <cellStyle name="level1a 3 2 2 2 4 7" xfId="5590" xr:uid="{00000000-0005-0000-0000-0000ED0D0000}"/>
    <cellStyle name="level1a 3 2 2 2 4 7 2" xfId="26692" xr:uid="{00000000-0005-0000-0000-0000EE0D0000}"/>
    <cellStyle name="level1a 3 2 2 2 5" xfId="1516" xr:uid="{00000000-0005-0000-0000-0000EF0D0000}"/>
    <cellStyle name="level1a 3 2 2 2 5 2" xfId="1990" xr:uid="{00000000-0005-0000-0000-0000F00D0000}"/>
    <cellStyle name="level1a 3 2 2 2 5 2 2" xfId="11661" xr:uid="{00000000-0005-0000-0000-0000F10D0000}"/>
    <cellStyle name="level1a 3 2 2 2 5 2 2 2" xfId="22067" xr:uid="{00000000-0005-0000-0000-0000F20D0000}"/>
    <cellStyle name="level1a 3 2 2 2 5 2 3" xfId="15339" xr:uid="{00000000-0005-0000-0000-0000F30D0000}"/>
    <cellStyle name="level1a 3 2 2 2 5 2 3 2" xfId="28005" xr:uid="{00000000-0005-0000-0000-0000F40D0000}"/>
    <cellStyle name="level1a 3 2 2 2 5 2 3 2 2" xfId="36810" xr:uid="{00000000-0005-0000-0000-0000F50D0000}"/>
    <cellStyle name="level1a 3 2 2 2 5 2 4" xfId="7251" xr:uid="{00000000-0005-0000-0000-0000F60D0000}"/>
    <cellStyle name="level1a 3 2 2 2 5 3" xfId="4294" xr:uid="{00000000-0005-0000-0000-0000F70D0000}"/>
    <cellStyle name="level1a 3 2 2 2 5 3 2" xfId="13916" xr:uid="{00000000-0005-0000-0000-0000F80D0000}"/>
    <cellStyle name="level1a 3 2 2 2 5 3 2 2" xfId="24257" xr:uid="{00000000-0005-0000-0000-0000F90D0000}"/>
    <cellStyle name="level1a 3 2 2 2 5 3 3" xfId="17475" xr:uid="{00000000-0005-0000-0000-0000FA0D0000}"/>
    <cellStyle name="level1a 3 2 2 2 5 3 3 2" xfId="30141" xr:uid="{00000000-0005-0000-0000-0000FB0D0000}"/>
    <cellStyle name="level1a 3 2 2 2 5 3 3 2 2" xfId="38918" xr:uid="{00000000-0005-0000-0000-0000FC0D0000}"/>
    <cellStyle name="level1a 3 2 2 2 5 3 4" xfId="9563" xr:uid="{00000000-0005-0000-0000-0000FD0D0000}"/>
    <cellStyle name="level1a 3 2 2 2 5 4" xfId="11187" xr:uid="{00000000-0005-0000-0000-0000FE0D0000}"/>
    <cellStyle name="level1a 3 2 2 2 5 4 2" xfId="21618" xr:uid="{00000000-0005-0000-0000-0000FF0D0000}"/>
    <cellStyle name="level1a 3 2 2 2 5 5" xfId="14894" xr:uid="{00000000-0005-0000-0000-0000000E0000}"/>
    <cellStyle name="level1a 3 2 2 2 5 5 2" xfId="27570" xr:uid="{00000000-0005-0000-0000-0000010E0000}"/>
    <cellStyle name="level1a 3 2 2 2 5 5 2 2" xfId="36389" xr:uid="{00000000-0005-0000-0000-0000020E0000}"/>
    <cellStyle name="level1a 3 2 2 2 5 6" xfId="5707" xr:uid="{00000000-0005-0000-0000-0000030E0000}"/>
    <cellStyle name="level1a 3 2 2 2 5 6 2" xfId="25060" xr:uid="{00000000-0005-0000-0000-0000040E0000}"/>
    <cellStyle name="level1a 3 2 2 2 6" xfId="1718" xr:uid="{00000000-0005-0000-0000-0000050E0000}"/>
    <cellStyle name="level1a 3 2 2 2 6 2" xfId="1991" xr:uid="{00000000-0005-0000-0000-0000060E0000}"/>
    <cellStyle name="level1a 3 2 2 2 6 2 2" xfId="11662" xr:uid="{00000000-0005-0000-0000-0000070E0000}"/>
    <cellStyle name="level1a 3 2 2 2 6 2 2 2" xfId="22068" xr:uid="{00000000-0005-0000-0000-0000080E0000}"/>
    <cellStyle name="level1a 3 2 2 2 6 2 3" xfId="15340" xr:uid="{00000000-0005-0000-0000-0000090E0000}"/>
    <cellStyle name="level1a 3 2 2 2 6 2 3 2" xfId="28006" xr:uid="{00000000-0005-0000-0000-00000A0E0000}"/>
    <cellStyle name="level1a 3 2 2 2 6 2 3 2 2" xfId="36811" xr:uid="{00000000-0005-0000-0000-00000B0E0000}"/>
    <cellStyle name="level1a 3 2 2 2 6 2 4" xfId="7252" xr:uid="{00000000-0005-0000-0000-00000C0E0000}"/>
    <cellStyle name="level1a 3 2 2 2 6 3" xfId="4496" xr:uid="{00000000-0005-0000-0000-00000D0E0000}"/>
    <cellStyle name="level1a 3 2 2 2 6 3 2" xfId="14118" xr:uid="{00000000-0005-0000-0000-00000E0E0000}"/>
    <cellStyle name="level1a 3 2 2 2 6 3 2 2" xfId="24450" xr:uid="{00000000-0005-0000-0000-00000F0E0000}"/>
    <cellStyle name="level1a 3 2 2 2 6 3 3" xfId="17662" xr:uid="{00000000-0005-0000-0000-0000100E0000}"/>
    <cellStyle name="level1a 3 2 2 2 6 3 3 2" xfId="30328" xr:uid="{00000000-0005-0000-0000-0000110E0000}"/>
    <cellStyle name="level1a 3 2 2 2 6 3 3 2 2" xfId="39105" xr:uid="{00000000-0005-0000-0000-0000120E0000}"/>
    <cellStyle name="level1a 3 2 2 2 6 3 4" xfId="9564" xr:uid="{00000000-0005-0000-0000-0000130E0000}"/>
    <cellStyle name="level1a 3 2 2 2 6 4" xfId="11389" xr:uid="{00000000-0005-0000-0000-0000140E0000}"/>
    <cellStyle name="level1a 3 2 2 2 6 4 2" xfId="21814" xr:uid="{00000000-0005-0000-0000-0000150E0000}"/>
    <cellStyle name="level1a 3 2 2 2 6 5" xfId="15096" xr:uid="{00000000-0005-0000-0000-0000160E0000}"/>
    <cellStyle name="level1a 3 2 2 2 6 5 2" xfId="27765" xr:uid="{00000000-0005-0000-0000-0000170E0000}"/>
    <cellStyle name="level1a 3 2 2 2 6 5 2 2" xfId="36576" xr:uid="{00000000-0005-0000-0000-0000180E0000}"/>
    <cellStyle name="level1a 3 2 2 2 6 6" xfId="5708" xr:uid="{00000000-0005-0000-0000-0000190E0000}"/>
    <cellStyle name="level1a 3 2 2 2 6 6 2" xfId="5215" xr:uid="{00000000-0005-0000-0000-00001A0E0000}"/>
    <cellStyle name="level1a 3 2 2 2 7" xfId="1986" xr:uid="{00000000-0005-0000-0000-00001B0E0000}"/>
    <cellStyle name="level1a 3 2 2 2 7 2" xfId="11657" xr:uid="{00000000-0005-0000-0000-00001C0E0000}"/>
    <cellStyle name="level1a 3 2 2 2 7 2 2" xfId="22063" xr:uid="{00000000-0005-0000-0000-00001D0E0000}"/>
    <cellStyle name="level1a 3 2 2 2 7 3" xfId="15335" xr:uid="{00000000-0005-0000-0000-00001E0E0000}"/>
    <cellStyle name="level1a 3 2 2 2 7 3 2" xfId="28001" xr:uid="{00000000-0005-0000-0000-00001F0E0000}"/>
    <cellStyle name="level1a 3 2 2 2 7 3 2 2" xfId="36806" xr:uid="{00000000-0005-0000-0000-0000200E0000}"/>
    <cellStyle name="level1a 3 2 2 2 7 4" xfId="6473" xr:uid="{00000000-0005-0000-0000-0000210E0000}"/>
    <cellStyle name="level1a 3 2 2 2 8" xfId="4861" xr:uid="{00000000-0005-0000-0000-0000220E0000}"/>
    <cellStyle name="level1a 3 2 2 2 8 2" xfId="21715" xr:uid="{00000000-0005-0000-0000-0000230E0000}"/>
    <cellStyle name="level1a 3 2 2 2_STUD aligned by INSTIT" xfId="4736" xr:uid="{00000000-0005-0000-0000-0000240E0000}"/>
    <cellStyle name="level1a 3 2 2 3" xfId="495" xr:uid="{00000000-0005-0000-0000-0000250E0000}"/>
    <cellStyle name="level1a 3 2 2 3 2" xfId="851" xr:uid="{00000000-0005-0000-0000-0000260E0000}"/>
    <cellStyle name="level1a 3 2 2 3 2 2" xfId="1993" xr:uid="{00000000-0005-0000-0000-0000270E0000}"/>
    <cellStyle name="level1a 3 2 2 3 2 2 2" xfId="11664" xr:uid="{00000000-0005-0000-0000-0000280E0000}"/>
    <cellStyle name="level1a 3 2 2 3 2 2 2 2" xfId="22070" xr:uid="{00000000-0005-0000-0000-0000290E0000}"/>
    <cellStyle name="level1a 3 2 2 3 2 2 3" xfId="15342" xr:uid="{00000000-0005-0000-0000-00002A0E0000}"/>
    <cellStyle name="level1a 3 2 2 3 2 2 3 2" xfId="28008" xr:uid="{00000000-0005-0000-0000-00002B0E0000}"/>
    <cellStyle name="level1a 3 2 2 3 2 2 3 2 2" xfId="36813" xr:uid="{00000000-0005-0000-0000-00002C0E0000}"/>
    <cellStyle name="level1a 3 2 2 3 2 2 4" xfId="6967" xr:uid="{00000000-0005-0000-0000-00002D0E0000}"/>
    <cellStyle name="level1a 3 2 2 3 2 3" xfId="3632" xr:uid="{00000000-0005-0000-0000-00002E0E0000}"/>
    <cellStyle name="level1a 3 2 2 3 2 3 2" xfId="13259" xr:uid="{00000000-0005-0000-0000-00002F0E0000}"/>
    <cellStyle name="level1a 3 2 2 3 2 3 2 2" xfId="23625" xr:uid="{00000000-0005-0000-0000-0000300E0000}"/>
    <cellStyle name="level1a 3 2 2 3 2 3 3" xfId="16865" xr:uid="{00000000-0005-0000-0000-0000310E0000}"/>
    <cellStyle name="level1a 3 2 2 3 2 3 3 2" xfId="29531" xr:uid="{00000000-0005-0000-0000-0000320E0000}"/>
    <cellStyle name="level1a 3 2 2 3 2 3 3 2 2" xfId="38310" xr:uid="{00000000-0005-0000-0000-0000330E0000}"/>
    <cellStyle name="level1a 3 2 2 3 2 3 4" xfId="8475" xr:uid="{00000000-0005-0000-0000-0000340E0000}"/>
    <cellStyle name="level1a 3 2 2 3 2 3 4 2" xfId="24831" xr:uid="{00000000-0005-0000-0000-0000350E0000}"/>
    <cellStyle name="level1a 3 2 2 3 2 4" xfId="9271" xr:uid="{00000000-0005-0000-0000-0000360E0000}"/>
    <cellStyle name="level1a 3 2 2 3 2 5" xfId="14265" xr:uid="{00000000-0005-0000-0000-0000370E0000}"/>
    <cellStyle name="level1a 3 2 2 3 2 5 2" xfId="26966" xr:uid="{00000000-0005-0000-0000-0000380E0000}"/>
    <cellStyle name="level1a 3 2 2 3 2 5 2 2" xfId="35808" xr:uid="{00000000-0005-0000-0000-0000390E0000}"/>
    <cellStyle name="level1a 3 2 2 3 2 6" xfId="5440" xr:uid="{00000000-0005-0000-0000-00003A0E0000}"/>
    <cellStyle name="level1a 3 2 2 3 2 6 2" xfId="25967" xr:uid="{00000000-0005-0000-0000-00003B0E0000}"/>
    <cellStyle name="level1a 3 2 2 3 3" xfId="1130" xr:uid="{00000000-0005-0000-0000-00003C0E0000}"/>
    <cellStyle name="level1a 3 2 2 3 3 2" xfId="1994" xr:uid="{00000000-0005-0000-0000-00003D0E0000}"/>
    <cellStyle name="level1a 3 2 2 3 3 2 2" xfId="11665" xr:uid="{00000000-0005-0000-0000-00003E0E0000}"/>
    <cellStyle name="level1a 3 2 2 3 3 2 2 2" xfId="22071" xr:uid="{00000000-0005-0000-0000-00003F0E0000}"/>
    <cellStyle name="level1a 3 2 2 3 3 2 3" xfId="15343" xr:uid="{00000000-0005-0000-0000-0000400E0000}"/>
    <cellStyle name="level1a 3 2 2 3 3 2 3 2" xfId="28009" xr:uid="{00000000-0005-0000-0000-0000410E0000}"/>
    <cellStyle name="level1a 3 2 2 3 3 2 3 2 2" xfId="36814" xr:uid="{00000000-0005-0000-0000-0000420E0000}"/>
    <cellStyle name="level1a 3 2 2 3 3 2 4" xfId="7253" xr:uid="{00000000-0005-0000-0000-0000430E0000}"/>
    <cellStyle name="level1a 3 2 2 3 3 3" xfId="3908" xr:uid="{00000000-0005-0000-0000-0000440E0000}"/>
    <cellStyle name="level1a 3 2 2 3 3 3 2" xfId="13530" xr:uid="{00000000-0005-0000-0000-0000450E0000}"/>
    <cellStyle name="level1a 3 2 2 3 3 3 2 2" xfId="23890" xr:uid="{00000000-0005-0000-0000-0000460E0000}"/>
    <cellStyle name="level1a 3 2 2 3 3 3 3" xfId="17120" xr:uid="{00000000-0005-0000-0000-0000470E0000}"/>
    <cellStyle name="level1a 3 2 2 3 3 3 3 2" xfId="29786" xr:uid="{00000000-0005-0000-0000-0000480E0000}"/>
    <cellStyle name="level1a 3 2 2 3 3 3 3 2 2" xfId="38563" xr:uid="{00000000-0005-0000-0000-0000490E0000}"/>
    <cellStyle name="level1a 3 2 2 3 3 3 4" xfId="9565" xr:uid="{00000000-0005-0000-0000-00004A0E0000}"/>
    <cellStyle name="level1a 3 2 2 3 3 4" xfId="10826" xr:uid="{00000000-0005-0000-0000-00004B0E0000}"/>
    <cellStyle name="level1a 3 2 2 3 3 4 2" xfId="21280" xr:uid="{00000000-0005-0000-0000-00004C0E0000}"/>
    <cellStyle name="level1a 3 2 2 3 3 5" xfId="5709" xr:uid="{00000000-0005-0000-0000-00004D0E0000}"/>
    <cellStyle name="level1a 3 2 2 3 3 5 2" xfId="26905" xr:uid="{00000000-0005-0000-0000-00004E0E0000}"/>
    <cellStyle name="level1a 3 2 2 3 4" xfId="1358" xr:uid="{00000000-0005-0000-0000-00004F0E0000}"/>
    <cellStyle name="level1a 3 2 2 3 4 2" xfId="1995" xr:uid="{00000000-0005-0000-0000-0000500E0000}"/>
    <cellStyle name="level1a 3 2 2 3 4 2 2" xfId="11666" xr:uid="{00000000-0005-0000-0000-0000510E0000}"/>
    <cellStyle name="level1a 3 2 2 3 4 2 2 2" xfId="22072" xr:uid="{00000000-0005-0000-0000-0000520E0000}"/>
    <cellStyle name="level1a 3 2 2 3 4 2 3" xfId="15344" xr:uid="{00000000-0005-0000-0000-0000530E0000}"/>
    <cellStyle name="level1a 3 2 2 3 4 2 3 2" xfId="28010" xr:uid="{00000000-0005-0000-0000-0000540E0000}"/>
    <cellStyle name="level1a 3 2 2 3 4 2 3 2 2" xfId="36815" xr:uid="{00000000-0005-0000-0000-0000550E0000}"/>
    <cellStyle name="level1a 3 2 2 3 4 2 4" xfId="7254" xr:uid="{00000000-0005-0000-0000-0000560E0000}"/>
    <cellStyle name="level1a 3 2 2 3 4 3" xfId="4136" xr:uid="{00000000-0005-0000-0000-0000570E0000}"/>
    <cellStyle name="level1a 3 2 2 3 4 3 2" xfId="13758" xr:uid="{00000000-0005-0000-0000-0000580E0000}"/>
    <cellStyle name="level1a 3 2 2 3 4 3 2 2" xfId="24107" xr:uid="{00000000-0005-0000-0000-0000590E0000}"/>
    <cellStyle name="level1a 3 2 2 3 4 3 3" xfId="17332" xr:uid="{00000000-0005-0000-0000-00005A0E0000}"/>
    <cellStyle name="level1a 3 2 2 3 4 3 3 2" xfId="29998" xr:uid="{00000000-0005-0000-0000-00005B0E0000}"/>
    <cellStyle name="level1a 3 2 2 3 4 3 3 2 2" xfId="38775" xr:uid="{00000000-0005-0000-0000-00005C0E0000}"/>
    <cellStyle name="level1a 3 2 2 3 4 3 4" xfId="9566" xr:uid="{00000000-0005-0000-0000-00005D0E0000}"/>
    <cellStyle name="level1a 3 2 2 3 4 4" xfId="11029" xr:uid="{00000000-0005-0000-0000-00005E0E0000}"/>
    <cellStyle name="level1a 3 2 2 3 4 4 2" xfId="21466" xr:uid="{00000000-0005-0000-0000-00005F0E0000}"/>
    <cellStyle name="level1a 3 2 2 3 4 5" xfId="14736" xr:uid="{00000000-0005-0000-0000-0000600E0000}"/>
    <cellStyle name="level1a 3 2 2 3 4 5 2" xfId="27419" xr:uid="{00000000-0005-0000-0000-0000610E0000}"/>
    <cellStyle name="level1a 3 2 2 3 4 5 2 2" xfId="36246" xr:uid="{00000000-0005-0000-0000-0000620E0000}"/>
    <cellStyle name="level1a 3 2 2 3 4 6" xfId="5710" xr:uid="{00000000-0005-0000-0000-0000630E0000}"/>
    <cellStyle name="level1a 3 2 2 3 4 6 2" xfId="19870" xr:uid="{00000000-0005-0000-0000-0000640E0000}"/>
    <cellStyle name="level1a 3 2 2 3 5" xfId="1574" xr:uid="{00000000-0005-0000-0000-0000650E0000}"/>
    <cellStyle name="level1a 3 2 2 3 5 2" xfId="1996" xr:uid="{00000000-0005-0000-0000-0000660E0000}"/>
    <cellStyle name="level1a 3 2 2 3 5 2 2" xfId="11667" xr:uid="{00000000-0005-0000-0000-0000670E0000}"/>
    <cellStyle name="level1a 3 2 2 3 5 2 2 2" xfId="22073" xr:uid="{00000000-0005-0000-0000-0000680E0000}"/>
    <cellStyle name="level1a 3 2 2 3 5 2 3" xfId="15345" xr:uid="{00000000-0005-0000-0000-0000690E0000}"/>
    <cellStyle name="level1a 3 2 2 3 5 2 3 2" xfId="28011" xr:uid="{00000000-0005-0000-0000-00006A0E0000}"/>
    <cellStyle name="level1a 3 2 2 3 5 2 3 2 2" xfId="36816" xr:uid="{00000000-0005-0000-0000-00006B0E0000}"/>
    <cellStyle name="level1a 3 2 2 3 5 2 4" xfId="7255" xr:uid="{00000000-0005-0000-0000-00006C0E0000}"/>
    <cellStyle name="level1a 3 2 2 3 5 3" xfId="4352" xr:uid="{00000000-0005-0000-0000-00006D0E0000}"/>
    <cellStyle name="level1a 3 2 2 3 5 3 2" xfId="13974" xr:uid="{00000000-0005-0000-0000-00006E0E0000}"/>
    <cellStyle name="level1a 3 2 2 3 5 3 2 2" xfId="24313" xr:uid="{00000000-0005-0000-0000-00006F0E0000}"/>
    <cellStyle name="level1a 3 2 2 3 5 3 3" xfId="17530" xr:uid="{00000000-0005-0000-0000-0000700E0000}"/>
    <cellStyle name="level1a 3 2 2 3 5 3 3 2" xfId="30196" xr:uid="{00000000-0005-0000-0000-0000710E0000}"/>
    <cellStyle name="level1a 3 2 2 3 5 3 3 2 2" xfId="38973" xr:uid="{00000000-0005-0000-0000-0000720E0000}"/>
    <cellStyle name="level1a 3 2 2 3 5 3 4" xfId="9567" xr:uid="{00000000-0005-0000-0000-0000730E0000}"/>
    <cellStyle name="level1a 3 2 2 3 5 4" xfId="11245" xr:uid="{00000000-0005-0000-0000-0000740E0000}"/>
    <cellStyle name="level1a 3 2 2 3 5 4 2" xfId="21674" xr:uid="{00000000-0005-0000-0000-0000750E0000}"/>
    <cellStyle name="level1a 3 2 2 3 5 5" xfId="14952" xr:uid="{00000000-0005-0000-0000-0000760E0000}"/>
    <cellStyle name="level1a 3 2 2 3 5 5 2" xfId="27626" xr:uid="{00000000-0005-0000-0000-0000770E0000}"/>
    <cellStyle name="level1a 3 2 2 3 5 5 2 2" xfId="36444" xr:uid="{00000000-0005-0000-0000-0000780E0000}"/>
    <cellStyle name="level1a 3 2 2 3 5 6" xfId="5711" xr:uid="{00000000-0005-0000-0000-0000790E0000}"/>
    <cellStyle name="level1a 3 2 2 3 5 6 2" xfId="24620" xr:uid="{00000000-0005-0000-0000-00007A0E0000}"/>
    <cellStyle name="level1a 3 2 2 3 6" xfId="1776" xr:uid="{00000000-0005-0000-0000-00007B0E0000}"/>
    <cellStyle name="level1a 3 2 2 3 6 2" xfId="1997" xr:uid="{00000000-0005-0000-0000-00007C0E0000}"/>
    <cellStyle name="level1a 3 2 2 3 6 2 2" xfId="11668" xr:uid="{00000000-0005-0000-0000-00007D0E0000}"/>
    <cellStyle name="level1a 3 2 2 3 6 2 2 2" xfId="22074" xr:uid="{00000000-0005-0000-0000-00007E0E0000}"/>
    <cellStyle name="level1a 3 2 2 3 6 2 3" xfId="15346" xr:uid="{00000000-0005-0000-0000-00007F0E0000}"/>
    <cellStyle name="level1a 3 2 2 3 6 2 3 2" xfId="28012" xr:uid="{00000000-0005-0000-0000-0000800E0000}"/>
    <cellStyle name="level1a 3 2 2 3 6 2 3 2 2" xfId="36817" xr:uid="{00000000-0005-0000-0000-0000810E0000}"/>
    <cellStyle name="level1a 3 2 2 3 6 2 4" xfId="7256" xr:uid="{00000000-0005-0000-0000-0000820E0000}"/>
    <cellStyle name="level1a 3 2 2 3 6 3" xfId="4554" xr:uid="{00000000-0005-0000-0000-0000830E0000}"/>
    <cellStyle name="level1a 3 2 2 3 6 3 2" xfId="14176" xr:uid="{00000000-0005-0000-0000-0000840E0000}"/>
    <cellStyle name="level1a 3 2 2 3 6 3 2 2" xfId="24505" xr:uid="{00000000-0005-0000-0000-0000850E0000}"/>
    <cellStyle name="level1a 3 2 2 3 6 3 3" xfId="17717" xr:uid="{00000000-0005-0000-0000-0000860E0000}"/>
    <cellStyle name="level1a 3 2 2 3 6 3 3 2" xfId="30383" xr:uid="{00000000-0005-0000-0000-0000870E0000}"/>
    <cellStyle name="level1a 3 2 2 3 6 3 3 2 2" xfId="39160" xr:uid="{00000000-0005-0000-0000-0000880E0000}"/>
    <cellStyle name="level1a 3 2 2 3 6 3 4" xfId="9568" xr:uid="{00000000-0005-0000-0000-0000890E0000}"/>
    <cellStyle name="level1a 3 2 2 3 6 4" xfId="11447" xr:uid="{00000000-0005-0000-0000-00008A0E0000}"/>
    <cellStyle name="level1a 3 2 2 3 6 4 2" xfId="21870" xr:uid="{00000000-0005-0000-0000-00008B0E0000}"/>
    <cellStyle name="level1a 3 2 2 3 6 5" xfId="15154" xr:uid="{00000000-0005-0000-0000-00008C0E0000}"/>
    <cellStyle name="level1a 3 2 2 3 6 5 2" xfId="27821" xr:uid="{00000000-0005-0000-0000-00008D0E0000}"/>
    <cellStyle name="level1a 3 2 2 3 6 5 2 2" xfId="36631" xr:uid="{00000000-0005-0000-0000-00008E0E0000}"/>
    <cellStyle name="level1a 3 2 2 3 6 6" xfId="5712" xr:uid="{00000000-0005-0000-0000-00008F0E0000}"/>
    <cellStyle name="level1a 3 2 2 3 6 6 2" xfId="25628" xr:uid="{00000000-0005-0000-0000-0000900E0000}"/>
    <cellStyle name="level1a 3 2 2 3 7" xfId="1992" xr:uid="{00000000-0005-0000-0000-0000910E0000}"/>
    <cellStyle name="level1a 3 2 2 3 7 2" xfId="11663" xr:uid="{00000000-0005-0000-0000-0000920E0000}"/>
    <cellStyle name="level1a 3 2 2 3 7 2 2" xfId="22069" xr:uid="{00000000-0005-0000-0000-0000930E0000}"/>
    <cellStyle name="level1a 3 2 2 3 7 3" xfId="15341" xr:uid="{00000000-0005-0000-0000-0000940E0000}"/>
    <cellStyle name="level1a 3 2 2 3 7 3 2" xfId="28007" xr:uid="{00000000-0005-0000-0000-0000950E0000}"/>
    <cellStyle name="level1a 3 2 2 3 7 3 2 2" xfId="36812" xr:uid="{00000000-0005-0000-0000-0000960E0000}"/>
    <cellStyle name="level1a 3 2 2 3 7 4" xfId="6530" xr:uid="{00000000-0005-0000-0000-0000970E0000}"/>
    <cellStyle name="level1a 3 2 2 3 8" xfId="3365" xr:uid="{00000000-0005-0000-0000-0000980E0000}"/>
    <cellStyle name="level1a 3 2 2 3 8 2" xfId="13006" xr:uid="{00000000-0005-0000-0000-0000990E0000}"/>
    <cellStyle name="level1a 3 2 2 3 8 2 2" xfId="23375" xr:uid="{00000000-0005-0000-0000-00009A0E0000}"/>
    <cellStyle name="level1a 3 2 2 3 8 3" xfId="16617" xr:uid="{00000000-0005-0000-0000-00009B0E0000}"/>
    <cellStyle name="level1a 3 2 2 3 8 3 2" xfId="29283" xr:uid="{00000000-0005-0000-0000-00009C0E0000}"/>
    <cellStyle name="level1a 3 2 2 3 8 3 2 2" xfId="38070" xr:uid="{00000000-0005-0000-0000-00009D0E0000}"/>
    <cellStyle name="level1a 3 2 2 3 8 4" xfId="8833" xr:uid="{00000000-0005-0000-0000-00009E0E0000}"/>
    <cellStyle name="level1a 3 2 2 3 9" xfId="4894" xr:uid="{00000000-0005-0000-0000-00009F0E0000}"/>
    <cellStyle name="level1a 3 2 2 3 9 2" xfId="20743" xr:uid="{00000000-0005-0000-0000-0000A00E0000}"/>
    <cellStyle name="level1a 3 2 2 3_STUD aligned by INSTIT" xfId="4708" xr:uid="{00000000-0005-0000-0000-0000A10E0000}"/>
    <cellStyle name="level1a 3 2 2 4" xfId="695" xr:uid="{00000000-0005-0000-0000-0000A20E0000}"/>
    <cellStyle name="level1a 3 2 2 4 2" xfId="1998" xr:uid="{00000000-0005-0000-0000-0000A30E0000}"/>
    <cellStyle name="level1a 3 2 2 4 2 2" xfId="11669" xr:uid="{00000000-0005-0000-0000-0000A40E0000}"/>
    <cellStyle name="level1a 3 2 2 4 2 2 2" xfId="22075" xr:uid="{00000000-0005-0000-0000-0000A50E0000}"/>
    <cellStyle name="level1a 3 2 2 4 2 3" xfId="15347" xr:uid="{00000000-0005-0000-0000-0000A60E0000}"/>
    <cellStyle name="level1a 3 2 2 4 2 3 2" xfId="28013" xr:uid="{00000000-0005-0000-0000-0000A70E0000}"/>
    <cellStyle name="level1a 3 2 2 4 2 3 2 2" xfId="36818" xr:uid="{00000000-0005-0000-0000-0000A80E0000}"/>
    <cellStyle name="level1a 3 2 2 4 2 4" xfId="6397" xr:uid="{00000000-0005-0000-0000-0000A90E0000}"/>
    <cellStyle name="level1a 3 2 2 4 3" xfId="3480" xr:uid="{00000000-0005-0000-0000-0000AA0E0000}"/>
    <cellStyle name="level1a 3 2 2 4 3 2" xfId="13114" xr:uid="{00000000-0005-0000-0000-0000AB0E0000}"/>
    <cellStyle name="level1a 3 2 2 4 3 2 2" xfId="23482" xr:uid="{00000000-0005-0000-0000-0000AC0E0000}"/>
    <cellStyle name="level1a 3 2 2 4 3 3" xfId="16723" xr:uid="{00000000-0005-0000-0000-0000AD0E0000}"/>
    <cellStyle name="level1a 3 2 2 4 3 3 2" xfId="29389" xr:uid="{00000000-0005-0000-0000-0000AE0E0000}"/>
    <cellStyle name="level1a 3 2 2 4 3 3 2 2" xfId="38172" xr:uid="{00000000-0005-0000-0000-0000AF0E0000}"/>
    <cellStyle name="level1a 3 2 2 4 3 4" xfId="7981" xr:uid="{00000000-0005-0000-0000-0000B00E0000}"/>
    <cellStyle name="level1a 3 2 2 4 3 4 2" xfId="25067" xr:uid="{00000000-0005-0000-0000-0000B10E0000}"/>
    <cellStyle name="level1a 3 2 2 4 4" xfId="10137" xr:uid="{00000000-0005-0000-0000-0000B20E0000}"/>
    <cellStyle name="level1a 3 2 2 4 5" xfId="10482" xr:uid="{00000000-0005-0000-0000-0000B30E0000}"/>
    <cellStyle name="level1a 3 2 2 4 5 2" xfId="20984" xr:uid="{00000000-0005-0000-0000-0000B40E0000}"/>
    <cellStyle name="level1a 3 2 2 4 6" xfId="4810" xr:uid="{00000000-0005-0000-0000-0000B50E0000}"/>
    <cellStyle name="level1a 3 2 2 4 6 2" xfId="19463" xr:uid="{00000000-0005-0000-0000-0000B60E0000}"/>
    <cellStyle name="level1a 3 2 2 5" xfId="974" xr:uid="{00000000-0005-0000-0000-0000B70E0000}"/>
    <cellStyle name="level1a 3 2 2 5 2" xfId="1999" xr:uid="{00000000-0005-0000-0000-0000B80E0000}"/>
    <cellStyle name="level1a 3 2 2 5 2 2" xfId="11670" xr:uid="{00000000-0005-0000-0000-0000B90E0000}"/>
    <cellStyle name="level1a 3 2 2 5 2 2 2" xfId="22076" xr:uid="{00000000-0005-0000-0000-0000BA0E0000}"/>
    <cellStyle name="level1a 3 2 2 5 2 3" xfId="15348" xr:uid="{00000000-0005-0000-0000-0000BB0E0000}"/>
    <cellStyle name="level1a 3 2 2 5 2 3 2" xfId="28014" xr:uid="{00000000-0005-0000-0000-0000BC0E0000}"/>
    <cellStyle name="level1a 3 2 2 5 2 3 2 2" xfId="36819" xr:uid="{00000000-0005-0000-0000-0000BD0E0000}"/>
    <cellStyle name="level1a 3 2 2 5 2 4" xfId="6674" xr:uid="{00000000-0005-0000-0000-0000BE0E0000}"/>
    <cellStyle name="level1a 3 2 2 5 3" xfId="3752" xr:uid="{00000000-0005-0000-0000-0000BF0E0000}"/>
    <cellStyle name="level1a 3 2 2 5 3 2" xfId="13379" xr:uid="{00000000-0005-0000-0000-0000C00E0000}"/>
    <cellStyle name="level1a 3 2 2 5 3 2 2" xfId="23744" xr:uid="{00000000-0005-0000-0000-0000C10E0000}"/>
    <cellStyle name="level1a 3 2 2 5 3 3" xfId="16978" xr:uid="{00000000-0005-0000-0000-0000C20E0000}"/>
    <cellStyle name="level1a 3 2 2 5 3 3 2" xfId="29644" xr:uid="{00000000-0005-0000-0000-0000C30E0000}"/>
    <cellStyle name="level1a 3 2 2 5 3 3 2 2" xfId="38423" xr:uid="{00000000-0005-0000-0000-0000C40E0000}"/>
    <cellStyle name="level1a 3 2 2 5 3 4" xfId="8181" xr:uid="{00000000-0005-0000-0000-0000C50E0000}"/>
    <cellStyle name="level1a 3 2 2 5 3 4 2" xfId="18239" xr:uid="{00000000-0005-0000-0000-0000C60E0000}"/>
    <cellStyle name="level1a 3 2 2 5 4" xfId="8049" xr:uid="{00000000-0005-0000-0000-0000C70E0000}"/>
    <cellStyle name="level1a 3 2 2 5 5" xfId="10711" xr:uid="{00000000-0005-0000-0000-0000C80E0000}"/>
    <cellStyle name="level1a 3 2 2 5 5 2" xfId="21186" xr:uid="{00000000-0005-0000-0000-0000C90E0000}"/>
    <cellStyle name="level1a 3 2 2 5 6" xfId="14381" xr:uid="{00000000-0005-0000-0000-0000CA0E0000}"/>
    <cellStyle name="level1a 3 2 2 5 6 2" xfId="27078" xr:uid="{00000000-0005-0000-0000-0000CB0E0000}"/>
    <cellStyle name="level1a 3 2 2 5 6 2 2" xfId="35917" xr:uid="{00000000-0005-0000-0000-0000CC0E0000}"/>
    <cellStyle name="level1a 3 2 2 5 7" xfId="5212" xr:uid="{00000000-0005-0000-0000-0000CD0E0000}"/>
    <cellStyle name="level1a 3 2 2 5 7 2" xfId="25624" xr:uid="{00000000-0005-0000-0000-0000CE0E0000}"/>
    <cellStyle name="level1a 3 2 2 6" xfId="1208" xr:uid="{00000000-0005-0000-0000-0000CF0E0000}"/>
    <cellStyle name="level1a 3 2 2 6 2" xfId="2000" xr:uid="{00000000-0005-0000-0000-0000D00E0000}"/>
    <cellStyle name="level1a 3 2 2 6 2 2" xfId="11671" xr:uid="{00000000-0005-0000-0000-0000D10E0000}"/>
    <cellStyle name="level1a 3 2 2 6 2 2 2" xfId="22077" xr:uid="{00000000-0005-0000-0000-0000D20E0000}"/>
    <cellStyle name="level1a 3 2 2 6 2 3" xfId="15349" xr:uid="{00000000-0005-0000-0000-0000D30E0000}"/>
    <cellStyle name="level1a 3 2 2 6 2 3 2" xfId="28015" xr:uid="{00000000-0005-0000-0000-0000D40E0000}"/>
    <cellStyle name="level1a 3 2 2 6 2 3 2 2" xfId="36820" xr:uid="{00000000-0005-0000-0000-0000D50E0000}"/>
    <cellStyle name="level1a 3 2 2 6 2 4" xfId="6580" xr:uid="{00000000-0005-0000-0000-0000D60E0000}"/>
    <cellStyle name="level1a 3 2 2 6 3" xfId="3986" xr:uid="{00000000-0005-0000-0000-0000D70E0000}"/>
    <cellStyle name="level1a 3 2 2 6 3 2" xfId="13608" xr:uid="{00000000-0005-0000-0000-0000D80E0000}"/>
    <cellStyle name="level1a 3 2 2 6 3 2 2" xfId="23965" xr:uid="{00000000-0005-0000-0000-0000D90E0000}"/>
    <cellStyle name="level1a 3 2 2 6 3 3" xfId="17192" xr:uid="{00000000-0005-0000-0000-0000DA0E0000}"/>
    <cellStyle name="level1a 3 2 2 6 3 3 2" xfId="29858" xr:uid="{00000000-0005-0000-0000-0000DB0E0000}"/>
    <cellStyle name="level1a 3 2 2 6 3 3 2 2" xfId="38635" xr:uid="{00000000-0005-0000-0000-0000DC0E0000}"/>
    <cellStyle name="level1a 3 2 2 6 3 4" xfId="8080" xr:uid="{00000000-0005-0000-0000-0000DD0E0000}"/>
    <cellStyle name="level1a 3 2 2 6 3 4 2" xfId="18300" xr:uid="{00000000-0005-0000-0000-0000DE0E0000}"/>
    <cellStyle name="level1a 3 2 2 6 4" xfId="8788" xr:uid="{00000000-0005-0000-0000-0000DF0E0000}"/>
    <cellStyle name="level1a 3 2 2 6 5" xfId="14586" xr:uid="{00000000-0005-0000-0000-0000E00E0000}"/>
    <cellStyle name="level1a 3 2 2 6 5 2" xfId="27275" xr:uid="{00000000-0005-0000-0000-0000E10E0000}"/>
    <cellStyle name="level1a 3 2 2 6 5 2 2" xfId="36106" xr:uid="{00000000-0005-0000-0000-0000E20E0000}"/>
    <cellStyle name="level1a 3 2 2 6 6" xfId="5135" xr:uid="{00000000-0005-0000-0000-0000E30E0000}"/>
    <cellStyle name="level1a 3 2 2 6 6 2" xfId="25288" xr:uid="{00000000-0005-0000-0000-0000E40E0000}"/>
    <cellStyle name="level1a 3 2 2 7" xfId="1428" xr:uid="{00000000-0005-0000-0000-0000E50E0000}"/>
    <cellStyle name="level1a 3 2 2 7 2" xfId="2001" xr:uid="{00000000-0005-0000-0000-0000E60E0000}"/>
    <cellStyle name="level1a 3 2 2 7 2 2" xfId="11672" xr:uid="{00000000-0005-0000-0000-0000E70E0000}"/>
    <cellStyle name="level1a 3 2 2 7 2 2 2" xfId="22078" xr:uid="{00000000-0005-0000-0000-0000E80E0000}"/>
    <cellStyle name="level1a 3 2 2 7 2 3" xfId="15350" xr:uid="{00000000-0005-0000-0000-0000E90E0000}"/>
    <cellStyle name="level1a 3 2 2 7 2 3 2" xfId="28016" xr:uid="{00000000-0005-0000-0000-0000EA0E0000}"/>
    <cellStyle name="level1a 3 2 2 7 2 3 2 2" xfId="36821" xr:uid="{00000000-0005-0000-0000-0000EB0E0000}"/>
    <cellStyle name="level1a 3 2 2 7 2 4" xfId="7062" xr:uid="{00000000-0005-0000-0000-0000EC0E0000}"/>
    <cellStyle name="level1a 3 2 2 7 3" xfId="4206" xr:uid="{00000000-0005-0000-0000-0000ED0E0000}"/>
    <cellStyle name="level1a 3 2 2 7 3 2" xfId="13828" xr:uid="{00000000-0005-0000-0000-0000EE0E0000}"/>
    <cellStyle name="level1a 3 2 2 7 3 2 2" xfId="24173" xr:uid="{00000000-0005-0000-0000-0000EF0E0000}"/>
    <cellStyle name="level1a 3 2 2 7 3 3" xfId="17394" xr:uid="{00000000-0005-0000-0000-0000F00E0000}"/>
    <cellStyle name="level1a 3 2 2 7 3 3 2" xfId="30060" xr:uid="{00000000-0005-0000-0000-0000F10E0000}"/>
    <cellStyle name="level1a 3 2 2 7 3 3 2 2" xfId="38837" xr:uid="{00000000-0005-0000-0000-0000F20E0000}"/>
    <cellStyle name="level1a 3 2 2 7 3 4" xfId="8570" xr:uid="{00000000-0005-0000-0000-0000F30E0000}"/>
    <cellStyle name="level1a 3 2 2 7 3 4 2" xfId="5393" xr:uid="{00000000-0005-0000-0000-0000F40E0000}"/>
    <cellStyle name="level1a 3 2 2 7 4" xfId="9366" xr:uid="{00000000-0005-0000-0000-0000F50E0000}"/>
    <cellStyle name="level1a 3 2 2 7 5" xfId="11099" xr:uid="{00000000-0005-0000-0000-0000F60E0000}"/>
    <cellStyle name="level1a 3 2 2 7 5 2" xfId="21533" xr:uid="{00000000-0005-0000-0000-0000F70E0000}"/>
    <cellStyle name="level1a 3 2 2 7 6" xfId="14806" xr:uid="{00000000-0005-0000-0000-0000F80E0000}"/>
    <cellStyle name="level1a 3 2 2 7 6 2" xfId="27487" xr:uid="{00000000-0005-0000-0000-0000F90E0000}"/>
    <cellStyle name="level1a 3 2 2 7 6 2 2" xfId="36308" xr:uid="{00000000-0005-0000-0000-0000FA0E0000}"/>
    <cellStyle name="level1a 3 2 2 7 7" xfId="5522" xr:uid="{00000000-0005-0000-0000-0000FB0E0000}"/>
    <cellStyle name="level1a 3 2 2 7 7 2" xfId="19538" xr:uid="{00000000-0005-0000-0000-0000FC0E0000}"/>
    <cellStyle name="level1a 3 2 2 8" xfId="1632" xr:uid="{00000000-0005-0000-0000-0000FD0E0000}"/>
    <cellStyle name="level1a 3 2 2 8 2" xfId="2002" xr:uid="{00000000-0005-0000-0000-0000FE0E0000}"/>
    <cellStyle name="level1a 3 2 2 8 2 2" xfId="11673" xr:uid="{00000000-0005-0000-0000-0000FF0E0000}"/>
    <cellStyle name="level1a 3 2 2 8 2 2 2" xfId="22079" xr:uid="{00000000-0005-0000-0000-0000000F0000}"/>
    <cellStyle name="level1a 3 2 2 8 2 3" xfId="15351" xr:uid="{00000000-0005-0000-0000-0000010F0000}"/>
    <cellStyle name="level1a 3 2 2 8 2 3 2" xfId="28017" xr:uid="{00000000-0005-0000-0000-0000020F0000}"/>
    <cellStyle name="level1a 3 2 2 8 2 3 2 2" xfId="36822" xr:uid="{00000000-0005-0000-0000-0000030F0000}"/>
    <cellStyle name="level1a 3 2 2 8 2 4" xfId="7257" xr:uid="{00000000-0005-0000-0000-0000040F0000}"/>
    <cellStyle name="level1a 3 2 2 8 3" xfId="4410" xr:uid="{00000000-0005-0000-0000-0000050F0000}"/>
    <cellStyle name="level1a 3 2 2 8 3 2" xfId="14032" xr:uid="{00000000-0005-0000-0000-0000060F0000}"/>
    <cellStyle name="level1a 3 2 2 8 3 2 2" xfId="24369" xr:uid="{00000000-0005-0000-0000-0000070F0000}"/>
    <cellStyle name="level1a 3 2 2 8 3 3" xfId="17583" xr:uid="{00000000-0005-0000-0000-0000080F0000}"/>
    <cellStyle name="level1a 3 2 2 8 3 3 2" xfId="30249" xr:uid="{00000000-0005-0000-0000-0000090F0000}"/>
    <cellStyle name="level1a 3 2 2 8 3 3 2 2" xfId="39026" xr:uid="{00000000-0005-0000-0000-00000A0F0000}"/>
    <cellStyle name="level1a 3 2 2 8 3 4" xfId="9569" xr:uid="{00000000-0005-0000-0000-00000B0F0000}"/>
    <cellStyle name="level1a 3 2 2 8 4" xfId="11303" xr:uid="{00000000-0005-0000-0000-00000C0F0000}"/>
    <cellStyle name="level1a 3 2 2 8 4 2" xfId="21732" xr:uid="{00000000-0005-0000-0000-00000D0F0000}"/>
    <cellStyle name="level1a 3 2 2 8 5" xfId="15010" xr:uid="{00000000-0005-0000-0000-00000E0F0000}"/>
    <cellStyle name="level1a 3 2 2 8 5 2" xfId="27683" xr:uid="{00000000-0005-0000-0000-00000F0F0000}"/>
    <cellStyle name="level1a 3 2 2 8 5 2 2" xfId="36497" xr:uid="{00000000-0005-0000-0000-0000100F0000}"/>
    <cellStyle name="level1a 3 2 2 8 6" xfId="5713" xr:uid="{00000000-0005-0000-0000-0000110F0000}"/>
    <cellStyle name="level1a 3 2 2 8 6 2" xfId="18337" xr:uid="{00000000-0005-0000-0000-0000120F0000}"/>
    <cellStyle name="level1a 3 2 2 9" xfId="1985" xr:uid="{00000000-0005-0000-0000-0000130F0000}"/>
    <cellStyle name="level1a 3 2 2 9 2" xfId="11656" xr:uid="{00000000-0005-0000-0000-0000140F0000}"/>
    <cellStyle name="level1a 3 2 2 9 2 2" xfId="22062" xr:uid="{00000000-0005-0000-0000-0000150F0000}"/>
    <cellStyle name="level1a 3 2 2 9 3" xfId="15334" xr:uid="{00000000-0005-0000-0000-0000160F0000}"/>
    <cellStyle name="level1a 3 2 2 9 3 2" xfId="28000" xr:uid="{00000000-0005-0000-0000-0000170F0000}"/>
    <cellStyle name="level1a 3 2 2 9 3 2 2" xfId="36805" xr:uid="{00000000-0005-0000-0000-0000180F0000}"/>
    <cellStyle name="level1a 3 2 2 9 4" xfId="6273" xr:uid="{00000000-0005-0000-0000-0000190F0000}"/>
    <cellStyle name="level1a 3 2 2_STUD aligned by INSTIT" xfId="4797" xr:uid="{00000000-0005-0000-0000-00001A0F0000}"/>
    <cellStyle name="level1a 3 2 3" xfId="296" xr:uid="{00000000-0005-0000-0000-00001B0F0000}"/>
    <cellStyle name="level1a 3 2 3 10" xfId="4643" xr:uid="{00000000-0005-0000-0000-00001C0F0000}"/>
    <cellStyle name="level1a 3 2 3 10 2" xfId="20849" xr:uid="{00000000-0005-0000-0000-00001D0F0000}"/>
    <cellStyle name="level1a 3 2 3 2" xfId="416" xr:uid="{00000000-0005-0000-0000-00001E0F0000}"/>
    <cellStyle name="level1a 3 2 3 2 2" xfId="772" xr:uid="{00000000-0005-0000-0000-00001F0F0000}"/>
    <cellStyle name="level1a 3 2 3 2 2 2" xfId="2005" xr:uid="{00000000-0005-0000-0000-0000200F0000}"/>
    <cellStyle name="level1a 3 2 3 2 2 2 2" xfId="11676" xr:uid="{00000000-0005-0000-0000-0000210F0000}"/>
    <cellStyle name="level1a 3 2 3 2 2 2 2 2" xfId="22082" xr:uid="{00000000-0005-0000-0000-0000220F0000}"/>
    <cellStyle name="level1a 3 2 3 2 2 2 3" xfId="15354" xr:uid="{00000000-0005-0000-0000-0000230F0000}"/>
    <cellStyle name="level1a 3 2 3 2 2 2 3 2" xfId="28020" xr:uid="{00000000-0005-0000-0000-0000240F0000}"/>
    <cellStyle name="level1a 3 2 3 2 2 2 3 2 2" xfId="36825" xr:uid="{00000000-0005-0000-0000-0000250F0000}"/>
    <cellStyle name="level1a 3 2 3 2 2 2 4" xfId="6734" xr:uid="{00000000-0005-0000-0000-0000260F0000}"/>
    <cellStyle name="level1a 3 2 3 2 2 3" xfId="3553" xr:uid="{00000000-0005-0000-0000-0000270F0000}"/>
    <cellStyle name="level1a 3 2 3 2 2 3 2" xfId="13185" xr:uid="{00000000-0005-0000-0000-0000280F0000}"/>
    <cellStyle name="level1a 3 2 3 2 2 3 2 2" xfId="23552" xr:uid="{00000000-0005-0000-0000-0000290F0000}"/>
    <cellStyle name="level1a 3 2 3 2 2 3 3" xfId="16794" xr:uid="{00000000-0005-0000-0000-00002A0F0000}"/>
    <cellStyle name="level1a 3 2 3 2 2 3 3 2" xfId="29460" xr:uid="{00000000-0005-0000-0000-00002B0F0000}"/>
    <cellStyle name="level1a 3 2 3 2 2 3 3 2 2" xfId="38241" xr:uid="{00000000-0005-0000-0000-00002C0F0000}"/>
    <cellStyle name="level1a 3 2 3 2 2 3 4" xfId="8240" xr:uid="{00000000-0005-0000-0000-00002D0F0000}"/>
    <cellStyle name="level1a 3 2 3 2 2 3 4 2" xfId="18680" xr:uid="{00000000-0005-0000-0000-00002E0F0000}"/>
    <cellStyle name="level1a 3 2 3 2 2 4" xfId="9030" xr:uid="{00000000-0005-0000-0000-00002F0F0000}"/>
    <cellStyle name="level1a 3 2 3 2 2 5" xfId="10546" xr:uid="{00000000-0005-0000-0000-0000300F0000}"/>
    <cellStyle name="level1a 3 2 3 2 2 5 2" xfId="21040" xr:uid="{00000000-0005-0000-0000-0000310F0000}"/>
    <cellStyle name="level1a 3 2 3 2 2 6" xfId="5264" xr:uid="{00000000-0005-0000-0000-0000320F0000}"/>
    <cellStyle name="level1a 3 2 3 2 2 6 2" xfId="18454" xr:uid="{00000000-0005-0000-0000-0000330F0000}"/>
    <cellStyle name="level1a 3 2 3 2 3" xfId="1051" xr:uid="{00000000-0005-0000-0000-0000340F0000}"/>
    <cellStyle name="level1a 3 2 3 2 3 2" xfId="2006" xr:uid="{00000000-0005-0000-0000-0000350F0000}"/>
    <cellStyle name="level1a 3 2 3 2 3 2 2" xfId="11677" xr:uid="{00000000-0005-0000-0000-0000360F0000}"/>
    <cellStyle name="level1a 3 2 3 2 3 2 2 2" xfId="22083" xr:uid="{00000000-0005-0000-0000-0000370F0000}"/>
    <cellStyle name="level1a 3 2 3 2 3 2 3" xfId="15355" xr:uid="{00000000-0005-0000-0000-0000380F0000}"/>
    <cellStyle name="level1a 3 2 3 2 3 2 3 2" xfId="28021" xr:uid="{00000000-0005-0000-0000-0000390F0000}"/>
    <cellStyle name="level1a 3 2 3 2 3 2 3 2 2" xfId="36826" xr:uid="{00000000-0005-0000-0000-00003A0F0000}"/>
    <cellStyle name="level1a 3 2 3 2 3 2 4" xfId="6896" xr:uid="{00000000-0005-0000-0000-00003B0F0000}"/>
    <cellStyle name="level1a 3 2 3 2 3 3" xfId="3829" xr:uid="{00000000-0005-0000-0000-00003C0F0000}"/>
    <cellStyle name="level1a 3 2 3 2 3 3 2" xfId="13456" xr:uid="{00000000-0005-0000-0000-00003D0F0000}"/>
    <cellStyle name="level1a 3 2 3 2 3 3 2 2" xfId="23817" xr:uid="{00000000-0005-0000-0000-00003E0F0000}"/>
    <cellStyle name="level1a 3 2 3 2 3 3 3" xfId="17049" xr:uid="{00000000-0005-0000-0000-00003F0F0000}"/>
    <cellStyle name="level1a 3 2 3 2 3 3 3 2" xfId="29715" xr:uid="{00000000-0005-0000-0000-0000400F0000}"/>
    <cellStyle name="level1a 3 2 3 2 3 3 3 2 2" xfId="38494" xr:uid="{00000000-0005-0000-0000-0000410F0000}"/>
    <cellStyle name="level1a 3 2 3 2 3 3 4" xfId="8403" xr:uid="{00000000-0005-0000-0000-0000420F0000}"/>
    <cellStyle name="level1a 3 2 3 2 3 3 4 2" xfId="19301" xr:uid="{00000000-0005-0000-0000-0000430F0000}"/>
    <cellStyle name="level1a 3 2 3 2 3 4" xfId="9197" xr:uid="{00000000-0005-0000-0000-0000440F0000}"/>
    <cellStyle name="level1a 3 2 3 2 3 5" xfId="14453" xr:uid="{00000000-0005-0000-0000-0000450F0000}"/>
    <cellStyle name="level1a 3 2 3 2 3 5 2" xfId="27146" xr:uid="{00000000-0005-0000-0000-0000460F0000}"/>
    <cellStyle name="level1a 3 2 3 2 3 5 2 2" xfId="35983" xr:uid="{00000000-0005-0000-0000-0000470F0000}"/>
    <cellStyle name="level1a 3 2 3 2 3 6" xfId="5390" xr:uid="{00000000-0005-0000-0000-0000480F0000}"/>
    <cellStyle name="level1a 3 2 3 2 3 6 2" xfId="19494" xr:uid="{00000000-0005-0000-0000-0000490F0000}"/>
    <cellStyle name="level1a 3 2 3 2 4" xfId="1284" xr:uid="{00000000-0005-0000-0000-00004A0F0000}"/>
    <cellStyle name="level1a 3 2 3 2 4 2" xfId="2007" xr:uid="{00000000-0005-0000-0000-00004B0F0000}"/>
    <cellStyle name="level1a 3 2 3 2 4 2 2" xfId="11678" xr:uid="{00000000-0005-0000-0000-00004C0F0000}"/>
    <cellStyle name="level1a 3 2 3 2 4 2 2 2" xfId="22084" xr:uid="{00000000-0005-0000-0000-00004D0F0000}"/>
    <cellStyle name="level1a 3 2 3 2 4 2 3" xfId="15356" xr:uid="{00000000-0005-0000-0000-00004E0F0000}"/>
    <cellStyle name="level1a 3 2 3 2 4 2 3 2" xfId="28022" xr:uid="{00000000-0005-0000-0000-00004F0F0000}"/>
    <cellStyle name="level1a 3 2 3 2 4 2 3 2 2" xfId="36827" xr:uid="{00000000-0005-0000-0000-0000500F0000}"/>
    <cellStyle name="level1a 3 2 3 2 4 2 4" xfId="7117" xr:uid="{00000000-0005-0000-0000-0000510F0000}"/>
    <cellStyle name="level1a 3 2 3 2 4 3" xfId="4062" xr:uid="{00000000-0005-0000-0000-0000520F0000}"/>
    <cellStyle name="level1a 3 2 3 2 4 3 2" xfId="13684" xr:uid="{00000000-0005-0000-0000-0000530F0000}"/>
    <cellStyle name="level1a 3 2 3 2 4 3 2 2" xfId="24036" xr:uid="{00000000-0005-0000-0000-0000540F0000}"/>
    <cellStyle name="level1a 3 2 3 2 4 3 3" xfId="17262" xr:uid="{00000000-0005-0000-0000-0000550F0000}"/>
    <cellStyle name="level1a 3 2 3 2 4 3 3 2" xfId="29928" xr:uid="{00000000-0005-0000-0000-0000560F0000}"/>
    <cellStyle name="level1a 3 2 3 2 4 3 3 2 2" xfId="38705" xr:uid="{00000000-0005-0000-0000-0000570F0000}"/>
    <cellStyle name="level1a 3 2 3 2 4 3 4" xfId="8625" xr:uid="{00000000-0005-0000-0000-0000580F0000}"/>
    <cellStyle name="level1a 3 2 3 2 4 3 4 2" xfId="24905" xr:uid="{00000000-0005-0000-0000-0000590F0000}"/>
    <cellStyle name="level1a 3 2 3 2 4 4" xfId="9421" xr:uid="{00000000-0005-0000-0000-00005A0F0000}"/>
    <cellStyle name="level1a 3 2 3 2 4 5" xfId="10955" xr:uid="{00000000-0005-0000-0000-00005B0F0000}"/>
    <cellStyle name="level1a 3 2 3 2 4 5 2" xfId="21395" xr:uid="{00000000-0005-0000-0000-00005C0F0000}"/>
    <cellStyle name="level1a 3 2 3 2 4 6" xfId="14662" xr:uid="{00000000-0005-0000-0000-00005D0F0000}"/>
    <cellStyle name="level1a 3 2 3 2 4 6 2" xfId="27347" xr:uid="{00000000-0005-0000-0000-00005E0F0000}"/>
    <cellStyle name="level1a 3 2 3 2 4 6 2 2" xfId="36176" xr:uid="{00000000-0005-0000-0000-00005F0F0000}"/>
    <cellStyle name="level1a 3 2 3 2 4 7" xfId="5576" xr:uid="{00000000-0005-0000-0000-0000600F0000}"/>
    <cellStyle name="level1a 3 2 3 2 4 7 2" xfId="19996" xr:uid="{00000000-0005-0000-0000-0000610F0000}"/>
    <cellStyle name="level1a 3 2 3 2 5" xfId="1501" xr:uid="{00000000-0005-0000-0000-0000620F0000}"/>
    <cellStyle name="level1a 3 2 3 2 5 2" xfId="2008" xr:uid="{00000000-0005-0000-0000-0000630F0000}"/>
    <cellStyle name="level1a 3 2 3 2 5 2 2" xfId="11679" xr:uid="{00000000-0005-0000-0000-0000640F0000}"/>
    <cellStyle name="level1a 3 2 3 2 5 2 2 2" xfId="22085" xr:uid="{00000000-0005-0000-0000-0000650F0000}"/>
    <cellStyle name="level1a 3 2 3 2 5 2 3" xfId="15357" xr:uid="{00000000-0005-0000-0000-0000660F0000}"/>
    <cellStyle name="level1a 3 2 3 2 5 2 3 2" xfId="28023" xr:uid="{00000000-0005-0000-0000-0000670F0000}"/>
    <cellStyle name="level1a 3 2 3 2 5 2 3 2 2" xfId="36828" xr:uid="{00000000-0005-0000-0000-0000680F0000}"/>
    <cellStyle name="level1a 3 2 3 2 5 2 4" xfId="7258" xr:uid="{00000000-0005-0000-0000-0000690F0000}"/>
    <cellStyle name="level1a 3 2 3 2 5 3" xfId="4279" xr:uid="{00000000-0005-0000-0000-00006A0F0000}"/>
    <cellStyle name="level1a 3 2 3 2 5 3 2" xfId="13901" xr:uid="{00000000-0005-0000-0000-00006B0F0000}"/>
    <cellStyle name="level1a 3 2 3 2 5 3 2 2" xfId="24243" xr:uid="{00000000-0005-0000-0000-00006C0F0000}"/>
    <cellStyle name="level1a 3 2 3 2 5 3 3" xfId="17461" xr:uid="{00000000-0005-0000-0000-00006D0F0000}"/>
    <cellStyle name="level1a 3 2 3 2 5 3 3 2" xfId="30127" xr:uid="{00000000-0005-0000-0000-00006E0F0000}"/>
    <cellStyle name="level1a 3 2 3 2 5 3 3 2 2" xfId="38904" xr:uid="{00000000-0005-0000-0000-00006F0F0000}"/>
    <cellStyle name="level1a 3 2 3 2 5 3 4" xfId="9570" xr:uid="{00000000-0005-0000-0000-0000700F0000}"/>
    <cellStyle name="level1a 3 2 3 2 5 4" xfId="11172" xr:uid="{00000000-0005-0000-0000-0000710F0000}"/>
    <cellStyle name="level1a 3 2 3 2 5 4 2" xfId="21603" xr:uid="{00000000-0005-0000-0000-0000720F0000}"/>
    <cellStyle name="level1a 3 2 3 2 5 5" xfId="14879" xr:uid="{00000000-0005-0000-0000-0000730F0000}"/>
    <cellStyle name="level1a 3 2 3 2 5 5 2" xfId="27556" xr:uid="{00000000-0005-0000-0000-0000740F0000}"/>
    <cellStyle name="level1a 3 2 3 2 5 5 2 2" xfId="36375" xr:uid="{00000000-0005-0000-0000-0000750F0000}"/>
    <cellStyle name="level1a 3 2 3 2 5 6" xfId="5714" xr:uid="{00000000-0005-0000-0000-0000760F0000}"/>
    <cellStyle name="level1a 3 2 3 2 5 6 2" xfId="4655" xr:uid="{00000000-0005-0000-0000-0000770F0000}"/>
    <cellStyle name="level1a 3 2 3 2 6" xfId="1703" xr:uid="{00000000-0005-0000-0000-0000780F0000}"/>
    <cellStyle name="level1a 3 2 3 2 6 2" xfId="2009" xr:uid="{00000000-0005-0000-0000-0000790F0000}"/>
    <cellStyle name="level1a 3 2 3 2 6 2 2" xfId="11680" xr:uid="{00000000-0005-0000-0000-00007A0F0000}"/>
    <cellStyle name="level1a 3 2 3 2 6 2 2 2" xfId="22086" xr:uid="{00000000-0005-0000-0000-00007B0F0000}"/>
    <cellStyle name="level1a 3 2 3 2 6 2 3" xfId="15358" xr:uid="{00000000-0005-0000-0000-00007C0F0000}"/>
    <cellStyle name="level1a 3 2 3 2 6 2 3 2" xfId="28024" xr:uid="{00000000-0005-0000-0000-00007D0F0000}"/>
    <cellStyle name="level1a 3 2 3 2 6 2 3 2 2" xfId="36829" xr:uid="{00000000-0005-0000-0000-00007E0F0000}"/>
    <cellStyle name="level1a 3 2 3 2 6 2 4" xfId="7259" xr:uid="{00000000-0005-0000-0000-00007F0F0000}"/>
    <cellStyle name="level1a 3 2 3 2 6 3" xfId="4481" xr:uid="{00000000-0005-0000-0000-0000800F0000}"/>
    <cellStyle name="level1a 3 2 3 2 6 3 2" xfId="14103" xr:uid="{00000000-0005-0000-0000-0000810F0000}"/>
    <cellStyle name="level1a 3 2 3 2 6 3 2 2" xfId="24435" xr:uid="{00000000-0005-0000-0000-0000820F0000}"/>
    <cellStyle name="level1a 3 2 3 2 6 3 3" xfId="17648" xr:uid="{00000000-0005-0000-0000-0000830F0000}"/>
    <cellStyle name="level1a 3 2 3 2 6 3 3 2" xfId="30314" xr:uid="{00000000-0005-0000-0000-0000840F0000}"/>
    <cellStyle name="level1a 3 2 3 2 6 3 3 2 2" xfId="39091" xr:uid="{00000000-0005-0000-0000-0000850F0000}"/>
    <cellStyle name="level1a 3 2 3 2 6 3 4" xfId="9571" xr:uid="{00000000-0005-0000-0000-0000860F0000}"/>
    <cellStyle name="level1a 3 2 3 2 6 4" xfId="11374" xr:uid="{00000000-0005-0000-0000-0000870F0000}"/>
    <cellStyle name="level1a 3 2 3 2 6 4 2" xfId="21799" xr:uid="{00000000-0005-0000-0000-0000880F0000}"/>
    <cellStyle name="level1a 3 2 3 2 6 5" xfId="15081" xr:uid="{00000000-0005-0000-0000-0000890F0000}"/>
    <cellStyle name="level1a 3 2 3 2 6 5 2" xfId="27750" xr:uid="{00000000-0005-0000-0000-00008A0F0000}"/>
    <cellStyle name="level1a 3 2 3 2 6 5 2 2" xfId="36562" xr:uid="{00000000-0005-0000-0000-00008B0F0000}"/>
    <cellStyle name="level1a 3 2 3 2 6 6" xfId="5715" xr:uid="{00000000-0005-0000-0000-00008C0F0000}"/>
    <cellStyle name="level1a 3 2 3 2 6 6 2" xfId="26783" xr:uid="{00000000-0005-0000-0000-00008D0F0000}"/>
    <cellStyle name="level1a 3 2 3 2 7" xfId="2004" xr:uid="{00000000-0005-0000-0000-00008E0F0000}"/>
    <cellStyle name="level1a 3 2 3 2 7 2" xfId="11675" xr:uid="{00000000-0005-0000-0000-00008F0F0000}"/>
    <cellStyle name="level1a 3 2 3 2 7 2 2" xfId="22081" xr:uid="{00000000-0005-0000-0000-0000900F0000}"/>
    <cellStyle name="level1a 3 2 3 2 7 3" xfId="15353" xr:uid="{00000000-0005-0000-0000-0000910F0000}"/>
    <cellStyle name="level1a 3 2 3 2 7 3 2" xfId="28019" xr:uid="{00000000-0005-0000-0000-0000920F0000}"/>
    <cellStyle name="level1a 3 2 3 2 7 3 2 2" xfId="36824" xr:uid="{00000000-0005-0000-0000-0000930F0000}"/>
    <cellStyle name="level1a 3 2 3 2 7 4" xfId="6458" xr:uid="{00000000-0005-0000-0000-0000940F0000}"/>
    <cellStyle name="level1a 3 2 3 2 8" xfId="4854" xr:uid="{00000000-0005-0000-0000-0000950F0000}"/>
    <cellStyle name="level1a 3 2 3 2 8 2" xfId="18334" xr:uid="{00000000-0005-0000-0000-0000960F0000}"/>
    <cellStyle name="level1a 3 2 3 2_STUD aligned by INSTIT" xfId="4707" xr:uid="{00000000-0005-0000-0000-0000970F0000}"/>
    <cellStyle name="level1a 3 2 3 3" xfId="477" xr:uid="{00000000-0005-0000-0000-0000980F0000}"/>
    <cellStyle name="level1a 3 2 3 3 2" xfId="833" xr:uid="{00000000-0005-0000-0000-0000990F0000}"/>
    <cellStyle name="level1a 3 2 3 3 2 2" xfId="2011" xr:uid="{00000000-0005-0000-0000-00009A0F0000}"/>
    <cellStyle name="level1a 3 2 3 3 2 2 2" xfId="11682" xr:uid="{00000000-0005-0000-0000-00009B0F0000}"/>
    <cellStyle name="level1a 3 2 3 3 2 2 2 2" xfId="22088" xr:uid="{00000000-0005-0000-0000-00009C0F0000}"/>
    <cellStyle name="level1a 3 2 3 3 2 2 3" xfId="15360" xr:uid="{00000000-0005-0000-0000-00009D0F0000}"/>
    <cellStyle name="level1a 3 2 3 3 2 2 3 2" xfId="28026" xr:uid="{00000000-0005-0000-0000-00009E0F0000}"/>
    <cellStyle name="level1a 3 2 3 3 2 2 3 2 2" xfId="36831" xr:uid="{00000000-0005-0000-0000-00009F0F0000}"/>
    <cellStyle name="level1a 3 2 3 3 2 2 4" xfId="6951" xr:uid="{00000000-0005-0000-0000-0000A00F0000}"/>
    <cellStyle name="level1a 3 2 3 3 2 3" xfId="3614" xr:uid="{00000000-0005-0000-0000-0000A10F0000}"/>
    <cellStyle name="level1a 3 2 3 3 2 3 2" xfId="13242" xr:uid="{00000000-0005-0000-0000-0000A20F0000}"/>
    <cellStyle name="level1a 3 2 3 3 2 3 2 2" xfId="23609" xr:uid="{00000000-0005-0000-0000-0000A30F0000}"/>
    <cellStyle name="level1a 3 2 3 3 2 3 3" xfId="16848" xr:uid="{00000000-0005-0000-0000-0000A40F0000}"/>
    <cellStyle name="level1a 3 2 3 3 2 3 3 2" xfId="29514" xr:uid="{00000000-0005-0000-0000-0000A50F0000}"/>
    <cellStyle name="level1a 3 2 3 3 2 3 3 2 2" xfId="38294" xr:uid="{00000000-0005-0000-0000-0000A60F0000}"/>
    <cellStyle name="level1a 3 2 3 3 2 3 4" xfId="8459" xr:uid="{00000000-0005-0000-0000-0000A70F0000}"/>
    <cellStyle name="level1a 3 2 3 3 2 3 4 2" xfId="19278" xr:uid="{00000000-0005-0000-0000-0000A80F0000}"/>
    <cellStyle name="level1a 3 2 3 3 2 4" xfId="9254" xr:uid="{00000000-0005-0000-0000-0000A90F0000}"/>
    <cellStyle name="level1a 3 2 3 3 2 5" xfId="14248" xr:uid="{00000000-0005-0000-0000-0000AA0F0000}"/>
    <cellStyle name="level1a 3 2 3 3 2 5 2" xfId="26949" xr:uid="{00000000-0005-0000-0000-0000AB0F0000}"/>
    <cellStyle name="level1a 3 2 3 3 2 5 2 2" xfId="35792" xr:uid="{00000000-0005-0000-0000-0000AC0F0000}"/>
    <cellStyle name="level1a 3 2 3 3 2 6" xfId="5433" xr:uid="{00000000-0005-0000-0000-0000AD0F0000}"/>
    <cellStyle name="level1a 3 2 3 3 2 6 2" xfId="25681" xr:uid="{00000000-0005-0000-0000-0000AE0F0000}"/>
    <cellStyle name="level1a 3 2 3 3 3" xfId="1112" xr:uid="{00000000-0005-0000-0000-0000AF0F0000}"/>
    <cellStyle name="level1a 3 2 3 3 3 2" xfId="2012" xr:uid="{00000000-0005-0000-0000-0000B00F0000}"/>
    <cellStyle name="level1a 3 2 3 3 3 2 2" xfId="11683" xr:uid="{00000000-0005-0000-0000-0000B10F0000}"/>
    <cellStyle name="level1a 3 2 3 3 3 2 2 2" xfId="22089" xr:uid="{00000000-0005-0000-0000-0000B20F0000}"/>
    <cellStyle name="level1a 3 2 3 3 3 2 3" xfId="15361" xr:uid="{00000000-0005-0000-0000-0000B30F0000}"/>
    <cellStyle name="level1a 3 2 3 3 3 2 3 2" xfId="28027" xr:uid="{00000000-0005-0000-0000-0000B40F0000}"/>
    <cellStyle name="level1a 3 2 3 3 3 2 3 2 2" xfId="36832" xr:uid="{00000000-0005-0000-0000-0000B50F0000}"/>
    <cellStyle name="level1a 3 2 3 3 3 2 4" xfId="7260" xr:uid="{00000000-0005-0000-0000-0000B60F0000}"/>
    <cellStyle name="level1a 3 2 3 3 3 3" xfId="3890" xr:uid="{00000000-0005-0000-0000-0000B70F0000}"/>
    <cellStyle name="level1a 3 2 3 3 3 3 2" xfId="13513" xr:uid="{00000000-0005-0000-0000-0000B80F0000}"/>
    <cellStyle name="level1a 3 2 3 3 3 3 2 2" xfId="23873" xr:uid="{00000000-0005-0000-0000-0000B90F0000}"/>
    <cellStyle name="level1a 3 2 3 3 3 3 3" xfId="17103" xr:uid="{00000000-0005-0000-0000-0000BA0F0000}"/>
    <cellStyle name="level1a 3 2 3 3 3 3 3 2" xfId="29769" xr:uid="{00000000-0005-0000-0000-0000BB0F0000}"/>
    <cellStyle name="level1a 3 2 3 3 3 3 3 2 2" xfId="38547" xr:uid="{00000000-0005-0000-0000-0000BC0F0000}"/>
    <cellStyle name="level1a 3 2 3 3 3 3 4" xfId="9572" xr:uid="{00000000-0005-0000-0000-0000BD0F0000}"/>
    <cellStyle name="level1a 3 2 3 3 3 4" xfId="10816" xr:uid="{00000000-0005-0000-0000-0000BE0F0000}"/>
    <cellStyle name="level1a 3 2 3 3 3 4 2" xfId="21273" xr:uid="{00000000-0005-0000-0000-0000BF0F0000}"/>
    <cellStyle name="level1a 3 2 3 3 3 5" xfId="5716" xr:uid="{00000000-0005-0000-0000-0000C00F0000}"/>
    <cellStyle name="level1a 3 2 3 3 3 5 2" xfId="26408" xr:uid="{00000000-0005-0000-0000-0000C10F0000}"/>
    <cellStyle name="level1a 3 2 3 3 4" xfId="1341" xr:uid="{00000000-0005-0000-0000-0000C20F0000}"/>
    <cellStyle name="level1a 3 2 3 3 4 2" xfId="2013" xr:uid="{00000000-0005-0000-0000-0000C30F0000}"/>
    <cellStyle name="level1a 3 2 3 3 4 2 2" xfId="11684" xr:uid="{00000000-0005-0000-0000-0000C40F0000}"/>
    <cellStyle name="level1a 3 2 3 3 4 2 2 2" xfId="22090" xr:uid="{00000000-0005-0000-0000-0000C50F0000}"/>
    <cellStyle name="level1a 3 2 3 3 4 2 3" xfId="15362" xr:uid="{00000000-0005-0000-0000-0000C60F0000}"/>
    <cellStyle name="level1a 3 2 3 3 4 2 3 2" xfId="28028" xr:uid="{00000000-0005-0000-0000-0000C70F0000}"/>
    <cellStyle name="level1a 3 2 3 3 4 2 3 2 2" xfId="36833" xr:uid="{00000000-0005-0000-0000-0000C80F0000}"/>
    <cellStyle name="level1a 3 2 3 3 4 2 4" xfId="7261" xr:uid="{00000000-0005-0000-0000-0000C90F0000}"/>
    <cellStyle name="level1a 3 2 3 3 4 3" xfId="4119" xr:uid="{00000000-0005-0000-0000-0000CA0F0000}"/>
    <cellStyle name="level1a 3 2 3 3 4 3 2" xfId="13741" xr:uid="{00000000-0005-0000-0000-0000CB0F0000}"/>
    <cellStyle name="level1a 3 2 3 3 4 3 2 2" xfId="24091" xr:uid="{00000000-0005-0000-0000-0000CC0F0000}"/>
    <cellStyle name="level1a 3 2 3 3 4 3 3" xfId="17316" xr:uid="{00000000-0005-0000-0000-0000CD0F0000}"/>
    <cellStyle name="level1a 3 2 3 3 4 3 3 2" xfId="29982" xr:uid="{00000000-0005-0000-0000-0000CE0F0000}"/>
    <cellStyle name="level1a 3 2 3 3 4 3 3 2 2" xfId="38759" xr:uid="{00000000-0005-0000-0000-0000CF0F0000}"/>
    <cellStyle name="level1a 3 2 3 3 4 3 4" xfId="9573" xr:uid="{00000000-0005-0000-0000-0000D00F0000}"/>
    <cellStyle name="level1a 3 2 3 3 4 4" xfId="11012" xr:uid="{00000000-0005-0000-0000-0000D10F0000}"/>
    <cellStyle name="level1a 3 2 3 3 4 4 2" xfId="21449" xr:uid="{00000000-0005-0000-0000-0000D20F0000}"/>
    <cellStyle name="level1a 3 2 3 3 4 5" xfId="14719" xr:uid="{00000000-0005-0000-0000-0000D30F0000}"/>
    <cellStyle name="level1a 3 2 3 3 4 5 2" xfId="27402" xr:uid="{00000000-0005-0000-0000-0000D40F0000}"/>
    <cellStyle name="level1a 3 2 3 3 4 5 2 2" xfId="36230" xr:uid="{00000000-0005-0000-0000-0000D50F0000}"/>
    <cellStyle name="level1a 3 2 3 3 4 6" xfId="5717" xr:uid="{00000000-0005-0000-0000-0000D60F0000}"/>
    <cellStyle name="level1a 3 2 3 3 4 6 2" xfId="4651" xr:uid="{00000000-0005-0000-0000-0000D70F0000}"/>
    <cellStyle name="level1a 3 2 3 3 5" xfId="1557" xr:uid="{00000000-0005-0000-0000-0000D80F0000}"/>
    <cellStyle name="level1a 3 2 3 3 5 2" xfId="2014" xr:uid="{00000000-0005-0000-0000-0000D90F0000}"/>
    <cellStyle name="level1a 3 2 3 3 5 2 2" xfId="11685" xr:uid="{00000000-0005-0000-0000-0000DA0F0000}"/>
    <cellStyle name="level1a 3 2 3 3 5 2 2 2" xfId="22091" xr:uid="{00000000-0005-0000-0000-0000DB0F0000}"/>
    <cellStyle name="level1a 3 2 3 3 5 2 3" xfId="15363" xr:uid="{00000000-0005-0000-0000-0000DC0F0000}"/>
    <cellStyle name="level1a 3 2 3 3 5 2 3 2" xfId="28029" xr:uid="{00000000-0005-0000-0000-0000DD0F0000}"/>
    <cellStyle name="level1a 3 2 3 3 5 2 3 2 2" xfId="36834" xr:uid="{00000000-0005-0000-0000-0000DE0F0000}"/>
    <cellStyle name="level1a 3 2 3 3 5 2 4" xfId="7262" xr:uid="{00000000-0005-0000-0000-0000DF0F0000}"/>
    <cellStyle name="level1a 3 2 3 3 5 3" xfId="4335" xr:uid="{00000000-0005-0000-0000-0000E00F0000}"/>
    <cellStyle name="level1a 3 2 3 3 5 3 2" xfId="13957" xr:uid="{00000000-0005-0000-0000-0000E10F0000}"/>
    <cellStyle name="level1a 3 2 3 3 5 3 2 2" xfId="24296" xr:uid="{00000000-0005-0000-0000-0000E20F0000}"/>
    <cellStyle name="level1a 3 2 3 3 5 3 3" xfId="17514" xr:uid="{00000000-0005-0000-0000-0000E30F0000}"/>
    <cellStyle name="level1a 3 2 3 3 5 3 3 2" xfId="30180" xr:uid="{00000000-0005-0000-0000-0000E40F0000}"/>
    <cellStyle name="level1a 3 2 3 3 5 3 3 2 2" xfId="38957" xr:uid="{00000000-0005-0000-0000-0000E50F0000}"/>
    <cellStyle name="level1a 3 2 3 3 5 3 4" xfId="9574" xr:uid="{00000000-0005-0000-0000-0000E60F0000}"/>
    <cellStyle name="level1a 3 2 3 3 5 4" xfId="11228" xr:uid="{00000000-0005-0000-0000-0000E70F0000}"/>
    <cellStyle name="level1a 3 2 3 3 5 4 2" xfId="21657" xr:uid="{00000000-0005-0000-0000-0000E80F0000}"/>
    <cellStyle name="level1a 3 2 3 3 5 5" xfId="14935" xr:uid="{00000000-0005-0000-0000-0000E90F0000}"/>
    <cellStyle name="level1a 3 2 3 3 5 5 2" xfId="27609" xr:uid="{00000000-0005-0000-0000-0000EA0F0000}"/>
    <cellStyle name="level1a 3 2 3 3 5 5 2 2" xfId="36428" xr:uid="{00000000-0005-0000-0000-0000EB0F0000}"/>
    <cellStyle name="level1a 3 2 3 3 5 6" xfId="5718" xr:uid="{00000000-0005-0000-0000-0000EC0F0000}"/>
    <cellStyle name="level1a 3 2 3 3 5 6 2" xfId="19466" xr:uid="{00000000-0005-0000-0000-0000ED0F0000}"/>
    <cellStyle name="level1a 3 2 3 3 6" xfId="1759" xr:uid="{00000000-0005-0000-0000-0000EE0F0000}"/>
    <cellStyle name="level1a 3 2 3 3 6 2" xfId="2015" xr:uid="{00000000-0005-0000-0000-0000EF0F0000}"/>
    <cellStyle name="level1a 3 2 3 3 6 2 2" xfId="11686" xr:uid="{00000000-0005-0000-0000-0000F00F0000}"/>
    <cellStyle name="level1a 3 2 3 3 6 2 2 2" xfId="22092" xr:uid="{00000000-0005-0000-0000-0000F10F0000}"/>
    <cellStyle name="level1a 3 2 3 3 6 2 3" xfId="15364" xr:uid="{00000000-0005-0000-0000-0000F20F0000}"/>
    <cellStyle name="level1a 3 2 3 3 6 2 3 2" xfId="28030" xr:uid="{00000000-0005-0000-0000-0000F30F0000}"/>
    <cellStyle name="level1a 3 2 3 3 6 2 3 2 2" xfId="36835" xr:uid="{00000000-0005-0000-0000-0000F40F0000}"/>
    <cellStyle name="level1a 3 2 3 3 6 2 4" xfId="7263" xr:uid="{00000000-0005-0000-0000-0000F50F0000}"/>
    <cellStyle name="level1a 3 2 3 3 6 3" xfId="4537" xr:uid="{00000000-0005-0000-0000-0000F60F0000}"/>
    <cellStyle name="level1a 3 2 3 3 6 3 2" xfId="14159" xr:uid="{00000000-0005-0000-0000-0000F70F0000}"/>
    <cellStyle name="level1a 3 2 3 3 6 3 2 2" xfId="24489" xr:uid="{00000000-0005-0000-0000-0000F80F0000}"/>
    <cellStyle name="level1a 3 2 3 3 6 3 3" xfId="17701" xr:uid="{00000000-0005-0000-0000-0000F90F0000}"/>
    <cellStyle name="level1a 3 2 3 3 6 3 3 2" xfId="30367" xr:uid="{00000000-0005-0000-0000-0000FA0F0000}"/>
    <cellStyle name="level1a 3 2 3 3 6 3 3 2 2" xfId="39144" xr:uid="{00000000-0005-0000-0000-0000FB0F0000}"/>
    <cellStyle name="level1a 3 2 3 3 6 3 4" xfId="9575" xr:uid="{00000000-0005-0000-0000-0000FC0F0000}"/>
    <cellStyle name="level1a 3 2 3 3 6 4" xfId="11430" xr:uid="{00000000-0005-0000-0000-0000FD0F0000}"/>
    <cellStyle name="level1a 3 2 3 3 6 4 2" xfId="21853" xr:uid="{00000000-0005-0000-0000-0000FE0F0000}"/>
    <cellStyle name="level1a 3 2 3 3 6 5" xfId="15137" xr:uid="{00000000-0005-0000-0000-0000FF0F0000}"/>
    <cellStyle name="level1a 3 2 3 3 6 5 2" xfId="27804" xr:uid="{00000000-0005-0000-0000-000000100000}"/>
    <cellStyle name="level1a 3 2 3 3 6 5 2 2" xfId="36615" xr:uid="{00000000-0005-0000-0000-000001100000}"/>
    <cellStyle name="level1a 3 2 3 3 6 6" xfId="5719" xr:uid="{00000000-0005-0000-0000-000002100000}"/>
    <cellStyle name="level1a 3 2 3 3 6 6 2" xfId="19271" xr:uid="{00000000-0005-0000-0000-000003100000}"/>
    <cellStyle name="level1a 3 2 3 3 7" xfId="2010" xr:uid="{00000000-0005-0000-0000-000004100000}"/>
    <cellStyle name="level1a 3 2 3 3 7 2" xfId="11681" xr:uid="{00000000-0005-0000-0000-000005100000}"/>
    <cellStyle name="level1a 3 2 3 3 7 2 2" xfId="22087" xr:uid="{00000000-0005-0000-0000-000006100000}"/>
    <cellStyle name="level1a 3 2 3 3 7 3" xfId="15359" xr:uid="{00000000-0005-0000-0000-000007100000}"/>
    <cellStyle name="level1a 3 2 3 3 7 3 2" xfId="28025" xr:uid="{00000000-0005-0000-0000-000008100000}"/>
    <cellStyle name="level1a 3 2 3 3 7 3 2 2" xfId="36830" xr:uid="{00000000-0005-0000-0000-000009100000}"/>
    <cellStyle name="level1a 3 2 3 3 7 4" xfId="6513" xr:uid="{00000000-0005-0000-0000-00000A100000}"/>
    <cellStyle name="level1a 3 2 3 3 8" xfId="3350" xr:uid="{00000000-0005-0000-0000-00000B100000}"/>
    <cellStyle name="level1a 3 2 3 3 8 2" xfId="12991" xr:uid="{00000000-0005-0000-0000-00000C100000}"/>
    <cellStyle name="level1a 3 2 3 3 8 2 2" xfId="23360" xr:uid="{00000000-0005-0000-0000-00000D100000}"/>
    <cellStyle name="level1a 3 2 3 3 8 3" xfId="16603" xr:uid="{00000000-0005-0000-0000-00000E100000}"/>
    <cellStyle name="level1a 3 2 3 3 8 3 2" xfId="29269" xr:uid="{00000000-0005-0000-0000-00000F100000}"/>
    <cellStyle name="level1a 3 2 3 3 8 3 2 2" xfId="38056" xr:uid="{00000000-0005-0000-0000-000010100000}"/>
    <cellStyle name="level1a 3 2 3 3 8 4" xfId="8846" xr:uid="{00000000-0005-0000-0000-000011100000}"/>
    <cellStyle name="level1a 3 2 3 3 9" xfId="4886" xr:uid="{00000000-0005-0000-0000-000012100000}"/>
    <cellStyle name="level1a 3 2 3 3 9 2" xfId="18570" xr:uid="{00000000-0005-0000-0000-000013100000}"/>
    <cellStyle name="level1a 3 2 3 3_STUD aligned by INSTIT" xfId="4734" xr:uid="{00000000-0005-0000-0000-000014100000}"/>
    <cellStyle name="level1a 3 2 3 4" xfId="653" xr:uid="{00000000-0005-0000-0000-000015100000}"/>
    <cellStyle name="level1a 3 2 3 4 2" xfId="2016" xr:uid="{00000000-0005-0000-0000-000016100000}"/>
    <cellStyle name="level1a 3 2 3 4 2 2" xfId="11687" xr:uid="{00000000-0005-0000-0000-000017100000}"/>
    <cellStyle name="level1a 3 2 3 4 2 2 2" xfId="22093" xr:uid="{00000000-0005-0000-0000-000018100000}"/>
    <cellStyle name="level1a 3 2 3 4 2 3" xfId="15365" xr:uid="{00000000-0005-0000-0000-000019100000}"/>
    <cellStyle name="level1a 3 2 3 4 2 3 2" xfId="28031" xr:uid="{00000000-0005-0000-0000-00001A100000}"/>
    <cellStyle name="level1a 3 2 3 4 2 3 2 2" xfId="36836" xr:uid="{00000000-0005-0000-0000-00001B100000}"/>
    <cellStyle name="level1a 3 2 3 4 2 4" xfId="6388" xr:uid="{00000000-0005-0000-0000-00001C100000}"/>
    <cellStyle name="level1a 3 2 3 4 3" xfId="3461" xr:uid="{00000000-0005-0000-0000-00001D100000}"/>
    <cellStyle name="level1a 3 2 3 4 3 2" xfId="13095" xr:uid="{00000000-0005-0000-0000-00001E100000}"/>
    <cellStyle name="level1a 3 2 3 4 3 2 2" xfId="23463" xr:uid="{00000000-0005-0000-0000-00001F100000}"/>
    <cellStyle name="level1a 3 2 3 4 3 3" xfId="16704" xr:uid="{00000000-0005-0000-0000-000020100000}"/>
    <cellStyle name="level1a 3 2 3 4 3 3 2" xfId="29370" xr:uid="{00000000-0005-0000-0000-000021100000}"/>
    <cellStyle name="level1a 3 2 3 4 3 3 2 2" xfId="38153" xr:uid="{00000000-0005-0000-0000-000022100000}"/>
    <cellStyle name="level1a 3 2 3 4 3 4" xfId="7972" xr:uid="{00000000-0005-0000-0000-000023100000}"/>
    <cellStyle name="level1a 3 2 3 4 3 4 2" xfId="26133" xr:uid="{00000000-0005-0000-0000-000024100000}"/>
    <cellStyle name="level1a 3 2 3 4 4" xfId="10131" xr:uid="{00000000-0005-0000-0000-000025100000}"/>
    <cellStyle name="level1a 3 2 3 4 5" xfId="10447" xr:uid="{00000000-0005-0000-0000-000026100000}"/>
    <cellStyle name="level1a 3 2 3 4 5 2" xfId="20952" xr:uid="{00000000-0005-0000-0000-000027100000}"/>
    <cellStyle name="level1a 3 2 3 4 6" xfId="4785" xr:uid="{00000000-0005-0000-0000-000028100000}"/>
    <cellStyle name="level1a 3 2 3 4 6 2" xfId="19646" xr:uid="{00000000-0005-0000-0000-000029100000}"/>
    <cellStyle name="level1a 3 2 3 5" xfId="939" xr:uid="{00000000-0005-0000-0000-00002A100000}"/>
    <cellStyle name="level1a 3 2 3 5 2" xfId="2017" xr:uid="{00000000-0005-0000-0000-00002B100000}"/>
    <cellStyle name="level1a 3 2 3 5 2 2" xfId="11688" xr:uid="{00000000-0005-0000-0000-00002C100000}"/>
    <cellStyle name="level1a 3 2 3 5 2 2 2" xfId="22094" xr:uid="{00000000-0005-0000-0000-00002D100000}"/>
    <cellStyle name="level1a 3 2 3 5 2 3" xfId="15366" xr:uid="{00000000-0005-0000-0000-00002E100000}"/>
    <cellStyle name="level1a 3 2 3 5 2 3 2" xfId="28032" xr:uid="{00000000-0005-0000-0000-00002F100000}"/>
    <cellStyle name="level1a 3 2 3 5 2 3 2 2" xfId="36837" xr:uid="{00000000-0005-0000-0000-000030100000}"/>
    <cellStyle name="level1a 3 2 3 5 2 4" xfId="6650" xr:uid="{00000000-0005-0000-0000-000031100000}"/>
    <cellStyle name="level1a 3 2 3 5 3" xfId="3717" xr:uid="{00000000-0005-0000-0000-000032100000}"/>
    <cellStyle name="level1a 3 2 3 5 3 2" xfId="13344" xr:uid="{00000000-0005-0000-0000-000033100000}"/>
    <cellStyle name="level1a 3 2 3 5 3 2 2" xfId="23709" xr:uid="{00000000-0005-0000-0000-000034100000}"/>
    <cellStyle name="level1a 3 2 3 5 3 3" xfId="16944" xr:uid="{00000000-0005-0000-0000-000035100000}"/>
    <cellStyle name="level1a 3 2 3 5 3 3 2" xfId="29610" xr:uid="{00000000-0005-0000-0000-000036100000}"/>
    <cellStyle name="level1a 3 2 3 5 3 3 2 2" xfId="38389" xr:uid="{00000000-0005-0000-0000-000037100000}"/>
    <cellStyle name="level1a 3 2 3 5 3 4" xfId="8157" xr:uid="{00000000-0005-0000-0000-000038100000}"/>
    <cellStyle name="level1a 3 2 3 5 3 4 2" xfId="18279" xr:uid="{00000000-0005-0000-0000-000039100000}"/>
    <cellStyle name="level1a 3 2 3 5 4" xfId="8036" xr:uid="{00000000-0005-0000-0000-00003A100000}"/>
    <cellStyle name="level1a 3 2 3 5 5" xfId="10682" xr:uid="{00000000-0005-0000-0000-00003B100000}"/>
    <cellStyle name="level1a 3 2 3 5 5 2" xfId="21160" xr:uid="{00000000-0005-0000-0000-00003C100000}"/>
    <cellStyle name="level1a 3 2 3 5 6" xfId="14346" xr:uid="{00000000-0005-0000-0000-00003D100000}"/>
    <cellStyle name="level1a 3 2 3 5 6 2" xfId="27044" xr:uid="{00000000-0005-0000-0000-00003E100000}"/>
    <cellStyle name="level1a 3 2 3 5 6 2 2" xfId="35883" xr:uid="{00000000-0005-0000-0000-00003F100000}"/>
    <cellStyle name="level1a 3 2 3 5 7" xfId="5193" xr:uid="{00000000-0005-0000-0000-000040100000}"/>
    <cellStyle name="level1a 3 2 3 5 7 2" xfId="19407" xr:uid="{00000000-0005-0000-0000-000041100000}"/>
    <cellStyle name="level1a 3 2 3 6" xfId="986" xr:uid="{00000000-0005-0000-0000-000042100000}"/>
    <cellStyle name="level1a 3 2 3 6 2" xfId="2018" xr:uid="{00000000-0005-0000-0000-000043100000}"/>
    <cellStyle name="level1a 3 2 3 6 2 2" xfId="11689" xr:uid="{00000000-0005-0000-0000-000044100000}"/>
    <cellStyle name="level1a 3 2 3 6 2 2 2" xfId="22095" xr:uid="{00000000-0005-0000-0000-000045100000}"/>
    <cellStyle name="level1a 3 2 3 6 2 3" xfId="15367" xr:uid="{00000000-0005-0000-0000-000046100000}"/>
    <cellStyle name="level1a 3 2 3 6 2 3 2" xfId="28033" xr:uid="{00000000-0005-0000-0000-000047100000}"/>
    <cellStyle name="level1a 3 2 3 6 2 3 2 2" xfId="36838" xr:uid="{00000000-0005-0000-0000-000048100000}"/>
    <cellStyle name="level1a 3 2 3 6 2 4" xfId="6684" xr:uid="{00000000-0005-0000-0000-000049100000}"/>
    <cellStyle name="level1a 3 2 3 6 3" xfId="3764" xr:uid="{00000000-0005-0000-0000-00004A100000}"/>
    <cellStyle name="level1a 3 2 3 6 3 2" xfId="13391" xr:uid="{00000000-0005-0000-0000-00004B100000}"/>
    <cellStyle name="level1a 3 2 3 6 3 2 2" xfId="23756" xr:uid="{00000000-0005-0000-0000-00004C100000}"/>
    <cellStyle name="level1a 3 2 3 6 3 3" xfId="16990" xr:uid="{00000000-0005-0000-0000-00004D100000}"/>
    <cellStyle name="level1a 3 2 3 6 3 3 2" xfId="29656" xr:uid="{00000000-0005-0000-0000-00004E100000}"/>
    <cellStyle name="level1a 3 2 3 6 3 3 2 2" xfId="38435" xr:uid="{00000000-0005-0000-0000-00004F100000}"/>
    <cellStyle name="level1a 3 2 3 6 3 4" xfId="8191" xr:uid="{00000000-0005-0000-0000-000050100000}"/>
    <cellStyle name="level1a 3 2 3 6 3 4 2" xfId="18687" xr:uid="{00000000-0005-0000-0000-000051100000}"/>
    <cellStyle name="level1a 3 2 3 6 4" xfId="8057" xr:uid="{00000000-0005-0000-0000-000052100000}"/>
    <cellStyle name="level1a 3 2 3 6 5" xfId="14393" xr:uid="{00000000-0005-0000-0000-000053100000}"/>
    <cellStyle name="level1a 3 2 3 6 5 2" xfId="27090" xr:uid="{00000000-0005-0000-0000-000054100000}"/>
    <cellStyle name="level1a 3 2 3 6 5 2 2" xfId="35929" xr:uid="{00000000-0005-0000-0000-000055100000}"/>
    <cellStyle name="level1a 3 2 3 6 6" xfId="5220" xr:uid="{00000000-0005-0000-0000-000056100000}"/>
    <cellStyle name="level1a 3 2 3 6 6 2" xfId="20023" xr:uid="{00000000-0005-0000-0000-000057100000}"/>
    <cellStyle name="level1a 3 2 3 7" xfId="577" xr:uid="{00000000-0005-0000-0000-000058100000}"/>
    <cellStyle name="level1a 3 2 3 7 2" xfId="2019" xr:uid="{00000000-0005-0000-0000-000059100000}"/>
    <cellStyle name="level1a 3 2 3 7 2 2" xfId="11690" xr:uid="{00000000-0005-0000-0000-00005A100000}"/>
    <cellStyle name="level1a 3 2 3 7 2 2 2" xfId="22096" xr:uid="{00000000-0005-0000-0000-00005B100000}"/>
    <cellStyle name="level1a 3 2 3 7 2 3" xfId="15368" xr:uid="{00000000-0005-0000-0000-00005C100000}"/>
    <cellStyle name="level1a 3 2 3 7 2 3 2" xfId="28034" xr:uid="{00000000-0005-0000-0000-00005D100000}"/>
    <cellStyle name="level1a 3 2 3 7 2 3 2 2" xfId="36839" xr:uid="{00000000-0005-0000-0000-00005E100000}"/>
    <cellStyle name="level1a 3 2 3 7 2 4" xfId="7026" xr:uid="{00000000-0005-0000-0000-00005F100000}"/>
    <cellStyle name="level1a 3 2 3 7 3" xfId="3399" xr:uid="{00000000-0005-0000-0000-000060100000}"/>
    <cellStyle name="level1a 3 2 3 7 3 2" xfId="13038" xr:uid="{00000000-0005-0000-0000-000061100000}"/>
    <cellStyle name="level1a 3 2 3 7 3 2 2" xfId="23406" xr:uid="{00000000-0005-0000-0000-000062100000}"/>
    <cellStyle name="level1a 3 2 3 7 3 3" xfId="16648" xr:uid="{00000000-0005-0000-0000-000063100000}"/>
    <cellStyle name="level1a 3 2 3 7 3 3 2" xfId="29314" xr:uid="{00000000-0005-0000-0000-000064100000}"/>
    <cellStyle name="level1a 3 2 3 7 3 3 2 2" xfId="38099" xr:uid="{00000000-0005-0000-0000-000065100000}"/>
    <cellStyle name="level1a 3 2 3 7 3 4" xfId="8534" xr:uid="{00000000-0005-0000-0000-000066100000}"/>
    <cellStyle name="level1a 3 2 3 7 3 4 2" xfId="20556" xr:uid="{00000000-0005-0000-0000-000067100000}"/>
    <cellStyle name="level1a 3 2 3 7 4" xfId="9330" xr:uid="{00000000-0005-0000-0000-000068100000}"/>
    <cellStyle name="level1a 3 2 3 7 5" xfId="10378" xr:uid="{00000000-0005-0000-0000-000069100000}"/>
    <cellStyle name="level1a 3 2 3 7 5 2" xfId="20892" xr:uid="{00000000-0005-0000-0000-00006A100000}"/>
    <cellStyle name="level1a 3 2 3 7 6" xfId="10149" xr:uid="{00000000-0005-0000-0000-00006B100000}"/>
    <cellStyle name="level1a 3 2 3 7 6 2" xfId="20838" xr:uid="{00000000-0005-0000-0000-00006C100000}"/>
    <cellStyle name="level1a 3 2 3 7 6 2 2" xfId="33322" xr:uid="{00000000-0005-0000-0000-00006D100000}"/>
    <cellStyle name="level1a 3 2 3 7 7" xfId="5494" xr:uid="{00000000-0005-0000-0000-00006E100000}"/>
    <cellStyle name="level1a 3 2 3 7 7 2" xfId="25412" xr:uid="{00000000-0005-0000-0000-00006F100000}"/>
    <cellStyle name="level1a 3 2 3 8" xfId="940" xr:uid="{00000000-0005-0000-0000-000070100000}"/>
    <cellStyle name="level1a 3 2 3 8 2" xfId="2020" xr:uid="{00000000-0005-0000-0000-000071100000}"/>
    <cellStyle name="level1a 3 2 3 8 2 2" xfId="11691" xr:uid="{00000000-0005-0000-0000-000072100000}"/>
    <cellStyle name="level1a 3 2 3 8 2 2 2" xfId="22097" xr:uid="{00000000-0005-0000-0000-000073100000}"/>
    <cellStyle name="level1a 3 2 3 8 2 3" xfId="15369" xr:uid="{00000000-0005-0000-0000-000074100000}"/>
    <cellStyle name="level1a 3 2 3 8 2 3 2" xfId="28035" xr:uid="{00000000-0005-0000-0000-000075100000}"/>
    <cellStyle name="level1a 3 2 3 8 2 3 2 2" xfId="36840" xr:uid="{00000000-0005-0000-0000-000076100000}"/>
    <cellStyle name="level1a 3 2 3 8 2 4" xfId="7264" xr:uid="{00000000-0005-0000-0000-000077100000}"/>
    <cellStyle name="level1a 3 2 3 8 3" xfId="3718" xr:uid="{00000000-0005-0000-0000-000078100000}"/>
    <cellStyle name="level1a 3 2 3 8 3 2" xfId="13345" xr:uid="{00000000-0005-0000-0000-000079100000}"/>
    <cellStyle name="level1a 3 2 3 8 3 2 2" xfId="23710" xr:uid="{00000000-0005-0000-0000-00007A100000}"/>
    <cellStyle name="level1a 3 2 3 8 3 3" xfId="16945" xr:uid="{00000000-0005-0000-0000-00007B100000}"/>
    <cellStyle name="level1a 3 2 3 8 3 3 2" xfId="29611" xr:uid="{00000000-0005-0000-0000-00007C100000}"/>
    <cellStyle name="level1a 3 2 3 8 3 3 2 2" xfId="38390" xr:uid="{00000000-0005-0000-0000-00007D100000}"/>
    <cellStyle name="level1a 3 2 3 8 3 4" xfId="9576" xr:uid="{00000000-0005-0000-0000-00007E100000}"/>
    <cellStyle name="level1a 3 2 3 8 4" xfId="10683" xr:uid="{00000000-0005-0000-0000-00007F100000}"/>
    <cellStyle name="level1a 3 2 3 8 4 2" xfId="21161" xr:uid="{00000000-0005-0000-0000-000080100000}"/>
    <cellStyle name="level1a 3 2 3 8 5" xfId="14347" xr:uid="{00000000-0005-0000-0000-000081100000}"/>
    <cellStyle name="level1a 3 2 3 8 5 2" xfId="27045" xr:uid="{00000000-0005-0000-0000-000082100000}"/>
    <cellStyle name="level1a 3 2 3 8 5 2 2" xfId="35884" xr:uid="{00000000-0005-0000-0000-000083100000}"/>
    <cellStyle name="level1a 3 2 3 8 6" xfId="5720" xr:uid="{00000000-0005-0000-0000-000084100000}"/>
    <cellStyle name="level1a 3 2 3 8 6 2" xfId="18840" xr:uid="{00000000-0005-0000-0000-000085100000}"/>
    <cellStyle name="level1a 3 2 3 9" xfId="2003" xr:uid="{00000000-0005-0000-0000-000086100000}"/>
    <cellStyle name="level1a 3 2 3 9 2" xfId="11674" xr:uid="{00000000-0005-0000-0000-000087100000}"/>
    <cellStyle name="level1a 3 2 3 9 2 2" xfId="22080" xr:uid="{00000000-0005-0000-0000-000088100000}"/>
    <cellStyle name="level1a 3 2 3 9 3" xfId="15352" xr:uid="{00000000-0005-0000-0000-000089100000}"/>
    <cellStyle name="level1a 3 2 3 9 3 2" xfId="28018" xr:uid="{00000000-0005-0000-0000-00008A100000}"/>
    <cellStyle name="level1a 3 2 3 9 3 2 2" xfId="36823" xr:uid="{00000000-0005-0000-0000-00008B100000}"/>
    <cellStyle name="level1a 3 2 3 9 4" xfId="6274" xr:uid="{00000000-0005-0000-0000-00008C100000}"/>
    <cellStyle name="level1a 3 2 3_STUD aligned by INSTIT" xfId="4735" xr:uid="{00000000-0005-0000-0000-00008D100000}"/>
    <cellStyle name="level1a 3 2 4" xfId="399" xr:uid="{00000000-0005-0000-0000-00008E100000}"/>
    <cellStyle name="level1a 3 2 4 2" xfId="755" xr:uid="{00000000-0005-0000-0000-00008F100000}"/>
    <cellStyle name="level1a 3 2 4 2 2" xfId="2022" xr:uid="{00000000-0005-0000-0000-000090100000}"/>
    <cellStyle name="level1a 3 2 4 2 2 2" xfId="11693" xr:uid="{00000000-0005-0000-0000-000091100000}"/>
    <cellStyle name="level1a 3 2 4 2 2 2 2" xfId="22099" xr:uid="{00000000-0005-0000-0000-000092100000}"/>
    <cellStyle name="level1a 3 2 4 2 2 3" xfId="15371" xr:uid="{00000000-0005-0000-0000-000093100000}"/>
    <cellStyle name="level1a 3 2 4 2 2 3 2" xfId="28037" xr:uid="{00000000-0005-0000-0000-000094100000}"/>
    <cellStyle name="level1a 3 2 4 2 2 3 2 2" xfId="36842" xr:uid="{00000000-0005-0000-0000-000095100000}"/>
    <cellStyle name="level1a 3 2 4 2 2 4" xfId="6720" xr:uid="{00000000-0005-0000-0000-000096100000}"/>
    <cellStyle name="level1a 3 2 4 2 3" xfId="3536" xr:uid="{00000000-0005-0000-0000-000097100000}"/>
    <cellStyle name="level1a 3 2 4 2 3 2" xfId="13168" xr:uid="{00000000-0005-0000-0000-000098100000}"/>
    <cellStyle name="level1a 3 2 4 2 3 2 2" xfId="23535" xr:uid="{00000000-0005-0000-0000-000099100000}"/>
    <cellStyle name="level1a 3 2 4 2 3 3" xfId="16777" xr:uid="{00000000-0005-0000-0000-00009A100000}"/>
    <cellStyle name="level1a 3 2 4 2 3 3 2" xfId="29443" xr:uid="{00000000-0005-0000-0000-00009B100000}"/>
    <cellStyle name="level1a 3 2 4 2 3 3 2 2" xfId="38224" xr:uid="{00000000-0005-0000-0000-00009C100000}"/>
    <cellStyle name="level1a 3 2 4 2 3 4" xfId="8226" xr:uid="{00000000-0005-0000-0000-00009D100000}"/>
    <cellStyle name="level1a 3 2 4 2 3 4 2" xfId="20334" xr:uid="{00000000-0005-0000-0000-00009E100000}"/>
    <cellStyle name="level1a 3 2 4 2 4" xfId="7823" xr:uid="{00000000-0005-0000-0000-00009F100000}"/>
    <cellStyle name="level1a 3 2 4 2 5" xfId="10533" xr:uid="{00000000-0005-0000-0000-0000A0100000}"/>
    <cellStyle name="level1a 3 2 4 2 5 2" xfId="21029" xr:uid="{00000000-0005-0000-0000-0000A1100000}"/>
    <cellStyle name="level1a 3 2 4 2 6" xfId="5252" xr:uid="{00000000-0005-0000-0000-0000A2100000}"/>
    <cellStyle name="level1a 3 2 4 2 6 2" xfId="25410" xr:uid="{00000000-0005-0000-0000-0000A3100000}"/>
    <cellStyle name="level1a 3 2 4 3" xfId="1034" xr:uid="{00000000-0005-0000-0000-0000A4100000}"/>
    <cellStyle name="level1a 3 2 4 3 2" xfId="2023" xr:uid="{00000000-0005-0000-0000-0000A5100000}"/>
    <cellStyle name="level1a 3 2 4 3 2 2" xfId="11694" xr:uid="{00000000-0005-0000-0000-0000A6100000}"/>
    <cellStyle name="level1a 3 2 4 3 2 2 2" xfId="22100" xr:uid="{00000000-0005-0000-0000-0000A7100000}"/>
    <cellStyle name="level1a 3 2 4 3 2 3" xfId="15372" xr:uid="{00000000-0005-0000-0000-0000A8100000}"/>
    <cellStyle name="level1a 3 2 4 3 2 3 2" xfId="28038" xr:uid="{00000000-0005-0000-0000-0000A9100000}"/>
    <cellStyle name="level1a 3 2 4 3 2 3 2 2" xfId="36843" xr:uid="{00000000-0005-0000-0000-0000AA100000}"/>
    <cellStyle name="level1a 3 2 4 3 2 4" xfId="6879" xr:uid="{00000000-0005-0000-0000-0000AB100000}"/>
    <cellStyle name="level1a 3 2 4 3 3" xfId="3812" xr:uid="{00000000-0005-0000-0000-0000AC100000}"/>
    <cellStyle name="level1a 3 2 4 3 3 2" xfId="13439" xr:uid="{00000000-0005-0000-0000-0000AD100000}"/>
    <cellStyle name="level1a 3 2 4 3 3 2 2" xfId="23800" xr:uid="{00000000-0005-0000-0000-0000AE100000}"/>
    <cellStyle name="level1a 3 2 4 3 3 3" xfId="17032" xr:uid="{00000000-0005-0000-0000-0000AF100000}"/>
    <cellStyle name="level1a 3 2 4 3 3 3 2" xfId="29698" xr:uid="{00000000-0005-0000-0000-0000B0100000}"/>
    <cellStyle name="level1a 3 2 4 3 3 3 2 2" xfId="38477" xr:uid="{00000000-0005-0000-0000-0000B1100000}"/>
    <cellStyle name="level1a 3 2 4 3 3 4" xfId="8386" xr:uid="{00000000-0005-0000-0000-0000B2100000}"/>
    <cellStyle name="level1a 3 2 4 3 3 4 2" xfId="17921" xr:uid="{00000000-0005-0000-0000-0000B3100000}"/>
    <cellStyle name="level1a 3 2 4 3 4" xfId="9180" xr:uid="{00000000-0005-0000-0000-0000B4100000}"/>
    <cellStyle name="level1a 3 2 4 3 5" xfId="14437" xr:uid="{00000000-0005-0000-0000-0000B5100000}"/>
    <cellStyle name="level1a 3 2 4 3 5 2" xfId="27130" xr:uid="{00000000-0005-0000-0000-0000B6100000}"/>
    <cellStyle name="level1a 3 2 4 3 5 2 2" xfId="35967" xr:uid="{00000000-0005-0000-0000-0000B7100000}"/>
    <cellStyle name="level1a 3 2 4 3 6" xfId="5380" xr:uid="{00000000-0005-0000-0000-0000B8100000}"/>
    <cellStyle name="level1a 3 2 4 3 6 2" xfId="25906" xr:uid="{00000000-0005-0000-0000-0000B9100000}"/>
    <cellStyle name="level1a 3 2 4 4" xfId="1267" xr:uid="{00000000-0005-0000-0000-0000BA100000}"/>
    <cellStyle name="level1a 3 2 4 4 2" xfId="2024" xr:uid="{00000000-0005-0000-0000-0000BB100000}"/>
    <cellStyle name="level1a 3 2 4 4 2 2" xfId="11695" xr:uid="{00000000-0005-0000-0000-0000BC100000}"/>
    <cellStyle name="level1a 3 2 4 4 2 2 2" xfId="22101" xr:uid="{00000000-0005-0000-0000-0000BD100000}"/>
    <cellStyle name="level1a 3 2 4 4 2 3" xfId="15373" xr:uid="{00000000-0005-0000-0000-0000BE100000}"/>
    <cellStyle name="level1a 3 2 4 4 2 3 2" xfId="28039" xr:uid="{00000000-0005-0000-0000-0000BF100000}"/>
    <cellStyle name="level1a 3 2 4 4 2 3 2 2" xfId="36844" xr:uid="{00000000-0005-0000-0000-0000C0100000}"/>
    <cellStyle name="level1a 3 2 4 4 2 4" xfId="7101" xr:uid="{00000000-0005-0000-0000-0000C1100000}"/>
    <cellStyle name="level1a 3 2 4 4 3" xfId="4045" xr:uid="{00000000-0005-0000-0000-0000C2100000}"/>
    <cellStyle name="level1a 3 2 4 4 3 2" xfId="13667" xr:uid="{00000000-0005-0000-0000-0000C3100000}"/>
    <cellStyle name="level1a 3 2 4 4 3 2 2" xfId="24019" xr:uid="{00000000-0005-0000-0000-0000C4100000}"/>
    <cellStyle name="level1a 3 2 4 4 3 3" xfId="17245" xr:uid="{00000000-0005-0000-0000-0000C5100000}"/>
    <cellStyle name="level1a 3 2 4 4 3 3 2" xfId="29911" xr:uid="{00000000-0005-0000-0000-0000C6100000}"/>
    <cellStyle name="level1a 3 2 4 4 3 3 2 2" xfId="38688" xr:uid="{00000000-0005-0000-0000-0000C7100000}"/>
    <cellStyle name="level1a 3 2 4 4 3 4" xfId="8609" xr:uid="{00000000-0005-0000-0000-0000C8100000}"/>
    <cellStyle name="level1a 3 2 4 4 3 4 2" xfId="4617" xr:uid="{00000000-0005-0000-0000-0000C9100000}"/>
    <cellStyle name="level1a 3 2 4 4 4" xfId="9405" xr:uid="{00000000-0005-0000-0000-0000CA100000}"/>
    <cellStyle name="level1a 3 2 4 4 5" xfId="10938" xr:uid="{00000000-0005-0000-0000-0000CB100000}"/>
    <cellStyle name="level1a 3 2 4 4 5 2" xfId="21378" xr:uid="{00000000-0005-0000-0000-0000CC100000}"/>
    <cellStyle name="level1a 3 2 4 4 6" xfId="14645" xr:uid="{00000000-0005-0000-0000-0000CD100000}"/>
    <cellStyle name="level1a 3 2 4 4 6 2" xfId="27330" xr:uid="{00000000-0005-0000-0000-0000CE100000}"/>
    <cellStyle name="level1a 3 2 4 4 6 2 2" xfId="36159" xr:uid="{00000000-0005-0000-0000-0000CF100000}"/>
    <cellStyle name="level1a 3 2 4 4 7" xfId="5560" xr:uid="{00000000-0005-0000-0000-0000D0100000}"/>
    <cellStyle name="level1a 3 2 4 4 7 2" xfId="24871" xr:uid="{00000000-0005-0000-0000-0000D1100000}"/>
    <cellStyle name="level1a 3 2 4 5" xfId="1484" xr:uid="{00000000-0005-0000-0000-0000D2100000}"/>
    <cellStyle name="level1a 3 2 4 5 2" xfId="2025" xr:uid="{00000000-0005-0000-0000-0000D3100000}"/>
    <cellStyle name="level1a 3 2 4 5 2 2" xfId="11696" xr:uid="{00000000-0005-0000-0000-0000D4100000}"/>
    <cellStyle name="level1a 3 2 4 5 2 2 2" xfId="22102" xr:uid="{00000000-0005-0000-0000-0000D5100000}"/>
    <cellStyle name="level1a 3 2 4 5 2 3" xfId="15374" xr:uid="{00000000-0005-0000-0000-0000D6100000}"/>
    <cellStyle name="level1a 3 2 4 5 2 3 2" xfId="28040" xr:uid="{00000000-0005-0000-0000-0000D7100000}"/>
    <cellStyle name="level1a 3 2 4 5 2 3 2 2" xfId="36845" xr:uid="{00000000-0005-0000-0000-0000D8100000}"/>
    <cellStyle name="level1a 3 2 4 5 2 4" xfId="7265" xr:uid="{00000000-0005-0000-0000-0000D9100000}"/>
    <cellStyle name="level1a 3 2 4 5 3" xfId="4262" xr:uid="{00000000-0005-0000-0000-0000DA100000}"/>
    <cellStyle name="level1a 3 2 4 5 3 2" xfId="13884" xr:uid="{00000000-0005-0000-0000-0000DB100000}"/>
    <cellStyle name="level1a 3 2 4 5 3 2 2" xfId="24226" xr:uid="{00000000-0005-0000-0000-0000DC100000}"/>
    <cellStyle name="level1a 3 2 4 5 3 3" xfId="17444" xr:uid="{00000000-0005-0000-0000-0000DD100000}"/>
    <cellStyle name="level1a 3 2 4 5 3 3 2" xfId="30110" xr:uid="{00000000-0005-0000-0000-0000DE100000}"/>
    <cellStyle name="level1a 3 2 4 5 3 3 2 2" xfId="38887" xr:uid="{00000000-0005-0000-0000-0000DF100000}"/>
    <cellStyle name="level1a 3 2 4 5 3 4" xfId="9577" xr:uid="{00000000-0005-0000-0000-0000E0100000}"/>
    <cellStyle name="level1a 3 2 4 5 4" xfId="11155" xr:uid="{00000000-0005-0000-0000-0000E1100000}"/>
    <cellStyle name="level1a 3 2 4 5 4 2" xfId="21586" xr:uid="{00000000-0005-0000-0000-0000E2100000}"/>
    <cellStyle name="level1a 3 2 4 5 5" xfId="14862" xr:uid="{00000000-0005-0000-0000-0000E3100000}"/>
    <cellStyle name="level1a 3 2 4 5 5 2" xfId="27539" xr:uid="{00000000-0005-0000-0000-0000E4100000}"/>
    <cellStyle name="level1a 3 2 4 5 5 2 2" xfId="36358" xr:uid="{00000000-0005-0000-0000-0000E5100000}"/>
    <cellStyle name="level1a 3 2 4 5 6" xfId="5721" xr:uid="{00000000-0005-0000-0000-0000E6100000}"/>
    <cellStyle name="level1a 3 2 4 5 6 2" xfId="19663" xr:uid="{00000000-0005-0000-0000-0000E7100000}"/>
    <cellStyle name="level1a 3 2 4 6" xfId="1686" xr:uid="{00000000-0005-0000-0000-0000E8100000}"/>
    <cellStyle name="level1a 3 2 4 6 2" xfId="2026" xr:uid="{00000000-0005-0000-0000-0000E9100000}"/>
    <cellStyle name="level1a 3 2 4 6 2 2" xfId="11697" xr:uid="{00000000-0005-0000-0000-0000EA100000}"/>
    <cellStyle name="level1a 3 2 4 6 2 2 2" xfId="22103" xr:uid="{00000000-0005-0000-0000-0000EB100000}"/>
    <cellStyle name="level1a 3 2 4 6 2 3" xfId="15375" xr:uid="{00000000-0005-0000-0000-0000EC100000}"/>
    <cellStyle name="level1a 3 2 4 6 2 3 2" xfId="28041" xr:uid="{00000000-0005-0000-0000-0000ED100000}"/>
    <cellStyle name="level1a 3 2 4 6 2 3 2 2" xfId="36846" xr:uid="{00000000-0005-0000-0000-0000EE100000}"/>
    <cellStyle name="level1a 3 2 4 6 2 4" xfId="7266" xr:uid="{00000000-0005-0000-0000-0000EF100000}"/>
    <cellStyle name="level1a 3 2 4 6 3" xfId="4464" xr:uid="{00000000-0005-0000-0000-0000F0100000}"/>
    <cellStyle name="level1a 3 2 4 6 3 2" xfId="14086" xr:uid="{00000000-0005-0000-0000-0000F1100000}"/>
    <cellStyle name="level1a 3 2 4 6 3 2 2" xfId="24418" xr:uid="{00000000-0005-0000-0000-0000F2100000}"/>
    <cellStyle name="level1a 3 2 4 6 3 3" xfId="17631" xr:uid="{00000000-0005-0000-0000-0000F3100000}"/>
    <cellStyle name="level1a 3 2 4 6 3 3 2" xfId="30297" xr:uid="{00000000-0005-0000-0000-0000F4100000}"/>
    <cellStyle name="level1a 3 2 4 6 3 3 2 2" xfId="39074" xr:uid="{00000000-0005-0000-0000-0000F5100000}"/>
    <cellStyle name="level1a 3 2 4 6 3 4" xfId="9578" xr:uid="{00000000-0005-0000-0000-0000F6100000}"/>
    <cellStyle name="level1a 3 2 4 6 4" xfId="11357" xr:uid="{00000000-0005-0000-0000-0000F7100000}"/>
    <cellStyle name="level1a 3 2 4 6 4 2" xfId="21782" xr:uid="{00000000-0005-0000-0000-0000F8100000}"/>
    <cellStyle name="level1a 3 2 4 6 5" xfId="15064" xr:uid="{00000000-0005-0000-0000-0000F9100000}"/>
    <cellStyle name="level1a 3 2 4 6 5 2" xfId="27733" xr:uid="{00000000-0005-0000-0000-0000FA100000}"/>
    <cellStyle name="level1a 3 2 4 6 5 2 2" xfId="36545" xr:uid="{00000000-0005-0000-0000-0000FB100000}"/>
    <cellStyle name="level1a 3 2 4 6 6" xfId="5722" xr:uid="{00000000-0005-0000-0000-0000FC100000}"/>
    <cellStyle name="level1a 3 2 4 6 6 2" xfId="21913" xr:uid="{00000000-0005-0000-0000-0000FD100000}"/>
    <cellStyle name="level1a 3 2 4 7" xfId="2021" xr:uid="{00000000-0005-0000-0000-0000FE100000}"/>
    <cellStyle name="level1a 3 2 4 7 2" xfId="11692" xr:uid="{00000000-0005-0000-0000-0000FF100000}"/>
    <cellStyle name="level1a 3 2 4 7 2 2" xfId="22098" xr:uid="{00000000-0005-0000-0000-000000110000}"/>
    <cellStyle name="level1a 3 2 4 7 3" xfId="15370" xr:uid="{00000000-0005-0000-0000-000001110000}"/>
    <cellStyle name="level1a 3 2 4 7 3 2" xfId="28036" xr:uid="{00000000-0005-0000-0000-000002110000}"/>
    <cellStyle name="level1a 3 2 4 7 3 2 2" xfId="36841" xr:uid="{00000000-0005-0000-0000-000003110000}"/>
    <cellStyle name="level1a 3 2 4 7 4" xfId="6441" xr:uid="{00000000-0005-0000-0000-000004110000}"/>
    <cellStyle name="level1a 3 2 4 8" xfId="4843" xr:uid="{00000000-0005-0000-0000-000005110000}"/>
    <cellStyle name="level1a 3 2 4 8 2" xfId="18489" xr:uid="{00000000-0005-0000-0000-000006110000}"/>
    <cellStyle name="level1a 3 2 4_STUD aligned by INSTIT" xfId="4815" xr:uid="{00000000-0005-0000-0000-000007110000}"/>
    <cellStyle name="level1a 3 2 5" xfId="457" xr:uid="{00000000-0005-0000-0000-000008110000}"/>
    <cellStyle name="level1a 3 2 5 2" xfId="813" xr:uid="{00000000-0005-0000-0000-000009110000}"/>
    <cellStyle name="level1a 3 2 5 2 2" xfId="2028" xr:uid="{00000000-0005-0000-0000-00000A110000}"/>
    <cellStyle name="level1a 3 2 5 2 2 2" xfId="11699" xr:uid="{00000000-0005-0000-0000-00000B110000}"/>
    <cellStyle name="level1a 3 2 5 2 2 2 2" xfId="22105" xr:uid="{00000000-0005-0000-0000-00000C110000}"/>
    <cellStyle name="level1a 3 2 5 2 2 3" xfId="15377" xr:uid="{00000000-0005-0000-0000-00000D110000}"/>
    <cellStyle name="level1a 3 2 5 2 2 3 2" xfId="28043" xr:uid="{00000000-0005-0000-0000-00000E110000}"/>
    <cellStyle name="level1a 3 2 5 2 2 3 2 2" xfId="36848" xr:uid="{00000000-0005-0000-0000-00000F110000}"/>
    <cellStyle name="level1a 3 2 5 2 2 4" xfId="6760" xr:uid="{00000000-0005-0000-0000-000010110000}"/>
    <cellStyle name="level1a 3 2 5 2 3" xfId="3594" xr:uid="{00000000-0005-0000-0000-000011110000}"/>
    <cellStyle name="level1a 3 2 5 2 3 2" xfId="13222" xr:uid="{00000000-0005-0000-0000-000012110000}"/>
    <cellStyle name="level1a 3 2 5 2 3 2 2" xfId="23590" xr:uid="{00000000-0005-0000-0000-000013110000}"/>
    <cellStyle name="level1a 3 2 5 2 3 3" xfId="16830" xr:uid="{00000000-0005-0000-0000-000014110000}"/>
    <cellStyle name="level1a 3 2 5 2 3 3 2" xfId="29496" xr:uid="{00000000-0005-0000-0000-000015110000}"/>
    <cellStyle name="level1a 3 2 5 2 3 3 2 2" xfId="38276" xr:uid="{00000000-0005-0000-0000-000016110000}"/>
    <cellStyle name="level1a 3 2 5 2 3 4" xfId="8266" xr:uid="{00000000-0005-0000-0000-000017110000}"/>
    <cellStyle name="level1a 3 2 5 2 3 4 2" xfId="24800" xr:uid="{00000000-0005-0000-0000-000018110000}"/>
    <cellStyle name="level1a 3 2 5 2 4" xfId="9057" xr:uid="{00000000-0005-0000-0000-000019110000}"/>
    <cellStyle name="level1a 3 2 5 2 5" xfId="10574" xr:uid="{00000000-0005-0000-0000-00001A110000}"/>
    <cellStyle name="level1a 3 2 5 2 5 2" xfId="21060" xr:uid="{00000000-0005-0000-0000-00001B110000}"/>
    <cellStyle name="level1a 3 2 5 2 6" xfId="14229" xr:uid="{00000000-0005-0000-0000-00001C110000}"/>
    <cellStyle name="level1a 3 2 5 2 6 2" xfId="26931" xr:uid="{00000000-0005-0000-0000-00001D110000}"/>
    <cellStyle name="level1a 3 2 5 2 6 2 2" xfId="35774" xr:uid="{00000000-0005-0000-0000-00001E110000}"/>
    <cellStyle name="level1a 3 2 5 2 7" xfId="5288" xr:uid="{00000000-0005-0000-0000-00001F110000}"/>
    <cellStyle name="level1a 3 2 5 2 7 2" xfId="19601" xr:uid="{00000000-0005-0000-0000-000020110000}"/>
    <cellStyle name="level1a 3 2 5 3" xfId="1092" xr:uid="{00000000-0005-0000-0000-000021110000}"/>
    <cellStyle name="level1a 3 2 5 3 2" xfId="2029" xr:uid="{00000000-0005-0000-0000-000022110000}"/>
    <cellStyle name="level1a 3 2 5 3 2 2" xfId="11700" xr:uid="{00000000-0005-0000-0000-000023110000}"/>
    <cellStyle name="level1a 3 2 5 3 2 2 2" xfId="22106" xr:uid="{00000000-0005-0000-0000-000024110000}"/>
    <cellStyle name="level1a 3 2 5 3 2 3" xfId="15378" xr:uid="{00000000-0005-0000-0000-000025110000}"/>
    <cellStyle name="level1a 3 2 5 3 2 3 2" xfId="28044" xr:uid="{00000000-0005-0000-0000-000026110000}"/>
    <cellStyle name="level1a 3 2 5 3 2 3 2 2" xfId="36849" xr:uid="{00000000-0005-0000-0000-000027110000}"/>
    <cellStyle name="level1a 3 2 5 3 2 4" xfId="6932" xr:uid="{00000000-0005-0000-0000-000028110000}"/>
    <cellStyle name="level1a 3 2 5 3 3" xfId="3870" xr:uid="{00000000-0005-0000-0000-000029110000}"/>
    <cellStyle name="level1a 3 2 5 3 3 2" xfId="13494" xr:uid="{00000000-0005-0000-0000-00002A110000}"/>
    <cellStyle name="level1a 3 2 5 3 3 2 2" xfId="23855" xr:uid="{00000000-0005-0000-0000-00002B110000}"/>
    <cellStyle name="level1a 3 2 5 3 3 3" xfId="17085" xr:uid="{00000000-0005-0000-0000-00002C110000}"/>
    <cellStyle name="level1a 3 2 5 3 3 3 2" xfId="29751" xr:uid="{00000000-0005-0000-0000-00002D110000}"/>
    <cellStyle name="level1a 3 2 5 3 3 3 2 2" xfId="38529" xr:uid="{00000000-0005-0000-0000-00002E110000}"/>
    <cellStyle name="level1a 3 2 5 3 3 4" xfId="8440" xr:uid="{00000000-0005-0000-0000-00002F110000}"/>
    <cellStyle name="level1a 3 2 5 3 3 4 2" xfId="18093" xr:uid="{00000000-0005-0000-0000-000030110000}"/>
    <cellStyle name="level1a 3 2 5 3 4" xfId="9234" xr:uid="{00000000-0005-0000-0000-000031110000}"/>
    <cellStyle name="level1a 3 2 5 3 5" xfId="5417" xr:uid="{00000000-0005-0000-0000-000032110000}"/>
    <cellStyle name="level1a 3 2 5 3 5 2" xfId="19074" xr:uid="{00000000-0005-0000-0000-000033110000}"/>
    <cellStyle name="level1a 3 2 5 4" xfId="1322" xr:uid="{00000000-0005-0000-0000-000034110000}"/>
    <cellStyle name="level1a 3 2 5 4 2" xfId="2030" xr:uid="{00000000-0005-0000-0000-000035110000}"/>
    <cellStyle name="level1a 3 2 5 4 2 2" xfId="11701" xr:uid="{00000000-0005-0000-0000-000036110000}"/>
    <cellStyle name="level1a 3 2 5 4 2 2 2" xfId="22107" xr:uid="{00000000-0005-0000-0000-000037110000}"/>
    <cellStyle name="level1a 3 2 5 4 2 3" xfId="15379" xr:uid="{00000000-0005-0000-0000-000038110000}"/>
    <cellStyle name="level1a 3 2 5 4 2 3 2" xfId="28045" xr:uid="{00000000-0005-0000-0000-000039110000}"/>
    <cellStyle name="level1a 3 2 5 4 2 3 2 2" xfId="36850" xr:uid="{00000000-0005-0000-0000-00003A110000}"/>
    <cellStyle name="level1a 3 2 5 4 2 4" xfId="7267" xr:uid="{00000000-0005-0000-0000-00003B110000}"/>
    <cellStyle name="level1a 3 2 5 4 3" xfId="4100" xr:uid="{00000000-0005-0000-0000-00003C110000}"/>
    <cellStyle name="level1a 3 2 5 4 3 2" xfId="13722" xr:uid="{00000000-0005-0000-0000-00003D110000}"/>
    <cellStyle name="level1a 3 2 5 4 3 2 2" xfId="24073" xr:uid="{00000000-0005-0000-0000-00003E110000}"/>
    <cellStyle name="level1a 3 2 5 4 3 3" xfId="17298" xr:uid="{00000000-0005-0000-0000-00003F110000}"/>
    <cellStyle name="level1a 3 2 5 4 3 3 2" xfId="29964" xr:uid="{00000000-0005-0000-0000-000040110000}"/>
    <cellStyle name="level1a 3 2 5 4 3 3 2 2" xfId="38741" xr:uid="{00000000-0005-0000-0000-000041110000}"/>
    <cellStyle name="level1a 3 2 5 4 3 4" xfId="9579" xr:uid="{00000000-0005-0000-0000-000042110000}"/>
    <cellStyle name="level1a 3 2 5 4 4" xfId="10993" xr:uid="{00000000-0005-0000-0000-000043110000}"/>
    <cellStyle name="level1a 3 2 5 4 4 2" xfId="21431" xr:uid="{00000000-0005-0000-0000-000044110000}"/>
    <cellStyle name="level1a 3 2 5 4 5" xfId="14700" xr:uid="{00000000-0005-0000-0000-000045110000}"/>
    <cellStyle name="level1a 3 2 5 4 5 2" xfId="27384" xr:uid="{00000000-0005-0000-0000-000046110000}"/>
    <cellStyle name="level1a 3 2 5 4 5 2 2" xfId="36212" xr:uid="{00000000-0005-0000-0000-000047110000}"/>
    <cellStyle name="level1a 3 2 5 4 6" xfId="5723" xr:uid="{00000000-0005-0000-0000-000048110000}"/>
    <cellStyle name="level1a 3 2 5 4 6 2" xfId="20062" xr:uid="{00000000-0005-0000-0000-000049110000}"/>
    <cellStyle name="level1a 3 2 5 5" xfId="1538" xr:uid="{00000000-0005-0000-0000-00004A110000}"/>
    <cellStyle name="level1a 3 2 5 5 2" xfId="2031" xr:uid="{00000000-0005-0000-0000-00004B110000}"/>
    <cellStyle name="level1a 3 2 5 5 2 2" xfId="11702" xr:uid="{00000000-0005-0000-0000-00004C110000}"/>
    <cellStyle name="level1a 3 2 5 5 2 2 2" xfId="22108" xr:uid="{00000000-0005-0000-0000-00004D110000}"/>
    <cellStyle name="level1a 3 2 5 5 2 3" xfId="15380" xr:uid="{00000000-0005-0000-0000-00004E110000}"/>
    <cellStyle name="level1a 3 2 5 5 2 3 2" xfId="28046" xr:uid="{00000000-0005-0000-0000-00004F110000}"/>
    <cellStyle name="level1a 3 2 5 5 2 3 2 2" xfId="36851" xr:uid="{00000000-0005-0000-0000-000050110000}"/>
    <cellStyle name="level1a 3 2 5 5 2 4" xfId="7268" xr:uid="{00000000-0005-0000-0000-000051110000}"/>
    <cellStyle name="level1a 3 2 5 5 3" xfId="4316" xr:uid="{00000000-0005-0000-0000-000052110000}"/>
    <cellStyle name="level1a 3 2 5 5 3 2" xfId="13938" xr:uid="{00000000-0005-0000-0000-000053110000}"/>
    <cellStyle name="level1a 3 2 5 5 3 2 2" xfId="24278" xr:uid="{00000000-0005-0000-0000-000054110000}"/>
    <cellStyle name="level1a 3 2 5 5 3 3" xfId="17496" xr:uid="{00000000-0005-0000-0000-000055110000}"/>
    <cellStyle name="level1a 3 2 5 5 3 3 2" xfId="30162" xr:uid="{00000000-0005-0000-0000-000056110000}"/>
    <cellStyle name="level1a 3 2 5 5 3 3 2 2" xfId="38939" xr:uid="{00000000-0005-0000-0000-000057110000}"/>
    <cellStyle name="level1a 3 2 5 5 3 4" xfId="9580" xr:uid="{00000000-0005-0000-0000-000058110000}"/>
    <cellStyle name="level1a 3 2 5 5 4" xfId="11209" xr:uid="{00000000-0005-0000-0000-000059110000}"/>
    <cellStyle name="level1a 3 2 5 5 4 2" xfId="21639" xr:uid="{00000000-0005-0000-0000-00005A110000}"/>
    <cellStyle name="level1a 3 2 5 5 5" xfId="14916" xr:uid="{00000000-0005-0000-0000-00005B110000}"/>
    <cellStyle name="level1a 3 2 5 5 5 2" xfId="27591" xr:uid="{00000000-0005-0000-0000-00005C110000}"/>
    <cellStyle name="level1a 3 2 5 5 5 2 2" xfId="36410" xr:uid="{00000000-0005-0000-0000-00005D110000}"/>
    <cellStyle name="level1a 3 2 5 5 6" xfId="5724" xr:uid="{00000000-0005-0000-0000-00005E110000}"/>
    <cellStyle name="level1a 3 2 5 5 6 2" xfId="18620" xr:uid="{00000000-0005-0000-0000-00005F110000}"/>
    <cellStyle name="level1a 3 2 5 6" xfId="1740" xr:uid="{00000000-0005-0000-0000-000060110000}"/>
    <cellStyle name="level1a 3 2 5 6 2" xfId="2032" xr:uid="{00000000-0005-0000-0000-000061110000}"/>
    <cellStyle name="level1a 3 2 5 6 2 2" xfId="11703" xr:uid="{00000000-0005-0000-0000-000062110000}"/>
    <cellStyle name="level1a 3 2 5 6 2 2 2" xfId="22109" xr:uid="{00000000-0005-0000-0000-000063110000}"/>
    <cellStyle name="level1a 3 2 5 6 2 3" xfId="15381" xr:uid="{00000000-0005-0000-0000-000064110000}"/>
    <cellStyle name="level1a 3 2 5 6 2 3 2" xfId="28047" xr:uid="{00000000-0005-0000-0000-000065110000}"/>
    <cellStyle name="level1a 3 2 5 6 2 3 2 2" xfId="36852" xr:uid="{00000000-0005-0000-0000-000066110000}"/>
    <cellStyle name="level1a 3 2 5 6 2 4" xfId="7269" xr:uid="{00000000-0005-0000-0000-000067110000}"/>
    <cellStyle name="level1a 3 2 5 6 3" xfId="4518" xr:uid="{00000000-0005-0000-0000-000068110000}"/>
    <cellStyle name="level1a 3 2 5 6 3 2" xfId="14140" xr:uid="{00000000-0005-0000-0000-000069110000}"/>
    <cellStyle name="level1a 3 2 5 6 3 2 2" xfId="24471" xr:uid="{00000000-0005-0000-0000-00006A110000}"/>
    <cellStyle name="level1a 3 2 5 6 3 3" xfId="17683" xr:uid="{00000000-0005-0000-0000-00006B110000}"/>
    <cellStyle name="level1a 3 2 5 6 3 3 2" xfId="30349" xr:uid="{00000000-0005-0000-0000-00006C110000}"/>
    <cellStyle name="level1a 3 2 5 6 3 3 2 2" xfId="39126" xr:uid="{00000000-0005-0000-0000-00006D110000}"/>
    <cellStyle name="level1a 3 2 5 6 3 4" xfId="9581" xr:uid="{00000000-0005-0000-0000-00006E110000}"/>
    <cellStyle name="level1a 3 2 5 6 4" xfId="11411" xr:uid="{00000000-0005-0000-0000-00006F110000}"/>
    <cellStyle name="level1a 3 2 5 6 4 2" xfId="21835" xr:uid="{00000000-0005-0000-0000-000070110000}"/>
    <cellStyle name="level1a 3 2 5 6 5" xfId="15118" xr:uid="{00000000-0005-0000-0000-000071110000}"/>
    <cellStyle name="level1a 3 2 5 6 5 2" xfId="27786" xr:uid="{00000000-0005-0000-0000-000072110000}"/>
    <cellStyle name="level1a 3 2 5 6 5 2 2" xfId="36597" xr:uid="{00000000-0005-0000-0000-000073110000}"/>
    <cellStyle name="level1a 3 2 5 6 6" xfId="5725" xr:uid="{00000000-0005-0000-0000-000074110000}"/>
    <cellStyle name="level1a 3 2 5 6 6 2" xfId="18291" xr:uid="{00000000-0005-0000-0000-000075110000}"/>
    <cellStyle name="level1a 3 2 5 7" xfId="2027" xr:uid="{00000000-0005-0000-0000-000076110000}"/>
    <cellStyle name="level1a 3 2 5 7 2" xfId="11698" xr:uid="{00000000-0005-0000-0000-000077110000}"/>
    <cellStyle name="level1a 3 2 5 7 2 2" xfId="22104" xr:uid="{00000000-0005-0000-0000-000078110000}"/>
    <cellStyle name="level1a 3 2 5 7 3" xfId="15376" xr:uid="{00000000-0005-0000-0000-000079110000}"/>
    <cellStyle name="level1a 3 2 5 7 3 2" xfId="28042" xr:uid="{00000000-0005-0000-0000-00007A110000}"/>
    <cellStyle name="level1a 3 2 5 7 3 2 2" xfId="36847" xr:uid="{00000000-0005-0000-0000-00007B110000}"/>
    <cellStyle name="level1a 3 2 5 7 4" xfId="6494" xr:uid="{00000000-0005-0000-0000-00007C110000}"/>
    <cellStyle name="level1a 3 2 5 8" xfId="3331" xr:uid="{00000000-0005-0000-0000-00007D110000}"/>
    <cellStyle name="level1a 3 2 5 8 2" xfId="12972" xr:uid="{00000000-0005-0000-0000-00007E110000}"/>
    <cellStyle name="level1a 3 2 5 8 2 2" xfId="23342" xr:uid="{00000000-0005-0000-0000-00007F110000}"/>
    <cellStyle name="level1a 3 2 5 8 3" xfId="16585" xr:uid="{00000000-0005-0000-0000-000080110000}"/>
    <cellStyle name="level1a 3 2 5 8 3 2" xfId="29251" xr:uid="{00000000-0005-0000-0000-000081110000}"/>
    <cellStyle name="level1a 3 2 5 8 3 2 2" xfId="38038" xr:uid="{00000000-0005-0000-0000-000082110000}"/>
    <cellStyle name="level1a 3 2 5 8 4" xfId="8860" xr:uid="{00000000-0005-0000-0000-000083110000}"/>
    <cellStyle name="level1a 3 2 5 9" xfId="4874" xr:uid="{00000000-0005-0000-0000-000084110000}"/>
    <cellStyle name="level1a 3 2 5 9 2" xfId="20266" xr:uid="{00000000-0005-0000-0000-000085110000}"/>
    <cellStyle name="level1a 3 2 5_STUD aligned by INSTIT" xfId="4814" xr:uid="{00000000-0005-0000-0000-000086110000}"/>
    <cellStyle name="level1a 3 2 6" xfId="630" xr:uid="{00000000-0005-0000-0000-000087110000}"/>
    <cellStyle name="level1a 3 2 6 2" xfId="2033" xr:uid="{00000000-0005-0000-0000-000088110000}"/>
    <cellStyle name="level1a 3 2 6 2 2" xfId="11704" xr:uid="{00000000-0005-0000-0000-000089110000}"/>
    <cellStyle name="level1a 3 2 6 2 2 2" xfId="22110" xr:uid="{00000000-0005-0000-0000-00008A110000}"/>
    <cellStyle name="level1a 3 2 6 2 3" xfId="15382" xr:uid="{00000000-0005-0000-0000-00008B110000}"/>
    <cellStyle name="level1a 3 2 6 2 3 2" xfId="28048" xr:uid="{00000000-0005-0000-0000-00008C110000}"/>
    <cellStyle name="level1a 3 2 6 2 3 2 2" xfId="36853" xr:uid="{00000000-0005-0000-0000-00008D110000}"/>
    <cellStyle name="level1a 3 2 6 2 4" xfId="6375" xr:uid="{00000000-0005-0000-0000-00008E110000}"/>
    <cellStyle name="level1a 3 2 6 3" xfId="3440" xr:uid="{00000000-0005-0000-0000-00008F110000}"/>
    <cellStyle name="level1a 3 2 6 3 2" xfId="13074" xr:uid="{00000000-0005-0000-0000-000090110000}"/>
    <cellStyle name="level1a 3 2 6 3 2 2" xfId="23444" xr:uid="{00000000-0005-0000-0000-000091110000}"/>
    <cellStyle name="level1a 3 2 6 3 3" xfId="16685" xr:uid="{00000000-0005-0000-0000-000092110000}"/>
    <cellStyle name="level1a 3 2 6 3 3 2" xfId="29351" xr:uid="{00000000-0005-0000-0000-000093110000}"/>
    <cellStyle name="level1a 3 2 6 3 3 2 2" xfId="38134" xr:uid="{00000000-0005-0000-0000-000094110000}"/>
    <cellStyle name="level1a 3 2 6 3 4" xfId="7959" xr:uid="{00000000-0005-0000-0000-000095110000}"/>
    <cellStyle name="level1a 3 2 6 3 4 2" xfId="18906" xr:uid="{00000000-0005-0000-0000-000096110000}"/>
    <cellStyle name="level1a 3 2 6 4" xfId="10124" xr:uid="{00000000-0005-0000-0000-000097110000}"/>
    <cellStyle name="level1a 3 2 6 5" xfId="10427" xr:uid="{00000000-0005-0000-0000-000098110000}"/>
    <cellStyle name="level1a 3 2 6 5 2" xfId="20933" xr:uid="{00000000-0005-0000-0000-000099110000}"/>
    <cellStyle name="level1a 3 2 6 6" xfId="4768" xr:uid="{00000000-0005-0000-0000-00009A110000}"/>
    <cellStyle name="level1a 3 2 6 6 2" xfId="20577" xr:uid="{00000000-0005-0000-0000-00009B110000}"/>
    <cellStyle name="level1a 3 2 7" xfId="919" xr:uid="{00000000-0005-0000-0000-00009C110000}"/>
    <cellStyle name="level1a 3 2 7 2" xfId="2034" xr:uid="{00000000-0005-0000-0000-00009D110000}"/>
    <cellStyle name="level1a 3 2 7 2 2" xfId="11705" xr:uid="{00000000-0005-0000-0000-00009E110000}"/>
    <cellStyle name="level1a 3 2 7 2 2 2" xfId="22111" xr:uid="{00000000-0005-0000-0000-00009F110000}"/>
    <cellStyle name="level1a 3 2 7 2 3" xfId="15383" xr:uid="{00000000-0005-0000-0000-0000A0110000}"/>
    <cellStyle name="level1a 3 2 7 2 3 2" xfId="28049" xr:uid="{00000000-0005-0000-0000-0000A1110000}"/>
    <cellStyle name="level1a 3 2 7 2 3 2 2" xfId="36854" xr:uid="{00000000-0005-0000-0000-0000A2110000}"/>
    <cellStyle name="level1a 3 2 7 2 4" xfId="6631" xr:uid="{00000000-0005-0000-0000-0000A3110000}"/>
    <cellStyle name="level1a 3 2 7 3" xfId="3697" xr:uid="{00000000-0005-0000-0000-0000A4110000}"/>
    <cellStyle name="level1a 3 2 7 3 2" xfId="13324" xr:uid="{00000000-0005-0000-0000-0000A5110000}"/>
    <cellStyle name="level1a 3 2 7 3 2 2" xfId="23689" xr:uid="{00000000-0005-0000-0000-0000A6110000}"/>
    <cellStyle name="level1a 3 2 7 3 3" xfId="16924" xr:uid="{00000000-0005-0000-0000-0000A7110000}"/>
    <cellStyle name="level1a 3 2 7 3 3 2" xfId="29590" xr:uid="{00000000-0005-0000-0000-0000A8110000}"/>
    <cellStyle name="level1a 3 2 7 3 3 2 2" xfId="38369" xr:uid="{00000000-0005-0000-0000-0000A9110000}"/>
    <cellStyle name="level1a 3 2 7 3 4" xfId="8137" xr:uid="{00000000-0005-0000-0000-0000AA110000}"/>
    <cellStyle name="level1a 3 2 7 3 4 2" xfId="20376" xr:uid="{00000000-0005-0000-0000-0000AB110000}"/>
    <cellStyle name="level1a 3 2 7 4" xfId="8753" xr:uid="{00000000-0005-0000-0000-0000AC110000}"/>
    <cellStyle name="level1a 3 2 7 5" xfId="10666" xr:uid="{00000000-0005-0000-0000-0000AD110000}"/>
    <cellStyle name="level1a 3 2 7 5 2" xfId="21144" xr:uid="{00000000-0005-0000-0000-0000AE110000}"/>
    <cellStyle name="level1a 3 2 7 6" xfId="14326" xr:uid="{00000000-0005-0000-0000-0000AF110000}"/>
    <cellStyle name="level1a 3 2 7 6 2" xfId="27024" xr:uid="{00000000-0005-0000-0000-0000B0110000}"/>
    <cellStyle name="level1a 3 2 7 6 2 2" xfId="35863" xr:uid="{00000000-0005-0000-0000-0000B1110000}"/>
    <cellStyle name="level1a 3 2 7 7" xfId="5179" xr:uid="{00000000-0005-0000-0000-0000B2110000}"/>
    <cellStyle name="level1a 3 2 7 7 2" xfId="18071" xr:uid="{00000000-0005-0000-0000-0000B3110000}"/>
    <cellStyle name="level1a 3 2 8" xfId="566" xr:uid="{00000000-0005-0000-0000-0000B4110000}"/>
    <cellStyle name="level1a 3 2 8 2" xfId="2035" xr:uid="{00000000-0005-0000-0000-0000B5110000}"/>
    <cellStyle name="level1a 3 2 8 2 2" xfId="11706" xr:uid="{00000000-0005-0000-0000-0000B6110000}"/>
    <cellStyle name="level1a 3 2 8 2 2 2" xfId="22112" xr:uid="{00000000-0005-0000-0000-0000B7110000}"/>
    <cellStyle name="level1a 3 2 8 2 3" xfId="15384" xr:uid="{00000000-0005-0000-0000-0000B8110000}"/>
    <cellStyle name="level1a 3 2 8 2 3 2" xfId="28050" xr:uid="{00000000-0005-0000-0000-0000B9110000}"/>
    <cellStyle name="level1a 3 2 8 2 3 2 2" xfId="36855" xr:uid="{00000000-0005-0000-0000-0000BA110000}"/>
    <cellStyle name="level1a 3 2 8 2 4" xfId="6756" xr:uid="{00000000-0005-0000-0000-0000BB110000}"/>
    <cellStyle name="level1a 3 2 8 3" xfId="3391" xr:uid="{00000000-0005-0000-0000-0000BC110000}"/>
    <cellStyle name="level1a 3 2 8 3 2" xfId="13031" xr:uid="{00000000-0005-0000-0000-0000BD110000}"/>
    <cellStyle name="level1a 3 2 8 3 2 2" xfId="23399" xr:uid="{00000000-0005-0000-0000-0000BE110000}"/>
    <cellStyle name="level1a 3 2 8 3 3" xfId="16641" xr:uid="{00000000-0005-0000-0000-0000BF110000}"/>
    <cellStyle name="level1a 3 2 8 3 3 2" xfId="29307" xr:uid="{00000000-0005-0000-0000-0000C0110000}"/>
    <cellStyle name="level1a 3 2 8 3 3 2 2" xfId="38093" xr:uid="{00000000-0005-0000-0000-0000C1110000}"/>
    <cellStyle name="level1a 3 2 8 3 4" xfId="8262" xr:uid="{00000000-0005-0000-0000-0000C2110000}"/>
    <cellStyle name="level1a 3 2 8 3 4 2" xfId="17782" xr:uid="{00000000-0005-0000-0000-0000C3110000}"/>
    <cellStyle name="level1a 3 2 8 4" xfId="9053" xr:uid="{00000000-0005-0000-0000-0000C4110000}"/>
    <cellStyle name="level1a 3 2 8 5" xfId="10190" xr:uid="{00000000-0005-0000-0000-0000C5110000}"/>
    <cellStyle name="level1a 3 2 8 5 2" xfId="25367" xr:uid="{00000000-0005-0000-0000-0000C6110000}"/>
    <cellStyle name="level1a 3 2 8 5 2 2" xfId="35717" xr:uid="{00000000-0005-0000-0000-0000C7110000}"/>
    <cellStyle name="level1a 3 2 8 6" xfId="5284" xr:uid="{00000000-0005-0000-0000-0000C8110000}"/>
    <cellStyle name="level1a 3 2 8 6 2" xfId="26636" xr:uid="{00000000-0005-0000-0000-0000C9110000}"/>
    <cellStyle name="level1a 3 2 9" xfId="1193" xr:uid="{00000000-0005-0000-0000-0000CA110000}"/>
    <cellStyle name="level1a 3 2 9 2" xfId="2036" xr:uid="{00000000-0005-0000-0000-0000CB110000}"/>
    <cellStyle name="level1a 3 2 9 2 2" xfId="11707" xr:uid="{00000000-0005-0000-0000-0000CC110000}"/>
    <cellStyle name="level1a 3 2 9 2 2 2" xfId="22113" xr:uid="{00000000-0005-0000-0000-0000CD110000}"/>
    <cellStyle name="level1a 3 2 9 2 3" xfId="15385" xr:uid="{00000000-0005-0000-0000-0000CE110000}"/>
    <cellStyle name="level1a 3 2 9 2 3 2" xfId="28051" xr:uid="{00000000-0005-0000-0000-0000CF110000}"/>
    <cellStyle name="level1a 3 2 9 2 3 2 2" xfId="36856" xr:uid="{00000000-0005-0000-0000-0000D0110000}"/>
    <cellStyle name="level1a 3 2 9 2 4" xfId="7010" xr:uid="{00000000-0005-0000-0000-0000D1110000}"/>
    <cellStyle name="level1a 3 2 9 3" xfId="3971" xr:uid="{00000000-0005-0000-0000-0000D2110000}"/>
    <cellStyle name="level1a 3 2 9 3 2" xfId="13593" xr:uid="{00000000-0005-0000-0000-0000D3110000}"/>
    <cellStyle name="level1a 3 2 9 3 2 2" xfId="23950" xr:uid="{00000000-0005-0000-0000-0000D4110000}"/>
    <cellStyle name="level1a 3 2 9 3 3" xfId="17177" xr:uid="{00000000-0005-0000-0000-0000D5110000}"/>
    <cellStyle name="level1a 3 2 9 3 3 2" xfId="29843" xr:uid="{00000000-0005-0000-0000-0000D6110000}"/>
    <cellStyle name="level1a 3 2 9 3 3 2 2" xfId="38620" xr:uid="{00000000-0005-0000-0000-0000D7110000}"/>
    <cellStyle name="level1a 3 2 9 3 4" xfId="8518" xr:uid="{00000000-0005-0000-0000-0000D8110000}"/>
    <cellStyle name="level1a 3 2 9 3 4 2" xfId="20096" xr:uid="{00000000-0005-0000-0000-0000D9110000}"/>
    <cellStyle name="level1a 3 2 9 4" xfId="9314" xr:uid="{00000000-0005-0000-0000-0000DA110000}"/>
    <cellStyle name="level1a 3 2 9 5" xfId="10864" xr:uid="{00000000-0005-0000-0000-0000DB110000}"/>
    <cellStyle name="level1a 3 2 9 5 2" xfId="21309" xr:uid="{00000000-0005-0000-0000-0000DC110000}"/>
    <cellStyle name="level1a 3 2 9 6" xfId="14571" xr:uid="{00000000-0005-0000-0000-0000DD110000}"/>
    <cellStyle name="level1a 3 2 9 6 2" xfId="27260" xr:uid="{00000000-0005-0000-0000-0000DE110000}"/>
    <cellStyle name="level1a 3 2 9 6 2 2" xfId="36091" xr:uid="{00000000-0005-0000-0000-0000DF110000}"/>
    <cellStyle name="level1a 3 2 9 7" xfId="5478" xr:uid="{00000000-0005-0000-0000-0000E0110000}"/>
    <cellStyle name="level1a 3 2 9 7 2" xfId="26365" xr:uid="{00000000-0005-0000-0000-0000E1110000}"/>
    <cellStyle name="level1a 3 2_STUD aligned by INSTIT" xfId="4792" xr:uid="{00000000-0005-0000-0000-0000E2110000}"/>
    <cellStyle name="level1a 3 3" xfId="269" xr:uid="{00000000-0005-0000-0000-0000E3110000}"/>
    <cellStyle name="level1a 3 3 10" xfId="2037" xr:uid="{00000000-0005-0000-0000-0000E4110000}"/>
    <cellStyle name="level1a 3 3 10 2" xfId="11708" xr:uid="{00000000-0005-0000-0000-0000E5110000}"/>
    <cellStyle name="level1a 3 3 10 2 2" xfId="22114" xr:uid="{00000000-0005-0000-0000-0000E6110000}"/>
    <cellStyle name="level1a 3 3 10 3" xfId="15386" xr:uid="{00000000-0005-0000-0000-0000E7110000}"/>
    <cellStyle name="level1a 3 3 10 3 2" xfId="28052" xr:uid="{00000000-0005-0000-0000-0000E8110000}"/>
    <cellStyle name="level1a 3 3 10 3 2 2" xfId="36857" xr:uid="{00000000-0005-0000-0000-0000E9110000}"/>
    <cellStyle name="level1a 3 3 10 4" xfId="6275" xr:uid="{00000000-0005-0000-0000-0000EA110000}"/>
    <cellStyle name="level1a 3 3 11" xfId="4644" xr:uid="{00000000-0005-0000-0000-0000EB110000}"/>
    <cellStyle name="level1a 3 3 11 2" xfId="26435" xr:uid="{00000000-0005-0000-0000-0000EC110000}"/>
    <cellStyle name="level1a 3 3 2" xfId="293" xr:uid="{00000000-0005-0000-0000-0000ED110000}"/>
    <cellStyle name="level1a 3 3 2 10" xfId="4645" xr:uid="{00000000-0005-0000-0000-0000EE110000}"/>
    <cellStyle name="level1a 3 3 2 10 2" xfId="19388" xr:uid="{00000000-0005-0000-0000-0000EF110000}"/>
    <cellStyle name="level1a 3 3 2 2" xfId="413" xr:uid="{00000000-0005-0000-0000-0000F0110000}"/>
    <cellStyle name="level1a 3 3 2 2 2" xfId="769" xr:uid="{00000000-0005-0000-0000-0000F1110000}"/>
    <cellStyle name="level1a 3 3 2 2 2 2" xfId="2040" xr:uid="{00000000-0005-0000-0000-0000F2110000}"/>
    <cellStyle name="level1a 3 3 2 2 2 2 2" xfId="11711" xr:uid="{00000000-0005-0000-0000-0000F3110000}"/>
    <cellStyle name="level1a 3 3 2 2 2 2 2 2" xfId="22117" xr:uid="{00000000-0005-0000-0000-0000F4110000}"/>
    <cellStyle name="level1a 3 3 2 2 2 2 3" xfId="15389" xr:uid="{00000000-0005-0000-0000-0000F5110000}"/>
    <cellStyle name="level1a 3 3 2 2 2 2 3 2" xfId="28055" xr:uid="{00000000-0005-0000-0000-0000F6110000}"/>
    <cellStyle name="level1a 3 3 2 2 2 2 3 2 2" xfId="36860" xr:uid="{00000000-0005-0000-0000-0000F7110000}"/>
    <cellStyle name="level1a 3 3 2 2 2 2 4" xfId="6731" xr:uid="{00000000-0005-0000-0000-0000F8110000}"/>
    <cellStyle name="level1a 3 3 2 2 2 3" xfId="3550" xr:uid="{00000000-0005-0000-0000-0000F9110000}"/>
    <cellStyle name="level1a 3 3 2 2 2 3 2" xfId="13182" xr:uid="{00000000-0005-0000-0000-0000FA110000}"/>
    <cellStyle name="level1a 3 3 2 2 2 3 2 2" xfId="23549" xr:uid="{00000000-0005-0000-0000-0000FB110000}"/>
    <cellStyle name="level1a 3 3 2 2 2 3 3" xfId="16791" xr:uid="{00000000-0005-0000-0000-0000FC110000}"/>
    <cellStyle name="level1a 3 3 2 2 2 3 3 2" xfId="29457" xr:uid="{00000000-0005-0000-0000-0000FD110000}"/>
    <cellStyle name="level1a 3 3 2 2 2 3 3 2 2" xfId="38238" xr:uid="{00000000-0005-0000-0000-0000FE110000}"/>
    <cellStyle name="level1a 3 3 2 2 2 3 4" xfId="8237" xr:uid="{00000000-0005-0000-0000-0000FF110000}"/>
    <cellStyle name="level1a 3 3 2 2 2 3 4 2" xfId="18932" xr:uid="{00000000-0005-0000-0000-000000120000}"/>
    <cellStyle name="level1a 3 3 2 2 2 4" xfId="9027" xr:uid="{00000000-0005-0000-0000-000001120000}"/>
    <cellStyle name="level1a 3 3 2 2 2 5" xfId="10543" xr:uid="{00000000-0005-0000-0000-000002120000}"/>
    <cellStyle name="level1a 3 3 2 2 2 5 2" xfId="21037" xr:uid="{00000000-0005-0000-0000-000003120000}"/>
    <cellStyle name="level1a 3 3 2 2 2 6" xfId="5261" xr:uid="{00000000-0005-0000-0000-000004120000}"/>
    <cellStyle name="level1a 3 3 2 2 2 6 2" xfId="20427" xr:uid="{00000000-0005-0000-0000-000005120000}"/>
    <cellStyle name="level1a 3 3 2 2 3" xfId="1048" xr:uid="{00000000-0005-0000-0000-000006120000}"/>
    <cellStyle name="level1a 3 3 2 2 3 2" xfId="2041" xr:uid="{00000000-0005-0000-0000-000007120000}"/>
    <cellStyle name="level1a 3 3 2 2 3 2 2" xfId="11712" xr:uid="{00000000-0005-0000-0000-000008120000}"/>
    <cellStyle name="level1a 3 3 2 2 3 2 2 2" xfId="22118" xr:uid="{00000000-0005-0000-0000-000009120000}"/>
    <cellStyle name="level1a 3 3 2 2 3 2 3" xfId="15390" xr:uid="{00000000-0005-0000-0000-00000A120000}"/>
    <cellStyle name="level1a 3 3 2 2 3 2 3 2" xfId="28056" xr:uid="{00000000-0005-0000-0000-00000B120000}"/>
    <cellStyle name="level1a 3 3 2 2 3 2 3 2 2" xfId="36861" xr:uid="{00000000-0005-0000-0000-00000C120000}"/>
    <cellStyle name="level1a 3 3 2 2 3 2 4" xfId="6893" xr:uid="{00000000-0005-0000-0000-00000D120000}"/>
    <cellStyle name="level1a 3 3 2 2 3 3" xfId="3826" xr:uid="{00000000-0005-0000-0000-00000E120000}"/>
    <cellStyle name="level1a 3 3 2 2 3 3 2" xfId="13453" xr:uid="{00000000-0005-0000-0000-00000F120000}"/>
    <cellStyle name="level1a 3 3 2 2 3 3 2 2" xfId="23814" xr:uid="{00000000-0005-0000-0000-000010120000}"/>
    <cellStyle name="level1a 3 3 2 2 3 3 3" xfId="17046" xr:uid="{00000000-0005-0000-0000-000011120000}"/>
    <cellStyle name="level1a 3 3 2 2 3 3 3 2" xfId="29712" xr:uid="{00000000-0005-0000-0000-000012120000}"/>
    <cellStyle name="level1a 3 3 2 2 3 3 3 2 2" xfId="38491" xr:uid="{00000000-0005-0000-0000-000013120000}"/>
    <cellStyle name="level1a 3 3 2 2 3 3 4" xfId="8400" xr:uid="{00000000-0005-0000-0000-000014120000}"/>
    <cellStyle name="level1a 3 3 2 2 3 3 4 2" xfId="18918" xr:uid="{00000000-0005-0000-0000-000015120000}"/>
    <cellStyle name="level1a 3 3 2 2 3 4" xfId="9194" xr:uid="{00000000-0005-0000-0000-000016120000}"/>
    <cellStyle name="level1a 3 3 2 2 3 5" xfId="14450" xr:uid="{00000000-0005-0000-0000-000017120000}"/>
    <cellStyle name="level1a 3 3 2 2 3 5 2" xfId="27143" xr:uid="{00000000-0005-0000-0000-000018120000}"/>
    <cellStyle name="level1a 3 3 2 2 3 5 2 2" xfId="35980" xr:uid="{00000000-0005-0000-0000-000019120000}"/>
    <cellStyle name="level1a 3 3 2 2 3 6" xfId="5387" xr:uid="{00000000-0005-0000-0000-00001A120000}"/>
    <cellStyle name="level1a 3 3 2 2 3 6 2" xfId="19474" xr:uid="{00000000-0005-0000-0000-00001B120000}"/>
    <cellStyle name="level1a 3 3 2 2 4" xfId="1281" xr:uid="{00000000-0005-0000-0000-00001C120000}"/>
    <cellStyle name="level1a 3 3 2 2 4 2" xfId="2042" xr:uid="{00000000-0005-0000-0000-00001D120000}"/>
    <cellStyle name="level1a 3 3 2 2 4 2 2" xfId="11713" xr:uid="{00000000-0005-0000-0000-00001E120000}"/>
    <cellStyle name="level1a 3 3 2 2 4 2 2 2" xfId="22119" xr:uid="{00000000-0005-0000-0000-00001F120000}"/>
    <cellStyle name="level1a 3 3 2 2 4 2 3" xfId="15391" xr:uid="{00000000-0005-0000-0000-000020120000}"/>
    <cellStyle name="level1a 3 3 2 2 4 2 3 2" xfId="28057" xr:uid="{00000000-0005-0000-0000-000021120000}"/>
    <cellStyle name="level1a 3 3 2 2 4 2 3 2 2" xfId="36862" xr:uid="{00000000-0005-0000-0000-000022120000}"/>
    <cellStyle name="level1a 3 3 2 2 4 2 4" xfId="7114" xr:uid="{00000000-0005-0000-0000-000023120000}"/>
    <cellStyle name="level1a 3 3 2 2 4 3" xfId="4059" xr:uid="{00000000-0005-0000-0000-000024120000}"/>
    <cellStyle name="level1a 3 3 2 2 4 3 2" xfId="13681" xr:uid="{00000000-0005-0000-0000-000025120000}"/>
    <cellStyle name="level1a 3 3 2 2 4 3 2 2" xfId="24033" xr:uid="{00000000-0005-0000-0000-000026120000}"/>
    <cellStyle name="level1a 3 3 2 2 4 3 3" xfId="17259" xr:uid="{00000000-0005-0000-0000-000027120000}"/>
    <cellStyle name="level1a 3 3 2 2 4 3 3 2" xfId="29925" xr:uid="{00000000-0005-0000-0000-000028120000}"/>
    <cellStyle name="level1a 3 3 2 2 4 3 3 2 2" xfId="38702" xr:uid="{00000000-0005-0000-0000-000029120000}"/>
    <cellStyle name="level1a 3 3 2 2 4 3 4" xfId="8622" xr:uid="{00000000-0005-0000-0000-00002A120000}"/>
    <cellStyle name="level1a 3 3 2 2 4 3 4 2" xfId="25955" xr:uid="{00000000-0005-0000-0000-00002B120000}"/>
    <cellStyle name="level1a 3 3 2 2 4 4" xfId="9418" xr:uid="{00000000-0005-0000-0000-00002C120000}"/>
    <cellStyle name="level1a 3 3 2 2 4 5" xfId="10952" xr:uid="{00000000-0005-0000-0000-00002D120000}"/>
    <cellStyle name="level1a 3 3 2 2 4 5 2" xfId="21392" xr:uid="{00000000-0005-0000-0000-00002E120000}"/>
    <cellStyle name="level1a 3 3 2 2 4 6" xfId="14659" xr:uid="{00000000-0005-0000-0000-00002F120000}"/>
    <cellStyle name="level1a 3 3 2 2 4 6 2" xfId="27344" xr:uid="{00000000-0005-0000-0000-000030120000}"/>
    <cellStyle name="level1a 3 3 2 2 4 6 2 2" xfId="36173" xr:uid="{00000000-0005-0000-0000-000031120000}"/>
    <cellStyle name="level1a 3 3 2 2 4 7" xfId="5573" xr:uid="{00000000-0005-0000-0000-000032120000}"/>
    <cellStyle name="level1a 3 3 2 2 4 7 2" xfId="19168" xr:uid="{00000000-0005-0000-0000-000033120000}"/>
    <cellStyle name="level1a 3 3 2 2 5" xfId="1498" xr:uid="{00000000-0005-0000-0000-000034120000}"/>
    <cellStyle name="level1a 3 3 2 2 5 2" xfId="2043" xr:uid="{00000000-0005-0000-0000-000035120000}"/>
    <cellStyle name="level1a 3 3 2 2 5 2 2" xfId="11714" xr:uid="{00000000-0005-0000-0000-000036120000}"/>
    <cellStyle name="level1a 3 3 2 2 5 2 2 2" xfId="22120" xr:uid="{00000000-0005-0000-0000-000037120000}"/>
    <cellStyle name="level1a 3 3 2 2 5 2 3" xfId="15392" xr:uid="{00000000-0005-0000-0000-000038120000}"/>
    <cellStyle name="level1a 3 3 2 2 5 2 3 2" xfId="28058" xr:uid="{00000000-0005-0000-0000-000039120000}"/>
    <cellStyle name="level1a 3 3 2 2 5 2 3 2 2" xfId="36863" xr:uid="{00000000-0005-0000-0000-00003A120000}"/>
    <cellStyle name="level1a 3 3 2 2 5 2 4" xfId="7270" xr:uid="{00000000-0005-0000-0000-00003B120000}"/>
    <cellStyle name="level1a 3 3 2 2 5 3" xfId="4276" xr:uid="{00000000-0005-0000-0000-00003C120000}"/>
    <cellStyle name="level1a 3 3 2 2 5 3 2" xfId="13898" xr:uid="{00000000-0005-0000-0000-00003D120000}"/>
    <cellStyle name="level1a 3 3 2 2 5 3 2 2" xfId="24240" xr:uid="{00000000-0005-0000-0000-00003E120000}"/>
    <cellStyle name="level1a 3 3 2 2 5 3 3" xfId="17458" xr:uid="{00000000-0005-0000-0000-00003F120000}"/>
    <cellStyle name="level1a 3 3 2 2 5 3 3 2" xfId="30124" xr:uid="{00000000-0005-0000-0000-000040120000}"/>
    <cellStyle name="level1a 3 3 2 2 5 3 3 2 2" xfId="38901" xr:uid="{00000000-0005-0000-0000-000041120000}"/>
    <cellStyle name="level1a 3 3 2 2 5 3 4" xfId="9582" xr:uid="{00000000-0005-0000-0000-000042120000}"/>
    <cellStyle name="level1a 3 3 2 2 5 4" xfId="11169" xr:uid="{00000000-0005-0000-0000-000043120000}"/>
    <cellStyle name="level1a 3 3 2 2 5 4 2" xfId="21600" xr:uid="{00000000-0005-0000-0000-000044120000}"/>
    <cellStyle name="level1a 3 3 2 2 5 5" xfId="14876" xr:uid="{00000000-0005-0000-0000-000045120000}"/>
    <cellStyle name="level1a 3 3 2 2 5 5 2" xfId="27553" xr:uid="{00000000-0005-0000-0000-000046120000}"/>
    <cellStyle name="level1a 3 3 2 2 5 5 2 2" xfId="36372" xr:uid="{00000000-0005-0000-0000-000047120000}"/>
    <cellStyle name="level1a 3 3 2 2 5 6" xfId="5726" xr:uid="{00000000-0005-0000-0000-000048120000}"/>
    <cellStyle name="level1a 3 3 2 2 5 6 2" xfId="25820" xr:uid="{00000000-0005-0000-0000-000049120000}"/>
    <cellStyle name="level1a 3 3 2 2 6" xfId="1700" xr:uid="{00000000-0005-0000-0000-00004A120000}"/>
    <cellStyle name="level1a 3 3 2 2 6 2" xfId="2044" xr:uid="{00000000-0005-0000-0000-00004B120000}"/>
    <cellStyle name="level1a 3 3 2 2 6 2 2" xfId="11715" xr:uid="{00000000-0005-0000-0000-00004C120000}"/>
    <cellStyle name="level1a 3 3 2 2 6 2 2 2" xfId="22121" xr:uid="{00000000-0005-0000-0000-00004D120000}"/>
    <cellStyle name="level1a 3 3 2 2 6 2 3" xfId="15393" xr:uid="{00000000-0005-0000-0000-00004E120000}"/>
    <cellStyle name="level1a 3 3 2 2 6 2 3 2" xfId="28059" xr:uid="{00000000-0005-0000-0000-00004F120000}"/>
    <cellStyle name="level1a 3 3 2 2 6 2 3 2 2" xfId="36864" xr:uid="{00000000-0005-0000-0000-000050120000}"/>
    <cellStyle name="level1a 3 3 2 2 6 2 4" xfId="7271" xr:uid="{00000000-0005-0000-0000-000051120000}"/>
    <cellStyle name="level1a 3 3 2 2 6 3" xfId="4478" xr:uid="{00000000-0005-0000-0000-000052120000}"/>
    <cellStyle name="level1a 3 3 2 2 6 3 2" xfId="14100" xr:uid="{00000000-0005-0000-0000-000053120000}"/>
    <cellStyle name="level1a 3 3 2 2 6 3 2 2" xfId="24432" xr:uid="{00000000-0005-0000-0000-000054120000}"/>
    <cellStyle name="level1a 3 3 2 2 6 3 3" xfId="17645" xr:uid="{00000000-0005-0000-0000-000055120000}"/>
    <cellStyle name="level1a 3 3 2 2 6 3 3 2" xfId="30311" xr:uid="{00000000-0005-0000-0000-000056120000}"/>
    <cellStyle name="level1a 3 3 2 2 6 3 3 2 2" xfId="39088" xr:uid="{00000000-0005-0000-0000-000057120000}"/>
    <cellStyle name="level1a 3 3 2 2 6 3 4" xfId="9583" xr:uid="{00000000-0005-0000-0000-000058120000}"/>
    <cellStyle name="level1a 3 3 2 2 6 4" xfId="11371" xr:uid="{00000000-0005-0000-0000-000059120000}"/>
    <cellStyle name="level1a 3 3 2 2 6 4 2" xfId="21796" xr:uid="{00000000-0005-0000-0000-00005A120000}"/>
    <cellStyle name="level1a 3 3 2 2 6 5" xfId="15078" xr:uid="{00000000-0005-0000-0000-00005B120000}"/>
    <cellStyle name="level1a 3 3 2 2 6 5 2" xfId="27747" xr:uid="{00000000-0005-0000-0000-00005C120000}"/>
    <cellStyle name="level1a 3 3 2 2 6 5 2 2" xfId="36559" xr:uid="{00000000-0005-0000-0000-00005D120000}"/>
    <cellStyle name="level1a 3 3 2 2 6 6" xfId="5727" xr:uid="{00000000-0005-0000-0000-00005E120000}"/>
    <cellStyle name="level1a 3 3 2 2 6 6 2" xfId="19135" xr:uid="{00000000-0005-0000-0000-00005F120000}"/>
    <cellStyle name="level1a 3 3 2 2 7" xfId="2039" xr:uid="{00000000-0005-0000-0000-000060120000}"/>
    <cellStyle name="level1a 3 3 2 2 7 2" xfId="11710" xr:uid="{00000000-0005-0000-0000-000061120000}"/>
    <cellStyle name="level1a 3 3 2 2 7 2 2" xfId="22116" xr:uid="{00000000-0005-0000-0000-000062120000}"/>
    <cellStyle name="level1a 3 3 2 2 7 3" xfId="15388" xr:uid="{00000000-0005-0000-0000-000063120000}"/>
    <cellStyle name="level1a 3 3 2 2 7 3 2" xfId="28054" xr:uid="{00000000-0005-0000-0000-000064120000}"/>
    <cellStyle name="level1a 3 3 2 2 7 3 2 2" xfId="36859" xr:uid="{00000000-0005-0000-0000-000065120000}"/>
    <cellStyle name="level1a 3 3 2 2 7 4" xfId="6455" xr:uid="{00000000-0005-0000-0000-000066120000}"/>
    <cellStyle name="level1a 3 3 2 2 8" xfId="4851" xr:uid="{00000000-0005-0000-0000-000067120000}"/>
    <cellStyle name="level1a 3 3 2 2 8 2" xfId="24569" xr:uid="{00000000-0005-0000-0000-000068120000}"/>
    <cellStyle name="level1a 3 3 2 2_STUD aligned by INSTIT" xfId="4731" xr:uid="{00000000-0005-0000-0000-000069120000}"/>
    <cellStyle name="level1a 3 3 2 3" xfId="474" xr:uid="{00000000-0005-0000-0000-00006A120000}"/>
    <cellStyle name="level1a 3 3 2 3 2" xfId="830" xr:uid="{00000000-0005-0000-0000-00006B120000}"/>
    <cellStyle name="level1a 3 3 2 3 2 2" xfId="2046" xr:uid="{00000000-0005-0000-0000-00006C120000}"/>
    <cellStyle name="level1a 3 3 2 3 2 2 2" xfId="11717" xr:uid="{00000000-0005-0000-0000-00006D120000}"/>
    <cellStyle name="level1a 3 3 2 3 2 2 2 2" xfId="22123" xr:uid="{00000000-0005-0000-0000-00006E120000}"/>
    <cellStyle name="level1a 3 3 2 3 2 2 3" xfId="15395" xr:uid="{00000000-0005-0000-0000-00006F120000}"/>
    <cellStyle name="level1a 3 3 2 3 2 2 3 2" xfId="28061" xr:uid="{00000000-0005-0000-0000-000070120000}"/>
    <cellStyle name="level1a 3 3 2 3 2 2 3 2 2" xfId="36866" xr:uid="{00000000-0005-0000-0000-000071120000}"/>
    <cellStyle name="level1a 3 3 2 3 2 2 4" xfId="6948" xr:uid="{00000000-0005-0000-0000-000072120000}"/>
    <cellStyle name="level1a 3 3 2 3 2 3" xfId="3611" xr:uid="{00000000-0005-0000-0000-000073120000}"/>
    <cellStyle name="level1a 3 3 2 3 2 3 2" xfId="13239" xr:uid="{00000000-0005-0000-0000-000074120000}"/>
    <cellStyle name="level1a 3 3 2 3 2 3 2 2" xfId="23606" xr:uid="{00000000-0005-0000-0000-000075120000}"/>
    <cellStyle name="level1a 3 3 2 3 2 3 3" xfId="16845" xr:uid="{00000000-0005-0000-0000-000076120000}"/>
    <cellStyle name="level1a 3 3 2 3 2 3 3 2" xfId="29511" xr:uid="{00000000-0005-0000-0000-000077120000}"/>
    <cellStyle name="level1a 3 3 2 3 2 3 3 2 2" xfId="38291" xr:uid="{00000000-0005-0000-0000-000078120000}"/>
    <cellStyle name="level1a 3 3 2 3 2 3 4" xfId="8456" xr:uid="{00000000-0005-0000-0000-000079120000}"/>
    <cellStyle name="level1a 3 3 2 3 2 3 4 2" xfId="25429" xr:uid="{00000000-0005-0000-0000-00007A120000}"/>
    <cellStyle name="level1a 3 3 2 3 2 4" xfId="9251" xr:uid="{00000000-0005-0000-0000-00007B120000}"/>
    <cellStyle name="level1a 3 3 2 3 2 5" xfId="14245" xr:uid="{00000000-0005-0000-0000-00007C120000}"/>
    <cellStyle name="level1a 3 3 2 3 2 5 2" xfId="26946" xr:uid="{00000000-0005-0000-0000-00007D120000}"/>
    <cellStyle name="level1a 3 3 2 3 2 5 2 2" xfId="35789" xr:uid="{00000000-0005-0000-0000-00007E120000}"/>
    <cellStyle name="level1a 3 3 2 3 2 6" xfId="5430" xr:uid="{00000000-0005-0000-0000-00007F120000}"/>
    <cellStyle name="level1a 3 3 2 3 2 6 2" xfId="18992" xr:uid="{00000000-0005-0000-0000-000080120000}"/>
    <cellStyle name="level1a 3 3 2 3 3" xfId="1109" xr:uid="{00000000-0005-0000-0000-000081120000}"/>
    <cellStyle name="level1a 3 3 2 3 3 2" xfId="2047" xr:uid="{00000000-0005-0000-0000-000082120000}"/>
    <cellStyle name="level1a 3 3 2 3 3 2 2" xfId="11718" xr:uid="{00000000-0005-0000-0000-000083120000}"/>
    <cellStyle name="level1a 3 3 2 3 3 2 2 2" xfId="22124" xr:uid="{00000000-0005-0000-0000-000084120000}"/>
    <cellStyle name="level1a 3 3 2 3 3 2 3" xfId="15396" xr:uid="{00000000-0005-0000-0000-000085120000}"/>
    <cellStyle name="level1a 3 3 2 3 3 2 3 2" xfId="28062" xr:uid="{00000000-0005-0000-0000-000086120000}"/>
    <cellStyle name="level1a 3 3 2 3 3 2 3 2 2" xfId="36867" xr:uid="{00000000-0005-0000-0000-000087120000}"/>
    <cellStyle name="level1a 3 3 2 3 3 2 4" xfId="7272" xr:uid="{00000000-0005-0000-0000-000088120000}"/>
    <cellStyle name="level1a 3 3 2 3 3 3" xfId="3887" xr:uid="{00000000-0005-0000-0000-000089120000}"/>
    <cellStyle name="level1a 3 3 2 3 3 3 2" xfId="13510" xr:uid="{00000000-0005-0000-0000-00008A120000}"/>
    <cellStyle name="level1a 3 3 2 3 3 3 2 2" xfId="23870" xr:uid="{00000000-0005-0000-0000-00008B120000}"/>
    <cellStyle name="level1a 3 3 2 3 3 3 3" xfId="17100" xr:uid="{00000000-0005-0000-0000-00008C120000}"/>
    <cellStyle name="level1a 3 3 2 3 3 3 3 2" xfId="29766" xr:uid="{00000000-0005-0000-0000-00008D120000}"/>
    <cellStyle name="level1a 3 3 2 3 3 3 3 2 2" xfId="38544" xr:uid="{00000000-0005-0000-0000-00008E120000}"/>
    <cellStyle name="level1a 3 3 2 3 3 3 4" xfId="9584" xr:uid="{00000000-0005-0000-0000-00008F120000}"/>
    <cellStyle name="level1a 3 3 2 3 3 4" xfId="10813" xr:uid="{00000000-0005-0000-0000-000090120000}"/>
    <cellStyle name="level1a 3 3 2 3 3 4 2" xfId="21270" xr:uid="{00000000-0005-0000-0000-000091120000}"/>
    <cellStyle name="level1a 3 3 2 3 3 5" xfId="5728" xr:uid="{00000000-0005-0000-0000-000092120000}"/>
    <cellStyle name="level1a 3 3 2 3 3 5 2" xfId="18026" xr:uid="{00000000-0005-0000-0000-000093120000}"/>
    <cellStyle name="level1a 3 3 2 3 4" xfId="1338" xr:uid="{00000000-0005-0000-0000-000094120000}"/>
    <cellStyle name="level1a 3 3 2 3 4 2" xfId="2048" xr:uid="{00000000-0005-0000-0000-000095120000}"/>
    <cellStyle name="level1a 3 3 2 3 4 2 2" xfId="11719" xr:uid="{00000000-0005-0000-0000-000096120000}"/>
    <cellStyle name="level1a 3 3 2 3 4 2 2 2" xfId="22125" xr:uid="{00000000-0005-0000-0000-000097120000}"/>
    <cellStyle name="level1a 3 3 2 3 4 2 3" xfId="15397" xr:uid="{00000000-0005-0000-0000-000098120000}"/>
    <cellStyle name="level1a 3 3 2 3 4 2 3 2" xfId="28063" xr:uid="{00000000-0005-0000-0000-000099120000}"/>
    <cellStyle name="level1a 3 3 2 3 4 2 3 2 2" xfId="36868" xr:uid="{00000000-0005-0000-0000-00009A120000}"/>
    <cellStyle name="level1a 3 3 2 3 4 2 4" xfId="7273" xr:uid="{00000000-0005-0000-0000-00009B120000}"/>
    <cellStyle name="level1a 3 3 2 3 4 3" xfId="4116" xr:uid="{00000000-0005-0000-0000-00009C120000}"/>
    <cellStyle name="level1a 3 3 2 3 4 3 2" xfId="13738" xr:uid="{00000000-0005-0000-0000-00009D120000}"/>
    <cellStyle name="level1a 3 3 2 3 4 3 2 2" xfId="24088" xr:uid="{00000000-0005-0000-0000-00009E120000}"/>
    <cellStyle name="level1a 3 3 2 3 4 3 3" xfId="17313" xr:uid="{00000000-0005-0000-0000-00009F120000}"/>
    <cellStyle name="level1a 3 3 2 3 4 3 3 2" xfId="29979" xr:uid="{00000000-0005-0000-0000-0000A0120000}"/>
    <cellStyle name="level1a 3 3 2 3 4 3 3 2 2" xfId="38756" xr:uid="{00000000-0005-0000-0000-0000A1120000}"/>
    <cellStyle name="level1a 3 3 2 3 4 3 4" xfId="9585" xr:uid="{00000000-0005-0000-0000-0000A2120000}"/>
    <cellStyle name="level1a 3 3 2 3 4 4" xfId="11009" xr:uid="{00000000-0005-0000-0000-0000A3120000}"/>
    <cellStyle name="level1a 3 3 2 3 4 4 2" xfId="21446" xr:uid="{00000000-0005-0000-0000-0000A4120000}"/>
    <cellStyle name="level1a 3 3 2 3 4 5" xfId="14716" xr:uid="{00000000-0005-0000-0000-0000A5120000}"/>
    <cellStyle name="level1a 3 3 2 3 4 5 2" xfId="27399" xr:uid="{00000000-0005-0000-0000-0000A6120000}"/>
    <cellStyle name="level1a 3 3 2 3 4 5 2 2" xfId="36227" xr:uid="{00000000-0005-0000-0000-0000A7120000}"/>
    <cellStyle name="level1a 3 3 2 3 4 6" xfId="5729" xr:uid="{00000000-0005-0000-0000-0000A8120000}"/>
    <cellStyle name="level1a 3 3 2 3 4 6 2" xfId="19164" xr:uid="{00000000-0005-0000-0000-0000A9120000}"/>
    <cellStyle name="level1a 3 3 2 3 5" xfId="1554" xr:uid="{00000000-0005-0000-0000-0000AA120000}"/>
    <cellStyle name="level1a 3 3 2 3 5 2" xfId="2049" xr:uid="{00000000-0005-0000-0000-0000AB120000}"/>
    <cellStyle name="level1a 3 3 2 3 5 2 2" xfId="11720" xr:uid="{00000000-0005-0000-0000-0000AC120000}"/>
    <cellStyle name="level1a 3 3 2 3 5 2 2 2" xfId="22126" xr:uid="{00000000-0005-0000-0000-0000AD120000}"/>
    <cellStyle name="level1a 3 3 2 3 5 2 3" xfId="15398" xr:uid="{00000000-0005-0000-0000-0000AE120000}"/>
    <cellStyle name="level1a 3 3 2 3 5 2 3 2" xfId="28064" xr:uid="{00000000-0005-0000-0000-0000AF120000}"/>
    <cellStyle name="level1a 3 3 2 3 5 2 3 2 2" xfId="36869" xr:uid="{00000000-0005-0000-0000-0000B0120000}"/>
    <cellStyle name="level1a 3 3 2 3 5 2 4" xfId="7274" xr:uid="{00000000-0005-0000-0000-0000B1120000}"/>
    <cellStyle name="level1a 3 3 2 3 5 3" xfId="4332" xr:uid="{00000000-0005-0000-0000-0000B2120000}"/>
    <cellStyle name="level1a 3 3 2 3 5 3 2" xfId="13954" xr:uid="{00000000-0005-0000-0000-0000B3120000}"/>
    <cellStyle name="level1a 3 3 2 3 5 3 2 2" xfId="24293" xr:uid="{00000000-0005-0000-0000-0000B4120000}"/>
    <cellStyle name="level1a 3 3 2 3 5 3 3" xfId="17511" xr:uid="{00000000-0005-0000-0000-0000B5120000}"/>
    <cellStyle name="level1a 3 3 2 3 5 3 3 2" xfId="30177" xr:uid="{00000000-0005-0000-0000-0000B6120000}"/>
    <cellStyle name="level1a 3 3 2 3 5 3 3 2 2" xfId="38954" xr:uid="{00000000-0005-0000-0000-0000B7120000}"/>
    <cellStyle name="level1a 3 3 2 3 5 3 4" xfId="9586" xr:uid="{00000000-0005-0000-0000-0000B8120000}"/>
    <cellStyle name="level1a 3 3 2 3 5 4" xfId="11225" xr:uid="{00000000-0005-0000-0000-0000B9120000}"/>
    <cellStyle name="level1a 3 3 2 3 5 4 2" xfId="21654" xr:uid="{00000000-0005-0000-0000-0000BA120000}"/>
    <cellStyle name="level1a 3 3 2 3 5 5" xfId="14932" xr:uid="{00000000-0005-0000-0000-0000BB120000}"/>
    <cellStyle name="level1a 3 3 2 3 5 5 2" xfId="27606" xr:uid="{00000000-0005-0000-0000-0000BC120000}"/>
    <cellStyle name="level1a 3 3 2 3 5 5 2 2" xfId="36425" xr:uid="{00000000-0005-0000-0000-0000BD120000}"/>
    <cellStyle name="level1a 3 3 2 3 5 6" xfId="5730" xr:uid="{00000000-0005-0000-0000-0000BE120000}"/>
    <cellStyle name="level1a 3 3 2 3 5 6 2" xfId="25230" xr:uid="{00000000-0005-0000-0000-0000BF120000}"/>
    <cellStyle name="level1a 3 3 2 3 6" xfId="1756" xr:uid="{00000000-0005-0000-0000-0000C0120000}"/>
    <cellStyle name="level1a 3 3 2 3 6 2" xfId="2050" xr:uid="{00000000-0005-0000-0000-0000C1120000}"/>
    <cellStyle name="level1a 3 3 2 3 6 2 2" xfId="11721" xr:uid="{00000000-0005-0000-0000-0000C2120000}"/>
    <cellStyle name="level1a 3 3 2 3 6 2 2 2" xfId="22127" xr:uid="{00000000-0005-0000-0000-0000C3120000}"/>
    <cellStyle name="level1a 3 3 2 3 6 2 3" xfId="15399" xr:uid="{00000000-0005-0000-0000-0000C4120000}"/>
    <cellStyle name="level1a 3 3 2 3 6 2 3 2" xfId="28065" xr:uid="{00000000-0005-0000-0000-0000C5120000}"/>
    <cellStyle name="level1a 3 3 2 3 6 2 3 2 2" xfId="36870" xr:uid="{00000000-0005-0000-0000-0000C6120000}"/>
    <cellStyle name="level1a 3 3 2 3 6 2 4" xfId="7275" xr:uid="{00000000-0005-0000-0000-0000C7120000}"/>
    <cellStyle name="level1a 3 3 2 3 6 3" xfId="4534" xr:uid="{00000000-0005-0000-0000-0000C8120000}"/>
    <cellStyle name="level1a 3 3 2 3 6 3 2" xfId="14156" xr:uid="{00000000-0005-0000-0000-0000C9120000}"/>
    <cellStyle name="level1a 3 3 2 3 6 3 2 2" xfId="24486" xr:uid="{00000000-0005-0000-0000-0000CA120000}"/>
    <cellStyle name="level1a 3 3 2 3 6 3 3" xfId="17698" xr:uid="{00000000-0005-0000-0000-0000CB120000}"/>
    <cellStyle name="level1a 3 3 2 3 6 3 3 2" xfId="30364" xr:uid="{00000000-0005-0000-0000-0000CC120000}"/>
    <cellStyle name="level1a 3 3 2 3 6 3 3 2 2" xfId="39141" xr:uid="{00000000-0005-0000-0000-0000CD120000}"/>
    <cellStyle name="level1a 3 3 2 3 6 3 4" xfId="9587" xr:uid="{00000000-0005-0000-0000-0000CE120000}"/>
    <cellStyle name="level1a 3 3 2 3 6 4" xfId="11427" xr:uid="{00000000-0005-0000-0000-0000CF120000}"/>
    <cellStyle name="level1a 3 3 2 3 6 4 2" xfId="21850" xr:uid="{00000000-0005-0000-0000-0000D0120000}"/>
    <cellStyle name="level1a 3 3 2 3 6 5" xfId="15134" xr:uid="{00000000-0005-0000-0000-0000D1120000}"/>
    <cellStyle name="level1a 3 3 2 3 6 5 2" xfId="27801" xr:uid="{00000000-0005-0000-0000-0000D2120000}"/>
    <cellStyle name="level1a 3 3 2 3 6 5 2 2" xfId="36612" xr:uid="{00000000-0005-0000-0000-0000D3120000}"/>
    <cellStyle name="level1a 3 3 2 3 6 6" xfId="5731" xr:uid="{00000000-0005-0000-0000-0000D4120000}"/>
    <cellStyle name="level1a 3 3 2 3 6 6 2" xfId="19228" xr:uid="{00000000-0005-0000-0000-0000D5120000}"/>
    <cellStyle name="level1a 3 3 2 3 7" xfId="2045" xr:uid="{00000000-0005-0000-0000-0000D6120000}"/>
    <cellStyle name="level1a 3 3 2 3 7 2" xfId="11716" xr:uid="{00000000-0005-0000-0000-0000D7120000}"/>
    <cellStyle name="level1a 3 3 2 3 7 2 2" xfId="22122" xr:uid="{00000000-0005-0000-0000-0000D8120000}"/>
    <cellStyle name="level1a 3 3 2 3 7 3" xfId="15394" xr:uid="{00000000-0005-0000-0000-0000D9120000}"/>
    <cellStyle name="level1a 3 3 2 3 7 3 2" xfId="28060" xr:uid="{00000000-0005-0000-0000-0000DA120000}"/>
    <cellStyle name="level1a 3 3 2 3 7 3 2 2" xfId="36865" xr:uid="{00000000-0005-0000-0000-0000DB120000}"/>
    <cellStyle name="level1a 3 3 2 3 7 4" xfId="6510" xr:uid="{00000000-0005-0000-0000-0000DC120000}"/>
    <cellStyle name="level1a 3 3 2 3 8" xfId="3347" xr:uid="{00000000-0005-0000-0000-0000DD120000}"/>
    <cellStyle name="level1a 3 3 2 3 8 2" xfId="12988" xr:uid="{00000000-0005-0000-0000-0000DE120000}"/>
    <cellStyle name="level1a 3 3 2 3 8 2 2" xfId="23357" xr:uid="{00000000-0005-0000-0000-0000DF120000}"/>
    <cellStyle name="level1a 3 3 2 3 8 3" xfId="16600" xr:uid="{00000000-0005-0000-0000-0000E0120000}"/>
    <cellStyle name="level1a 3 3 2 3 8 3 2" xfId="29266" xr:uid="{00000000-0005-0000-0000-0000E1120000}"/>
    <cellStyle name="level1a 3 3 2 3 8 3 2 2" xfId="38053" xr:uid="{00000000-0005-0000-0000-0000E2120000}"/>
    <cellStyle name="level1a 3 3 2 3 8 4" xfId="8847" xr:uid="{00000000-0005-0000-0000-0000E3120000}"/>
    <cellStyle name="level1a 3 3 2 3 9" xfId="4883" xr:uid="{00000000-0005-0000-0000-0000E4120000}"/>
    <cellStyle name="level1a 3 3 2 3 9 2" xfId="18301" xr:uid="{00000000-0005-0000-0000-0000E5120000}"/>
    <cellStyle name="level1a 3 3 2 3_STUD aligned by INSTIT" xfId="4706" xr:uid="{00000000-0005-0000-0000-0000E6120000}"/>
    <cellStyle name="level1a 3 3 2 4" xfId="650" xr:uid="{00000000-0005-0000-0000-0000E7120000}"/>
    <cellStyle name="level1a 3 3 2 4 2" xfId="2051" xr:uid="{00000000-0005-0000-0000-0000E8120000}"/>
    <cellStyle name="level1a 3 3 2 4 2 2" xfId="11722" xr:uid="{00000000-0005-0000-0000-0000E9120000}"/>
    <cellStyle name="level1a 3 3 2 4 2 2 2" xfId="22128" xr:uid="{00000000-0005-0000-0000-0000EA120000}"/>
    <cellStyle name="level1a 3 3 2 4 2 3" xfId="15400" xr:uid="{00000000-0005-0000-0000-0000EB120000}"/>
    <cellStyle name="level1a 3 3 2 4 2 3 2" xfId="28066" xr:uid="{00000000-0005-0000-0000-0000EC120000}"/>
    <cellStyle name="level1a 3 3 2 4 2 3 2 2" xfId="36871" xr:uid="{00000000-0005-0000-0000-0000ED120000}"/>
    <cellStyle name="level1a 3 3 2 4 2 4" xfId="6385" xr:uid="{00000000-0005-0000-0000-0000EE120000}"/>
    <cellStyle name="level1a 3 3 2 4 3" xfId="3458" xr:uid="{00000000-0005-0000-0000-0000EF120000}"/>
    <cellStyle name="level1a 3 3 2 4 3 2" xfId="13092" xr:uid="{00000000-0005-0000-0000-0000F0120000}"/>
    <cellStyle name="level1a 3 3 2 4 3 2 2" xfId="23460" xr:uid="{00000000-0005-0000-0000-0000F1120000}"/>
    <cellStyle name="level1a 3 3 2 4 3 3" xfId="16701" xr:uid="{00000000-0005-0000-0000-0000F2120000}"/>
    <cellStyle name="level1a 3 3 2 4 3 3 2" xfId="29367" xr:uid="{00000000-0005-0000-0000-0000F3120000}"/>
    <cellStyle name="level1a 3 3 2 4 3 3 2 2" xfId="38150" xr:uid="{00000000-0005-0000-0000-0000F4120000}"/>
    <cellStyle name="level1a 3 3 2 4 3 4" xfId="7969" xr:uid="{00000000-0005-0000-0000-0000F5120000}"/>
    <cellStyle name="level1a 3 3 2 4 3 4 2" xfId="26400" xr:uid="{00000000-0005-0000-0000-0000F6120000}"/>
    <cellStyle name="level1a 3 3 2 4 4" xfId="10128" xr:uid="{00000000-0005-0000-0000-0000F7120000}"/>
    <cellStyle name="level1a 3 3 2 4 5" xfId="10444" xr:uid="{00000000-0005-0000-0000-0000F8120000}"/>
    <cellStyle name="level1a 3 3 2 4 5 2" xfId="20949" xr:uid="{00000000-0005-0000-0000-0000F9120000}"/>
    <cellStyle name="level1a 3 3 2 4 6" xfId="4782" xr:uid="{00000000-0005-0000-0000-0000FA120000}"/>
    <cellStyle name="level1a 3 3 2 4 6 2" xfId="18313" xr:uid="{00000000-0005-0000-0000-0000FB120000}"/>
    <cellStyle name="level1a 3 3 2 5" xfId="936" xr:uid="{00000000-0005-0000-0000-0000FC120000}"/>
    <cellStyle name="level1a 3 3 2 5 2" xfId="2052" xr:uid="{00000000-0005-0000-0000-0000FD120000}"/>
    <cellStyle name="level1a 3 3 2 5 2 2" xfId="11723" xr:uid="{00000000-0005-0000-0000-0000FE120000}"/>
    <cellStyle name="level1a 3 3 2 5 2 2 2" xfId="22129" xr:uid="{00000000-0005-0000-0000-0000FF120000}"/>
    <cellStyle name="level1a 3 3 2 5 2 3" xfId="15401" xr:uid="{00000000-0005-0000-0000-000000130000}"/>
    <cellStyle name="level1a 3 3 2 5 2 3 2" xfId="28067" xr:uid="{00000000-0005-0000-0000-000001130000}"/>
    <cellStyle name="level1a 3 3 2 5 2 3 2 2" xfId="36872" xr:uid="{00000000-0005-0000-0000-000002130000}"/>
    <cellStyle name="level1a 3 3 2 5 2 4" xfId="6647" xr:uid="{00000000-0005-0000-0000-000003130000}"/>
    <cellStyle name="level1a 3 3 2 5 3" xfId="3714" xr:uid="{00000000-0005-0000-0000-000004130000}"/>
    <cellStyle name="level1a 3 3 2 5 3 2" xfId="13341" xr:uid="{00000000-0005-0000-0000-000005130000}"/>
    <cellStyle name="level1a 3 3 2 5 3 2 2" xfId="23706" xr:uid="{00000000-0005-0000-0000-000006130000}"/>
    <cellStyle name="level1a 3 3 2 5 3 3" xfId="16941" xr:uid="{00000000-0005-0000-0000-000007130000}"/>
    <cellStyle name="level1a 3 3 2 5 3 3 2" xfId="29607" xr:uid="{00000000-0005-0000-0000-000008130000}"/>
    <cellStyle name="level1a 3 3 2 5 3 3 2 2" xfId="38386" xr:uid="{00000000-0005-0000-0000-000009130000}"/>
    <cellStyle name="level1a 3 3 2 5 3 4" xfId="8154" xr:uid="{00000000-0005-0000-0000-00000A130000}"/>
    <cellStyle name="level1a 3 3 2 5 3 4 2" xfId="26828" xr:uid="{00000000-0005-0000-0000-00000B130000}"/>
    <cellStyle name="level1a 3 3 2 5 4" xfId="8741" xr:uid="{00000000-0005-0000-0000-00000C130000}"/>
    <cellStyle name="level1a 3 3 2 5 5" xfId="10679" xr:uid="{00000000-0005-0000-0000-00000D130000}"/>
    <cellStyle name="level1a 3 3 2 5 5 2" xfId="21157" xr:uid="{00000000-0005-0000-0000-00000E130000}"/>
    <cellStyle name="level1a 3 3 2 5 6" xfId="14343" xr:uid="{00000000-0005-0000-0000-00000F130000}"/>
    <cellStyle name="level1a 3 3 2 5 6 2" xfId="27041" xr:uid="{00000000-0005-0000-0000-000010130000}"/>
    <cellStyle name="level1a 3 3 2 5 6 2 2" xfId="35880" xr:uid="{00000000-0005-0000-0000-000011130000}"/>
    <cellStyle name="level1a 3 3 2 5 7" xfId="5190" xr:uid="{00000000-0005-0000-0000-000012130000}"/>
    <cellStyle name="level1a 3 3 2 5 7 2" xfId="25219" xr:uid="{00000000-0005-0000-0000-000013130000}"/>
    <cellStyle name="level1a 3 3 2 6" xfId="619" xr:uid="{00000000-0005-0000-0000-000014130000}"/>
    <cellStyle name="level1a 3 3 2 6 2" xfId="2053" xr:uid="{00000000-0005-0000-0000-000015130000}"/>
    <cellStyle name="level1a 3 3 2 6 2 2" xfId="11724" xr:uid="{00000000-0005-0000-0000-000016130000}"/>
    <cellStyle name="level1a 3 3 2 6 2 2 2" xfId="22130" xr:uid="{00000000-0005-0000-0000-000017130000}"/>
    <cellStyle name="level1a 3 3 2 6 2 3" xfId="15402" xr:uid="{00000000-0005-0000-0000-000018130000}"/>
    <cellStyle name="level1a 3 3 2 6 2 3 2" xfId="28068" xr:uid="{00000000-0005-0000-0000-000019130000}"/>
    <cellStyle name="level1a 3 3 2 6 2 3 2 2" xfId="36873" xr:uid="{00000000-0005-0000-0000-00001A130000}"/>
    <cellStyle name="level1a 3 3 2 6 2 4" xfId="6588" xr:uid="{00000000-0005-0000-0000-00001B130000}"/>
    <cellStyle name="level1a 3 3 2 6 3" xfId="3429" xr:uid="{00000000-0005-0000-0000-00001C130000}"/>
    <cellStyle name="level1a 3 3 2 6 3 2" xfId="13066" xr:uid="{00000000-0005-0000-0000-00001D130000}"/>
    <cellStyle name="level1a 3 3 2 6 3 2 2" xfId="23434" xr:uid="{00000000-0005-0000-0000-00001E130000}"/>
    <cellStyle name="level1a 3 3 2 6 3 3" xfId="16677" xr:uid="{00000000-0005-0000-0000-00001F130000}"/>
    <cellStyle name="level1a 3 3 2 6 3 3 2" xfId="29343" xr:uid="{00000000-0005-0000-0000-000020130000}"/>
    <cellStyle name="level1a 3 3 2 6 3 3 2 2" xfId="38126" xr:uid="{00000000-0005-0000-0000-000021130000}"/>
    <cellStyle name="level1a 3 3 2 6 3 4" xfId="8088" xr:uid="{00000000-0005-0000-0000-000022130000}"/>
    <cellStyle name="level1a 3 3 2 6 3 4 2" xfId="25867" xr:uid="{00000000-0005-0000-0000-000023130000}"/>
    <cellStyle name="level1a 3 3 2 6 4" xfId="8783" xr:uid="{00000000-0005-0000-0000-000024130000}"/>
    <cellStyle name="level1a 3 3 2 6 5" xfId="10210" xr:uid="{00000000-0005-0000-0000-000025130000}"/>
    <cellStyle name="level1a 3 3 2 6 5 2" xfId="20038" xr:uid="{00000000-0005-0000-0000-000026130000}"/>
    <cellStyle name="level1a 3 3 2 6 5 2 2" xfId="33275" xr:uid="{00000000-0005-0000-0000-000027130000}"/>
    <cellStyle name="level1a 3 3 2 6 6" xfId="5143" xr:uid="{00000000-0005-0000-0000-000028130000}"/>
    <cellStyle name="level1a 3 3 2 6 6 2" xfId="20521" xr:uid="{00000000-0005-0000-0000-000029130000}"/>
    <cellStyle name="level1a 3 3 2 7" xfId="1191" xr:uid="{00000000-0005-0000-0000-00002A130000}"/>
    <cellStyle name="level1a 3 3 2 7 2" xfId="2054" xr:uid="{00000000-0005-0000-0000-00002B130000}"/>
    <cellStyle name="level1a 3 3 2 7 2 2" xfId="11725" xr:uid="{00000000-0005-0000-0000-00002C130000}"/>
    <cellStyle name="level1a 3 3 2 7 2 2 2" xfId="22131" xr:uid="{00000000-0005-0000-0000-00002D130000}"/>
    <cellStyle name="level1a 3 3 2 7 2 3" xfId="15403" xr:uid="{00000000-0005-0000-0000-00002E130000}"/>
    <cellStyle name="level1a 3 3 2 7 2 3 2" xfId="28069" xr:uid="{00000000-0005-0000-0000-00002F130000}"/>
    <cellStyle name="level1a 3 3 2 7 2 3 2 2" xfId="36874" xr:uid="{00000000-0005-0000-0000-000030130000}"/>
    <cellStyle name="level1a 3 3 2 7 2 4" xfId="7023" xr:uid="{00000000-0005-0000-0000-000031130000}"/>
    <cellStyle name="level1a 3 3 2 7 3" xfId="3969" xr:uid="{00000000-0005-0000-0000-000032130000}"/>
    <cellStyle name="level1a 3 3 2 7 3 2" xfId="13591" xr:uid="{00000000-0005-0000-0000-000033130000}"/>
    <cellStyle name="level1a 3 3 2 7 3 2 2" xfId="23948" xr:uid="{00000000-0005-0000-0000-000034130000}"/>
    <cellStyle name="level1a 3 3 2 7 3 3" xfId="17175" xr:uid="{00000000-0005-0000-0000-000035130000}"/>
    <cellStyle name="level1a 3 3 2 7 3 3 2" xfId="29841" xr:uid="{00000000-0005-0000-0000-000036130000}"/>
    <cellStyle name="level1a 3 3 2 7 3 3 2 2" xfId="38618" xr:uid="{00000000-0005-0000-0000-000037130000}"/>
    <cellStyle name="level1a 3 3 2 7 3 4" xfId="8531" xr:uid="{00000000-0005-0000-0000-000038130000}"/>
    <cellStyle name="level1a 3 3 2 7 3 4 2" xfId="17883" xr:uid="{00000000-0005-0000-0000-000039130000}"/>
    <cellStyle name="level1a 3 3 2 7 4" xfId="9327" xr:uid="{00000000-0005-0000-0000-00003A130000}"/>
    <cellStyle name="level1a 3 3 2 7 5" xfId="10862" xr:uid="{00000000-0005-0000-0000-00003B130000}"/>
    <cellStyle name="level1a 3 3 2 7 5 2" xfId="21307" xr:uid="{00000000-0005-0000-0000-00003C130000}"/>
    <cellStyle name="level1a 3 3 2 7 6" xfId="14569" xr:uid="{00000000-0005-0000-0000-00003D130000}"/>
    <cellStyle name="level1a 3 3 2 7 6 2" xfId="27258" xr:uid="{00000000-0005-0000-0000-00003E130000}"/>
    <cellStyle name="level1a 3 3 2 7 6 2 2" xfId="36089" xr:uid="{00000000-0005-0000-0000-00003F130000}"/>
    <cellStyle name="level1a 3 3 2 7 7" xfId="5491" xr:uid="{00000000-0005-0000-0000-000040130000}"/>
    <cellStyle name="level1a 3 3 2 7 7 2" xfId="20659" xr:uid="{00000000-0005-0000-0000-000041130000}"/>
    <cellStyle name="level1a 3 3 2 8" xfId="1413" xr:uid="{00000000-0005-0000-0000-000042130000}"/>
    <cellStyle name="level1a 3 3 2 8 2" xfId="2055" xr:uid="{00000000-0005-0000-0000-000043130000}"/>
    <cellStyle name="level1a 3 3 2 8 2 2" xfId="11726" xr:uid="{00000000-0005-0000-0000-000044130000}"/>
    <cellStyle name="level1a 3 3 2 8 2 2 2" xfId="22132" xr:uid="{00000000-0005-0000-0000-000045130000}"/>
    <cellStyle name="level1a 3 3 2 8 2 3" xfId="15404" xr:uid="{00000000-0005-0000-0000-000046130000}"/>
    <cellStyle name="level1a 3 3 2 8 2 3 2" xfId="28070" xr:uid="{00000000-0005-0000-0000-000047130000}"/>
    <cellStyle name="level1a 3 3 2 8 2 3 2 2" xfId="36875" xr:uid="{00000000-0005-0000-0000-000048130000}"/>
    <cellStyle name="level1a 3 3 2 8 2 4" xfId="7276" xr:uid="{00000000-0005-0000-0000-000049130000}"/>
    <cellStyle name="level1a 3 3 2 8 3" xfId="4191" xr:uid="{00000000-0005-0000-0000-00004A130000}"/>
    <cellStyle name="level1a 3 3 2 8 3 2" xfId="13813" xr:uid="{00000000-0005-0000-0000-00004B130000}"/>
    <cellStyle name="level1a 3 3 2 8 3 2 2" xfId="24159" xr:uid="{00000000-0005-0000-0000-00004C130000}"/>
    <cellStyle name="level1a 3 3 2 8 3 3" xfId="17380" xr:uid="{00000000-0005-0000-0000-00004D130000}"/>
    <cellStyle name="level1a 3 3 2 8 3 3 2" xfId="30046" xr:uid="{00000000-0005-0000-0000-00004E130000}"/>
    <cellStyle name="level1a 3 3 2 8 3 3 2 2" xfId="38823" xr:uid="{00000000-0005-0000-0000-00004F130000}"/>
    <cellStyle name="level1a 3 3 2 8 3 4" xfId="9588" xr:uid="{00000000-0005-0000-0000-000050130000}"/>
    <cellStyle name="level1a 3 3 2 8 4" xfId="11084" xr:uid="{00000000-0005-0000-0000-000051130000}"/>
    <cellStyle name="level1a 3 3 2 8 4 2" xfId="21519" xr:uid="{00000000-0005-0000-0000-000052130000}"/>
    <cellStyle name="level1a 3 3 2 8 5" xfId="14791" xr:uid="{00000000-0005-0000-0000-000053130000}"/>
    <cellStyle name="level1a 3 3 2 8 5 2" xfId="27472" xr:uid="{00000000-0005-0000-0000-000054130000}"/>
    <cellStyle name="level1a 3 3 2 8 5 2 2" xfId="36294" xr:uid="{00000000-0005-0000-0000-000055130000}"/>
    <cellStyle name="level1a 3 3 2 8 6" xfId="5732" xr:uid="{00000000-0005-0000-0000-000056130000}"/>
    <cellStyle name="level1a 3 3 2 8 6 2" xfId="25835" xr:uid="{00000000-0005-0000-0000-000057130000}"/>
    <cellStyle name="level1a 3 3 2 9" xfId="2038" xr:uid="{00000000-0005-0000-0000-000058130000}"/>
    <cellStyle name="level1a 3 3 2 9 2" xfId="11709" xr:uid="{00000000-0005-0000-0000-000059130000}"/>
    <cellStyle name="level1a 3 3 2 9 2 2" xfId="22115" xr:uid="{00000000-0005-0000-0000-00005A130000}"/>
    <cellStyle name="level1a 3 3 2 9 3" xfId="15387" xr:uid="{00000000-0005-0000-0000-00005B130000}"/>
    <cellStyle name="level1a 3 3 2 9 3 2" xfId="28053" xr:uid="{00000000-0005-0000-0000-00005C130000}"/>
    <cellStyle name="level1a 3 3 2 9 3 2 2" xfId="36858" xr:uid="{00000000-0005-0000-0000-00005D130000}"/>
    <cellStyle name="level1a 3 3 2 9 4" xfId="6276" xr:uid="{00000000-0005-0000-0000-00005E130000}"/>
    <cellStyle name="level1a 3 3 2_STUD aligned by INSTIT" xfId="4732" xr:uid="{00000000-0005-0000-0000-00005F130000}"/>
    <cellStyle name="level1a 3 3 3" xfId="396" xr:uid="{00000000-0005-0000-0000-000060130000}"/>
    <cellStyle name="level1a 3 3 3 2" xfId="752" xr:uid="{00000000-0005-0000-0000-000061130000}"/>
    <cellStyle name="level1a 3 3 3 2 2" xfId="2057" xr:uid="{00000000-0005-0000-0000-000062130000}"/>
    <cellStyle name="level1a 3 3 3 2 2 2" xfId="11728" xr:uid="{00000000-0005-0000-0000-000063130000}"/>
    <cellStyle name="level1a 3 3 3 2 2 2 2" xfId="22134" xr:uid="{00000000-0005-0000-0000-000064130000}"/>
    <cellStyle name="level1a 3 3 3 2 2 3" xfId="15406" xr:uid="{00000000-0005-0000-0000-000065130000}"/>
    <cellStyle name="level1a 3 3 3 2 2 3 2" xfId="28072" xr:uid="{00000000-0005-0000-0000-000066130000}"/>
    <cellStyle name="level1a 3 3 3 2 2 3 2 2" xfId="36877" xr:uid="{00000000-0005-0000-0000-000067130000}"/>
    <cellStyle name="level1a 3 3 3 2 2 4" xfId="6717" xr:uid="{00000000-0005-0000-0000-000068130000}"/>
    <cellStyle name="level1a 3 3 3 2 3" xfId="3533" xr:uid="{00000000-0005-0000-0000-000069130000}"/>
    <cellStyle name="level1a 3 3 3 2 3 2" xfId="13165" xr:uid="{00000000-0005-0000-0000-00006A130000}"/>
    <cellStyle name="level1a 3 3 3 2 3 2 2" xfId="23532" xr:uid="{00000000-0005-0000-0000-00006B130000}"/>
    <cellStyle name="level1a 3 3 3 2 3 3" xfId="16774" xr:uid="{00000000-0005-0000-0000-00006C130000}"/>
    <cellStyle name="level1a 3 3 3 2 3 3 2" xfId="29440" xr:uid="{00000000-0005-0000-0000-00006D130000}"/>
    <cellStyle name="level1a 3 3 3 2 3 3 2 2" xfId="38221" xr:uid="{00000000-0005-0000-0000-00006E130000}"/>
    <cellStyle name="level1a 3 3 3 2 3 4" xfId="8223" xr:uid="{00000000-0005-0000-0000-00006F130000}"/>
    <cellStyle name="level1a 3 3 3 2 3 4 2" xfId="25015" xr:uid="{00000000-0005-0000-0000-000070130000}"/>
    <cellStyle name="level1a 3 3 3 2 4" xfId="7835" xr:uid="{00000000-0005-0000-0000-000071130000}"/>
    <cellStyle name="level1a 3 3 3 2 5" xfId="10530" xr:uid="{00000000-0005-0000-0000-000072130000}"/>
    <cellStyle name="level1a 3 3 3 2 5 2" xfId="21026" xr:uid="{00000000-0005-0000-0000-000073130000}"/>
    <cellStyle name="level1a 3 3 3 2 6" xfId="5249" xr:uid="{00000000-0005-0000-0000-000074130000}"/>
    <cellStyle name="level1a 3 3 3 2 6 2" xfId="20834" xr:uid="{00000000-0005-0000-0000-000075130000}"/>
    <cellStyle name="level1a 3 3 3 3" xfId="1031" xr:uid="{00000000-0005-0000-0000-000076130000}"/>
    <cellStyle name="level1a 3 3 3 3 2" xfId="2058" xr:uid="{00000000-0005-0000-0000-000077130000}"/>
    <cellStyle name="level1a 3 3 3 3 2 2" xfId="11729" xr:uid="{00000000-0005-0000-0000-000078130000}"/>
    <cellStyle name="level1a 3 3 3 3 2 2 2" xfId="22135" xr:uid="{00000000-0005-0000-0000-000079130000}"/>
    <cellStyle name="level1a 3 3 3 3 2 3" xfId="15407" xr:uid="{00000000-0005-0000-0000-00007A130000}"/>
    <cellStyle name="level1a 3 3 3 3 2 3 2" xfId="28073" xr:uid="{00000000-0005-0000-0000-00007B130000}"/>
    <cellStyle name="level1a 3 3 3 3 2 3 2 2" xfId="36878" xr:uid="{00000000-0005-0000-0000-00007C130000}"/>
    <cellStyle name="level1a 3 3 3 3 2 4" xfId="6876" xr:uid="{00000000-0005-0000-0000-00007D130000}"/>
    <cellStyle name="level1a 3 3 3 3 3" xfId="3809" xr:uid="{00000000-0005-0000-0000-00007E130000}"/>
    <cellStyle name="level1a 3 3 3 3 3 2" xfId="13436" xr:uid="{00000000-0005-0000-0000-00007F130000}"/>
    <cellStyle name="level1a 3 3 3 3 3 2 2" xfId="23797" xr:uid="{00000000-0005-0000-0000-000080130000}"/>
    <cellStyle name="level1a 3 3 3 3 3 3" xfId="17029" xr:uid="{00000000-0005-0000-0000-000081130000}"/>
    <cellStyle name="level1a 3 3 3 3 3 3 2" xfId="29695" xr:uid="{00000000-0005-0000-0000-000082130000}"/>
    <cellStyle name="level1a 3 3 3 3 3 3 2 2" xfId="38474" xr:uid="{00000000-0005-0000-0000-000083130000}"/>
    <cellStyle name="level1a 3 3 3 3 3 4" xfId="8383" xr:uid="{00000000-0005-0000-0000-000084130000}"/>
    <cellStyle name="level1a 3 3 3 3 3 4 2" xfId="20212" xr:uid="{00000000-0005-0000-0000-000085130000}"/>
    <cellStyle name="level1a 3 3 3 3 4" xfId="9177" xr:uid="{00000000-0005-0000-0000-000086130000}"/>
    <cellStyle name="level1a 3 3 3 3 5" xfId="14434" xr:uid="{00000000-0005-0000-0000-000087130000}"/>
    <cellStyle name="level1a 3 3 3 3 5 2" xfId="27127" xr:uid="{00000000-0005-0000-0000-000088130000}"/>
    <cellStyle name="level1a 3 3 3 3 5 2 2" xfId="35964" xr:uid="{00000000-0005-0000-0000-000089130000}"/>
    <cellStyle name="level1a 3 3 3 3 6" xfId="5377" xr:uid="{00000000-0005-0000-0000-00008A130000}"/>
    <cellStyle name="level1a 3 3 3 3 6 2" xfId="18825" xr:uid="{00000000-0005-0000-0000-00008B130000}"/>
    <cellStyle name="level1a 3 3 3 4" xfId="1264" xr:uid="{00000000-0005-0000-0000-00008C130000}"/>
    <cellStyle name="level1a 3 3 3 4 2" xfId="2059" xr:uid="{00000000-0005-0000-0000-00008D130000}"/>
    <cellStyle name="level1a 3 3 3 4 2 2" xfId="11730" xr:uid="{00000000-0005-0000-0000-00008E130000}"/>
    <cellStyle name="level1a 3 3 3 4 2 2 2" xfId="22136" xr:uid="{00000000-0005-0000-0000-00008F130000}"/>
    <cellStyle name="level1a 3 3 3 4 2 3" xfId="15408" xr:uid="{00000000-0005-0000-0000-000090130000}"/>
    <cellStyle name="level1a 3 3 3 4 2 3 2" xfId="28074" xr:uid="{00000000-0005-0000-0000-000091130000}"/>
    <cellStyle name="level1a 3 3 3 4 2 3 2 2" xfId="36879" xr:uid="{00000000-0005-0000-0000-000092130000}"/>
    <cellStyle name="level1a 3 3 3 4 2 4" xfId="7098" xr:uid="{00000000-0005-0000-0000-000093130000}"/>
    <cellStyle name="level1a 3 3 3 4 3" xfId="4042" xr:uid="{00000000-0005-0000-0000-000094130000}"/>
    <cellStyle name="level1a 3 3 3 4 3 2" xfId="13664" xr:uid="{00000000-0005-0000-0000-000095130000}"/>
    <cellStyle name="level1a 3 3 3 4 3 2 2" xfId="24016" xr:uid="{00000000-0005-0000-0000-000096130000}"/>
    <cellStyle name="level1a 3 3 3 4 3 3" xfId="17242" xr:uid="{00000000-0005-0000-0000-000097130000}"/>
    <cellStyle name="level1a 3 3 3 4 3 3 2" xfId="29908" xr:uid="{00000000-0005-0000-0000-000098130000}"/>
    <cellStyle name="level1a 3 3 3 4 3 3 2 2" xfId="38685" xr:uid="{00000000-0005-0000-0000-000099130000}"/>
    <cellStyle name="level1a 3 3 3 4 3 4" xfId="8606" xr:uid="{00000000-0005-0000-0000-00009A130000}"/>
    <cellStyle name="level1a 3 3 3 4 3 4 2" xfId="25472" xr:uid="{00000000-0005-0000-0000-00009B130000}"/>
    <cellStyle name="level1a 3 3 3 4 4" xfId="9402" xr:uid="{00000000-0005-0000-0000-00009C130000}"/>
    <cellStyle name="level1a 3 3 3 4 5" xfId="10935" xr:uid="{00000000-0005-0000-0000-00009D130000}"/>
    <cellStyle name="level1a 3 3 3 4 5 2" xfId="21375" xr:uid="{00000000-0005-0000-0000-00009E130000}"/>
    <cellStyle name="level1a 3 3 3 4 6" xfId="14642" xr:uid="{00000000-0005-0000-0000-00009F130000}"/>
    <cellStyle name="level1a 3 3 3 4 6 2" xfId="27327" xr:uid="{00000000-0005-0000-0000-0000A0130000}"/>
    <cellStyle name="level1a 3 3 3 4 6 2 2" xfId="36156" xr:uid="{00000000-0005-0000-0000-0000A1130000}"/>
    <cellStyle name="level1a 3 3 3 4 7" xfId="5557" xr:uid="{00000000-0005-0000-0000-0000A2130000}"/>
    <cellStyle name="level1a 3 3 3 4 7 2" xfId="19943" xr:uid="{00000000-0005-0000-0000-0000A3130000}"/>
    <cellStyle name="level1a 3 3 3 5" xfId="1481" xr:uid="{00000000-0005-0000-0000-0000A4130000}"/>
    <cellStyle name="level1a 3 3 3 5 2" xfId="2060" xr:uid="{00000000-0005-0000-0000-0000A5130000}"/>
    <cellStyle name="level1a 3 3 3 5 2 2" xfId="11731" xr:uid="{00000000-0005-0000-0000-0000A6130000}"/>
    <cellStyle name="level1a 3 3 3 5 2 2 2" xfId="22137" xr:uid="{00000000-0005-0000-0000-0000A7130000}"/>
    <cellStyle name="level1a 3 3 3 5 2 3" xfId="15409" xr:uid="{00000000-0005-0000-0000-0000A8130000}"/>
    <cellStyle name="level1a 3 3 3 5 2 3 2" xfId="28075" xr:uid="{00000000-0005-0000-0000-0000A9130000}"/>
    <cellStyle name="level1a 3 3 3 5 2 3 2 2" xfId="36880" xr:uid="{00000000-0005-0000-0000-0000AA130000}"/>
    <cellStyle name="level1a 3 3 3 5 2 4" xfId="7277" xr:uid="{00000000-0005-0000-0000-0000AB130000}"/>
    <cellStyle name="level1a 3 3 3 5 3" xfId="4259" xr:uid="{00000000-0005-0000-0000-0000AC130000}"/>
    <cellStyle name="level1a 3 3 3 5 3 2" xfId="13881" xr:uid="{00000000-0005-0000-0000-0000AD130000}"/>
    <cellStyle name="level1a 3 3 3 5 3 2 2" xfId="24223" xr:uid="{00000000-0005-0000-0000-0000AE130000}"/>
    <cellStyle name="level1a 3 3 3 5 3 3" xfId="17441" xr:uid="{00000000-0005-0000-0000-0000AF130000}"/>
    <cellStyle name="level1a 3 3 3 5 3 3 2" xfId="30107" xr:uid="{00000000-0005-0000-0000-0000B0130000}"/>
    <cellStyle name="level1a 3 3 3 5 3 3 2 2" xfId="38884" xr:uid="{00000000-0005-0000-0000-0000B1130000}"/>
    <cellStyle name="level1a 3 3 3 5 3 4" xfId="9589" xr:uid="{00000000-0005-0000-0000-0000B2130000}"/>
    <cellStyle name="level1a 3 3 3 5 4" xfId="11152" xr:uid="{00000000-0005-0000-0000-0000B3130000}"/>
    <cellStyle name="level1a 3 3 3 5 4 2" xfId="21583" xr:uid="{00000000-0005-0000-0000-0000B4130000}"/>
    <cellStyle name="level1a 3 3 3 5 5" xfId="14859" xr:uid="{00000000-0005-0000-0000-0000B5130000}"/>
    <cellStyle name="level1a 3 3 3 5 5 2" xfId="27536" xr:uid="{00000000-0005-0000-0000-0000B6130000}"/>
    <cellStyle name="level1a 3 3 3 5 5 2 2" xfId="36355" xr:uid="{00000000-0005-0000-0000-0000B7130000}"/>
    <cellStyle name="level1a 3 3 3 5 6" xfId="5733" xr:uid="{00000000-0005-0000-0000-0000B8130000}"/>
    <cellStyle name="level1a 3 3 3 5 6 2" xfId="24864" xr:uid="{00000000-0005-0000-0000-0000B9130000}"/>
    <cellStyle name="level1a 3 3 3 6" xfId="1683" xr:uid="{00000000-0005-0000-0000-0000BA130000}"/>
    <cellStyle name="level1a 3 3 3 6 2" xfId="2061" xr:uid="{00000000-0005-0000-0000-0000BB130000}"/>
    <cellStyle name="level1a 3 3 3 6 2 2" xfId="11732" xr:uid="{00000000-0005-0000-0000-0000BC130000}"/>
    <cellStyle name="level1a 3 3 3 6 2 2 2" xfId="22138" xr:uid="{00000000-0005-0000-0000-0000BD130000}"/>
    <cellStyle name="level1a 3 3 3 6 2 3" xfId="15410" xr:uid="{00000000-0005-0000-0000-0000BE130000}"/>
    <cellStyle name="level1a 3 3 3 6 2 3 2" xfId="28076" xr:uid="{00000000-0005-0000-0000-0000BF130000}"/>
    <cellStyle name="level1a 3 3 3 6 2 3 2 2" xfId="36881" xr:uid="{00000000-0005-0000-0000-0000C0130000}"/>
    <cellStyle name="level1a 3 3 3 6 2 4" xfId="7278" xr:uid="{00000000-0005-0000-0000-0000C1130000}"/>
    <cellStyle name="level1a 3 3 3 6 3" xfId="4461" xr:uid="{00000000-0005-0000-0000-0000C2130000}"/>
    <cellStyle name="level1a 3 3 3 6 3 2" xfId="14083" xr:uid="{00000000-0005-0000-0000-0000C3130000}"/>
    <cellStyle name="level1a 3 3 3 6 3 2 2" xfId="24415" xr:uid="{00000000-0005-0000-0000-0000C4130000}"/>
    <cellStyle name="level1a 3 3 3 6 3 3" xfId="17628" xr:uid="{00000000-0005-0000-0000-0000C5130000}"/>
    <cellStyle name="level1a 3 3 3 6 3 3 2" xfId="30294" xr:uid="{00000000-0005-0000-0000-0000C6130000}"/>
    <cellStyle name="level1a 3 3 3 6 3 3 2 2" xfId="39071" xr:uid="{00000000-0005-0000-0000-0000C7130000}"/>
    <cellStyle name="level1a 3 3 3 6 3 4" xfId="9590" xr:uid="{00000000-0005-0000-0000-0000C8130000}"/>
    <cellStyle name="level1a 3 3 3 6 4" xfId="11354" xr:uid="{00000000-0005-0000-0000-0000C9130000}"/>
    <cellStyle name="level1a 3 3 3 6 4 2" xfId="21779" xr:uid="{00000000-0005-0000-0000-0000CA130000}"/>
    <cellStyle name="level1a 3 3 3 6 5" xfId="15061" xr:uid="{00000000-0005-0000-0000-0000CB130000}"/>
    <cellStyle name="level1a 3 3 3 6 5 2" xfId="27730" xr:uid="{00000000-0005-0000-0000-0000CC130000}"/>
    <cellStyle name="level1a 3 3 3 6 5 2 2" xfId="36542" xr:uid="{00000000-0005-0000-0000-0000CD130000}"/>
    <cellStyle name="level1a 3 3 3 6 6" xfId="5734" xr:uid="{00000000-0005-0000-0000-0000CE130000}"/>
    <cellStyle name="level1a 3 3 3 6 6 2" xfId="25480" xr:uid="{00000000-0005-0000-0000-0000CF130000}"/>
    <cellStyle name="level1a 3 3 3 7" xfId="2056" xr:uid="{00000000-0005-0000-0000-0000D0130000}"/>
    <cellStyle name="level1a 3 3 3 7 2" xfId="11727" xr:uid="{00000000-0005-0000-0000-0000D1130000}"/>
    <cellStyle name="level1a 3 3 3 7 2 2" xfId="22133" xr:uid="{00000000-0005-0000-0000-0000D2130000}"/>
    <cellStyle name="level1a 3 3 3 7 3" xfId="15405" xr:uid="{00000000-0005-0000-0000-0000D3130000}"/>
    <cellStyle name="level1a 3 3 3 7 3 2" xfId="28071" xr:uid="{00000000-0005-0000-0000-0000D4130000}"/>
    <cellStyle name="level1a 3 3 3 7 3 2 2" xfId="36876" xr:uid="{00000000-0005-0000-0000-0000D5130000}"/>
    <cellStyle name="level1a 3 3 3 7 4" xfId="6438" xr:uid="{00000000-0005-0000-0000-0000D6130000}"/>
    <cellStyle name="level1a 3 3 3 8" xfId="4840" xr:uid="{00000000-0005-0000-0000-0000D7130000}"/>
    <cellStyle name="level1a 3 3 3 8 2" xfId="4802" xr:uid="{00000000-0005-0000-0000-0000D8130000}"/>
    <cellStyle name="level1a 3 3 3_STUD aligned by INSTIT" xfId="4691" xr:uid="{00000000-0005-0000-0000-0000D9130000}"/>
    <cellStyle name="level1a 3 3 4" xfId="454" xr:uid="{00000000-0005-0000-0000-0000DA130000}"/>
    <cellStyle name="level1a 3 3 4 2" xfId="810" xr:uid="{00000000-0005-0000-0000-0000DB130000}"/>
    <cellStyle name="level1a 3 3 4 2 2" xfId="2063" xr:uid="{00000000-0005-0000-0000-0000DC130000}"/>
    <cellStyle name="level1a 3 3 4 2 2 2" xfId="11734" xr:uid="{00000000-0005-0000-0000-0000DD130000}"/>
    <cellStyle name="level1a 3 3 4 2 2 2 2" xfId="22140" xr:uid="{00000000-0005-0000-0000-0000DE130000}"/>
    <cellStyle name="level1a 3 3 4 2 2 3" xfId="15412" xr:uid="{00000000-0005-0000-0000-0000DF130000}"/>
    <cellStyle name="level1a 3 3 4 2 2 3 2" xfId="28078" xr:uid="{00000000-0005-0000-0000-0000E0130000}"/>
    <cellStyle name="level1a 3 3 4 2 2 3 2 2" xfId="36883" xr:uid="{00000000-0005-0000-0000-0000E1130000}"/>
    <cellStyle name="level1a 3 3 4 2 2 4" xfId="6757" xr:uid="{00000000-0005-0000-0000-0000E2130000}"/>
    <cellStyle name="level1a 3 3 4 2 3" xfId="3591" xr:uid="{00000000-0005-0000-0000-0000E3130000}"/>
    <cellStyle name="level1a 3 3 4 2 3 2" xfId="13219" xr:uid="{00000000-0005-0000-0000-0000E4130000}"/>
    <cellStyle name="level1a 3 3 4 2 3 2 2" xfId="23587" xr:uid="{00000000-0005-0000-0000-0000E5130000}"/>
    <cellStyle name="level1a 3 3 4 2 3 3" xfId="16827" xr:uid="{00000000-0005-0000-0000-0000E6130000}"/>
    <cellStyle name="level1a 3 3 4 2 3 3 2" xfId="29493" xr:uid="{00000000-0005-0000-0000-0000E7130000}"/>
    <cellStyle name="level1a 3 3 4 2 3 3 2 2" xfId="38273" xr:uid="{00000000-0005-0000-0000-0000E8130000}"/>
    <cellStyle name="level1a 3 3 4 2 3 4" xfId="8263" xr:uid="{00000000-0005-0000-0000-0000E9130000}"/>
    <cellStyle name="level1a 3 3 4 2 3 4 2" xfId="18611" xr:uid="{00000000-0005-0000-0000-0000EA130000}"/>
    <cellStyle name="level1a 3 3 4 2 4" xfId="9054" xr:uid="{00000000-0005-0000-0000-0000EB130000}"/>
    <cellStyle name="level1a 3 3 4 2 5" xfId="10571" xr:uid="{00000000-0005-0000-0000-0000EC130000}"/>
    <cellStyle name="level1a 3 3 4 2 5 2" xfId="21057" xr:uid="{00000000-0005-0000-0000-0000ED130000}"/>
    <cellStyle name="level1a 3 3 4 2 6" xfId="14226" xr:uid="{00000000-0005-0000-0000-0000EE130000}"/>
    <cellStyle name="level1a 3 3 4 2 6 2" xfId="26928" xr:uid="{00000000-0005-0000-0000-0000EF130000}"/>
    <cellStyle name="level1a 3 3 4 2 6 2 2" xfId="35771" xr:uid="{00000000-0005-0000-0000-0000F0130000}"/>
    <cellStyle name="level1a 3 3 4 2 7" xfId="5285" xr:uid="{00000000-0005-0000-0000-0000F1130000}"/>
    <cellStyle name="level1a 3 3 4 2 7 2" xfId="19037" xr:uid="{00000000-0005-0000-0000-0000F2130000}"/>
    <cellStyle name="level1a 3 3 4 3" xfId="1089" xr:uid="{00000000-0005-0000-0000-0000F3130000}"/>
    <cellStyle name="level1a 3 3 4 3 2" xfId="2064" xr:uid="{00000000-0005-0000-0000-0000F4130000}"/>
    <cellStyle name="level1a 3 3 4 3 2 2" xfId="11735" xr:uid="{00000000-0005-0000-0000-0000F5130000}"/>
    <cellStyle name="level1a 3 3 4 3 2 2 2" xfId="22141" xr:uid="{00000000-0005-0000-0000-0000F6130000}"/>
    <cellStyle name="level1a 3 3 4 3 2 3" xfId="15413" xr:uid="{00000000-0005-0000-0000-0000F7130000}"/>
    <cellStyle name="level1a 3 3 4 3 2 3 2" xfId="28079" xr:uid="{00000000-0005-0000-0000-0000F8130000}"/>
    <cellStyle name="level1a 3 3 4 3 2 3 2 2" xfId="36884" xr:uid="{00000000-0005-0000-0000-0000F9130000}"/>
    <cellStyle name="level1a 3 3 4 3 2 4" xfId="6929" xr:uid="{00000000-0005-0000-0000-0000FA130000}"/>
    <cellStyle name="level1a 3 3 4 3 3" xfId="3867" xr:uid="{00000000-0005-0000-0000-0000FB130000}"/>
    <cellStyle name="level1a 3 3 4 3 3 2" xfId="13491" xr:uid="{00000000-0005-0000-0000-0000FC130000}"/>
    <cellStyle name="level1a 3 3 4 3 3 2 2" xfId="23852" xr:uid="{00000000-0005-0000-0000-0000FD130000}"/>
    <cellStyle name="level1a 3 3 4 3 3 3" xfId="17082" xr:uid="{00000000-0005-0000-0000-0000FE130000}"/>
    <cellStyle name="level1a 3 3 4 3 3 3 2" xfId="29748" xr:uid="{00000000-0005-0000-0000-0000FF130000}"/>
    <cellStyle name="level1a 3 3 4 3 3 3 2 2" xfId="38526" xr:uid="{00000000-0005-0000-0000-000000140000}"/>
    <cellStyle name="level1a 3 3 4 3 3 4" xfId="8437" xr:uid="{00000000-0005-0000-0000-000001140000}"/>
    <cellStyle name="level1a 3 3 4 3 3 4 2" xfId="25373" xr:uid="{00000000-0005-0000-0000-000002140000}"/>
    <cellStyle name="level1a 3 3 4 3 4" xfId="9231" xr:uid="{00000000-0005-0000-0000-000003140000}"/>
    <cellStyle name="level1a 3 3 4 3 5" xfId="5414" xr:uid="{00000000-0005-0000-0000-000004140000}"/>
    <cellStyle name="level1a 3 3 4 3 5 2" xfId="26108" xr:uid="{00000000-0005-0000-0000-000005140000}"/>
    <cellStyle name="level1a 3 3 4 4" xfId="1319" xr:uid="{00000000-0005-0000-0000-000006140000}"/>
    <cellStyle name="level1a 3 3 4 4 2" xfId="2065" xr:uid="{00000000-0005-0000-0000-000007140000}"/>
    <cellStyle name="level1a 3 3 4 4 2 2" xfId="11736" xr:uid="{00000000-0005-0000-0000-000008140000}"/>
    <cellStyle name="level1a 3 3 4 4 2 2 2" xfId="22142" xr:uid="{00000000-0005-0000-0000-000009140000}"/>
    <cellStyle name="level1a 3 3 4 4 2 3" xfId="15414" xr:uid="{00000000-0005-0000-0000-00000A140000}"/>
    <cellStyle name="level1a 3 3 4 4 2 3 2" xfId="28080" xr:uid="{00000000-0005-0000-0000-00000B140000}"/>
    <cellStyle name="level1a 3 3 4 4 2 3 2 2" xfId="36885" xr:uid="{00000000-0005-0000-0000-00000C140000}"/>
    <cellStyle name="level1a 3 3 4 4 2 4" xfId="7279" xr:uid="{00000000-0005-0000-0000-00000D140000}"/>
    <cellStyle name="level1a 3 3 4 4 3" xfId="4097" xr:uid="{00000000-0005-0000-0000-00000E140000}"/>
    <cellStyle name="level1a 3 3 4 4 3 2" xfId="13719" xr:uid="{00000000-0005-0000-0000-00000F140000}"/>
    <cellStyle name="level1a 3 3 4 4 3 2 2" xfId="24070" xr:uid="{00000000-0005-0000-0000-000010140000}"/>
    <cellStyle name="level1a 3 3 4 4 3 3" xfId="17295" xr:uid="{00000000-0005-0000-0000-000011140000}"/>
    <cellStyle name="level1a 3 3 4 4 3 3 2" xfId="29961" xr:uid="{00000000-0005-0000-0000-000012140000}"/>
    <cellStyle name="level1a 3 3 4 4 3 3 2 2" xfId="38738" xr:uid="{00000000-0005-0000-0000-000013140000}"/>
    <cellStyle name="level1a 3 3 4 4 3 4" xfId="9591" xr:uid="{00000000-0005-0000-0000-000014140000}"/>
    <cellStyle name="level1a 3 3 4 4 4" xfId="10990" xr:uid="{00000000-0005-0000-0000-000015140000}"/>
    <cellStyle name="level1a 3 3 4 4 4 2" xfId="21428" xr:uid="{00000000-0005-0000-0000-000016140000}"/>
    <cellStyle name="level1a 3 3 4 4 5" xfId="14697" xr:uid="{00000000-0005-0000-0000-000017140000}"/>
    <cellStyle name="level1a 3 3 4 4 5 2" xfId="27381" xr:uid="{00000000-0005-0000-0000-000018140000}"/>
    <cellStyle name="level1a 3 3 4 4 5 2 2" xfId="36209" xr:uid="{00000000-0005-0000-0000-000019140000}"/>
    <cellStyle name="level1a 3 3 4 4 6" xfId="5735" xr:uid="{00000000-0005-0000-0000-00001A140000}"/>
    <cellStyle name="level1a 3 3 4 4 6 2" xfId="18683" xr:uid="{00000000-0005-0000-0000-00001B140000}"/>
    <cellStyle name="level1a 3 3 4 5" xfId="1535" xr:uid="{00000000-0005-0000-0000-00001C140000}"/>
    <cellStyle name="level1a 3 3 4 5 2" xfId="2066" xr:uid="{00000000-0005-0000-0000-00001D140000}"/>
    <cellStyle name="level1a 3 3 4 5 2 2" xfId="11737" xr:uid="{00000000-0005-0000-0000-00001E140000}"/>
    <cellStyle name="level1a 3 3 4 5 2 2 2" xfId="22143" xr:uid="{00000000-0005-0000-0000-00001F140000}"/>
    <cellStyle name="level1a 3 3 4 5 2 3" xfId="15415" xr:uid="{00000000-0005-0000-0000-000020140000}"/>
    <cellStyle name="level1a 3 3 4 5 2 3 2" xfId="28081" xr:uid="{00000000-0005-0000-0000-000021140000}"/>
    <cellStyle name="level1a 3 3 4 5 2 3 2 2" xfId="36886" xr:uid="{00000000-0005-0000-0000-000022140000}"/>
    <cellStyle name="level1a 3 3 4 5 2 4" xfId="7280" xr:uid="{00000000-0005-0000-0000-000023140000}"/>
    <cellStyle name="level1a 3 3 4 5 3" xfId="4313" xr:uid="{00000000-0005-0000-0000-000024140000}"/>
    <cellStyle name="level1a 3 3 4 5 3 2" xfId="13935" xr:uid="{00000000-0005-0000-0000-000025140000}"/>
    <cellStyle name="level1a 3 3 4 5 3 2 2" xfId="24275" xr:uid="{00000000-0005-0000-0000-000026140000}"/>
    <cellStyle name="level1a 3 3 4 5 3 3" xfId="17493" xr:uid="{00000000-0005-0000-0000-000027140000}"/>
    <cellStyle name="level1a 3 3 4 5 3 3 2" xfId="30159" xr:uid="{00000000-0005-0000-0000-000028140000}"/>
    <cellStyle name="level1a 3 3 4 5 3 3 2 2" xfId="38936" xr:uid="{00000000-0005-0000-0000-000029140000}"/>
    <cellStyle name="level1a 3 3 4 5 3 4" xfId="9592" xr:uid="{00000000-0005-0000-0000-00002A140000}"/>
    <cellStyle name="level1a 3 3 4 5 4" xfId="11206" xr:uid="{00000000-0005-0000-0000-00002B140000}"/>
    <cellStyle name="level1a 3 3 4 5 4 2" xfId="21636" xr:uid="{00000000-0005-0000-0000-00002C140000}"/>
    <cellStyle name="level1a 3 3 4 5 5" xfId="14913" xr:uid="{00000000-0005-0000-0000-00002D140000}"/>
    <cellStyle name="level1a 3 3 4 5 5 2" xfId="27588" xr:uid="{00000000-0005-0000-0000-00002E140000}"/>
    <cellStyle name="level1a 3 3 4 5 5 2 2" xfId="36407" xr:uid="{00000000-0005-0000-0000-00002F140000}"/>
    <cellStyle name="level1a 3 3 4 5 6" xfId="5736" xr:uid="{00000000-0005-0000-0000-000030140000}"/>
    <cellStyle name="level1a 3 3 4 5 6 2" xfId="26386" xr:uid="{00000000-0005-0000-0000-000031140000}"/>
    <cellStyle name="level1a 3 3 4 6" xfId="1737" xr:uid="{00000000-0005-0000-0000-000032140000}"/>
    <cellStyle name="level1a 3 3 4 6 2" xfId="2067" xr:uid="{00000000-0005-0000-0000-000033140000}"/>
    <cellStyle name="level1a 3 3 4 6 2 2" xfId="11738" xr:uid="{00000000-0005-0000-0000-000034140000}"/>
    <cellStyle name="level1a 3 3 4 6 2 2 2" xfId="22144" xr:uid="{00000000-0005-0000-0000-000035140000}"/>
    <cellStyle name="level1a 3 3 4 6 2 3" xfId="15416" xr:uid="{00000000-0005-0000-0000-000036140000}"/>
    <cellStyle name="level1a 3 3 4 6 2 3 2" xfId="28082" xr:uid="{00000000-0005-0000-0000-000037140000}"/>
    <cellStyle name="level1a 3 3 4 6 2 3 2 2" xfId="36887" xr:uid="{00000000-0005-0000-0000-000038140000}"/>
    <cellStyle name="level1a 3 3 4 6 2 4" xfId="7281" xr:uid="{00000000-0005-0000-0000-000039140000}"/>
    <cellStyle name="level1a 3 3 4 6 3" xfId="4515" xr:uid="{00000000-0005-0000-0000-00003A140000}"/>
    <cellStyle name="level1a 3 3 4 6 3 2" xfId="14137" xr:uid="{00000000-0005-0000-0000-00003B140000}"/>
    <cellStyle name="level1a 3 3 4 6 3 2 2" xfId="24468" xr:uid="{00000000-0005-0000-0000-00003C140000}"/>
    <cellStyle name="level1a 3 3 4 6 3 3" xfId="17680" xr:uid="{00000000-0005-0000-0000-00003D140000}"/>
    <cellStyle name="level1a 3 3 4 6 3 3 2" xfId="30346" xr:uid="{00000000-0005-0000-0000-00003E140000}"/>
    <cellStyle name="level1a 3 3 4 6 3 3 2 2" xfId="39123" xr:uid="{00000000-0005-0000-0000-00003F140000}"/>
    <cellStyle name="level1a 3 3 4 6 3 4" xfId="9593" xr:uid="{00000000-0005-0000-0000-000040140000}"/>
    <cellStyle name="level1a 3 3 4 6 4" xfId="11408" xr:uid="{00000000-0005-0000-0000-000041140000}"/>
    <cellStyle name="level1a 3 3 4 6 4 2" xfId="21832" xr:uid="{00000000-0005-0000-0000-000042140000}"/>
    <cellStyle name="level1a 3 3 4 6 5" xfId="15115" xr:uid="{00000000-0005-0000-0000-000043140000}"/>
    <cellStyle name="level1a 3 3 4 6 5 2" xfId="27783" xr:uid="{00000000-0005-0000-0000-000044140000}"/>
    <cellStyle name="level1a 3 3 4 6 5 2 2" xfId="36594" xr:uid="{00000000-0005-0000-0000-000045140000}"/>
    <cellStyle name="level1a 3 3 4 6 6" xfId="5737" xr:uid="{00000000-0005-0000-0000-000046140000}"/>
    <cellStyle name="level1a 3 3 4 6 6 2" xfId="19523" xr:uid="{00000000-0005-0000-0000-000047140000}"/>
    <cellStyle name="level1a 3 3 4 7" xfId="2062" xr:uid="{00000000-0005-0000-0000-000048140000}"/>
    <cellStyle name="level1a 3 3 4 7 2" xfId="11733" xr:uid="{00000000-0005-0000-0000-000049140000}"/>
    <cellStyle name="level1a 3 3 4 7 2 2" xfId="22139" xr:uid="{00000000-0005-0000-0000-00004A140000}"/>
    <cellStyle name="level1a 3 3 4 7 3" xfId="15411" xr:uid="{00000000-0005-0000-0000-00004B140000}"/>
    <cellStyle name="level1a 3 3 4 7 3 2" xfId="28077" xr:uid="{00000000-0005-0000-0000-00004C140000}"/>
    <cellStyle name="level1a 3 3 4 7 3 2 2" xfId="36882" xr:uid="{00000000-0005-0000-0000-00004D140000}"/>
    <cellStyle name="level1a 3 3 4 7 4" xfId="6491" xr:uid="{00000000-0005-0000-0000-00004E140000}"/>
    <cellStyle name="level1a 3 3 4 8" xfId="3328" xr:uid="{00000000-0005-0000-0000-00004F140000}"/>
    <cellStyle name="level1a 3 3 4 8 2" xfId="12969" xr:uid="{00000000-0005-0000-0000-000050140000}"/>
    <cellStyle name="level1a 3 3 4 8 2 2" xfId="23339" xr:uid="{00000000-0005-0000-0000-000051140000}"/>
    <cellStyle name="level1a 3 3 4 8 3" xfId="16582" xr:uid="{00000000-0005-0000-0000-000052140000}"/>
    <cellStyle name="level1a 3 3 4 8 3 2" xfId="29248" xr:uid="{00000000-0005-0000-0000-000053140000}"/>
    <cellStyle name="level1a 3 3 4 8 3 2 2" xfId="38035" xr:uid="{00000000-0005-0000-0000-000054140000}"/>
    <cellStyle name="level1a 3 3 4 8 4" xfId="8053" xr:uid="{00000000-0005-0000-0000-000055140000}"/>
    <cellStyle name="level1a 3 3 4 9" xfId="4871" xr:uid="{00000000-0005-0000-0000-000056140000}"/>
    <cellStyle name="level1a 3 3 4 9 2" xfId="19442" xr:uid="{00000000-0005-0000-0000-000057140000}"/>
    <cellStyle name="level1a 3 3 4_STUD aligned by INSTIT" xfId="4705" xr:uid="{00000000-0005-0000-0000-000058140000}"/>
    <cellStyle name="level1a 3 3 5" xfId="627" xr:uid="{00000000-0005-0000-0000-000059140000}"/>
    <cellStyle name="level1a 3 3 5 2" xfId="2068" xr:uid="{00000000-0005-0000-0000-00005A140000}"/>
    <cellStyle name="level1a 3 3 5 2 2" xfId="11739" xr:uid="{00000000-0005-0000-0000-00005B140000}"/>
    <cellStyle name="level1a 3 3 5 2 2 2" xfId="22145" xr:uid="{00000000-0005-0000-0000-00005C140000}"/>
    <cellStyle name="level1a 3 3 5 2 3" xfId="15417" xr:uid="{00000000-0005-0000-0000-00005D140000}"/>
    <cellStyle name="level1a 3 3 5 2 3 2" xfId="28083" xr:uid="{00000000-0005-0000-0000-00005E140000}"/>
    <cellStyle name="level1a 3 3 5 2 3 2 2" xfId="36888" xr:uid="{00000000-0005-0000-0000-00005F140000}"/>
    <cellStyle name="level1a 3 3 5 2 4" xfId="6372" xr:uid="{00000000-0005-0000-0000-000060140000}"/>
    <cellStyle name="level1a 3 3 5 3" xfId="3437" xr:uid="{00000000-0005-0000-0000-000061140000}"/>
    <cellStyle name="level1a 3 3 5 3 2" xfId="13071" xr:uid="{00000000-0005-0000-0000-000062140000}"/>
    <cellStyle name="level1a 3 3 5 3 2 2" xfId="23441" xr:uid="{00000000-0005-0000-0000-000063140000}"/>
    <cellStyle name="level1a 3 3 5 3 3" xfId="16682" xr:uid="{00000000-0005-0000-0000-000064140000}"/>
    <cellStyle name="level1a 3 3 5 3 3 2" xfId="29348" xr:uid="{00000000-0005-0000-0000-000065140000}"/>
    <cellStyle name="level1a 3 3 5 3 3 2 2" xfId="38131" xr:uid="{00000000-0005-0000-0000-000066140000}"/>
    <cellStyle name="level1a 3 3 5 3 4" xfId="7956" xr:uid="{00000000-0005-0000-0000-000067140000}"/>
    <cellStyle name="level1a 3 3 5 3 4 2" xfId="19568" xr:uid="{00000000-0005-0000-0000-000068140000}"/>
    <cellStyle name="level1a 3 3 5 4" xfId="10121" xr:uid="{00000000-0005-0000-0000-000069140000}"/>
    <cellStyle name="level1a 3 3 5 5" xfId="10424" xr:uid="{00000000-0005-0000-0000-00006A140000}"/>
    <cellStyle name="level1a 3 3 5 5 2" xfId="20930" xr:uid="{00000000-0005-0000-0000-00006B140000}"/>
    <cellStyle name="level1a 3 3 5 6" xfId="4765" xr:uid="{00000000-0005-0000-0000-00006C140000}"/>
    <cellStyle name="level1a 3 3 5 6 2" xfId="20708" xr:uid="{00000000-0005-0000-0000-00006D140000}"/>
    <cellStyle name="level1a 3 3 6" xfId="916" xr:uid="{00000000-0005-0000-0000-00006E140000}"/>
    <cellStyle name="level1a 3 3 6 2" xfId="2069" xr:uid="{00000000-0005-0000-0000-00006F140000}"/>
    <cellStyle name="level1a 3 3 6 2 2" xfId="11740" xr:uid="{00000000-0005-0000-0000-000070140000}"/>
    <cellStyle name="level1a 3 3 6 2 2 2" xfId="22146" xr:uid="{00000000-0005-0000-0000-000071140000}"/>
    <cellStyle name="level1a 3 3 6 2 3" xfId="15418" xr:uid="{00000000-0005-0000-0000-000072140000}"/>
    <cellStyle name="level1a 3 3 6 2 3 2" xfId="28084" xr:uid="{00000000-0005-0000-0000-000073140000}"/>
    <cellStyle name="level1a 3 3 6 2 3 2 2" xfId="36889" xr:uid="{00000000-0005-0000-0000-000074140000}"/>
    <cellStyle name="level1a 3 3 6 2 4" xfId="6628" xr:uid="{00000000-0005-0000-0000-000075140000}"/>
    <cellStyle name="level1a 3 3 6 3" xfId="3694" xr:uid="{00000000-0005-0000-0000-000076140000}"/>
    <cellStyle name="level1a 3 3 6 3 2" xfId="13321" xr:uid="{00000000-0005-0000-0000-000077140000}"/>
    <cellStyle name="level1a 3 3 6 3 2 2" xfId="23686" xr:uid="{00000000-0005-0000-0000-000078140000}"/>
    <cellStyle name="level1a 3 3 6 3 3" xfId="16921" xr:uid="{00000000-0005-0000-0000-000079140000}"/>
    <cellStyle name="level1a 3 3 6 3 3 2" xfId="29587" xr:uid="{00000000-0005-0000-0000-00007A140000}"/>
    <cellStyle name="level1a 3 3 6 3 3 2 2" xfId="38366" xr:uid="{00000000-0005-0000-0000-00007B140000}"/>
    <cellStyle name="level1a 3 3 6 3 4" xfId="8134" xr:uid="{00000000-0005-0000-0000-00007C140000}"/>
    <cellStyle name="level1a 3 3 6 3 4 2" xfId="24746" xr:uid="{00000000-0005-0000-0000-00007D140000}"/>
    <cellStyle name="level1a 3 3 6 4" xfId="7878" xr:uid="{00000000-0005-0000-0000-00007E140000}"/>
    <cellStyle name="level1a 3 3 6 5" xfId="10663" xr:uid="{00000000-0005-0000-0000-00007F140000}"/>
    <cellStyle name="level1a 3 3 6 5 2" xfId="21141" xr:uid="{00000000-0005-0000-0000-000080140000}"/>
    <cellStyle name="level1a 3 3 6 6" xfId="14323" xr:uid="{00000000-0005-0000-0000-000081140000}"/>
    <cellStyle name="level1a 3 3 6 6 2" xfId="27021" xr:uid="{00000000-0005-0000-0000-000082140000}"/>
    <cellStyle name="level1a 3 3 6 6 2 2" xfId="35860" xr:uid="{00000000-0005-0000-0000-000083140000}"/>
    <cellStyle name="level1a 3 3 6 7" xfId="5176" xr:uid="{00000000-0005-0000-0000-000084140000}"/>
    <cellStyle name="level1a 3 3 6 7 2" xfId="18386" xr:uid="{00000000-0005-0000-0000-000085140000}"/>
    <cellStyle name="level1a 3 3 7" xfId="691" xr:uid="{00000000-0005-0000-0000-000086140000}"/>
    <cellStyle name="level1a 3 3 7 2" xfId="2070" xr:uid="{00000000-0005-0000-0000-000087140000}"/>
    <cellStyle name="level1a 3 3 7 2 2" xfId="11741" xr:uid="{00000000-0005-0000-0000-000088140000}"/>
    <cellStyle name="level1a 3 3 7 2 2 2" xfId="22147" xr:uid="{00000000-0005-0000-0000-000089140000}"/>
    <cellStyle name="level1a 3 3 7 2 3" xfId="15419" xr:uid="{00000000-0005-0000-0000-00008A140000}"/>
    <cellStyle name="level1a 3 3 7 2 3 2" xfId="28085" xr:uid="{00000000-0005-0000-0000-00008B140000}"/>
    <cellStyle name="level1a 3 3 7 2 3 2 2" xfId="36890" xr:uid="{00000000-0005-0000-0000-00008C140000}"/>
    <cellStyle name="level1a 3 3 7 2 4" xfId="6592" xr:uid="{00000000-0005-0000-0000-00008D140000}"/>
    <cellStyle name="level1a 3 3 7 3" xfId="3476" xr:uid="{00000000-0005-0000-0000-00008E140000}"/>
    <cellStyle name="level1a 3 3 7 3 2" xfId="13110" xr:uid="{00000000-0005-0000-0000-00008F140000}"/>
    <cellStyle name="level1a 3 3 7 3 2 2" xfId="23478" xr:uid="{00000000-0005-0000-0000-000090140000}"/>
    <cellStyle name="level1a 3 3 7 3 3" xfId="16719" xr:uid="{00000000-0005-0000-0000-000091140000}"/>
    <cellStyle name="level1a 3 3 7 3 3 2" xfId="29385" xr:uid="{00000000-0005-0000-0000-000092140000}"/>
    <cellStyle name="level1a 3 3 7 3 3 2 2" xfId="38168" xr:uid="{00000000-0005-0000-0000-000093140000}"/>
    <cellStyle name="level1a 3 3 7 3 4" xfId="8093" xr:uid="{00000000-0005-0000-0000-000094140000}"/>
    <cellStyle name="level1a 3 3 7 3 4 2" xfId="26381" xr:uid="{00000000-0005-0000-0000-000095140000}"/>
    <cellStyle name="level1a 3 3 7 4" xfId="8781" xr:uid="{00000000-0005-0000-0000-000096140000}"/>
    <cellStyle name="level1a 3 3 7 5" xfId="10587" xr:uid="{00000000-0005-0000-0000-000097140000}"/>
    <cellStyle name="level1a 3 3 7 5 2" xfId="20304" xr:uid="{00000000-0005-0000-0000-000098140000}"/>
    <cellStyle name="level1a 3 3 7 5 2 2" xfId="33289" xr:uid="{00000000-0005-0000-0000-000099140000}"/>
    <cellStyle name="level1a 3 3 7 6" xfId="5147" xr:uid="{00000000-0005-0000-0000-00009A140000}"/>
    <cellStyle name="level1a 3 3 7 6 2" xfId="18118" xr:uid="{00000000-0005-0000-0000-00009B140000}"/>
    <cellStyle name="level1a 3 3 8" xfId="668" xr:uid="{00000000-0005-0000-0000-00009C140000}"/>
    <cellStyle name="level1a 3 3 8 2" xfId="2071" xr:uid="{00000000-0005-0000-0000-00009D140000}"/>
    <cellStyle name="level1a 3 3 8 2 2" xfId="11742" xr:uid="{00000000-0005-0000-0000-00009E140000}"/>
    <cellStyle name="level1a 3 3 8 2 2 2" xfId="22148" xr:uid="{00000000-0005-0000-0000-00009F140000}"/>
    <cellStyle name="level1a 3 3 8 2 3" xfId="15420" xr:uid="{00000000-0005-0000-0000-0000A0140000}"/>
    <cellStyle name="level1a 3 3 8 2 3 2" xfId="28086" xr:uid="{00000000-0005-0000-0000-0000A1140000}"/>
    <cellStyle name="level1a 3 3 8 2 3 2 2" xfId="36891" xr:uid="{00000000-0005-0000-0000-0000A2140000}"/>
    <cellStyle name="level1a 3 3 8 2 4" xfId="7007" xr:uid="{00000000-0005-0000-0000-0000A3140000}"/>
    <cellStyle name="level1a 3 3 8 3" xfId="3466" xr:uid="{00000000-0005-0000-0000-0000A4140000}"/>
    <cellStyle name="level1a 3 3 8 3 2" xfId="13100" xr:uid="{00000000-0005-0000-0000-0000A5140000}"/>
    <cellStyle name="level1a 3 3 8 3 2 2" xfId="23468" xr:uid="{00000000-0005-0000-0000-0000A6140000}"/>
    <cellStyle name="level1a 3 3 8 3 3" xfId="16709" xr:uid="{00000000-0005-0000-0000-0000A7140000}"/>
    <cellStyle name="level1a 3 3 8 3 3 2" xfId="29375" xr:uid="{00000000-0005-0000-0000-0000A8140000}"/>
    <cellStyle name="level1a 3 3 8 3 3 2 2" xfId="38158" xr:uid="{00000000-0005-0000-0000-0000A9140000}"/>
    <cellStyle name="level1a 3 3 8 3 4" xfId="8515" xr:uid="{00000000-0005-0000-0000-0000AA140000}"/>
    <cellStyle name="level1a 3 3 8 3 4 2" xfId="23315" xr:uid="{00000000-0005-0000-0000-0000AB140000}"/>
    <cellStyle name="level1a 3 3 8 4" xfId="9311" xr:uid="{00000000-0005-0000-0000-0000AC140000}"/>
    <cellStyle name="level1a 3 3 8 5" xfId="10460" xr:uid="{00000000-0005-0000-0000-0000AD140000}"/>
    <cellStyle name="level1a 3 3 8 5 2" xfId="20963" xr:uid="{00000000-0005-0000-0000-0000AE140000}"/>
    <cellStyle name="level1a 3 3 8 6" xfId="10585" xr:uid="{00000000-0005-0000-0000-0000AF140000}"/>
    <cellStyle name="level1a 3 3 8 6 2" xfId="18137" xr:uid="{00000000-0005-0000-0000-0000B0140000}"/>
    <cellStyle name="level1a 3 3 8 6 2 2" xfId="33169" xr:uid="{00000000-0005-0000-0000-0000B1140000}"/>
    <cellStyle name="level1a 3 3 8 7" xfId="5475" xr:uid="{00000000-0005-0000-0000-0000B2140000}"/>
    <cellStyle name="level1a 3 3 8 7 2" xfId="18074" xr:uid="{00000000-0005-0000-0000-0000B3140000}"/>
    <cellStyle name="level1a 3 3 9" xfId="947" xr:uid="{00000000-0005-0000-0000-0000B4140000}"/>
    <cellStyle name="level1a 3 3 9 2" xfId="2072" xr:uid="{00000000-0005-0000-0000-0000B5140000}"/>
    <cellStyle name="level1a 3 3 9 2 2" xfId="11743" xr:uid="{00000000-0005-0000-0000-0000B6140000}"/>
    <cellStyle name="level1a 3 3 9 2 2 2" xfId="22149" xr:uid="{00000000-0005-0000-0000-0000B7140000}"/>
    <cellStyle name="level1a 3 3 9 2 3" xfId="15421" xr:uid="{00000000-0005-0000-0000-0000B8140000}"/>
    <cellStyle name="level1a 3 3 9 2 3 2" xfId="28087" xr:uid="{00000000-0005-0000-0000-0000B9140000}"/>
    <cellStyle name="level1a 3 3 9 2 3 2 2" xfId="36892" xr:uid="{00000000-0005-0000-0000-0000BA140000}"/>
    <cellStyle name="level1a 3 3 9 2 4" xfId="7282" xr:uid="{00000000-0005-0000-0000-0000BB140000}"/>
    <cellStyle name="level1a 3 3 9 3" xfId="3725" xr:uid="{00000000-0005-0000-0000-0000BC140000}"/>
    <cellStyle name="level1a 3 3 9 3 2" xfId="13352" xr:uid="{00000000-0005-0000-0000-0000BD140000}"/>
    <cellStyle name="level1a 3 3 9 3 2 2" xfId="23717" xr:uid="{00000000-0005-0000-0000-0000BE140000}"/>
    <cellStyle name="level1a 3 3 9 3 3" xfId="16952" xr:uid="{00000000-0005-0000-0000-0000BF140000}"/>
    <cellStyle name="level1a 3 3 9 3 3 2" xfId="29618" xr:uid="{00000000-0005-0000-0000-0000C0140000}"/>
    <cellStyle name="level1a 3 3 9 3 3 2 2" xfId="38397" xr:uid="{00000000-0005-0000-0000-0000C1140000}"/>
    <cellStyle name="level1a 3 3 9 3 4" xfId="9594" xr:uid="{00000000-0005-0000-0000-0000C2140000}"/>
    <cellStyle name="level1a 3 3 9 4" xfId="10689" xr:uid="{00000000-0005-0000-0000-0000C3140000}"/>
    <cellStyle name="level1a 3 3 9 4 2" xfId="21167" xr:uid="{00000000-0005-0000-0000-0000C4140000}"/>
    <cellStyle name="level1a 3 3 9 5" xfId="14354" xr:uid="{00000000-0005-0000-0000-0000C5140000}"/>
    <cellStyle name="level1a 3 3 9 5 2" xfId="27052" xr:uid="{00000000-0005-0000-0000-0000C6140000}"/>
    <cellStyle name="level1a 3 3 9 5 2 2" xfId="35891" xr:uid="{00000000-0005-0000-0000-0000C7140000}"/>
    <cellStyle name="level1a 3 3 9 6" xfId="5738" xr:uid="{00000000-0005-0000-0000-0000C8140000}"/>
    <cellStyle name="level1a 3 3 9 6 2" xfId="25998" xr:uid="{00000000-0005-0000-0000-0000C9140000}"/>
    <cellStyle name="level1a 3 3_STUD aligned by INSTIT" xfId="4733" xr:uid="{00000000-0005-0000-0000-0000CA140000}"/>
    <cellStyle name="level1a 3 4" xfId="286" xr:uid="{00000000-0005-0000-0000-0000CB140000}"/>
    <cellStyle name="level1a 3 4 10" xfId="4646" xr:uid="{00000000-0005-0000-0000-0000CC140000}"/>
    <cellStyle name="level1a 3 4 10 2" xfId="19998" xr:uid="{00000000-0005-0000-0000-0000CD140000}"/>
    <cellStyle name="level1a 3 4 2" xfId="412" xr:uid="{00000000-0005-0000-0000-0000CE140000}"/>
    <cellStyle name="level1a 3 4 2 2" xfId="768" xr:uid="{00000000-0005-0000-0000-0000CF140000}"/>
    <cellStyle name="level1a 3 4 2 2 2" xfId="2075" xr:uid="{00000000-0005-0000-0000-0000D0140000}"/>
    <cellStyle name="level1a 3 4 2 2 2 2" xfId="11746" xr:uid="{00000000-0005-0000-0000-0000D1140000}"/>
    <cellStyle name="level1a 3 4 2 2 2 2 2" xfId="22152" xr:uid="{00000000-0005-0000-0000-0000D2140000}"/>
    <cellStyle name="level1a 3 4 2 2 2 3" xfId="15424" xr:uid="{00000000-0005-0000-0000-0000D3140000}"/>
    <cellStyle name="level1a 3 4 2 2 2 3 2" xfId="28090" xr:uid="{00000000-0005-0000-0000-0000D4140000}"/>
    <cellStyle name="level1a 3 4 2 2 2 3 2 2" xfId="36895" xr:uid="{00000000-0005-0000-0000-0000D5140000}"/>
    <cellStyle name="level1a 3 4 2 2 2 4" xfId="6730" xr:uid="{00000000-0005-0000-0000-0000D6140000}"/>
    <cellStyle name="level1a 3 4 2 2 3" xfId="3549" xr:uid="{00000000-0005-0000-0000-0000D7140000}"/>
    <cellStyle name="level1a 3 4 2 2 3 2" xfId="13181" xr:uid="{00000000-0005-0000-0000-0000D8140000}"/>
    <cellStyle name="level1a 3 4 2 2 3 2 2" xfId="23548" xr:uid="{00000000-0005-0000-0000-0000D9140000}"/>
    <cellStyle name="level1a 3 4 2 2 3 3" xfId="16790" xr:uid="{00000000-0005-0000-0000-0000DA140000}"/>
    <cellStyle name="level1a 3 4 2 2 3 3 2" xfId="29456" xr:uid="{00000000-0005-0000-0000-0000DB140000}"/>
    <cellStyle name="level1a 3 4 2 2 3 3 2 2" xfId="38237" xr:uid="{00000000-0005-0000-0000-0000DC140000}"/>
    <cellStyle name="level1a 3 4 2 2 3 4" xfId="8236" xr:uid="{00000000-0005-0000-0000-0000DD140000}"/>
    <cellStyle name="level1a 3 4 2 2 3 4 2" xfId="19597" xr:uid="{00000000-0005-0000-0000-0000DE140000}"/>
    <cellStyle name="level1a 3 4 2 2 4" xfId="9026" xr:uid="{00000000-0005-0000-0000-0000DF140000}"/>
    <cellStyle name="level1a 3 4 2 2 5" xfId="10542" xr:uid="{00000000-0005-0000-0000-0000E0140000}"/>
    <cellStyle name="level1a 3 4 2 2 5 2" xfId="21036" xr:uid="{00000000-0005-0000-0000-0000E1140000}"/>
    <cellStyle name="level1a 3 4 2 2 6" xfId="5260" xr:uid="{00000000-0005-0000-0000-0000E2140000}"/>
    <cellStyle name="level1a 3 4 2 2 6 2" xfId="20522" xr:uid="{00000000-0005-0000-0000-0000E3140000}"/>
    <cellStyle name="level1a 3 4 2 3" xfId="1047" xr:uid="{00000000-0005-0000-0000-0000E4140000}"/>
    <cellStyle name="level1a 3 4 2 3 2" xfId="2076" xr:uid="{00000000-0005-0000-0000-0000E5140000}"/>
    <cellStyle name="level1a 3 4 2 3 2 2" xfId="11747" xr:uid="{00000000-0005-0000-0000-0000E6140000}"/>
    <cellStyle name="level1a 3 4 2 3 2 2 2" xfId="22153" xr:uid="{00000000-0005-0000-0000-0000E7140000}"/>
    <cellStyle name="level1a 3 4 2 3 2 3" xfId="15425" xr:uid="{00000000-0005-0000-0000-0000E8140000}"/>
    <cellStyle name="level1a 3 4 2 3 2 3 2" xfId="28091" xr:uid="{00000000-0005-0000-0000-0000E9140000}"/>
    <cellStyle name="level1a 3 4 2 3 2 3 2 2" xfId="36896" xr:uid="{00000000-0005-0000-0000-0000EA140000}"/>
    <cellStyle name="level1a 3 4 2 3 2 4" xfId="6892" xr:uid="{00000000-0005-0000-0000-0000EB140000}"/>
    <cellStyle name="level1a 3 4 2 3 3" xfId="3825" xr:uid="{00000000-0005-0000-0000-0000EC140000}"/>
    <cellStyle name="level1a 3 4 2 3 3 2" xfId="13452" xr:uid="{00000000-0005-0000-0000-0000ED140000}"/>
    <cellStyle name="level1a 3 4 2 3 3 2 2" xfId="23813" xr:uid="{00000000-0005-0000-0000-0000EE140000}"/>
    <cellStyle name="level1a 3 4 2 3 3 3" xfId="17045" xr:uid="{00000000-0005-0000-0000-0000EF140000}"/>
    <cellStyle name="level1a 3 4 2 3 3 3 2" xfId="29711" xr:uid="{00000000-0005-0000-0000-0000F0140000}"/>
    <cellStyle name="level1a 3 4 2 3 3 3 2 2" xfId="38490" xr:uid="{00000000-0005-0000-0000-0000F1140000}"/>
    <cellStyle name="level1a 3 4 2 3 3 4" xfId="8399" xr:uid="{00000000-0005-0000-0000-0000F2140000}"/>
    <cellStyle name="level1a 3 4 2 3 3 4 2" xfId="19004" xr:uid="{00000000-0005-0000-0000-0000F3140000}"/>
    <cellStyle name="level1a 3 4 2 3 4" xfId="9193" xr:uid="{00000000-0005-0000-0000-0000F4140000}"/>
    <cellStyle name="level1a 3 4 2 3 5" xfId="14449" xr:uid="{00000000-0005-0000-0000-0000F5140000}"/>
    <cellStyle name="level1a 3 4 2 3 5 2" xfId="27142" xr:uid="{00000000-0005-0000-0000-0000F6140000}"/>
    <cellStyle name="level1a 3 4 2 3 5 2 2" xfId="35979" xr:uid="{00000000-0005-0000-0000-0000F7140000}"/>
    <cellStyle name="level1a 3 4 2 3 6" xfId="5386" xr:uid="{00000000-0005-0000-0000-0000F8140000}"/>
    <cellStyle name="level1a 3 4 2 3 6 2" xfId="19038" xr:uid="{00000000-0005-0000-0000-0000F9140000}"/>
    <cellStyle name="level1a 3 4 2 4" xfId="1280" xr:uid="{00000000-0005-0000-0000-0000FA140000}"/>
    <cellStyle name="level1a 3 4 2 4 2" xfId="2077" xr:uid="{00000000-0005-0000-0000-0000FB140000}"/>
    <cellStyle name="level1a 3 4 2 4 2 2" xfId="11748" xr:uid="{00000000-0005-0000-0000-0000FC140000}"/>
    <cellStyle name="level1a 3 4 2 4 2 2 2" xfId="22154" xr:uid="{00000000-0005-0000-0000-0000FD140000}"/>
    <cellStyle name="level1a 3 4 2 4 2 3" xfId="15426" xr:uid="{00000000-0005-0000-0000-0000FE140000}"/>
    <cellStyle name="level1a 3 4 2 4 2 3 2" xfId="28092" xr:uid="{00000000-0005-0000-0000-0000FF140000}"/>
    <cellStyle name="level1a 3 4 2 4 2 3 2 2" xfId="36897" xr:uid="{00000000-0005-0000-0000-000000150000}"/>
    <cellStyle name="level1a 3 4 2 4 2 4" xfId="7113" xr:uid="{00000000-0005-0000-0000-000001150000}"/>
    <cellStyle name="level1a 3 4 2 4 3" xfId="4058" xr:uid="{00000000-0005-0000-0000-000002150000}"/>
    <cellStyle name="level1a 3 4 2 4 3 2" xfId="13680" xr:uid="{00000000-0005-0000-0000-000003150000}"/>
    <cellStyle name="level1a 3 4 2 4 3 2 2" xfId="24032" xr:uid="{00000000-0005-0000-0000-000004150000}"/>
    <cellStyle name="level1a 3 4 2 4 3 3" xfId="17258" xr:uid="{00000000-0005-0000-0000-000005150000}"/>
    <cellStyle name="level1a 3 4 2 4 3 3 2" xfId="29924" xr:uid="{00000000-0005-0000-0000-000006150000}"/>
    <cellStyle name="level1a 3 4 2 4 3 3 2 2" xfId="38701" xr:uid="{00000000-0005-0000-0000-000007150000}"/>
    <cellStyle name="level1a 3 4 2 4 3 4" xfId="8621" xr:uid="{00000000-0005-0000-0000-000008150000}"/>
    <cellStyle name="level1a 3 4 2 4 3 4 2" xfId="24630" xr:uid="{00000000-0005-0000-0000-000009150000}"/>
    <cellStyle name="level1a 3 4 2 4 4" xfId="9417" xr:uid="{00000000-0005-0000-0000-00000A150000}"/>
    <cellStyle name="level1a 3 4 2 4 5" xfId="10951" xr:uid="{00000000-0005-0000-0000-00000B150000}"/>
    <cellStyle name="level1a 3 4 2 4 5 2" xfId="21391" xr:uid="{00000000-0005-0000-0000-00000C150000}"/>
    <cellStyle name="level1a 3 4 2 4 6" xfId="14658" xr:uid="{00000000-0005-0000-0000-00000D150000}"/>
    <cellStyle name="level1a 3 4 2 4 6 2" xfId="27343" xr:uid="{00000000-0005-0000-0000-00000E150000}"/>
    <cellStyle name="level1a 3 4 2 4 6 2 2" xfId="36172" xr:uid="{00000000-0005-0000-0000-00000F150000}"/>
    <cellStyle name="level1a 3 4 2 4 7" xfId="5572" xr:uid="{00000000-0005-0000-0000-000010150000}"/>
    <cellStyle name="level1a 3 4 2 4 7 2" xfId="25972" xr:uid="{00000000-0005-0000-0000-000011150000}"/>
    <cellStyle name="level1a 3 4 2 5" xfId="1497" xr:uid="{00000000-0005-0000-0000-000012150000}"/>
    <cellStyle name="level1a 3 4 2 5 2" xfId="2078" xr:uid="{00000000-0005-0000-0000-000013150000}"/>
    <cellStyle name="level1a 3 4 2 5 2 2" xfId="11749" xr:uid="{00000000-0005-0000-0000-000014150000}"/>
    <cellStyle name="level1a 3 4 2 5 2 2 2" xfId="22155" xr:uid="{00000000-0005-0000-0000-000015150000}"/>
    <cellStyle name="level1a 3 4 2 5 2 3" xfId="15427" xr:uid="{00000000-0005-0000-0000-000016150000}"/>
    <cellStyle name="level1a 3 4 2 5 2 3 2" xfId="28093" xr:uid="{00000000-0005-0000-0000-000017150000}"/>
    <cellStyle name="level1a 3 4 2 5 2 3 2 2" xfId="36898" xr:uid="{00000000-0005-0000-0000-000018150000}"/>
    <cellStyle name="level1a 3 4 2 5 2 4" xfId="7283" xr:uid="{00000000-0005-0000-0000-000019150000}"/>
    <cellStyle name="level1a 3 4 2 5 3" xfId="4275" xr:uid="{00000000-0005-0000-0000-00001A150000}"/>
    <cellStyle name="level1a 3 4 2 5 3 2" xfId="13897" xr:uid="{00000000-0005-0000-0000-00001B150000}"/>
    <cellStyle name="level1a 3 4 2 5 3 2 2" xfId="24239" xr:uid="{00000000-0005-0000-0000-00001C150000}"/>
    <cellStyle name="level1a 3 4 2 5 3 3" xfId="17457" xr:uid="{00000000-0005-0000-0000-00001D150000}"/>
    <cellStyle name="level1a 3 4 2 5 3 3 2" xfId="30123" xr:uid="{00000000-0005-0000-0000-00001E150000}"/>
    <cellStyle name="level1a 3 4 2 5 3 3 2 2" xfId="38900" xr:uid="{00000000-0005-0000-0000-00001F150000}"/>
    <cellStyle name="level1a 3 4 2 5 3 4" xfId="9595" xr:uid="{00000000-0005-0000-0000-000020150000}"/>
    <cellStyle name="level1a 3 4 2 5 4" xfId="11168" xr:uid="{00000000-0005-0000-0000-000021150000}"/>
    <cellStyle name="level1a 3 4 2 5 4 2" xfId="21599" xr:uid="{00000000-0005-0000-0000-000022150000}"/>
    <cellStyle name="level1a 3 4 2 5 5" xfId="14875" xr:uid="{00000000-0005-0000-0000-000023150000}"/>
    <cellStyle name="level1a 3 4 2 5 5 2" xfId="27552" xr:uid="{00000000-0005-0000-0000-000024150000}"/>
    <cellStyle name="level1a 3 4 2 5 5 2 2" xfId="36371" xr:uid="{00000000-0005-0000-0000-000025150000}"/>
    <cellStyle name="level1a 3 4 2 5 6" xfId="5739" xr:uid="{00000000-0005-0000-0000-000026150000}"/>
    <cellStyle name="level1a 3 4 2 5 6 2" xfId="20862" xr:uid="{00000000-0005-0000-0000-000027150000}"/>
    <cellStyle name="level1a 3 4 2 6" xfId="1699" xr:uid="{00000000-0005-0000-0000-000028150000}"/>
    <cellStyle name="level1a 3 4 2 6 2" xfId="2079" xr:uid="{00000000-0005-0000-0000-000029150000}"/>
    <cellStyle name="level1a 3 4 2 6 2 2" xfId="11750" xr:uid="{00000000-0005-0000-0000-00002A150000}"/>
    <cellStyle name="level1a 3 4 2 6 2 2 2" xfId="22156" xr:uid="{00000000-0005-0000-0000-00002B150000}"/>
    <cellStyle name="level1a 3 4 2 6 2 3" xfId="15428" xr:uid="{00000000-0005-0000-0000-00002C150000}"/>
    <cellStyle name="level1a 3 4 2 6 2 3 2" xfId="28094" xr:uid="{00000000-0005-0000-0000-00002D150000}"/>
    <cellStyle name="level1a 3 4 2 6 2 3 2 2" xfId="36899" xr:uid="{00000000-0005-0000-0000-00002E150000}"/>
    <cellStyle name="level1a 3 4 2 6 2 4" xfId="7284" xr:uid="{00000000-0005-0000-0000-00002F150000}"/>
    <cellStyle name="level1a 3 4 2 6 3" xfId="4477" xr:uid="{00000000-0005-0000-0000-000030150000}"/>
    <cellStyle name="level1a 3 4 2 6 3 2" xfId="14099" xr:uid="{00000000-0005-0000-0000-000031150000}"/>
    <cellStyle name="level1a 3 4 2 6 3 2 2" xfId="24431" xr:uid="{00000000-0005-0000-0000-000032150000}"/>
    <cellStyle name="level1a 3 4 2 6 3 3" xfId="17644" xr:uid="{00000000-0005-0000-0000-000033150000}"/>
    <cellStyle name="level1a 3 4 2 6 3 3 2" xfId="30310" xr:uid="{00000000-0005-0000-0000-000034150000}"/>
    <cellStyle name="level1a 3 4 2 6 3 3 2 2" xfId="39087" xr:uid="{00000000-0005-0000-0000-000035150000}"/>
    <cellStyle name="level1a 3 4 2 6 3 4" xfId="9596" xr:uid="{00000000-0005-0000-0000-000036150000}"/>
    <cellStyle name="level1a 3 4 2 6 4" xfId="11370" xr:uid="{00000000-0005-0000-0000-000037150000}"/>
    <cellStyle name="level1a 3 4 2 6 4 2" xfId="21795" xr:uid="{00000000-0005-0000-0000-000038150000}"/>
    <cellStyle name="level1a 3 4 2 6 5" xfId="15077" xr:uid="{00000000-0005-0000-0000-000039150000}"/>
    <cellStyle name="level1a 3 4 2 6 5 2" xfId="27746" xr:uid="{00000000-0005-0000-0000-00003A150000}"/>
    <cellStyle name="level1a 3 4 2 6 5 2 2" xfId="36558" xr:uid="{00000000-0005-0000-0000-00003B150000}"/>
    <cellStyle name="level1a 3 4 2 6 6" xfId="5740" xr:uid="{00000000-0005-0000-0000-00003C150000}"/>
    <cellStyle name="level1a 3 4 2 6 6 2" xfId="25907" xr:uid="{00000000-0005-0000-0000-00003D150000}"/>
    <cellStyle name="level1a 3 4 2 7" xfId="2074" xr:uid="{00000000-0005-0000-0000-00003E150000}"/>
    <cellStyle name="level1a 3 4 2 7 2" xfId="11745" xr:uid="{00000000-0005-0000-0000-00003F150000}"/>
    <cellStyle name="level1a 3 4 2 7 2 2" xfId="22151" xr:uid="{00000000-0005-0000-0000-000040150000}"/>
    <cellStyle name="level1a 3 4 2 7 3" xfId="15423" xr:uid="{00000000-0005-0000-0000-000041150000}"/>
    <cellStyle name="level1a 3 4 2 7 3 2" xfId="28089" xr:uid="{00000000-0005-0000-0000-000042150000}"/>
    <cellStyle name="level1a 3 4 2 7 3 2 2" xfId="36894" xr:uid="{00000000-0005-0000-0000-000043150000}"/>
    <cellStyle name="level1a 3 4 2 7 4" xfId="6454" xr:uid="{00000000-0005-0000-0000-000044150000}"/>
    <cellStyle name="level1a 3 4 2 8" xfId="4850" xr:uid="{00000000-0005-0000-0000-000045150000}"/>
    <cellStyle name="level1a 3 4 2 8 2" xfId="26694" xr:uid="{00000000-0005-0000-0000-000046150000}"/>
    <cellStyle name="level1a 3 4 2_STUD aligned by INSTIT" xfId="4796" xr:uid="{00000000-0005-0000-0000-000047150000}"/>
    <cellStyle name="level1a 3 4 3" xfId="470" xr:uid="{00000000-0005-0000-0000-000048150000}"/>
    <cellStyle name="level1a 3 4 3 2" xfId="826" xr:uid="{00000000-0005-0000-0000-000049150000}"/>
    <cellStyle name="level1a 3 4 3 2 2" xfId="2081" xr:uid="{00000000-0005-0000-0000-00004A150000}"/>
    <cellStyle name="level1a 3 4 3 2 2 2" xfId="11752" xr:uid="{00000000-0005-0000-0000-00004B150000}"/>
    <cellStyle name="level1a 3 4 3 2 2 2 2" xfId="22158" xr:uid="{00000000-0005-0000-0000-00004C150000}"/>
    <cellStyle name="level1a 3 4 3 2 2 3" xfId="15430" xr:uid="{00000000-0005-0000-0000-00004D150000}"/>
    <cellStyle name="level1a 3 4 3 2 2 3 2" xfId="28096" xr:uid="{00000000-0005-0000-0000-00004E150000}"/>
    <cellStyle name="level1a 3 4 3 2 2 3 2 2" xfId="36901" xr:uid="{00000000-0005-0000-0000-00004F150000}"/>
    <cellStyle name="level1a 3 4 3 2 2 4" xfId="6945" xr:uid="{00000000-0005-0000-0000-000050150000}"/>
    <cellStyle name="level1a 3 4 3 2 3" xfId="3607" xr:uid="{00000000-0005-0000-0000-000051150000}"/>
    <cellStyle name="level1a 3 4 3 2 3 2" xfId="13235" xr:uid="{00000000-0005-0000-0000-000052150000}"/>
    <cellStyle name="level1a 3 4 3 2 3 2 2" xfId="23603" xr:uid="{00000000-0005-0000-0000-000053150000}"/>
    <cellStyle name="level1a 3 4 3 2 3 3" xfId="16842" xr:uid="{00000000-0005-0000-0000-000054150000}"/>
    <cellStyle name="level1a 3 4 3 2 3 3 2" xfId="29508" xr:uid="{00000000-0005-0000-0000-000055150000}"/>
    <cellStyle name="level1a 3 4 3 2 3 3 2 2" xfId="38288" xr:uid="{00000000-0005-0000-0000-000056150000}"/>
    <cellStyle name="level1a 3 4 3 2 3 4" xfId="8453" xr:uid="{00000000-0005-0000-0000-000057150000}"/>
    <cellStyle name="level1a 3 4 3 2 3 4 2" xfId="18346" xr:uid="{00000000-0005-0000-0000-000058150000}"/>
    <cellStyle name="level1a 3 4 3 2 4" xfId="9247" xr:uid="{00000000-0005-0000-0000-000059150000}"/>
    <cellStyle name="level1a 3 4 3 2 5" xfId="14241" xr:uid="{00000000-0005-0000-0000-00005A150000}"/>
    <cellStyle name="level1a 3 4 3 2 5 2" xfId="26943" xr:uid="{00000000-0005-0000-0000-00005B150000}"/>
    <cellStyle name="level1a 3 4 3 2 5 2 2" xfId="35786" xr:uid="{00000000-0005-0000-0000-00005C150000}"/>
    <cellStyle name="level1a 3 4 3 2 6" xfId="5426" xr:uid="{00000000-0005-0000-0000-00005D150000}"/>
    <cellStyle name="level1a 3 4 3 2 6 2" xfId="19546" xr:uid="{00000000-0005-0000-0000-00005E150000}"/>
    <cellStyle name="level1a 3 4 3 3" xfId="1105" xr:uid="{00000000-0005-0000-0000-00005F150000}"/>
    <cellStyle name="level1a 3 4 3 3 2" xfId="2082" xr:uid="{00000000-0005-0000-0000-000060150000}"/>
    <cellStyle name="level1a 3 4 3 3 2 2" xfId="11753" xr:uid="{00000000-0005-0000-0000-000061150000}"/>
    <cellStyle name="level1a 3 4 3 3 2 2 2" xfId="22159" xr:uid="{00000000-0005-0000-0000-000062150000}"/>
    <cellStyle name="level1a 3 4 3 3 2 3" xfId="15431" xr:uid="{00000000-0005-0000-0000-000063150000}"/>
    <cellStyle name="level1a 3 4 3 3 2 3 2" xfId="28097" xr:uid="{00000000-0005-0000-0000-000064150000}"/>
    <cellStyle name="level1a 3 4 3 3 2 3 2 2" xfId="36902" xr:uid="{00000000-0005-0000-0000-000065150000}"/>
    <cellStyle name="level1a 3 4 3 3 2 4" xfId="7285" xr:uid="{00000000-0005-0000-0000-000066150000}"/>
    <cellStyle name="level1a 3 4 3 3 3" xfId="3883" xr:uid="{00000000-0005-0000-0000-000067150000}"/>
    <cellStyle name="level1a 3 4 3 3 3 2" xfId="13506" xr:uid="{00000000-0005-0000-0000-000068150000}"/>
    <cellStyle name="level1a 3 4 3 3 3 2 2" xfId="23867" xr:uid="{00000000-0005-0000-0000-000069150000}"/>
    <cellStyle name="level1a 3 4 3 3 3 3" xfId="17097" xr:uid="{00000000-0005-0000-0000-00006A150000}"/>
    <cellStyle name="level1a 3 4 3 3 3 3 2" xfId="29763" xr:uid="{00000000-0005-0000-0000-00006B150000}"/>
    <cellStyle name="level1a 3 4 3 3 3 3 2 2" xfId="38541" xr:uid="{00000000-0005-0000-0000-00006C150000}"/>
    <cellStyle name="level1a 3 4 3 3 3 4" xfId="9597" xr:uid="{00000000-0005-0000-0000-00006D150000}"/>
    <cellStyle name="level1a 3 4 3 3 4" xfId="10809" xr:uid="{00000000-0005-0000-0000-00006E150000}"/>
    <cellStyle name="level1a 3 4 3 3 4 2" xfId="21267" xr:uid="{00000000-0005-0000-0000-00006F150000}"/>
    <cellStyle name="level1a 3 4 3 3 5" xfId="5741" xr:uid="{00000000-0005-0000-0000-000070150000}"/>
    <cellStyle name="level1a 3 4 3 3 5 2" xfId="18387" xr:uid="{00000000-0005-0000-0000-000071150000}"/>
    <cellStyle name="level1a 3 4 3 4" xfId="1334" xr:uid="{00000000-0005-0000-0000-000072150000}"/>
    <cellStyle name="level1a 3 4 3 4 2" xfId="2083" xr:uid="{00000000-0005-0000-0000-000073150000}"/>
    <cellStyle name="level1a 3 4 3 4 2 2" xfId="11754" xr:uid="{00000000-0005-0000-0000-000074150000}"/>
    <cellStyle name="level1a 3 4 3 4 2 2 2" xfId="22160" xr:uid="{00000000-0005-0000-0000-000075150000}"/>
    <cellStyle name="level1a 3 4 3 4 2 3" xfId="15432" xr:uid="{00000000-0005-0000-0000-000076150000}"/>
    <cellStyle name="level1a 3 4 3 4 2 3 2" xfId="28098" xr:uid="{00000000-0005-0000-0000-000077150000}"/>
    <cellStyle name="level1a 3 4 3 4 2 3 2 2" xfId="36903" xr:uid="{00000000-0005-0000-0000-000078150000}"/>
    <cellStyle name="level1a 3 4 3 4 2 4" xfId="7286" xr:uid="{00000000-0005-0000-0000-000079150000}"/>
    <cellStyle name="level1a 3 4 3 4 3" xfId="4112" xr:uid="{00000000-0005-0000-0000-00007A150000}"/>
    <cellStyle name="level1a 3 4 3 4 3 2" xfId="13734" xr:uid="{00000000-0005-0000-0000-00007B150000}"/>
    <cellStyle name="level1a 3 4 3 4 3 2 2" xfId="24085" xr:uid="{00000000-0005-0000-0000-00007C150000}"/>
    <cellStyle name="level1a 3 4 3 4 3 3" xfId="17310" xr:uid="{00000000-0005-0000-0000-00007D150000}"/>
    <cellStyle name="level1a 3 4 3 4 3 3 2" xfId="29976" xr:uid="{00000000-0005-0000-0000-00007E150000}"/>
    <cellStyle name="level1a 3 4 3 4 3 3 2 2" xfId="38753" xr:uid="{00000000-0005-0000-0000-00007F150000}"/>
    <cellStyle name="level1a 3 4 3 4 3 4" xfId="9598" xr:uid="{00000000-0005-0000-0000-000080150000}"/>
    <cellStyle name="level1a 3 4 3 4 4" xfId="11005" xr:uid="{00000000-0005-0000-0000-000081150000}"/>
    <cellStyle name="level1a 3 4 3 4 4 2" xfId="21443" xr:uid="{00000000-0005-0000-0000-000082150000}"/>
    <cellStyle name="level1a 3 4 3 4 5" xfId="14712" xr:uid="{00000000-0005-0000-0000-000083150000}"/>
    <cellStyle name="level1a 3 4 3 4 5 2" xfId="27396" xr:uid="{00000000-0005-0000-0000-000084150000}"/>
    <cellStyle name="level1a 3 4 3 4 5 2 2" xfId="36224" xr:uid="{00000000-0005-0000-0000-000085150000}"/>
    <cellStyle name="level1a 3 4 3 4 6" xfId="5742" xr:uid="{00000000-0005-0000-0000-000086150000}"/>
    <cellStyle name="level1a 3 4 3 4 6 2" xfId="17962" xr:uid="{00000000-0005-0000-0000-000087150000}"/>
    <cellStyle name="level1a 3 4 3 5" xfId="1550" xr:uid="{00000000-0005-0000-0000-000088150000}"/>
    <cellStyle name="level1a 3 4 3 5 2" xfId="2084" xr:uid="{00000000-0005-0000-0000-000089150000}"/>
    <cellStyle name="level1a 3 4 3 5 2 2" xfId="11755" xr:uid="{00000000-0005-0000-0000-00008A150000}"/>
    <cellStyle name="level1a 3 4 3 5 2 2 2" xfId="22161" xr:uid="{00000000-0005-0000-0000-00008B150000}"/>
    <cellStyle name="level1a 3 4 3 5 2 3" xfId="15433" xr:uid="{00000000-0005-0000-0000-00008C150000}"/>
    <cellStyle name="level1a 3 4 3 5 2 3 2" xfId="28099" xr:uid="{00000000-0005-0000-0000-00008D150000}"/>
    <cellStyle name="level1a 3 4 3 5 2 3 2 2" xfId="36904" xr:uid="{00000000-0005-0000-0000-00008E150000}"/>
    <cellStyle name="level1a 3 4 3 5 2 4" xfId="7287" xr:uid="{00000000-0005-0000-0000-00008F150000}"/>
    <cellStyle name="level1a 3 4 3 5 3" xfId="4328" xr:uid="{00000000-0005-0000-0000-000090150000}"/>
    <cellStyle name="level1a 3 4 3 5 3 2" xfId="13950" xr:uid="{00000000-0005-0000-0000-000091150000}"/>
    <cellStyle name="level1a 3 4 3 5 3 2 2" xfId="24290" xr:uid="{00000000-0005-0000-0000-000092150000}"/>
    <cellStyle name="level1a 3 4 3 5 3 3" xfId="17508" xr:uid="{00000000-0005-0000-0000-000093150000}"/>
    <cellStyle name="level1a 3 4 3 5 3 3 2" xfId="30174" xr:uid="{00000000-0005-0000-0000-000094150000}"/>
    <cellStyle name="level1a 3 4 3 5 3 3 2 2" xfId="38951" xr:uid="{00000000-0005-0000-0000-000095150000}"/>
    <cellStyle name="level1a 3 4 3 5 3 4" xfId="9599" xr:uid="{00000000-0005-0000-0000-000096150000}"/>
    <cellStyle name="level1a 3 4 3 5 4" xfId="11221" xr:uid="{00000000-0005-0000-0000-000097150000}"/>
    <cellStyle name="level1a 3 4 3 5 4 2" xfId="21651" xr:uid="{00000000-0005-0000-0000-000098150000}"/>
    <cellStyle name="level1a 3 4 3 5 5" xfId="14928" xr:uid="{00000000-0005-0000-0000-000099150000}"/>
    <cellStyle name="level1a 3 4 3 5 5 2" xfId="27603" xr:uid="{00000000-0005-0000-0000-00009A150000}"/>
    <cellStyle name="level1a 3 4 3 5 5 2 2" xfId="36422" xr:uid="{00000000-0005-0000-0000-00009B150000}"/>
    <cellStyle name="level1a 3 4 3 5 6" xfId="5743" xr:uid="{00000000-0005-0000-0000-00009C150000}"/>
    <cellStyle name="level1a 3 4 3 5 6 2" xfId="25507" xr:uid="{00000000-0005-0000-0000-00009D150000}"/>
    <cellStyle name="level1a 3 4 3 6" xfId="1752" xr:uid="{00000000-0005-0000-0000-00009E150000}"/>
    <cellStyle name="level1a 3 4 3 6 2" xfId="2085" xr:uid="{00000000-0005-0000-0000-00009F150000}"/>
    <cellStyle name="level1a 3 4 3 6 2 2" xfId="11756" xr:uid="{00000000-0005-0000-0000-0000A0150000}"/>
    <cellStyle name="level1a 3 4 3 6 2 2 2" xfId="22162" xr:uid="{00000000-0005-0000-0000-0000A1150000}"/>
    <cellStyle name="level1a 3 4 3 6 2 3" xfId="15434" xr:uid="{00000000-0005-0000-0000-0000A2150000}"/>
    <cellStyle name="level1a 3 4 3 6 2 3 2" xfId="28100" xr:uid="{00000000-0005-0000-0000-0000A3150000}"/>
    <cellStyle name="level1a 3 4 3 6 2 3 2 2" xfId="36905" xr:uid="{00000000-0005-0000-0000-0000A4150000}"/>
    <cellStyle name="level1a 3 4 3 6 2 4" xfId="7288" xr:uid="{00000000-0005-0000-0000-0000A5150000}"/>
    <cellStyle name="level1a 3 4 3 6 3" xfId="4530" xr:uid="{00000000-0005-0000-0000-0000A6150000}"/>
    <cellStyle name="level1a 3 4 3 6 3 2" xfId="14152" xr:uid="{00000000-0005-0000-0000-0000A7150000}"/>
    <cellStyle name="level1a 3 4 3 6 3 2 2" xfId="24483" xr:uid="{00000000-0005-0000-0000-0000A8150000}"/>
    <cellStyle name="level1a 3 4 3 6 3 3" xfId="17695" xr:uid="{00000000-0005-0000-0000-0000A9150000}"/>
    <cellStyle name="level1a 3 4 3 6 3 3 2" xfId="30361" xr:uid="{00000000-0005-0000-0000-0000AA150000}"/>
    <cellStyle name="level1a 3 4 3 6 3 3 2 2" xfId="39138" xr:uid="{00000000-0005-0000-0000-0000AB150000}"/>
    <cellStyle name="level1a 3 4 3 6 3 4" xfId="9600" xr:uid="{00000000-0005-0000-0000-0000AC150000}"/>
    <cellStyle name="level1a 3 4 3 6 4" xfId="11423" xr:uid="{00000000-0005-0000-0000-0000AD150000}"/>
    <cellStyle name="level1a 3 4 3 6 4 2" xfId="21847" xr:uid="{00000000-0005-0000-0000-0000AE150000}"/>
    <cellStyle name="level1a 3 4 3 6 5" xfId="15130" xr:uid="{00000000-0005-0000-0000-0000AF150000}"/>
    <cellStyle name="level1a 3 4 3 6 5 2" xfId="27798" xr:uid="{00000000-0005-0000-0000-0000B0150000}"/>
    <cellStyle name="level1a 3 4 3 6 5 2 2" xfId="36609" xr:uid="{00000000-0005-0000-0000-0000B1150000}"/>
    <cellStyle name="level1a 3 4 3 6 6" xfId="5744" xr:uid="{00000000-0005-0000-0000-0000B2150000}"/>
    <cellStyle name="level1a 3 4 3 6 6 2" xfId="19792" xr:uid="{00000000-0005-0000-0000-0000B3150000}"/>
    <cellStyle name="level1a 3 4 3 7" xfId="2080" xr:uid="{00000000-0005-0000-0000-0000B4150000}"/>
    <cellStyle name="level1a 3 4 3 7 2" xfId="11751" xr:uid="{00000000-0005-0000-0000-0000B5150000}"/>
    <cellStyle name="level1a 3 4 3 7 2 2" xfId="22157" xr:uid="{00000000-0005-0000-0000-0000B6150000}"/>
    <cellStyle name="level1a 3 4 3 7 3" xfId="15429" xr:uid="{00000000-0005-0000-0000-0000B7150000}"/>
    <cellStyle name="level1a 3 4 3 7 3 2" xfId="28095" xr:uid="{00000000-0005-0000-0000-0000B8150000}"/>
    <cellStyle name="level1a 3 4 3 7 3 2 2" xfId="36900" xr:uid="{00000000-0005-0000-0000-0000B9150000}"/>
    <cellStyle name="level1a 3 4 3 7 4" xfId="6506" xr:uid="{00000000-0005-0000-0000-0000BA150000}"/>
    <cellStyle name="level1a 3 4 3 8" xfId="3343" xr:uid="{00000000-0005-0000-0000-0000BB150000}"/>
    <cellStyle name="level1a 3 4 3 8 2" xfId="12984" xr:uid="{00000000-0005-0000-0000-0000BC150000}"/>
    <cellStyle name="level1a 3 4 3 8 2 2" xfId="23354" xr:uid="{00000000-0005-0000-0000-0000BD150000}"/>
    <cellStyle name="level1a 3 4 3 8 3" xfId="16597" xr:uid="{00000000-0005-0000-0000-0000BE150000}"/>
    <cellStyle name="level1a 3 4 3 8 3 2" xfId="29263" xr:uid="{00000000-0005-0000-0000-0000BF150000}"/>
    <cellStyle name="level1a 3 4 3 8 3 2 2" xfId="38050" xr:uid="{00000000-0005-0000-0000-0000C0150000}"/>
    <cellStyle name="level1a 3 4 3 8 4" xfId="8850" xr:uid="{00000000-0005-0000-0000-0000C1150000}"/>
    <cellStyle name="level1a 3 4 3 9" xfId="4881" xr:uid="{00000000-0005-0000-0000-0000C2150000}"/>
    <cellStyle name="level1a 3 4 3 9 2" xfId="26010" xr:uid="{00000000-0005-0000-0000-0000C3150000}"/>
    <cellStyle name="level1a 3 4 3_STUD aligned by INSTIT" xfId="4730" xr:uid="{00000000-0005-0000-0000-0000C4150000}"/>
    <cellStyle name="level1a 3 4 4" xfId="644" xr:uid="{00000000-0005-0000-0000-0000C5150000}"/>
    <cellStyle name="level1a 3 4 4 2" xfId="2086" xr:uid="{00000000-0005-0000-0000-0000C6150000}"/>
    <cellStyle name="level1a 3 4 4 2 2" xfId="11757" xr:uid="{00000000-0005-0000-0000-0000C7150000}"/>
    <cellStyle name="level1a 3 4 4 2 2 2" xfId="22163" xr:uid="{00000000-0005-0000-0000-0000C8150000}"/>
    <cellStyle name="level1a 3 4 4 2 3" xfId="15435" xr:uid="{00000000-0005-0000-0000-0000C9150000}"/>
    <cellStyle name="level1a 3 4 4 2 3 2" xfId="28101" xr:uid="{00000000-0005-0000-0000-0000CA150000}"/>
    <cellStyle name="level1a 3 4 4 2 3 2 2" xfId="36906" xr:uid="{00000000-0005-0000-0000-0000CB150000}"/>
    <cellStyle name="level1a 3 4 4 2 4" xfId="6379" xr:uid="{00000000-0005-0000-0000-0000CC150000}"/>
    <cellStyle name="level1a 3 4 4 3" xfId="3454" xr:uid="{00000000-0005-0000-0000-0000CD150000}"/>
    <cellStyle name="level1a 3 4 4 3 2" xfId="13088" xr:uid="{00000000-0005-0000-0000-0000CE150000}"/>
    <cellStyle name="level1a 3 4 4 3 2 2" xfId="23457" xr:uid="{00000000-0005-0000-0000-0000CF150000}"/>
    <cellStyle name="level1a 3 4 4 3 3" xfId="16698" xr:uid="{00000000-0005-0000-0000-0000D0150000}"/>
    <cellStyle name="level1a 3 4 4 3 3 2" xfId="29364" xr:uid="{00000000-0005-0000-0000-0000D1150000}"/>
    <cellStyle name="level1a 3 4 4 3 3 2 2" xfId="38147" xr:uid="{00000000-0005-0000-0000-0000D2150000}"/>
    <cellStyle name="level1a 3 4 4 3 4" xfId="7963" xr:uid="{00000000-0005-0000-0000-0000D3150000}"/>
    <cellStyle name="level1a 3 4 4 3 4 2" xfId="26086" xr:uid="{00000000-0005-0000-0000-0000D4150000}"/>
    <cellStyle name="level1a 3 4 4 4" xfId="10127" xr:uid="{00000000-0005-0000-0000-0000D5150000}"/>
    <cellStyle name="level1a 3 4 4 5" xfId="10440" xr:uid="{00000000-0005-0000-0000-0000D6150000}"/>
    <cellStyle name="level1a 3 4 4 5 2" xfId="20946" xr:uid="{00000000-0005-0000-0000-0000D7150000}"/>
    <cellStyle name="level1a 3 4 4 6" xfId="4775" xr:uid="{00000000-0005-0000-0000-0000D8150000}"/>
    <cellStyle name="level1a 3 4 4 6 2" xfId="26001" xr:uid="{00000000-0005-0000-0000-0000D9150000}"/>
    <cellStyle name="level1a 3 4 5" xfId="932" xr:uid="{00000000-0005-0000-0000-0000DA150000}"/>
    <cellStyle name="level1a 3 4 5 2" xfId="2087" xr:uid="{00000000-0005-0000-0000-0000DB150000}"/>
    <cellStyle name="level1a 3 4 5 2 2" xfId="11758" xr:uid="{00000000-0005-0000-0000-0000DC150000}"/>
    <cellStyle name="level1a 3 4 5 2 2 2" xfId="22164" xr:uid="{00000000-0005-0000-0000-0000DD150000}"/>
    <cellStyle name="level1a 3 4 5 2 3" xfId="15436" xr:uid="{00000000-0005-0000-0000-0000DE150000}"/>
    <cellStyle name="level1a 3 4 5 2 3 2" xfId="28102" xr:uid="{00000000-0005-0000-0000-0000DF150000}"/>
    <cellStyle name="level1a 3 4 5 2 3 2 2" xfId="36907" xr:uid="{00000000-0005-0000-0000-0000E0150000}"/>
    <cellStyle name="level1a 3 4 5 2 4" xfId="6644" xr:uid="{00000000-0005-0000-0000-0000E1150000}"/>
    <cellStyle name="level1a 3 4 5 3" xfId="3710" xr:uid="{00000000-0005-0000-0000-0000E2150000}"/>
    <cellStyle name="level1a 3 4 5 3 2" xfId="13337" xr:uid="{00000000-0005-0000-0000-0000E3150000}"/>
    <cellStyle name="level1a 3 4 5 3 2 2" xfId="23702" xr:uid="{00000000-0005-0000-0000-0000E4150000}"/>
    <cellStyle name="level1a 3 4 5 3 3" xfId="16937" xr:uid="{00000000-0005-0000-0000-0000E5150000}"/>
    <cellStyle name="level1a 3 4 5 3 3 2" xfId="29603" xr:uid="{00000000-0005-0000-0000-0000E6150000}"/>
    <cellStyle name="level1a 3 4 5 3 3 2 2" xfId="38382" xr:uid="{00000000-0005-0000-0000-0000E7150000}"/>
    <cellStyle name="level1a 3 4 5 3 4" xfId="8151" xr:uid="{00000000-0005-0000-0000-0000E8150000}"/>
    <cellStyle name="level1a 3 4 5 3 4 2" xfId="18795" xr:uid="{00000000-0005-0000-0000-0000E9150000}"/>
    <cellStyle name="level1a 3 4 5 4" xfId="8743" xr:uid="{00000000-0005-0000-0000-0000EA150000}"/>
    <cellStyle name="level1a 3 4 5 5" xfId="10675" xr:uid="{00000000-0005-0000-0000-0000EB150000}"/>
    <cellStyle name="level1a 3 4 5 5 2" xfId="21153" xr:uid="{00000000-0005-0000-0000-0000EC150000}"/>
    <cellStyle name="level1a 3 4 5 6" xfId="14339" xr:uid="{00000000-0005-0000-0000-0000ED150000}"/>
    <cellStyle name="level1a 3 4 5 6 2" xfId="27037" xr:uid="{00000000-0005-0000-0000-0000EE150000}"/>
    <cellStyle name="level1a 3 4 5 6 2 2" xfId="35876" xr:uid="{00000000-0005-0000-0000-0000EF150000}"/>
    <cellStyle name="level1a 3 4 5 7" xfId="5188" xr:uid="{00000000-0005-0000-0000-0000F0150000}"/>
    <cellStyle name="level1a 3 4 5 7 2" xfId="26873" xr:uid="{00000000-0005-0000-0000-0000F1150000}"/>
    <cellStyle name="level1a 3 4 6" xfId="952" xr:uid="{00000000-0005-0000-0000-0000F2150000}"/>
    <cellStyle name="level1a 3 4 6 2" xfId="2088" xr:uid="{00000000-0005-0000-0000-0000F3150000}"/>
    <cellStyle name="level1a 3 4 6 2 2" xfId="11759" xr:uid="{00000000-0005-0000-0000-0000F4150000}"/>
    <cellStyle name="level1a 3 4 6 2 2 2" xfId="22165" xr:uid="{00000000-0005-0000-0000-0000F5150000}"/>
    <cellStyle name="level1a 3 4 6 2 3" xfId="15437" xr:uid="{00000000-0005-0000-0000-0000F6150000}"/>
    <cellStyle name="level1a 3 4 6 2 3 2" xfId="28103" xr:uid="{00000000-0005-0000-0000-0000F7150000}"/>
    <cellStyle name="level1a 3 4 6 2 3 2 2" xfId="36908" xr:uid="{00000000-0005-0000-0000-0000F8150000}"/>
    <cellStyle name="level1a 3 4 6 2 4" xfId="6603" xr:uid="{00000000-0005-0000-0000-0000F9150000}"/>
    <cellStyle name="level1a 3 4 6 3" xfId="3730" xr:uid="{00000000-0005-0000-0000-0000FA150000}"/>
    <cellStyle name="level1a 3 4 6 3 2" xfId="13357" xr:uid="{00000000-0005-0000-0000-0000FB150000}"/>
    <cellStyle name="level1a 3 4 6 3 2 2" xfId="23722" xr:uid="{00000000-0005-0000-0000-0000FC150000}"/>
    <cellStyle name="level1a 3 4 6 3 3" xfId="16956" xr:uid="{00000000-0005-0000-0000-0000FD150000}"/>
    <cellStyle name="level1a 3 4 6 3 3 2" xfId="29622" xr:uid="{00000000-0005-0000-0000-0000FE150000}"/>
    <cellStyle name="level1a 3 4 6 3 3 2 2" xfId="38401" xr:uid="{00000000-0005-0000-0000-0000FF150000}"/>
    <cellStyle name="level1a 3 4 6 3 4" xfId="8105" xr:uid="{00000000-0005-0000-0000-000000160000}"/>
    <cellStyle name="level1a 3 4 6 3 4 2" xfId="24819" xr:uid="{00000000-0005-0000-0000-000001160000}"/>
    <cellStyle name="level1a 3 4 6 4" xfId="7881" xr:uid="{00000000-0005-0000-0000-000002160000}"/>
    <cellStyle name="level1a 3 4 6 5" xfId="14359" xr:uid="{00000000-0005-0000-0000-000003160000}"/>
    <cellStyle name="level1a 3 4 6 5 2" xfId="27056" xr:uid="{00000000-0005-0000-0000-000004160000}"/>
    <cellStyle name="level1a 3 4 6 5 2 2" xfId="35895" xr:uid="{00000000-0005-0000-0000-000005160000}"/>
    <cellStyle name="level1a 3 4 6 6" xfId="5158" xr:uid="{00000000-0005-0000-0000-000006160000}"/>
    <cellStyle name="level1a 3 4 6 6 2" xfId="20565" xr:uid="{00000000-0005-0000-0000-000007160000}"/>
    <cellStyle name="level1a 3 4 7" xfId="647" xr:uid="{00000000-0005-0000-0000-000008160000}"/>
    <cellStyle name="level1a 3 4 7 2" xfId="2089" xr:uid="{00000000-0005-0000-0000-000009160000}"/>
    <cellStyle name="level1a 3 4 7 2 2" xfId="11760" xr:uid="{00000000-0005-0000-0000-00000A160000}"/>
    <cellStyle name="level1a 3 4 7 2 2 2" xfId="22166" xr:uid="{00000000-0005-0000-0000-00000B160000}"/>
    <cellStyle name="level1a 3 4 7 2 3" xfId="15438" xr:uid="{00000000-0005-0000-0000-00000C160000}"/>
    <cellStyle name="level1a 3 4 7 2 3 2" xfId="28104" xr:uid="{00000000-0005-0000-0000-00000D160000}"/>
    <cellStyle name="level1a 3 4 7 2 3 2 2" xfId="36909" xr:uid="{00000000-0005-0000-0000-00000E160000}"/>
    <cellStyle name="level1a 3 4 7 2 4" xfId="7022" xr:uid="{00000000-0005-0000-0000-00000F160000}"/>
    <cellStyle name="level1a 3 4 7 3" xfId="3456" xr:uid="{00000000-0005-0000-0000-000010160000}"/>
    <cellStyle name="level1a 3 4 7 3 2" xfId="13090" xr:uid="{00000000-0005-0000-0000-000011160000}"/>
    <cellStyle name="level1a 3 4 7 3 2 2" xfId="23458" xr:uid="{00000000-0005-0000-0000-000012160000}"/>
    <cellStyle name="level1a 3 4 7 3 3" xfId="16699" xr:uid="{00000000-0005-0000-0000-000013160000}"/>
    <cellStyle name="level1a 3 4 7 3 3 2" xfId="29365" xr:uid="{00000000-0005-0000-0000-000014160000}"/>
    <cellStyle name="level1a 3 4 7 3 3 2 2" xfId="38148" xr:uid="{00000000-0005-0000-0000-000015160000}"/>
    <cellStyle name="level1a 3 4 7 3 4" xfId="8530" xr:uid="{00000000-0005-0000-0000-000016160000}"/>
    <cellStyle name="level1a 3 4 7 3 4 2" xfId="26625" xr:uid="{00000000-0005-0000-0000-000017160000}"/>
    <cellStyle name="level1a 3 4 7 4" xfId="9326" xr:uid="{00000000-0005-0000-0000-000018160000}"/>
    <cellStyle name="level1a 3 4 7 5" xfId="10443" xr:uid="{00000000-0005-0000-0000-000019160000}"/>
    <cellStyle name="level1a 3 4 7 5 2" xfId="20948" xr:uid="{00000000-0005-0000-0000-00001A160000}"/>
    <cellStyle name="level1a 3 4 7 6" xfId="10187" xr:uid="{00000000-0005-0000-0000-00001B160000}"/>
    <cellStyle name="level1a 3 4 7 6 2" xfId="20354" xr:uid="{00000000-0005-0000-0000-00001C160000}"/>
    <cellStyle name="level1a 3 4 7 6 2 2" xfId="33292" xr:uid="{00000000-0005-0000-0000-00001D160000}"/>
    <cellStyle name="level1a 3 4 7 7" xfId="5490" xr:uid="{00000000-0005-0000-0000-00001E160000}"/>
    <cellStyle name="level1a 3 4 7 7 2" xfId="24834" xr:uid="{00000000-0005-0000-0000-00001F160000}"/>
    <cellStyle name="level1a 3 4 8" xfId="1617" xr:uid="{00000000-0005-0000-0000-000020160000}"/>
    <cellStyle name="level1a 3 4 8 2" xfId="2090" xr:uid="{00000000-0005-0000-0000-000021160000}"/>
    <cellStyle name="level1a 3 4 8 2 2" xfId="11761" xr:uid="{00000000-0005-0000-0000-000022160000}"/>
    <cellStyle name="level1a 3 4 8 2 2 2" xfId="22167" xr:uid="{00000000-0005-0000-0000-000023160000}"/>
    <cellStyle name="level1a 3 4 8 2 3" xfId="15439" xr:uid="{00000000-0005-0000-0000-000024160000}"/>
    <cellStyle name="level1a 3 4 8 2 3 2" xfId="28105" xr:uid="{00000000-0005-0000-0000-000025160000}"/>
    <cellStyle name="level1a 3 4 8 2 3 2 2" xfId="36910" xr:uid="{00000000-0005-0000-0000-000026160000}"/>
    <cellStyle name="level1a 3 4 8 2 4" xfId="7289" xr:uid="{00000000-0005-0000-0000-000027160000}"/>
    <cellStyle name="level1a 3 4 8 3" xfId="4395" xr:uid="{00000000-0005-0000-0000-000028160000}"/>
    <cellStyle name="level1a 3 4 8 3 2" xfId="14017" xr:uid="{00000000-0005-0000-0000-000029160000}"/>
    <cellStyle name="level1a 3 4 8 3 2 2" xfId="24355" xr:uid="{00000000-0005-0000-0000-00002A160000}"/>
    <cellStyle name="level1a 3 4 8 3 3" xfId="17570" xr:uid="{00000000-0005-0000-0000-00002B160000}"/>
    <cellStyle name="level1a 3 4 8 3 3 2" xfId="30236" xr:uid="{00000000-0005-0000-0000-00002C160000}"/>
    <cellStyle name="level1a 3 4 8 3 3 2 2" xfId="39013" xr:uid="{00000000-0005-0000-0000-00002D160000}"/>
    <cellStyle name="level1a 3 4 8 3 4" xfId="9601" xr:uid="{00000000-0005-0000-0000-00002E160000}"/>
    <cellStyle name="level1a 3 4 8 4" xfId="11288" xr:uid="{00000000-0005-0000-0000-00002F160000}"/>
    <cellStyle name="level1a 3 4 8 4 2" xfId="21717" xr:uid="{00000000-0005-0000-0000-000030160000}"/>
    <cellStyle name="level1a 3 4 8 5" xfId="14995" xr:uid="{00000000-0005-0000-0000-000031160000}"/>
    <cellStyle name="level1a 3 4 8 5 2" xfId="27668" xr:uid="{00000000-0005-0000-0000-000032160000}"/>
    <cellStyle name="level1a 3 4 8 5 2 2" xfId="36484" xr:uid="{00000000-0005-0000-0000-000033160000}"/>
    <cellStyle name="level1a 3 4 8 6" xfId="5745" xr:uid="{00000000-0005-0000-0000-000034160000}"/>
    <cellStyle name="level1a 3 4 8 6 2" xfId="25730" xr:uid="{00000000-0005-0000-0000-000035160000}"/>
    <cellStyle name="level1a 3 4 9" xfId="2073" xr:uid="{00000000-0005-0000-0000-000036160000}"/>
    <cellStyle name="level1a 3 4 9 2" xfId="11744" xr:uid="{00000000-0005-0000-0000-000037160000}"/>
    <cellStyle name="level1a 3 4 9 2 2" xfId="22150" xr:uid="{00000000-0005-0000-0000-000038160000}"/>
    <cellStyle name="level1a 3 4 9 3" xfId="15422" xr:uid="{00000000-0005-0000-0000-000039160000}"/>
    <cellStyle name="level1a 3 4 9 3 2" xfId="28088" xr:uid="{00000000-0005-0000-0000-00003A160000}"/>
    <cellStyle name="level1a 3 4 9 3 2 2" xfId="36893" xr:uid="{00000000-0005-0000-0000-00003B160000}"/>
    <cellStyle name="level1a 3 4 9 4" xfId="6277" xr:uid="{00000000-0005-0000-0000-00003C160000}"/>
    <cellStyle name="level1a 3 4_STUD aligned by INSTIT" xfId="4791" xr:uid="{00000000-0005-0000-0000-00003D160000}"/>
    <cellStyle name="level1a 3 5" xfId="378" xr:uid="{00000000-0005-0000-0000-00003E160000}"/>
    <cellStyle name="level1a 3 5 2" xfId="734" xr:uid="{00000000-0005-0000-0000-00003F160000}"/>
    <cellStyle name="level1a 3 5 2 2" xfId="2092" xr:uid="{00000000-0005-0000-0000-000040160000}"/>
    <cellStyle name="level1a 3 5 2 2 2" xfId="11763" xr:uid="{00000000-0005-0000-0000-000041160000}"/>
    <cellStyle name="level1a 3 5 2 2 2 2" xfId="22169" xr:uid="{00000000-0005-0000-0000-000042160000}"/>
    <cellStyle name="level1a 3 5 2 2 3" xfId="15441" xr:uid="{00000000-0005-0000-0000-000043160000}"/>
    <cellStyle name="level1a 3 5 2 2 3 2" xfId="28107" xr:uid="{00000000-0005-0000-0000-000044160000}"/>
    <cellStyle name="level1a 3 5 2 2 3 2 2" xfId="36912" xr:uid="{00000000-0005-0000-0000-000045160000}"/>
    <cellStyle name="level1a 3 5 2 2 4" xfId="6706" xr:uid="{00000000-0005-0000-0000-000046160000}"/>
    <cellStyle name="level1a 3 5 2 3" xfId="3515" xr:uid="{00000000-0005-0000-0000-000047160000}"/>
    <cellStyle name="level1a 3 5 2 3 2" xfId="13147" xr:uid="{00000000-0005-0000-0000-000048160000}"/>
    <cellStyle name="level1a 3 5 2 3 2 2" xfId="23516" xr:uid="{00000000-0005-0000-0000-000049160000}"/>
    <cellStyle name="level1a 3 5 2 3 3" xfId="16758" xr:uid="{00000000-0005-0000-0000-00004A160000}"/>
    <cellStyle name="level1a 3 5 2 3 3 2" xfId="29424" xr:uid="{00000000-0005-0000-0000-00004B160000}"/>
    <cellStyle name="level1a 3 5 2 3 3 2 2" xfId="38205" xr:uid="{00000000-0005-0000-0000-00004C160000}"/>
    <cellStyle name="level1a 3 5 2 3 4" xfId="8212" xr:uid="{00000000-0005-0000-0000-00004D160000}"/>
    <cellStyle name="level1a 3 5 2 3 4 2" xfId="20193" xr:uid="{00000000-0005-0000-0000-00004E160000}"/>
    <cellStyle name="level1a 3 5 2 4" xfId="7856" xr:uid="{00000000-0005-0000-0000-00004F160000}"/>
    <cellStyle name="level1a 3 5 2 5" xfId="10517" xr:uid="{00000000-0005-0000-0000-000050160000}"/>
    <cellStyle name="level1a 3 5 2 5 2" xfId="21014" xr:uid="{00000000-0005-0000-0000-000051160000}"/>
    <cellStyle name="level1a 3 5 2 6" xfId="5241" xr:uid="{00000000-0005-0000-0000-000052160000}"/>
    <cellStyle name="level1a 3 5 2 6 2" xfId="18072" xr:uid="{00000000-0005-0000-0000-000053160000}"/>
    <cellStyle name="level1a 3 5 3" xfId="1013" xr:uid="{00000000-0005-0000-0000-000054160000}"/>
    <cellStyle name="level1a 3 5 3 2" xfId="2093" xr:uid="{00000000-0005-0000-0000-000055160000}"/>
    <cellStyle name="level1a 3 5 3 2 2" xfId="11764" xr:uid="{00000000-0005-0000-0000-000056160000}"/>
    <cellStyle name="level1a 3 5 3 2 2 2" xfId="22170" xr:uid="{00000000-0005-0000-0000-000057160000}"/>
    <cellStyle name="level1a 3 5 3 2 3" xfId="15442" xr:uid="{00000000-0005-0000-0000-000058160000}"/>
    <cellStyle name="level1a 3 5 3 2 3 2" xfId="28108" xr:uid="{00000000-0005-0000-0000-000059160000}"/>
    <cellStyle name="level1a 3 5 3 2 3 2 2" xfId="36913" xr:uid="{00000000-0005-0000-0000-00005A160000}"/>
    <cellStyle name="level1a 3 5 3 2 4" xfId="6860" xr:uid="{00000000-0005-0000-0000-00005B160000}"/>
    <cellStyle name="level1a 3 5 3 3" xfId="3791" xr:uid="{00000000-0005-0000-0000-00005C160000}"/>
    <cellStyle name="level1a 3 5 3 3 2" xfId="13418" xr:uid="{00000000-0005-0000-0000-00005D160000}"/>
    <cellStyle name="level1a 3 5 3 3 2 2" xfId="23781" xr:uid="{00000000-0005-0000-0000-00005E160000}"/>
    <cellStyle name="level1a 3 5 3 3 3" xfId="17013" xr:uid="{00000000-0005-0000-0000-00005F160000}"/>
    <cellStyle name="level1a 3 5 3 3 3 2" xfId="29679" xr:uid="{00000000-0005-0000-0000-000060160000}"/>
    <cellStyle name="level1a 3 5 3 3 3 2 2" xfId="38458" xr:uid="{00000000-0005-0000-0000-000061160000}"/>
    <cellStyle name="level1a 3 5 3 3 4" xfId="8366" xr:uid="{00000000-0005-0000-0000-000062160000}"/>
    <cellStyle name="level1a 3 5 3 3 4 2" xfId="20704" xr:uid="{00000000-0005-0000-0000-000063160000}"/>
    <cellStyle name="level1a 3 5 3 4" xfId="9159" xr:uid="{00000000-0005-0000-0000-000064160000}"/>
    <cellStyle name="level1a 3 5 3 5" xfId="14417" xr:uid="{00000000-0005-0000-0000-000065160000}"/>
    <cellStyle name="level1a 3 5 3 5 2" xfId="27111" xr:uid="{00000000-0005-0000-0000-000066160000}"/>
    <cellStyle name="level1a 3 5 3 5 2 2" xfId="35949" xr:uid="{00000000-0005-0000-0000-000067160000}"/>
    <cellStyle name="level1a 3 5 3 6" xfId="5367" xr:uid="{00000000-0005-0000-0000-000068160000}"/>
    <cellStyle name="level1a 3 5 3 6 2" xfId="17903" xr:uid="{00000000-0005-0000-0000-000069160000}"/>
    <cellStyle name="level1a 3 5 4" xfId="1246" xr:uid="{00000000-0005-0000-0000-00006A160000}"/>
    <cellStyle name="level1a 3 5 4 2" xfId="2094" xr:uid="{00000000-0005-0000-0000-00006B160000}"/>
    <cellStyle name="level1a 3 5 4 2 2" xfId="11765" xr:uid="{00000000-0005-0000-0000-00006C160000}"/>
    <cellStyle name="level1a 3 5 4 2 2 2" xfId="22171" xr:uid="{00000000-0005-0000-0000-00006D160000}"/>
    <cellStyle name="level1a 3 5 4 2 3" xfId="15443" xr:uid="{00000000-0005-0000-0000-00006E160000}"/>
    <cellStyle name="level1a 3 5 4 2 3 2" xfId="28109" xr:uid="{00000000-0005-0000-0000-00006F160000}"/>
    <cellStyle name="level1a 3 5 4 2 3 2 2" xfId="36914" xr:uid="{00000000-0005-0000-0000-000070160000}"/>
    <cellStyle name="level1a 3 5 4 2 4" xfId="7086" xr:uid="{00000000-0005-0000-0000-000071160000}"/>
    <cellStyle name="level1a 3 5 4 3" xfId="4024" xr:uid="{00000000-0005-0000-0000-000072160000}"/>
    <cellStyle name="level1a 3 5 4 3 2" xfId="13646" xr:uid="{00000000-0005-0000-0000-000073160000}"/>
    <cellStyle name="level1a 3 5 4 3 2 2" xfId="23999" xr:uid="{00000000-0005-0000-0000-000074160000}"/>
    <cellStyle name="level1a 3 5 4 3 3" xfId="17226" xr:uid="{00000000-0005-0000-0000-000075160000}"/>
    <cellStyle name="level1a 3 5 4 3 3 2" xfId="29892" xr:uid="{00000000-0005-0000-0000-000076160000}"/>
    <cellStyle name="level1a 3 5 4 3 3 2 2" xfId="38669" xr:uid="{00000000-0005-0000-0000-000077160000}"/>
    <cellStyle name="level1a 3 5 4 3 4" xfId="8594" xr:uid="{00000000-0005-0000-0000-000078160000}"/>
    <cellStyle name="level1a 3 5 4 3 4 2" xfId="26711" xr:uid="{00000000-0005-0000-0000-000079160000}"/>
    <cellStyle name="level1a 3 5 4 4" xfId="9390" xr:uid="{00000000-0005-0000-0000-00007A160000}"/>
    <cellStyle name="level1a 3 5 4 5" xfId="10917" xr:uid="{00000000-0005-0000-0000-00007B160000}"/>
    <cellStyle name="level1a 3 5 4 5 2" xfId="21358" xr:uid="{00000000-0005-0000-0000-00007C160000}"/>
    <cellStyle name="level1a 3 5 4 6" xfId="14624" xr:uid="{00000000-0005-0000-0000-00007D160000}"/>
    <cellStyle name="level1a 3 5 4 6 2" xfId="27310" xr:uid="{00000000-0005-0000-0000-00007E160000}"/>
    <cellStyle name="level1a 3 5 4 6 2 2" xfId="36140" xr:uid="{00000000-0005-0000-0000-00007F160000}"/>
    <cellStyle name="level1a 3 5 4 7" xfId="5545" xr:uid="{00000000-0005-0000-0000-000080160000}"/>
    <cellStyle name="level1a 3 5 4 7 2" xfId="26629" xr:uid="{00000000-0005-0000-0000-000081160000}"/>
    <cellStyle name="level1a 3 5 5" xfId="1463" xr:uid="{00000000-0005-0000-0000-000082160000}"/>
    <cellStyle name="level1a 3 5 5 2" xfId="2095" xr:uid="{00000000-0005-0000-0000-000083160000}"/>
    <cellStyle name="level1a 3 5 5 2 2" xfId="11766" xr:uid="{00000000-0005-0000-0000-000084160000}"/>
    <cellStyle name="level1a 3 5 5 2 2 2" xfId="22172" xr:uid="{00000000-0005-0000-0000-000085160000}"/>
    <cellStyle name="level1a 3 5 5 2 3" xfId="15444" xr:uid="{00000000-0005-0000-0000-000086160000}"/>
    <cellStyle name="level1a 3 5 5 2 3 2" xfId="28110" xr:uid="{00000000-0005-0000-0000-000087160000}"/>
    <cellStyle name="level1a 3 5 5 2 3 2 2" xfId="36915" xr:uid="{00000000-0005-0000-0000-000088160000}"/>
    <cellStyle name="level1a 3 5 5 2 4" xfId="7290" xr:uid="{00000000-0005-0000-0000-000089160000}"/>
    <cellStyle name="level1a 3 5 5 3" xfId="4241" xr:uid="{00000000-0005-0000-0000-00008A160000}"/>
    <cellStyle name="level1a 3 5 5 3 2" xfId="13863" xr:uid="{00000000-0005-0000-0000-00008B160000}"/>
    <cellStyle name="level1a 3 5 5 3 2 2" xfId="24206" xr:uid="{00000000-0005-0000-0000-00008C160000}"/>
    <cellStyle name="level1a 3 5 5 3 3" xfId="17425" xr:uid="{00000000-0005-0000-0000-00008D160000}"/>
    <cellStyle name="level1a 3 5 5 3 3 2" xfId="30091" xr:uid="{00000000-0005-0000-0000-00008E160000}"/>
    <cellStyle name="level1a 3 5 5 3 3 2 2" xfId="38868" xr:uid="{00000000-0005-0000-0000-00008F160000}"/>
    <cellStyle name="level1a 3 5 5 3 4" xfId="9602" xr:uid="{00000000-0005-0000-0000-000090160000}"/>
    <cellStyle name="level1a 3 5 5 4" xfId="11134" xr:uid="{00000000-0005-0000-0000-000091160000}"/>
    <cellStyle name="level1a 3 5 5 4 2" xfId="21566" xr:uid="{00000000-0005-0000-0000-000092160000}"/>
    <cellStyle name="level1a 3 5 5 5" xfId="14841" xr:uid="{00000000-0005-0000-0000-000093160000}"/>
    <cellStyle name="level1a 3 5 5 5 2" xfId="27519" xr:uid="{00000000-0005-0000-0000-000094160000}"/>
    <cellStyle name="level1a 3 5 5 5 2 2" xfId="36339" xr:uid="{00000000-0005-0000-0000-000095160000}"/>
    <cellStyle name="level1a 3 5 5 6" xfId="5746" xr:uid="{00000000-0005-0000-0000-000096160000}"/>
    <cellStyle name="level1a 3 5 5 6 2" xfId="20888" xr:uid="{00000000-0005-0000-0000-000097160000}"/>
    <cellStyle name="level1a 3 5 6" xfId="1665" xr:uid="{00000000-0005-0000-0000-000098160000}"/>
    <cellStyle name="level1a 3 5 6 2" xfId="2096" xr:uid="{00000000-0005-0000-0000-000099160000}"/>
    <cellStyle name="level1a 3 5 6 2 2" xfId="11767" xr:uid="{00000000-0005-0000-0000-00009A160000}"/>
    <cellStyle name="level1a 3 5 6 2 2 2" xfId="22173" xr:uid="{00000000-0005-0000-0000-00009B160000}"/>
    <cellStyle name="level1a 3 5 6 2 3" xfId="15445" xr:uid="{00000000-0005-0000-0000-00009C160000}"/>
    <cellStyle name="level1a 3 5 6 2 3 2" xfId="28111" xr:uid="{00000000-0005-0000-0000-00009D160000}"/>
    <cellStyle name="level1a 3 5 6 2 3 2 2" xfId="36916" xr:uid="{00000000-0005-0000-0000-00009E160000}"/>
    <cellStyle name="level1a 3 5 6 2 4" xfId="7291" xr:uid="{00000000-0005-0000-0000-00009F160000}"/>
    <cellStyle name="level1a 3 5 6 3" xfId="4443" xr:uid="{00000000-0005-0000-0000-0000A0160000}"/>
    <cellStyle name="level1a 3 5 6 3 2" xfId="14065" xr:uid="{00000000-0005-0000-0000-0000A1160000}"/>
    <cellStyle name="level1a 3 5 6 3 2 2" xfId="24399" xr:uid="{00000000-0005-0000-0000-0000A2160000}"/>
    <cellStyle name="level1a 3 5 6 3 3" xfId="17612" xr:uid="{00000000-0005-0000-0000-0000A3160000}"/>
    <cellStyle name="level1a 3 5 6 3 3 2" xfId="30278" xr:uid="{00000000-0005-0000-0000-0000A4160000}"/>
    <cellStyle name="level1a 3 5 6 3 3 2 2" xfId="39055" xr:uid="{00000000-0005-0000-0000-0000A5160000}"/>
    <cellStyle name="level1a 3 5 6 3 4" xfId="9603" xr:uid="{00000000-0005-0000-0000-0000A6160000}"/>
    <cellStyle name="level1a 3 5 6 4" xfId="11336" xr:uid="{00000000-0005-0000-0000-0000A7160000}"/>
    <cellStyle name="level1a 3 5 6 4 2" xfId="21762" xr:uid="{00000000-0005-0000-0000-0000A8160000}"/>
    <cellStyle name="level1a 3 5 6 5" xfId="15043" xr:uid="{00000000-0005-0000-0000-0000A9160000}"/>
    <cellStyle name="level1a 3 5 6 5 2" xfId="27713" xr:uid="{00000000-0005-0000-0000-0000AA160000}"/>
    <cellStyle name="level1a 3 5 6 5 2 2" xfId="36526" xr:uid="{00000000-0005-0000-0000-0000AB160000}"/>
    <cellStyle name="level1a 3 5 6 6" xfId="5747" xr:uid="{00000000-0005-0000-0000-0000AC160000}"/>
    <cellStyle name="level1a 3 5 6 6 2" xfId="26883" xr:uid="{00000000-0005-0000-0000-0000AD160000}"/>
    <cellStyle name="level1a 3 5 7" xfId="2091" xr:uid="{00000000-0005-0000-0000-0000AE160000}"/>
    <cellStyle name="level1a 3 5 7 2" xfId="11762" xr:uid="{00000000-0005-0000-0000-0000AF160000}"/>
    <cellStyle name="level1a 3 5 7 2 2" xfId="22168" xr:uid="{00000000-0005-0000-0000-0000B0160000}"/>
    <cellStyle name="level1a 3 5 7 3" xfId="15440" xr:uid="{00000000-0005-0000-0000-0000B1160000}"/>
    <cellStyle name="level1a 3 5 7 3 2" xfId="28106" xr:uid="{00000000-0005-0000-0000-0000B2160000}"/>
    <cellStyle name="level1a 3 5 7 3 2 2" xfId="36911" xr:uid="{00000000-0005-0000-0000-0000B3160000}"/>
    <cellStyle name="level1a 3 5 7 4" xfId="6421" xr:uid="{00000000-0005-0000-0000-0000B4160000}"/>
    <cellStyle name="level1a 3 5 8" xfId="4831" xr:uid="{00000000-0005-0000-0000-0000B5160000}"/>
    <cellStyle name="level1a 3 5 8 2" xfId="18866" xr:uid="{00000000-0005-0000-0000-0000B6160000}"/>
    <cellStyle name="level1a 3 5_STUD aligned by INSTIT" xfId="4704" xr:uid="{00000000-0005-0000-0000-0000B7160000}"/>
    <cellStyle name="level1a 3 6" xfId="372" xr:uid="{00000000-0005-0000-0000-0000B8160000}"/>
    <cellStyle name="level1a 3 6 2" xfId="728" xr:uid="{00000000-0005-0000-0000-0000B9160000}"/>
    <cellStyle name="level1a 3 6 2 2" xfId="2098" xr:uid="{00000000-0005-0000-0000-0000BA160000}"/>
    <cellStyle name="level1a 3 6 2 2 2" xfId="11769" xr:uid="{00000000-0005-0000-0000-0000BB160000}"/>
    <cellStyle name="level1a 3 6 2 2 2 2" xfId="22175" xr:uid="{00000000-0005-0000-0000-0000BC160000}"/>
    <cellStyle name="level1a 3 6 2 2 3" xfId="15447" xr:uid="{00000000-0005-0000-0000-0000BD160000}"/>
    <cellStyle name="level1a 3 6 2 2 3 2" xfId="28113" xr:uid="{00000000-0005-0000-0000-0000BE160000}"/>
    <cellStyle name="level1a 3 6 2 2 3 2 2" xfId="36918" xr:uid="{00000000-0005-0000-0000-0000BF160000}"/>
    <cellStyle name="level1a 3 6 2 2 4" xfId="6700" xr:uid="{00000000-0005-0000-0000-0000C0160000}"/>
    <cellStyle name="level1a 3 6 2 3" xfId="3509" xr:uid="{00000000-0005-0000-0000-0000C1160000}"/>
    <cellStyle name="level1a 3 6 2 3 2" xfId="13141" xr:uid="{00000000-0005-0000-0000-0000C2160000}"/>
    <cellStyle name="level1a 3 6 2 3 2 2" xfId="23510" xr:uid="{00000000-0005-0000-0000-0000C3160000}"/>
    <cellStyle name="level1a 3 6 2 3 3" xfId="16752" xr:uid="{00000000-0005-0000-0000-0000C4160000}"/>
    <cellStyle name="level1a 3 6 2 3 3 2" xfId="29418" xr:uid="{00000000-0005-0000-0000-0000C5160000}"/>
    <cellStyle name="level1a 3 6 2 3 3 2 2" xfId="38199" xr:uid="{00000000-0005-0000-0000-0000C6160000}"/>
    <cellStyle name="level1a 3 6 2 3 4" xfId="8206" xr:uid="{00000000-0005-0000-0000-0000C7160000}"/>
    <cellStyle name="level1a 3 6 2 3 4 2" xfId="25720" xr:uid="{00000000-0005-0000-0000-0000C8160000}"/>
    <cellStyle name="level1a 3 6 2 4" xfId="7937" xr:uid="{00000000-0005-0000-0000-0000C9160000}"/>
    <cellStyle name="level1a 3 6 2 5" xfId="10511" xr:uid="{00000000-0005-0000-0000-0000CA160000}"/>
    <cellStyle name="level1a 3 6 2 5 2" xfId="21008" xr:uid="{00000000-0005-0000-0000-0000CB160000}"/>
    <cellStyle name="level1a 3 6 2 6" xfId="10800" xr:uid="{00000000-0005-0000-0000-0000CC160000}"/>
    <cellStyle name="level1a 3 6 2 6 2" xfId="20737" xr:uid="{00000000-0005-0000-0000-0000CD160000}"/>
    <cellStyle name="level1a 3 6 2 6 2 2" xfId="33314" xr:uid="{00000000-0005-0000-0000-0000CE160000}"/>
    <cellStyle name="level1a 3 6 2 7" xfId="5236" xr:uid="{00000000-0005-0000-0000-0000CF160000}"/>
    <cellStyle name="level1a 3 6 2 7 2" xfId="24713" xr:uid="{00000000-0005-0000-0000-0000D0160000}"/>
    <cellStyle name="level1a 3 6 3" xfId="1007" xr:uid="{00000000-0005-0000-0000-0000D1160000}"/>
    <cellStyle name="level1a 3 6 3 2" xfId="2099" xr:uid="{00000000-0005-0000-0000-0000D2160000}"/>
    <cellStyle name="level1a 3 6 3 2 2" xfId="11770" xr:uid="{00000000-0005-0000-0000-0000D3160000}"/>
    <cellStyle name="level1a 3 6 3 2 2 2" xfId="22176" xr:uid="{00000000-0005-0000-0000-0000D4160000}"/>
    <cellStyle name="level1a 3 6 3 2 3" xfId="15448" xr:uid="{00000000-0005-0000-0000-0000D5160000}"/>
    <cellStyle name="level1a 3 6 3 2 3 2" xfId="28114" xr:uid="{00000000-0005-0000-0000-0000D6160000}"/>
    <cellStyle name="level1a 3 6 3 2 3 2 2" xfId="36919" xr:uid="{00000000-0005-0000-0000-0000D7160000}"/>
    <cellStyle name="level1a 3 6 3 2 4" xfId="6854" xr:uid="{00000000-0005-0000-0000-0000D8160000}"/>
    <cellStyle name="level1a 3 6 3 3" xfId="3785" xr:uid="{00000000-0005-0000-0000-0000D9160000}"/>
    <cellStyle name="level1a 3 6 3 3 2" xfId="13412" xr:uid="{00000000-0005-0000-0000-0000DA160000}"/>
    <cellStyle name="level1a 3 6 3 3 2 2" xfId="23775" xr:uid="{00000000-0005-0000-0000-0000DB160000}"/>
    <cellStyle name="level1a 3 6 3 3 3" xfId="17007" xr:uid="{00000000-0005-0000-0000-0000DC160000}"/>
    <cellStyle name="level1a 3 6 3 3 3 2" xfId="29673" xr:uid="{00000000-0005-0000-0000-0000DD160000}"/>
    <cellStyle name="level1a 3 6 3 3 3 2 2" xfId="38452" xr:uid="{00000000-0005-0000-0000-0000DE160000}"/>
    <cellStyle name="level1a 3 6 3 3 4" xfId="8360" xr:uid="{00000000-0005-0000-0000-0000DF160000}"/>
    <cellStyle name="level1a 3 6 3 3 4 2" xfId="18789" xr:uid="{00000000-0005-0000-0000-0000E0160000}"/>
    <cellStyle name="level1a 3 6 3 4" xfId="9153" xr:uid="{00000000-0005-0000-0000-0000E1160000}"/>
    <cellStyle name="level1a 3 6 3 5" xfId="5361" xr:uid="{00000000-0005-0000-0000-0000E2160000}"/>
    <cellStyle name="level1a 3 6 3 5 2" xfId="18195" xr:uid="{00000000-0005-0000-0000-0000E3160000}"/>
    <cellStyle name="level1a 3 6 4" xfId="1240" xr:uid="{00000000-0005-0000-0000-0000E4160000}"/>
    <cellStyle name="level1a 3 6 4 2" xfId="2100" xr:uid="{00000000-0005-0000-0000-0000E5160000}"/>
    <cellStyle name="level1a 3 6 4 2 2" xfId="11771" xr:uid="{00000000-0005-0000-0000-0000E6160000}"/>
    <cellStyle name="level1a 3 6 4 2 2 2" xfId="22177" xr:uid="{00000000-0005-0000-0000-0000E7160000}"/>
    <cellStyle name="level1a 3 6 4 2 3" xfId="15449" xr:uid="{00000000-0005-0000-0000-0000E8160000}"/>
    <cellStyle name="level1a 3 6 4 2 3 2" xfId="28115" xr:uid="{00000000-0005-0000-0000-0000E9160000}"/>
    <cellStyle name="level1a 3 6 4 2 3 2 2" xfId="36920" xr:uid="{00000000-0005-0000-0000-0000EA160000}"/>
    <cellStyle name="level1a 3 6 4 2 4" xfId="7292" xr:uid="{00000000-0005-0000-0000-0000EB160000}"/>
    <cellStyle name="level1a 3 6 4 3" xfId="4018" xr:uid="{00000000-0005-0000-0000-0000EC160000}"/>
    <cellStyle name="level1a 3 6 4 3 2" xfId="13640" xr:uid="{00000000-0005-0000-0000-0000ED160000}"/>
    <cellStyle name="level1a 3 6 4 3 2 2" xfId="23993" xr:uid="{00000000-0005-0000-0000-0000EE160000}"/>
    <cellStyle name="level1a 3 6 4 3 3" xfId="17220" xr:uid="{00000000-0005-0000-0000-0000EF160000}"/>
    <cellStyle name="level1a 3 6 4 3 3 2" xfId="29886" xr:uid="{00000000-0005-0000-0000-0000F0160000}"/>
    <cellStyle name="level1a 3 6 4 3 3 2 2" xfId="38663" xr:uid="{00000000-0005-0000-0000-0000F1160000}"/>
    <cellStyle name="level1a 3 6 4 3 4" xfId="9604" xr:uid="{00000000-0005-0000-0000-0000F2160000}"/>
    <cellStyle name="level1a 3 6 4 4" xfId="10911" xr:uid="{00000000-0005-0000-0000-0000F3160000}"/>
    <cellStyle name="level1a 3 6 4 4 2" xfId="21352" xr:uid="{00000000-0005-0000-0000-0000F4160000}"/>
    <cellStyle name="level1a 3 6 4 5" xfId="14618" xr:uid="{00000000-0005-0000-0000-0000F5160000}"/>
    <cellStyle name="level1a 3 6 4 5 2" xfId="27304" xr:uid="{00000000-0005-0000-0000-0000F6160000}"/>
    <cellStyle name="level1a 3 6 4 5 2 2" xfId="36134" xr:uid="{00000000-0005-0000-0000-0000F7160000}"/>
    <cellStyle name="level1a 3 6 4 6" xfId="5748" xr:uid="{00000000-0005-0000-0000-0000F8160000}"/>
    <cellStyle name="level1a 3 6 4 6 2" xfId="20366" xr:uid="{00000000-0005-0000-0000-0000F9160000}"/>
    <cellStyle name="level1a 3 6 5" xfId="1457" xr:uid="{00000000-0005-0000-0000-0000FA160000}"/>
    <cellStyle name="level1a 3 6 5 2" xfId="2101" xr:uid="{00000000-0005-0000-0000-0000FB160000}"/>
    <cellStyle name="level1a 3 6 5 2 2" xfId="11772" xr:uid="{00000000-0005-0000-0000-0000FC160000}"/>
    <cellStyle name="level1a 3 6 5 2 2 2" xfId="22178" xr:uid="{00000000-0005-0000-0000-0000FD160000}"/>
    <cellStyle name="level1a 3 6 5 2 3" xfId="15450" xr:uid="{00000000-0005-0000-0000-0000FE160000}"/>
    <cellStyle name="level1a 3 6 5 2 3 2" xfId="28116" xr:uid="{00000000-0005-0000-0000-0000FF160000}"/>
    <cellStyle name="level1a 3 6 5 2 3 2 2" xfId="36921" xr:uid="{00000000-0005-0000-0000-000000170000}"/>
    <cellStyle name="level1a 3 6 5 2 4" xfId="7293" xr:uid="{00000000-0005-0000-0000-000001170000}"/>
    <cellStyle name="level1a 3 6 5 3" xfId="4235" xr:uid="{00000000-0005-0000-0000-000002170000}"/>
    <cellStyle name="level1a 3 6 5 3 2" xfId="13857" xr:uid="{00000000-0005-0000-0000-000003170000}"/>
    <cellStyle name="level1a 3 6 5 3 2 2" xfId="24200" xr:uid="{00000000-0005-0000-0000-000004170000}"/>
    <cellStyle name="level1a 3 6 5 3 3" xfId="17419" xr:uid="{00000000-0005-0000-0000-000005170000}"/>
    <cellStyle name="level1a 3 6 5 3 3 2" xfId="30085" xr:uid="{00000000-0005-0000-0000-000006170000}"/>
    <cellStyle name="level1a 3 6 5 3 3 2 2" xfId="38862" xr:uid="{00000000-0005-0000-0000-000007170000}"/>
    <cellStyle name="level1a 3 6 5 3 4" xfId="9605" xr:uid="{00000000-0005-0000-0000-000008170000}"/>
    <cellStyle name="level1a 3 6 5 4" xfId="11128" xr:uid="{00000000-0005-0000-0000-000009170000}"/>
    <cellStyle name="level1a 3 6 5 4 2" xfId="21560" xr:uid="{00000000-0005-0000-0000-00000A170000}"/>
    <cellStyle name="level1a 3 6 5 5" xfId="14835" xr:uid="{00000000-0005-0000-0000-00000B170000}"/>
    <cellStyle name="level1a 3 6 5 5 2" xfId="27513" xr:uid="{00000000-0005-0000-0000-00000C170000}"/>
    <cellStyle name="level1a 3 6 5 5 2 2" xfId="36333" xr:uid="{00000000-0005-0000-0000-00000D170000}"/>
    <cellStyle name="level1a 3 6 5 6" xfId="5749" xr:uid="{00000000-0005-0000-0000-00000E170000}"/>
    <cellStyle name="level1a 3 6 5 6 2" xfId="19953" xr:uid="{00000000-0005-0000-0000-00000F170000}"/>
    <cellStyle name="level1a 3 6 6" xfId="1659" xr:uid="{00000000-0005-0000-0000-000010170000}"/>
    <cellStyle name="level1a 3 6 6 2" xfId="2102" xr:uid="{00000000-0005-0000-0000-000011170000}"/>
    <cellStyle name="level1a 3 6 6 2 2" xfId="11773" xr:uid="{00000000-0005-0000-0000-000012170000}"/>
    <cellStyle name="level1a 3 6 6 2 2 2" xfId="22179" xr:uid="{00000000-0005-0000-0000-000013170000}"/>
    <cellStyle name="level1a 3 6 6 2 3" xfId="15451" xr:uid="{00000000-0005-0000-0000-000014170000}"/>
    <cellStyle name="level1a 3 6 6 2 3 2" xfId="28117" xr:uid="{00000000-0005-0000-0000-000015170000}"/>
    <cellStyle name="level1a 3 6 6 2 3 2 2" xfId="36922" xr:uid="{00000000-0005-0000-0000-000016170000}"/>
    <cellStyle name="level1a 3 6 6 2 4" xfId="7294" xr:uid="{00000000-0005-0000-0000-000017170000}"/>
    <cellStyle name="level1a 3 6 6 3" xfId="4437" xr:uid="{00000000-0005-0000-0000-000018170000}"/>
    <cellStyle name="level1a 3 6 6 3 2" xfId="14059" xr:uid="{00000000-0005-0000-0000-000019170000}"/>
    <cellStyle name="level1a 3 6 6 3 2 2" xfId="24393" xr:uid="{00000000-0005-0000-0000-00001A170000}"/>
    <cellStyle name="level1a 3 6 6 3 3" xfId="17606" xr:uid="{00000000-0005-0000-0000-00001B170000}"/>
    <cellStyle name="level1a 3 6 6 3 3 2" xfId="30272" xr:uid="{00000000-0005-0000-0000-00001C170000}"/>
    <cellStyle name="level1a 3 6 6 3 3 2 2" xfId="39049" xr:uid="{00000000-0005-0000-0000-00001D170000}"/>
    <cellStyle name="level1a 3 6 6 3 4" xfId="9606" xr:uid="{00000000-0005-0000-0000-00001E170000}"/>
    <cellStyle name="level1a 3 6 6 4" xfId="11330" xr:uid="{00000000-0005-0000-0000-00001F170000}"/>
    <cellStyle name="level1a 3 6 6 4 2" xfId="21756" xr:uid="{00000000-0005-0000-0000-000020170000}"/>
    <cellStyle name="level1a 3 6 6 5" xfId="15037" xr:uid="{00000000-0005-0000-0000-000021170000}"/>
    <cellStyle name="level1a 3 6 6 5 2" xfId="27707" xr:uid="{00000000-0005-0000-0000-000022170000}"/>
    <cellStyle name="level1a 3 6 6 5 2 2" xfId="36520" xr:uid="{00000000-0005-0000-0000-000023170000}"/>
    <cellStyle name="level1a 3 6 6 6" xfId="5750" xr:uid="{00000000-0005-0000-0000-000024170000}"/>
    <cellStyle name="level1a 3 6 6 6 2" xfId="4887" xr:uid="{00000000-0005-0000-0000-000025170000}"/>
    <cellStyle name="level1a 3 6 7" xfId="2097" xr:uid="{00000000-0005-0000-0000-000026170000}"/>
    <cellStyle name="level1a 3 6 7 2" xfId="11768" xr:uid="{00000000-0005-0000-0000-000027170000}"/>
    <cellStyle name="level1a 3 6 7 2 2" xfId="22174" xr:uid="{00000000-0005-0000-0000-000028170000}"/>
    <cellStyle name="level1a 3 6 7 3" xfId="15446" xr:uid="{00000000-0005-0000-0000-000029170000}"/>
    <cellStyle name="level1a 3 6 7 3 2" xfId="28112" xr:uid="{00000000-0005-0000-0000-00002A170000}"/>
    <cellStyle name="level1a 3 6 7 3 2 2" xfId="36917" xr:uid="{00000000-0005-0000-0000-00002B170000}"/>
    <cellStyle name="level1a 3 6 7 4" xfId="6415" xr:uid="{00000000-0005-0000-0000-00002C170000}"/>
    <cellStyle name="level1a 3 6 8" xfId="3311" xr:uid="{00000000-0005-0000-0000-00002D170000}"/>
    <cellStyle name="level1a 3 6 8 2" xfId="12952" xr:uid="{00000000-0005-0000-0000-00002E170000}"/>
    <cellStyle name="level1a 3 6 8 2 2" xfId="23324" xr:uid="{00000000-0005-0000-0000-00002F170000}"/>
    <cellStyle name="level1a 3 6 8 3" xfId="16569" xr:uid="{00000000-0005-0000-0000-000030170000}"/>
    <cellStyle name="level1a 3 6 8 3 2" xfId="29235" xr:uid="{00000000-0005-0000-0000-000031170000}"/>
    <cellStyle name="level1a 3 6 8 3 2 2" xfId="38022" xr:uid="{00000000-0005-0000-0000-000032170000}"/>
    <cellStyle name="level1a 3 6 8 4" xfId="8909" xr:uid="{00000000-0005-0000-0000-000033170000}"/>
    <cellStyle name="level1a 3 6 9" xfId="4826" xr:uid="{00000000-0005-0000-0000-000034170000}"/>
    <cellStyle name="level1a 3 6 9 2" xfId="26493" xr:uid="{00000000-0005-0000-0000-000035170000}"/>
    <cellStyle name="level1a 3 6_STUD aligned by INSTIT" xfId="4729" xr:uid="{00000000-0005-0000-0000-000036170000}"/>
    <cellStyle name="level1a 3 7" xfId="592" xr:uid="{00000000-0005-0000-0000-000037170000}"/>
    <cellStyle name="level1a 3 7 2" xfId="2103" xr:uid="{00000000-0005-0000-0000-000038170000}"/>
    <cellStyle name="level1a 3 7 2 2" xfId="11774" xr:uid="{00000000-0005-0000-0000-000039170000}"/>
    <cellStyle name="level1a 3 7 2 2 2" xfId="22180" xr:uid="{00000000-0005-0000-0000-00003A170000}"/>
    <cellStyle name="level1a 3 7 2 3" xfId="15452" xr:uid="{00000000-0005-0000-0000-00003B170000}"/>
    <cellStyle name="level1a 3 7 2 3 2" xfId="28118" xr:uid="{00000000-0005-0000-0000-00003C170000}"/>
    <cellStyle name="level1a 3 7 2 3 2 2" xfId="36923" xr:uid="{00000000-0005-0000-0000-00003D170000}"/>
    <cellStyle name="level1a 3 7 2 4" xfId="6360" xr:uid="{00000000-0005-0000-0000-00003E170000}"/>
    <cellStyle name="level1a 3 7 3" xfId="3409" xr:uid="{00000000-0005-0000-0000-00003F170000}"/>
    <cellStyle name="level1a 3 7 3 2" xfId="13048" xr:uid="{00000000-0005-0000-0000-000040170000}"/>
    <cellStyle name="level1a 3 7 3 2 2" xfId="23416" xr:uid="{00000000-0005-0000-0000-000041170000}"/>
    <cellStyle name="level1a 3 7 3 3" xfId="16658" xr:uid="{00000000-0005-0000-0000-000042170000}"/>
    <cellStyle name="level1a 3 7 3 3 2" xfId="29324" xr:uid="{00000000-0005-0000-0000-000043170000}"/>
    <cellStyle name="level1a 3 7 3 3 2 2" xfId="38109" xr:uid="{00000000-0005-0000-0000-000044170000}"/>
    <cellStyle name="level1a 3 7 3 4" xfId="7944" xr:uid="{00000000-0005-0000-0000-000045170000}"/>
    <cellStyle name="level1a 3 7 3 4 2" xfId="18508" xr:uid="{00000000-0005-0000-0000-000046170000}"/>
    <cellStyle name="level1a 3 7 4" xfId="10117" xr:uid="{00000000-0005-0000-0000-000047170000}"/>
    <cellStyle name="level1a 3 7 5" xfId="10393" xr:uid="{00000000-0005-0000-0000-000048170000}"/>
    <cellStyle name="level1a 3 7 5 2" xfId="20905" xr:uid="{00000000-0005-0000-0000-000049170000}"/>
    <cellStyle name="level1a 3 7 6" xfId="4739" xr:uid="{00000000-0005-0000-0000-00004A170000}"/>
    <cellStyle name="level1a 3 7 6 2" xfId="25493" xr:uid="{00000000-0005-0000-0000-00004B170000}"/>
    <cellStyle name="level1a 3 8" xfId="559" xr:uid="{00000000-0005-0000-0000-00004C170000}"/>
    <cellStyle name="level1a 3 8 2" xfId="2104" xr:uid="{00000000-0005-0000-0000-00004D170000}"/>
    <cellStyle name="level1a 3 8 2 2" xfId="11775" xr:uid="{00000000-0005-0000-0000-00004E170000}"/>
    <cellStyle name="level1a 3 8 2 2 2" xfId="22181" xr:uid="{00000000-0005-0000-0000-00004F170000}"/>
    <cellStyle name="level1a 3 8 2 3" xfId="15453" xr:uid="{00000000-0005-0000-0000-000050170000}"/>
    <cellStyle name="level1a 3 8 2 3 2" xfId="28119" xr:uid="{00000000-0005-0000-0000-000051170000}"/>
    <cellStyle name="level1a 3 8 2 3 2 2" xfId="36924" xr:uid="{00000000-0005-0000-0000-000052170000}"/>
    <cellStyle name="level1a 3 8 2 4" xfId="6605" xr:uid="{00000000-0005-0000-0000-000053170000}"/>
    <cellStyle name="level1a 3 8 3" xfId="3387" xr:uid="{00000000-0005-0000-0000-000054170000}"/>
    <cellStyle name="level1a 3 8 3 2" xfId="13027" xr:uid="{00000000-0005-0000-0000-000055170000}"/>
    <cellStyle name="level1a 3 8 3 2 2" xfId="23395" xr:uid="{00000000-0005-0000-0000-000056170000}"/>
    <cellStyle name="level1a 3 8 3 3" xfId="16637" xr:uid="{00000000-0005-0000-0000-000057170000}"/>
    <cellStyle name="level1a 3 8 3 3 2" xfId="29303" xr:uid="{00000000-0005-0000-0000-000058170000}"/>
    <cellStyle name="level1a 3 8 3 3 2 2" xfId="38089" xr:uid="{00000000-0005-0000-0000-000059170000}"/>
    <cellStyle name="level1a 3 8 3 4" xfId="8107" xr:uid="{00000000-0005-0000-0000-00005A170000}"/>
    <cellStyle name="level1a 3 8 3 4 2" xfId="20069" xr:uid="{00000000-0005-0000-0000-00005B170000}"/>
    <cellStyle name="level1a 3 8 4" xfId="8772" xr:uid="{00000000-0005-0000-0000-00005C170000}"/>
    <cellStyle name="level1a 3 8 5" xfId="10360" xr:uid="{00000000-0005-0000-0000-00005D170000}"/>
    <cellStyle name="level1a 3 8 5 2" xfId="20882" xr:uid="{00000000-0005-0000-0000-00005E170000}"/>
    <cellStyle name="level1a 3 8 6" xfId="10237" xr:uid="{00000000-0005-0000-0000-00005F170000}"/>
    <cellStyle name="level1a 3 8 6 2" xfId="17817" xr:uid="{00000000-0005-0000-0000-000060170000}"/>
    <cellStyle name="level1a 3 8 6 2 2" xfId="33155" xr:uid="{00000000-0005-0000-0000-000061170000}"/>
    <cellStyle name="level1a 3 8 7" xfId="5160" xr:uid="{00000000-0005-0000-0000-000062170000}"/>
    <cellStyle name="level1a 3 8 7 2" xfId="20635" xr:uid="{00000000-0005-0000-0000-000063170000}"/>
    <cellStyle name="level1a 3 9" xfId="603" xr:uid="{00000000-0005-0000-0000-000064170000}"/>
    <cellStyle name="level1a 3 9 2" xfId="2105" xr:uid="{00000000-0005-0000-0000-000065170000}"/>
    <cellStyle name="level1a 3 9 2 2" xfId="11776" xr:uid="{00000000-0005-0000-0000-000066170000}"/>
    <cellStyle name="level1a 3 9 2 2 2" xfId="22182" xr:uid="{00000000-0005-0000-0000-000067170000}"/>
    <cellStyle name="level1a 3 9 2 3" xfId="15454" xr:uid="{00000000-0005-0000-0000-000068170000}"/>
    <cellStyle name="level1a 3 9 2 3 2" xfId="28120" xr:uid="{00000000-0005-0000-0000-000069170000}"/>
    <cellStyle name="level1a 3 9 2 3 2 2" xfId="36925" xr:uid="{00000000-0005-0000-0000-00006A170000}"/>
    <cellStyle name="level1a 3 9 2 4" xfId="6652" xr:uid="{00000000-0005-0000-0000-00006B170000}"/>
    <cellStyle name="level1a 3 9 3" xfId="3419" xr:uid="{00000000-0005-0000-0000-00006C170000}"/>
    <cellStyle name="level1a 3 9 3 2" xfId="13056" xr:uid="{00000000-0005-0000-0000-00006D170000}"/>
    <cellStyle name="level1a 3 9 3 2 2" xfId="23424" xr:uid="{00000000-0005-0000-0000-00006E170000}"/>
    <cellStyle name="level1a 3 9 3 3" xfId="16667" xr:uid="{00000000-0005-0000-0000-00006F170000}"/>
    <cellStyle name="level1a 3 9 3 3 2" xfId="29333" xr:uid="{00000000-0005-0000-0000-000070170000}"/>
    <cellStyle name="level1a 3 9 3 3 2 2" xfId="38116" xr:uid="{00000000-0005-0000-0000-000071170000}"/>
    <cellStyle name="level1a 3 9 3 4" xfId="8159" xr:uid="{00000000-0005-0000-0000-000072170000}"/>
    <cellStyle name="level1a 3 9 3 4 2" xfId="19070" xr:uid="{00000000-0005-0000-0000-000073170000}"/>
    <cellStyle name="level1a 3 9 4" xfId="8009" xr:uid="{00000000-0005-0000-0000-000074170000}"/>
    <cellStyle name="level1a 3 9 5" xfId="11825" xr:uid="{00000000-0005-0000-0000-000075170000}"/>
    <cellStyle name="level1a 3 9 5 2" xfId="18685" xr:uid="{00000000-0005-0000-0000-000076170000}"/>
    <cellStyle name="level1a 3 9 5 2 2" xfId="33195" xr:uid="{00000000-0005-0000-0000-000077170000}"/>
    <cellStyle name="level1a 3 9 6" xfId="5196" xr:uid="{00000000-0005-0000-0000-000078170000}"/>
    <cellStyle name="level1a 3 9 6 2" xfId="24962" xr:uid="{00000000-0005-0000-0000-000079170000}"/>
    <cellStyle name="level1a 3_STUD aligned by INSTIT" xfId="4709" xr:uid="{00000000-0005-0000-0000-00007A170000}"/>
    <cellStyle name="level1a 4" xfId="284" xr:uid="{00000000-0005-0000-0000-00007B170000}"/>
    <cellStyle name="level1a 4 10" xfId="4647" xr:uid="{00000000-0005-0000-0000-00007C170000}"/>
    <cellStyle name="level1a 4 10 2" xfId="18070" xr:uid="{00000000-0005-0000-0000-00007D170000}"/>
    <cellStyle name="level1a 4 2" xfId="410" xr:uid="{00000000-0005-0000-0000-00007E170000}"/>
    <cellStyle name="level1a 4 2 2" xfId="766" xr:uid="{00000000-0005-0000-0000-00007F170000}"/>
    <cellStyle name="level1a 4 2 2 2" xfId="2108" xr:uid="{00000000-0005-0000-0000-000080170000}"/>
    <cellStyle name="level1a 4 2 2 2 2" xfId="11779" xr:uid="{00000000-0005-0000-0000-000081170000}"/>
    <cellStyle name="level1a 4 2 2 2 2 2" xfId="22185" xr:uid="{00000000-0005-0000-0000-000082170000}"/>
    <cellStyle name="level1a 4 2 2 2 3" xfId="15457" xr:uid="{00000000-0005-0000-0000-000083170000}"/>
    <cellStyle name="level1a 4 2 2 2 3 2" xfId="28123" xr:uid="{00000000-0005-0000-0000-000084170000}"/>
    <cellStyle name="level1a 4 2 2 2 3 2 2" xfId="36928" xr:uid="{00000000-0005-0000-0000-000085170000}"/>
    <cellStyle name="level1a 4 2 2 2 4" xfId="6728" xr:uid="{00000000-0005-0000-0000-000086170000}"/>
    <cellStyle name="level1a 4 2 2 3" xfId="3547" xr:uid="{00000000-0005-0000-0000-000087170000}"/>
    <cellStyle name="level1a 4 2 2 3 2" xfId="13179" xr:uid="{00000000-0005-0000-0000-000088170000}"/>
    <cellStyle name="level1a 4 2 2 3 2 2" xfId="23546" xr:uid="{00000000-0005-0000-0000-000089170000}"/>
    <cellStyle name="level1a 4 2 2 3 3" xfId="16788" xr:uid="{00000000-0005-0000-0000-00008A170000}"/>
    <cellStyle name="level1a 4 2 2 3 3 2" xfId="29454" xr:uid="{00000000-0005-0000-0000-00008B170000}"/>
    <cellStyle name="level1a 4 2 2 3 3 2 2" xfId="38235" xr:uid="{00000000-0005-0000-0000-00008C170000}"/>
    <cellStyle name="level1a 4 2 2 3 4" xfId="8234" xr:uid="{00000000-0005-0000-0000-00008D170000}"/>
    <cellStyle name="level1a 4 2 2 3 4 2" xfId="19449" xr:uid="{00000000-0005-0000-0000-00008E170000}"/>
    <cellStyle name="level1a 4 2 2 4" xfId="9024" xr:uid="{00000000-0005-0000-0000-00008F170000}"/>
    <cellStyle name="level1a 4 2 2 5" xfId="10540" xr:uid="{00000000-0005-0000-0000-000090170000}"/>
    <cellStyle name="level1a 4 2 2 5 2" xfId="21034" xr:uid="{00000000-0005-0000-0000-000091170000}"/>
    <cellStyle name="level1a 4 2 2 6" xfId="5258" xr:uid="{00000000-0005-0000-0000-000092170000}"/>
    <cellStyle name="level1a 4 2 2 6 2" xfId="20751" xr:uid="{00000000-0005-0000-0000-000093170000}"/>
    <cellStyle name="level1a 4 2 3" xfId="1045" xr:uid="{00000000-0005-0000-0000-000094170000}"/>
    <cellStyle name="level1a 4 2 3 2" xfId="2109" xr:uid="{00000000-0005-0000-0000-000095170000}"/>
    <cellStyle name="level1a 4 2 3 2 2" xfId="11780" xr:uid="{00000000-0005-0000-0000-000096170000}"/>
    <cellStyle name="level1a 4 2 3 2 2 2" xfId="22186" xr:uid="{00000000-0005-0000-0000-000097170000}"/>
    <cellStyle name="level1a 4 2 3 2 3" xfId="15458" xr:uid="{00000000-0005-0000-0000-000098170000}"/>
    <cellStyle name="level1a 4 2 3 2 3 2" xfId="28124" xr:uid="{00000000-0005-0000-0000-000099170000}"/>
    <cellStyle name="level1a 4 2 3 2 3 2 2" xfId="36929" xr:uid="{00000000-0005-0000-0000-00009A170000}"/>
    <cellStyle name="level1a 4 2 3 2 4" xfId="6890" xr:uid="{00000000-0005-0000-0000-00009B170000}"/>
    <cellStyle name="level1a 4 2 3 3" xfId="3823" xr:uid="{00000000-0005-0000-0000-00009C170000}"/>
    <cellStyle name="level1a 4 2 3 3 2" xfId="13450" xr:uid="{00000000-0005-0000-0000-00009D170000}"/>
    <cellStyle name="level1a 4 2 3 3 2 2" xfId="23811" xr:uid="{00000000-0005-0000-0000-00009E170000}"/>
    <cellStyle name="level1a 4 2 3 3 3" xfId="17043" xr:uid="{00000000-0005-0000-0000-00009F170000}"/>
    <cellStyle name="level1a 4 2 3 3 3 2" xfId="29709" xr:uid="{00000000-0005-0000-0000-0000A0170000}"/>
    <cellStyle name="level1a 4 2 3 3 3 2 2" xfId="38488" xr:uid="{00000000-0005-0000-0000-0000A1170000}"/>
    <cellStyle name="level1a 4 2 3 3 4" xfId="8397" xr:uid="{00000000-0005-0000-0000-0000A2170000}"/>
    <cellStyle name="level1a 4 2 3 3 4 2" xfId="20119" xr:uid="{00000000-0005-0000-0000-0000A3170000}"/>
    <cellStyle name="level1a 4 2 3 4" xfId="9191" xr:uid="{00000000-0005-0000-0000-0000A4170000}"/>
    <cellStyle name="level1a 4 2 3 5" xfId="14447" xr:uid="{00000000-0005-0000-0000-0000A5170000}"/>
    <cellStyle name="level1a 4 2 3 5 2" xfId="27140" xr:uid="{00000000-0005-0000-0000-0000A6170000}"/>
    <cellStyle name="level1a 4 2 3 5 2 2" xfId="35977" xr:uid="{00000000-0005-0000-0000-0000A7170000}"/>
    <cellStyle name="level1a 4 2 3 6" xfId="5384" xr:uid="{00000000-0005-0000-0000-0000A8170000}"/>
    <cellStyle name="level1a 4 2 3 6 2" xfId="18427" xr:uid="{00000000-0005-0000-0000-0000A9170000}"/>
    <cellStyle name="level1a 4 2 4" xfId="1278" xr:uid="{00000000-0005-0000-0000-0000AA170000}"/>
    <cellStyle name="level1a 4 2 4 2" xfId="2110" xr:uid="{00000000-0005-0000-0000-0000AB170000}"/>
    <cellStyle name="level1a 4 2 4 2 2" xfId="11781" xr:uid="{00000000-0005-0000-0000-0000AC170000}"/>
    <cellStyle name="level1a 4 2 4 2 2 2" xfId="22187" xr:uid="{00000000-0005-0000-0000-0000AD170000}"/>
    <cellStyle name="level1a 4 2 4 2 3" xfId="15459" xr:uid="{00000000-0005-0000-0000-0000AE170000}"/>
    <cellStyle name="level1a 4 2 4 2 3 2" xfId="28125" xr:uid="{00000000-0005-0000-0000-0000AF170000}"/>
    <cellStyle name="level1a 4 2 4 2 3 2 2" xfId="36930" xr:uid="{00000000-0005-0000-0000-0000B0170000}"/>
    <cellStyle name="level1a 4 2 4 2 4" xfId="7111" xr:uid="{00000000-0005-0000-0000-0000B1170000}"/>
    <cellStyle name="level1a 4 2 4 3" xfId="4056" xr:uid="{00000000-0005-0000-0000-0000B2170000}"/>
    <cellStyle name="level1a 4 2 4 3 2" xfId="13678" xr:uid="{00000000-0005-0000-0000-0000B3170000}"/>
    <cellStyle name="level1a 4 2 4 3 2 2" xfId="24030" xr:uid="{00000000-0005-0000-0000-0000B4170000}"/>
    <cellStyle name="level1a 4 2 4 3 3" xfId="17256" xr:uid="{00000000-0005-0000-0000-0000B5170000}"/>
    <cellStyle name="level1a 4 2 4 3 3 2" xfId="29922" xr:uid="{00000000-0005-0000-0000-0000B6170000}"/>
    <cellStyle name="level1a 4 2 4 3 3 2 2" xfId="38699" xr:uid="{00000000-0005-0000-0000-0000B7170000}"/>
    <cellStyle name="level1a 4 2 4 3 4" xfId="8619" xr:uid="{00000000-0005-0000-0000-0000B8170000}"/>
    <cellStyle name="level1a 4 2 4 3 4 2" xfId="5650" xr:uid="{00000000-0005-0000-0000-0000B9170000}"/>
    <cellStyle name="level1a 4 2 4 4" xfId="9415" xr:uid="{00000000-0005-0000-0000-0000BA170000}"/>
    <cellStyle name="level1a 4 2 4 5" xfId="10949" xr:uid="{00000000-0005-0000-0000-0000BB170000}"/>
    <cellStyle name="level1a 4 2 4 5 2" xfId="21389" xr:uid="{00000000-0005-0000-0000-0000BC170000}"/>
    <cellStyle name="level1a 4 2 4 6" xfId="14656" xr:uid="{00000000-0005-0000-0000-0000BD170000}"/>
    <cellStyle name="level1a 4 2 4 6 2" xfId="27341" xr:uid="{00000000-0005-0000-0000-0000BE170000}"/>
    <cellStyle name="level1a 4 2 4 6 2 2" xfId="36170" xr:uid="{00000000-0005-0000-0000-0000BF170000}"/>
    <cellStyle name="level1a 4 2 4 7" xfId="5570" xr:uid="{00000000-0005-0000-0000-0000C0170000}"/>
    <cellStyle name="level1a 4 2 4 7 2" xfId="20673" xr:uid="{00000000-0005-0000-0000-0000C1170000}"/>
    <cellStyle name="level1a 4 2 5" xfId="1495" xr:uid="{00000000-0005-0000-0000-0000C2170000}"/>
    <cellStyle name="level1a 4 2 5 2" xfId="2111" xr:uid="{00000000-0005-0000-0000-0000C3170000}"/>
    <cellStyle name="level1a 4 2 5 2 2" xfId="11782" xr:uid="{00000000-0005-0000-0000-0000C4170000}"/>
    <cellStyle name="level1a 4 2 5 2 2 2" xfId="22188" xr:uid="{00000000-0005-0000-0000-0000C5170000}"/>
    <cellStyle name="level1a 4 2 5 2 3" xfId="15460" xr:uid="{00000000-0005-0000-0000-0000C6170000}"/>
    <cellStyle name="level1a 4 2 5 2 3 2" xfId="28126" xr:uid="{00000000-0005-0000-0000-0000C7170000}"/>
    <cellStyle name="level1a 4 2 5 2 3 2 2" xfId="36931" xr:uid="{00000000-0005-0000-0000-0000C8170000}"/>
    <cellStyle name="level1a 4 2 5 2 4" xfId="7295" xr:uid="{00000000-0005-0000-0000-0000C9170000}"/>
    <cellStyle name="level1a 4 2 5 3" xfId="4273" xr:uid="{00000000-0005-0000-0000-0000CA170000}"/>
    <cellStyle name="level1a 4 2 5 3 2" xfId="13895" xr:uid="{00000000-0005-0000-0000-0000CB170000}"/>
    <cellStyle name="level1a 4 2 5 3 2 2" xfId="24237" xr:uid="{00000000-0005-0000-0000-0000CC170000}"/>
    <cellStyle name="level1a 4 2 5 3 3" xfId="17455" xr:uid="{00000000-0005-0000-0000-0000CD170000}"/>
    <cellStyle name="level1a 4 2 5 3 3 2" xfId="30121" xr:uid="{00000000-0005-0000-0000-0000CE170000}"/>
    <cellStyle name="level1a 4 2 5 3 3 2 2" xfId="38898" xr:uid="{00000000-0005-0000-0000-0000CF170000}"/>
    <cellStyle name="level1a 4 2 5 3 4" xfId="9607" xr:uid="{00000000-0005-0000-0000-0000D0170000}"/>
    <cellStyle name="level1a 4 2 5 4" xfId="11166" xr:uid="{00000000-0005-0000-0000-0000D1170000}"/>
    <cellStyle name="level1a 4 2 5 4 2" xfId="21597" xr:uid="{00000000-0005-0000-0000-0000D2170000}"/>
    <cellStyle name="level1a 4 2 5 5" xfId="14873" xr:uid="{00000000-0005-0000-0000-0000D3170000}"/>
    <cellStyle name="level1a 4 2 5 5 2" xfId="27550" xr:uid="{00000000-0005-0000-0000-0000D4170000}"/>
    <cellStyle name="level1a 4 2 5 5 2 2" xfId="36369" xr:uid="{00000000-0005-0000-0000-0000D5170000}"/>
    <cellStyle name="level1a 4 2 5 6" xfId="5751" xr:uid="{00000000-0005-0000-0000-0000D6170000}"/>
    <cellStyle name="level1a 4 2 5 6 2" xfId="25787" xr:uid="{00000000-0005-0000-0000-0000D7170000}"/>
    <cellStyle name="level1a 4 2 6" xfId="1697" xr:uid="{00000000-0005-0000-0000-0000D8170000}"/>
    <cellStyle name="level1a 4 2 6 2" xfId="2112" xr:uid="{00000000-0005-0000-0000-0000D9170000}"/>
    <cellStyle name="level1a 4 2 6 2 2" xfId="11783" xr:uid="{00000000-0005-0000-0000-0000DA170000}"/>
    <cellStyle name="level1a 4 2 6 2 2 2" xfId="22189" xr:uid="{00000000-0005-0000-0000-0000DB170000}"/>
    <cellStyle name="level1a 4 2 6 2 3" xfId="15461" xr:uid="{00000000-0005-0000-0000-0000DC170000}"/>
    <cellStyle name="level1a 4 2 6 2 3 2" xfId="28127" xr:uid="{00000000-0005-0000-0000-0000DD170000}"/>
    <cellStyle name="level1a 4 2 6 2 3 2 2" xfId="36932" xr:uid="{00000000-0005-0000-0000-0000DE170000}"/>
    <cellStyle name="level1a 4 2 6 2 4" xfId="7296" xr:uid="{00000000-0005-0000-0000-0000DF170000}"/>
    <cellStyle name="level1a 4 2 6 3" xfId="4475" xr:uid="{00000000-0005-0000-0000-0000E0170000}"/>
    <cellStyle name="level1a 4 2 6 3 2" xfId="14097" xr:uid="{00000000-0005-0000-0000-0000E1170000}"/>
    <cellStyle name="level1a 4 2 6 3 2 2" xfId="24429" xr:uid="{00000000-0005-0000-0000-0000E2170000}"/>
    <cellStyle name="level1a 4 2 6 3 3" xfId="17642" xr:uid="{00000000-0005-0000-0000-0000E3170000}"/>
    <cellStyle name="level1a 4 2 6 3 3 2" xfId="30308" xr:uid="{00000000-0005-0000-0000-0000E4170000}"/>
    <cellStyle name="level1a 4 2 6 3 3 2 2" xfId="39085" xr:uid="{00000000-0005-0000-0000-0000E5170000}"/>
    <cellStyle name="level1a 4 2 6 3 4" xfId="9608" xr:uid="{00000000-0005-0000-0000-0000E6170000}"/>
    <cellStyle name="level1a 4 2 6 4" xfId="11368" xr:uid="{00000000-0005-0000-0000-0000E7170000}"/>
    <cellStyle name="level1a 4 2 6 4 2" xfId="21793" xr:uid="{00000000-0005-0000-0000-0000E8170000}"/>
    <cellStyle name="level1a 4 2 6 5" xfId="15075" xr:uid="{00000000-0005-0000-0000-0000E9170000}"/>
    <cellStyle name="level1a 4 2 6 5 2" xfId="27744" xr:uid="{00000000-0005-0000-0000-0000EA170000}"/>
    <cellStyle name="level1a 4 2 6 5 2 2" xfId="36556" xr:uid="{00000000-0005-0000-0000-0000EB170000}"/>
    <cellStyle name="level1a 4 2 6 6" xfId="5752" xr:uid="{00000000-0005-0000-0000-0000EC170000}"/>
    <cellStyle name="level1a 4 2 6 6 2" xfId="18487" xr:uid="{00000000-0005-0000-0000-0000ED170000}"/>
    <cellStyle name="level1a 4 2 7" xfId="2107" xr:uid="{00000000-0005-0000-0000-0000EE170000}"/>
    <cellStyle name="level1a 4 2 7 2" xfId="11778" xr:uid="{00000000-0005-0000-0000-0000EF170000}"/>
    <cellStyle name="level1a 4 2 7 2 2" xfId="22184" xr:uid="{00000000-0005-0000-0000-0000F0170000}"/>
    <cellStyle name="level1a 4 2 7 3" xfId="15456" xr:uid="{00000000-0005-0000-0000-0000F1170000}"/>
    <cellStyle name="level1a 4 2 7 3 2" xfId="28122" xr:uid="{00000000-0005-0000-0000-0000F2170000}"/>
    <cellStyle name="level1a 4 2 7 3 2 2" xfId="36927" xr:uid="{00000000-0005-0000-0000-0000F3170000}"/>
    <cellStyle name="level1a 4 2 7 4" xfId="6452" xr:uid="{00000000-0005-0000-0000-0000F4170000}"/>
    <cellStyle name="level1a 4 2 8" xfId="4848" xr:uid="{00000000-0005-0000-0000-0000F5170000}"/>
    <cellStyle name="level1a 4 2 8 2" xfId="24679" xr:uid="{00000000-0005-0000-0000-0000F6170000}"/>
    <cellStyle name="level1a 4 2_STUD aligned by INSTIT" xfId="4790" xr:uid="{00000000-0005-0000-0000-0000F7170000}"/>
    <cellStyle name="level1a 4 3" xfId="468" xr:uid="{00000000-0005-0000-0000-0000F8170000}"/>
    <cellStyle name="level1a 4 3 2" xfId="824" xr:uid="{00000000-0005-0000-0000-0000F9170000}"/>
    <cellStyle name="level1a 4 3 2 2" xfId="2114" xr:uid="{00000000-0005-0000-0000-0000FA170000}"/>
    <cellStyle name="level1a 4 3 2 2 2" xfId="11785" xr:uid="{00000000-0005-0000-0000-0000FB170000}"/>
    <cellStyle name="level1a 4 3 2 2 2 2" xfId="22191" xr:uid="{00000000-0005-0000-0000-0000FC170000}"/>
    <cellStyle name="level1a 4 3 2 2 3" xfId="15463" xr:uid="{00000000-0005-0000-0000-0000FD170000}"/>
    <cellStyle name="level1a 4 3 2 2 3 2" xfId="28129" xr:uid="{00000000-0005-0000-0000-0000FE170000}"/>
    <cellStyle name="level1a 4 3 2 2 3 2 2" xfId="36934" xr:uid="{00000000-0005-0000-0000-0000FF170000}"/>
    <cellStyle name="level1a 4 3 2 2 4" xfId="6943" xr:uid="{00000000-0005-0000-0000-000000180000}"/>
    <cellStyle name="level1a 4 3 2 3" xfId="3605" xr:uid="{00000000-0005-0000-0000-000001180000}"/>
    <cellStyle name="level1a 4 3 2 3 2" xfId="13233" xr:uid="{00000000-0005-0000-0000-000002180000}"/>
    <cellStyle name="level1a 4 3 2 3 2 2" xfId="23601" xr:uid="{00000000-0005-0000-0000-000003180000}"/>
    <cellStyle name="level1a 4 3 2 3 3" xfId="16840" xr:uid="{00000000-0005-0000-0000-000004180000}"/>
    <cellStyle name="level1a 4 3 2 3 3 2" xfId="29506" xr:uid="{00000000-0005-0000-0000-000005180000}"/>
    <cellStyle name="level1a 4 3 2 3 3 2 2" xfId="38286" xr:uid="{00000000-0005-0000-0000-000006180000}"/>
    <cellStyle name="level1a 4 3 2 3 4" xfId="8451" xr:uid="{00000000-0005-0000-0000-000007180000}"/>
    <cellStyle name="level1a 4 3 2 3 4 2" xfId="19061" xr:uid="{00000000-0005-0000-0000-000008180000}"/>
    <cellStyle name="level1a 4 3 2 4" xfId="9245" xr:uid="{00000000-0005-0000-0000-000009180000}"/>
    <cellStyle name="level1a 4 3 2 5" xfId="14239" xr:uid="{00000000-0005-0000-0000-00000A180000}"/>
    <cellStyle name="level1a 4 3 2 5 2" xfId="26941" xr:uid="{00000000-0005-0000-0000-00000B180000}"/>
    <cellStyle name="level1a 4 3 2 5 2 2" xfId="35784" xr:uid="{00000000-0005-0000-0000-00000C180000}"/>
    <cellStyle name="level1a 4 3 2 6" xfId="5424" xr:uid="{00000000-0005-0000-0000-00000D180000}"/>
    <cellStyle name="level1a 4 3 2 6 2" xfId="20863" xr:uid="{00000000-0005-0000-0000-00000E180000}"/>
    <cellStyle name="level1a 4 3 3" xfId="1103" xr:uid="{00000000-0005-0000-0000-00000F180000}"/>
    <cellStyle name="level1a 4 3 3 2" xfId="2115" xr:uid="{00000000-0005-0000-0000-000010180000}"/>
    <cellStyle name="level1a 4 3 3 2 2" xfId="11786" xr:uid="{00000000-0005-0000-0000-000011180000}"/>
    <cellStyle name="level1a 4 3 3 2 2 2" xfId="22192" xr:uid="{00000000-0005-0000-0000-000012180000}"/>
    <cellStyle name="level1a 4 3 3 2 3" xfId="15464" xr:uid="{00000000-0005-0000-0000-000013180000}"/>
    <cellStyle name="level1a 4 3 3 2 3 2" xfId="28130" xr:uid="{00000000-0005-0000-0000-000014180000}"/>
    <cellStyle name="level1a 4 3 3 2 3 2 2" xfId="36935" xr:uid="{00000000-0005-0000-0000-000015180000}"/>
    <cellStyle name="level1a 4 3 3 2 4" xfId="7297" xr:uid="{00000000-0005-0000-0000-000016180000}"/>
    <cellStyle name="level1a 4 3 3 3" xfId="3881" xr:uid="{00000000-0005-0000-0000-000017180000}"/>
    <cellStyle name="level1a 4 3 3 3 2" xfId="13504" xr:uid="{00000000-0005-0000-0000-000018180000}"/>
    <cellStyle name="level1a 4 3 3 3 2 2" xfId="23865" xr:uid="{00000000-0005-0000-0000-000019180000}"/>
    <cellStyle name="level1a 4 3 3 3 3" xfId="17095" xr:uid="{00000000-0005-0000-0000-00001A180000}"/>
    <cellStyle name="level1a 4 3 3 3 3 2" xfId="29761" xr:uid="{00000000-0005-0000-0000-00001B180000}"/>
    <cellStyle name="level1a 4 3 3 3 3 2 2" xfId="38539" xr:uid="{00000000-0005-0000-0000-00001C180000}"/>
    <cellStyle name="level1a 4 3 3 3 4" xfId="9609" xr:uid="{00000000-0005-0000-0000-00001D180000}"/>
    <cellStyle name="level1a 4 3 3 4" xfId="10807" xr:uid="{00000000-0005-0000-0000-00001E180000}"/>
    <cellStyle name="level1a 4 3 3 4 2" xfId="21265" xr:uid="{00000000-0005-0000-0000-00001F180000}"/>
    <cellStyle name="level1a 4 3 3 5" xfId="5753" xr:uid="{00000000-0005-0000-0000-000020180000}"/>
    <cellStyle name="level1a 4 3 3 5 2" xfId="26760" xr:uid="{00000000-0005-0000-0000-000021180000}"/>
    <cellStyle name="level1a 4 3 4" xfId="1332" xr:uid="{00000000-0005-0000-0000-000022180000}"/>
    <cellStyle name="level1a 4 3 4 2" xfId="2116" xr:uid="{00000000-0005-0000-0000-000023180000}"/>
    <cellStyle name="level1a 4 3 4 2 2" xfId="11787" xr:uid="{00000000-0005-0000-0000-000024180000}"/>
    <cellStyle name="level1a 4 3 4 2 2 2" xfId="22193" xr:uid="{00000000-0005-0000-0000-000025180000}"/>
    <cellStyle name="level1a 4 3 4 2 3" xfId="15465" xr:uid="{00000000-0005-0000-0000-000026180000}"/>
    <cellStyle name="level1a 4 3 4 2 3 2" xfId="28131" xr:uid="{00000000-0005-0000-0000-000027180000}"/>
    <cellStyle name="level1a 4 3 4 2 3 2 2" xfId="36936" xr:uid="{00000000-0005-0000-0000-000028180000}"/>
    <cellStyle name="level1a 4 3 4 2 4" xfId="7298" xr:uid="{00000000-0005-0000-0000-000029180000}"/>
    <cellStyle name="level1a 4 3 4 3" xfId="4110" xr:uid="{00000000-0005-0000-0000-00002A180000}"/>
    <cellStyle name="level1a 4 3 4 3 2" xfId="13732" xr:uid="{00000000-0005-0000-0000-00002B180000}"/>
    <cellStyle name="level1a 4 3 4 3 2 2" xfId="24083" xr:uid="{00000000-0005-0000-0000-00002C180000}"/>
    <cellStyle name="level1a 4 3 4 3 3" xfId="17308" xr:uid="{00000000-0005-0000-0000-00002D180000}"/>
    <cellStyle name="level1a 4 3 4 3 3 2" xfId="29974" xr:uid="{00000000-0005-0000-0000-00002E180000}"/>
    <cellStyle name="level1a 4 3 4 3 3 2 2" xfId="38751" xr:uid="{00000000-0005-0000-0000-00002F180000}"/>
    <cellStyle name="level1a 4 3 4 3 4" xfId="9610" xr:uid="{00000000-0005-0000-0000-000030180000}"/>
    <cellStyle name="level1a 4 3 4 4" xfId="11003" xr:uid="{00000000-0005-0000-0000-000031180000}"/>
    <cellStyle name="level1a 4 3 4 4 2" xfId="21441" xr:uid="{00000000-0005-0000-0000-000032180000}"/>
    <cellStyle name="level1a 4 3 4 5" xfId="14710" xr:uid="{00000000-0005-0000-0000-000033180000}"/>
    <cellStyle name="level1a 4 3 4 5 2" xfId="27394" xr:uid="{00000000-0005-0000-0000-000034180000}"/>
    <cellStyle name="level1a 4 3 4 5 2 2" xfId="36222" xr:uid="{00000000-0005-0000-0000-000035180000}"/>
    <cellStyle name="level1a 4 3 4 6" xfId="5754" xr:uid="{00000000-0005-0000-0000-000036180000}"/>
    <cellStyle name="level1a 4 3 4 6 2" xfId="24860" xr:uid="{00000000-0005-0000-0000-000037180000}"/>
    <cellStyle name="level1a 4 3 5" xfId="1548" xr:uid="{00000000-0005-0000-0000-000038180000}"/>
    <cellStyle name="level1a 4 3 5 2" xfId="2117" xr:uid="{00000000-0005-0000-0000-000039180000}"/>
    <cellStyle name="level1a 4 3 5 2 2" xfId="11788" xr:uid="{00000000-0005-0000-0000-00003A180000}"/>
    <cellStyle name="level1a 4 3 5 2 2 2" xfId="22194" xr:uid="{00000000-0005-0000-0000-00003B180000}"/>
    <cellStyle name="level1a 4 3 5 2 3" xfId="15466" xr:uid="{00000000-0005-0000-0000-00003C180000}"/>
    <cellStyle name="level1a 4 3 5 2 3 2" xfId="28132" xr:uid="{00000000-0005-0000-0000-00003D180000}"/>
    <cellStyle name="level1a 4 3 5 2 3 2 2" xfId="36937" xr:uid="{00000000-0005-0000-0000-00003E180000}"/>
    <cellStyle name="level1a 4 3 5 2 4" xfId="7299" xr:uid="{00000000-0005-0000-0000-00003F180000}"/>
    <cellStyle name="level1a 4 3 5 3" xfId="4326" xr:uid="{00000000-0005-0000-0000-000040180000}"/>
    <cellStyle name="level1a 4 3 5 3 2" xfId="13948" xr:uid="{00000000-0005-0000-0000-000041180000}"/>
    <cellStyle name="level1a 4 3 5 3 2 2" xfId="24288" xr:uid="{00000000-0005-0000-0000-000042180000}"/>
    <cellStyle name="level1a 4 3 5 3 3" xfId="17506" xr:uid="{00000000-0005-0000-0000-000043180000}"/>
    <cellStyle name="level1a 4 3 5 3 3 2" xfId="30172" xr:uid="{00000000-0005-0000-0000-000044180000}"/>
    <cellStyle name="level1a 4 3 5 3 3 2 2" xfId="38949" xr:uid="{00000000-0005-0000-0000-000045180000}"/>
    <cellStyle name="level1a 4 3 5 3 4" xfId="9611" xr:uid="{00000000-0005-0000-0000-000046180000}"/>
    <cellStyle name="level1a 4 3 5 4" xfId="11219" xr:uid="{00000000-0005-0000-0000-000047180000}"/>
    <cellStyle name="level1a 4 3 5 4 2" xfId="21649" xr:uid="{00000000-0005-0000-0000-000048180000}"/>
    <cellStyle name="level1a 4 3 5 5" xfId="14926" xr:uid="{00000000-0005-0000-0000-000049180000}"/>
    <cellStyle name="level1a 4 3 5 5 2" xfId="27601" xr:uid="{00000000-0005-0000-0000-00004A180000}"/>
    <cellStyle name="level1a 4 3 5 5 2 2" xfId="36420" xr:uid="{00000000-0005-0000-0000-00004B180000}"/>
    <cellStyle name="level1a 4 3 5 6" xfId="5755" xr:uid="{00000000-0005-0000-0000-00004C180000}"/>
    <cellStyle name="level1a 4 3 5 6 2" xfId="20798" xr:uid="{00000000-0005-0000-0000-00004D180000}"/>
    <cellStyle name="level1a 4 3 6" xfId="1750" xr:uid="{00000000-0005-0000-0000-00004E180000}"/>
    <cellStyle name="level1a 4 3 6 2" xfId="2118" xr:uid="{00000000-0005-0000-0000-00004F180000}"/>
    <cellStyle name="level1a 4 3 6 2 2" xfId="11789" xr:uid="{00000000-0005-0000-0000-000050180000}"/>
    <cellStyle name="level1a 4 3 6 2 2 2" xfId="22195" xr:uid="{00000000-0005-0000-0000-000051180000}"/>
    <cellStyle name="level1a 4 3 6 2 3" xfId="15467" xr:uid="{00000000-0005-0000-0000-000052180000}"/>
    <cellStyle name="level1a 4 3 6 2 3 2" xfId="28133" xr:uid="{00000000-0005-0000-0000-000053180000}"/>
    <cellStyle name="level1a 4 3 6 2 3 2 2" xfId="36938" xr:uid="{00000000-0005-0000-0000-000054180000}"/>
    <cellStyle name="level1a 4 3 6 2 4" xfId="7300" xr:uid="{00000000-0005-0000-0000-000055180000}"/>
    <cellStyle name="level1a 4 3 6 3" xfId="4528" xr:uid="{00000000-0005-0000-0000-000056180000}"/>
    <cellStyle name="level1a 4 3 6 3 2" xfId="14150" xr:uid="{00000000-0005-0000-0000-000057180000}"/>
    <cellStyle name="level1a 4 3 6 3 2 2" xfId="24481" xr:uid="{00000000-0005-0000-0000-000058180000}"/>
    <cellStyle name="level1a 4 3 6 3 3" xfId="17693" xr:uid="{00000000-0005-0000-0000-000059180000}"/>
    <cellStyle name="level1a 4 3 6 3 3 2" xfId="30359" xr:uid="{00000000-0005-0000-0000-00005A180000}"/>
    <cellStyle name="level1a 4 3 6 3 3 2 2" xfId="39136" xr:uid="{00000000-0005-0000-0000-00005B180000}"/>
    <cellStyle name="level1a 4 3 6 3 4" xfId="9612" xr:uid="{00000000-0005-0000-0000-00005C180000}"/>
    <cellStyle name="level1a 4 3 6 4" xfId="11421" xr:uid="{00000000-0005-0000-0000-00005D180000}"/>
    <cellStyle name="level1a 4 3 6 4 2" xfId="21845" xr:uid="{00000000-0005-0000-0000-00005E180000}"/>
    <cellStyle name="level1a 4 3 6 5" xfId="15128" xr:uid="{00000000-0005-0000-0000-00005F180000}"/>
    <cellStyle name="level1a 4 3 6 5 2" xfId="27796" xr:uid="{00000000-0005-0000-0000-000060180000}"/>
    <cellStyle name="level1a 4 3 6 5 2 2" xfId="36607" xr:uid="{00000000-0005-0000-0000-000061180000}"/>
    <cellStyle name="level1a 4 3 6 6" xfId="5756" xr:uid="{00000000-0005-0000-0000-000062180000}"/>
    <cellStyle name="level1a 4 3 6 6 2" xfId="17849" xr:uid="{00000000-0005-0000-0000-000063180000}"/>
    <cellStyle name="level1a 4 3 7" xfId="2113" xr:uid="{00000000-0005-0000-0000-000064180000}"/>
    <cellStyle name="level1a 4 3 7 2" xfId="11784" xr:uid="{00000000-0005-0000-0000-000065180000}"/>
    <cellStyle name="level1a 4 3 7 2 2" xfId="22190" xr:uid="{00000000-0005-0000-0000-000066180000}"/>
    <cellStyle name="level1a 4 3 7 3" xfId="15462" xr:uid="{00000000-0005-0000-0000-000067180000}"/>
    <cellStyle name="level1a 4 3 7 3 2" xfId="28128" xr:uid="{00000000-0005-0000-0000-000068180000}"/>
    <cellStyle name="level1a 4 3 7 3 2 2" xfId="36933" xr:uid="{00000000-0005-0000-0000-000069180000}"/>
    <cellStyle name="level1a 4 3 7 4" xfId="6504" xr:uid="{00000000-0005-0000-0000-00006A180000}"/>
    <cellStyle name="level1a 4 3 8" xfId="3341" xr:uid="{00000000-0005-0000-0000-00006B180000}"/>
    <cellStyle name="level1a 4 3 8 2" xfId="12982" xr:uid="{00000000-0005-0000-0000-00006C180000}"/>
    <cellStyle name="level1a 4 3 8 2 2" xfId="23352" xr:uid="{00000000-0005-0000-0000-00006D180000}"/>
    <cellStyle name="level1a 4 3 8 3" xfId="16595" xr:uid="{00000000-0005-0000-0000-00006E180000}"/>
    <cellStyle name="level1a 4 3 8 3 2" xfId="29261" xr:uid="{00000000-0005-0000-0000-00006F180000}"/>
    <cellStyle name="level1a 4 3 8 3 2 2" xfId="38048" xr:uid="{00000000-0005-0000-0000-000070180000}"/>
    <cellStyle name="level1a 4 3 8 4" xfId="8852" xr:uid="{00000000-0005-0000-0000-000071180000}"/>
    <cellStyle name="level1a 4 3 9" xfId="4879" xr:uid="{00000000-0005-0000-0000-000072180000}"/>
    <cellStyle name="level1a 4 3 9 2" xfId="18999" xr:uid="{00000000-0005-0000-0000-000073180000}"/>
    <cellStyle name="level1a 4 3_STUD aligned by INSTIT" xfId="4795" xr:uid="{00000000-0005-0000-0000-000074180000}"/>
    <cellStyle name="level1a 4 4" xfId="642" xr:uid="{00000000-0005-0000-0000-000075180000}"/>
    <cellStyle name="level1a 4 4 2" xfId="2119" xr:uid="{00000000-0005-0000-0000-000076180000}"/>
    <cellStyle name="level1a 4 4 2 2" xfId="11790" xr:uid="{00000000-0005-0000-0000-000077180000}"/>
    <cellStyle name="level1a 4 4 2 2 2" xfId="22196" xr:uid="{00000000-0005-0000-0000-000078180000}"/>
    <cellStyle name="level1a 4 4 2 3" xfId="15468" xr:uid="{00000000-0005-0000-0000-000079180000}"/>
    <cellStyle name="level1a 4 4 2 3 2" xfId="28134" xr:uid="{00000000-0005-0000-0000-00007A180000}"/>
    <cellStyle name="level1a 4 4 2 3 2 2" xfId="36939" xr:uid="{00000000-0005-0000-0000-00007B180000}"/>
    <cellStyle name="level1a 4 4 2 4" xfId="6377" xr:uid="{00000000-0005-0000-0000-00007C180000}"/>
    <cellStyle name="level1a 4 4 3" xfId="3452" xr:uid="{00000000-0005-0000-0000-00007D180000}"/>
    <cellStyle name="level1a 4 4 3 2" xfId="13086" xr:uid="{00000000-0005-0000-0000-00007E180000}"/>
    <cellStyle name="level1a 4 4 3 2 2" xfId="23455" xr:uid="{00000000-0005-0000-0000-00007F180000}"/>
    <cellStyle name="level1a 4 4 3 3" xfId="16696" xr:uid="{00000000-0005-0000-0000-000080180000}"/>
    <cellStyle name="level1a 4 4 3 3 2" xfId="29362" xr:uid="{00000000-0005-0000-0000-000081180000}"/>
    <cellStyle name="level1a 4 4 3 3 2 2" xfId="38145" xr:uid="{00000000-0005-0000-0000-000082180000}"/>
    <cellStyle name="level1a 4 4 3 4" xfId="7961" xr:uid="{00000000-0005-0000-0000-000083180000}"/>
    <cellStyle name="level1a 4 4 3 4 2" xfId="7311" xr:uid="{00000000-0005-0000-0000-000084180000}"/>
    <cellStyle name="level1a 4 4 4" xfId="10125" xr:uid="{00000000-0005-0000-0000-000085180000}"/>
    <cellStyle name="level1a 4 4 5" xfId="10438" xr:uid="{00000000-0005-0000-0000-000086180000}"/>
    <cellStyle name="level1a 4 4 5 2" xfId="20944" xr:uid="{00000000-0005-0000-0000-000087180000}"/>
    <cellStyle name="level1a 4 4 6" xfId="4773" xr:uid="{00000000-0005-0000-0000-000088180000}"/>
    <cellStyle name="level1a 4 4 6 2" xfId="24708" xr:uid="{00000000-0005-0000-0000-000089180000}"/>
    <cellStyle name="level1a 4 5" xfId="930" xr:uid="{00000000-0005-0000-0000-00008A180000}"/>
    <cellStyle name="level1a 4 5 2" xfId="2120" xr:uid="{00000000-0005-0000-0000-00008B180000}"/>
    <cellStyle name="level1a 4 5 2 2" xfId="11791" xr:uid="{00000000-0005-0000-0000-00008C180000}"/>
    <cellStyle name="level1a 4 5 2 2 2" xfId="22197" xr:uid="{00000000-0005-0000-0000-00008D180000}"/>
    <cellStyle name="level1a 4 5 2 3" xfId="15469" xr:uid="{00000000-0005-0000-0000-00008E180000}"/>
    <cellStyle name="level1a 4 5 2 3 2" xfId="28135" xr:uid="{00000000-0005-0000-0000-00008F180000}"/>
    <cellStyle name="level1a 4 5 2 3 2 2" xfId="36940" xr:uid="{00000000-0005-0000-0000-000090180000}"/>
    <cellStyle name="level1a 4 5 2 4" xfId="6642" xr:uid="{00000000-0005-0000-0000-000091180000}"/>
    <cellStyle name="level1a 4 5 3" xfId="3708" xr:uid="{00000000-0005-0000-0000-000092180000}"/>
    <cellStyle name="level1a 4 5 3 2" xfId="13335" xr:uid="{00000000-0005-0000-0000-000093180000}"/>
    <cellStyle name="level1a 4 5 3 2 2" xfId="23700" xr:uid="{00000000-0005-0000-0000-000094180000}"/>
    <cellStyle name="level1a 4 5 3 3" xfId="16935" xr:uid="{00000000-0005-0000-0000-000095180000}"/>
    <cellStyle name="level1a 4 5 3 3 2" xfId="29601" xr:uid="{00000000-0005-0000-0000-000096180000}"/>
    <cellStyle name="level1a 4 5 3 3 2 2" xfId="38380" xr:uid="{00000000-0005-0000-0000-000097180000}"/>
    <cellStyle name="level1a 4 5 3 4" xfId="8149" xr:uid="{00000000-0005-0000-0000-000098180000}"/>
    <cellStyle name="level1a 4 5 3 4 2" xfId="18393" xr:uid="{00000000-0005-0000-0000-000099180000}"/>
    <cellStyle name="level1a 4 5 4" xfId="8043" xr:uid="{00000000-0005-0000-0000-00009A180000}"/>
    <cellStyle name="level1a 4 5 5" xfId="10673" xr:uid="{00000000-0005-0000-0000-00009B180000}"/>
    <cellStyle name="level1a 4 5 5 2" xfId="21151" xr:uid="{00000000-0005-0000-0000-00009C180000}"/>
    <cellStyle name="level1a 4 5 6" xfId="14337" xr:uid="{00000000-0005-0000-0000-00009D180000}"/>
    <cellStyle name="level1a 4 5 6 2" xfId="27035" xr:uid="{00000000-0005-0000-0000-00009E180000}"/>
    <cellStyle name="level1a 4 5 6 2 2" xfId="35874" xr:uid="{00000000-0005-0000-0000-00009F180000}"/>
    <cellStyle name="level1a 4 5 7" xfId="5186" xr:uid="{00000000-0005-0000-0000-0000A0180000}"/>
    <cellStyle name="level1a 4 5 7 2" xfId="21024" xr:uid="{00000000-0005-0000-0000-0000A1180000}"/>
    <cellStyle name="level1a 4 6" xfId="706" xr:uid="{00000000-0005-0000-0000-0000A2180000}"/>
    <cellStyle name="level1a 4 6 2" xfId="2121" xr:uid="{00000000-0005-0000-0000-0000A3180000}"/>
    <cellStyle name="level1a 4 6 2 2" xfId="11792" xr:uid="{00000000-0005-0000-0000-0000A4180000}"/>
    <cellStyle name="level1a 4 6 2 2 2" xfId="22198" xr:uid="{00000000-0005-0000-0000-0000A5180000}"/>
    <cellStyle name="level1a 4 6 2 3" xfId="15470" xr:uid="{00000000-0005-0000-0000-0000A6180000}"/>
    <cellStyle name="level1a 4 6 2 3 2" xfId="28136" xr:uid="{00000000-0005-0000-0000-0000A7180000}"/>
    <cellStyle name="level1a 4 6 2 3 2 2" xfId="36941" xr:uid="{00000000-0005-0000-0000-0000A8180000}"/>
    <cellStyle name="level1a 4 6 2 4" xfId="6776" xr:uid="{00000000-0005-0000-0000-0000A9180000}"/>
    <cellStyle name="level1a 4 6 3" xfId="3491" xr:uid="{00000000-0005-0000-0000-0000AA180000}"/>
    <cellStyle name="level1a 4 6 3 2" xfId="13125" xr:uid="{00000000-0005-0000-0000-0000AB180000}"/>
    <cellStyle name="level1a 4 6 3 2 2" xfId="23493" xr:uid="{00000000-0005-0000-0000-0000AC180000}"/>
    <cellStyle name="level1a 4 6 3 3" xfId="16734" xr:uid="{00000000-0005-0000-0000-0000AD180000}"/>
    <cellStyle name="level1a 4 6 3 3 2" xfId="29400" xr:uid="{00000000-0005-0000-0000-0000AE180000}"/>
    <cellStyle name="level1a 4 6 3 3 2 2" xfId="38183" xr:uid="{00000000-0005-0000-0000-0000AF180000}"/>
    <cellStyle name="level1a 4 6 3 4" xfId="8282" xr:uid="{00000000-0005-0000-0000-0000B0180000}"/>
    <cellStyle name="level1a 4 6 3 4 2" xfId="19651" xr:uid="{00000000-0005-0000-0000-0000B1180000}"/>
    <cellStyle name="level1a 4 6 4" xfId="9074" xr:uid="{00000000-0005-0000-0000-0000B2180000}"/>
    <cellStyle name="level1a 4 6 5" xfId="10267" xr:uid="{00000000-0005-0000-0000-0000B3180000}"/>
    <cellStyle name="level1a 4 6 5 2" xfId="18153" xr:uid="{00000000-0005-0000-0000-0000B4180000}"/>
    <cellStyle name="level1a 4 6 5 2 2" xfId="33178" xr:uid="{00000000-0005-0000-0000-0000B5180000}"/>
    <cellStyle name="level1a 4 6 6" xfId="5305" xr:uid="{00000000-0005-0000-0000-0000B6180000}"/>
    <cellStyle name="level1a 4 6 6 2" xfId="26599" xr:uid="{00000000-0005-0000-0000-0000B7180000}"/>
    <cellStyle name="level1a 4 7" xfId="957" xr:uid="{00000000-0005-0000-0000-0000B8180000}"/>
    <cellStyle name="level1a 4 7 2" xfId="2122" xr:uid="{00000000-0005-0000-0000-0000B9180000}"/>
    <cellStyle name="level1a 4 7 2 2" xfId="11793" xr:uid="{00000000-0005-0000-0000-0000BA180000}"/>
    <cellStyle name="level1a 4 7 2 2 2" xfId="22199" xr:uid="{00000000-0005-0000-0000-0000BB180000}"/>
    <cellStyle name="level1a 4 7 2 3" xfId="15471" xr:uid="{00000000-0005-0000-0000-0000BC180000}"/>
    <cellStyle name="level1a 4 7 2 3 2" xfId="28137" xr:uid="{00000000-0005-0000-0000-0000BD180000}"/>
    <cellStyle name="level1a 4 7 2 3 2 2" xfId="36942" xr:uid="{00000000-0005-0000-0000-0000BE180000}"/>
    <cellStyle name="level1a 4 7 2 4" xfId="7020" xr:uid="{00000000-0005-0000-0000-0000BF180000}"/>
    <cellStyle name="level1a 4 7 3" xfId="3735" xr:uid="{00000000-0005-0000-0000-0000C0180000}"/>
    <cellStyle name="level1a 4 7 3 2" xfId="13362" xr:uid="{00000000-0005-0000-0000-0000C1180000}"/>
    <cellStyle name="level1a 4 7 3 2 2" xfId="23727" xr:uid="{00000000-0005-0000-0000-0000C2180000}"/>
    <cellStyle name="level1a 4 7 3 3" xfId="16961" xr:uid="{00000000-0005-0000-0000-0000C3180000}"/>
    <cellStyle name="level1a 4 7 3 3 2" xfId="29627" xr:uid="{00000000-0005-0000-0000-0000C4180000}"/>
    <cellStyle name="level1a 4 7 3 3 2 2" xfId="38406" xr:uid="{00000000-0005-0000-0000-0000C5180000}"/>
    <cellStyle name="level1a 4 7 3 4" xfId="8528" xr:uid="{00000000-0005-0000-0000-0000C6180000}"/>
    <cellStyle name="level1a 4 7 3 4 2" xfId="26161" xr:uid="{00000000-0005-0000-0000-0000C7180000}"/>
    <cellStyle name="level1a 4 7 4" xfId="9324" xr:uid="{00000000-0005-0000-0000-0000C8180000}"/>
    <cellStyle name="level1a 4 7 5" xfId="10697" xr:uid="{00000000-0005-0000-0000-0000C9180000}"/>
    <cellStyle name="level1a 4 7 5 2" xfId="21174" xr:uid="{00000000-0005-0000-0000-0000CA180000}"/>
    <cellStyle name="level1a 4 7 6" xfId="14364" xr:uid="{00000000-0005-0000-0000-0000CB180000}"/>
    <cellStyle name="level1a 4 7 6 2" xfId="27061" xr:uid="{00000000-0005-0000-0000-0000CC180000}"/>
    <cellStyle name="level1a 4 7 6 2 2" xfId="35900" xr:uid="{00000000-0005-0000-0000-0000CD180000}"/>
    <cellStyle name="level1a 4 7 7" xfId="5488" xr:uid="{00000000-0005-0000-0000-0000CE180000}"/>
    <cellStyle name="level1a 4 7 7 2" xfId="24920" xr:uid="{00000000-0005-0000-0000-0000CF180000}"/>
    <cellStyle name="level1a 4 8" xfId="561" xr:uid="{00000000-0005-0000-0000-0000D0180000}"/>
    <cellStyle name="level1a 4 8 2" xfId="2123" xr:uid="{00000000-0005-0000-0000-0000D1180000}"/>
    <cellStyle name="level1a 4 8 2 2" xfId="11794" xr:uid="{00000000-0005-0000-0000-0000D2180000}"/>
    <cellStyle name="level1a 4 8 2 2 2" xfId="22200" xr:uid="{00000000-0005-0000-0000-0000D3180000}"/>
    <cellStyle name="level1a 4 8 2 3" xfId="15472" xr:uid="{00000000-0005-0000-0000-0000D4180000}"/>
    <cellStyle name="level1a 4 8 2 3 2" xfId="28138" xr:uid="{00000000-0005-0000-0000-0000D5180000}"/>
    <cellStyle name="level1a 4 8 2 3 2 2" xfId="36943" xr:uid="{00000000-0005-0000-0000-0000D6180000}"/>
    <cellStyle name="level1a 4 8 2 4" xfId="7301" xr:uid="{00000000-0005-0000-0000-0000D7180000}"/>
    <cellStyle name="level1a 4 8 3" xfId="3389" xr:uid="{00000000-0005-0000-0000-0000D8180000}"/>
    <cellStyle name="level1a 4 8 3 2" xfId="13029" xr:uid="{00000000-0005-0000-0000-0000D9180000}"/>
    <cellStyle name="level1a 4 8 3 2 2" xfId="23397" xr:uid="{00000000-0005-0000-0000-0000DA180000}"/>
    <cellStyle name="level1a 4 8 3 3" xfId="16639" xr:uid="{00000000-0005-0000-0000-0000DB180000}"/>
    <cellStyle name="level1a 4 8 3 3 2" xfId="29305" xr:uid="{00000000-0005-0000-0000-0000DC180000}"/>
    <cellStyle name="level1a 4 8 3 3 2 2" xfId="38091" xr:uid="{00000000-0005-0000-0000-0000DD180000}"/>
    <cellStyle name="level1a 4 8 3 4" xfId="9613" xr:uid="{00000000-0005-0000-0000-0000DE180000}"/>
    <cellStyle name="level1a 4 8 4" xfId="10362" xr:uid="{00000000-0005-0000-0000-0000DF180000}"/>
    <cellStyle name="level1a 4 8 4 2" xfId="20884" xr:uid="{00000000-0005-0000-0000-0000E0180000}"/>
    <cellStyle name="level1a 4 8 5" xfId="10152" xr:uid="{00000000-0005-0000-0000-0000E1180000}"/>
    <cellStyle name="level1a 4 8 5 2" xfId="19619" xr:uid="{00000000-0005-0000-0000-0000E2180000}"/>
    <cellStyle name="level1a 4 8 5 2 2" xfId="33252" xr:uid="{00000000-0005-0000-0000-0000E3180000}"/>
    <cellStyle name="level1a 4 8 6" xfId="5757" xr:uid="{00000000-0005-0000-0000-0000E4180000}"/>
    <cellStyle name="level1a 4 8 6 2" xfId="20674" xr:uid="{00000000-0005-0000-0000-0000E5180000}"/>
    <cellStyle name="level1a 4 9" xfId="2106" xr:uid="{00000000-0005-0000-0000-0000E6180000}"/>
    <cellStyle name="level1a 4 9 2" xfId="11777" xr:uid="{00000000-0005-0000-0000-0000E7180000}"/>
    <cellStyle name="level1a 4 9 2 2" xfId="22183" xr:uid="{00000000-0005-0000-0000-0000E8180000}"/>
    <cellStyle name="level1a 4 9 3" xfId="15455" xr:uid="{00000000-0005-0000-0000-0000E9180000}"/>
    <cellStyle name="level1a 4 9 3 2" xfId="28121" xr:uid="{00000000-0005-0000-0000-0000EA180000}"/>
    <cellStyle name="level1a 4 9 3 2 2" xfId="36926" xr:uid="{00000000-0005-0000-0000-0000EB180000}"/>
    <cellStyle name="level1a 4 9 4" xfId="6278" xr:uid="{00000000-0005-0000-0000-0000EC180000}"/>
    <cellStyle name="level1a 4_STUD aligned by INSTIT" xfId="4703" xr:uid="{00000000-0005-0000-0000-0000ED180000}"/>
    <cellStyle name="level1a 5" xfId="368" xr:uid="{00000000-0005-0000-0000-0000EE180000}"/>
    <cellStyle name="level1a 5 2" xfId="724" xr:uid="{00000000-0005-0000-0000-0000EF180000}"/>
    <cellStyle name="level1a 5 2 2" xfId="2125" xr:uid="{00000000-0005-0000-0000-0000F0180000}"/>
    <cellStyle name="level1a 5 2 2 2" xfId="11796" xr:uid="{00000000-0005-0000-0000-0000F1180000}"/>
    <cellStyle name="level1a 5 2 2 2 2" xfId="22202" xr:uid="{00000000-0005-0000-0000-0000F2180000}"/>
    <cellStyle name="level1a 5 2 2 3" xfId="15474" xr:uid="{00000000-0005-0000-0000-0000F3180000}"/>
    <cellStyle name="level1a 5 2 2 3 2" xfId="28140" xr:uid="{00000000-0005-0000-0000-0000F4180000}"/>
    <cellStyle name="level1a 5 2 2 3 2 2" xfId="36945" xr:uid="{00000000-0005-0000-0000-0000F5180000}"/>
    <cellStyle name="level1a 5 2 2 4" xfId="6697" xr:uid="{00000000-0005-0000-0000-0000F6180000}"/>
    <cellStyle name="level1a 5 2 3" xfId="3505" xr:uid="{00000000-0005-0000-0000-0000F7180000}"/>
    <cellStyle name="level1a 5 2 3 2" xfId="13137" xr:uid="{00000000-0005-0000-0000-0000F8180000}"/>
    <cellStyle name="level1a 5 2 3 2 2" xfId="23506" xr:uid="{00000000-0005-0000-0000-0000F9180000}"/>
    <cellStyle name="level1a 5 2 3 3" xfId="16748" xr:uid="{00000000-0005-0000-0000-0000FA180000}"/>
    <cellStyle name="level1a 5 2 3 3 2" xfId="29414" xr:uid="{00000000-0005-0000-0000-0000FB180000}"/>
    <cellStyle name="level1a 5 2 3 3 2 2" xfId="38195" xr:uid="{00000000-0005-0000-0000-0000FC180000}"/>
    <cellStyle name="level1a 5 2 3 4" xfId="8203" xr:uid="{00000000-0005-0000-0000-0000FD180000}"/>
    <cellStyle name="level1a 5 2 3 4 2" xfId="18419" xr:uid="{00000000-0005-0000-0000-0000FE180000}"/>
    <cellStyle name="level1a 5 2 4" xfId="7862" xr:uid="{00000000-0005-0000-0000-0000FF180000}"/>
    <cellStyle name="level1a 5 2 5" xfId="10507" xr:uid="{00000000-0005-0000-0000-000000190000}"/>
    <cellStyle name="level1a 5 2 5 2" xfId="21006" xr:uid="{00000000-0005-0000-0000-000001190000}"/>
    <cellStyle name="level1a 5 2 6" xfId="5233" xr:uid="{00000000-0005-0000-0000-000002190000}"/>
    <cellStyle name="level1a 5 2 6 2" xfId="4605" xr:uid="{00000000-0005-0000-0000-000003190000}"/>
    <cellStyle name="level1a 5 3" xfId="1003" xr:uid="{00000000-0005-0000-0000-000004190000}"/>
    <cellStyle name="level1a 5 3 2" xfId="2126" xr:uid="{00000000-0005-0000-0000-000005190000}"/>
    <cellStyle name="level1a 5 3 2 2" xfId="11797" xr:uid="{00000000-0005-0000-0000-000006190000}"/>
    <cellStyle name="level1a 5 3 2 2 2" xfId="22203" xr:uid="{00000000-0005-0000-0000-000007190000}"/>
    <cellStyle name="level1a 5 3 2 3" xfId="15475" xr:uid="{00000000-0005-0000-0000-000008190000}"/>
    <cellStyle name="level1a 5 3 2 3 2" xfId="28141" xr:uid="{00000000-0005-0000-0000-000009190000}"/>
    <cellStyle name="level1a 5 3 2 3 2 2" xfId="36946" xr:uid="{00000000-0005-0000-0000-00000A190000}"/>
    <cellStyle name="level1a 5 3 2 4" xfId="6850" xr:uid="{00000000-0005-0000-0000-00000B190000}"/>
    <cellStyle name="level1a 5 3 3" xfId="3781" xr:uid="{00000000-0005-0000-0000-00000C190000}"/>
    <cellStyle name="level1a 5 3 3 2" xfId="13408" xr:uid="{00000000-0005-0000-0000-00000D190000}"/>
    <cellStyle name="level1a 5 3 3 2 2" xfId="23771" xr:uid="{00000000-0005-0000-0000-00000E190000}"/>
    <cellStyle name="level1a 5 3 3 3" xfId="17003" xr:uid="{00000000-0005-0000-0000-00000F190000}"/>
    <cellStyle name="level1a 5 3 3 3 2" xfId="29669" xr:uid="{00000000-0005-0000-0000-000010190000}"/>
    <cellStyle name="level1a 5 3 3 3 2 2" xfId="38448" xr:uid="{00000000-0005-0000-0000-000011190000}"/>
    <cellStyle name="level1a 5 3 3 4" xfId="8356" xr:uid="{00000000-0005-0000-0000-000012190000}"/>
    <cellStyle name="level1a 5 3 3 4 2" xfId="24580" xr:uid="{00000000-0005-0000-0000-000013190000}"/>
    <cellStyle name="level1a 5 3 4" xfId="9149" xr:uid="{00000000-0005-0000-0000-000014190000}"/>
    <cellStyle name="level1a 5 3 5" xfId="14409" xr:uid="{00000000-0005-0000-0000-000015190000}"/>
    <cellStyle name="level1a 5 3 5 2" xfId="27103" xr:uid="{00000000-0005-0000-0000-000016190000}"/>
    <cellStyle name="level1a 5 3 5 2 2" xfId="35941" xr:uid="{00000000-0005-0000-0000-000017190000}"/>
    <cellStyle name="level1a 5 3 6" xfId="5358" xr:uid="{00000000-0005-0000-0000-000018190000}"/>
    <cellStyle name="level1a 5 3 6 2" xfId="18818" xr:uid="{00000000-0005-0000-0000-000019190000}"/>
    <cellStyle name="level1a 5 4" xfId="1236" xr:uid="{00000000-0005-0000-0000-00001A190000}"/>
    <cellStyle name="level1a 5 4 2" xfId="2127" xr:uid="{00000000-0005-0000-0000-00001B190000}"/>
    <cellStyle name="level1a 5 4 2 2" xfId="11798" xr:uid="{00000000-0005-0000-0000-00001C190000}"/>
    <cellStyle name="level1a 5 4 2 2 2" xfId="22204" xr:uid="{00000000-0005-0000-0000-00001D190000}"/>
    <cellStyle name="level1a 5 4 2 3" xfId="15476" xr:uid="{00000000-0005-0000-0000-00001E190000}"/>
    <cellStyle name="level1a 5 4 2 3 2" xfId="28142" xr:uid="{00000000-0005-0000-0000-00001F190000}"/>
    <cellStyle name="level1a 5 4 2 3 2 2" xfId="36947" xr:uid="{00000000-0005-0000-0000-000020190000}"/>
    <cellStyle name="level1a 5 4 2 4" xfId="7080" xr:uid="{00000000-0005-0000-0000-000021190000}"/>
    <cellStyle name="level1a 5 4 3" xfId="4014" xr:uid="{00000000-0005-0000-0000-000022190000}"/>
    <cellStyle name="level1a 5 4 3 2" xfId="13636" xr:uid="{00000000-0005-0000-0000-000023190000}"/>
    <cellStyle name="level1a 5 4 3 2 2" xfId="23989" xr:uid="{00000000-0005-0000-0000-000024190000}"/>
    <cellStyle name="level1a 5 4 3 3" xfId="17216" xr:uid="{00000000-0005-0000-0000-000025190000}"/>
    <cellStyle name="level1a 5 4 3 3 2" xfId="29882" xr:uid="{00000000-0005-0000-0000-000026190000}"/>
    <cellStyle name="level1a 5 4 3 3 2 2" xfId="38659" xr:uid="{00000000-0005-0000-0000-000027190000}"/>
    <cellStyle name="level1a 5 4 3 4" xfId="8588" xr:uid="{00000000-0005-0000-0000-000028190000}"/>
    <cellStyle name="level1a 5 4 3 4 2" xfId="26838" xr:uid="{00000000-0005-0000-0000-000029190000}"/>
    <cellStyle name="level1a 5 4 4" xfId="9384" xr:uid="{00000000-0005-0000-0000-00002A190000}"/>
    <cellStyle name="level1a 5 4 5" xfId="10907" xr:uid="{00000000-0005-0000-0000-00002B190000}"/>
    <cellStyle name="level1a 5 4 5 2" xfId="21348" xr:uid="{00000000-0005-0000-0000-00002C190000}"/>
    <cellStyle name="level1a 5 4 6" xfId="14614" xr:uid="{00000000-0005-0000-0000-00002D190000}"/>
    <cellStyle name="level1a 5 4 6 2" xfId="27300" xr:uid="{00000000-0005-0000-0000-00002E190000}"/>
    <cellStyle name="level1a 5 4 6 2 2" xfId="36130" xr:uid="{00000000-0005-0000-0000-00002F190000}"/>
    <cellStyle name="level1a 5 4 7" xfId="5539" xr:uid="{00000000-0005-0000-0000-000030190000}"/>
    <cellStyle name="level1a 5 4 7 2" xfId="26505" xr:uid="{00000000-0005-0000-0000-000031190000}"/>
    <cellStyle name="level1a 5 5" xfId="1453" xr:uid="{00000000-0005-0000-0000-000032190000}"/>
    <cellStyle name="level1a 5 5 2" xfId="2128" xr:uid="{00000000-0005-0000-0000-000033190000}"/>
    <cellStyle name="level1a 5 5 2 2" xfId="11799" xr:uid="{00000000-0005-0000-0000-000034190000}"/>
    <cellStyle name="level1a 5 5 2 2 2" xfId="22205" xr:uid="{00000000-0005-0000-0000-000035190000}"/>
    <cellStyle name="level1a 5 5 2 3" xfId="15477" xr:uid="{00000000-0005-0000-0000-000036190000}"/>
    <cellStyle name="level1a 5 5 2 3 2" xfId="28143" xr:uid="{00000000-0005-0000-0000-000037190000}"/>
    <cellStyle name="level1a 5 5 2 3 2 2" xfId="36948" xr:uid="{00000000-0005-0000-0000-000038190000}"/>
    <cellStyle name="level1a 5 5 2 4" xfId="7302" xr:uid="{00000000-0005-0000-0000-000039190000}"/>
    <cellStyle name="level1a 5 5 3" xfId="4231" xr:uid="{00000000-0005-0000-0000-00003A190000}"/>
    <cellStyle name="level1a 5 5 3 2" xfId="13853" xr:uid="{00000000-0005-0000-0000-00003B190000}"/>
    <cellStyle name="level1a 5 5 3 2 2" xfId="24196" xr:uid="{00000000-0005-0000-0000-00003C190000}"/>
    <cellStyle name="level1a 5 5 3 3" xfId="17415" xr:uid="{00000000-0005-0000-0000-00003D190000}"/>
    <cellStyle name="level1a 5 5 3 3 2" xfId="30081" xr:uid="{00000000-0005-0000-0000-00003E190000}"/>
    <cellStyle name="level1a 5 5 3 3 2 2" xfId="38858" xr:uid="{00000000-0005-0000-0000-00003F190000}"/>
    <cellStyle name="level1a 5 5 3 4" xfId="9614" xr:uid="{00000000-0005-0000-0000-000040190000}"/>
    <cellStyle name="level1a 5 5 4" xfId="11124" xr:uid="{00000000-0005-0000-0000-000041190000}"/>
    <cellStyle name="level1a 5 5 4 2" xfId="21556" xr:uid="{00000000-0005-0000-0000-000042190000}"/>
    <cellStyle name="level1a 5 5 5" xfId="14831" xr:uid="{00000000-0005-0000-0000-000043190000}"/>
    <cellStyle name="level1a 5 5 5 2" xfId="27509" xr:uid="{00000000-0005-0000-0000-000044190000}"/>
    <cellStyle name="level1a 5 5 5 2 2" xfId="36329" xr:uid="{00000000-0005-0000-0000-000045190000}"/>
    <cellStyle name="level1a 5 5 6" xfId="5758" xr:uid="{00000000-0005-0000-0000-000046190000}"/>
    <cellStyle name="level1a 5 5 6 2" xfId="23373" xr:uid="{00000000-0005-0000-0000-000047190000}"/>
    <cellStyle name="level1a 5 6" xfId="1655" xr:uid="{00000000-0005-0000-0000-000048190000}"/>
    <cellStyle name="level1a 5 6 2" xfId="2129" xr:uid="{00000000-0005-0000-0000-000049190000}"/>
    <cellStyle name="level1a 5 6 2 2" xfId="11800" xr:uid="{00000000-0005-0000-0000-00004A190000}"/>
    <cellStyle name="level1a 5 6 2 2 2" xfId="22206" xr:uid="{00000000-0005-0000-0000-00004B190000}"/>
    <cellStyle name="level1a 5 6 2 3" xfId="15478" xr:uid="{00000000-0005-0000-0000-00004C190000}"/>
    <cellStyle name="level1a 5 6 2 3 2" xfId="28144" xr:uid="{00000000-0005-0000-0000-00004D190000}"/>
    <cellStyle name="level1a 5 6 2 3 2 2" xfId="36949" xr:uid="{00000000-0005-0000-0000-00004E190000}"/>
    <cellStyle name="level1a 5 6 2 4" xfId="7303" xr:uid="{00000000-0005-0000-0000-00004F190000}"/>
    <cellStyle name="level1a 5 6 3" xfId="4433" xr:uid="{00000000-0005-0000-0000-000050190000}"/>
    <cellStyle name="level1a 5 6 3 2" xfId="14055" xr:uid="{00000000-0005-0000-0000-000051190000}"/>
    <cellStyle name="level1a 5 6 3 2 2" xfId="24389" xr:uid="{00000000-0005-0000-0000-000052190000}"/>
    <cellStyle name="level1a 5 6 3 3" xfId="17602" xr:uid="{00000000-0005-0000-0000-000053190000}"/>
    <cellStyle name="level1a 5 6 3 3 2" xfId="30268" xr:uid="{00000000-0005-0000-0000-000054190000}"/>
    <cellStyle name="level1a 5 6 3 3 2 2" xfId="39045" xr:uid="{00000000-0005-0000-0000-000055190000}"/>
    <cellStyle name="level1a 5 6 3 4" xfId="9615" xr:uid="{00000000-0005-0000-0000-000056190000}"/>
    <cellStyle name="level1a 5 6 4" xfId="11326" xr:uid="{00000000-0005-0000-0000-000057190000}"/>
    <cellStyle name="level1a 5 6 4 2" xfId="21752" xr:uid="{00000000-0005-0000-0000-000058190000}"/>
    <cellStyle name="level1a 5 6 5" xfId="15033" xr:uid="{00000000-0005-0000-0000-000059190000}"/>
    <cellStyle name="level1a 5 6 5 2" xfId="27703" xr:uid="{00000000-0005-0000-0000-00005A190000}"/>
    <cellStyle name="level1a 5 6 5 2 2" xfId="36516" xr:uid="{00000000-0005-0000-0000-00005B190000}"/>
    <cellStyle name="level1a 5 6 6" xfId="5759" xr:uid="{00000000-0005-0000-0000-00005C190000}"/>
    <cellStyle name="level1a 5 6 6 2" xfId="20090" xr:uid="{00000000-0005-0000-0000-00005D190000}"/>
    <cellStyle name="level1a 5 7" xfId="2124" xr:uid="{00000000-0005-0000-0000-00005E190000}"/>
    <cellStyle name="level1a 5 7 2" xfId="11795" xr:uid="{00000000-0005-0000-0000-00005F190000}"/>
    <cellStyle name="level1a 5 7 2 2" xfId="22201" xr:uid="{00000000-0005-0000-0000-000060190000}"/>
    <cellStyle name="level1a 5 7 3" xfId="15473" xr:uid="{00000000-0005-0000-0000-000061190000}"/>
    <cellStyle name="level1a 5 7 3 2" xfId="28139" xr:uid="{00000000-0005-0000-0000-000062190000}"/>
    <cellStyle name="level1a 5 7 3 2 2" xfId="36944" xr:uid="{00000000-0005-0000-0000-000063190000}"/>
    <cellStyle name="level1a 5 7 4" xfId="6411" xr:uid="{00000000-0005-0000-0000-000064190000}"/>
    <cellStyle name="level1a 5 8" xfId="4823" xr:uid="{00000000-0005-0000-0000-000065190000}"/>
    <cellStyle name="level1a 5 8 2" xfId="26606" xr:uid="{00000000-0005-0000-0000-000066190000}"/>
    <cellStyle name="level1a 5_STUD aligned by INSTIT" xfId="4728" xr:uid="{00000000-0005-0000-0000-000067190000}"/>
    <cellStyle name="level1a 6" xfId="400" xr:uid="{00000000-0005-0000-0000-000068190000}"/>
    <cellStyle name="level1a 6 2" xfId="756" xr:uid="{00000000-0005-0000-0000-000069190000}"/>
    <cellStyle name="level1a 6 2 2" xfId="2131" xr:uid="{00000000-0005-0000-0000-00006A190000}"/>
    <cellStyle name="level1a 6 2 2 2" xfId="11802" xr:uid="{00000000-0005-0000-0000-00006B190000}"/>
    <cellStyle name="level1a 6 2 2 2 2" xfId="22208" xr:uid="{00000000-0005-0000-0000-00006C190000}"/>
    <cellStyle name="level1a 6 2 2 3" xfId="15480" xr:uid="{00000000-0005-0000-0000-00006D190000}"/>
    <cellStyle name="level1a 6 2 2 3 2" xfId="28146" xr:uid="{00000000-0005-0000-0000-00006E190000}"/>
    <cellStyle name="level1a 6 2 2 3 2 2" xfId="36951" xr:uid="{00000000-0005-0000-0000-00006F190000}"/>
    <cellStyle name="level1a 6 2 2 4" xfId="6721" xr:uid="{00000000-0005-0000-0000-000070190000}"/>
    <cellStyle name="level1a 6 2 3" xfId="3537" xr:uid="{00000000-0005-0000-0000-000071190000}"/>
    <cellStyle name="level1a 6 2 3 2" xfId="13169" xr:uid="{00000000-0005-0000-0000-000072190000}"/>
    <cellStyle name="level1a 6 2 3 2 2" xfId="23536" xr:uid="{00000000-0005-0000-0000-000073190000}"/>
    <cellStyle name="level1a 6 2 3 3" xfId="16778" xr:uid="{00000000-0005-0000-0000-000074190000}"/>
    <cellStyle name="level1a 6 2 3 3 2" xfId="29444" xr:uid="{00000000-0005-0000-0000-000075190000}"/>
    <cellStyle name="level1a 6 2 3 3 2 2" xfId="38225" xr:uid="{00000000-0005-0000-0000-000076190000}"/>
    <cellStyle name="level1a 6 2 3 4" xfId="8227" xr:uid="{00000000-0005-0000-0000-000077190000}"/>
    <cellStyle name="level1a 6 2 3 4 2" xfId="18314" xr:uid="{00000000-0005-0000-0000-000078190000}"/>
    <cellStyle name="level1a 6 2 4" xfId="7822" xr:uid="{00000000-0005-0000-0000-000079190000}"/>
    <cellStyle name="level1a 6 2 5" xfId="10534" xr:uid="{00000000-0005-0000-0000-00007A190000}"/>
    <cellStyle name="level1a 6 2 5 2" xfId="21030" xr:uid="{00000000-0005-0000-0000-00007B190000}"/>
    <cellStyle name="level1a 6 2 6" xfId="10252" xr:uid="{00000000-0005-0000-0000-00007C190000}"/>
    <cellStyle name="level1a 6 2 6 2" xfId="20501" xr:uid="{00000000-0005-0000-0000-00007D190000}"/>
    <cellStyle name="level1a 6 2 6 2 2" xfId="33311" xr:uid="{00000000-0005-0000-0000-00007E190000}"/>
    <cellStyle name="level1a 6 2 7" xfId="5253" xr:uid="{00000000-0005-0000-0000-00007F190000}"/>
    <cellStyle name="level1a 6 2 7 2" xfId="25220" xr:uid="{00000000-0005-0000-0000-000080190000}"/>
    <cellStyle name="level1a 6 3" xfId="1035" xr:uid="{00000000-0005-0000-0000-000081190000}"/>
    <cellStyle name="level1a 6 3 2" xfId="2132" xr:uid="{00000000-0005-0000-0000-000082190000}"/>
    <cellStyle name="level1a 6 3 2 2" xfId="11803" xr:uid="{00000000-0005-0000-0000-000083190000}"/>
    <cellStyle name="level1a 6 3 2 2 2" xfId="22209" xr:uid="{00000000-0005-0000-0000-000084190000}"/>
    <cellStyle name="level1a 6 3 2 3" xfId="15481" xr:uid="{00000000-0005-0000-0000-000085190000}"/>
    <cellStyle name="level1a 6 3 2 3 2" xfId="28147" xr:uid="{00000000-0005-0000-0000-000086190000}"/>
    <cellStyle name="level1a 6 3 2 3 2 2" xfId="36952" xr:uid="{00000000-0005-0000-0000-000087190000}"/>
    <cellStyle name="level1a 6 3 2 4" xfId="6880" xr:uid="{00000000-0005-0000-0000-000088190000}"/>
    <cellStyle name="level1a 6 3 3" xfId="3813" xr:uid="{00000000-0005-0000-0000-000089190000}"/>
    <cellStyle name="level1a 6 3 3 2" xfId="13440" xr:uid="{00000000-0005-0000-0000-00008A190000}"/>
    <cellStyle name="level1a 6 3 3 2 2" xfId="23801" xr:uid="{00000000-0005-0000-0000-00008B190000}"/>
    <cellStyle name="level1a 6 3 3 3" xfId="17033" xr:uid="{00000000-0005-0000-0000-00008C190000}"/>
    <cellStyle name="level1a 6 3 3 3 2" xfId="29699" xr:uid="{00000000-0005-0000-0000-00008D190000}"/>
    <cellStyle name="level1a 6 3 3 3 2 2" xfId="38478" xr:uid="{00000000-0005-0000-0000-00008E190000}"/>
    <cellStyle name="level1a 6 3 3 4" xfId="8387" xr:uid="{00000000-0005-0000-0000-00008F190000}"/>
    <cellStyle name="level1a 6 3 3 4 2" xfId="24848" xr:uid="{00000000-0005-0000-0000-000090190000}"/>
    <cellStyle name="level1a 6 3 4" xfId="9181" xr:uid="{00000000-0005-0000-0000-000091190000}"/>
    <cellStyle name="level1a 6 3 5" xfId="5381" xr:uid="{00000000-0005-0000-0000-000092190000}"/>
    <cellStyle name="level1a 6 3 5 2" xfId="20713" xr:uid="{00000000-0005-0000-0000-000093190000}"/>
    <cellStyle name="level1a 6 4" xfId="1268" xr:uid="{00000000-0005-0000-0000-000094190000}"/>
    <cellStyle name="level1a 6 4 2" xfId="2133" xr:uid="{00000000-0005-0000-0000-000095190000}"/>
    <cellStyle name="level1a 6 4 2 2" xfId="11804" xr:uid="{00000000-0005-0000-0000-000096190000}"/>
    <cellStyle name="level1a 6 4 2 2 2" xfId="22210" xr:uid="{00000000-0005-0000-0000-000097190000}"/>
    <cellStyle name="level1a 6 4 2 3" xfId="15482" xr:uid="{00000000-0005-0000-0000-000098190000}"/>
    <cellStyle name="level1a 6 4 2 3 2" xfId="28148" xr:uid="{00000000-0005-0000-0000-000099190000}"/>
    <cellStyle name="level1a 6 4 2 3 2 2" xfId="36953" xr:uid="{00000000-0005-0000-0000-00009A190000}"/>
    <cellStyle name="level1a 6 4 2 4" xfId="7304" xr:uid="{00000000-0005-0000-0000-00009B190000}"/>
    <cellStyle name="level1a 6 4 3" xfId="4046" xr:uid="{00000000-0005-0000-0000-00009C190000}"/>
    <cellStyle name="level1a 6 4 3 2" xfId="13668" xr:uid="{00000000-0005-0000-0000-00009D190000}"/>
    <cellStyle name="level1a 6 4 3 2 2" xfId="24020" xr:uid="{00000000-0005-0000-0000-00009E190000}"/>
    <cellStyle name="level1a 6 4 3 3" xfId="17246" xr:uid="{00000000-0005-0000-0000-00009F190000}"/>
    <cellStyle name="level1a 6 4 3 3 2" xfId="29912" xr:uid="{00000000-0005-0000-0000-0000A0190000}"/>
    <cellStyle name="level1a 6 4 3 3 2 2" xfId="38689" xr:uid="{00000000-0005-0000-0000-0000A1190000}"/>
    <cellStyle name="level1a 6 4 3 4" xfId="9616" xr:uid="{00000000-0005-0000-0000-0000A2190000}"/>
    <cellStyle name="level1a 6 4 4" xfId="10939" xr:uid="{00000000-0005-0000-0000-0000A3190000}"/>
    <cellStyle name="level1a 6 4 4 2" xfId="21379" xr:uid="{00000000-0005-0000-0000-0000A4190000}"/>
    <cellStyle name="level1a 6 4 5" xfId="14646" xr:uid="{00000000-0005-0000-0000-0000A5190000}"/>
    <cellStyle name="level1a 6 4 5 2" xfId="27331" xr:uid="{00000000-0005-0000-0000-0000A6190000}"/>
    <cellStyle name="level1a 6 4 5 2 2" xfId="36160" xr:uid="{00000000-0005-0000-0000-0000A7190000}"/>
    <cellStyle name="level1a 6 4 6" xfId="5760" xr:uid="{00000000-0005-0000-0000-0000A8190000}"/>
    <cellStyle name="level1a 6 4 6 2" xfId="18177" xr:uid="{00000000-0005-0000-0000-0000A9190000}"/>
    <cellStyle name="level1a 6 5" xfId="1485" xr:uid="{00000000-0005-0000-0000-0000AA190000}"/>
    <cellStyle name="level1a 6 5 2" xfId="2134" xr:uid="{00000000-0005-0000-0000-0000AB190000}"/>
    <cellStyle name="level1a 6 5 2 2" xfId="11805" xr:uid="{00000000-0005-0000-0000-0000AC190000}"/>
    <cellStyle name="level1a 6 5 2 2 2" xfId="22211" xr:uid="{00000000-0005-0000-0000-0000AD190000}"/>
    <cellStyle name="level1a 6 5 2 3" xfId="15483" xr:uid="{00000000-0005-0000-0000-0000AE190000}"/>
    <cellStyle name="level1a 6 5 2 3 2" xfId="28149" xr:uid="{00000000-0005-0000-0000-0000AF190000}"/>
    <cellStyle name="level1a 6 5 2 3 2 2" xfId="36954" xr:uid="{00000000-0005-0000-0000-0000B0190000}"/>
    <cellStyle name="level1a 6 5 2 4" xfId="7305" xr:uid="{00000000-0005-0000-0000-0000B1190000}"/>
    <cellStyle name="level1a 6 5 3" xfId="4263" xr:uid="{00000000-0005-0000-0000-0000B2190000}"/>
    <cellStyle name="level1a 6 5 3 2" xfId="13885" xr:uid="{00000000-0005-0000-0000-0000B3190000}"/>
    <cellStyle name="level1a 6 5 3 2 2" xfId="24227" xr:uid="{00000000-0005-0000-0000-0000B4190000}"/>
    <cellStyle name="level1a 6 5 3 3" xfId="17445" xr:uid="{00000000-0005-0000-0000-0000B5190000}"/>
    <cellStyle name="level1a 6 5 3 3 2" xfId="30111" xr:uid="{00000000-0005-0000-0000-0000B6190000}"/>
    <cellStyle name="level1a 6 5 3 3 2 2" xfId="38888" xr:uid="{00000000-0005-0000-0000-0000B7190000}"/>
    <cellStyle name="level1a 6 5 3 4" xfId="9617" xr:uid="{00000000-0005-0000-0000-0000B8190000}"/>
    <cellStyle name="level1a 6 5 4" xfId="11156" xr:uid="{00000000-0005-0000-0000-0000B9190000}"/>
    <cellStyle name="level1a 6 5 4 2" xfId="21587" xr:uid="{00000000-0005-0000-0000-0000BA190000}"/>
    <cellStyle name="level1a 6 5 5" xfId="14863" xr:uid="{00000000-0005-0000-0000-0000BB190000}"/>
    <cellStyle name="level1a 6 5 5 2" xfId="27540" xr:uid="{00000000-0005-0000-0000-0000BC190000}"/>
    <cellStyle name="level1a 6 5 5 2 2" xfId="36359" xr:uid="{00000000-0005-0000-0000-0000BD190000}"/>
    <cellStyle name="level1a 6 5 6" xfId="5761" xr:uid="{00000000-0005-0000-0000-0000BE190000}"/>
    <cellStyle name="level1a 6 5 6 2" xfId="17918" xr:uid="{00000000-0005-0000-0000-0000BF190000}"/>
    <cellStyle name="level1a 6 6" xfId="1687" xr:uid="{00000000-0005-0000-0000-0000C0190000}"/>
    <cellStyle name="level1a 6 6 2" xfId="2135" xr:uid="{00000000-0005-0000-0000-0000C1190000}"/>
    <cellStyle name="level1a 6 6 2 2" xfId="11806" xr:uid="{00000000-0005-0000-0000-0000C2190000}"/>
    <cellStyle name="level1a 6 6 2 2 2" xfId="22212" xr:uid="{00000000-0005-0000-0000-0000C3190000}"/>
    <cellStyle name="level1a 6 6 2 3" xfId="15484" xr:uid="{00000000-0005-0000-0000-0000C4190000}"/>
    <cellStyle name="level1a 6 6 2 3 2" xfId="28150" xr:uid="{00000000-0005-0000-0000-0000C5190000}"/>
    <cellStyle name="level1a 6 6 2 3 2 2" xfId="36955" xr:uid="{00000000-0005-0000-0000-0000C6190000}"/>
    <cellStyle name="level1a 6 6 2 4" xfId="7306" xr:uid="{00000000-0005-0000-0000-0000C7190000}"/>
    <cellStyle name="level1a 6 6 3" xfId="4465" xr:uid="{00000000-0005-0000-0000-0000C8190000}"/>
    <cellStyle name="level1a 6 6 3 2" xfId="14087" xr:uid="{00000000-0005-0000-0000-0000C9190000}"/>
    <cellStyle name="level1a 6 6 3 2 2" xfId="24419" xr:uid="{00000000-0005-0000-0000-0000CA190000}"/>
    <cellStyle name="level1a 6 6 3 3" xfId="17632" xr:uid="{00000000-0005-0000-0000-0000CB190000}"/>
    <cellStyle name="level1a 6 6 3 3 2" xfId="30298" xr:uid="{00000000-0005-0000-0000-0000CC190000}"/>
    <cellStyle name="level1a 6 6 3 3 2 2" xfId="39075" xr:uid="{00000000-0005-0000-0000-0000CD190000}"/>
    <cellStyle name="level1a 6 6 3 4" xfId="9618" xr:uid="{00000000-0005-0000-0000-0000CE190000}"/>
    <cellStyle name="level1a 6 6 4" xfId="11358" xr:uid="{00000000-0005-0000-0000-0000CF190000}"/>
    <cellStyle name="level1a 6 6 4 2" xfId="21783" xr:uid="{00000000-0005-0000-0000-0000D0190000}"/>
    <cellStyle name="level1a 6 6 5" xfId="15065" xr:uid="{00000000-0005-0000-0000-0000D1190000}"/>
    <cellStyle name="level1a 6 6 5 2" xfId="27734" xr:uid="{00000000-0005-0000-0000-0000D2190000}"/>
    <cellStyle name="level1a 6 6 5 2 2" xfId="36546" xr:uid="{00000000-0005-0000-0000-0000D3190000}"/>
    <cellStyle name="level1a 6 6 6" xfId="5762" xr:uid="{00000000-0005-0000-0000-0000D4190000}"/>
    <cellStyle name="level1a 6 6 6 2" xfId="18800" xr:uid="{00000000-0005-0000-0000-0000D5190000}"/>
    <cellStyle name="level1a 6 7" xfId="2130" xr:uid="{00000000-0005-0000-0000-0000D6190000}"/>
    <cellStyle name="level1a 6 7 2" xfId="11801" xr:uid="{00000000-0005-0000-0000-0000D7190000}"/>
    <cellStyle name="level1a 6 7 2 2" xfId="22207" xr:uid="{00000000-0005-0000-0000-0000D8190000}"/>
    <cellStyle name="level1a 6 7 3" xfId="15479" xr:uid="{00000000-0005-0000-0000-0000D9190000}"/>
    <cellStyle name="level1a 6 7 3 2" xfId="28145" xr:uid="{00000000-0005-0000-0000-0000DA190000}"/>
    <cellStyle name="level1a 6 7 3 2 2" xfId="36950" xr:uid="{00000000-0005-0000-0000-0000DB190000}"/>
    <cellStyle name="level1a 6 7 4" xfId="6442" xr:uid="{00000000-0005-0000-0000-0000DC190000}"/>
    <cellStyle name="level1a 6 8" xfId="3319" xr:uid="{00000000-0005-0000-0000-0000DD190000}"/>
    <cellStyle name="level1a 6 8 2" xfId="12960" xr:uid="{00000000-0005-0000-0000-0000DE190000}"/>
    <cellStyle name="level1a 6 8 2 2" xfId="23331" xr:uid="{00000000-0005-0000-0000-0000DF190000}"/>
    <cellStyle name="level1a 6 8 3" xfId="16575" xr:uid="{00000000-0005-0000-0000-0000E0190000}"/>
    <cellStyle name="level1a 6 8 3 2" xfId="29241" xr:uid="{00000000-0005-0000-0000-0000E1190000}"/>
    <cellStyle name="level1a 6 8 3 2 2" xfId="38028" xr:uid="{00000000-0005-0000-0000-0000E2190000}"/>
    <cellStyle name="level1a 6 8 4" xfId="8894" xr:uid="{00000000-0005-0000-0000-0000E3190000}"/>
    <cellStyle name="level1a 6 9" xfId="4844" xr:uid="{00000000-0005-0000-0000-0000E4190000}"/>
    <cellStyle name="level1a 6 9 2" xfId="18812" xr:uid="{00000000-0005-0000-0000-0000E5190000}"/>
    <cellStyle name="level1a 6_STUD aligned by INSTIT" xfId="4702" xr:uid="{00000000-0005-0000-0000-0000E6190000}"/>
    <cellStyle name="level1a 7" xfId="568" xr:uid="{00000000-0005-0000-0000-0000E7190000}"/>
    <cellStyle name="level1a 7 2" xfId="2136" xr:uid="{00000000-0005-0000-0000-0000E8190000}"/>
    <cellStyle name="level1a 7 2 2" xfId="11807" xr:uid="{00000000-0005-0000-0000-0000E9190000}"/>
    <cellStyle name="level1a 7 2 2 2" xfId="22213" xr:uid="{00000000-0005-0000-0000-0000EA190000}"/>
    <cellStyle name="level1a 7 2 3" xfId="15485" xr:uid="{00000000-0005-0000-0000-0000EB190000}"/>
    <cellStyle name="level1a 7 2 3 2" xfId="28151" xr:uid="{00000000-0005-0000-0000-0000EC190000}"/>
    <cellStyle name="level1a 7 2 3 2 2" xfId="36956" xr:uid="{00000000-0005-0000-0000-0000ED190000}"/>
    <cellStyle name="level1a 7 2 4" xfId="6358" xr:uid="{00000000-0005-0000-0000-0000EE190000}"/>
    <cellStyle name="level1a 7 3" xfId="3392" xr:uid="{00000000-0005-0000-0000-0000EF190000}"/>
    <cellStyle name="level1a 7 3 2" xfId="13032" xr:uid="{00000000-0005-0000-0000-0000F0190000}"/>
    <cellStyle name="level1a 7 3 2 2" xfId="23400" xr:uid="{00000000-0005-0000-0000-0000F1190000}"/>
    <cellStyle name="level1a 7 3 3" xfId="16642" xr:uid="{00000000-0005-0000-0000-0000F2190000}"/>
    <cellStyle name="level1a 7 3 3 2" xfId="29308" xr:uid="{00000000-0005-0000-0000-0000F3190000}"/>
    <cellStyle name="level1a 7 3 3 2 2" xfId="38094" xr:uid="{00000000-0005-0000-0000-0000F4190000}"/>
    <cellStyle name="level1a 7 3 4" xfId="7942" xr:uid="{00000000-0005-0000-0000-0000F5190000}"/>
    <cellStyle name="level1a 7 3 4 2" xfId="21261" xr:uid="{00000000-0005-0000-0000-0000F6190000}"/>
    <cellStyle name="level1a 7 4" xfId="10115" xr:uid="{00000000-0005-0000-0000-0000F7190000}"/>
    <cellStyle name="level1a 7 5" xfId="10369" xr:uid="{00000000-0005-0000-0000-0000F8190000}"/>
    <cellStyle name="level1a 7 5 2" xfId="20886" xr:uid="{00000000-0005-0000-0000-0000F9190000}"/>
    <cellStyle name="level1a 7 6" xfId="4710" xr:uid="{00000000-0005-0000-0000-0000FA190000}"/>
    <cellStyle name="level1a 7 6 2" xfId="17972" xr:uid="{00000000-0005-0000-0000-0000FB190000}"/>
    <cellStyle name="level1a 8" xfId="546" xr:uid="{00000000-0005-0000-0000-0000FC190000}"/>
    <cellStyle name="level1a 8 2" xfId="2137" xr:uid="{00000000-0005-0000-0000-0000FD190000}"/>
    <cellStyle name="level1a 8 2 2" xfId="11808" xr:uid="{00000000-0005-0000-0000-0000FE190000}"/>
    <cellStyle name="level1a 8 2 2 2" xfId="22214" xr:uid="{00000000-0005-0000-0000-0000FF190000}"/>
    <cellStyle name="level1a 8 2 3" xfId="15486" xr:uid="{00000000-0005-0000-0000-0000001A0000}"/>
    <cellStyle name="level1a 8 2 3 2" xfId="28152" xr:uid="{00000000-0005-0000-0000-0000011A0000}"/>
    <cellStyle name="level1a 8 2 3 2 2" xfId="36957" xr:uid="{00000000-0005-0000-0000-0000021A0000}"/>
    <cellStyle name="level1a 8 2 4" xfId="6590" xr:uid="{00000000-0005-0000-0000-0000031A0000}"/>
    <cellStyle name="level1a 8 3" xfId="3378" xr:uid="{00000000-0005-0000-0000-0000041A0000}"/>
    <cellStyle name="level1a 8 3 2" xfId="13019" xr:uid="{00000000-0005-0000-0000-0000051A0000}"/>
    <cellStyle name="level1a 8 3 2 2" xfId="23386" xr:uid="{00000000-0005-0000-0000-0000061A0000}"/>
    <cellStyle name="level1a 8 3 3" xfId="16628" xr:uid="{00000000-0005-0000-0000-0000071A0000}"/>
    <cellStyle name="level1a 8 3 3 2" xfId="29294" xr:uid="{00000000-0005-0000-0000-0000081A0000}"/>
    <cellStyle name="level1a 8 3 3 2 2" xfId="38081" xr:uid="{00000000-0005-0000-0000-0000091A0000}"/>
    <cellStyle name="level1a 8 3 4" xfId="8090" xr:uid="{00000000-0005-0000-0000-00000A1A0000}"/>
    <cellStyle name="level1a 8 3 4 2" xfId="18406" xr:uid="{00000000-0005-0000-0000-00000B1A0000}"/>
    <cellStyle name="level1a 8 4" xfId="8782" xr:uid="{00000000-0005-0000-0000-00000C1A0000}"/>
    <cellStyle name="level1a 8 5" xfId="10350" xr:uid="{00000000-0005-0000-0000-00000D1A0000}"/>
    <cellStyle name="level1a 8 5 2" xfId="20875" xr:uid="{00000000-0005-0000-0000-00000E1A0000}"/>
    <cellStyle name="level1a 8 6" xfId="10553" xr:uid="{00000000-0005-0000-0000-00000F1A0000}"/>
    <cellStyle name="level1a 8 6 2" xfId="24794" xr:uid="{00000000-0005-0000-0000-0000101A0000}"/>
    <cellStyle name="level1a 8 6 2 2" xfId="35666" xr:uid="{00000000-0005-0000-0000-0000111A0000}"/>
    <cellStyle name="level1a 8 7" xfId="5145" xr:uid="{00000000-0005-0000-0000-0000121A0000}"/>
    <cellStyle name="level1a 8 7 2" xfId="24938" xr:uid="{00000000-0005-0000-0000-0000131A0000}"/>
    <cellStyle name="level1a 9" xfId="708" xr:uid="{00000000-0005-0000-0000-0000141A0000}"/>
    <cellStyle name="level1a 9 2" xfId="2138" xr:uid="{00000000-0005-0000-0000-0000151A0000}"/>
    <cellStyle name="level1a 9 2 2" xfId="11809" xr:uid="{00000000-0005-0000-0000-0000161A0000}"/>
    <cellStyle name="level1a 9 2 2 2" xfId="22215" xr:uid="{00000000-0005-0000-0000-0000171A0000}"/>
    <cellStyle name="level1a 9 2 3" xfId="15487" xr:uid="{00000000-0005-0000-0000-0000181A0000}"/>
    <cellStyle name="level1a 9 2 3 2" xfId="28153" xr:uid="{00000000-0005-0000-0000-0000191A0000}"/>
    <cellStyle name="level1a 9 2 3 2 2" xfId="36958" xr:uid="{00000000-0005-0000-0000-00001A1A0000}"/>
    <cellStyle name="level1a 9 2 4" xfId="6744" xr:uid="{00000000-0005-0000-0000-00001B1A0000}"/>
    <cellStyle name="level1a 9 3" xfId="3493" xr:uid="{00000000-0005-0000-0000-00001C1A0000}"/>
    <cellStyle name="level1a 9 3 2" xfId="13127" xr:uid="{00000000-0005-0000-0000-00001D1A0000}"/>
    <cellStyle name="level1a 9 3 2 2" xfId="23495" xr:uid="{00000000-0005-0000-0000-00001E1A0000}"/>
    <cellStyle name="level1a 9 3 3" xfId="16736" xr:uid="{00000000-0005-0000-0000-00001F1A0000}"/>
    <cellStyle name="level1a 9 3 3 2" xfId="29402" xr:uid="{00000000-0005-0000-0000-0000201A0000}"/>
    <cellStyle name="level1a 9 3 3 2 2" xfId="38185" xr:uid="{00000000-0005-0000-0000-0000211A0000}"/>
    <cellStyle name="level1a 9 3 4" xfId="8249" xr:uid="{00000000-0005-0000-0000-0000221A0000}"/>
    <cellStyle name="level1a 9 3 4 2" xfId="19845" xr:uid="{00000000-0005-0000-0000-0000231A0000}"/>
    <cellStyle name="level1a 9 4" xfId="9040" xr:uid="{00000000-0005-0000-0000-0000241A0000}"/>
    <cellStyle name="level1a 9 5" xfId="10269" xr:uid="{00000000-0005-0000-0000-0000251A0000}"/>
    <cellStyle name="level1a 9 5 2" xfId="20320" xr:uid="{00000000-0005-0000-0000-0000261A0000}"/>
    <cellStyle name="level1a 9 5 2 2" xfId="33290" xr:uid="{00000000-0005-0000-0000-0000271A0000}"/>
    <cellStyle name="level1a 9 6" xfId="5274" xr:uid="{00000000-0005-0000-0000-0000281A0000}"/>
    <cellStyle name="level1a 9 6 2" xfId="18841" xr:uid="{00000000-0005-0000-0000-0000291A0000}"/>
    <cellStyle name="level1a_STUD aligned by INSTIT" xfId="4747" xr:uid="{00000000-0005-0000-0000-00002A1A0000}"/>
    <cellStyle name="level2" xfId="172" xr:uid="{00000000-0005-0000-0000-00002B1A0000}"/>
    <cellStyle name="level2 2" xfId="267" xr:uid="{00000000-0005-0000-0000-00002C1A0000}"/>
    <cellStyle name="level2a" xfId="173" xr:uid="{00000000-0005-0000-0000-00002D1A0000}"/>
    <cellStyle name="level2a 10" xfId="39282" xr:uid="{00000000-0005-0000-0000-00002E1A0000}"/>
    <cellStyle name="level2a 2" xfId="195" xr:uid="{00000000-0005-0000-0000-00002F1A0000}"/>
    <cellStyle name="level2a 2 10" xfId="39279" xr:uid="{00000000-0005-0000-0000-0000301A0000}"/>
    <cellStyle name="level2a 2 2" xfId="273" xr:uid="{00000000-0005-0000-0000-0000311A0000}"/>
    <cellStyle name="level2a 2 2 2" xfId="297" xr:uid="{00000000-0005-0000-0000-0000321A0000}"/>
    <cellStyle name="level2a 2 2 2 2" xfId="654" xr:uid="{00000000-0005-0000-0000-0000331A0000}"/>
    <cellStyle name="level2a 2 2 2 2 2" xfId="2143" xr:uid="{00000000-0005-0000-0000-0000341A0000}"/>
    <cellStyle name="level2a 2 2 2 2 2 2" xfId="19559" xr:uid="{00000000-0005-0000-0000-0000351A0000}"/>
    <cellStyle name="level2a 2 2 2 2 3" xfId="10732" xr:uid="{00000000-0005-0000-0000-0000361A0000}"/>
    <cellStyle name="level2a 2 2 2 2 3 2" xfId="30603" xr:uid="{00000000-0005-0000-0000-0000371A0000}"/>
    <cellStyle name="level2a 2 2 2 3" xfId="2142" xr:uid="{00000000-0005-0000-0000-0000381A0000}"/>
    <cellStyle name="level2a 2 2 2 3 2" xfId="20569" xr:uid="{00000000-0005-0000-0000-0000391A0000}"/>
    <cellStyle name="level2a 2 2 2_STUD aligned by INSTIT" xfId="4726" xr:uid="{00000000-0005-0000-0000-00003A1A0000}"/>
    <cellStyle name="level2a 2 2 3" xfId="458" xr:uid="{00000000-0005-0000-0000-00003B1A0000}"/>
    <cellStyle name="level2a 2 2 3 2" xfId="814" xr:uid="{00000000-0005-0000-0000-00003C1A0000}"/>
    <cellStyle name="level2a 2 2 3 2 2" xfId="2145" xr:uid="{00000000-0005-0000-0000-00003D1A0000}"/>
    <cellStyle name="level2a 2 2 3 2 2 2" xfId="25842" xr:uid="{00000000-0005-0000-0000-00003E1A0000}"/>
    <cellStyle name="level2a 2 2 3 2 3" xfId="3595" xr:uid="{00000000-0005-0000-0000-00003F1A0000}"/>
    <cellStyle name="level2a 2 2 3 2 3 2" xfId="19813" xr:uid="{00000000-0005-0000-0000-0000401A0000}"/>
    <cellStyle name="level2a 2 2 3 2 4" xfId="19410" xr:uid="{00000000-0005-0000-0000-0000411A0000}"/>
    <cellStyle name="level2a 2 2 3 3" xfId="1093" xr:uid="{00000000-0005-0000-0000-0000421A0000}"/>
    <cellStyle name="level2a 2 2 3 3 2" xfId="2146" xr:uid="{00000000-0005-0000-0000-0000431A0000}"/>
    <cellStyle name="level2a 2 2 3 3 2 2" xfId="25913" xr:uid="{00000000-0005-0000-0000-0000441A0000}"/>
    <cellStyle name="level2a 2 2 3 3 3" xfId="3871" xr:uid="{00000000-0005-0000-0000-0000451A0000}"/>
    <cellStyle name="level2a 2 2 3 3 3 2" xfId="26771" xr:uid="{00000000-0005-0000-0000-0000461A0000}"/>
    <cellStyle name="level2a 2 2 3 3 4" xfId="10801" xr:uid="{00000000-0005-0000-0000-0000471A0000}"/>
    <cellStyle name="level2a 2 2 3 3 4 2" xfId="30651" xr:uid="{00000000-0005-0000-0000-0000481A0000}"/>
    <cellStyle name="level2a 2 2 3 3 5" xfId="25599" xr:uid="{00000000-0005-0000-0000-0000491A0000}"/>
    <cellStyle name="level2a 2 2 3 4" xfId="2144" xr:uid="{00000000-0005-0000-0000-00004A1A0000}"/>
    <cellStyle name="level2a 2 2 3 4 2" xfId="21277" xr:uid="{00000000-0005-0000-0000-00004B1A0000}"/>
    <cellStyle name="level2a 2 2 4" xfId="631" xr:uid="{00000000-0005-0000-0000-00004C1A0000}"/>
    <cellStyle name="level2a 2 2 4 2" xfId="2147" xr:uid="{00000000-0005-0000-0000-00004D1A0000}"/>
    <cellStyle name="level2a 2 2 4 2 2" xfId="25496" xr:uid="{00000000-0005-0000-0000-00004E1A0000}"/>
    <cellStyle name="level2a 2 2 4 3" xfId="3441" xr:uid="{00000000-0005-0000-0000-00004F1A0000}"/>
    <cellStyle name="level2a 2 2 4 3 2" xfId="24751" xr:uid="{00000000-0005-0000-0000-0000501A0000}"/>
    <cellStyle name="level2a 2 2 4 4" xfId="22231" xr:uid="{00000000-0005-0000-0000-0000511A0000}"/>
    <cellStyle name="level2a 2 2 5" xfId="2141" xr:uid="{00000000-0005-0000-0000-0000521A0000}"/>
    <cellStyle name="level2a 2 2 5 2" xfId="8138" xr:uid="{00000000-0005-0000-0000-0000531A0000}"/>
    <cellStyle name="level2a 2 2 5 2 2" xfId="18234" xr:uid="{00000000-0005-0000-0000-0000541A0000}"/>
    <cellStyle name="level2a 2 2 5 3" xfId="24690" xr:uid="{00000000-0005-0000-0000-0000551A0000}"/>
    <cellStyle name="level2a 2 2 6" xfId="7794" xr:uid="{00000000-0005-0000-0000-0000561A0000}"/>
    <cellStyle name="level2a 2 2 6 2" xfId="21925" xr:uid="{00000000-0005-0000-0000-0000571A0000}"/>
    <cellStyle name="level2a 2 2_STUD aligned by INSTIT" xfId="4789" xr:uid="{00000000-0005-0000-0000-0000581A0000}"/>
    <cellStyle name="level2a 2 3" xfId="263" xr:uid="{00000000-0005-0000-0000-0000591A0000}"/>
    <cellStyle name="level2a 2 3 2" xfId="333" xr:uid="{00000000-0005-0000-0000-00005A1A0000}"/>
    <cellStyle name="level2a 2 3 2 2" xfId="690" xr:uid="{00000000-0005-0000-0000-00005B1A0000}"/>
    <cellStyle name="level2a 2 3 2 2 2" xfId="2150" xr:uid="{00000000-0005-0000-0000-00005C1A0000}"/>
    <cellStyle name="level2a 2 3 2 2 2 2" xfId="19371" xr:uid="{00000000-0005-0000-0000-00005D1A0000}"/>
    <cellStyle name="level2a 2 3 2 2 3" xfId="10718" xr:uid="{00000000-0005-0000-0000-00005E1A0000}"/>
    <cellStyle name="level2a 2 3 2 2 3 2" xfId="30596" xr:uid="{00000000-0005-0000-0000-00005F1A0000}"/>
    <cellStyle name="level2a 2 3 2 3" xfId="2149" xr:uid="{00000000-0005-0000-0000-0000601A0000}"/>
    <cellStyle name="level2a 2 3 2 3 2" xfId="18929" xr:uid="{00000000-0005-0000-0000-0000611A0000}"/>
    <cellStyle name="level2a 2 3 2_STUD aligned by INSTIT" xfId="4724" xr:uid="{00000000-0005-0000-0000-0000621A0000}"/>
    <cellStyle name="level2a 2 3 3" xfId="451" xr:uid="{00000000-0005-0000-0000-0000631A0000}"/>
    <cellStyle name="level2a 2 3 3 2" xfId="807" xr:uid="{00000000-0005-0000-0000-0000641A0000}"/>
    <cellStyle name="level2a 2 3 3 2 2" xfId="2152" xr:uid="{00000000-0005-0000-0000-0000651A0000}"/>
    <cellStyle name="level2a 2 3 3 2 2 2" xfId="26603" xr:uid="{00000000-0005-0000-0000-0000661A0000}"/>
    <cellStyle name="level2a 2 3 3 2 3" xfId="3588" xr:uid="{00000000-0005-0000-0000-0000671A0000}"/>
    <cellStyle name="level2a 2 3 3 2 3 2" xfId="26650" xr:uid="{00000000-0005-0000-0000-0000681A0000}"/>
    <cellStyle name="level2a 2 3 3 2 4" xfId="19655" xr:uid="{00000000-0005-0000-0000-0000691A0000}"/>
    <cellStyle name="level2a 2 3 3 3" xfId="1086" xr:uid="{00000000-0005-0000-0000-00006A1A0000}"/>
    <cellStyle name="level2a 2 3 3 3 2" xfId="2153" xr:uid="{00000000-0005-0000-0000-00006B1A0000}"/>
    <cellStyle name="level2a 2 3 3 3 2 2" xfId="26507" xr:uid="{00000000-0005-0000-0000-00006C1A0000}"/>
    <cellStyle name="level2a 2 3 3 3 3" xfId="3864" xr:uid="{00000000-0005-0000-0000-00006D1A0000}"/>
    <cellStyle name="level2a 2 3 3 3 3 2" xfId="25287" xr:uid="{00000000-0005-0000-0000-00006E1A0000}"/>
    <cellStyle name="level2a 2 3 3 3 4" xfId="10796" xr:uid="{00000000-0005-0000-0000-00006F1A0000}"/>
    <cellStyle name="level2a 2 3 3 3 4 2" xfId="30648" xr:uid="{00000000-0005-0000-0000-0000701A0000}"/>
    <cellStyle name="level2a 2 3 3 3 5" xfId="20186" xr:uid="{00000000-0005-0000-0000-0000711A0000}"/>
    <cellStyle name="level2a 2 3 3 4" xfId="2151" xr:uid="{00000000-0005-0000-0000-0000721A0000}"/>
    <cellStyle name="level2a 2 3 3 4 2" xfId="17948" xr:uid="{00000000-0005-0000-0000-0000731A0000}"/>
    <cellStyle name="level2a 2 3 4" xfId="622" xr:uid="{00000000-0005-0000-0000-0000741A0000}"/>
    <cellStyle name="level2a 2 3 4 2" xfId="2154" xr:uid="{00000000-0005-0000-0000-0000751A0000}"/>
    <cellStyle name="level2a 2 3 4 2 2" xfId="20780" xr:uid="{00000000-0005-0000-0000-0000761A0000}"/>
    <cellStyle name="level2a 2 3 4 3" xfId="3432" xr:uid="{00000000-0005-0000-0000-0000771A0000}"/>
    <cellStyle name="level2a 2 3 4 3 2" xfId="18931" xr:uid="{00000000-0005-0000-0000-0000781A0000}"/>
    <cellStyle name="level2a 2 3 4 4" xfId="20225" xr:uid="{00000000-0005-0000-0000-0000791A0000}"/>
    <cellStyle name="level2a 2 3 5" xfId="2148" xr:uid="{00000000-0005-0000-0000-00007A1A0000}"/>
    <cellStyle name="level2a 2 3 5 2" xfId="8129" xr:uid="{00000000-0005-0000-0000-00007B1A0000}"/>
    <cellStyle name="level2a 2 3 5 2 2" xfId="19277" xr:uid="{00000000-0005-0000-0000-00007C1A0000}"/>
    <cellStyle name="level2a 2 3 5 3" xfId="19927" xr:uid="{00000000-0005-0000-0000-00007D1A0000}"/>
    <cellStyle name="level2a 2 3 6" xfId="7800" xr:uid="{00000000-0005-0000-0000-00007E1A0000}"/>
    <cellStyle name="level2a 2 3 6 2" xfId="26520" xr:uid="{00000000-0005-0000-0000-00007F1A0000}"/>
    <cellStyle name="level2a 2 3_STUD aligned by INSTIT" xfId="4725" xr:uid="{00000000-0005-0000-0000-0000801A0000}"/>
    <cellStyle name="level2a 2 4" xfId="2140" xr:uid="{00000000-0005-0000-0000-0000811A0000}"/>
    <cellStyle name="level2a 2 4 2" xfId="8108" xr:uid="{00000000-0005-0000-0000-0000821A0000}"/>
    <cellStyle name="level2a 2 4 2 2" xfId="25134" xr:uid="{00000000-0005-0000-0000-0000831A0000}"/>
    <cellStyle name="level2a 2 4 3" xfId="18200" xr:uid="{00000000-0005-0000-0000-0000841A0000}"/>
    <cellStyle name="level2a 2 5" xfId="7803" xr:uid="{00000000-0005-0000-0000-0000851A0000}"/>
    <cellStyle name="level2a 2 5 2" xfId="17826" xr:uid="{00000000-0005-0000-0000-0000861A0000}"/>
    <cellStyle name="level2a 2 6" xfId="39295" xr:uid="{00000000-0005-0000-0000-0000871A0000}"/>
    <cellStyle name="level2a 2 7" xfId="39301" xr:uid="{00000000-0005-0000-0000-0000881A0000}"/>
    <cellStyle name="level2a 2 8" xfId="39305" xr:uid="{00000000-0005-0000-0000-0000891A0000}"/>
    <cellStyle name="level2a 2 9" xfId="39308" xr:uid="{00000000-0005-0000-0000-00008A1A0000}"/>
    <cellStyle name="level2a 2_STUD aligned by INSTIT" xfId="4727" xr:uid="{00000000-0005-0000-0000-00008B1A0000}"/>
    <cellStyle name="level2a 3" xfId="268" xr:uid="{00000000-0005-0000-0000-00008C1A0000}"/>
    <cellStyle name="level2a 3 2" xfId="292" xr:uid="{00000000-0005-0000-0000-00008D1A0000}"/>
    <cellStyle name="level2a 3 2 2" xfId="649" xr:uid="{00000000-0005-0000-0000-00008E1A0000}"/>
    <cellStyle name="level2a 3 2 2 2" xfId="2157" xr:uid="{00000000-0005-0000-0000-00008F1A0000}"/>
    <cellStyle name="level2a 3 2 2 2 2" xfId="19914" xr:uid="{00000000-0005-0000-0000-0000901A0000}"/>
    <cellStyle name="level2a 3 2 2 3" xfId="10209" xr:uid="{00000000-0005-0000-0000-0000911A0000}"/>
    <cellStyle name="level2a 3 2 2 3 2" xfId="5234" xr:uid="{00000000-0005-0000-0000-0000921A0000}"/>
    <cellStyle name="level2a 3 2 3" xfId="2156" xr:uid="{00000000-0005-0000-0000-0000931A0000}"/>
    <cellStyle name="level2a 3 2 3 2" xfId="18736" xr:uid="{00000000-0005-0000-0000-0000941A0000}"/>
    <cellStyle name="level2a 3 2_STUD aligned by INSTIT" xfId="4699" xr:uid="{00000000-0005-0000-0000-0000951A0000}"/>
    <cellStyle name="level2a 3 3" xfId="453" xr:uid="{00000000-0005-0000-0000-0000961A0000}"/>
    <cellStyle name="level2a 3 3 2" xfId="809" xr:uid="{00000000-0005-0000-0000-0000971A0000}"/>
    <cellStyle name="level2a 3 3 2 2" xfId="2159" xr:uid="{00000000-0005-0000-0000-0000981A0000}"/>
    <cellStyle name="level2a 3 3 2 2 2" xfId="20041" xr:uid="{00000000-0005-0000-0000-0000991A0000}"/>
    <cellStyle name="level2a 3 3 2 3" xfId="3590" xr:uid="{00000000-0005-0000-0000-00009A1A0000}"/>
    <cellStyle name="level2a 3 3 2 3 2" xfId="26550" xr:uid="{00000000-0005-0000-0000-00009B1A0000}"/>
    <cellStyle name="level2a 3 3 2 4" xfId="26848" xr:uid="{00000000-0005-0000-0000-00009C1A0000}"/>
    <cellStyle name="level2a 3 3 3" xfId="1088" xr:uid="{00000000-0005-0000-0000-00009D1A0000}"/>
    <cellStyle name="level2a 3 3 3 2" xfId="2160" xr:uid="{00000000-0005-0000-0000-00009E1A0000}"/>
    <cellStyle name="level2a 3 3 3 2 2" xfId="26309" xr:uid="{00000000-0005-0000-0000-00009F1A0000}"/>
    <cellStyle name="level2a 3 3 3 3" xfId="3866" xr:uid="{00000000-0005-0000-0000-0000A01A0000}"/>
    <cellStyle name="level2a 3 3 3 3 2" xfId="19397" xr:uid="{00000000-0005-0000-0000-0000A11A0000}"/>
    <cellStyle name="level2a 3 3 3 4" xfId="10798" xr:uid="{00000000-0005-0000-0000-0000A21A0000}"/>
    <cellStyle name="level2a 3 3 3 4 2" xfId="30650" xr:uid="{00000000-0005-0000-0000-0000A31A0000}"/>
    <cellStyle name="level2a 3 3 3 5" xfId="20135" xr:uid="{00000000-0005-0000-0000-0000A41A0000}"/>
    <cellStyle name="level2a 3 3 4" xfId="2158" xr:uid="{00000000-0005-0000-0000-0000A51A0000}"/>
    <cellStyle name="level2a 3 3 4 2" xfId="20140" xr:uid="{00000000-0005-0000-0000-0000A61A0000}"/>
    <cellStyle name="level2a 3 4" xfId="626" xr:uid="{00000000-0005-0000-0000-0000A71A0000}"/>
    <cellStyle name="level2a 3 4 2" xfId="2161" xr:uid="{00000000-0005-0000-0000-0000A81A0000}"/>
    <cellStyle name="level2a 3 4 2 2" xfId="26436" xr:uid="{00000000-0005-0000-0000-0000A91A0000}"/>
    <cellStyle name="level2a 3 4 3" xfId="3436" xr:uid="{00000000-0005-0000-0000-0000AA1A0000}"/>
    <cellStyle name="level2a 3 4 3 2" xfId="20207" xr:uid="{00000000-0005-0000-0000-0000AB1A0000}"/>
    <cellStyle name="level2a 3 4 4" xfId="25886" xr:uid="{00000000-0005-0000-0000-0000AC1A0000}"/>
    <cellStyle name="level2a 3 5" xfId="2155" xr:uid="{00000000-0005-0000-0000-0000AD1A0000}"/>
    <cellStyle name="level2a 3 5 2" xfId="8133" xr:uid="{00000000-0005-0000-0000-0000AE1A0000}"/>
    <cellStyle name="level2a 3 5 2 2" xfId="6223" xr:uid="{00000000-0005-0000-0000-0000AF1A0000}"/>
    <cellStyle name="level2a 3 5 3" xfId="24618" xr:uid="{00000000-0005-0000-0000-0000B01A0000}"/>
    <cellStyle name="level2a 3 6" xfId="7796" xr:uid="{00000000-0005-0000-0000-0000B11A0000}"/>
    <cellStyle name="level2a 3 6 2" xfId="20807" xr:uid="{00000000-0005-0000-0000-0000B21A0000}"/>
    <cellStyle name="level2a 3_STUD aligned by INSTIT" xfId="4700" xr:uid="{00000000-0005-0000-0000-0000B31A0000}"/>
    <cellStyle name="level2a 4" xfId="262" xr:uid="{00000000-0005-0000-0000-0000B41A0000}"/>
    <cellStyle name="level2a 4 2" xfId="332" xr:uid="{00000000-0005-0000-0000-0000B51A0000}"/>
    <cellStyle name="level2a 4 2 2" xfId="689" xr:uid="{00000000-0005-0000-0000-0000B61A0000}"/>
    <cellStyle name="level2a 4 2 2 2" xfId="2164" xr:uid="{00000000-0005-0000-0000-0000B71A0000}"/>
    <cellStyle name="level2a 4 2 2 2 2" xfId="19742" xr:uid="{00000000-0005-0000-0000-0000B81A0000}"/>
    <cellStyle name="level2a 4 2 2 3" xfId="10281" xr:uid="{00000000-0005-0000-0000-0000B91A0000}"/>
    <cellStyle name="level2a 4 2 2 3 2" xfId="30423" xr:uid="{00000000-0005-0000-0000-0000BA1A0000}"/>
    <cellStyle name="level2a 4 2 3" xfId="2163" xr:uid="{00000000-0005-0000-0000-0000BB1A0000}"/>
    <cellStyle name="level2a 4 2 3 2" xfId="26647" xr:uid="{00000000-0005-0000-0000-0000BC1A0000}"/>
    <cellStyle name="level2a 4 2_STUD aligned by INSTIT" xfId="4698" xr:uid="{00000000-0005-0000-0000-0000BD1A0000}"/>
    <cellStyle name="level2a 4 3" xfId="450" xr:uid="{00000000-0005-0000-0000-0000BE1A0000}"/>
    <cellStyle name="level2a 4 3 2" xfId="806" xr:uid="{00000000-0005-0000-0000-0000BF1A0000}"/>
    <cellStyle name="level2a 4 3 2 2" xfId="2166" xr:uid="{00000000-0005-0000-0000-0000C01A0000}"/>
    <cellStyle name="level2a 4 3 2 2 2" xfId="18422" xr:uid="{00000000-0005-0000-0000-0000C11A0000}"/>
    <cellStyle name="level2a 4 3 2 3" xfId="3587" xr:uid="{00000000-0005-0000-0000-0000C21A0000}"/>
    <cellStyle name="level2a 4 3 2 3 2" xfId="26764" xr:uid="{00000000-0005-0000-0000-0000C31A0000}"/>
    <cellStyle name="level2a 4 3 2 4" xfId="18653" xr:uid="{00000000-0005-0000-0000-0000C41A0000}"/>
    <cellStyle name="level2a 4 3 3" xfId="1085" xr:uid="{00000000-0005-0000-0000-0000C51A0000}"/>
    <cellStyle name="level2a 4 3 3 2" xfId="2167" xr:uid="{00000000-0005-0000-0000-0000C61A0000}"/>
    <cellStyle name="level2a 4 3 3 2 2" xfId="19871" xr:uid="{00000000-0005-0000-0000-0000C71A0000}"/>
    <cellStyle name="level2a 4 3 3 3" xfId="3863" xr:uid="{00000000-0005-0000-0000-0000C81A0000}"/>
    <cellStyle name="level2a 4 3 3 3 2" xfId="19527" xr:uid="{00000000-0005-0000-0000-0000C91A0000}"/>
    <cellStyle name="level2a 4 3 3 4" xfId="10795" xr:uid="{00000000-0005-0000-0000-0000CA1A0000}"/>
    <cellStyle name="level2a 4 3 3 4 2" xfId="30647" xr:uid="{00000000-0005-0000-0000-0000CB1A0000}"/>
    <cellStyle name="level2a 4 3 3 5" xfId="25377" xr:uid="{00000000-0005-0000-0000-0000CC1A0000}"/>
    <cellStyle name="level2a 4 3 4" xfId="2165" xr:uid="{00000000-0005-0000-0000-0000CD1A0000}"/>
    <cellStyle name="level2a 4 3 4 2" xfId="20331" xr:uid="{00000000-0005-0000-0000-0000CE1A0000}"/>
    <cellStyle name="level2a 4 4" xfId="621" xr:uid="{00000000-0005-0000-0000-0000CF1A0000}"/>
    <cellStyle name="level2a 4 4 2" xfId="2168" xr:uid="{00000000-0005-0000-0000-0000D01A0000}"/>
    <cellStyle name="level2a 4 4 2 2" xfId="18740" xr:uid="{00000000-0005-0000-0000-0000D11A0000}"/>
    <cellStyle name="level2a 4 4 3" xfId="3431" xr:uid="{00000000-0005-0000-0000-0000D21A0000}"/>
    <cellStyle name="level2a 4 4 3 2" xfId="18579" xr:uid="{00000000-0005-0000-0000-0000D31A0000}"/>
    <cellStyle name="level2a 4 4 4" xfId="18835" xr:uid="{00000000-0005-0000-0000-0000D41A0000}"/>
    <cellStyle name="level2a 4 5" xfId="2162" xr:uid="{00000000-0005-0000-0000-0000D51A0000}"/>
    <cellStyle name="level2a 4 5 2" xfId="8128" xr:uid="{00000000-0005-0000-0000-0000D61A0000}"/>
    <cellStyle name="level2a 4 5 2 2" xfId="20288" xr:uid="{00000000-0005-0000-0000-0000D71A0000}"/>
    <cellStyle name="level2a 4 5 3" xfId="17778" xr:uid="{00000000-0005-0000-0000-0000D81A0000}"/>
    <cellStyle name="level2a 4 6" xfId="7788" xr:uid="{00000000-0005-0000-0000-0000D91A0000}"/>
    <cellStyle name="level2a 4 6 2" xfId="20822" xr:uid="{00000000-0005-0000-0000-0000DA1A0000}"/>
    <cellStyle name="level2a 4_STUD aligned by INSTIT" xfId="4723" xr:uid="{00000000-0005-0000-0000-0000DB1A0000}"/>
    <cellStyle name="level2a 5" xfId="2139" xr:uid="{00000000-0005-0000-0000-0000DC1A0000}"/>
    <cellStyle name="level2a 5 2" xfId="8092" xr:uid="{00000000-0005-0000-0000-0000DD1A0000}"/>
    <cellStyle name="level2a 5 2 2" xfId="20584" xr:uid="{00000000-0005-0000-0000-0000DE1A0000}"/>
    <cellStyle name="level2a 5 3" xfId="18867" xr:uid="{00000000-0005-0000-0000-0000DF1A0000}"/>
    <cellStyle name="level2a 6" xfId="7790" xr:uid="{00000000-0005-0000-0000-0000E01A0000}"/>
    <cellStyle name="level2a 6 2" xfId="19484" xr:uid="{00000000-0005-0000-0000-0000E11A0000}"/>
    <cellStyle name="level2a 7" xfId="39285" xr:uid="{00000000-0005-0000-0000-0000E21A0000}"/>
    <cellStyle name="level2a 8" xfId="39281" xr:uid="{00000000-0005-0000-0000-0000E31A0000}"/>
    <cellStyle name="level2a 9" xfId="39292" xr:uid="{00000000-0005-0000-0000-0000E41A0000}"/>
    <cellStyle name="level2a_STUD aligned by INSTIT" xfId="4701" xr:uid="{00000000-0005-0000-0000-0000E51A0000}"/>
    <cellStyle name="level3" xfId="123" xr:uid="{00000000-0005-0000-0000-0000E61A0000}"/>
    <cellStyle name="level3 2" xfId="124" xr:uid="{00000000-0005-0000-0000-0000E71A0000}"/>
    <cellStyle name="level3 2 2" xfId="125" xr:uid="{00000000-0005-0000-0000-0000E81A0000}"/>
    <cellStyle name="level3 2 2 2" xfId="366" xr:uid="{00000000-0005-0000-0000-0000E91A0000}"/>
    <cellStyle name="level3 2 2 2 2" xfId="722" xr:uid="{00000000-0005-0000-0000-0000EA1A0000}"/>
    <cellStyle name="level3 2 2 2 2 2" xfId="2173" xr:uid="{00000000-0005-0000-0000-0000EB1A0000}"/>
    <cellStyle name="level3 2 2 2 2 2 2" xfId="15492" xr:uid="{00000000-0005-0000-0000-0000EC1A0000}"/>
    <cellStyle name="level3 2 2 2 2 2 2 2" xfId="33129" xr:uid="{00000000-0005-0000-0000-0000ED1A0000}"/>
    <cellStyle name="level3 2 2 2 2 2 3" xfId="25130" xr:uid="{00000000-0005-0000-0000-0000EE1A0000}"/>
    <cellStyle name="level3 2 2 2 2 3" xfId="3503" xr:uid="{00000000-0005-0000-0000-0000EF1A0000}"/>
    <cellStyle name="level3 2 2 2 2 3 2" xfId="16746" xr:uid="{00000000-0005-0000-0000-0000F01A0000}"/>
    <cellStyle name="level3 2 2 2 2 3 2 2" xfId="33148" xr:uid="{00000000-0005-0000-0000-0000F11A0000}"/>
    <cellStyle name="level3 2 2 2 2 3 3" xfId="19297" xr:uid="{00000000-0005-0000-0000-0000F21A0000}"/>
    <cellStyle name="level3 2 2 2 2 4" xfId="10505" xr:uid="{00000000-0005-0000-0000-0000F31A0000}"/>
    <cellStyle name="level3 2 2 2 2 4 2" xfId="30496" xr:uid="{00000000-0005-0000-0000-0000F41A0000}"/>
    <cellStyle name="level3 2 2 2 2 5" xfId="18921" xr:uid="{00000000-0005-0000-0000-0000F51A0000}"/>
    <cellStyle name="level3 2 2 2 3" xfId="2172" xr:uid="{00000000-0005-0000-0000-0000F61A0000}"/>
    <cellStyle name="level3 2 2 2 3 2" xfId="15491" xr:uid="{00000000-0005-0000-0000-0000F71A0000}"/>
    <cellStyle name="level3 2 2 2 3 2 2" xfId="33128" xr:uid="{00000000-0005-0000-0000-0000F81A0000}"/>
    <cellStyle name="level3 2 2 2 3 3" xfId="20039" xr:uid="{00000000-0005-0000-0000-0000F91A0000}"/>
    <cellStyle name="level3 2 2 3" xfId="594" xr:uid="{00000000-0005-0000-0000-0000FA1A0000}"/>
    <cellStyle name="level3 2 2 3 2" xfId="2174" xr:uid="{00000000-0005-0000-0000-0000FB1A0000}"/>
    <cellStyle name="level3 2 2 3 2 2" xfId="15493" xr:uid="{00000000-0005-0000-0000-0000FC1A0000}"/>
    <cellStyle name="level3 2 2 3 2 2 2" xfId="33130" xr:uid="{00000000-0005-0000-0000-0000FD1A0000}"/>
    <cellStyle name="level3 2 2 3 2 3" xfId="19828" xr:uid="{00000000-0005-0000-0000-0000FE1A0000}"/>
    <cellStyle name="level3 2 2 3 3" xfId="3411" xr:uid="{00000000-0005-0000-0000-0000FF1A0000}"/>
    <cellStyle name="level3 2 2 3 3 2" xfId="16660" xr:uid="{00000000-0005-0000-0000-0000001B0000}"/>
    <cellStyle name="level3 2 2 3 3 2 2" xfId="33145" xr:uid="{00000000-0005-0000-0000-0000011B0000}"/>
    <cellStyle name="level3 2 2 3 3 3" xfId="19412" xr:uid="{00000000-0005-0000-0000-0000021B0000}"/>
    <cellStyle name="level3 2 2 4" xfId="2171" xr:uid="{00000000-0005-0000-0000-0000031B0000}"/>
    <cellStyle name="level3 2 2 4 2" xfId="15490" xr:uid="{00000000-0005-0000-0000-0000041B0000}"/>
    <cellStyle name="level3 2 2 4 2 2" xfId="33127" xr:uid="{00000000-0005-0000-0000-0000051B0000}"/>
    <cellStyle name="level3 2 2 4 3" xfId="24629" xr:uid="{00000000-0005-0000-0000-0000061B0000}"/>
    <cellStyle name="level3 2 2 5" xfId="39268" xr:uid="{00000000-0005-0000-0000-0000071B0000}"/>
    <cellStyle name="level3 2 3" xfId="492" xr:uid="{00000000-0005-0000-0000-0000081B0000}"/>
    <cellStyle name="level3 2 3 2" xfId="848" xr:uid="{00000000-0005-0000-0000-0000091B0000}"/>
    <cellStyle name="level3 2 3 2 2" xfId="2176" xr:uid="{00000000-0005-0000-0000-00000A1B0000}"/>
    <cellStyle name="level3 2 3 2 2 2" xfId="15495" xr:uid="{00000000-0005-0000-0000-00000B1B0000}"/>
    <cellStyle name="level3 2 3 2 2 2 2" xfId="33132" xr:uid="{00000000-0005-0000-0000-00000C1B0000}"/>
    <cellStyle name="level3 2 3 2 2 3" xfId="26341" xr:uid="{00000000-0005-0000-0000-00000D1B0000}"/>
    <cellStyle name="level3 2 3 2 3" xfId="3629" xr:uid="{00000000-0005-0000-0000-00000E1B0000}"/>
    <cellStyle name="level3 2 3 2 3 2" xfId="16863" xr:uid="{00000000-0005-0000-0000-00000F1B0000}"/>
    <cellStyle name="level3 2 3 2 3 2 2" xfId="33150" xr:uid="{00000000-0005-0000-0000-0000101B0000}"/>
    <cellStyle name="level3 2 3 2 3 3" xfId="19389" xr:uid="{00000000-0005-0000-0000-0000111B0000}"/>
    <cellStyle name="level3 2 3 3" xfId="1127" xr:uid="{00000000-0005-0000-0000-0000121B0000}"/>
    <cellStyle name="level3 2 3 3 2" xfId="2177" xr:uid="{00000000-0005-0000-0000-0000131B0000}"/>
    <cellStyle name="level3 2 3 3 2 2" xfId="15496" xr:uid="{00000000-0005-0000-0000-0000141B0000}"/>
    <cellStyle name="level3 2 3 3 2 2 2" xfId="33133" xr:uid="{00000000-0005-0000-0000-0000151B0000}"/>
    <cellStyle name="level3 2 3 3 2 3" xfId="20055" xr:uid="{00000000-0005-0000-0000-0000161B0000}"/>
    <cellStyle name="level3 2 3 3 3" xfId="3905" xr:uid="{00000000-0005-0000-0000-0000171B0000}"/>
    <cellStyle name="level3 2 3 3 3 2" xfId="17118" xr:uid="{00000000-0005-0000-0000-0000181B0000}"/>
    <cellStyle name="level3 2 3 3 3 2 2" xfId="33152" xr:uid="{00000000-0005-0000-0000-0000191B0000}"/>
    <cellStyle name="level3 2 3 3 3 3" xfId="19829" xr:uid="{00000000-0005-0000-0000-00001A1B0000}"/>
    <cellStyle name="level3 2 3 3 4" xfId="10823" xr:uid="{00000000-0005-0000-0000-00001B1B0000}"/>
    <cellStyle name="level3 2 3 3 4 2" xfId="30654" xr:uid="{00000000-0005-0000-0000-00001C1B0000}"/>
    <cellStyle name="level3 2 3 3 5" xfId="24592" xr:uid="{00000000-0005-0000-0000-00001D1B0000}"/>
    <cellStyle name="level3 2 3 4" xfId="2175" xr:uid="{00000000-0005-0000-0000-00001E1B0000}"/>
    <cellStyle name="level3 2 3 4 2" xfId="15494" xr:uid="{00000000-0005-0000-0000-00001F1B0000}"/>
    <cellStyle name="level3 2 3 4 2 2" xfId="33131" xr:uid="{00000000-0005-0000-0000-0000201B0000}"/>
    <cellStyle name="level3 2 3 4 3" xfId="25170" xr:uid="{00000000-0005-0000-0000-0000211B0000}"/>
    <cellStyle name="level3 2 4" xfId="570" xr:uid="{00000000-0005-0000-0000-0000221B0000}"/>
    <cellStyle name="level3 2 4 2" xfId="2178" xr:uid="{00000000-0005-0000-0000-0000231B0000}"/>
    <cellStyle name="level3 2 4 2 2" xfId="15497" xr:uid="{00000000-0005-0000-0000-0000241B0000}"/>
    <cellStyle name="level3 2 4 2 2 2" xfId="33134" xr:uid="{00000000-0005-0000-0000-0000251B0000}"/>
    <cellStyle name="level3 2 4 2 3" xfId="17808" xr:uid="{00000000-0005-0000-0000-0000261B0000}"/>
    <cellStyle name="level3 2 4 3" xfId="3394" xr:uid="{00000000-0005-0000-0000-0000271B0000}"/>
    <cellStyle name="level3 2 4 3 2" xfId="16644" xr:uid="{00000000-0005-0000-0000-0000281B0000}"/>
    <cellStyle name="level3 2 4 3 2 2" xfId="33144" xr:uid="{00000000-0005-0000-0000-0000291B0000}"/>
    <cellStyle name="level3 2 4 3 3" xfId="19731" xr:uid="{00000000-0005-0000-0000-00002A1B0000}"/>
    <cellStyle name="level3 2 4 4" xfId="10371" xr:uid="{00000000-0005-0000-0000-00002B1B0000}"/>
    <cellStyle name="level3 2 4 4 2" xfId="30430" xr:uid="{00000000-0005-0000-0000-00002C1B0000}"/>
    <cellStyle name="level3 2 4 5" xfId="25006" xr:uid="{00000000-0005-0000-0000-00002D1B0000}"/>
    <cellStyle name="level3 2 5" xfId="2170" xr:uid="{00000000-0005-0000-0000-00002E1B0000}"/>
    <cellStyle name="level3 2 5 2" xfId="15489" xr:uid="{00000000-0005-0000-0000-00002F1B0000}"/>
    <cellStyle name="level3 2 5 2 2" xfId="33126" xr:uid="{00000000-0005-0000-0000-0000301B0000}"/>
    <cellStyle name="level3 2 5 3" xfId="25860" xr:uid="{00000000-0005-0000-0000-0000311B0000}"/>
    <cellStyle name="level3 2 6" xfId="39267" xr:uid="{00000000-0005-0000-0000-0000321B0000}"/>
    <cellStyle name="level3 3" xfId="126" xr:uid="{00000000-0005-0000-0000-0000331B0000}"/>
    <cellStyle name="level3 3 2" xfId="365" xr:uid="{00000000-0005-0000-0000-0000341B0000}"/>
    <cellStyle name="level3 3 2 2" xfId="721" xr:uid="{00000000-0005-0000-0000-0000351B0000}"/>
    <cellStyle name="level3 3 2 2 2" xfId="2181" xr:uid="{00000000-0005-0000-0000-0000361B0000}"/>
    <cellStyle name="level3 3 2 2 2 2" xfId="15500" xr:uid="{00000000-0005-0000-0000-0000371B0000}"/>
    <cellStyle name="level3 3 2 2 2 2 2" xfId="33137" xr:uid="{00000000-0005-0000-0000-0000381B0000}"/>
    <cellStyle name="level3 3 2 2 2 3" xfId="21148" xr:uid="{00000000-0005-0000-0000-0000391B0000}"/>
    <cellStyle name="level3 3 2 2 3" xfId="3502" xr:uid="{00000000-0005-0000-0000-00003A1B0000}"/>
    <cellStyle name="level3 3 2 2 3 2" xfId="16745" xr:uid="{00000000-0005-0000-0000-00003B1B0000}"/>
    <cellStyle name="level3 3 2 2 3 2 2" xfId="33147" xr:uid="{00000000-0005-0000-0000-00003C1B0000}"/>
    <cellStyle name="level3 3 2 2 3 3" xfId="20008" xr:uid="{00000000-0005-0000-0000-00003D1B0000}"/>
    <cellStyle name="level3 3 2 2 4" xfId="10504" xr:uid="{00000000-0005-0000-0000-00003E1B0000}"/>
    <cellStyle name="level3 3 2 2 4 2" xfId="30495" xr:uid="{00000000-0005-0000-0000-00003F1B0000}"/>
    <cellStyle name="level3 3 2 2 5" xfId="25703" xr:uid="{00000000-0005-0000-0000-0000401B0000}"/>
    <cellStyle name="level3 3 2 3" xfId="2180" xr:uid="{00000000-0005-0000-0000-0000411B0000}"/>
    <cellStyle name="level3 3 2 3 2" xfId="15499" xr:uid="{00000000-0005-0000-0000-0000421B0000}"/>
    <cellStyle name="level3 3 2 3 2 2" xfId="33136" xr:uid="{00000000-0005-0000-0000-0000431B0000}"/>
    <cellStyle name="level3 3 2 3 3" xfId="18877" xr:uid="{00000000-0005-0000-0000-0000441B0000}"/>
    <cellStyle name="level3 3 3" xfId="595" xr:uid="{00000000-0005-0000-0000-0000451B0000}"/>
    <cellStyle name="level3 3 3 2" xfId="2182" xr:uid="{00000000-0005-0000-0000-0000461B0000}"/>
    <cellStyle name="level3 3 3 2 2" xfId="15501" xr:uid="{00000000-0005-0000-0000-0000471B0000}"/>
    <cellStyle name="level3 3 3 2 2 2" xfId="33138" xr:uid="{00000000-0005-0000-0000-0000481B0000}"/>
    <cellStyle name="level3 3 3 2 3" xfId="23504" xr:uid="{00000000-0005-0000-0000-0000491B0000}"/>
    <cellStyle name="level3 3 3 3" xfId="3412" xr:uid="{00000000-0005-0000-0000-00004A1B0000}"/>
    <cellStyle name="level3 3 3 3 2" xfId="16661" xr:uid="{00000000-0005-0000-0000-00004B1B0000}"/>
    <cellStyle name="level3 3 3 3 2 2" xfId="33146" xr:uid="{00000000-0005-0000-0000-00004C1B0000}"/>
    <cellStyle name="level3 3 3 3 3" xfId="26405" xr:uid="{00000000-0005-0000-0000-00004D1B0000}"/>
    <cellStyle name="level3 3 4" xfId="2179" xr:uid="{00000000-0005-0000-0000-00004E1B0000}"/>
    <cellStyle name="level3 3 4 2" xfId="15498" xr:uid="{00000000-0005-0000-0000-00004F1B0000}"/>
    <cellStyle name="level3 3 4 2 2" xfId="33135" xr:uid="{00000000-0005-0000-0000-0000501B0000}"/>
    <cellStyle name="level3 3 4 3" xfId="17936" xr:uid="{00000000-0005-0000-0000-0000511B0000}"/>
    <cellStyle name="level3 3 5" xfId="39269" xr:uid="{00000000-0005-0000-0000-0000521B0000}"/>
    <cellStyle name="level3 4" xfId="420" xr:uid="{00000000-0005-0000-0000-0000531B0000}"/>
    <cellStyle name="level3 4 2" xfId="776" xr:uid="{00000000-0005-0000-0000-0000541B0000}"/>
    <cellStyle name="level3 4 2 2" xfId="2184" xr:uid="{00000000-0005-0000-0000-0000551B0000}"/>
    <cellStyle name="level3 4 2 2 2" xfId="15503" xr:uid="{00000000-0005-0000-0000-0000561B0000}"/>
    <cellStyle name="level3 4 2 2 2 2" xfId="33140" xr:uid="{00000000-0005-0000-0000-0000571B0000}"/>
    <cellStyle name="level3 4 2 2 3" xfId="17963" xr:uid="{00000000-0005-0000-0000-0000581B0000}"/>
    <cellStyle name="level3 4 2 3" xfId="3557" xr:uid="{00000000-0005-0000-0000-0000591B0000}"/>
    <cellStyle name="level3 4 2 3 2" xfId="16798" xr:uid="{00000000-0005-0000-0000-00005A1B0000}"/>
    <cellStyle name="level3 4 2 3 2 2" xfId="33149" xr:uid="{00000000-0005-0000-0000-00005B1B0000}"/>
    <cellStyle name="level3 4 2 3 3" xfId="25522" xr:uid="{00000000-0005-0000-0000-00005C1B0000}"/>
    <cellStyle name="level3 4 3" xfId="1055" xr:uid="{00000000-0005-0000-0000-00005D1B0000}"/>
    <cellStyle name="level3 4 3 2" xfId="2185" xr:uid="{00000000-0005-0000-0000-00005E1B0000}"/>
    <cellStyle name="level3 4 3 2 2" xfId="15504" xr:uid="{00000000-0005-0000-0000-00005F1B0000}"/>
    <cellStyle name="level3 4 3 2 2 2" xfId="33141" xr:uid="{00000000-0005-0000-0000-0000601B0000}"/>
    <cellStyle name="level3 4 3 2 3" xfId="19650" xr:uid="{00000000-0005-0000-0000-0000611B0000}"/>
    <cellStyle name="level3 4 3 3" xfId="3833" xr:uid="{00000000-0005-0000-0000-0000621B0000}"/>
    <cellStyle name="level3 4 3 3 2" xfId="17053" xr:uid="{00000000-0005-0000-0000-0000631B0000}"/>
    <cellStyle name="level3 4 3 3 2 2" xfId="33151" xr:uid="{00000000-0005-0000-0000-0000641B0000}"/>
    <cellStyle name="level3 4 3 3 3" xfId="26791" xr:uid="{00000000-0005-0000-0000-0000651B0000}"/>
    <cellStyle name="level3 4 3 4" xfId="10771" xr:uid="{00000000-0005-0000-0000-0000661B0000}"/>
    <cellStyle name="level3 4 3 4 2" xfId="30628" xr:uid="{00000000-0005-0000-0000-0000671B0000}"/>
    <cellStyle name="level3 4 3 5" xfId="17836" xr:uid="{00000000-0005-0000-0000-0000681B0000}"/>
    <cellStyle name="level3 4 4" xfId="2183" xr:uid="{00000000-0005-0000-0000-0000691B0000}"/>
    <cellStyle name="level3 4 4 2" xfId="15502" xr:uid="{00000000-0005-0000-0000-00006A1B0000}"/>
    <cellStyle name="level3 4 4 2 2" xfId="33139" xr:uid="{00000000-0005-0000-0000-00006B1B0000}"/>
    <cellStyle name="level3 4 4 3" xfId="26902" xr:uid="{00000000-0005-0000-0000-00006C1B0000}"/>
    <cellStyle name="level3 5" xfId="548" xr:uid="{00000000-0005-0000-0000-00006D1B0000}"/>
    <cellStyle name="level3 5 2" xfId="2186" xr:uid="{00000000-0005-0000-0000-00006E1B0000}"/>
    <cellStyle name="level3 5 2 2" xfId="15505" xr:uid="{00000000-0005-0000-0000-00006F1B0000}"/>
    <cellStyle name="level3 5 2 2 2" xfId="33142" xr:uid="{00000000-0005-0000-0000-0000701B0000}"/>
    <cellStyle name="level3 5 2 3" xfId="25604" xr:uid="{00000000-0005-0000-0000-0000711B0000}"/>
    <cellStyle name="level3 5 3" xfId="3379" xr:uid="{00000000-0005-0000-0000-0000721B0000}"/>
    <cellStyle name="level3 5 3 2" xfId="16629" xr:uid="{00000000-0005-0000-0000-0000731B0000}"/>
    <cellStyle name="level3 5 3 2 2" xfId="33143" xr:uid="{00000000-0005-0000-0000-0000741B0000}"/>
    <cellStyle name="level3 5 3 3" xfId="24967" xr:uid="{00000000-0005-0000-0000-0000751B0000}"/>
    <cellStyle name="level3 5 4" xfId="10352" xr:uid="{00000000-0005-0000-0000-0000761B0000}"/>
    <cellStyle name="level3 5 4 2" xfId="30424" xr:uid="{00000000-0005-0000-0000-0000771B0000}"/>
    <cellStyle name="level3 5 5" xfId="18673" xr:uid="{00000000-0005-0000-0000-0000781B0000}"/>
    <cellStyle name="level3 6" xfId="2169" xr:uid="{00000000-0005-0000-0000-0000791B0000}"/>
    <cellStyle name="level3 6 2" xfId="15488" xr:uid="{00000000-0005-0000-0000-00007A1B0000}"/>
    <cellStyle name="level3 6 2 2" xfId="33125" xr:uid="{00000000-0005-0000-0000-00007B1B0000}"/>
    <cellStyle name="level3 6 3" xfId="25702" xr:uid="{00000000-0005-0000-0000-00007C1B0000}"/>
    <cellStyle name="level3 7" xfId="211" xr:uid="{00000000-0005-0000-0000-00007D1B0000}"/>
    <cellStyle name="level3 8" xfId="39203" xr:uid="{00000000-0005-0000-0000-00007E1B0000}"/>
    <cellStyle name="level3 9" xfId="39266" xr:uid="{00000000-0005-0000-0000-00007F1B0000}"/>
    <cellStyle name="level3_STUD aligned by INSTIT" xfId="4697" xr:uid="{00000000-0005-0000-0000-0000801B0000}"/>
    <cellStyle name="Normal" xfId="0" builtinId="0"/>
    <cellStyle name="Normal 10" xfId="201" xr:uid="{00000000-0005-0000-0000-0000821B0000}"/>
    <cellStyle name="Normal 10 2" xfId="207" xr:uid="{00000000-0005-0000-0000-0000831B0000}"/>
    <cellStyle name="Normal 10 2 2" xfId="39323" xr:uid="{00000000-0005-0000-0000-0000841B0000}"/>
    <cellStyle name="Normal 10 3" xfId="39210" xr:uid="{00000000-0005-0000-0000-0000851B0000}"/>
    <cellStyle name="Normal 10 4" xfId="39223" xr:uid="{00000000-0005-0000-0000-0000861B0000}"/>
    <cellStyle name="Normal 11" xfId="283" xr:uid="{00000000-0005-0000-0000-0000871B0000}"/>
    <cellStyle name="Normal 11 2" xfId="127" xr:uid="{00000000-0005-0000-0000-0000881B0000}"/>
    <cellStyle name="Normal 11 3" xfId="4772" xr:uid="{00000000-0005-0000-0000-0000891B0000}"/>
    <cellStyle name="Normal 11 3 2" xfId="6376" xr:uid="{00000000-0005-0000-0000-00008A1B0000}"/>
    <cellStyle name="Normal 11 3 3" xfId="7960" xr:uid="{00000000-0005-0000-0000-00008B1B0000}"/>
    <cellStyle name="Normal 11 4" xfId="6238" xr:uid="{00000000-0005-0000-0000-00008C1B0000}"/>
    <cellStyle name="Normal 11 5" xfId="7818" xr:uid="{00000000-0005-0000-0000-00008D1B0000}"/>
    <cellStyle name="Normal 11 6" xfId="10219" xr:uid="{00000000-0005-0000-0000-00008E1B0000}"/>
    <cellStyle name="Normal 11 7" xfId="39222" xr:uid="{00000000-0005-0000-0000-00008F1B0000}"/>
    <cellStyle name="Normal 11_STUD aligned by INSTIT" xfId="4722" xr:uid="{00000000-0005-0000-0000-0000901B0000}"/>
    <cellStyle name="Normal 12" xfId="209" xr:uid="{00000000-0005-0000-0000-0000911B0000}"/>
    <cellStyle name="Normal 12 2" xfId="540" xr:uid="{00000000-0005-0000-0000-0000921B0000}"/>
    <cellStyle name="Normal 12 3" xfId="39224" xr:uid="{00000000-0005-0000-0000-0000931B0000}"/>
    <cellStyle name="Normal 13" xfId="535" xr:uid="{00000000-0005-0000-0000-0000941B0000}"/>
    <cellStyle name="Normal 13 2" xfId="6356" xr:uid="{00000000-0005-0000-0000-0000951B0000}"/>
    <cellStyle name="Normal 13 2 2" xfId="39213" xr:uid="{00000000-0005-0000-0000-0000961B0000}"/>
    <cellStyle name="Normal 13 3" xfId="7940" xr:uid="{00000000-0005-0000-0000-0000971B0000}"/>
    <cellStyle name="Normal 13 4" xfId="10339" xr:uid="{00000000-0005-0000-0000-0000981B0000}"/>
    <cellStyle name="Normal 13 5" xfId="4686" xr:uid="{00000000-0005-0000-0000-0000991B0000}"/>
    <cellStyle name="Normal 14" xfId="5127" xr:uid="{00000000-0005-0000-0000-00009A1B0000}"/>
    <cellStyle name="Normal 14 2" xfId="6571" xr:uid="{00000000-0005-0000-0000-00009B1B0000}"/>
    <cellStyle name="Normal 14 3" xfId="8071" xr:uid="{00000000-0005-0000-0000-00009C1B0000}"/>
    <cellStyle name="Normal 15" xfId="5209" xr:uid="{00000000-0005-0000-0000-00009D1B0000}"/>
    <cellStyle name="Normal 15 2" xfId="6671" xr:uid="{00000000-0005-0000-0000-00009E1B0000}"/>
    <cellStyle name="Normal 15 3" xfId="8178" xr:uid="{00000000-0005-0000-0000-00009F1B0000}"/>
    <cellStyle name="Normal 15 4" xfId="39214" xr:uid="{00000000-0005-0000-0000-0000A01B0000}"/>
    <cellStyle name="Normal 16" xfId="5144" xr:uid="{00000000-0005-0000-0000-0000A11B0000}"/>
    <cellStyle name="Normal 16 2" xfId="6589" xr:uid="{00000000-0005-0000-0000-0000A21B0000}"/>
    <cellStyle name="Normal 16 3" xfId="8089" xr:uid="{00000000-0005-0000-0000-0000A31B0000}"/>
    <cellStyle name="Normal 17" xfId="5605" xr:uid="{00000000-0005-0000-0000-0000A41B0000}"/>
    <cellStyle name="Normal 17 2" xfId="7146" xr:uid="{00000000-0005-0000-0000-0000A51B0000}"/>
    <cellStyle name="Normal 17 3" xfId="8654" xr:uid="{00000000-0005-0000-0000-0000A61B0000}"/>
    <cellStyle name="Normal 18" xfId="5636" xr:uid="{00000000-0005-0000-0000-0000A71B0000}"/>
    <cellStyle name="Normal 18 2" xfId="7177" xr:uid="{00000000-0005-0000-0000-0000A81B0000}"/>
    <cellStyle name="Normal 18 3" xfId="8685" xr:uid="{00000000-0005-0000-0000-0000A91B0000}"/>
    <cellStyle name="Normal 19" xfId="5637" xr:uid="{00000000-0005-0000-0000-0000AA1B0000}"/>
    <cellStyle name="Normal 19 2" xfId="7179" xr:uid="{00000000-0005-0000-0000-0000AB1B0000}"/>
    <cellStyle name="Normal 19 3" xfId="8687" xr:uid="{00000000-0005-0000-0000-0000AC1B0000}"/>
    <cellStyle name="Normal 2" xfId="1" xr:uid="{00000000-0005-0000-0000-0000AD1B0000}"/>
    <cellStyle name="Normal 2 2" xfId="128" xr:uid="{00000000-0005-0000-0000-0000AE1B0000}"/>
    <cellStyle name="Normal 2 2 2" xfId="7802" xr:uid="{00000000-0005-0000-0000-0000AF1B0000}"/>
    <cellStyle name="Normal 2 2 3" xfId="227" xr:uid="{00000000-0005-0000-0000-0000B01B0000}"/>
    <cellStyle name="Normal 2 3" xfId="539" xr:uid="{00000000-0005-0000-0000-0000B11B0000}"/>
    <cellStyle name="Normal 2 3 2" xfId="39263" xr:uid="{00000000-0005-0000-0000-0000B21B0000}"/>
    <cellStyle name="Normal 2_STUD aligned by INSTIT" xfId="4794" xr:uid="{00000000-0005-0000-0000-0000B31B0000}"/>
    <cellStyle name="Normal 20" xfId="10148" xr:uid="{00000000-0005-0000-0000-0000B41B0000}"/>
    <cellStyle name="Normal 21" xfId="208" xr:uid="{00000000-0005-0000-0000-0000B51B0000}"/>
    <cellStyle name="Normal 22" xfId="39211" xr:uid="{00000000-0005-0000-0000-0000B61B0000}"/>
    <cellStyle name="Normal 23" xfId="39216" xr:uid="{00000000-0005-0000-0000-0000B71B0000}"/>
    <cellStyle name="Normal 24" xfId="39265" xr:uid="{00000000-0005-0000-0000-0000B81B0000}"/>
    <cellStyle name="Normal 25" xfId="39290" xr:uid="{00000000-0005-0000-0000-0000B91B0000}"/>
    <cellStyle name="Normal 26" xfId="39297" xr:uid="{00000000-0005-0000-0000-0000BA1B0000}"/>
    <cellStyle name="Normal 27" xfId="39299" xr:uid="{00000000-0005-0000-0000-0000BB1B0000}"/>
    <cellStyle name="Normal 28" xfId="39302" xr:uid="{00000000-0005-0000-0000-0000BC1B0000}"/>
    <cellStyle name="Normal 29" xfId="39303" xr:uid="{00000000-0005-0000-0000-0000BD1B0000}"/>
    <cellStyle name="Normal 3" xfId="5" xr:uid="{00000000-0005-0000-0000-0000BE1B0000}"/>
    <cellStyle name="Normal 3 2" xfId="129" xr:uid="{00000000-0005-0000-0000-0000BF1B0000}"/>
    <cellStyle name="Normal 3 2 2" xfId="244" xr:uid="{00000000-0005-0000-0000-0000C01B0000}"/>
    <cellStyle name="Normal 3 2 2 2" xfId="597" xr:uid="{00000000-0005-0000-0000-0000C11B0000}"/>
    <cellStyle name="Normal 3 2 3" xfId="39256" xr:uid="{00000000-0005-0000-0000-0000C21B0000}"/>
    <cellStyle name="Normal 3 2 4" xfId="243" xr:uid="{00000000-0005-0000-0000-0000C31B0000}"/>
    <cellStyle name="Normal 3 3" xfId="39202" xr:uid="{00000000-0005-0000-0000-0000C41B0000}"/>
    <cellStyle name="Normal 3 4" xfId="352" xr:uid="{00000000-0005-0000-0000-0000C51B0000}"/>
    <cellStyle name="Normal 3 5" xfId="39278" xr:uid="{00000000-0005-0000-0000-0000C61B0000}"/>
    <cellStyle name="Normal 3 6" xfId="220" xr:uid="{00000000-0005-0000-0000-0000C71B0000}"/>
    <cellStyle name="Normal 4" xfId="130" xr:uid="{00000000-0005-0000-0000-0000C81B0000}"/>
    <cellStyle name="Normal 4 2" xfId="131" xr:uid="{00000000-0005-0000-0000-0000C91B0000}"/>
    <cellStyle name="Normal 4 2 10" xfId="39280" xr:uid="{00000000-0005-0000-0000-0000CA1B0000}"/>
    <cellStyle name="Normal 4 2 2" xfId="264" xr:uid="{00000000-0005-0000-0000-0000CB1B0000}"/>
    <cellStyle name="Normal 4 2 2 10" xfId="39257" xr:uid="{00000000-0005-0000-0000-0000CC1B0000}"/>
    <cellStyle name="Normal 4 2 2 2" xfId="334" xr:uid="{00000000-0005-0000-0000-0000CD1B0000}"/>
    <cellStyle name="Normal 4 2 2 2 2" xfId="4806" xr:uid="{00000000-0005-0000-0000-0000CE1B0000}"/>
    <cellStyle name="Normal 4 2 2 2 2 2" xfId="6393" xr:uid="{00000000-0005-0000-0000-0000CF1B0000}"/>
    <cellStyle name="Normal 4 2 2 2 2 3" xfId="7977" xr:uid="{00000000-0005-0000-0000-0000D01B0000}"/>
    <cellStyle name="Normal 4 2 2 2 3" xfId="6281" xr:uid="{00000000-0005-0000-0000-0000D11B0000}"/>
    <cellStyle name="Normal 4 2 2 2 4" xfId="7886" xr:uid="{00000000-0005-0000-0000-0000D21B0000}"/>
    <cellStyle name="Normal 4 2 2 2 5" xfId="10244" xr:uid="{00000000-0005-0000-0000-0000D31B0000}"/>
    <cellStyle name="Normal 4 2 2 2_STUD aligned by INSTIT" xfId="4720" xr:uid="{00000000-0005-0000-0000-0000D41B0000}"/>
    <cellStyle name="Normal 4 2 2 3" xfId="4761" xr:uid="{00000000-0005-0000-0000-0000D51B0000}"/>
    <cellStyle name="Normal 4 2 2 3 2" xfId="6369" xr:uid="{00000000-0005-0000-0000-0000D61B0000}"/>
    <cellStyle name="Normal 4 2 2 3 3" xfId="7953" xr:uid="{00000000-0005-0000-0000-0000D71B0000}"/>
    <cellStyle name="Normal 4 2 2 4" xfId="6280" xr:uid="{00000000-0005-0000-0000-0000D81B0000}"/>
    <cellStyle name="Normal 4 2 2 5" xfId="7885" xr:uid="{00000000-0005-0000-0000-0000D91B0000}"/>
    <cellStyle name="Normal 4 2 2 6" xfId="10206" xr:uid="{00000000-0005-0000-0000-0000DA1B0000}"/>
    <cellStyle name="Normal 4 2 2 7" xfId="39221" xr:uid="{00000000-0005-0000-0000-0000DB1B0000}"/>
    <cellStyle name="Normal 4 2 2 8" xfId="39311" xr:uid="{00000000-0005-0000-0000-0000DC1B0000}"/>
    <cellStyle name="Normal 4 2 2 9" xfId="39315" xr:uid="{00000000-0005-0000-0000-0000DD1B0000}"/>
    <cellStyle name="Normal 4 2 2_STUD aligned by INSTIT" xfId="4721" xr:uid="{00000000-0005-0000-0000-0000DE1B0000}"/>
    <cellStyle name="Normal 4 2 3" xfId="287" xr:uid="{00000000-0005-0000-0000-0000DF1B0000}"/>
    <cellStyle name="Normal 4 2 3 2" xfId="4776" xr:uid="{00000000-0005-0000-0000-0000E01B0000}"/>
    <cellStyle name="Normal 4 2 3 2 2" xfId="6380" xr:uid="{00000000-0005-0000-0000-0000E11B0000}"/>
    <cellStyle name="Normal 4 2 3 2 3" xfId="7964" xr:uid="{00000000-0005-0000-0000-0000E21B0000}"/>
    <cellStyle name="Normal 4 2 3 3" xfId="6282" xr:uid="{00000000-0005-0000-0000-0000E31B0000}"/>
    <cellStyle name="Normal 4 2 3 4" xfId="7887" xr:uid="{00000000-0005-0000-0000-0000E41B0000}"/>
    <cellStyle name="Normal 4 2 3 5" xfId="10220" xr:uid="{00000000-0005-0000-0000-0000E51B0000}"/>
    <cellStyle name="Normal 4 2 3_STUD aligned by INSTIT" xfId="4719" xr:uid="{00000000-0005-0000-0000-0000E61B0000}"/>
    <cellStyle name="Normal 4 2 4" xfId="4746" xr:uid="{00000000-0005-0000-0000-0000E71B0000}"/>
    <cellStyle name="Normal 4 2 4 2" xfId="6361" xr:uid="{00000000-0005-0000-0000-0000E81B0000}"/>
    <cellStyle name="Normal 4 2 4 3" xfId="7945" xr:uid="{00000000-0005-0000-0000-0000E91B0000}"/>
    <cellStyle name="Normal 4 2 5" xfId="6279" xr:uid="{00000000-0005-0000-0000-0000EA1B0000}"/>
    <cellStyle name="Normal 4 2 6" xfId="7884" xr:uid="{00000000-0005-0000-0000-0000EB1B0000}"/>
    <cellStyle name="Normal 4 2 7" xfId="10189" xr:uid="{00000000-0005-0000-0000-0000EC1B0000}"/>
    <cellStyle name="Normal 4 2 8" xfId="39271" xr:uid="{00000000-0005-0000-0000-0000ED1B0000}"/>
    <cellStyle name="Normal 4 2 9" xfId="39289" xr:uid="{00000000-0005-0000-0000-0000EE1B0000}"/>
    <cellStyle name="Normal 4 2_STUD aligned by INSTIT" xfId="4793" xr:uid="{00000000-0005-0000-0000-0000EF1B0000}"/>
    <cellStyle name="Normal 4 3" xfId="39270" xr:uid="{00000000-0005-0000-0000-0000F01B0000}"/>
    <cellStyle name="Normal 4 4" xfId="39288" xr:uid="{00000000-0005-0000-0000-0000F11B0000}"/>
    <cellStyle name="Normal 4 5" xfId="39291" xr:uid="{00000000-0005-0000-0000-0000F21B0000}"/>
    <cellStyle name="Normal 4 6" xfId="228" xr:uid="{00000000-0005-0000-0000-0000F31B0000}"/>
    <cellStyle name="Normal 5" xfId="2" xr:uid="{00000000-0005-0000-0000-0000F41B0000}"/>
    <cellStyle name="Normal 5 2" xfId="189" xr:uid="{00000000-0005-0000-0000-0000F51B0000}"/>
    <cellStyle name="Normal 5 3" xfId="4602" xr:uid="{00000000-0005-0000-0000-0000F61B0000}"/>
    <cellStyle name="Normal 6" xfId="132" xr:uid="{00000000-0005-0000-0000-0000F71B0000}"/>
    <cellStyle name="Normal 6 10" xfId="39277" xr:uid="{00000000-0005-0000-0000-0000F81B0000}"/>
    <cellStyle name="Normal 6 2" xfId="133" xr:uid="{00000000-0005-0000-0000-0000F91B0000}"/>
    <cellStyle name="Normal 6 2 10" xfId="39287" xr:uid="{00000000-0005-0000-0000-0000FA1B0000}"/>
    <cellStyle name="Normal 6 2 2" xfId="265" xr:uid="{00000000-0005-0000-0000-0000FB1B0000}"/>
    <cellStyle name="Normal 6 2 2 10" xfId="39319" xr:uid="{00000000-0005-0000-0000-0000FC1B0000}"/>
    <cellStyle name="Normal 6 2 2 2" xfId="335" xr:uid="{00000000-0005-0000-0000-0000FD1B0000}"/>
    <cellStyle name="Normal 6 2 2 2 2" xfId="4807" xr:uid="{00000000-0005-0000-0000-0000FE1B0000}"/>
    <cellStyle name="Normal 6 2 2 2 2 2" xfId="6394" xr:uid="{00000000-0005-0000-0000-0000FF1B0000}"/>
    <cellStyle name="Normal 6 2 2 2 2 3" xfId="7978" xr:uid="{00000000-0005-0000-0000-0000001C0000}"/>
    <cellStyle name="Normal 6 2 2 2 3" xfId="6286" xr:uid="{00000000-0005-0000-0000-0000011C0000}"/>
    <cellStyle name="Normal 6 2 2 2 4" xfId="7891" xr:uid="{00000000-0005-0000-0000-0000021C0000}"/>
    <cellStyle name="Normal 6 2 2 2 5" xfId="10245" xr:uid="{00000000-0005-0000-0000-0000031C0000}"/>
    <cellStyle name="Normal 6 2 2 2_STUD aligned by INSTIT" xfId="4695" xr:uid="{00000000-0005-0000-0000-0000041C0000}"/>
    <cellStyle name="Normal 6 2 2 3" xfId="4762" xr:uid="{00000000-0005-0000-0000-0000051C0000}"/>
    <cellStyle name="Normal 6 2 2 3 2" xfId="6370" xr:uid="{00000000-0005-0000-0000-0000061C0000}"/>
    <cellStyle name="Normal 6 2 2 3 3" xfId="7954" xr:uid="{00000000-0005-0000-0000-0000071C0000}"/>
    <cellStyle name="Normal 6 2 2 4" xfId="6285" xr:uid="{00000000-0005-0000-0000-0000081C0000}"/>
    <cellStyle name="Normal 6 2 2 5" xfId="7890" xr:uid="{00000000-0005-0000-0000-0000091C0000}"/>
    <cellStyle name="Normal 6 2 2 6" xfId="10207" xr:uid="{00000000-0005-0000-0000-00000A1C0000}"/>
    <cellStyle name="Normal 6 2 2 7" xfId="39220" xr:uid="{00000000-0005-0000-0000-00000B1C0000}"/>
    <cellStyle name="Normal 6 2 2 8" xfId="39312" xr:uid="{00000000-0005-0000-0000-00000C1C0000}"/>
    <cellStyle name="Normal 6 2 2 9" xfId="39316" xr:uid="{00000000-0005-0000-0000-00000D1C0000}"/>
    <cellStyle name="Normal 6 2 2_STUD aligned by INSTIT" xfId="4696" xr:uid="{00000000-0005-0000-0000-00000E1C0000}"/>
    <cellStyle name="Normal 6 2 3" xfId="289" xr:uid="{00000000-0005-0000-0000-00000F1C0000}"/>
    <cellStyle name="Normal 6 2 3 2" xfId="4778" xr:uid="{00000000-0005-0000-0000-0000101C0000}"/>
    <cellStyle name="Normal 6 2 3 2 2" xfId="6382" xr:uid="{00000000-0005-0000-0000-0000111C0000}"/>
    <cellStyle name="Normal 6 2 3 2 3" xfId="7966" xr:uid="{00000000-0005-0000-0000-0000121C0000}"/>
    <cellStyle name="Normal 6 2 3 3" xfId="6287" xr:uid="{00000000-0005-0000-0000-0000131C0000}"/>
    <cellStyle name="Normal 6 2 3 4" xfId="7892" xr:uid="{00000000-0005-0000-0000-0000141C0000}"/>
    <cellStyle name="Normal 6 2 3 5" xfId="10222" xr:uid="{00000000-0005-0000-0000-0000151C0000}"/>
    <cellStyle name="Normal 6 2 3_STUD aligned by INSTIT" xfId="4817" xr:uid="{00000000-0005-0000-0000-0000161C0000}"/>
    <cellStyle name="Normal 6 2 4" xfId="4749" xr:uid="{00000000-0005-0000-0000-0000171C0000}"/>
    <cellStyle name="Normal 6 2 4 2" xfId="6363" xr:uid="{00000000-0005-0000-0000-0000181C0000}"/>
    <cellStyle name="Normal 6 2 4 3" xfId="7947" xr:uid="{00000000-0005-0000-0000-0000191C0000}"/>
    <cellStyle name="Normal 6 2 5" xfId="6284" xr:uid="{00000000-0005-0000-0000-00001A1C0000}"/>
    <cellStyle name="Normal 6 2 6" xfId="7889" xr:uid="{00000000-0005-0000-0000-00001B1C0000}"/>
    <cellStyle name="Normal 6 2 7" xfId="10192" xr:uid="{00000000-0005-0000-0000-00001C1C0000}"/>
    <cellStyle name="Normal 6 2 8" xfId="39273" xr:uid="{00000000-0005-0000-0000-00001D1C0000}"/>
    <cellStyle name="Normal 6 2 9" xfId="39276" xr:uid="{00000000-0005-0000-0000-00001E1C0000}"/>
    <cellStyle name="Normal 6 2_STUD aligned by INSTIT" xfId="4687" xr:uid="{00000000-0005-0000-0000-00001F1C0000}"/>
    <cellStyle name="Normal 6 3" xfId="261" xr:uid="{00000000-0005-0000-0000-0000201C0000}"/>
    <cellStyle name="Normal 6 3 10" xfId="39320" xr:uid="{00000000-0005-0000-0000-0000211C0000}"/>
    <cellStyle name="Normal 6 3 2" xfId="291" xr:uid="{00000000-0005-0000-0000-0000221C0000}"/>
    <cellStyle name="Normal 6 3 2 2" xfId="4780" xr:uid="{00000000-0005-0000-0000-0000231C0000}"/>
    <cellStyle name="Normal 6 3 2 2 2" xfId="6384" xr:uid="{00000000-0005-0000-0000-0000241C0000}"/>
    <cellStyle name="Normal 6 3 2 2 3" xfId="7968" xr:uid="{00000000-0005-0000-0000-0000251C0000}"/>
    <cellStyle name="Normal 6 3 2 3" xfId="6239" xr:uid="{00000000-0005-0000-0000-0000261C0000}"/>
    <cellStyle name="Normal 6 3 2 4" xfId="7819" xr:uid="{00000000-0005-0000-0000-0000271C0000}"/>
    <cellStyle name="Normal 6 3 2 5" xfId="10224" xr:uid="{00000000-0005-0000-0000-0000281C0000}"/>
    <cellStyle name="Normal 6 3 2_STUD aligned by INSTIT" xfId="4915" xr:uid="{00000000-0005-0000-0000-0000291C0000}"/>
    <cellStyle name="Normal 6 3 3" xfId="4759" xr:uid="{00000000-0005-0000-0000-00002A1C0000}"/>
    <cellStyle name="Normal 6 3 3 2" xfId="6368" xr:uid="{00000000-0005-0000-0000-00002B1C0000}"/>
    <cellStyle name="Normal 6 3 3 3" xfId="7952" xr:uid="{00000000-0005-0000-0000-00002C1C0000}"/>
    <cellStyle name="Normal 6 3 4" xfId="6288" xr:uid="{00000000-0005-0000-0000-00002D1C0000}"/>
    <cellStyle name="Normal 6 3 5" xfId="7893" xr:uid="{00000000-0005-0000-0000-00002E1C0000}"/>
    <cellStyle name="Normal 6 3 6" xfId="10203" xr:uid="{00000000-0005-0000-0000-00002F1C0000}"/>
    <cellStyle name="Normal 6 3 7" xfId="39219" xr:uid="{00000000-0005-0000-0000-0000301C0000}"/>
    <cellStyle name="Normal 6 3 8" xfId="39313" xr:uid="{00000000-0005-0000-0000-0000311C0000}"/>
    <cellStyle name="Normal 6 3 9" xfId="39317" xr:uid="{00000000-0005-0000-0000-0000321C0000}"/>
    <cellStyle name="Normal 6 3_STUD aligned by INSTIT" xfId="4816" xr:uid="{00000000-0005-0000-0000-0000331C0000}"/>
    <cellStyle name="Normal 6 4" xfId="288" xr:uid="{00000000-0005-0000-0000-0000341C0000}"/>
    <cellStyle name="Normal 6 4 2" xfId="4777" xr:uid="{00000000-0005-0000-0000-0000351C0000}"/>
    <cellStyle name="Normal 6 4 2 2" xfId="6381" xr:uid="{00000000-0005-0000-0000-0000361C0000}"/>
    <cellStyle name="Normal 6 4 2 3" xfId="7965" xr:uid="{00000000-0005-0000-0000-0000371C0000}"/>
    <cellStyle name="Normal 6 4 3" xfId="6289" xr:uid="{00000000-0005-0000-0000-0000381C0000}"/>
    <cellStyle name="Normal 6 4 4" xfId="7894" xr:uid="{00000000-0005-0000-0000-0000391C0000}"/>
    <cellStyle name="Normal 6 4 5" xfId="10221" xr:uid="{00000000-0005-0000-0000-00003A1C0000}"/>
    <cellStyle name="Normal 6 4_STUD aligned by INSTIT" xfId="4916" xr:uid="{00000000-0005-0000-0000-00003B1C0000}"/>
    <cellStyle name="Normal 6 5" xfId="4748" xr:uid="{00000000-0005-0000-0000-00003C1C0000}"/>
    <cellStyle name="Normal 6 5 2" xfId="6362" xr:uid="{00000000-0005-0000-0000-00003D1C0000}"/>
    <cellStyle name="Normal 6 5 3" xfId="7946" xr:uid="{00000000-0005-0000-0000-00003E1C0000}"/>
    <cellStyle name="Normal 6 6" xfId="6283" xr:uid="{00000000-0005-0000-0000-00003F1C0000}"/>
    <cellStyle name="Normal 6 7" xfId="7888" xr:uid="{00000000-0005-0000-0000-0000401C0000}"/>
    <cellStyle name="Normal 6 8" xfId="10191" xr:uid="{00000000-0005-0000-0000-0000411C0000}"/>
    <cellStyle name="Normal 6 9" xfId="39272" xr:uid="{00000000-0005-0000-0000-0000421C0000}"/>
    <cellStyle name="Normal 6_STUD aligned by INSTIT" xfId="4718" xr:uid="{00000000-0005-0000-0000-0000431C0000}"/>
    <cellStyle name="Normal 7" xfId="134" xr:uid="{00000000-0005-0000-0000-0000441C0000}"/>
    <cellStyle name="Normal 8" xfId="135" xr:uid="{00000000-0005-0000-0000-0000451C0000}"/>
    <cellStyle name="Normal 8 10" xfId="39298" xr:uid="{00000000-0005-0000-0000-0000461C0000}"/>
    <cellStyle name="Normal 8 2" xfId="266" xr:uid="{00000000-0005-0000-0000-0000471C0000}"/>
    <cellStyle name="Normal 8 2 10" xfId="39321" xr:uid="{00000000-0005-0000-0000-0000481C0000}"/>
    <cellStyle name="Normal 8 2 2" xfId="336" xr:uid="{00000000-0005-0000-0000-0000491C0000}"/>
    <cellStyle name="Normal 8 2 2 2" xfId="4808" xr:uid="{00000000-0005-0000-0000-00004A1C0000}"/>
    <cellStyle name="Normal 8 2 2 2 2" xfId="6395" xr:uid="{00000000-0005-0000-0000-00004B1C0000}"/>
    <cellStyle name="Normal 8 2 2 2 3" xfId="7979" xr:uid="{00000000-0005-0000-0000-00004C1C0000}"/>
    <cellStyle name="Normal 8 2 2 3" xfId="6292" xr:uid="{00000000-0005-0000-0000-00004D1C0000}"/>
    <cellStyle name="Normal 8 2 2 4" xfId="7897" xr:uid="{00000000-0005-0000-0000-00004E1C0000}"/>
    <cellStyle name="Normal 8 2 2 5" xfId="10246" xr:uid="{00000000-0005-0000-0000-00004F1C0000}"/>
    <cellStyle name="Normal 8 2 2_STUD aligned by INSTIT" xfId="4919" xr:uid="{00000000-0005-0000-0000-0000501C0000}"/>
    <cellStyle name="Normal 8 2 3" xfId="4763" xr:uid="{00000000-0005-0000-0000-0000511C0000}"/>
    <cellStyle name="Normal 8 2 3 2" xfId="6371" xr:uid="{00000000-0005-0000-0000-0000521C0000}"/>
    <cellStyle name="Normal 8 2 3 3" xfId="7955" xr:uid="{00000000-0005-0000-0000-0000531C0000}"/>
    <cellStyle name="Normal 8 2 4" xfId="6291" xr:uid="{00000000-0005-0000-0000-0000541C0000}"/>
    <cellStyle name="Normal 8 2 5" xfId="7896" xr:uid="{00000000-0005-0000-0000-0000551C0000}"/>
    <cellStyle name="Normal 8 2 6" xfId="10208" xr:uid="{00000000-0005-0000-0000-0000561C0000}"/>
    <cellStyle name="Normal 8 2 7" xfId="39218" xr:uid="{00000000-0005-0000-0000-0000571C0000}"/>
    <cellStyle name="Normal 8 2 8" xfId="39314" xr:uid="{00000000-0005-0000-0000-0000581C0000}"/>
    <cellStyle name="Normal 8 2 9" xfId="39318" xr:uid="{00000000-0005-0000-0000-0000591C0000}"/>
    <cellStyle name="Normal 8 2_STUD aligned by INSTIT" xfId="4918" xr:uid="{00000000-0005-0000-0000-00005A1C0000}"/>
    <cellStyle name="Normal 8 3" xfId="290" xr:uid="{00000000-0005-0000-0000-00005B1C0000}"/>
    <cellStyle name="Normal 8 3 2" xfId="4779" xr:uid="{00000000-0005-0000-0000-00005C1C0000}"/>
    <cellStyle name="Normal 8 3 2 2" xfId="6383" xr:uid="{00000000-0005-0000-0000-00005D1C0000}"/>
    <cellStyle name="Normal 8 3 2 3" xfId="7967" xr:uid="{00000000-0005-0000-0000-00005E1C0000}"/>
    <cellStyle name="Normal 8 3 3" xfId="6293" xr:uid="{00000000-0005-0000-0000-00005F1C0000}"/>
    <cellStyle name="Normal 8 3 4" xfId="7898" xr:uid="{00000000-0005-0000-0000-0000601C0000}"/>
    <cellStyle name="Normal 8 3 5" xfId="10223" xr:uid="{00000000-0005-0000-0000-0000611C0000}"/>
    <cellStyle name="Normal 8 3_STUD aligned by INSTIT" xfId="4920" xr:uid="{00000000-0005-0000-0000-0000621C0000}"/>
    <cellStyle name="Normal 8 4" xfId="4751" xr:uid="{00000000-0005-0000-0000-0000631C0000}"/>
    <cellStyle name="Normal 8 4 2" xfId="6364" xr:uid="{00000000-0005-0000-0000-0000641C0000}"/>
    <cellStyle name="Normal 8 4 3" xfId="7948" xr:uid="{00000000-0005-0000-0000-0000651C0000}"/>
    <cellStyle name="Normal 8 5" xfId="6290" xr:uid="{00000000-0005-0000-0000-0000661C0000}"/>
    <cellStyle name="Normal 8 6" xfId="7895" xr:uid="{00000000-0005-0000-0000-0000671C0000}"/>
    <cellStyle name="Normal 8 7" xfId="10193" xr:uid="{00000000-0005-0000-0000-0000681C0000}"/>
    <cellStyle name="Normal 8 8" xfId="39275" xr:uid="{00000000-0005-0000-0000-0000691C0000}"/>
    <cellStyle name="Normal 8 9" xfId="39274" xr:uid="{00000000-0005-0000-0000-00006A1C0000}"/>
    <cellStyle name="Normal 8_STUD aligned by INSTIT" xfId="4917" xr:uid="{00000000-0005-0000-0000-00006B1C0000}"/>
    <cellStyle name="Normal 9" xfId="136" xr:uid="{00000000-0005-0000-0000-00006C1C0000}"/>
    <cellStyle name="Normal_Sheet1" xfId="199" xr:uid="{00000000-0005-0000-0000-00006D1C0000}"/>
    <cellStyle name="row" xfId="137" xr:uid="{00000000-0005-0000-0000-00006E1C0000}"/>
    <cellStyle name="row 10" xfId="7816" xr:uid="{00000000-0005-0000-0000-00006F1C0000}"/>
    <cellStyle name="row 11" xfId="9007" xr:uid="{00000000-0005-0000-0000-0000701C0000}"/>
    <cellStyle name="row 12" xfId="8929" xr:uid="{00000000-0005-0000-0000-0000711C0000}"/>
    <cellStyle name="row 13" xfId="212" xr:uid="{00000000-0005-0000-0000-0000721C0000}"/>
    <cellStyle name="row 14" xfId="39261" xr:uid="{00000000-0005-0000-0000-0000731C0000}"/>
    <cellStyle name="row 15" xfId="203" xr:uid="{00000000-0005-0000-0000-0000741C0000}"/>
    <cellStyle name="row 2" xfId="138" xr:uid="{00000000-0005-0000-0000-0000751C0000}"/>
    <cellStyle name="row 2 10" xfId="1189" xr:uid="{00000000-0005-0000-0000-0000761C0000}"/>
    <cellStyle name="row 2 10 2" xfId="2188" xr:uid="{00000000-0005-0000-0000-0000771C0000}"/>
    <cellStyle name="row 2 10 2 2" xfId="11829" xr:uid="{00000000-0005-0000-0000-0000781C0000}"/>
    <cellStyle name="row 2 10 3" xfId="3967" xr:uid="{00000000-0005-0000-0000-0000791C0000}"/>
    <cellStyle name="row 2 10 3 2" xfId="13589" xr:uid="{00000000-0005-0000-0000-00007A1C0000}"/>
    <cellStyle name="row 2 10 4" xfId="9619" xr:uid="{00000000-0005-0000-0000-00007B1C0000}"/>
    <cellStyle name="row 2 10 5" xfId="10860" xr:uid="{00000000-0005-0000-0000-00007C1C0000}"/>
    <cellStyle name="row 2 10 6" xfId="14567" xr:uid="{00000000-0005-0000-0000-00007D1C0000}"/>
    <cellStyle name="row 2 10 7" xfId="26788" xr:uid="{00000000-0005-0000-0000-00007E1C0000}"/>
    <cellStyle name="row 2 11" xfId="1416" xr:uid="{00000000-0005-0000-0000-00007F1C0000}"/>
    <cellStyle name="row 2 11 2" xfId="2189" xr:uid="{00000000-0005-0000-0000-0000801C0000}"/>
    <cellStyle name="row 2 11 2 2" xfId="11830" xr:uid="{00000000-0005-0000-0000-0000811C0000}"/>
    <cellStyle name="row 2 11 3" xfId="4194" xr:uid="{00000000-0005-0000-0000-0000821C0000}"/>
    <cellStyle name="row 2 11 3 2" xfId="13816" xr:uid="{00000000-0005-0000-0000-0000831C0000}"/>
    <cellStyle name="row 2 11 4" xfId="9620" xr:uid="{00000000-0005-0000-0000-0000841C0000}"/>
    <cellStyle name="row 2 11 5" xfId="11087" xr:uid="{00000000-0005-0000-0000-0000851C0000}"/>
    <cellStyle name="row 2 11 6" xfId="14794" xr:uid="{00000000-0005-0000-0000-0000861C0000}"/>
    <cellStyle name="row 2 11 7" xfId="24624" xr:uid="{00000000-0005-0000-0000-0000871C0000}"/>
    <cellStyle name="row 2 12" xfId="6294" xr:uid="{00000000-0005-0000-0000-0000881C0000}"/>
    <cellStyle name="row 2 13" xfId="7899" xr:uid="{00000000-0005-0000-0000-0000891C0000}"/>
    <cellStyle name="row 2 14" xfId="8977" xr:uid="{00000000-0005-0000-0000-00008A1C0000}"/>
    <cellStyle name="row 2 15" xfId="8995" xr:uid="{00000000-0005-0000-0000-00008B1C0000}"/>
    <cellStyle name="row 2 16" xfId="39258" xr:uid="{00000000-0005-0000-0000-00008C1C0000}"/>
    <cellStyle name="row 2 17" xfId="217" xr:uid="{00000000-0005-0000-0000-00008D1C0000}"/>
    <cellStyle name="row 2 2" xfId="186" xr:uid="{00000000-0005-0000-0000-00008E1C0000}"/>
    <cellStyle name="row 2 2 2" xfId="317" xr:uid="{00000000-0005-0000-0000-00008F1C0000}"/>
    <cellStyle name="row 2 2 2 2" xfId="674" xr:uid="{00000000-0005-0000-0000-0000901C0000}"/>
    <cellStyle name="row 2 2 2 2 2" xfId="7046" xr:uid="{00000000-0005-0000-0000-0000911C0000}"/>
    <cellStyle name="row 2 2 2 2 3" xfId="8554" xr:uid="{00000000-0005-0000-0000-0000921C0000}"/>
    <cellStyle name="row 2 2 2 2 4" xfId="9350" xr:uid="{00000000-0005-0000-0000-0000931C0000}"/>
    <cellStyle name="row 2 2 2 2 5" xfId="10466" xr:uid="{00000000-0005-0000-0000-0000941C0000}"/>
    <cellStyle name="row 2 2 2 3" xfId="6296" xr:uid="{00000000-0005-0000-0000-0000951C0000}"/>
    <cellStyle name="row 2 2 2 4" xfId="7901" xr:uid="{00000000-0005-0000-0000-0000961C0000}"/>
    <cellStyle name="row 2 2 2 5" xfId="8031" xr:uid="{00000000-0005-0000-0000-0000971C0000}"/>
    <cellStyle name="row 2 2 2 6" xfId="8007" xr:uid="{00000000-0005-0000-0000-0000981C0000}"/>
    <cellStyle name="row 2 2 2_STUD aligned by INSTIT" xfId="4923" xr:uid="{00000000-0005-0000-0000-0000991C0000}"/>
    <cellStyle name="row 2 2 3" xfId="604" xr:uid="{00000000-0005-0000-0000-00009A1C0000}"/>
    <cellStyle name="row 2 2 3 2" xfId="6714" xr:uid="{00000000-0005-0000-0000-00009B1C0000}"/>
    <cellStyle name="row 2 2 3 3" xfId="8220" xr:uid="{00000000-0005-0000-0000-00009C1C0000}"/>
    <cellStyle name="row 2 2 3 4" xfId="7838" xr:uid="{00000000-0005-0000-0000-00009D1C0000}"/>
    <cellStyle name="row 2 2 3 5" xfId="10404" xr:uid="{00000000-0005-0000-0000-00009E1C0000}"/>
    <cellStyle name="row 2 2 4" xfId="6295" xr:uid="{00000000-0005-0000-0000-00009F1C0000}"/>
    <cellStyle name="row 2 2 5" xfId="7900" xr:uid="{00000000-0005-0000-0000-0000A01C0000}"/>
    <cellStyle name="row 2 2 6" xfId="8976" xr:uid="{00000000-0005-0000-0000-0000A11C0000}"/>
    <cellStyle name="row 2 2 7" xfId="8996" xr:uid="{00000000-0005-0000-0000-0000A21C0000}"/>
    <cellStyle name="row 2 2 8" xfId="39245" xr:uid="{00000000-0005-0000-0000-0000A31C0000}"/>
    <cellStyle name="row 2 2 9" xfId="245" xr:uid="{00000000-0005-0000-0000-0000A41C0000}"/>
    <cellStyle name="row 2 2_STUD aligned by INSTIT" xfId="4922" xr:uid="{00000000-0005-0000-0000-0000A51C0000}"/>
    <cellStyle name="row 2 3" xfId="300" xr:uid="{00000000-0005-0000-0000-0000A61C0000}"/>
    <cellStyle name="row 2 3 2" xfId="657" xr:uid="{00000000-0005-0000-0000-0000A71C0000}"/>
    <cellStyle name="row 2 3 2 2" xfId="7029" xr:uid="{00000000-0005-0000-0000-0000A81C0000}"/>
    <cellStyle name="row 2 3 2 3" xfId="8537" xr:uid="{00000000-0005-0000-0000-0000A91C0000}"/>
    <cellStyle name="row 2 3 2 4" xfId="9333" xr:uid="{00000000-0005-0000-0000-0000AA1C0000}"/>
    <cellStyle name="row 2 3 2 5" xfId="10449" xr:uid="{00000000-0005-0000-0000-0000AB1C0000}"/>
    <cellStyle name="row 2 3 3" xfId="6297" xr:uid="{00000000-0005-0000-0000-0000AC1C0000}"/>
    <cellStyle name="row 2 3 4" xfId="7902" xr:uid="{00000000-0005-0000-0000-0000AD1C0000}"/>
    <cellStyle name="row 2 3 5" xfId="7925" xr:uid="{00000000-0005-0000-0000-0000AE1C0000}"/>
    <cellStyle name="row 2 3 6" xfId="9004" xr:uid="{00000000-0005-0000-0000-0000AF1C0000}"/>
    <cellStyle name="row 2 3_STUD aligned by INSTIT" xfId="4924" xr:uid="{00000000-0005-0000-0000-0000B01C0000}"/>
    <cellStyle name="row 2 4" xfId="359" xr:uid="{00000000-0005-0000-0000-0000B11C0000}"/>
    <cellStyle name="row 2 4 10" xfId="10141" xr:uid="{00000000-0005-0000-0000-0000B21C0000}"/>
    <cellStyle name="row 2 4 2" xfId="715" xr:uid="{00000000-0005-0000-0000-0000B31C0000}"/>
    <cellStyle name="row 2 4 2 2" xfId="7077" xr:uid="{00000000-0005-0000-0000-0000B41C0000}"/>
    <cellStyle name="row 2 4 2 3" xfId="8585" xr:uid="{00000000-0005-0000-0000-0000B51C0000}"/>
    <cellStyle name="row 2 4 2 4" xfId="9381" xr:uid="{00000000-0005-0000-0000-0000B61C0000}"/>
    <cellStyle name="row 2 4 2 5" xfId="10499" xr:uid="{00000000-0005-0000-0000-0000B71C0000}"/>
    <cellStyle name="row 2 4 3" xfId="994" xr:uid="{00000000-0005-0000-0000-0000B81C0000}"/>
    <cellStyle name="row 2 4 3 2" xfId="2190" xr:uid="{00000000-0005-0000-0000-0000B91C0000}"/>
    <cellStyle name="row 2 4 3 2 2" xfId="11831" xr:uid="{00000000-0005-0000-0000-0000BA1C0000}"/>
    <cellStyle name="row 2 4 3 3" xfId="3772" xr:uid="{00000000-0005-0000-0000-0000BB1C0000}"/>
    <cellStyle name="row 2 4 3 3 2" xfId="13399" xr:uid="{00000000-0005-0000-0000-0000BC1C0000}"/>
    <cellStyle name="row 2 4 3 4" xfId="9621" xr:uid="{00000000-0005-0000-0000-0000BD1C0000}"/>
    <cellStyle name="row 2 4 3 5" xfId="10726" xr:uid="{00000000-0005-0000-0000-0000BE1C0000}"/>
    <cellStyle name="row 2 4 3 6" xfId="14401" xr:uid="{00000000-0005-0000-0000-0000BF1C0000}"/>
    <cellStyle name="row 2 4 3 7" xfId="19191" xr:uid="{00000000-0005-0000-0000-0000C01C0000}"/>
    <cellStyle name="row 2 4 4" xfId="1227" xr:uid="{00000000-0005-0000-0000-0000C11C0000}"/>
    <cellStyle name="row 2 4 4 2" xfId="2191" xr:uid="{00000000-0005-0000-0000-0000C21C0000}"/>
    <cellStyle name="row 2 4 4 2 2" xfId="11832" xr:uid="{00000000-0005-0000-0000-0000C31C0000}"/>
    <cellStyle name="row 2 4 4 3" xfId="4005" xr:uid="{00000000-0005-0000-0000-0000C41C0000}"/>
    <cellStyle name="row 2 4 4 3 2" xfId="13627" xr:uid="{00000000-0005-0000-0000-0000C51C0000}"/>
    <cellStyle name="row 2 4 4 4" xfId="9622" xr:uid="{00000000-0005-0000-0000-0000C61C0000}"/>
    <cellStyle name="row 2 4 4 5" xfId="10898" xr:uid="{00000000-0005-0000-0000-0000C71C0000}"/>
    <cellStyle name="row 2 4 4 6" xfId="14605" xr:uid="{00000000-0005-0000-0000-0000C81C0000}"/>
    <cellStyle name="row 2 4 4 7" xfId="26765" xr:uid="{00000000-0005-0000-0000-0000C91C0000}"/>
    <cellStyle name="row 2 4 5" xfId="1446" xr:uid="{00000000-0005-0000-0000-0000CA1C0000}"/>
    <cellStyle name="row 2 4 5 2" xfId="2192" xr:uid="{00000000-0005-0000-0000-0000CB1C0000}"/>
    <cellStyle name="row 2 4 5 2 2" xfId="11833" xr:uid="{00000000-0005-0000-0000-0000CC1C0000}"/>
    <cellStyle name="row 2 4 5 3" xfId="4224" xr:uid="{00000000-0005-0000-0000-0000CD1C0000}"/>
    <cellStyle name="row 2 4 5 3 2" xfId="13846" xr:uid="{00000000-0005-0000-0000-0000CE1C0000}"/>
    <cellStyle name="row 2 4 5 4" xfId="9623" xr:uid="{00000000-0005-0000-0000-0000CF1C0000}"/>
    <cellStyle name="row 2 4 5 5" xfId="11117" xr:uid="{00000000-0005-0000-0000-0000D01C0000}"/>
    <cellStyle name="row 2 4 5 6" xfId="14824" xr:uid="{00000000-0005-0000-0000-0000D11C0000}"/>
    <cellStyle name="row 2 4 5 7" xfId="4903" xr:uid="{00000000-0005-0000-0000-0000D21C0000}"/>
    <cellStyle name="row 2 4 6" xfId="1648" xr:uid="{00000000-0005-0000-0000-0000D31C0000}"/>
    <cellStyle name="row 2 4 6 2" xfId="2193" xr:uid="{00000000-0005-0000-0000-0000D41C0000}"/>
    <cellStyle name="row 2 4 6 2 2" xfId="11834" xr:uid="{00000000-0005-0000-0000-0000D51C0000}"/>
    <cellStyle name="row 2 4 6 3" xfId="4426" xr:uid="{00000000-0005-0000-0000-0000D61C0000}"/>
    <cellStyle name="row 2 4 6 3 2" xfId="14048" xr:uid="{00000000-0005-0000-0000-0000D71C0000}"/>
    <cellStyle name="row 2 4 6 4" xfId="9624" xr:uid="{00000000-0005-0000-0000-0000D81C0000}"/>
    <cellStyle name="row 2 4 6 5" xfId="11319" xr:uid="{00000000-0005-0000-0000-0000D91C0000}"/>
    <cellStyle name="row 2 4 6 6" xfId="15026" xr:uid="{00000000-0005-0000-0000-0000DA1C0000}"/>
    <cellStyle name="row 2 4 6 7" xfId="17893" xr:uid="{00000000-0005-0000-0000-0000DB1C0000}"/>
    <cellStyle name="row 2 4 7" xfId="6404" xr:uid="{00000000-0005-0000-0000-0000DC1C0000}"/>
    <cellStyle name="row 2 4 8" xfId="7987" xr:uid="{00000000-0005-0000-0000-0000DD1C0000}"/>
    <cellStyle name="row 2 4 9" xfId="8917" xr:uid="{00000000-0005-0000-0000-0000DE1C0000}"/>
    <cellStyle name="row 2 4_STUD aligned by INSTIT" xfId="4925" xr:uid="{00000000-0005-0000-0000-0000DF1C0000}"/>
    <cellStyle name="row 2 5" xfId="382" xr:uid="{00000000-0005-0000-0000-0000E01C0000}"/>
    <cellStyle name="row 2 5 10" xfId="10329" xr:uid="{00000000-0005-0000-0000-0000E11C0000}"/>
    <cellStyle name="row 2 5 11" xfId="19754" xr:uid="{00000000-0005-0000-0000-0000E21C0000}"/>
    <cellStyle name="row 2 5 2" xfId="738" xr:uid="{00000000-0005-0000-0000-0000E31C0000}"/>
    <cellStyle name="row 2 5 2 2" xfId="2195" xr:uid="{00000000-0005-0000-0000-0000E41C0000}"/>
    <cellStyle name="row 2 5 2 2 2" xfId="11836" xr:uid="{00000000-0005-0000-0000-0000E51C0000}"/>
    <cellStyle name="row 2 5 2 3" xfId="3519" xr:uid="{00000000-0005-0000-0000-0000E61C0000}"/>
    <cellStyle name="row 2 5 2 3 2" xfId="13151" xr:uid="{00000000-0005-0000-0000-0000E71C0000}"/>
    <cellStyle name="row 2 5 2 4" xfId="7850" xr:uid="{00000000-0005-0000-0000-0000E81C0000}"/>
    <cellStyle name="row 2 5 2 5" xfId="10878" xr:uid="{00000000-0005-0000-0000-0000E91C0000}"/>
    <cellStyle name="row 2 5 2 6" xfId="19660" xr:uid="{00000000-0005-0000-0000-0000EA1C0000}"/>
    <cellStyle name="row 2 5 3" xfId="1017" xr:uid="{00000000-0005-0000-0000-0000EB1C0000}"/>
    <cellStyle name="row 2 5 3 2" xfId="2196" xr:uid="{00000000-0005-0000-0000-0000EC1C0000}"/>
    <cellStyle name="row 2 5 3 2 2" xfId="11837" xr:uid="{00000000-0005-0000-0000-0000ED1C0000}"/>
    <cellStyle name="row 2 5 3 3" xfId="3795" xr:uid="{00000000-0005-0000-0000-0000EE1C0000}"/>
    <cellStyle name="row 2 5 3 3 2" xfId="13422" xr:uid="{00000000-0005-0000-0000-0000EF1C0000}"/>
    <cellStyle name="row 2 5 3 4" xfId="9163" xr:uid="{00000000-0005-0000-0000-0000F01C0000}"/>
    <cellStyle name="row 2 5 3 5" xfId="10142" xr:uid="{00000000-0005-0000-0000-0000F11C0000}"/>
    <cellStyle name="row 2 5 3 6" xfId="10740" xr:uid="{00000000-0005-0000-0000-0000F21C0000}"/>
    <cellStyle name="row 2 5 3 7" xfId="14420" xr:uid="{00000000-0005-0000-0000-0000F31C0000}"/>
    <cellStyle name="row 2 5 3 8" xfId="18565" xr:uid="{00000000-0005-0000-0000-0000F41C0000}"/>
    <cellStyle name="row 2 5 4" xfId="1250" xr:uid="{00000000-0005-0000-0000-0000F51C0000}"/>
    <cellStyle name="row 2 5 4 2" xfId="2197" xr:uid="{00000000-0005-0000-0000-0000F61C0000}"/>
    <cellStyle name="row 2 5 4 2 2" xfId="11838" xr:uid="{00000000-0005-0000-0000-0000F71C0000}"/>
    <cellStyle name="row 2 5 4 3" xfId="4028" xr:uid="{00000000-0005-0000-0000-0000F81C0000}"/>
    <cellStyle name="row 2 5 4 3 2" xfId="13650" xr:uid="{00000000-0005-0000-0000-0000F91C0000}"/>
    <cellStyle name="row 2 5 4 4" xfId="9625" xr:uid="{00000000-0005-0000-0000-0000FA1C0000}"/>
    <cellStyle name="row 2 5 4 5" xfId="10921" xr:uid="{00000000-0005-0000-0000-0000FB1C0000}"/>
    <cellStyle name="row 2 5 4 6" xfId="14628" xr:uid="{00000000-0005-0000-0000-0000FC1C0000}"/>
    <cellStyle name="row 2 5 4 7" xfId="25857" xr:uid="{00000000-0005-0000-0000-0000FD1C0000}"/>
    <cellStyle name="row 2 5 5" xfId="1467" xr:uid="{00000000-0005-0000-0000-0000FE1C0000}"/>
    <cellStyle name="row 2 5 5 2" xfId="2198" xr:uid="{00000000-0005-0000-0000-0000FF1C0000}"/>
    <cellStyle name="row 2 5 5 2 2" xfId="11839" xr:uid="{00000000-0005-0000-0000-0000001D0000}"/>
    <cellStyle name="row 2 5 5 3" xfId="4245" xr:uid="{00000000-0005-0000-0000-0000011D0000}"/>
    <cellStyle name="row 2 5 5 3 2" xfId="13867" xr:uid="{00000000-0005-0000-0000-0000021D0000}"/>
    <cellStyle name="row 2 5 5 4" xfId="9626" xr:uid="{00000000-0005-0000-0000-0000031D0000}"/>
    <cellStyle name="row 2 5 5 5" xfId="11138" xr:uid="{00000000-0005-0000-0000-0000041D0000}"/>
    <cellStyle name="row 2 5 5 6" xfId="14845" xr:uid="{00000000-0005-0000-0000-0000051D0000}"/>
    <cellStyle name="row 2 5 5 7" xfId="26916" xr:uid="{00000000-0005-0000-0000-0000061D0000}"/>
    <cellStyle name="row 2 5 6" xfId="1669" xr:uid="{00000000-0005-0000-0000-0000071D0000}"/>
    <cellStyle name="row 2 5 6 2" xfId="2199" xr:uid="{00000000-0005-0000-0000-0000081D0000}"/>
    <cellStyle name="row 2 5 6 2 2" xfId="11840" xr:uid="{00000000-0005-0000-0000-0000091D0000}"/>
    <cellStyle name="row 2 5 6 3" xfId="4447" xr:uid="{00000000-0005-0000-0000-00000A1D0000}"/>
    <cellStyle name="row 2 5 6 3 2" xfId="14069" xr:uid="{00000000-0005-0000-0000-00000B1D0000}"/>
    <cellStyle name="row 2 5 6 4" xfId="9627" xr:uid="{00000000-0005-0000-0000-00000C1D0000}"/>
    <cellStyle name="row 2 5 6 5" xfId="11340" xr:uid="{00000000-0005-0000-0000-00000D1D0000}"/>
    <cellStyle name="row 2 5 6 6" xfId="15047" xr:uid="{00000000-0005-0000-0000-00000E1D0000}"/>
    <cellStyle name="row 2 5 6 7" xfId="25760" xr:uid="{00000000-0005-0000-0000-00000F1D0000}"/>
    <cellStyle name="row 2 5 7" xfId="2194" xr:uid="{00000000-0005-0000-0000-0000101D0000}"/>
    <cellStyle name="row 2 5 7 2" xfId="11835" xr:uid="{00000000-0005-0000-0000-0000111D0000}"/>
    <cellStyle name="row 2 5 8" xfId="3315" xr:uid="{00000000-0005-0000-0000-0000121D0000}"/>
    <cellStyle name="row 2 5 8 2" xfId="12956" xr:uid="{00000000-0005-0000-0000-0000131D0000}"/>
    <cellStyle name="row 2 5 9" xfId="7918" xr:uid="{00000000-0005-0000-0000-0000141D0000}"/>
    <cellStyle name="row 2 5_STUD aligned by INSTIT" xfId="4926" xr:uid="{00000000-0005-0000-0000-0000151D0000}"/>
    <cellStyle name="row 2 6" xfId="493" xr:uid="{00000000-0005-0000-0000-0000161D0000}"/>
    <cellStyle name="row 2 6 10" xfId="10803" xr:uid="{00000000-0005-0000-0000-0000171D0000}"/>
    <cellStyle name="row 2 6 11" xfId="24803" xr:uid="{00000000-0005-0000-0000-0000181D0000}"/>
    <cellStyle name="row 2 6 2" xfId="849" xr:uid="{00000000-0005-0000-0000-0000191D0000}"/>
    <cellStyle name="row 2 6 2 2" xfId="2201" xr:uid="{00000000-0005-0000-0000-00001A1D0000}"/>
    <cellStyle name="row 2 6 2 2 2" xfId="11842" xr:uid="{00000000-0005-0000-0000-00001B1D0000}"/>
    <cellStyle name="row 2 6 2 3" xfId="3630" xr:uid="{00000000-0005-0000-0000-00001C1D0000}"/>
    <cellStyle name="row 2 6 2 3 2" xfId="13257" xr:uid="{00000000-0005-0000-0000-00001D1D0000}"/>
    <cellStyle name="row 2 6 2 4" xfId="9090" xr:uid="{00000000-0005-0000-0000-00001E1D0000}"/>
    <cellStyle name="row 2 6 2 5" xfId="14263" xr:uid="{00000000-0005-0000-0000-00001F1D0000}"/>
    <cellStyle name="row 2 6 2 6" xfId="24969" xr:uid="{00000000-0005-0000-0000-0000201D0000}"/>
    <cellStyle name="row 2 6 3" xfId="1128" xr:uid="{00000000-0005-0000-0000-0000211D0000}"/>
    <cellStyle name="row 2 6 3 2" xfId="2202" xr:uid="{00000000-0005-0000-0000-0000221D0000}"/>
    <cellStyle name="row 2 6 3 2 2" xfId="11843" xr:uid="{00000000-0005-0000-0000-0000231D0000}"/>
    <cellStyle name="row 2 6 3 3" xfId="3906" xr:uid="{00000000-0005-0000-0000-0000241D0000}"/>
    <cellStyle name="row 2 6 3 3 2" xfId="13528" xr:uid="{00000000-0005-0000-0000-0000251D0000}"/>
    <cellStyle name="row 2 6 3 4" xfId="9269" xr:uid="{00000000-0005-0000-0000-0000261D0000}"/>
    <cellStyle name="row 2 6 3 5" xfId="10147" xr:uid="{00000000-0005-0000-0000-0000271D0000}"/>
    <cellStyle name="row 2 6 3 6" xfId="10824" xr:uid="{00000000-0005-0000-0000-0000281D0000}"/>
    <cellStyle name="row 2 6 3 7" xfId="14509" xr:uid="{00000000-0005-0000-0000-0000291D0000}"/>
    <cellStyle name="row 2 6 3 8" xfId="20327" xr:uid="{00000000-0005-0000-0000-00002A1D0000}"/>
    <cellStyle name="row 2 6 4" xfId="1356" xr:uid="{00000000-0005-0000-0000-00002B1D0000}"/>
    <cellStyle name="row 2 6 4 2" xfId="2203" xr:uid="{00000000-0005-0000-0000-00002C1D0000}"/>
    <cellStyle name="row 2 6 4 2 2" xfId="11844" xr:uid="{00000000-0005-0000-0000-00002D1D0000}"/>
    <cellStyle name="row 2 6 4 3" xfId="4134" xr:uid="{00000000-0005-0000-0000-00002E1D0000}"/>
    <cellStyle name="row 2 6 4 3 2" xfId="13756" xr:uid="{00000000-0005-0000-0000-00002F1D0000}"/>
    <cellStyle name="row 2 6 4 4" xfId="9628" xr:uid="{00000000-0005-0000-0000-0000301D0000}"/>
    <cellStyle name="row 2 6 4 5" xfId="11027" xr:uid="{00000000-0005-0000-0000-0000311D0000}"/>
    <cellStyle name="row 2 6 4 6" xfId="14734" xr:uid="{00000000-0005-0000-0000-0000321D0000}"/>
    <cellStyle name="row 2 6 4 7" xfId="19308" xr:uid="{00000000-0005-0000-0000-0000331D0000}"/>
    <cellStyle name="row 2 6 5" xfId="1572" xr:uid="{00000000-0005-0000-0000-0000341D0000}"/>
    <cellStyle name="row 2 6 5 2" xfId="2204" xr:uid="{00000000-0005-0000-0000-0000351D0000}"/>
    <cellStyle name="row 2 6 5 2 2" xfId="11845" xr:uid="{00000000-0005-0000-0000-0000361D0000}"/>
    <cellStyle name="row 2 6 5 3" xfId="4350" xr:uid="{00000000-0005-0000-0000-0000371D0000}"/>
    <cellStyle name="row 2 6 5 3 2" xfId="13972" xr:uid="{00000000-0005-0000-0000-0000381D0000}"/>
    <cellStyle name="row 2 6 5 4" xfId="9629" xr:uid="{00000000-0005-0000-0000-0000391D0000}"/>
    <cellStyle name="row 2 6 5 5" xfId="11243" xr:uid="{00000000-0005-0000-0000-00003A1D0000}"/>
    <cellStyle name="row 2 6 5 6" xfId="14950" xr:uid="{00000000-0005-0000-0000-00003B1D0000}"/>
    <cellStyle name="row 2 6 5 7" xfId="5641" xr:uid="{00000000-0005-0000-0000-00003C1D0000}"/>
    <cellStyle name="row 2 6 6" xfId="1774" xr:uid="{00000000-0005-0000-0000-00003D1D0000}"/>
    <cellStyle name="row 2 6 6 2" xfId="2205" xr:uid="{00000000-0005-0000-0000-00003E1D0000}"/>
    <cellStyle name="row 2 6 6 2 2" xfId="11846" xr:uid="{00000000-0005-0000-0000-00003F1D0000}"/>
    <cellStyle name="row 2 6 6 3" xfId="4552" xr:uid="{00000000-0005-0000-0000-0000401D0000}"/>
    <cellStyle name="row 2 6 6 3 2" xfId="14174" xr:uid="{00000000-0005-0000-0000-0000411D0000}"/>
    <cellStyle name="row 2 6 6 4" xfId="9630" xr:uid="{00000000-0005-0000-0000-0000421D0000}"/>
    <cellStyle name="row 2 6 6 5" xfId="11445" xr:uid="{00000000-0005-0000-0000-0000431D0000}"/>
    <cellStyle name="row 2 6 6 6" xfId="15152" xr:uid="{00000000-0005-0000-0000-0000441D0000}"/>
    <cellStyle name="row 2 6 6 7" xfId="19874" xr:uid="{00000000-0005-0000-0000-0000451D0000}"/>
    <cellStyle name="row 2 6 7" xfId="2200" xr:uid="{00000000-0005-0000-0000-0000461D0000}"/>
    <cellStyle name="row 2 6 7 2" xfId="11841" xr:uid="{00000000-0005-0000-0000-0000471D0000}"/>
    <cellStyle name="row 2 6 8" xfId="3363" xr:uid="{00000000-0005-0000-0000-0000481D0000}"/>
    <cellStyle name="row 2 6 8 2" xfId="13004" xr:uid="{00000000-0005-0000-0000-0000491D0000}"/>
    <cellStyle name="row 2 6 9" xfId="8068" xr:uid="{00000000-0005-0000-0000-00004A1D0000}"/>
    <cellStyle name="row 2 6_STUD aligned by INSTIT" xfId="4927" xr:uid="{00000000-0005-0000-0000-00004B1D0000}"/>
    <cellStyle name="row 2 7" xfId="554" xr:uid="{00000000-0005-0000-0000-00004C1D0000}"/>
    <cellStyle name="row 2 7 2" xfId="6576" xr:uid="{00000000-0005-0000-0000-00004D1D0000}"/>
    <cellStyle name="row 2 7 3" xfId="8076" xr:uid="{00000000-0005-0000-0000-00004E1D0000}"/>
    <cellStyle name="row 2 7 4" xfId="7998" xr:uid="{00000000-0005-0000-0000-00004F1D0000}"/>
    <cellStyle name="row 2 7 5" xfId="10355" xr:uid="{00000000-0005-0000-0000-0000501D0000}"/>
    <cellStyle name="row 2 8" xfId="646" xr:uid="{00000000-0005-0000-0000-0000511D0000}"/>
    <cellStyle name="row 2 8 2" xfId="2206" xr:uid="{00000000-0005-0000-0000-0000521D0000}"/>
    <cellStyle name="row 2 8 2 2" xfId="11847" xr:uid="{00000000-0005-0000-0000-0000531D0000}"/>
    <cellStyle name="row 2 8 3" xfId="3455" xr:uid="{00000000-0005-0000-0000-0000541D0000}"/>
    <cellStyle name="row 2 8 3 2" xfId="13089" xr:uid="{00000000-0005-0000-0000-0000551D0000}"/>
    <cellStyle name="row 2 8 4" xfId="7869" xr:uid="{00000000-0005-0000-0000-0000561D0000}"/>
    <cellStyle name="row 2 8 5" xfId="10442" xr:uid="{00000000-0005-0000-0000-0000571D0000}"/>
    <cellStyle name="row 2 8 6" xfId="10215" xr:uid="{00000000-0005-0000-0000-0000581D0000}"/>
    <cellStyle name="row 2 8 7" xfId="25148" xr:uid="{00000000-0005-0000-0000-0000591D0000}"/>
    <cellStyle name="row 2 9" xfId="949" xr:uid="{00000000-0005-0000-0000-00005A1D0000}"/>
    <cellStyle name="row 2 9 2" xfId="2207" xr:uid="{00000000-0005-0000-0000-00005B1D0000}"/>
    <cellStyle name="row 2 9 2 2" xfId="11848" xr:uid="{00000000-0005-0000-0000-00005C1D0000}"/>
    <cellStyle name="row 2 9 3" xfId="3727" xr:uid="{00000000-0005-0000-0000-00005D1D0000}"/>
    <cellStyle name="row 2 9 3 2" xfId="13354" xr:uid="{00000000-0005-0000-0000-00005E1D0000}"/>
    <cellStyle name="row 2 9 4" xfId="9631" xr:uid="{00000000-0005-0000-0000-00005F1D0000}"/>
    <cellStyle name="row 2 9 5" xfId="10691" xr:uid="{00000000-0005-0000-0000-0000601D0000}"/>
    <cellStyle name="row 2 9 6" xfId="14356" xr:uid="{00000000-0005-0000-0000-0000611D0000}"/>
    <cellStyle name="row 2 9 7" xfId="20406" xr:uid="{00000000-0005-0000-0000-0000621D0000}"/>
    <cellStyle name="row 2_STUD aligned by INSTIT" xfId="4921" xr:uid="{00000000-0005-0000-0000-0000631D0000}"/>
    <cellStyle name="row 3" xfId="184" xr:uid="{00000000-0005-0000-0000-0000641D0000}"/>
    <cellStyle name="row 3 10" xfId="229" xr:uid="{00000000-0005-0000-0000-0000651D0000}"/>
    <cellStyle name="row 3 2" xfId="307" xr:uid="{00000000-0005-0000-0000-0000661D0000}"/>
    <cellStyle name="row 3 2 2" xfId="664" xr:uid="{00000000-0005-0000-0000-0000671D0000}"/>
    <cellStyle name="row 3 2 2 2" xfId="7036" xr:uid="{00000000-0005-0000-0000-0000681D0000}"/>
    <cellStyle name="row 3 2 2 3" xfId="8544" xr:uid="{00000000-0005-0000-0000-0000691D0000}"/>
    <cellStyle name="row 3 2 2 4" xfId="9340" xr:uid="{00000000-0005-0000-0000-00006A1D0000}"/>
    <cellStyle name="row 3 2 2 5" xfId="10456" xr:uid="{00000000-0005-0000-0000-00006B1D0000}"/>
    <cellStyle name="row 3 2 3" xfId="6299" xr:uid="{00000000-0005-0000-0000-00006C1D0000}"/>
    <cellStyle name="row 3 2 4" xfId="7904" xr:uid="{00000000-0005-0000-0000-00006D1D0000}"/>
    <cellStyle name="row 3 2 5" xfId="7924" xr:uid="{00000000-0005-0000-0000-00006E1D0000}"/>
    <cellStyle name="row 3 2 6" xfId="9005" xr:uid="{00000000-0005-0000-0000-00006F1D0000}"/>
    <cellStyle name="row 3 2_STUD aligned by INSTIT" xfId="4929" xr:uid="{00000000-0005-0000-0000-0000701D0000}"/>
    <cellStyle name="row 3 3" xfId="571" xr:uid="{00000000-0005-0000-0000-0000711D0000}"/>
    <cellStyle name="row 3 3 2" xfId="6606" xr:uid="{00000000-0005-0000-0000-0000721D0000}"/>
    <cellStyle name="row 3 3 3" xfId="8109" xr:uid="{00000000-0005-0000-0000-0000731D0000}"/>
    <cellStyle name="row 3 3 4" xfId="8038" xr:uid="{00000000-0005-0000-0000-0000741D0000}"/>
    <cellStyle name="row 3 3 5" xfId="10372" xr:uid="{00000000-0005-0000-0000-0000751D0000}"/>
    <cellStyle name="row 3 4" xfId="6298" xr:uid="{00000000-0005-0000-0000-0000761D0000}"/>
    <cellStyle name="row 3 4 2" xfId="39206" xr:uid="{00000000-0005-0000-0000-0000771D0000}"/>
    <cellStyle name="row 3 5" xfId="7799" xr:uid="{00000000-0005-0000-0000-0000781D0000}"/>
    <cellStyle name="row 3 6" xfId="7903" xr:uid="{00000000-0005-0000-0000-0000791D0000}"/>
    <cellStyle name="row 3 7" xfId="8975" xr:uid="{00000000-0005-0000-0000-00007A1D0000}"/>
    <cellStyle name="row 3 8" xfId="7984" xr:uid="{00000000-0005-0000-0000-00007B1D0000}"/>
    <cellStyle name="row 3 9" xfId="39248" xr:uid="{00000000-0005-0000-0000-00007C1D0000}"/>
    <cellStyle name="row 3_STUD aligned by INSTIT" xfId="4928" xr:uid="{00000000-0005-0000-0000-00007D1D0000}"/>
    <cellStyle name="row 4" xfId="246" xr:uid="{00000000-0005-0000-0000-00007E1D0000}"/>
    <cellStyle name="row 4 10" xfId="39253" xr:uid="{00000000-0005-0000-0000-00007F1D0000}"/>
    <cellStyle name="row 4 2" xfId="318" xr:uid="{00000000-0005-0000-0000-0000801D0000}"/>
    <cellStyle name="row 4 2 2" xfId="675" xr:uid="{00000000-0005-0000-0000-0000811D0000}"/>
    <cellStyle name="row 4 2 2 2" xfId="7047" xr:uid="{00000000-0005-0000-0000-0000821D0000}"/>
    <cellStyle name="row 4 2 2 3" xfId="8555" xr:uid="{00000000-0005-0000-0000-0000831D0000}"/>
    <cellStyle name="row 4 2 2 4" xfId="9351" xr:uid="{00000000-0005-0000-0000-0000841D0000}"/>
    <cellStyle name="row 4 2 2 5" xfId="10467" xr:uid="{00000000-0005-0000-0000-0000851D0000}"/>
    <cellStyle name="row 4 2 3" xfId="6301" xr:uid="{00000000-0005-0000-0000-0000861D0000}"/>
    <cellStyle name="row 4 2 4" xfId="7906" xr:uid="{00000000-0005-0000-0000-0000871D0000}"/>
    <cellStyle name="row 4 2 5" xfId="8973" xr:uid="{00000000-0005-0000-0000-0000881D0000}"/>
    <cellStyle name="row 4 2 6" xfId="8938" xr:uid="{00000000-0005-0000-0000-0000891D0000}"/>
    <cellStyle name="row 4 2_STUD aligned by INSTIT" xfId="4931" xr:uid="{00000000-0005-0000-0000-00008A1D0000}"/>
    <cellStyle name="row 4 3" xfId="605" xr:uid="{00000000-0005-0000-0000-00008B1D0000}"/>
    <cellStyle name="row 4 3 2" xfId="6722" xr:uid="{00000000-0005-0000-0000-00008C1D0000}"/>
    <cellStyle name="row 4 3 3" xfId="8228" xr:uid="{00000000-0005-0000-0000-00008D1D0000}"/>
    <cellStyle name="row 4 3 4" xfId="7821" xr:uid="{00000000-0005-0000-0000-00008E1D0000}"/>
    <cellStyle name="row 4 3 5" xfId="10405" xr:uid="{00000000-0005-0000-0000-00008F1D0000}"/>
    <cellStyle name="row 4 4" xfId="6300" xr:uid="{00000000-0005-0000-0000-0000901D0000}"/>
    <cellStyle name="row 4 4 2" xfId="39207" xr:uid="{00000000-0005-0000-0000-0000911D0000}"/>
    <cellStyle name="row 4 5" xfId="7782" xr:uid="{00000000-0005-0000-0000-0000921D0000}"/>
    <cellStyle name="row 4 6" xfId="7905" xr:uid="{00000000-0005-0000-0000-0000931D0000}"/>
    <cellStyle name="row 4 7" xfId="8974" xr:uid="{00000000-0005-0000-0000-0000941D0000}"/>
    <cellStyle name="row 4 8" xfId="9006" xr:uid="{00000000-0005-0000-0000-0000951D0000}"/>
    <cellStyle name="row 4 9" xfId="39242" xr:uid="{00000000-0005-0000-0000-0000961D0000}"/>
    <cellStyle name="row 4_STUD aligned by INSTIT" xfId="4930" xr:uid="{00000000-0005-0000-0000-0000971D0000}"/>
    <cellStyle name="row 5" xfId="355" xr:uid="{00000000-0005-0000-0000-0000981D0000}"/>
    <cellStyle name="row 5 10" xfId="10139" xr:uid="{00000000-0005-0000-0000-0000991D0000}"/>
    <cellStyle name="row 5 2" xfId="711" xr:uid="{00000000-0005-0000-0000-00009A1D0000}"/>
    <cellStyle name="row 5 2 2" xfId="7073" xr:uid="{00000000-0005-0000-0000-00009B1D0000}"/>
    <cellStyle name="row 5 2 3" xfId="8581" xr:uid="{00000000-0005-0000-0000-00009C1D0000}"/>
    <cellStyle name="row 5 2 4" xfId="9377" xr:uid="{00000000-0005-0000-0000-00009D1D0000}"/>
    <cellStyle name="row 5 2 5" xfId="10496" xr:uid="{00000000-0005-0000-0000-00009E1D0000}"/>
    <cellStyle name="row 5 3" xfId="990" xr:uid="{00000000-0005-0000-0000-00009F1D0000}"/>
    <cellStyle name="row 5 3 2" xfId="2208" xr:uid="{00000000-0005-0000-0000-0000A01D0000}"/>
    <cellStyle name="row 5 3 2 2" xfId="11849" xr:uid="{00000000-0005-0000-0000-0000A11D0000}"/>
    <cellStyle name="row 5 3 3" xfId="3768" xr:uid="{00000000-0005-0000-0000-0000A21D0000}"/>
    <cellStyle name="row 5 3 3 2" xfId="13395" xr:uid="{00000000-0005-0000-0000-0000A31D0000}"/>
    <cellStyle name="row 5 3 4" xfId="9632" xr:uid="{00000000-0005-0000-0000-0000A41D0000}"/>
    <cellStyle name="row 5 3 5" xfId="10722" xr:uid="{00000000-0005-0000-0000-0000A51D0000}"/>
    <cellStyle name="row 5 3 6" xfId="14397" xr:uid="{00000000-0005-0000-0000-0000A61D0000}"/>
    <cellStyle name="row 5 3 7" xfId="20476" xr:uid="{00000000-0005-0000-0000-0000A71D0000}"/>
    <cellStyle name="row 5 4" xfId="1223" xr:uid="{00000000-0005-0000-0000-0000A81D0000}"/>
    <cellStyle name="row 5 4 2" xfId="2209" xr:uid="{00000000-0005-0000-0000-0000A91D0000}"/>
    <cellStyle name="row 5 4 2 2" xfId="11850" xr:uid="{00000000-0005-0000-0000-0000AA1D0000}"/>
    <cellStyle name="row 5 4 3" xfId="4001" xr:uid="{00000000-0005-0000-0000-0000AB1D0000}"/>
    <cellStyle name="row 5 4 3 2" xfId="13623" xr:uid="{00000000-0005-0000-0000-0000AC1D0000}"/>
    <cellStyle name="row 5 4 4" xfId="9633" xr:uid="{00000000-0005-0000-0000-0000AD1D0000}"/>
    <cellStyle name="row 5 4 5" xfId="10894" xr:uid="{00000000-0005-0000-0000-0000AE1D0000}"/>
    <cellStyle name="row 5 4 6" xfId="14601" xr:uid="{00000000-0005-0000-0000-0000AF1D0000}"/>
    <cellStyle name="row 5 4 7" xfId="25151" xr:uid="{00000000-0005-0000-0000-0000B01D0000}"/>
    <cellStyle name="row 5 5" xfId="1442" xr:uid="{00000000-0005-0000-0000-0000B11D0000}"/>
    <cellStyle name="row 5 5 2" xfId="2210" xr:uid="{00000000-0005-0000-0000-0000B21D0000}"/>
    <cellStyle name="row 5 5 2 2" xfId="11851" xr:uid="{00000000-0005-0000-0000-0000B31D0000}"/>
    <cellStyle name="row 5 5 3" xfId="4220" xr:uid="{00000000-0005-0000-0000-0000B41D0000}"/>
    <cellStyle name="row 5 5 3 2" xfId="13842" xr:uid="{00000000-0005-0000-0000-0000B51D0000}"/>
    <cellStyle name="row 5 5 4" xfId="9634" xr:uid="{00000000-0005-0000-0000-0000B61D0000}"/>
    <cellStyle name="row 5 5 5" xfId="11113" xr:uid="{00000000-0005-0000-0000-0000B71D0000}"/>
    <cellStyle name="row 5 5 6" xfId="14820" xr:uid="{00000000-0005-0000-0000-0000B81D0000}"/>
    <cellStyle name="row 5 5 7" xfId="23830" xr:uid="{00000000-0005-0000-0000-0000B91D0000}"/>
    <cellStyle name="row 5 6" xfId="1644" xr:uid="{00000000-0005-0000-0000-0000BA1D0000}"/>
    <cellStyle name="row 5 6 2" xfId="2211" xr:uid="{00000000-0005-0000-0000-0000BB1D0000}"/>
    <cellStyle name="row 5 6 2 2" xfId="11852" xr:uid="{00000000-0005-0000-0000-0000BC1D0000}"/>
    <cellStyle name="row 5 6 3" xfId="4422" xr:uid="{00000000-0005-0000-0000-0000BD1D0000}"/>
    <cellStyle name="row 5 6 3 2" xfId="14044" xr:uid="{00000000-0005-0000-0000-0000BE1D0000}"/>
    <cellStyle name="row 5 6 4" xfId="9635" xr:uid="{00000000-0005-0000-0000-0000BF1D0000}"/>
    <cellStyle name="row 5 6 5" xfId="11315" xr:uid="{00000000-0005-0000-0000-0000C01D0000}"/>
    <cellStyle name="row 5 6 6" xfId="15022" xr:uid="{00000000-0005-0000-0000-0000C11D0000}"/>
    <cellStyle name="row 5 6 7" xfId="18802" xr:uid="{00000000-0005-0000-0000-0000C21D0000}"/>
    <cellStyle name="row 5 7" xfId="6400" xr:uid="{00000000-0005-0000-0000-0000C31D0000}"/>
    <cellStyle name="row 5 8" xfId="7983" xr:uid="{00000000-0005-0000-0000-0000C41D0000}"/>
    <cellStyle name="row 5 9" xfId="8920" xr:uid="{00000000-0005-0000-0000-0000C51D0000}"/>
    <cellStyle name="row 5_STUD aligned by INSTIT" xfId="4932" xr:uid="{00000000-0005-0000-0000-0000C61D0000}"/>
    <cellStyle name="row 6" xfId="430" xr:uid="{00000000-0005-0000-0000-0000C71D0000}"/>
    <cellStyle name="row 6 10" xfId="10319" xr:uid="{00000000-0005-0000-0000-0000C81D0000}"/>
    <cellStyle name="row 6 11" xfId="19924" xr:uid="{00000000-0005-0000-0000-0000C91D0000}"/>
    <cellStyle name="row 6 2" xfId="786" xr:uid="{00000000-0005-0000-0000-0000CA1D0000}"/>
    <cellStyle name="row 6 2 2" xfId="2213" xr:uid="{00000000-0005-0000-0000-0000CB1D0000}"/>
    <cellStyle name="row 6 2 2 2" xfId="11854" xr:uid="{00000000-0005-0000-0000-0000CC1D0000}"/>
    <cellStyle name="row 6 2 3" xfId="3567" xr:uid="{00000000-0005-0000-0000-0000CD1D0000}"/>
    <cellStyle name="row 6 2 3 2" xfId="13198" xr:uid="{00000000-0005-0000-0000-0000CE1D0000}"/>
    <cellStyle name="row 6 2 4" xfId="9035" xr:uid="{00000000-0005-0000-0000-0000CF1D0000}"/>
    <cellStyle name="row 6 2 5" xfId="10176" xr:uid="{00000000-0005-0000-0000-0000D01D0000}"/>
    <cellStyle name="row 6 2 6" xfId="18163" xr:uid="{00000000-0005-0000-0000-0000D11D0000}"/>
    <cellStyle name="row 6 3" xfId="1065" xr:uid="{00000000-0005-0000-0000-0000D21D0000}"/>
    <cellStyle name="row 6 3 2" xfId="2214" xr:uid="{00000000-0005-0000-0000-0000D31D0000}"/>
    <cellStyle name="row 6 3 2 2" xfId="11855" xr:uid="{00000000-0005-0000-0000-0000D41D0000}"/>
    <cellStyle name="row 6 3 3" xfId="3843" xr:uid="{00000000-0005-0000-0000-0000D51D0000}"/>
    <cellStyle name="row 6 3 3 2" xfId="13469" xr:uid="{00000000-0005-0000-0000-0000D61D0000}"/>
    <cellStyle name="row 6 3 4" xfId="9210" xr:uid="{00000000-0005-0000-0000-0000D71D0000}"/>
    <cellStyle name="row 6 3 5" xfId="10144" xr:uid="{00000000-0005-0000-0000-0000D81D0000}"/>
    <cellStyle name="row 6 3 6" xfId="10781" xr:uid="{00000000-0005-0000-0000-0000D91D0000}"/>
    <cellStyle name="row 6 3 7" xfId="14466" xr:uid="{00000000-0005-0000-0000-0000DA1D0000}"/>
    <cellStyle name="row 6 3 8" xfId="26542" xr:uid="{00000000-0005-0000-0000-0000DB1D0000}"/>
    <cellStyle name="row 6 4" xfId="1298" xr:uid="{00000000-0005-0000-0000-0000DC1D0000}"/>
    <cellStyle name="row 6 4 2" xfId="2215" xr:uid="{00000000-0005-0000-0000-0000DD1D0000}"/>
    <cellStyle name="row 6 4 2 2" xfId="11856" xr:uid="{00000000-0005-0000-0000-0000DE1D0000}"/>
    <cellStyle name="row 6 4 3" xfId="4076" xr:uid="{00000000-0005-0000-0000-0000DF1D0000}"/>
    <cellStyle name="row 6 4 3 2" xfId="13698" xr:uid="{00000000-0005-0000-0000-0000E01D0000}"/>
    <cellStyle name="row 6 4 4" xfId="9636" xr:uid="{00000000-0005-0000-0000-0000E11D0000}"/>
    <cellStyle name="row 6 4 5" xfId="10969" xr:uid="{00000000-0005-0000-0000-0000E21D0000}"/>
    <cellStyle name="row 6 4 6" xfId="14676" xr:uid="{00000000-0005-0000-0000-0000E31D0000}"/>
    <cellStyle name="row 6 4 7" xfId="18324" xr:uid="{00000000-0005-0000-0000-0000E41D0000}"/>
    <cellStyle name="row 6 5" xfId="1514" xr:uid="{00000000-0005-0000-0000-0000E51D0000}"/>
    <cellStyle name="row 6 5 2" xfId="2216" xr:uid="{00000000-0005-0000-0000-0000E61D0000}"/>
    <cellStyle name="row 6 5 2 2" xfId="11857" xr:uid="{00000000-0005-0000-0000-0000E71D0000}"/>
    <cellStyle name="row 6 5 3" xfId="4292" xr:uid="{00000000-0005-0000-0000-0000E81D0000}"/>
    <cellStyle name="row 6 5 3 2" xfId="13914" xr:uid="{00000000-0005-0000-0000-0000E91D0000}"/>
    <cellStyle name="row 6 5 4" xfId="9637" xr:uid="{00000000-0005-0000-0000-0000EA1D0000}"/>
    <cellStyle name="row 6 5 5" xfId="11185" xr:uid="{00000000-0005-0000-0000-0000EB1D0000}"/>
    <cellStyle name="row 6 5 6" xfId="14892" xr:uid="{00000000-0005-0000-0000-0000EC1D0000}"/>
    <cellStyle name="row 6 5 7" xfId="19192" xr:uid="{00000000-0005-0000-0000-0000ED1D0000}"/>
    <cellStyle name="row 6 6" xfId="1716" xr:uid="{00000000-0005-0000-0000-0000EE1D0000}"/>
    <cellStyle name="row 6 6 2" xfId="2217" xr:uid="{00000000-0005-0000-0000-0000EF1D0000}"/>
    <cellStyle name="row 6 6 2 2" xfId="11858" xr:uid="{00000000-0005-0000-0000-0000F01D0000}"/>
    <cellStyle name="row 6 6 3" xfId="4494" xr:uid="{00000000-0005-0000-0000-0000F11D0000}"/>
    <cellStyle name="row 6 6 3 2" xfId="14116" xr:uid="{00000000-0005-0000-0000-0000F21D0000}"/>
    <cellStyle name="row 6 6 4" xfId="9638" xr:uid="{00000000-0005-0000-0000-0000F31D0000}"/>
    <cellStyle name="row 6 6 5" xfId="11387" xr:uid="{00000000-0005-0000-0000-0000F41D0000}"/>
    <cellStyle name="row 6 6 6" xfId="15094" xr:uid="{00000000-0005-0000-0000-0000F51D0000}"/>
    <cellStyle name="row 6 6 7" xfId="19711" xr:uid="{00000000-0005-0000-0000-0000F61D0000}"/>
    <cellStyle name="row 6 7" xfId="2212" xr:uid="{00000000-0005-0000-0000-0000F71D0000}"/>
    <cellStyle name="row 6 7 2" xfId="11853" xr:uid="{00000000-0005-0000-0000-0000F81D0000}"/>
    <cellStyle name="row 6 8" xfId="3320" xr:uid="{00000000-0005-0000-0000-0000F91D0000}"/>
    <cellStyle name="row 6 8 2" xfId="12961" xr:uid="{00000000-0005-0000-0000-0000FA1D0000}"/>
    <cellStyle name="row 6 9" xfId="8877" xr:uid="{00000000-0005-0000-0000-0000FB1D0000}"/>
    <cellStyle name="row 6_STUD aligned by INSTIT" xfId="4933" xr:uid="{00000000-0005-0000-0000-0000FC1D0000}"/>
    <cellStyle name="row 7" xfId="549" xr:uid="{00000000-0005-0000-0000-0000FD1D0000}"/>
    <cellStyle name="row 7 2" xfId="6646" xr:uid="{00000000-0005-0000-0000-0000FE1D0000}"/>
    <cellStyle name="row 7 3" xfId="8153" xr:uid="{00000000-0005-0000-0000-0000FF1D0000}"/>
    <cellStyle name="row 7 4" xfId="7876" xr:uid="{00000000-0005-0000-0000-0000001E0000}"/>
    <cellStyle name="row 7 5" xfId="10353" xr:uid="{00000000-0005-0000-0000-0000011E0000}"/>
    <cellStyle name="row 8" xfId="6235" xr:uid="{00000000-0005-0000-0000-0000021E0000}"/>
    <cellStyle name="row 9" xfId="7813" xr:uid="{00000000-0005-0000-0000-0000031E0000}"/>
    <cellStyle name="row_ENRLSUP5" xfId="174" xr:uid="{00000000-0005-0000-0000-0000041E0000}"/>
    <cellStyle name="RowCodes" xfId="175" xr:uid="{00000000-0005-0000-0000-0000051E0000}"/>
    <cellStyle name="Row-Col Headings" xfId="176" xr:uid="{00000000-0005-0000-0000-0000061E0000}"/>
    <cellStyle name="RowTitles" xfId="177" xr:uid="{00000000-0005-0000-0000-0000071E0000}"/>
    <cellStyle name="RowTitles 10" xfId="230" xr:uid="{00000000-0005-0000-0000-0000081E0000}"/>
    <cellStyle name="RowTitles 2" xfId="196" xr:uid="{00000000-0005-0000-0000-0000091E0000}"/>
    <cellStyle name="RowTitles 2 2" xfId="319" xr:uid="{00000000-0005-0000-0000-00000A1E0000}"/>
    <cellStyle name="RowTitles 2 2 2" xfId="676" xr:uid="{00000000-0005-0000-0000-00000B1E0000}"/>
    <cellStyle name="RowTitles 2 2 2 2" xfId="7048" xr:uid="{00000000-0005-0000-0000-00000C1E0000}"/>
    <cellStyle name="RowTitles 2 2 2 3" xfId="8556" xr:uid="{00000000-0005-0000-0000-00000D1E0000}"/>
    <cellStyle name="RowTitles 2 2 2 4" xfId="9352" xr:uid="{00000000-0005-0000-0000-00000E1E0000}"/>
    <cellStyle name="RowTitles 2 2 2 5" xfId="10468" xr:uid="{00000000-0005-0000-0000-00000F1E0000}"/>
    <cellStyle name="RowTitles 2 2 3" xfId="6304" xr:uid="{00000000-0005-0000-0000-0000101E0000}"/>
    <cellStyle name="RowTitles 2 2 4" xfId="7909" xr:uid="{00000000-0005-0000-0000-0000111E0000}"/>
    <cellStyle name="RowTitles 2 2 5" xfId="8034" xr:uid="{00000000-0005-0000-0000-0000121E0000}"/>
    <cellStyle name="RowTitles 2 2 6" xfId="10112" xr:uid="{00000000-0005-0000-0000-0000131E0000}"/>
    <cellStyle name="RowTitles 2 2_STUD aligned by INSTIT" xfId="4935" xr:uid="{00000000-0005-0000-0000-0000141E0000}"/>
    <cellStyle name="RowTitles 2 3" xfId="606" xr:uid="{00000000-0005-0000-0000-0000151E0000}"/>
    <cellStyle name="RowTitles 2 3 2" xfId="6726" xr:uid="{00000000-0005-0000-0000-0000161E0000}"/>
    <cellStyle name="RowTitles 2 3 3" xfId="8232" xr:uid="{00000000-0005-0000-0000-0000171E0000}"/>
    <cellStyle name="RowTitles 2 3 4" xfId="9022" xr:uid="{00000000-0005-0000-0000-0000181E0000}"/>
    <cellStyle name="RowTitles 2 3 5" xfId="10406" xr:uid="{00000000-0005-0000-0000-0000191E0000}"/>
    <cellStyle name="RowTitles 2 4" xfId="6303" xr:uid="{00000000-0005-0000-0000-00001A1E0000}"/>
    <cellStyle name="RowTitles 2 5" xfId="7908" xr:uid="{00000000-0005-0000-0000-00001B1E0000}"/>
    <cellStyle name="RowTitles 2 6" xfId="8971" xr:uid="{00000000-0005-0000-0000-00001C1E0000}"/>
    <cellStyle name="RowTitles 2 7" xfId="10111" xr:uid="{00000000-0005-0000-0000-00001D1E0000}"/>
    <cellStyle name="RowTitles 2 8" xfId="39225" xr:uid="{00000000-0005-0000-0000-00001E1E0000}"/>
    <cellStyle name="RowTitles 2 9" xfId="247" xr:uid="{00000000-0005-0000-0000-00001F1E0000}"/>
    <cellStyle name="RowTitles 2_STUD aligned by INSTIT" xfId="4934" xr:uid="{00000000-0005-0000-0000-0000201E0000}"/>
    <cellStyle name="RowTitles 3" xfId="308" xr:uid="{00000000-0005-0000-0000-0000211E0000}"/>
    <cellStyle name="RowTitles 3 2" xfId="665" xr:uid="{00000000-0005-0000-0000-0000221E0000}"/>
    <cellStyle name="RowTitles 3 2 2" xfId="7037" xr:uid="{00000000-0005-0000-0000-0000231E0000}"/>
    <cellStyle name="RowTitles 3 2 3" xfId="8545" xr:uid="{00000000-0005-0000-0000-0000241E0000}"/>
    <cellStyle name="RowTitles 3 2 4" xfId="9341" xr:uid="{00000000-0005-0000-0000-0000251E0000}"/>
    <cellStyle name="RowTitles 3 2 5" xfId="10457" xr:uid="{00000000-0005-0000-0000-0000261E0000}"/>
    <cellStyle name="RowTitles 3 3" xfId="6305" xr:uid="{00000000-0005-0000-0000-0000271E0000}"/>
    <cellStyle name="RowTitles 3 4" xfId="7910" xr:uid="{00000000-0005-0000-0000-0000281E0000}"/>
    <cellStyle name="RowTitles 3 5" xfId="8970" xr:uid="{00000000-0005-0000-0000-0000291E0000}"/>
    <cellStyle name="RowTitles 3 6" xfId="10113" xr:uid="{00000000-0005-0000-0000-00002A1E0000}"/>
    <cellStyle name="RowTitles 3_STUD aligned by INSTIT" xfId="4936" xr:uid="{00000000-0005-0000-0000-00002B1E0000}"/>
    <cellStyle name="RowTitles 4" xfId="574" xr:uid="{00000000-0005-0000-0000-00002C1E0000}"/>
    <cellStyle name="RowTitles 4 2" xfId="6735" xr:uid="{00000000-0005-0000-0000-00002D1E0000}"/>
    <cellStyle name="RowTitles 4 3" xfId="8241" xr:uid="{00000000-0005-0000-0000-00002E1E0000}"/>
    <cellStyle name="RowTitles 4 4" xfId="9031" xr:uid="{00000000-0005-0000-0000-00002F1E0000}"/>
    <cellStyle name="RowTitles 4 5" xfId="10375" xr:uid="{00000000-0005-0000-0000-0000301E0000}"/>
    <cellStyle name="RowTitles 5" xfId="6302" xr:uid="{00000000-0005-0000-0000-0000311E0000}"/>
    <cellStyle name="RowTitles 6" xfId="7907" xr:uid="{00000000-0005-0000-0000-0000321E0000}"/>
    <cellStyle name="RowTitles 7" xfId="8972" xr:uid="{00000000-0005-0000-0000-0000331E0000}"/>
    <cellStyle name="RowTitles 8" xfId="10110" xr:uid="{00000000-0005-0000-0000-0000341E0000}"/>
    <cellStyle name="RowTitles 9" xfId="39247" xr:uid="{00000000-0005-0000-0000-0000351E0000}"/>
    <cellStyle name="RowTitles_CENTRAL_GOVT" xfId="205" xr:uid="{00000000-0005-0000-0000-0000361E0000}"/>
    <cellStyle name="RowTitles1-Detail" xfId="139" xr:uid="{00000000-0005-0000-0000-0000371E0000}"/>
    <cellStyle name="RowTitles1-Detail 10" xfId="968" xr:uid="{00000000-0005-0000-0000-0000381E0000}"/>
    <cellStyle name="RowTitles1-Detail 10 2" xfId="2219" xr:uid="{00000000-0005-0000-0000-0000391E0000}"/>
    <cellStyle name="RowTitles1-Detail 10 2 2" xfId="11860" xr:uid="{00000000-0005-0000-0000-00003A1E0000}"/>
    <cellStyle name="RowTitles1-Detail 10 2 2 2" xfId="22260" xr:uid="{00000000-0005-0000-0000-00003B1E0000}"/>
    <cellStyle name="RowTitles1-Detail 10 2 2 2 2" xfId="33941" xr:uid="{00000000-0005-0000-0000-00003C1E0000}"/>
    <cellStyle name="RowTitles1-Detail 10 2 2 3" xfId="31141" xr:uid="{00000000-0005-0000-0000-00003D1E0000}"/>
    <cellStyle name="RowTitles1-Detail 10 2 3" xfId="15507" xr:uid="{00000000-0005-0000-0000-00003E1E0000}"/>
    <cellStyle name="RowTitles1-Detail 10 2 3 2" xfId="28173" xr:uid="{00000000-0005-0000-0000-00003F1E0000}"/>
    <cellStyle name="RowTitles1-Detail 10 2 3 2 2" xfId="36960" xr:uid="{00000000-0005-0000-0000-0000401E0000}"/>
    <cellStyle name="RowTitles1-Detail 10 2 4" xfId="7316" xr:uid="{00000000-0005-0000-0000-0000411E0000}"/>
    <cellStyle name="RowTitles1-Detail 10 2 4 2" xfId="27819" xr:uid="{00000000-0005-0000-0000-0000421E0000}"/>
    <cellStyle name="RowTitles1-Detail 10 2 5" xfId="24745" xr:uid="{00000000-0005-0000-0000-0000431E0000}"/>
    <cellStyle name="RowTitles1-Detail 10 3" xfId="3746" xr:uid="{00000000-0005-0000-0000-0000441E0000}"/>
    <cellStyle name="RowTitles1-Detail 10 3 2" xfId="13373" xr:uid="{00000000-0005-0000-0000-0000451E0000}"/>
    <cellStyle name="RowTitles1-Detail 10 3 2 2" xfId="23738" xr:uid="{00000000-0005-0000-0000-0000461E0000}"/>
    <cellStyle name="RowTitles1-Detail 10 3 2 2 2" xfId="35108" xr:uid="{00000000-0005-0000-0000-0000471E0000}"/>
    <cellStyle name="RowTitles1-Detail 10 3 2 3" xfId="32492" xr:uid="{00000000-0005-0000-0000-0000481E0000}"/>
    <cellStyle name="RowTitles1-Detail 10 3 3" xfId="16972" xr:uid="{00000000-0005-0000-0000-0000491E0000}"/>
    <cellStyle name="RowTitles1-Detail 10 3 3 2" xfId="29638" xr:uid="{00000000-0005-0000-0000-00004A1E0000}"/>
    <cellStyle name="RowTitles1-Detail 10 3 3 2 2" xfId="38417" xr:uid="{00000000-0005-0000-0000-00004B1E0000}"/>
    <cellStyle name="RowTitles1-Detail 10 3 4" xfId="9639" xr:uid="{00000000-0005-0000-0000-00004C1E0000}"/>
    <cellStyle name="RowTitles1-Detail 10 3 4 2" xfId="18206" xr:uid="{00000000-0005-0000-0000-00004D1E0000}"/>
    <cellStyle name="RowTitles1-Detail 10 3 5" xfId="26470" xr:uid="{00000000-0005-0000-0000-00004E1E0000}"/>
    <cellStyle name="RowTitles1-Detail 10 4" xfId="10705" xr:uid="{00000000-0005-0000-0000-00004F1E0000}"/>
    <cellStyle name="RowTitles1-Detail 10 4 2" xfId="21180" xr:uid="{00000000-0005-0000-0000-0000501E0000}"/>
    <cellStyle name="RowTitles1-Detail 10 4 2 2" xfId="33470" xr:uid="{00000000-0005-0000-0000-0000511E0000}"/>
    <cellStyle name="RowTitles1-Detail 10 4 3" xfId="30591" xr:uid="{00000000-0005-0000-0000-0000521E0000}"/>
    <cellStyle name="RowTitles1-Detail 10 5" xfId="14375" xr:uid="{00000000-0005-0000-0000-0000531E0000}"/>
    <cellStyle name="RowTitles1-Detail 10 5 2" xfId="27072" xr:uid="{00000000-0005-0000-0000-0000541E0000}"/>
    <cellStyle name="RowTitles1-Detail 10 5 2 2" xfId="35911" xr:uid="{00000000-0005-0000-0000-0000551E0000}"/>
    <cellStyle name="RowTitles1-Detail 10 6" xfId="5772" xr:uid="{00000000-0005-0000-0000-0000561E0000}"/>
    <cellStyle name="RowTitles1-Detail 10 6 2" xfId="26423" xr:uid="{00000000-0005-0000-0000-0000571E0000}"/>
    <cellStyle name="RowTitles1-Detail 10 7" xfId="20792" xr:uid="{00000000-0005-0000-0000-0000581E0000}"/>
    <cellStyle name="RowTitles1-Detail 11" xfId="1205" xr:uid="{00000000-0005-0000-0000-0000591E0000}"/>
    <cellStyle name="RowTitles1-Detail 11 2" xfId="2220" xr:uid="{00000000-0005-0000-0000-00005A1E0000}"/>
    <cellStyle name="RowTitles1-Detail 11 2 2" xfId="11861" xr:uid="{00000000-0005-0000-0000-00005B1E0000}"/>
    <cellStyle name="RowTitles1-Detail 11 2 2 2" xfId="22261" xr:uid="{00000000-0005-0000-0000-00005C1E0000}"/>
    <cellStyle name="RowTitles1-Detail 11 2 2 2 2" xfId="33942" xr:uid="{00000000-0005-0000-0000-00005D1E0000}"/>
    <cellStyle name="RowTitles1-Detail 11 2 2 3" xfId="31142" xr:uid="{00000000-0005-0000-0000-00005E1E0000}"/>
    <cellStyle name="RowTitles1-Detail 11 2 3" xfId="15508" xr:uid="{00000000-0005-0000-0000-00005F1E0000}"/>
    <cellStyle name="RowTitles1-Detail 11 2 3 2" xfId="28174" xr:uid="{00000000-0005-0000-0000-0000601E0000}"/>
    <cellStyle name="RowTitles1-Detail 11 2 3 2 2" xfId="36961" xr:uid="{00000000-0005-0000-0000-0000611E0000}"/>
    <cellStyle name="RowTitles1-Detail 11 2 4" xfId="7317" xr:uid="{00000000-0005-0000-0000-0000621E0000}"/>
    <cellStyle name="RowTitles1-Detail 11 2 4 2" xfId="18106" xr:uid="{00000000-0005-0000-0000-0000631E0000}"/>
    <cellStyle name="RowTitles1-Detail 11 2 5" xfId="22236" xr:uid="{00000000-0005-0000-0000-0000641E0000}"/>
    <cellStyle name="RowTitles1-Detail 11 3" xfId="3983" xr:uid="{00000000-0005-0000-0000-0000651E0000}"/>
    <cellStyle name="RowTitles1-Detail 11 3 2" xfId="13605" xr:uid="{00000000-0005-0000-0000-0000661E0000}"/>
    <cellStyle name="RowTitles1-Detail 11 3 2 2" xfId="23962" xr:uid="{00000000-0005-0000-0000-0000671E0000}"/>
    <cellStyle name="RowTitles1-Detail 11 3 2 2 2" xfId="35255" xr:uid="{00000000-0005-0000-0000-0000681E0000}"/>
    <cellStyle name="RowTitles1-Detail 11 3 2 3" xfId="32665" xr:uid="{00000000-0005-0000-0000-0000691E0000}"/>
    <cellStyle name="RowTitles1-Detail 11 3 3" xfId="17189" xr:uid="{00000000-0005-0000-0000-00006A1E0000}"/>
    <cellStyle name="RowTitles1-Detail 11 3 3 2" xfId="29855" xr:uid="{00000000-0005-0000-0000-00006B1E0000}"/>
    <cellStyle name="RowTitles1-Detail 11 3 3 2 2" xfId="38632" xr:uid="{00000000-0005-0000-0000-00006C1E0000}"/>
    <cellStyle name="RowTitles1-Detail 11 3 4" xfId="9640" xr:uid="{00000000-0005-0000-0000-00006D1E0000}"/>
    <cellStyle name="RowTitles1-Detail 11 3 4 2" xfId="25118" xr:uid="{00000000-0005-0000-0000-00006E1E0000}"/>
    <cellStyle name="RowTitles1-Detail 11 3 5" xfId="18827" xr:uid="{00000000-0005-0000-0000-00006F1E0000}"/>
    <cellStyle name="RowTitles1-Detail 11 4" xfId="10876" xr:uid="{00000000-0005-0000-0000-0000701E0000}"/>
    <cellStyle name="RowTitles1-Detail 11 4 2" xfId="21321" xr:uid="{00000000-0005-0000-0000-0000711E0000}"/>
    <cellStyle name="RowTitles1-Detail 11 4 2 2" xfId="33540" xr:uid="{00000000-0005-0000-0000-0000721E0000}"/>
    <cellStyle name="RowTitles1-Detail 11 4 3" xfId="30680" xr:uid="{00000000-0005-0000-0000-0000731E0000}"/>
    <cellStyle name="RowTitles1-Detail 11 5" xfId="14583" xr:uid="{00000000-0005-0000-0000-0000741E0000}"/>
    <cellStyle name="RowTitles1-Detail 11 5 2" xfId="27272" xr:uid="{00000000-0005-0000-0000-0000751E0000}"/>
    <cellStyle name="RowTitles1-Detail 11 5 2 2" xfId="36103" xr:uid="{00000000-0005-0000-0000-0000761E0000}"/>
    <cellStyle name="RowTitles1-Detail 11 6" xfId="5773" xr:uid="{00000000-0005-0000-0000-0000771E0000}"/>
    <cellStyle name="RowTitles1-Detail 11 6 2" xfId="20390" xr:uid="{00000000-0005-0000-0000-0000781E0000}"/>
    <cellStyle name="RowTitles1-Detail 11 7" xfId="24733" xr:uid="{00000000-0005-0000-0000-0000791E0000}"/>
    <cellStyle name="RowTitles1-Detail 12" xfId="1405" xr:uid="{00000000-0005-0000-0000-00007A1E0000}"/>
    <cellStyle name="RowTitles1-Detail 12 2" xfId="2221" xr:uid="{00000000-0005-0000-0000-00007B1E0000}"/>
    <cellStyle name="RowTitles1-Detail 12 2 2" xfId="11862" xr:uid="{00000000-0005-0000-0000-00007C1E0000}"/>
    <cellStyle name="RowTitles1-Detail 12 2 2 2" xfId="22262" xr:uid="{00000000-0005-0000-0000-00007D1E0000}"/>
    <cellStyle name="RowTitles1-Detail 12 2 2 2 2" xfId="33943" xr:uid="{00000000-0005-0000-0000-00007E1E0000}"/>
    <cellStyle name="RowTitles1-Detail 12 2 2 3" xfId="31143" xr:uid="{00000000-0005-0000-0000-00007F1E0000}"/>
    <cellStyle name="RowTitles1-Detail 12 2 3" xfId="15509" xr:uid="{00000000-0005-0000-0000-0000801E0000}"/>
    <cellStyle name="RowTitles1-Detail 12 2 3 2" xfId="28175" xr:uid="{00000000-0005-0000-0000-0000811E0000}"/>
    <cellStyle name="RowTitles1-Detail 12 2 3 2 2" xfId="36962" xr:uid="{00000000-0005-0000-0000-0000821E0000}"/>
    <cellStyle name="RowTitles1-Detail 12 2 4" xfId="7318" xr:uid="{00000000-0005-0000-0000-0000831E0000}"/>
    <cellStyle name="RowTitles1-Detail 12 2 4 2" xfId="19676" xr:uid="{00000000-0005-0000-0000-0000841E0000}"/>
    <cellStyle name="RowTitles1-Detail 12 2 5" xfId="26876" xr:uid="{00000000-0005-0000-0000-0000851E0000}"/>
    <cellStyle name="RowTitles1-Detail 12 3" xfId="4183" xr:uid="{00000000-0005-0000-0000-0000861E0000}"/>
    <cellStyle name="RowTitles1-Detail 12 3 2" xfId="13805" xr:uid="{00000000-0005-0000-0000-0000871E0000}"/>
    <cellStyle name="RowTitles1-Detail 12 3 2 2" xfId="24152" xr:uid="{00000000-0005-0000-0000-0000881E0000}"/>
    <cellStyle name="RowTitles1-Detail 12 3 2 2 2" xfId="35386" xr:uid="{00000000-0005-0000-0000-0000891E0000}"/>
    <cellStyle name="RowTitles1-Detail 12 3 2 3" xfId="32815" xr:uid="{00000000-0005-0000-0000-00008A1E0000}"/>
    <cellStyle name="RowTitles1-Detail 12 3 3" xfId="17375" xr:uid="{00000000-0005-0000-0000-00008B1E0000}"/>
    <cellStyle name="RowTitles1-Detail 12 3 3 2" xfId="30041" xr:uid="{00000000-0005-0000-0000-00008C1E0000}"/>
    <cellStyle name="RowTitles1-Detail 12 3 3 2 2" xfId="38818" xr:uid="{00000000-0005-0000-0000-00008D1E0000}"/>
    <cellStyle name="RowTitles1-Detail 12 3 4" xfId="9641" xr:uid="{00000000-0005-0000-0000-00008E1E0000}"/>
    <cellStyle name="RowTitles1-Detail 12 3 4 2" xfId="20298" xr:uid="{00000000-0005-0000-0000-00008F1E0000}"/>
    <cellStyle name="RowTitles1-Detail 12 3 5" xfId="25779" xr:uid="{00000000-0005-0000-0000-0000901E0000}"/>
    <cellStyle name="RowTitles1-Detail 12 4" xfId="11076" xr:uid="{00000000-0005-0000-0000-0000911E0000}"/>
    <cellStyle name="RowTitles1-Detail 12 4 2" xfId="21512" xr:uid="{00000000-0005-0000-0000-0000921E0000}"/>
    <cellStyle name="RowTitles1-Detail 12 4 2 2" xfId="33671" xr:uid="{00000000-0005-0000-0000-0000931E0000}"/>
    <cellStyle name="RowTitles1-Detail 12 4 3" xfId="30830" xr:uid="{00000000-0005-0000-0000-0000941E0000}"/>
    <cellStyle name="RowTitles1-Detail 12 5" xfId="14783" xr:uid="{00000000-0005-0000-0000-0000951E0000}"/>
    <cellStyle name="RowTitles1-Detail 12 5 2" xfId="27465" xr:uid="{00000000-0005-0000-0000-0000961E0000}"/>
    <cellStyle name="RowTitles1-Detail 12 5 2 2" xfId="36289" xr:uid="{00000000-0005-0000-0000-0000971E0000}"/>
    <cellStyle name="RowTitles1-Detail 12 6" xfId="5774" xr:uid="{00000000-0005-0000-0000-0000981E0000}"/>
    <cellStyle name="RowTitles1-Detail 12 6 2" xfId="24828" xr:uid="{00000000-0005-0000-0000-0000991E0000}"/>
    <cellStyle name="RowTitles1-Detail 12 7" xfId="20509" xr:uid="{00000000-0005-0000-0000-00009A1E0000}"/>
    <cellStyle name="RowTitles1-Detail 13" xfId="2218" xr:uid="{00000000-0005-0000-0000-00009B1E0000}"/>
    <cellStyle name="RowTitles1-Detail 13 2" xfId="11859" xr:uid="{00000000-0005-0000-0000-00009C1E0000}"/>
    <cellStyle name="RowTitles1-Detail 13 2 2" xfId="22259" xr:uid="{00000000-0005-0000-0000-00009D1E0000}"/>
    <cellStyle name="RowTitles1-Detail 13 2 2 2" xfId="33940" xr:uid="{00000000-0005-0000-0000-00009E1E0000}"/>
    <cellStyle name="RowTitles1-Detail 13 2 3" xfId="31140" xr:uid="{00000000-0005-0000-0000-00009F1E0000}"/>
    <cellStyle name="RowTitles1-Detail 13 3" xfId="15506" xr:uid="{00000000-0005-0000-0000-0000A01E0000}"/>
    <cellStyle name="RowTitles1-Detail 13 3 2" xfId="28172" xr:uid="{00000000-0005-0000-0000-0000A11E0000}"/>
    <cellStyle name="RowTitles1-Detail 13 3 2 2" xfId="36959" xr:uid="{00000000-0005-0000-0000-0000A21E0000}"/>
    <cellStyle name="RowTitles1-Detail 13 4" xfId="6237" xr:uid="{00000000-0005-0000-0000-0000A31E0000}"/>
    <cellStyle name="RowTitles1-Detail 13 4 2" xfId="26491" xr:uid="{00000000-0005-0000-0000-0000A41E0000}"/>
    <cellStyle name="RowTitles1-Detail 13 5" xfId="18052" xr:uid="{00000000-0005-0000-0000-0000A51E0000}"/>
    <cellStyle name="RowTitles1-Detail 14" xfId="7795" xr:uid="{00000000-0005-0000-0000-0000A61E0000}"/>
    <cellStyle name="RowTitles1-Detail 14 2" xfId="19347" xr:uid="{00000000-0005-0000-0000-0000A71E0000}"/>
    <cellStyle name="RowTitles1-Detail 14 2 2" xfId="33231" xr:uid="{00000000-0005-0000-0000-0000A81E0000}"/>
    <cellStyle name="RowTitles1-Detail 15" xfId="10242" xr:uid="{00000000-0005-0000-0000-0000A91E0000}"/>
    <cellStyle name="RowTitles1-Detail 15 2" xfId="25359" xr:uid="{00000000-0005-0000-0000-0000AA1E0000}"/>
    <cellStyle name="RowTitles1-Detail 15 2 2" xfId="35711" xr:uid="{00000000-0005-0000-0000-0000AB1E0000}"/>
    <cellStyle name="RowTitles1-Detail 16" xfId="214" xr:uid="{00000000-0005-0000-0000-0000AC1E0000}"/>
    <cellStyle name="RowTitles1-Detail 17" xfId="206" xr:uid="{00000000-0005-0000-0000-0000AD1E0000}"/>
    <cellStyle name="RowTitles1-Detail 2" xfId="178" xr:uid="{00000000-0005-0000-0000-0000AE1E0000}"/>
    <cellStyle name="RowTitles1-Detail 2 10" xfId="902" xr:uid="{00000000-0005-0000-0000-0000AF1E0000}"/>
    <cellStyle name="RowTitles1-Detail 2 10 2" xfId="2223" xr:uid="{00000000-0005-0000-0000-0000B01E0000}"/>
    <cellStyle name="RowTitles1-Detail 2 10 2 2" xfId="11864" xr:uid="{00000000-0005-0000-0000-0000B11E0000}"/>
    <cellStyle name="RowTitles1-Detail 2 10 2 2 2" xfId="22264" xr:uid="{00000000-0005-0000-0000-0000B21E0000}"/>
    <cellStyle name="RowTitles1-Detail 2 10 2 2 2 2" xfId="33945" xr:uid="{00000000-0005-0000-0000-0000B31E0000}"/>
    <cellStyle name="RowTitles1-Detail 2 10 2 2 3" xfId="31145" xr:uid="{00000000-0005-0000-0000-0000B41E0000}"/>
    <cellStyle name="RowTitles1-Detail 2 10 2 3" xfId="15511" xr:uid="{00000000-0005-0000-0000-0000B51E0000}"/>
    <cellStyle name="RowTitles1-Detail 2 10 2 3 2" xfId="28177" xr:uid="{00000000-0005-0000-0000-0000B61E0000}"/>
    <cellStyle name="RowTitles1-Detail 2 10 2 3 2 2" xfId="36964" xr:uid="{00000000-0005-0000-0000-0000B71E0000}"/>
    <cellStyle name="RowTitles1-Detail 2 10 2 4" xfId="6724" xr:uid="{00000000-0005-0000-0000-0000B81E0000}"/>
    <cellStyle name="RowTitles1-Detail 2 10 2 4 2" xfId="26558" xr:uid="{00000000-0005-0000-0000-0000B91E0000}"/>
    <cellStyle name="RowTitles1-Detail 2 10 2 5" xfId="25171" xr:uid="{00000000-0005-0000-0000-0000BA1E0000}"/>
    <cellStyle name="RowTitles1-Detail 2 10 3" xfId="3681" xr:uid="{00000000-0005-0000-0000-0000BB1E0000}"/>
    <cellStyle name="RowTitles1-Detail 2 10 3 2" xfId="13308" xr:uid="{00000000-0005-0000-0000-0000BC1E0000}"/>
    <cellStyle name="RowTitles1-Detail 2 10 3 2 2" xfId="23673" xr:uid="{00000000-0005-0000-0000-0000BD1E0000}"/>
    <cellStyle name="RowTitles1-Detail 2 10 3 2 2 2" xfId="35070" xr:uid="{00000000-0005-0000-0000-0000BE1E0000}"/>
    <cellStyle name="RowTitles1-Detail 2 10 3 2 3" xfId="32448" xr:uid="{00000000-0005-0000-0000-0000BF1E0000}"/>
    <cellStyle name="RowTitles1-Detail 2 10 3 3" xfId="16909" xr:uid="{00000000-0005-0000-0000-0000C01E0000}"/>
    <cellStyle name="RowTitles1-Detail 2 10 3 3 2" xfId="29575" xr:uid="{00000000-0005-0000-0000-0000C11E0000}"/>
    <cellStyle name="RowTitles1-Detail 2 10 3 3 2 2" xfId="38354" xr:uid="{00000000-0005-0000-0000-0000C21E0000}"/>
    <cellStyle name="RowTitles1-Detail 2 10 3 4" xfId="8230" xr:uid="{00000000-0005-0000-0000-0000C31E0000}"/>
    <cellStyle name="RowTitles1-Detail 2 10 3 4 2" xfId="25427" xr:uid="{00000000-0005-0000-0000-0000C41E0000}"/>
    <cellStyle name="RowTitles1-Detail 2 10 3 5" xfId="17846" xr:uid="{00000000-0005-0000-0000-0000C51E0000}"/>
    <cellStyle name="RowTitles1-Detail 2 10 4" xfId="7938" xr:uid="{00000000-0005-0000-0000-0000C61E0000}"/>
    <cellStyle name="RowTitles1-Detail 2 10 4 2" xfId="26053" xr:uid="{00000000-0005-0000-0000-0000C71E0000}"/>
    <cellStyle name="RowTitles1-Detail 2 10 5" xfId="10654" xr:uid="{00000000-0005-0000-0000-0000C81E0000}"/>
    <cellStyle name="RowTitles1-Detail 2 10 5 2" xfId="21133" xr:uid="{00000000-0005-0000-0000-0000C91E0000}"/>
    <cellStyle name="RowTitles1-Detail 2 10 5 2 2" xfId="33457" xr:uid="{00000000-0005-0000-0000-0000CA1E0000}"/>
    <cellStyle name="RowTitles1-Detail 2 10 5 3" xfId="30577" xr:uid="{00000000-0005-0000-0000-0000CB1E0000}"/>
    <cellStyle name="RowTitles1-Detail 2 10 6" xfId="14310" xr:uid="{00000000-0005-0000-0000-0000CC1E0000}"/>
    <cellStyle name="RowTitles1-Detail 2 10 6 2" xfId="27009" xr:uid="{00000000-0005-0000-0000-0000CD1E0000}"/>
    <cellStyle name="RowTitles1-Detail 2 10 6 2 2" xfId="35848" xr:uid="{00000000-0005-0000-0000-0000CE1E0000}"/>
    <cellStyle name="RowTitles1-Detail 2 10 7" xfId="5256" xr:uid="{00000000-0005-0000-0000-0000CF1E0000}"/>
    <cellStyle name="RowTitles1-Detail 2 10 7 2" xfId="5341" xr:uid="{00000000-0005-0000-0000-0000D01E0000}"/>
    <cellStyle name="RowTitles1-Detail 2 10 8" xfId="18756" xr:uid="{00000000-0005-0000-0000-0000D11E0000}"/>
    <cellStyle name="RowTitles1-Detail 2 11" xfId="896" xr:uid="{00000000-0005-0000-0000-0000D21E0000}"/>
    <cellStyle name="RowTitles1-Detail 2 11 2" xfId="2224" xr:uid="{00000000-0005-0000-0000-0000D31E0000}"/>
    <cellStyle name="RowTitles1-Detail 2 11 2 2" xfId="11865" xr:uid="{00000000-0005-0000-0000-0000D41E0000}"/>
    <cellStyle name="RowTitles1-Detail 2 11 2 2 2" xfId="22265" xr:uid="{00000000-0005-0000-0000-0000D51E0000}"/>
    <cellStyle name="RowTitles1-Detail 2 11 2 2 2 2" xfId="33946" xr:uid="{00000000-0005-0000-0000-0000D61E0000}"/>
    <cellStyle name="RowTitles1-Detail 2 11 2 2 3" xfId="31146" xr:uid="{00000000-0005-0000-0000-0000D71E0000}"/>
    <cellStyle name="RowTitles1-Detail 2 11 2 3" xfId="15512" xr:uid="{00000000-0005-0000-0000-0000D81E0000}"/>
    <cellStyle name="RowTitles1-Detail 2 11 2 3 2" xfId="28178" xr:uid="{00000000-0005-0000-0000-0000D91E0000}"/>
    <cellStyle name="RowTitles1-Detail 2 11 2 3 2 2" xfId="36965" xr:uid="{00000000-0005-0000-0000-0000DA1E0000}"/>
    <cellStyle name="RowTitles1-Detail 2 11 2 4" xfId="7319" xr:uid="{00000000-0005-0000-0000-0000DB1E0000}"/>
    <cellStyle name="RowTitles1-Detail 2 11 2 4 2" xfId="26890" xr:uid="{00000000-0005-0000-0000-0000DC1E0000}"/>
    <cellStyle name="RowTitles1-Detail 2 11 2 5" xfId="26115" xr:uid="{00000000-0005-0000-0000-0000DD1E0000}"/>
    <cellStyle name="RowTitles1-Detail 2 11 3" xfId="3675" xr:uid="{00000000-0005-0000-0000-0000DE1E0000}"/>
    <cellStyle name="RowTitles1-Detail 2 11 3 2" xfId="13302" xr:uid="{00000000-0005-0000-0000-0000DF1E0000}"/>
    <cellStyle name="RowTitles1-Detail 2 11 3 2 2" xfId="23667" xr:uid="{00000000-0005-0000-0000-0000E01E0000}"/>
    <cellStyle name="RowTitles1-Detail 2 11 3 2 2 2" xfId="35069" xr:uid="{00000000-0005-0000-0000-0000E11E0000}"/>
    <cellStyle name="RowTitles1-Detail 2 11 3 2 3" xfId="32447" xr:uid="{00000000-0005-0000-0000-0000E21E0000}"/>
    <cellStyle name="RowTitles1-Detail 2 11 3 3" xfId="16906" xr:uid="{00000000-0005-0000-0000-0000E31E0000}"/>
    <cellStyle name="RowTitles1-Detail 2 11 3 3 2" xfId="29572" xr:uid="{00000000-0005-0000-0000-0000E41E0000}"/>
    <cellStyle name="RowTitles1-Detail 2 11 3 3 2 2" xfId="38351" xr:uid="{00000000-0005-0000-0000-0000E51E0000}"/>
    <cellStyle name="RowTitles1-Detail 2 11 3 4" xfId="9642" xr:uid="{00000000-0005-0000-0000-0000E61E0000}"/>
    <cellStyle name="RowTitles1-Detail 2 11 3 4 2" xfId="19351" xr:uid="{00000000-0005-0000-0000-0000E71E0000}"/>
    <cellStyle name="RowTitles1-Detail 2 11 3 5" xfId="20316" xr:uid="{00000000-0005-0000-0000-0000E81E0000}"/>
    <cellStyle name="RowTitles1-Detail 2 11 4" xfId="10648" xr:uid="{00000000-0005-0000-0000-0000E91E0000}"/>
    <cellStyle name="RowTitles1-Detail 2 11 4 2" xfId="21128" xr:uid="{00000000-0005-0000-0000-0000EA1E0000}"/>
    <cellStyle name="RowTitles1-Detail 2 11 4 2 2" xfId="33456" xr:uid="{00000000-0005-0000-0000-0000EB1E0000}"/>
    <cellStyle name="RowTitles1-Detail 2 11 4 3" xfId="30576" xr:uid="{00000000-0005-0000-0000-0000EC1E0000}"/>
    <cellStyle name="RowTitles1-Detail 2 11 5" xfId="14304" xr:uid="{00000000-0005-0000-0000-0000ED1E0000}"/>
    <cellStyle name="RowTitles1-Detail 2 11 5 2" xfId="27003" xr:uid="{00000000-0005-0000-0000-0000EE1E0000}"/>
    <cellStyle name="RowTitles1-Detail 2 11 5 2 2" xfId="35845" xr:uid="{00000000-0005-0000-0000-0000EF1E0000}"/>
    <cellStyle name="RowTitles1-Detail 2 11 6" xfId="5775" xr:uid="{00000000-0005-0000-0000-0000F01E0000}"/>
    <cellStyle name="RowTitles1-Detail 2 11 6 2" xfId="18879" xr:uid="{00000000-0005-0000-0000-0000F11E0000}"/>
    <cellStyle name="RowTitles1-Detail 2 11 7" xfId="18194" xr:uid="{00000000-0005-0000-0000-0000F21E0000}"/>
    <cellStyle name="RowTitles1-Detail 2 12" xfId="558" xr:uid="{00000000-0005-0000-0000-0000F31E0000}"/>
    <cellStyle name="RowTitles1-Detail 2 12 2" xfId="2225" xr:uid="{00000000-0005-0000-0000-0000F41E0000}"/>
    <cellStyle name="RowTitles1-Detail 2 12 2 2" xfId="11866" xr:uid="{00000000-0005-0000-0000-0000F51E0000}"/>
    <cellStyle name="RowTitles1-Detail 2 12 2 2 2" xfId="22266" xr:uid="{00000000-0005-0000-0000-0000F61E0000}"/>
    <cellStyle name="RowTitles1-Detail 2 12 2 2 2 2" xfId="33947" xr:uid="{00000000-0005-0000-0000-0000F71E0000}"/>
    <cellStyle name="RowTitles1-Detail 2 12 2 2 3" xfId="31147" xr:uid="{00000000-0005-0000-0000-0000F81E0000}"/>
    <cellStyle name="RowTitles1-Detail 2 12 2 3" xfId="15513" xr:uid="{00000000-0005-0000-0000-0000F91E0000}"/>
    <cellStyle name="RowTitles1-Detail 2 12 2 3 2" xfId="28179" xr:uid="{00000000-0005-0000-0000-0000FA1E0000}"/>
    <cellStyle name="RowTitles1-Detail 2 12 2 3 2 2" xfId="36966" xr:uid="{00000000-0005-0000-0000-0000FB1E0000}"/>
    <cellStyle name="RowTitles1-Detail 2 12 2 4" xfId="7320" xr:uid="{00000000-0005-0000-0000-0000FC1E0000}"/>
    <cellStyle name="RowTitles1-Detail 2 12 2 4 2" xfId="20180" xr:uid="{00000000-0005-0000-0000-0000FD1E0000}"/>
    <cellStyle name="RowTitles1-Detail 2 12 2 5" xfId="18656" xr:uid="{00000000-0005-0000-0000-0000FE1E0000}"/>
    <cellStyle name="RowTitles1-Detail 2 12 3" xfId="3386" xr:uid="{00000000-0005-0000-0000-0000FF1E0000}"/>
    <cellStyle name="RowTitles1-Detail 2 12 3 2" xfId="13026" xr:uid="{00000000-0005-0000-0000-0000001F0000}"/>
    <cellStyle name="RowTitles1-Detail 2 12 3 2 2" xfId="23394" xr:uid="{00000000-0005-0000-0000-0000011F0000}"/>
    <cellStyle name="RowTitles1-Detail 2 12 3 2 2 2" xfId="34899" xr:uid="{00000000-0005-0000-0000-0000021F0000}"/>
    <cellStyle name="RowTitles1-Detail 2 12 3 2 3" xfId="32250" xr:uid="{00000000-0005-0000-0000-0000031F0000}"/>
    <cellStyle name="RowTitles1-Detail 2 12 3 3" xfId="16636" xr:uid="{00000000-0005-0000-0000-0000041F0000}"/>
    <cellStyle name="RowTitles1-Detail 2 12 3 3 2" xfId="29302" xr:uid="{00000000-0005-0000-0000-0000051F0000}"/>
    <cellStyle name="RowTitles1-Detail 2 12 3 3 2 2" xfId="38088" xr:uid="{00000000-0005-0000-0000-0000061F0000}"/>
    <cellStyle name="RowTitles1-Detail 2 12 3 4" xfId="9643" xr:uid="{00000000-0005-0000-0000-0000071F0000}"/>
    <cellStyle name="RowTitles1-Detail 2 12 3 4 2" xfId="26518" xr:uid="{00000000-0005-0000-0000-0000081F0000}"/>
    <cellStyle name="RowTitles1-Detail 2 12 3 5" xfId="25719" xr:uid="{00000000-0005-0000-0000-0000091F0000}"/>
    <cellStyle name="RowTitles1-Detail 2 12 4" xfId="10359" xr:uid="{00000000-0005-0000-0000-00000A1F0000}"/>
    <cellStyle name="RowTitles1-Detail 2 12 4 2" xfId="20881" xr:uid="{00000000-0005-0000-0000-00000B1F0000}"/>
    <cellStyle name="RowTitles1-Detail 2 12 4 2 2" xfId="33328" xr:uid="{00000000-0005-0000-0000-00000C1F0000}"/>
    <cellStyle name="RowTitles1-Detail 2 12 4 3" xfId="30428" xr:uid="{00000000-0005-0000-0000-00000D1F0000}"/>
    <cellStyle name="RowTitles1-Detail 2 12 5" xfId="10227" xr:uid="{00000000-0005-0000-0000-00000E1F0000}"/>
    <cellStyle name="RowTitles1-Detail 2 12 5 2" xfId="20502" xr:uid="{00000000-0005-0000-0000-00000F1F0000}"/>
    <cellStyle name="RowTitles1-Detail 2 12 5 2 2" xfId="33312" xr:uid="{00000000-0005-0000-0000-0000101F0000}"/>
    <cellStyle name="RowTitles1-Detail 2 12 6" xfId="5776" xr:uid="{00000000-0005-0000-0000-0000111F0000}"/>
    <cellStyle name="RowTitles1-Detail 2 12 6 2" xfId="24761" xr:uid="{00000000-0005-0000-0000-0000121F0000}"/>
    <cellStyle name="RowTitles1-Detail 2 12 7" xfId="26806" xr:uid="{00000000-0005-0000-0000-0000131F0000}"/>
    <cellStyle name="RowTitles1-Detail 2 13" xfId="2222" xr:uid="{00000000-0005-0000-0000-0000141F0000}"/>
    <cellStyle name="RowTitles1-Detail 2 13 2" xfId="11863" xr:uid="{00000000-0005-0000-0000-0000151F0000}"/>
    <cellStyle name="RowTitles1-Detail 2 13 2 2" xfId="22263" xr:uid="{00000000-0005-0000-0000-0000161F0000}"/>
    <cellStyle name="RowTitles1-Detail 2 13 2 2 2" xfId="33944" xr:uid="{00000000-0005-0000-0000-0000171F0000}"/>
    <cellStyle name="RowTitles1-Detail 2 13 2 3" xfId="31144" xr:uid="{00000000-0005-0000-0000-0000181F0000}"/>
    <cellStyle name="RowTitles1-Detail 2 13 3" xfId="15510" xr:uid="{00000000-0005-0000-0000-0000191F0000}"/>
    <cellStyle name="RowTitles1-Detail 2 13 3 2" xfId="28176" xr:uid="{00000000-0005-0000-0000-00001A1F0000}"/>
    <cellStyle name="RowTitles1-Detail 2 13 3 2 2" xfId="36963" xr:uid="{00000000-0005-0000-0000-00001B1F0000}"/>
    <cellStyle name="RowTitles1-Detail 2 13 4" xfId="6306" xr:uid="{00000000-0005-0000-0000-00001C1F0000}"/>
    <cellStyle name="RowTitles1-Detail 2 13 4 2" xfId="17928" xr:uid="{00000000-0005-0000-0000-00001D1F0000}"/>
    <cellStyle name="RowTitles1-Detail 2 13 5" xfId="25386" xr:uid="{00000000-0005-0000-0000-00001E1F0000}"/>
    <cellStyle name="RowTitles1-Detail 2 14" xfId="7810" xr:uid="{00000000-0005-0000-0000-00001F1F0000}"/>
    <cellStyle name="RowTitles1-Detail 2 14 2" xfId="19357" xr:uid="{00000000-0005-0000-0000-0000201F0000}"/>
    <cellStyle name="RowTitles1-Detail 2 14 2 2" xfId="33235" xr:uid="{00000000-0005-0000-0000-0000211F0000}"/>
    <cellStyle name="RowTitles1-Detail 2 15" xfId="8969" xr:uid="{00000000-0005-0000-0000-0000221F0000}"/>
    <cellStyle name="RowTitles1-Detail 2 15 2" xfId="18586" xr:uid="{00000000-0005-0000-0000-0000231F0000}"/>
    <cellStyle name="RowTitles1-Detail 2 16" xfId="10202" xr:uid="{00000000-0005-0000-0000-0000241F0000}"/>
    <cellStyle name="RowTitles1-Detail 2 16 2" xfId="26112" xr:uid="{00000000-0005-0000-0000-0000251F0000}"/>
    <cellStyle name="RowTitles1-Detail 2 16 2 2" xfId="35734" xr:uid="{00000000-0005-0000-0000-0000261F0000}"/>
    <cellStyle name="RowTitles1-Detail 2 17" xfId="219" xr:uid="{00000000-0005-0000-0000-0000271F0000}"/>
    <cellStyle name="RowTitles1-Detail 2 2" xfId="188" xr:uid="{00000000-0005-0000-0000-0000281F0000}"/>
    <cellStyle name="RowTitles1-Detail 2 2 10" xfId="580" xr:uid="{00000000-0005-0000-0000-0000291F0000}"/>
    <cellStyle name="RowTitles1-Detail 2 2 10 2" xfId="2227" xr:uid="{00000000-0005-0000-0000-00002A1F0000}"/>
    <cellStyle name="RowTitles1-Detail 2 2 10 2 2" xfId="11868" xr:uid="{00000000-0005-0000-0000-00002B1F0000}"/>
    <cellStyle name="RowTitles1-Detail 2 2 10 2 2 2" xfId="22268" xr:uid="{00000000-0005-0000-0000-00002C1F0000}"/>
    <cellStyle name="RowTitles1-Detail 2 2 10 2 2 2 2" xfId="33949" xr:uid="{00000000-0005-0000-0000-00002D1F0000}"/>
    <cellStyle name="RowTitles1-Detail 2 2 10 2 2 3" xfId="31149" xr:uid="{00000000-0005-0000-0000-00002E1F0000}"/>
    <cellStyle name="RowTitles1-Detail 2 2 10 2 3" xfId="15515" xr:uid="{00000000-0005-0000-0000-00002F1F0000}"/>
    <cellStyle name="RowTitles1-Detail 2 2 10 2 3 2" xfId="28181" xr:uid="{00000000-0005-0000-0000-0000301F0000}"/>
    <cellStyle name="RowTitles1-Detail 2 2 10 2 3 2 2" xfId="36968" xr:uid="{00000000-0005-0000-0000-0000311F0000}"/>
    <cellStyle name="RowTitles1-Detail 2 2 10 2 4" xfId="7321" xr:uid="{00000000-0005-0000-0000-0000321F0000}"/>
    <cellStyle name="RowTitles1-Detail 2 2 10 2 4 2" xfId="18434" xr:uid="{00000000-0005-0000-0000-0000331F0000}"/>
    <cellStyle name="RowTitles1-Detail 2 2 10 2 5" xfId="26751" xr:uid="{00000000-0005-0000-0000-0000341F0000}"/>
    <cellStyle name="RowTitles1-Detail 2 2 10 3" xfId="3400" xr:uid="{00000000-0005-0000-0000-0000351F0000}"/>
    <cellStyle name="RowTitles1-Detail 2 2 10 3 2" xfId="13039" xr:uid="{00000000-0005-0000-0000-0000361F0000}"/>
    <cellStyle name="RowTitles1-Detail 2 2 10 3 2 2" xfId="23407" xr:uid="{00000000-0005-0000-0000-0000371F0000}"/>
    <cellStyle name="RowTitles1-Detail 2 2 10 3 2 2 2" xfId="34902" xr:uid="{00000000-0005-0000-0000-0000381F0000}"/>
    <cellStyle name="RowTitles1-Detail 2 2 10 3 2 3" xfId="32256" xr:uid="{00000000-0005-0000-0000-0000391F0000}"/>
    <cellStyle name="RowTitles1-Detail 2 2 10 3 3" xfId="16649" xr:uid="{00000000-0005-0000-0000-00003A1F0000}"/>
    <cellStyle name="RowTitles1-Detail 2 2 10 3 3 2" xfId="29315" xr:uid="{00000000-0005-0000-0000-00003B1F0000}"/>
    <cellStyle name="RowTitles1-Detail 2 2 10 3 3 2 2" xfId="38100" xr:uid="{00000000-0005-0000-0000-00003C1F0000}"/>
    <cellStyle name="RowTitles1-Detail 2 2 10 3 4" xfId="9644" xr:uid="{00000000-0005-0000-0000-00003D1F0000}"/>
    <cellStyle name="RowTitles1-Detail 2 2 10 3 4 2" xfId="26093" xr:uid="{00000000-0005-0000-0000-00003E1F0000}"/>
    <cellStyle name="RowTitles1-Detail 2 2 10 3 5" xfId="26865" xr:uid="{00000000-0005-0000-0000-00003F1F0000}"/>
    <cellStyle name="RowTitles1-Detail 2 2 10 4" xfId="10381" xr:uid="{00000000-0005-0000-0000-0000401F0000}"/>
    <cellStyle name="RowTitles1-Detail 2 2 10 4 2" xfId="20894" xr:uid="{00000000-0005-0000-0000-0000411F0000}"/>
    <cellStyle name="RowTitles1-Detail 2 2 10 4 2 2" xfId="33331" xr:uid="{00000000-0005-0000-0000-0000421F0000}"/>
    <cellStyle name="RowTitles1-Detail 2 2 10 4 3" xfId="30434" xr:uid="{00000000-0005-0000-0000-0000431F0000}"/>
    <cellStyle name="RowTitles1-Detail 2 2 10 5" xfId="10204" xr:uid="{00000000-0005-0000-0000-0000441F0000}"/>
    <cellStyle name="RowTitles1-Detail 2 2 10 5 2" xfId="25365" xr:uid="{00000000-0005-0000-0000-0000451F0000}"/>
    <cellStyle name="RowTitles1-Detail 2 2 10 5 2 2" xfId="35716" xr:uid="{00000000-0005-0000-0000-0000461F0000}"/>
    <cellStyle name="RowTitles1-Detail 2 2 10 6" xfId="5777" xr:uid="{00000000-0005-0000-0000-0000471F0000}"/>
    <cellStyle name="RowTitles1-Detail 2 2 10 6 2" xfId="7307" xr:uid="{00000000-0005-0000-0000-0000481F0000}"/>
    <cellStyle name="RowTitles1-Detail 2 2 10 7" xfId="25721" xr:uid="{00000000-0005-0000-0000-0000491F0000}"/>
    <cellStyle name="RowTitles1-Detail 2 2 11" xfId="581" xr:uid="{00000000-0005-0000-0000-00004A1F0000}"/>
    <cellStyle name="RowTitles1-Detail 2 2 11 2" xfId="2228" xr:uid="{00000000-0005-0000-0000-00004B1F0000}"/>
    <cellStyle name="RowTitles1-Detail 2 2 11 2 2" xfId="11869" xr:uid="{00000000-0005-0000-0000-00004C1F0000}"/>
    <cellStyle name="RowTitles1-Detail 2 2 11 2 2 2" xfId="22269" xr:uid="{00000000-0005-0000-0000-00004D1F0000}"/>
    <cellStyle name="RowTitles1-Detail 2 2 11 2 2 2 2" xfId="33950" xr:uid="{00000000-0005-0000-0000-00004E1F0000}"/>
    <cellStyle name="RowTitles1-Detail 2 2 11 2 2 3" xfId="31150" xr:uid="{00000000-0005-0000-0000-00004F1F0000}"/>
    <cellStyle name="RowTitles1-Detail 2 2 11 2 3" xfId="15516" xr:uid="{00000000-0005-0000-0000-0000501F0000}"/>
    <cellStyle name="RowTitles1-Detail 2 2 11 2 3 2" xfId="28182" xr:uid="{00000000-0005-0000-0000-0000511F0000}"/>
    <cellStyle name="RowTitles1-Detail 2 2 11 2 3 2 2" xfId="36969" xr:uid="{00000000-0005-0000-0000-0000521F0000}"/>
    <cellStyle name="RowTitles1-Detail 2 2 11 2 4" xfId="7322" xr:uid="{00000000-0005-0000-0000-0000531F0000}"/>
    <cellStyle name="RowTitles1-Detail 2 2 11 2 4 2" xfId="19211" xr:uid="{00000000-0005-0000-0000-0000541F0000}"/>
    <cellStyle name="RowTitles1-Detail 2 2 11 2 5" xfId="19838" xr:uid="{00000000-0005-0000-0000-0000551F0000}"/>
    <cellStyle name="RowTitles1-Detail 2 2 11 3" xfId="3401" xr:uid="{00000000-0005-0000-0000-0000561F0000}"/>
    <cellStyle name="RowTitles1-Detail 2 2 11 3 2" xfId="13040" xr:uid="{00000000-0005-0000-0000-0000571F0000}"/>
    <cellStyle name="RowTitles1-Detail 2 2 11 3 2 2" xfId="23408" xr:uid="{00000000-0005-0000-0000-0000581F0000}"/>
    <cellStyle name="RowTitles1-Detail 2 2 11 3 2 2 2" xfId="34903" xr:uid="{00000000-0005-0000-0000-0000591F0000}"/>
    <cellStyle name="RowTitles1-Detail 2 2 11 3 2 3" xfId="32257" xr:uid="{00000000-0005-0000-0000-00005A1F0000}"/>
    <cellStyle name="RowTitles1-Detail 2 2 11 3 3" xfId="16650" xr:uid="{00000000-0005-0000-0000-00005B1F0000}"/>
    <cellStyle name="RowTitles1-Detail 2 2 11 3 3 2" xfId="29316" xr:uid="{00000000-0005-0000-0000-00005C1F0000}"/>
    <cellStyle name="RowTitles1-Detail 2 2 11 3 3 2 2" xfId="38101" xr:uid="{00000000-0005-0000-0000-00005D1F0000}"/>
    <cellStyle name="RowTitles1-Detail 2 2 11 3 4" xfId="9645" xr:uid="{00000000-0005-0000-0000-00005E1F0000}"/>
    <cellStyle name="RowTitles1-Detail 2 2 11 3 4 2" xfId="20152" xr:uid="{00000000-0005-0000-0000-00005F1F0000}"/>
    <cellStyle name="RowTitles1-Detail 2 2 11 3 5" xfId="26398" xr:uid="{00000000-0005-0000-0000-0000601F0000}"/>
    <cellStyle name="RowTitles1-Detail 2 2 11 4" xfId="10382" xr:uid="{00000000-0005-0000-0000-0000611F0000}"/>
    <cellStyle name="RowTitles1-Detail 2 2 11 4 2" xfId="20895" xr:uid="{00000000-0005-0000-0000-0000621F0000}"/>
    <cellStyle name="RowTitles1-Detail 2 2 11 4 2 2" xfId="33332" xr:uid="{00000000-0005-0000-0000-0000631F0000}"/>
    <cellStyle name="RowTitles1-Detail 2 2 11 4 3" xfId="30435" xr:uid="{00000000-0005-0000-0000-0000641F0000}"/>
    <cellStyle name="RowTitles1-Detail 2 2 11 5" xfId="10549" xr:uid="{00000000-0005-0000-0000-0000651F0000}"/>
    <cellStyle name="RowTitles1-Detail 2 2 11 5 2" xfId="20485" xr:uid="{00000000-0005-0000-0000-0000661F0000}"/>
    <cellStyle name="RowTitles1-Detail 2 2 11 5 2 2" xfId="33301" xr:uid="{00000000-0005-0000-0000-0000671F0000}"/>
    <cellStyle name="RowTitles1-Detail 2 2 11 6" xfId="5778" xr:uid="{00000000-0005-0000-0000-0000681F0000}"/>
    <cellStyle name="RowTitles1-Detail 2 2 11 6 2" xfId="19814" xr:uid="{00000000-0005-0000-0000-0000691F0000}"/>
    <cellStyle name="RowTitles1-Detail 2 2 11 7" xfId="19307" xr:uid="{00000000-0005-0000-0000-00006A1F0000}"/>
    <cellStyle name="RowTitles1-Detail 2 2 12" xfId="2226" xr:uid="{00000000-0005-0000-0000-00006B1F0000}"/>
    <cellStyle name="RowTitles1-Detail 2 2 12 2" xfId="11867" xr:uid="{00000000-0005-0000-0000-00006C1F0000}"/>
    <cellStyle name="RowTitles1-Detail 2 2 12 2 2" xfId="22267" xr:uid="{00000000-0005-0000-0000-00006D1F0000}"/>
    <cellStyle name="RowTitles1-Detail 2 2 12 2 2 2" xfId="33948" xr:uid="{00000000-0005-0000-0000-00006E1F0000}"/>
    <cellStyle name="RowTitles1-Detail 2 2 12 2 3" xfId="31148" xr:uid="{00000000-0005-0000-0000-00006F1F0000}"/>
    <cellStyle name="RowTitles1-Detail 2 2 12 3" xfId="15514" xr:uid="{00000000-0005-0000-0000-0000701F0000}"/>
    <cellStyle name="RowTitles1-Detail 2 2 12 3 2" xfId="28180" xr:uid="{00000000-0005-0000-0000-0000711F0000}"/>
    <cellStyle name="RowTitles1-Detail 2 2 12 3 2 2" xfId="36967" xr:uid="{00000000-0005-0000-0000-0000721F0000}"/>
    <cellStyle name="RowTitles1-Detail 2 2 12 4" xfId="6307" xr:uid="{00000000-0005-0000-0000-0000731F0000}"/>
    <cellStyle name="RowTitles1-Detail 2 2 12 4 2" xfId="19156" xr:uid="{00000000-0005-0000-0000-0000741F0000}"/>
    <cellStyle name="RowTitles1-Detail 2 2 12 5" xfId="4913" xr:uid="{00000000-0005-0000-0000-0000751F0000}"/>
    <cellStyle name="RowTitles1-Detail 2 2 13" xfId="7783" xr:uid="{00000000-0005-0000-0000-0000761F0000}"/>
    <cellStyle name="RowTitles1-Detail 2 2 13 2" xfId="19336" xr:uid="{00000000-0005-0000-0000-0000771F0000}"/>
    <cellStyle name="RowTitles1-Detail 2 2 13 2 2" xfId="33226" xr:uid="{00000000-0005-0000-0000-0000781F0000}"/>
    <cellStyle name="RowTitles1-Detail 2 2 14" xfId="8968" xr:uid="{00000000-0005-0000-0000-0000791F0000}"/>
    <cellStyle name="RowTitles1-Detail 2 2 14 2" xfId="18981" xr:uid="{00000000-0005-0000-0000-00007A1F0000}"/>
    <cellStyle name="RowTitles1-Detail 2 2 15" xfId="10313" xr:uid="{00000000-0005-0000-0000-00007B1F0000}"/>
    <cellStyle name="RowTitles1-Detail 2 2 15 2" xfId="25348" xr:uid="{00000000-0005-0000-0000-00007C1F0000}"/>
    <cellStyle name="RowTitles1-Detail 2 2 15 2 2" xfId="35700" xr:uid="{00000000-0005-0000-0000-00007D1F0000}"/>
    <cellStyle name="RowTitles1-Detail 2 2 16" xfId="39300" xr:uid="{00000000-0005-0000-0000-00007E1F0000}"/>
    <cellStyle name="RowTitles1-Detail 2 2 17" xfId="248" xr:uid="{00000000-0005-0000-0000-00007F1F0000}"/>
    <cellStyle name="RowTitles1-Detail 2 2 2" xfId="274" xr:uid="{00000000-0005-0000-0000-0000801F0000}"/>
    <cellStyle name="RowTitles1-Detail 2 2 2 10" xfId="1182" xr:uid="{00000000-0005-0000-0000-0000811F0000}"/>
    <cellStyle name="RowTitles1-Detail 2 2 2 10 2" xfId="2230" xr:uid="{00000000-0005-0000-0000-0000821F0000}"/>
    <cellStyle name="RowTitles1-Detail 2 2 2 10 2 2" xfId="11871" xr:uid="{00000000-0005-0000-0000-0000831F0000}"/>
    <cellStyle name="RowTitles1-Detail 2 2 2 10 2 2 2" xfId="22271" xr:uid="{00000000-0005-0000-0000-0000841F0000}"/>
    <cellStyle name="RowTitles1-Detail 2 2 2 10 2 2 2 2" xfId="33952" xr:uid="{00000000-0005-0000-0000-0000851F0000}"/>
    <cellStyle name="RowTitles1-Detail 2 2 2 10 2 2 3" xfId="31152" xr:uid="{00000000-0005-0000-0000-0000861F0000}"/>
    <cellStyle name="RowTitles1-Detail 2 2 2 10 2 3" xfId="15518" xr:uid="{00000000-0005-0000-0000-0000871F0000}"/>
    <cellStyle name="RowTitles1-Detail 2 2 2 10 2 3 2" xfId="28184" xr:uid="{00000000-0005-0000-0000-0000881F0000}"/>
    <cellStyle name="RowTitles1-Detail 2 2 2 10 2 3 2 2" xfId="36971" xr:uid="{00000000-0005-0000-0000-0000891F0000}"/>
    <cellStyle name="RowTitles1-Detail 2 2 2 10 2 4" xfId="7323" xr:uid="{00000000-0005-0000-0000-00008A1F0000}"/>
    <cellStyle name="RowTitles1-Detail 2 2 2 10 2 4 2" xfId="26321" xr:uid="{00000000-0005-0000-0000-00008B1F0000}"/>
    <cellStyle name="RowTitles1-Detail 2 2 2 10 2 5" xfId="20134" xr:uid="{00000000-0005-0000-0000-00008C1F0000}"/>
    <cellStyle name="RowTitles1-Detail 2 2 2 10 3" xfId="3960" xr:uid="{00000000-0005-0000-0000-00008D1F0000}"/>
    <cellStyle name="RowTitles1-Detail 2 2 2 10 3 2" xfId="13582" xr:uid="{00000000-0005-0000-0000-00008E1F0000}"/>
    <cellStyle name="RowTitles1-Detail 2 2 2 10 3 2 2" xfId="23939" xr:uid="{00000000-0005-0000-0000-00008F1F0000}"/>
    <cellStyle name="RowTitles1-Detail 2 2 2 10 3 2 2 2" xfId="35239" xr:uid="{00000000-0005-0000-0000-0000901F0000}"/>
    <cellStyle name="RowTitles1-Detail 2 2 2 10 3 2 3" xfId="32647" xr:uid="{00000000-0005-0000-0000-0000911F0000}"/>
    <cellStyle name="RowTitles1-Detail 2 2 2 10 3 3" xfId="17167" xr:uid="{00000000-0005-0000-0000-0000921F0000}"/>
    <cellStyle name="RowTitles1-Detail 2 2 2 10 3 3 2" xfId="29833" xr:uid="{00000000-0005-0000-0000-0000931F0000}"/>
    <cellStyle name="RowTitles1-Detail 2 2 2 10 3 3 2 2" xfId="38610" xr:uid="{00000000-0005-0000-0000-0000941F0000}"/>
    <cellStyle name="RowTitles1-Detail 2 2 2 10 3 4" xfId="9646" xr:uid="{00000000-0005-0000-0000-0000951F0000}"/>
    <cellStyle name="RowTitles1-Detail 2 2 2 10 3 4 2" xfId="24157" xr:uid="{00000000-0005-0000-0000-0000961F0000}"/>
    <cellStyle name="RowTitles1-Detail 2 2 2 10 3 5" xfId="26461" xr:uid="{00000000-0005-0000-0000-0000971F0000}"/>
    <cellStyle name="RowTitles1-Detail 2 2 2 10 4" xfId="10853" xr:uid="{00000000-0005-0000-0000-0000981F0000}"/>
    <cellStyle name="RowTitles1-Detail 2 2 2 10 4 2" xfId="21298" xr:uid="{00000000-0005-0000-0000-0000991F0000}"/>
    <cellStyle name="RowTitles1-Detail 2 2 2 10 4 2 2" xfId="33524" xr:uid="{00000000-0005-0000-0000-00009A1F0000}"/>
    <cellStyle name="RowTitles1-Detail 2 2 2 10 4 3" xfId="30662" xr:uid="{00000000-0005-0000-0000-00009B1F0000}"/>
    <cellStyle name="RowTitles1-Detail 2 2 2 10 5" xfId="14560" xr:uid="{00000000-0005-0000-0000-00009C1F0000}"/>
    <cellStyle name="RowTitles1-Detail 2 2 2 10 5 2" xfId="27249" xr:uid="{00000000-0005-0000-0000-00009D1F0000}"/>
    <cellStyle name="RowTitles1-Detail 2 2 2 10 5 2 2" xfId="36081" xr:uid="{00000000-0005-0000-0000-00009E1F0000}"/>
    <cellStyle name="RowTitles1-Detail 2 2 2 10 6" xfId="5779" xr:uid="{00000000-0005-0000-0000-00009F1F0000}"/>
    <cellStyle name="RowTitles1-Detail 2 2 2 10 6 2" xfId="19839" xr:uid="{00000000-0005-0000-0000-0000A01F0000}"/>
    <cellStyle name="RowTitles1-Detail 2 2 2 10 7" xfId="19341" xr:uid="{00000000-0005-0000-0000-0000A11F0000}"/>
    <cellStyle name="RowTitles1-Detail 2 2 2 11" xfId="2229" xr:uid="{00000000-0005-0000-0000-0000A21F0000}"/>
    <cellStyle name="RowTitles1-Detail 2 2 2 11 2" xfId="11870" xr:uid="{00000000-0005-0000-0000-0000A31F0000}"/>
    <cellStyle name="RowTitles1-Detail 2 2 2 11 2 2" xfId="22270" xr:uid="{00000000-0005-0000-0000-0000A41F0000}"/>
    <cellStyle name="RowTitles1-Detail 2 2 2 11 2 2 2" xfId="33951" xr:uid="{00000000-0005-0000-0000-0000A51F0000}"/>
    <cellStyle name="RowTitles1-Detail 2 2 2 11 2 3" xfId="31151" xr:uid="{00000000-0005-0000-0000-0000A61F0000}"/>
    <cellStyle name="RowTitles1-Detail 2 2 2 11 3" xfId="15517" xr:uid="{00000000-0005-0000-0000-0000A71F0000}"/>
    <cellStyle name="RowTitles1-Detail 2 2 2 11 3 2" xfId="28183" xr:uid="{00000000-0005-0000-0000-0000A81F0000}"/>
    <cellStyle name="RowTitles1-Detail 2 2 2 11 3 2 2" xfId="36970" xr:uid="{00000000-0005-0000-0000-0000A91F0000}"/>
    <cellStyle name="RowTitles1-Detail 2 2 2 11 4" xfId="6308" xr:uid="{00000000-0005-0000-0000-0000AA1F0000}"/>
    <cellStyle name="RowTitles1-Detail 2 2 2 11 4 2" xfId="25951" xr:uid="{00000000-0005-0000-0000-0000AB1F0000}"/>
    <cellStyle name="RowTitles1-Detail 2 2 2 11 5" xfId="19790" xr:uid="{00000000-0005-0000-0000-0000AC1F0000}"/>
    <cellStyle name="RowTitles1-Detail 2 2 2 12" xfId="8001" xr:uid="{00000000-0005-0000-0000-0000AD1F0000}"/>
    <cellStyle name="RowTitles1-Detail 2 2 2 12 2" xfId="18843" xr:uid="{00000000-0005-0000-0000-0000AE1F0000}"/>
    <cellStyle name="RowTitles1-Detail 2 2 2 13" xfId="10228" xr:uid="{00000000-0005-0000-0000-0000AF1F0000}"/>
    <cellStyle name="RowTitles1-Detail 2 2 2 13 2" xfId="25361" xr:uid="{00000000-0005-0000-0000-0000B01F0000}"/>
    <cellStyle name="RowTitles1-Detail 2 2 2 13 2 2" xfId="35713" xr:uid="{00000000-0005-0000-0000-0000B11F0000}"/>
    <cellStyle name="RowTitles1-Detail 2 2 2 2" xfId="339" xr:uid="{00000000-0005-0000-0000-0000B21F0000}"/>
    <cellStyle name="RowTitles1-Detail 2 2 2 2 10" xfId="2231" xr:uid="{00000000-0005-0000-0000-0000B31F0000}"/>
    <cellStyle name="RowTitles1-Detail 2 2 2 2 10 2" xfId="11872" xr:uid="{00000000-0005-0000-0000-0000B41F0000}"/>
    <cellStyle name="RowTitles1-Detail 2 2 2 2 10 2 2" xfId="22272" xr:uid="{00000000-0005-0000-0000-0000B51F0000}"/>
    <cellStyle name="RowTitles1-Detail 2 2 2 2 10 2 2 2" xfId="33953" xr:uid="{00000000-0005-0000-0000-0000B61F0000}"/>
    <cellStyle name="RowTitles1-Detail 2 2 2 2 10 2 3" xfId="31153" xr:uid="{00000000-0005-0000-0000-0000B71F0000}"/>
    <cellStyle name="RowTitles1-Detail 2 2 2 2 10 3" xfId="15519" xr:uid="{00000000-0005-0000-0000-0000B81F0000}"/>
    <cellStyle name="RowTitles1-Detail 2 2 2 2 10 3 2" xfId="28185" xr:uid="{00000000-0005-0000-0000-0000B91F0000}"/>
    <cellStyle name="RowTitles1-Detail 2 2 2 2 10 3 2 2" xfId="36972" xr:uid="{00000000-0005-0000-0000-0000BA1F0000}"/>
    <cellStyle name="RowTitles1-Detail 2 2 2 2 10 4" xfId="6309" xr:uid="{00000000-0005-0000-0000-0000BB1F0000}"/>
    <cellStyle name="RowTitles1-Detail 2 2 2 2 10 4 2" xfId="25657" xr:uid="{00000000-0005-0000-0000-0000BC1F0000}"/>
    <cellStyle name="RowTitles1-Detail 2 2 2 2 10 5" xfId="25762" xr:uid="{00000000-0005-0000-0000-0000BD1F0000}"/>
    <cellStyle name="RowTitles1-Detail 2 2 2 2 11" xfId="8967" xr:uid="{00000000-0005-0000-0000-0000BE1F0000}"/>
    <cellStyle name="RowTitles1-Detail 2 2 2 2 11 2" xfId="19679" xr:uid="{00000000-0005-0000-0000-0000BF1F0000}"/>
    <cellStyle name="RowTitles1-Detail 2 2 2 2 12" xfId="10153" xr:uid="{00000000-0005-0000-0000-0000C01F0000}"/>
    <cellStyle name="RowTitles1-Detail 2 2 2 2 12 2" xfId="25372" xr:uid="{00000000-0005-0000-0000-0000C11F0000}"/>
    <cellStyle name="RowTitles1-Detail 2 2 2 2 12 2 2" xfId="35722" xr:uid="{00000000-0005-0000-0000-0000C21F0000}"/>
    <cellStyle name="RowTitles1-Detail 2 2 2 2 2" xfId="433" xr:uid="{00000000-0005-0000-0000-0000C31F0000}"/>
    <cellStyle name="RowTitles1-Detail 2 2 2 2 2 2" xfId="789" xr:uid="{00000000-0005-0000-0000-0000C41F0000}"/>
    <cellStyle name="RowTitles1-Detail 2 2 2 2 2 2 2" xfId="2233" xr:uid="{00000000-0005-0000-0000-0000C51F0000}"/>
    <cellStyle name="RowTitles1-Detail 2 2 2 2 2 2 2 2" xfId="11874" xr:uid="{00000000-0005-0000-0000-0000C61F0000}"/>
    <cellStyle name="RowTitles1-Detail 2 2 2 2 2 2 2 2 2" xfId="22274" xr:uid="{00000000-0005-0000-0000-0000C71F0000}"/>
    <cellStyle name="RowTitles1-Detail 2 2 2 2 2 2 2 2 2 2" xfId="33955" xr:uid="{00000000-0005-0000-0000-0000C81F0000}"/>
    <cellStyle name="RowTitles1-Detail 2 2 2 2 2 2 2 2 3" xfId="31155" xr:uid="{00000000-0005-0000-0000-0000C91F0000}"/>
    <cellStyle name="RowTitles1-Detail 2 2 2 2 2 2 2 3" xfId="15521" xr:uid="{00000000-0005-0000-0000-0000CA1F0000}"/>
    <cellStyle name="RowTitles1-Detail 2 2 2 2 2 2 2 3 2" xfId="28187" xr:uid="{00000000-0005-0000-0000-0000CB1F0000}"/>
    <cellStyle name="RowTitles1-Detail 2 2 2 2 2 2 2 3 2 2" xfId="36974" xr:uid="{00000000-0005-0000-0000-0000CC1F0000}"/>
    <cellStyle name="RowTitles1-Detail 2 2 2 2 2 2 2 4" xfId="6912" xr:uid="{00000000-0005-0000-0000-0000CD1F0000}"/>
    <cellStyle name="RowTitles1-Detail 2 2 2 2 2 2 2 4 2" xfId="25252" xr:uid="{00000000-0005-0000-0000-0000CE1F0000}"/>
    <cellStyle name="RowTitles1-Detail 2 2 2 2 2 2 2 5" xfId="7778" xr:uid="{00000000-0005-0000-0000-0000CF1F0000}"/>
    <cellStyle name="RowTitles1-Detail 2 2 2 2 2 2 3" xfId="3570" xr:uid="{00000000-0005-0000-0000-0000D01F0000}"/>
    <cellStyle name="RowTitles1-Detail 2 2 2 2 2 2 3 2" xfId="13201" xr:uid="{00000000-0005-0000-0000-0000D11F0000}"/>
    <cellStyle name="RowTitles1-Detail 2 2 2 2 2 2 3 2 2" xfId="23568" xr:uid="{00000000-0005-0000-0000-0000D21F0000}"/>
    <cellStyle name="RowTitles1-Detail 2 2 2 2 2 2 3 2 2 2" xfId="34999" xr:uid="{00000000-0005-0000-0000-0000D31F0000}"/>
    <cellStyle name="RowTitles1-Detail 2 2 2 2 2 2 3 2 3" xfId="32366" xr:uid="{00000000-0005-0000-0000-0000D41F0000}"/>
    <cellStyle name="RowTitles1-Detail 2 2 2 2 2 2 3 3" xfId="16810" xr:uid="{00000000-0005-0000-0000-0000D51F0000}"/>
    <cellStyle name="RowTitles1-Detail 2 2 2 2 2 2 3 3 2" xfId="29476" xr:uid="{00000000-0005-0000-0000-0000D61F0000}"/>
    <cellStyle name="RowTitles1-Detail 2 2 2 2 2 2 3 3 2 2" xfId="38256" xr:uid="{00000000-0005-0000-0000-0000D71F0000}"/>
    <cellStyle name="RowTitles1-Detail 2 2 2 2 2 2 3 4" xfId="8419" xr:uid="{00000000-0005-0000-0000-0000D81F0000}"/>
    <cellStyle name="RowTitles1-Detail 2 2 2 2 2 2 3 4 2" xfId="25271" xr:uid="{00000000-0005-0000-0000-0000D91F0000}"/>
    <cellStyle name="RowTitles1-Detail 2 2 2 2 2 2 3 5" xfId="20235" xr:uid="{00000000-0005-0000-0000-0000DA1F0000}"/>
    <cellStyle name="RowTitles1-Detail 2 2 2 2 2 2 4" xfId="9213" xr:uid="{00000000-0005-0000-0000-0000DB1F0000}"/>
    <cellStyle name="RowTitles1-Detail 2 2 2 2 2 2 4 2" xfId="18859" xr:uid="{00000000-0005-0000-0000-0000DC1F0000}"/>
    <cellStyle name="RowTitles1-Detail 2 2 2 2 2 2 5" xfId="10175" xr:uid="{00000000-0005-0000-0000-0000DD1F0000}"/>
    <cellStyle name="RowTitles1-Detail 2 2 2 2 2 2 5 2" xfId="26634" xr:uid="{00000000-0005-0000-0000-0000DE1F0000}"/>
    <cellStyle name="RowTitles1-Detail 2 2 2 2 2 2 5 2 2" xfId="35765" xr:uid="{00000000-0005-0000-0000-0000DF1F0000}"/>
    <cellStyle name="RowTitles1-Detail 2 2 2 2 2 3" xfId="1068" xr:uid="{00000000-0005-0000-0000-0000E01F0000}"/>
    <cellStyle name="RowTitles1-Detail 2 2 2 2 2 3 2" xfId="2234" xr:uid="{00000000-0005-0000-0000-0000E11F0000}"/>
    <cellStyle name="RowTitles1-Detail 2 2 2 2 2 3 2 2" xfId="11875" xr:uid="{00000000-0005-0000-0000-0000E21F0000}"/>
    <cellStyle name="RowTitles1-Detail 2 2 2 2 2 3 2 2 2" xfId="22275" xr:uid="{00000000-0005-0000-0000-0000E31F0000}"/>
    <cellStyle name="RowTitles1-Detail 2 2 2 2 2 3 2 2 2 2" xfId="33956" xr:uid="{00000000-0005-0000-0000-0000E41F0000}"/>
    <cellStyle name="RowTitles1-Detail 2 2 2 2 2 3 2 2 3" xfId="31156" xr:uid="{00000000-0005-0000-0000-0000E51F0000}"/>
    <cellStyle name="RowTitles1-Detail 2 2 2 2 2 3 2 3" xfId="15522" xr:uid="{00000000-0005-0000-0000-0000E61F0000}"/>
    <cellStyle name="RowTitles1-Detail 2 2 2 2 2 3 2 3 2" xfId="28188" xr:uid="{00000000-0005-0000-0000-0000E71F0000}"/>
    <cellStyle name="RowTitles1-Detail 2 2 2 2 2 3 2 3 2 2" xfId="36975" xr:uid="{00000000-0005-0000-0000-0000E81F0000}"/>
    <cellStyle name="RowTitles1-Detail 2 2 2 2 2 3 2 4" xfId="7132" xr:uid="{00000000-0005-0000-0000-0000E91F0000}"/>
    <cellStyle name="RowTitles1-Detail 2 2 2 2 2 3 2 4 2" xfId="18315" xr:uid="{00000000-0005-0000-0000-0000EA1F0000}"/>
    <cellStyle name="RowTitles1-Detail 2 2 2 2 2 3 2 5" xfId="26218" xr:uid="{00000000-0005-0000-0000-0000EB1F0000}"/>
    <cellStyle name="RowTitles1-Detail 2 2 2 2 2 3 3" xfId="3846" xr:uid="{00000000-0005-0000-0000-0000EC1F0000}"/>
    <cellStyle name="RowTitles1-Detail 2 2 2 2 2 3 3 2" xfId="13472" xr:uid="{00000000-0005-0000-0000-0000ED1F0000}"/>
    <cellStyle name="RowTitles1-Detail 2 2 2 2 2 3 3 2 2" xfId="23833" xr:uid="{00000000-0005-0000-0000-0000EE1F0000}"/>
    <cellStyle name="RowTitles1-Detail 2 2 2 2 2 3 3 2 2 2" xfId="35164" xr:uid="{00000000-0005-0000-0000-0000EF1F0000}"/>
    <cellStyle name="RowTitles1-Detail 2 2 2 2 2 3 3 2 3" xfId="32559" xr:uid="{00000000-0005-0000-0000-0000F01F0000}"/>
    <cellStyle name="RowTitles1-Detail 2 2 2 2 2 3 3 3" xfId="17065" xr:uid="{00000000-0005-0000-0000-0000F11F0000}"/>
    <cellStyle name="RowTitles1-Detail 2 2 2 2 2 3 3 3 2" xfId="29731" xr:uid="{00000000-0005-0000-0000-0000F21F0000}"/>
    <cellStyle name="RowTitles1-Detail 2 2 2 2 2 3 3 3 2 2" xfId="38509" xr:uid="{00000000-0005-0000-0000-0000F31F0000}"/>
    <cellStyle name="RowTitles1-Detail 2 2 2 2 2 3 3 4" xfId="8640" xr:uid="{00000000-0005-0000-0000-0000F41F0000}"/>
    <cellStyle name="RowTitles1-Detail 2 2 2 2 2 3 3 4 2" xfId="20837" xr:uid="{00000000-0005-0000-0000-0000F51F0000}"/>
    <cellStyle name="RowTitles1-Detail 2 2 2 2 2 3 3 5" xfId="18988" xr:uid="{00000000-0005-0000-0000-0000F61F0000}"/>
    <cellStyle name="RowTitles1-Detail 2 2 2 2 2 3 4" xfId="9436" xr:uid="{00000000-0005-0000-0000-0000F71F0000}"/>
    <cellStyle name="RowTitles1-Detail 2 2 2 2 2 3 4 2" xfId="18286" xr:uid="{00000000-0005-0000-0000-0000F81F0000}"/>
    <cellStyle name="RowTitles1-Detail 2 2 2 2 2 3 5" xfId="10784" xr:uid="{00000000-0005-0000-0000-0000F91F0000}"/>
    <cellStyle name="RowTitles1-Detail 2 2 2 2 2 3 5 2" xfId="21248" xr:uid="{00000000-0005-0000-0000-0000FA1F0000}"/>
    <cellStyle name="RowTitles1-Detail 2 2 2 2 2 3 5 2 2" xfId="33505" xr:uid="{00000000-0005-0000-0000-0000FB1F0000}"/>
    <cellStyle name="RowTitles1-Detail 2 2 2 2 2 3 5 3" xfId="30638" xr:uid="{00000000-0005-0000-0000-0000FC1F0000}"/>
    <cellStyle name="RowTitles1-Detail 2 2 2 2 2 3 6" xfId="14469" xr:uid="{00000000-0005-0000-0000-0000FD1F0000}"/>
    <cellStyle name="RowTitles1-Detail 2 2 2 2 2 3 6 2" xfId="27162" xr:uid="{00000000-0005-0000-0000-0000FE1F0000}"/>
    <cellStyle name="RowTitles1-Detail 2 2 2 2 2 3 6 2 2" xfId="35998" xr:uid="{00000000-0005-0000-0000-0000FF1F0000}"/>
    <cellStyle name="RowTitles1-Detail 2 2 2 2 2 3 7" xfId="5591" xr:uid="{00000000-0005-0000-0000-000000200000}"/>
    <cellStyle name="RowTitles1-Detail 2 2 2 2 2 3 7 2" xfId="19772" xr:uid="{00000000-0005-0000-0000-000001200000}"/>
    <cellStyle name="RowTitles1-Detail 2 2 2 2 2 3 8" xfId="25152" xr:uid="{00000000-0005-0000-0000-000002200000}"/>
    <cellStyle name="RowTitles1-Detail 2 2 2 2 2 4" xfId="1301" xr:uid="{00000000-0005-0000-0000-000003200000}"/>
    <cellStyle name="RowTitles1-Detail 2 2 2 2 2 4 2" xfId="2235" xr:uid="{00000000-0005-0000-0000-000004200000}"/>
    <cellStyle name="RowTitles1-Detail 2 2 2 2 2 4 2 2" xfId="11876" xr:uid="{00000000-0005-0000-0000-000005200000}"/>
    <cellStyle name="RowTitles1-Detail 2 2 2 2 2 4 2 2 2" xfId="22276" xr:uid="{00000000-0005-0000-0000-000006200000}"/>
    <cellStyle name="RowTitles1-Detail 2 2 2 2 2 4 2 2 2 2" xfId="33957" xr:uid="{00000000-0005-0000-0000-000007200000}"/>
    <cellStyle name="RowTitles1-Detail 2 2 2 2 2 4 2 2 3" xfId="31157" xr:uid="{00000000-0005-0000-0000-000008200000}"/>
    <cellStyle name="RowTitles1-Detail 2 2 2 2 2 4 2 3" xfId="15523" xr:uid="{00000000-0005-0000-0000-000009200000}"/>
    <cellStyle name="RowTitles1-Detail 2 2 2 2 2 4 2 3 2" xfId="28189" xr:uid="{00000000-0005-0000-0000-00000A200000}"/>
    <cellStyle name="RowTitles1-Detail 2 2 2 2 2 4 2 3 2 2" xfId="36976" xr:uid="{00000000-0005-0000-0000-00000B200000}"/>
    <cellStyle name="RowTitles1-Detail 2 2 2 2 2 4 2 4" xfId="7324" xr:uid="{00000000-0005-0000-0000-00000C200000}"/>
    <cellStyle name="RowTitles1-Detail 2 2 2 2 2 4 2 4 2" xfId="27624" xr:uid="{00000000-0005-0000-0000-00000D200000}"/>
    <cellStyle name="RowTitles1-Detail 2 2 2 2 2 4 2 5" xfId="26138" xr:uid="{00000000-0005-0000-0000-00000E200000}"/>
    <cellStyle name="RowTitles1-Detail 2 2 2 2 2 4 3" xfId="4079" xr:uid="{00000000-0005-0000-0000-00000F200000}"/>
    <cellStyle name="RowTitles1-Detail 2 2 2 2 2 4 3 2" xfId="13701" xr:uid="{00000000-0005-0000-0000-000010200000}"/>
    <cellStyle name="RowTitles1-Detail 2 2 2 2 2 4 3 2 2" xfId="24053" xr:uid="{00000000-0005-0000-0000-000011200000}"/>
    <cellStyle name="RowTitles1-Detail 2 2 2 2 2 4 3 2 2 2" xfId="35313" xr:uid="{00000000-0005-0000-0000-000012200000}"/>
    <cellStyle name="RowTitles1-Detail 2 2 2 2 2 4 3 2 3" xfId="32731" xr:uid="{00000000-0005-0000-0000-000013200000}"/>
    <cellStyle name="RowTitles1-Detail 2 2 2 2 2 4 3 3" xfId="17278" xr:uid="{00000000-0005-0000-0000-000014200000}"/>
    <cellStyle name="RowTitles1-Detail 2 2 2 2 2 4 3 3 2" xfId="29944" xr:uid="{00000000-0005-0000-0000-000015200000}"/>
    <cellStyle name="RowTitles1-Detail 2 2 2 2 2 4 3 3 2 2" xfId="38721" xr:uid="{00000000-0005-0000-0000-000016200000}"/>
    <cellStyle name="RowTitles1-Detail 2 2 2 2 2 4 3 4" xfId="9647" xr:uid="{00000000-0005-0000-0000-000017200000}"/>
    <cellStyle name="RowTitles1-Detail 2 2 2 2 2 4 3 4 2" xfId="5506" xr:uid="{00000000-0005-0000-0000-000018200000}"/>
    <cellStyle name="RowTitles1-Detail 2 2 2 2 2 4 3 5" xfId="20814" xr:uid="{00000000-0005-0000-0000-000019200000}"/>
    <cellStyle name="RowTitles1-Detail 2 2 2 2 2 4 4" xfId="10972" xr:uid="{00000000-0005-0000-0000-00001A200000}"/>
    <cellStyle name="RowTitles1-Detail 2 2 2 2 2 4 4 2" xfId="21411" xr:uid="{00000000-0005-0000-0000-00001B200000}"/>
    <cellStyle name="RowTitles1-Detail 2 2 2 2 2 4 4 2 2" xfId="33598" xr:uid="{00000000-0005-0000-0000-00001C200000}"/>
    <cellStyle name="RowTitles1-Detail 2 2 2 2 2 4 4 3" xfId="30746" xr:uid="{00000000-0005-0000-0000-00001D200000}"/>
    <cellStyle name="RowTitles1-Detail 2 2 2 2 2 4 5" xfId="14679" xr:uid="{00000000-0005-0000-0000-00001E200000}"/>
    <cellStyle name="RowTitles1-Detail 2 2 2 2 2 4 5 2" xfId="27364" xr:uid="{00000000-0005-0000-0000-00001F200000}"/>
    <cellStyle name="RowTitles1-Detail 2 2 2 2 2 4 5 2 2" xfId="36192" xr:uid="{00000000-0005-0000-0000-000020200000}"/>
    <cellStyle name="RowTitles1-Detail 2 2 2 2 2 4 6" xfId="5780" xr:uid="{00000000-0005-0000-0000-000021200000}"/>
    <cellStyle name="RowTitles1-Detail 2 2 2 2 2 4 6 2" xfId="26135" xr:uid="{00000000-0005-0000-0000-000022200000}"/>
    <cellStyle name="RowTitles1-Detail 2 2 2 2 2 4 7" xfId="25107" xr:uid="{00000000-0005-0000-0000-000023200000}"/>
    <cellStyle name="RowTitles1-Detail 2 2 2 2 2 5" xfId="1517" xr:uid="{00000000-0005-0000-0000-000024200000}"/>
    <cellStyle name="RowTitles1-Detail 2 2 2 2 2 5 2" xfId="2236" xr:uid="{00000000-0005-0000-0000-000025200000}"/>
    <cellStyle name="RowTitles1-Detail 2 2 2 2 2 5 2 2" xfId="11877" xr:uid="{00000000-0005-0000-0000-000026200000}"/>
    <cellStyle name="RowTitles1-Detail 2 2 2 2 2 5 2 2 2" xfId="22277" xr:uid="{00000000-0005-0000-0000-000027200000}"/>
    <cellStyle name="RowTitles1-Detail 2 2 2 2 2 5 2 2 2 2" xfId="33958" xr:uid="{00000000-0005-0000-0000-000028200000}"/>
    <cellStyle name="RowTitles1-Detail 2 2 2 2 2 5 2 2 3" xfId="31158" xr:uid="{00000000-0005-0000-0000-000029200000}"/>
    <cellStyle name="RowTitles1-Detail 2 2 2 2 2 5 2 3" xfId="15524" xr:uid="{00000000-0005-0000-0000-00002A200000}"/>
    <cellStyle name="RowTitles1-Detail 2 2 2 2 2 5 2 3 2" xfId="28190" xr:uid="{00000000-0005-0000-0000-00002B200000}"/>
    <cellStyle name="RowTitles1-Detail 2 2 2 2 2 5 2 3 2 2" xfId="36977" xr:uid="{00000000-0005-0000-0000-00002C200000}"/>
    <cellStyle name="RowTitles1-Detail 2 2 2 2 2 5 2 4" xfId="7325" xr:uid="{00000000-0005-0000-0000-00002D200000}"/>
    <cellStyle name="RowTitles1-Detail 2 2 2 2 2 5 2 4 2" xfId="5345" xr:uid="{00000000-0005-0000-0000-00002E200000}"/>
    <cellStyle name="RowTitles1-Detail 2 2 2 2 2 5 2 5" xfId="24572" xr:uid="{00000000-0005-0000-0000-00002F200000}"/>
    <cellStyle name="RowTitles1-Detail 2 2 2 2 2 5 3" xfId="4295" xr:uid="{00000000-0005-0000-0000-000030200000}"/>
    <cellStyle name="RowTitles1-Detail 2 2 2 2 2 5 3 2" xfId="13917" xr:uid="{00000000-0005-0000-0000-000031200000}"/>
    <cellStyle name="RowTitles1-Detail 2 2 2 2 2 5 3 2 2" xfId="24258" xr:uid="{00000000-0005-0000-0000-000032200000}"/>
    <cellStyle name="RowTitles1-Detail 2 2 2 2 2 5 3 2 2 2" xfId="35453" xr:uid="{00000000-0005-0000-0000-000033200000}"/>
    <cellStyle name="RowTitles1-Detail 2 2 2 2 2 5 3 2 3" xfId="32892" xr:uid="{00000000-0005-0000-0000-000034200000}"/>
    <cellStyle name="RowTitles1-Detail 2 2 2 2 2 5 3 3" xfId="17476" xr:uid="{00000000-0005-0000-0000-000035200000}"/>
    <cellStyle name="RowTitles1-Detail 2 2 2 2 2 5 3 3 2" xfId="30142" xr:uid="{00000000-0005-0000-0000-000036200000}"/>
    <cellStyle name="RowTitles1-Detail 2 2 2 2 2 5 3 3 2 2" xfId="38919" xr:uid="{00000000-0005-0000-0000-000037200000}"/>
    <cellStyle name="RowTitles1-Detail 2 2 2 2 2 5 3 4" xfId="9648" xr:uid="{00000000-0005-0000-0000-000038200000}"/>
    <cellStyle name="RowTitles1-Detail 2 2 2 2 2 5 3 4 2" xfId="24581" xr:uid="{00000000-0005-0000-0000-000039200000}"/>
    <cellStyle name="RowTitles1-Detail 2 2 2 2 2 5 3 5" xfId="25956" xr:uid="{00000000-0005-0000-0000-00003A200000}"/>
    <cellStyle name="RowTitles1-Detail 2 2 2 2 2 5 4" xfId="11188" xr:uid="{00000000-0005-0000-0000-00003B200000}"/>
    <cellStyle name="RowTitles1-Detail 2 2 2 2 2 5 4 2" xfId="21619" xr:uid="{00000000-0005-0000-0000-00003C200000}"/>
    <cellStyle name="RowTitles1-Detail 2 2 2 2 2 5 4 2 2" xfId="33738" xr:uid="{00000000-0005-0000-0000-00003D200000}"/>
    <cellStyle name="RowTitles1-Detail 2 2 2 2 2 5 4 3" xfId="30907" xr:uid="{00000000-0005-0000-0000-00003E200000}"/>
    <cellStyle name="RowTitles1-Detail 2 2 2 2 2 5 5" xfId="14895" xr:uid="{00000000-0005-0000-0000-00003F200000}"/>
    <cellStyle name="RowTitles1-Detail 2 2 2 2 2 5 5 2" xfId="27571" xr:uid="{00000000-0005-0000-0000-000040200000}"/>
    <cellStyle name="RowTitles1-Detail 2 2 2 2 2 5 5 2 2" xfId="36390" xr:uid="{00000000-0005-0000-0000-000041200000}"/>
    <cellStyle name="RowTitles1-Detail 2 2 2 2 2 5 6" xfId="5781" xr:uid="{00000000-0005-0000-0000-000042200000}"/>
    <cellStyle name="RowTitles1-Detail 2 2 2 2 2 5 6 2" xfId="18964" xr:uid="{00000000-0005-0000-0000-000043200000}"/>
    <cellStyle name="RowTitles1-Detail 2 2 2 2 2 5 7" xfId="21509" xr:uid="{00000000-0005-0000-0000-000044200000}"/>
    <cellStyle name="RowTitles1-Detail 2 2 2 2 2 6" xfId="1719" xr:uid="{00000000-0005-0000-0000-000045200000}"/>
    <cellStyle name="RowTitles1-Detail 2 2 2 2 2 6 2" xfId="2237" xr:uid="{00000000-0005-0000-0000-000046200000}"/>
    <cellStyle name="RowTitles1-Detail 2 2 2 2 2 6 2 2" xfId="11878" xr:uid="{00000000-0005-0000-0000-000047200000}"/>
    <cellStyle name="RowTitles1-Detail 2 2 2 2 2 6 2 2 2" xfId="22278" xr:uid="{00000000-0005-0000-0000-000048200000}"/>
    <cellStyle name="RowTitles1-Detail 2 2 2 2 2 6 2 2 2 2" xfId="33959" xr:uid="{00000000-0005-0000-0000-000049200000}"/>
    <cellStyle name="RowTitles1-Detail 2 2 2 2 2 6 2 2 3" xfId="31159" xr:uid="{00000000-0005-0000-0000-00004A200000}"/>
    <cellStyle name="RowTitles1-Detail 2 2 2 2 2 6 2 3" xfId="15525" xr:uid="{00000000-0005-0000-0000-00004B200000}"/>
    <cellStyle name="RowTitles1-Detail 2 2 2 2 2 6 2 3 2" xfId="28191" xr:uid="{00000000-0005-0000-0000-00004C200000}"/>
    <cellStyle name="RowTitles1-Detail 2 2 2 2 2 6 2 3 2 2" xfId="36978" xr:uid="{00000000-0005-0000-0000-00004D200000}"/>
    <cellStyle name="RowTitles1-Detail 2 2 2 2 2 6 2 4" xfId="7326" xr:uid="{00000000-0005-0000-0000-00004E200000}"/>
    <cellStyle name="RowTitles1-Detail 2 2 2 2 2 6 2 4 2" xfId="26189" xr:uid="{00000000-0005-0000-0000-00004F200000}"/>
    <cellStyle name="RowTitles1-Detail 2 2 2 2 2 6 2 5" xfId="19565" xr:uid="{00000000-0005-0000-0000-000050200000}"/>
    <cellStyle name="RowTitles1-Detail 2 2 2 2 2 6 3" xfId="4497" xr:uid="{00000000-0005-0000-0000-000051200000}"/>
    <cellStyle name="RowTitles1-Detail 2 2 2 2 2 6 3 2" xfId="14119" xr:uid="{00000000-0005-0000-0000-000052200000}"/>
    <cellStyle name="RowTitles1-Detail 2 2 2 2 2 6 3 2 2" xfId="24451" xr:uid="{00000000-0005-0000-0000-000053200000}"/>
    <cellStyle name="RowTitles1-Detail 2 2 2 2 2 6 3 2 2 2" xfId="35584" xr:uid="{00000000-0005-0000-0000-000054200000}"/>
    <cellStyle name="RowTitles1-Detail 2 2 2 2 2 6 3 2 3" xfId="33044" xr:uid="{00000000-0005-0000-0000-000055200000}"/>
    <cellStyle name="RowTitles1-Detail 2 2 2 2 2 6 3 3" xfId="17663" xr:uid="{00000000-0005-0000-0000-000056200000}"/>
    <cellStyle name="RowTitles1-Detail 2 2 2 2 2 6 3 3 2" xfId="30329" xr:uid="{00000000-0005-0000-0000-000057200000}"/>
    <cellStyle name="RowTitles1-Detail 2 2 2 2 2 6 3 3 2 2" xfId="39106" xr:uid="{00000000-0005-0000-0000-000058200000}"/>
    <cellStyle name="RowTitles1-Detail 2 2 2 2 2 6 3 4" xfId="9649" xr:uid="{00000000-0005-0000-0000-000059200000}"/>
    <cellStyle name="RowTitles1-Detail 2 2 2 2 2 6 3 4 2" xfId="24003" xr:uid="{00000000-0005-0000-0000-00005A200000}"/>
    <cellStyle name="RowTitles1-Detail 2 2 2 2 2 6 3 5" xfId="25780" xr:uid="{00000000-0005-0000-0000-00005B200000}"/>
    <cellStyle name="RowTitles1-Detail 2 2 2 2 2 6 4" xfId="11390" xr:uid="{00000000-0005-0000-0000-00005C200000}"/>
    <cellStyle name="RowTitles1-Detail 2 2 2 2 2 6 4 2" xfId="21815" xr:uid="{00000000-0005-0000-0000-00005D200000}"/>
    <cellStyle name="RowTitles1-Detail 2 2 2 2 2 6 4 2 2" xfId="33869" xr:uid="{00000000-0005-0000-0000-00005E200000}"/>
    <cellStyle name="RowTitles1-Detail 2 2 2 2 2 6 4 3" xfId="31059" xr:uid="{00000000-0005-0000-0000-00005F200000}"/>
    <cellStyle name="RowTitles1-Detail 2 2 2 2 2 6 5" xfId="15097" xr:uid="{00000000-0005-0000-0000-000060200000}"/>
    <cellStyle name="RowTitles1-Detail 2 2 2 2 2 6 5 2" xfId="27766" xr:uid="{00000000-0005-0000-0000-000061200000}"/>
    <cellStyle name="RowTitles1-Detail 2 2 2 2 2 6 5 2 2" xfId="36577" xr:uid="{00000000-0005-0000-0000-000062200000}"/>
    <cellStyle name="RowTitles1-Detail 2 2 2 2 2 6 6" xfId="5782" xr:uid="{00000000-0005-0000-0000-000063200000}"/>
    <cellStyle name="RowTitles1-Detail 2 2 2 2 2 6 6 2" xfId="25231" xr:uid="{00000000-0005-0000-0000-000064200000}"/>
    <cellStyle name="RowTitles1-Detail 2 2 2 2 2 6 7" xfId="25476" xr:uid="{00000000-0005-0000-0000-000065200000}"/>
    <cellStyle name="RowTitles1-Detail 2 2 2 2 2 7" xfId="2232" xr:uid="{00000000-0005-0000-0000-000066200000}"/>
    <cellStyle name="RowTitles1-Detail 2 2 2 2 2 7 2" xfId="11873" xr:uid="{00000000-0005-0000-0000-000067200000}"/>
    <cellStyle name="RowTitles1-Detail 2 2 2 2 2 7 2 2" xfId="22273" xr:uid="{00000000-0005-0000-0000-000068200000}"/>
    <cellStyle name="RowTitles1-Detail 2 2 2 2 2 7 2 2 2" xfId="33954" xr:uid="{00000000-0005-0000-0000-000069200000}"/>
    <cellStyle name="RowTitles1-Detail 2 2 2 2 2 7 2 3" xfId="31154" xr:uid="{00000000-0005-0000-0000-00006A200000}"/>
    <cellStyle name="RowTitles1-Detail 2 2 2 2 2 7 3" xfId="15520" xr:uid="{00000000-0005-0000-0000-00006B200000}"/>
    <cellStyle name="RowTitles1-Detail 2 2 2 2 2 7 3 2" xfId="28186" xr:uid="{00000000-0005-0000-0000-00006C200000}"/>
    <cellStyle name="RowTitles1-Detail 2 2 2 2 2 7 3 2 2" xfId="36973" xr:uid="{00000000-0005-0000-0000-00006D200000}"/>
    <cellStyle name="RowTitles1-Detail 2 2 2 2 2 7 4" xfId="6474" xr:uid="{00000000-0005-0000-0000-00006E200000}"/>
    <cellStyle name="RowTitles1-Detail 2 2 2 2 2 7 4 2" xfId="20689" xr:uid="{00000000-0005-0000-0000-00006F200000}"/>
    <cellStyle name="RowTitles1-Detail 2 2 2 2 2 7 5" xfId="20947" xr:uid="{00000000-0005-0000-0000-000070200000}"/>
    <cellStyle name="RowTitles1-Detail 2 2 2 2 2 8" xfId="8876" xr:uid="{00000000-0005-0000-0000-000071200000}"/>
    <cellStyle name="RowTitles1-Detail 2 2 2 2 2 8 2" xfId="19189" xr:uid="{00000000-0005-0000-0000-000072200000}"/>
    <cellStyle name="RowTitles1-Detail 2 2 2 2 2 9" xfId="10525" xr:uid="{00000000-0005-0000-0000-000073200000}"/>
    <cellStyle name="RowTitles1-Detail 2 2 2 2 2 9 2" xfId="19741" xr:uid="{00000000-0005-0000-0000-000074200000}"/>
    <cellStyle name="RowTitles1-Detail 2 2 2 2 2 9 2 2" xfId="33259" xr:uid="{00000000-0005-0000-0000-000075200000}"/>
    <cellStyle name="RowTitles1-Detail 2 2 2 2 2_STUD aligned by INSTIT" xfId="4942" xr:uid="{00000000-0005-0000-0000-000076200000}"/>
    <cellStyle name="RowTitles1-Detail 2 2 2 2 3" xfId="496" xr:uid="{00000000-0005-0000-0000-000077200000}"/>
    <cellStyle name="RowTitles1-Detail 2 2 2 2 3 2" xfId="852" xr:uid="{00000000-0005-0000-0000-000078200000}"/>
    <cellStyle name="RowTitles1-Detail 2 2 2 2 3 2 2" xfId="2239" xr:uid="{00000000-0005-0000-0000-000079200000}"/>
    <cellStyle name="RowTitles1-Detail 2 2 2 2 3 2 2 2" xfId="11880" xr:uid="{00000000-0005-0000-0000-00007A200000}"/>
    <cellStyle name="RowTitles1-Detail 2 2 2 2 3 2 2 2 2" xfId="22280" xr:uid="{00000000-0005-0000-0000-00007B200000}"/>
    <cellStyle name="RowTitles1-Detail 2 2 2 2 3 2 2 2 2 2" xfId="33961" xr:uid="{00000000-0005-0000-0000-00007C200000}"/>
    <cellStyle name="RowTitles1-Detail 2 2 2 2 3 2 2 2 3" xfId="31161" xr:uid="{00000000-0005-0000-0000-00007D200000}"/>
    <cellStyle name="RowTitles1-Detail 2 2 2 2 3 2 2 3" xfId="15527" xr:uid="{00000000-0005-0000-0000-00007E200000}"/>
    <cellStyle name="RowTitles1-Detail 2 2 2 2 3 2 2 3 2" xfId="28193" xr:uid="{00000000-0005-0000-0000-00007F200000}"/>
    <cellStyle name="RowTitles1-Detail 2 2 2 2 3 2 2 3 2 2" xfId="36980" xr:uid="{00000000-0005-0000-0000-000080200000}"/>
    <cellStyle name="RowTitles1-Detail 2 2 2 2 3 2 2 4" xfId="6794" xr:uid="{00000000-0005-0000-0000-000081200000}"/>
    <cellStyle name="RowTitles1-Detail 2 2 2 2 3 2 2 4 2" xfId="25634" xr:uid="{00000000-0005-0000-0000-000082200000}"/>
    <cellStyle name="RowTitles1-Detail 2 2 2 2 3 2 2 5" xfId="19901" xr:uid="{00000000-0005-0000-0000-000083200000}"/>
    <cellStyle name="RowTitles1-Detail 2 2 2 2 3 2 3" xfId="3633" xr:uid="{00000000-0005-0000-0000-000084200000}"/>
    <cellStyle name="RowTitles1-Detail 2 2 2 2 3 2 3 2" xfId="13260" xr:uid="{00000000-0005-0000-0000-000085200000}"/>
    <cellStyle name="RowTitles1-Detail 2 2 2 2 3 2 3 2 2" xfId="23626" xr:uid="{00000000-0005-0000-0000-000086200000}"/>
    <cellStyle name="RowTitles1-Detail 2 2 2 2 3 2 3 2 2 2" xfId="35035" xr:uid="{00000000-0005-0000-0000-000087200000}"/>
    <cellStyle name="RowTitles1-Detail 2 2 2 2 3 2 3 2 3" xfId="32408" xr:uid="{00000000-0005-0000-0000-000088200000}"/>
    <cellStyle name="RowTitles1-Detail 2 2 2 2 3 2 3 3" xfId="16866" xr:uid="{00000000-0005-0000-0000-000089200000}"/>
    <cellStyle name="RowTitles1-Detail 2 2 2 2 3 2 3 3 2" xfId="29532" xr:uid="{00000000-0005-0000-0000-00008A200000}"/>
    <cellStyle name="RowTitles1-Detail 2 2 2 2 3 2 3 3 2 2" xfId="38311" xr:uid="{00000000-0005-0000-0000-00008B200000}"/>
    <cellStyle name="RowTitles1-Detail 2 2 2 2 3 2 3 4" xfId="8300" xr:uid="{00000000-0005-0000-0000-00008C200000}"/>
    <cellStyle name="RowTitles1-Detail 2 2 2 2 3 2 3 4 2" xfId="18774" xr:uid="{00000000-0005-0000-0000-00008D200000}"/>
    <cellStyle name="RowTitles1-Detail 2 2 2 2 3 2 3 5" xfId="5642" xr:uid="{00000000-0005-0000-0000-00008E200000}"/>
    <cellStyle name="RowTitles1-Detail 2 2 2 2 3 2 4" xfId="9093" xr:uid="{00000000-0005-0000-0000-00008F200000}"/>
    <cellStyle name="RowTitles1-Detail 2 2 2 2 3 2 4 2" xfId="25824" xr:uid="{00000000-0005-0000-0000-000090200000}"/>
    <cellStyle name="RowTitles1-Detail 2 2 2 2 3 2 5" xfId="10604" xr:uid="{00000000-0005-0000-0000-000091200000}"/>
    <cellStyle name="RowTitles1-Detail 2 2 2 2 3 2 5 2" xfId="21087" xr:uid="{00000000-0005-0000-0000-000092200000}"/>
    <cellStyle name="RowTitles1-Detail 2 2 2 2 3 2 5 2 2" xfId="33422" xr:uid="{00000000-0005-0000-0000-000093200000}"/>
    <cellStyle name="RowTitles1-Detail 2 2 2 2 3 2 5 3" xfId="30537" xr:uid="{00000000-0005-0000-0000-000094200000}"/>
    <cellStyle name="RowTitles1-Detail 2 2 2 2 3 2 6" xfId="14266" xr:uid="{00000000-0005-0000-0000-000095200000}"/>
    <cellStyle name="RowTitles1-Detail 2 2 2 2 3 2 6 2" xfId="26967" xr:uid="{00000000-0005-0000-0000-000096200000}"/>
    <cellStyle name="RowTitles1-Detail 2 2 2 2 3 2 6 2 2" xfId="35809" xr:uid="{00000000-0005-0000-0000-000097200000}"/>
    <cellStyle name="RowTitles1-Detail 2 2 2 2 3 2 7" xfId="5322" xr:uid="{00000000-0005-0000-0000-000098200000}"/>
    <cellStyle name="RowTitles1-Detail 2 2 2 2 3 2 7 2" xfId="18573" xr:uid="{00000000-0005-0000-0000-000099200000}"/>
    <cellStyle name="RowTitles1-Detail 2 2 2 2 3 2 8" xfId="19254" xr:uid="{00000000-0005-0000-0000-00009A200000}"/>
    <cellStyle name="RowTitles1-Detail 2 2 2 2 3 3" xfId="1131" xr:uid="{00000000-0005-0000-0000-00009B200000}"/>
    <cellStyle name="RowTitles1-Detail 2 2 2 2 3 3 2" xfId="2240" xr:uid="{00000000-0005-0000-0000-00009C200000}"/>
    <cellStyle name="RowTitles1-Detail 2 2 2 2 3 3 2 2" xfId="11881" xr:uid="{00000000-0005-0000-0000-00009D200000}"/>
    <cellStyle name="RowTitles1-Detail 2 2 2 2 3 3 2 2 2" xfId="22281" xr:uid="{00000000-0005-0000-0000-00009E200000}"/>
    <cellStyle name="RowTitles1-Detail 2 2 2 2 3 3 2 2 2 2" xfId="33962" xr:uid="{00000000-0005-0000-0000-00009F200000}"/>
    <cellStyle name="RowTitles1-Detail 2 2 2 2 3 3 2 2 3" xfId="31162" xr:uid="{00000000-0005-0000-0000-0000A0200000}"/>
    <cellStyle name="RowTitles1-Detail 2 2 2 2 3 3 2 3" xfId="15528" xr:uid="{00000000-0005-0000-0000-0000A1200000}"/>
    <cellStyle name="RowTitles1-Detail 2 2 2 2 3 3 2 3 2" xfId="28194" xr:uid="{00000000-0005-0000-0000-0000A2200000}"/>
    <cellStyle name="RowTitles1-Detail 2 2 2 2 3 3 2 3 2 2" xfId="36981" xr:uid="{00000000-0005-0000-0000-0000A3200000}"/>
    <cellStyle name="RowTitles1-Detail 2 2 2 2 3 3 2 4" xfId="6968" xr:uid="{00000000-0005-0000-0000-0000A4200000}"/>
    <cellStyle name="RowTitles1-Detail 2 2 2 2 3 3 2 4 2" xfId="25642" xr:uid="{00000000-0005-0000-0000-0000A5200000}"/>
    <cellStyle name="RowTitles1-Detail 2 2 2 2 3 3 2 5" xfId="25540" xr:uid="{00000000-0005-0000-0000-0000A6200000}"/>
    <cellStyle name="RowTitles1-Detail 2 2 2 2 3 3 3" xfId="3909" xr:uid="{00000000-0005-0000-0000-0000A7200000}"/>
    <cellStyle name="RowTitles1-Detail 2 2 2 2 3 3 3 2" xfId="13531" xr:uid="{00000000-0005-0000-0000-0000A8200000}"/>
    <cellStyle name="RowTitles1-Detail 2 2 2 2 3 3 3 2 2" xfId="23891" xr:uid="{00000000-0005-0000-0000-0000A9200000}"/>
    <cellStyle name="RowTitles1-Detail 2 2 2 2 3 3 3 2 2 2" xfId="35200" xr:uid="{00000000-0005-0000-0000-0000AA200000}"/>
    <cellStyle name="RowTitles1-Detail 2 2 2 2 3 3 3 2 3" xfId="32601" xr:uid="{00000000-0005-0000-0000-0000AB200000}"/>
    <cellStyle name="RowTitles1-Detail 2 2 2 2 3 3 3 3" xfId="17121" xr:uid="{00000000-0005-0000-0000-0000AC200000}"/>
    <cellStyle name="RowTitles1-Detail 2 2 2 2 3 3 3 3 2" xfId="29787" xr:uid="{00000000-0005-0000-0000-0000AD200000}"/>
    <cellStyle name="RowTitles1-Detail 2 2 2 2 3 3 3 3 2 2" xfId="38564" xr:uid="{00000000-0005-0000-0000-0000AE200000}"/>
    <cellStyle name="RowTitles1-Detail 2 2 2 2 3 3 3 4" xfId="8476" xr:uid="{00000000-0005-0000-0000-0000AF200000}"/>
    <cellStyle name="RowTitles1-Detail 2 2 2 2 3 3 3 4 2" xfId="26437" xr:uid="{00000000-0005-0000-0000-0000B0200000}"/>
    <cellStyle name="RowTitles1-Detail 2 2 2 2 3 3 3 5" xfId="25205" xr:uid="{00000000-0005-0000-0000-0000B1200000}"/>
    <cellStyle name="RowTitles1-Detail 2 2 2 2 3 3 4" xfId="9272" xr:uid="{00000000-0005-0000-0000-0000B2200000}"/>
    <cellStyle name="RowTitles1-Detail 2 2 2 2 3 3 4 2" xfId="18479" xr:uid="{00000000-0005-0000-0000-0000B3200000}"/>
    <cellStyle name="RowTitles1-Detail 2 2 2 2 3 3 5" xfId="14510" xr:uid="{00000000-0005-0000-0000-0000B4200000}"/>
    <cellStyle name="RowTitles1-Detail 2 2 2 2 3 3 5 2" xfId="27201" xr:uid="{00000000-0005-0000-0000-0000B5200000}"/>
    <cellStyle name="RowTitles1-Detail 2 2 2 2 3 3 5 2 2" xfId="36036" xr:uid="{00000000-0005-0000-0000-0000B6200000}"/>
    <cellStyle name="RowTitles1-Detail 2 2 2 2 3 4" xfId="1359" xr:uid="{00000000-0005-0000-0000-0000B7200000}"/>
    <cellStyle name="RowTitles1-Detail 2 2 2 2 3 4 2" xfId="2241" xr:uid="{00000000-0005-0000-0000-0000B8200000}"/>
    <cellStyle name="RowTitles1-Detail 2 2 2 2 3 4 2 2" xfId="11882" xr:uid="{00000000-0005-0000-0000-0000B9200000}"/>
    <cellStyle name="RowTitles1-Detail 2 2 2 2 3 4 2 2 2" xfId="22282" xr:uid="{00000000-0005-0000-0000-0000BA200000}"/>
    <cellStyle name="RowTitles1-Detail 2 2 2 2 3 4 2 2 2 2" xfId="33963" xr:uid="{00000000-0005-0000-0000-0000BB200000}"/>
    <cellStyle name="RowTitles1-Detail 2 2 2 2 3 4 2 2 3" xfId="31163" xr:uid="{00000000-0005-0000-0000-0000BC200000}"/>
    <cellStyle name="RowTitles1-Detail 2 2 2 2 3 4 2 3" xfId="15529" xr:uid="{00000000-0005-0000-0000-0000BD200000}"/>
    <cellStyle name="RowTitles1-Detail 2 2 2 2 3 4 2 3 2" xfId="28195" xr:uid="{00000000-0005-0000-0000-0000BE200000}"/>
    <cellStyle name="RowTitles1-Detail 2 2 2 2 3 4 2 3 2 2" xfId="36982" xr:uid="{00000000-0005-0000-0000-0000BF200000}"/>
    <cellStyle name="RowTitles1-Detail 2 2 2 2 3 4 2 4" xfId="7327" xr:uid="{00000000-0005-0000-0000-0000C0200000}"/>
    <cellStyle name="RowTitles1-Detail 2 2 2 2 3 4 2 4 2" xfId="26766" xr:uid="{00000000-0005-0000-0000-0000C1200000}"/>
    <cellStyle name="RowTitles1-Detail 2 2 2 2 3 4 2 5" xfId="20278" xr:uid="{00000000-0005-0000-0000-0000C2200000}"/>
    <cellStyle name="RowTitles1-Detail 2 2 2 2 3 4 3" xfId="4137" xr:uid="{00000000-0005-0000-0000-0000C3200000}"/>
    <cellStyle name="RowTitles1-Detail 2 2 2 2 3 4 3 2" xfId="13759" xr:uid="{00000000-0005-0000-0000-0000C4200000}"/>
    <cellStyle name="RowTitles1-Detail 2 2 2 2 3 4 3 2 2" xfId="24108" xr:uid="{00000000-0005-0000-0000-0000C5200000}"/>
    <cellStyle name="RowTitles1-Detail 2 2 2 2 3 4 3 2 2 2" xfId="35349" xr:uid="{00000000-0005-0000-0000-0000C6200000}"/>
    <cellStyle name="RowTitles1-Detail 2 2 2 2 3 4 3 2 3" xfId="32773" xr:uid="{00000000-0005-0000-0000-0000C7200000}"/>
    <cellStyle name="RowTitles1-Detail 2 2 2 2 3 4 3 3" xfId="17333" xr:uid="{00000000-0005-0000-0000-0000C8200000}"/>
    <cellStyle name="RowTitles1-Detail 2 2 2 2 3 4 3 3 2" xfId="29999" xr:uid="{00000000-0005-0000-0000-0000C9200000}"/>
    <cellStyle name="RowTitles1-Detail 2 2 2 2 3 4 3 3 2 2" xfId="38776" xr:uid="{00000000-0005-0000-0000-0000CA200000}"/>
    <cellStyle name="RowTitles1-Detail 2 2 2 2 3 4 3 4" xfId="9650" xr:uid="{00000000-0005-0000-0000-0000CB200000}"/>
    <cellStyle name="RowTitles1-Detail 2 2 2 2 3 4 3 4 2" xfId="26674" xr:uid="{00000000-0005-0000-0000-0000CC200000}"/>
    <cellStyle name="RowTitles1-Detail 2 2 2 2 3 4 3 5" xfId="8707" xr:uid="{00000000-0005-0000-0000-0000CD200000}"/>
    <cellStyle name="RowTitles1-Detail 2 2 2 2 3 4 4" xfId="11030" xr:uid="{00000000-0005-0000-0000-0000CE200000}"/>
    <cellStyle name="RowTitles1-Detail 2 2 2 2 3 4 4 2" xfId="21467" xr:uid="{00000000-0005-0000-0000-0000CF200000}"/>
    <cellStyle name="RowTitles1-Detail 2 2 2 2 3 4 4 2 2" xfId="33634" xr:uid="{00000000-0005-0000-0000-0000D0200000}"/>
    <cellStyle name="RowTitles1-Detail 2 2 2 2 3 4 4 3" xfId="30788" xr:uid="{00000000-0005-0000-0000-0000D1200000}"/>
    <cellStyle name="RowTitles1-Detail 2 2 2 2 3 4 5" xfId="14737" xr:uid="{00000000-0005-0000-0000-0000D2200000}"/>
    <cellStyle name="RowTitles1-Detail 2 2 2 2 3 4 5 2" xfId="27420" xr:uid="{00000000-0005-0000-0000-0000D3200000}"/>
    <cellStyle name="RowTitles1-Detail 2 2 2 2 3 4 5 2 2" xfId="36247" xr:uid="{00000000-0005-0000-0000-0000D4200000}"/>
    <cellStyle name="RowTitles1-Detail 2 2 2 2 3 4 6" xfId="5783" xr:uid="{00000000-0005-0000-0000-0000D5200000}"/>
    <cellStyle name="RowTitles1-Detail 2 2 2 2 3 4 6 2" xfId="18303" xr:uid="{00000000-0005-0000-0000-0000D6200000}"/>
    <cellStyle name="RowTitles1-Detail 2 2 2 2 3 4 7" xfId="19016" xr:uid="{00000000-0005-0000-0000-0000D7200000}"/>
    <cellStyle name="RowTitles1-Detail 2 2 2 2 3 5" xfId="1575" xr:uid="{00000000-0005-0000-0000-0000D8200000}"/>
    <cellStyle name="RowTitles1-Detail 2 2 2 2 3 5 2" xfId="2242" xr:uid="{00000000-0005-0000-0000-0000D9200000}"/>
    <cellStyle name="RowTitles1-Detail 2 2 2 2 3 5 2 2" xfId="11883" xr:uid="{00000000-0005-0000-0000-0000DA200000}"/>
    <cellStyle name="RowTitles1-Detail 2 2 2 2 3 5 2 2 2" xfId="22283" xr:uid="{00000000-0005-0000-0000-0000DB200000}"/>
    <cellStyle name="RowTitles1-Detail 2 2 2 2 3 5 2 2 2 2" xfId="33964" xr:uid="{00000000-0005-0000-0000-0000DC200000}"/>
    <cellStyle name="RowTitles1-Detail 2 2 2 2 3 5 2 2 3" xfId="31164" xr:uid="{00000000-0005-0000-0000-0000DD200000}"/>
    <cellStyle name="RowTitles1-Detail 2 2 2 2 3 5 2 3" xfId="15530" xr:uid="{00000000-0005-0000-0000-0000DE200000}"/>
    <cellStyle name="RowTitles1-Detail 2 2 2 2 3 5 2 3 2" xfId="28196" xr:uid="{00000000-0005-0000-0000-0000DF200000}"/>
    <cellStyle name="RowTitles1-Detail 2 2 2 2 3 5 2 3 2 2" xfId="36983" xr:uid="{00000000-0005-0000-0000-0000E0200000}"/>
    <cellStyle name="RowTitles1-Detail 2 2 2 2 3 5 2 4" xfId="7328" xr:uid="{00000000-0005-0000-0000-0000E1200000}"/>
    <cellStyle name="RowTitles1-Detail 2 2 2 2 3 5 2 4 2" xfId="20800" xr:uid="{00000000-0005-0000-0000-0000E2200000}"/>
    <cellStyle name="RowTitles1-Detail 2 2 2 2 3 5 2 5" xfId="17842" xr:uid="{00000000-0005-0000-0000-0000E3200000}"/>
    <cellStyle name="RowTitles1-Detail 2 2 2 2 3 5 3" xfId="4353" xr:uid="{00000000-0005-0000-0000-0000E4200000}"/>
    <cellStyle name="RowTitles1-Detail 2 2 2 2 3 5 3 2" xfId="13975" xr:uid="{00000000-0005-0000-0000-0000E5200000}"/>
    <cellStyle name="RowTitles1-Detail 2 2 2 2 3 5 3 2 2" xfId="24314" xr:uid="{00000000-0005-0000-0000-0000E6200000}"/>
    <cellStyle name="RowTitles1-Detail 2 2 2 2 3 5 3 2 2 2" xfId="35489" xr:uid="{00000000-0005-0000-0000-0000E7200000}"/>
    <cellStyle name="RowTitles1-Detail 2 2 2 2 3 5 3 2 3" xfId="32934" xr:uid="{00000000-0005-0000-0000-0000E8200000}"/>
    <cellStyle name="RowTitles1-Detail 2 2 2 2 3 5 3 3" xfId="17531" xr:uid="{00000000-0005-0000-0000-0000E9200000}"/>
    <cellStyle name="RowTitles1-Detail 2 2 2 2 3 5 3 3 2" xfId="30197" xr:uid="{00000000-0005-0000-0000-0000EA200000}"/>
    <cellStyle name="RowTitles1-Detail 2 2 2 2 3 5 3 3 2 2" xfId="38974" xr:uid="{00000000-0005-0000-0000-0000EB200000}"/>
    <cellStyle name="RowTitles1-Detail 2 2 2 2 3 5 3 4" xfId="9651" xr:uid="{00000000-0005-0000-0000-0000EC200000}"/>
    <cellStyle name="RowTitles1-Detail 2 2 2 2 3 5 3 4 2" xfId="25438" xr:uid="{00000000-0005-0000-0000-0000ED200000}"/>
    <cellStyle name="RowTitles1-Detail 2 2 2 2 3 5 3 5" xfId="25405" xr:uid="{00000000-0005-0000-0000-0000EE200000}"/>
    <cellStyle name="RowTitles1-Detail 2 2 2 2 3 5 4" xfId="11246" xr:uid="{00000000-0005-0000-0000-0000EF200000}"/>
    <cellStyle name="RowTitles1-Detail 2 2 2 2 3 5 4 2" xfId="21675" xr:uid="{00000000-0005-0000-0000-0000F0200000}"/>
    <cellStyle name="RowTitles1-Detail 2 2 2 2 3 5 4 2 2" xfId="33774" xr:uid="{00000000-0005-0000-0000-0000F1200000}"/>
    <cellStyle name="RowTitles1-Detail 2 2 2 2 3 5 4 3" xfId="30949" xr:uid="{00000000-0005-0000-0000-0000F2200000}"/>
    <cellStyle name="RowTitles1-Detail 2 2 2 2 3 5 5" xfId="14953" xr:uid="{00000000-0005-0000-0000-0000F3200000}"/>
    <cellStyle name="RowTitles1-Detail 2 2 2 2 3 5 5 2" xfId="27627" xr:uid="{00000000-0005-0000-0000-0000F4200000}"/>
    <cellStyle name="RowTitles1-Detail 2 2 2 2 3 5 5 2 2" xfId="36445" xr:uid="{00000000-0005-0000-0000-0000F5200000}"/>
    <cellStyle name="RowTitles1-Detail 2 2 2 2 3 5 6" xfId="5784" xr:uid="{00000000-0005-0000-0000-0000F6200000}"/>
    <cellStyle name="RowTitles1-Detail 2 2 2 2 3 5 6 2" xfId="17832" xr:uid="{00000000-0005-0000-0000-0000F7200000}"/>
    <cellStyle name="RowTitles1-Detail 2 2 2 2 3 5 7" xfId="18696" xr:uid="{00000000-0005-0000-0000-0000F8200000}"/>
    <cellStyle name="RowTitles1-Detail 2 2 2 2 3 6" xfId="1777" xr:uid="{00000000-0005-0000-0000-0000F9200000}"/>
    <cellStyle name="RowTitles1-Detail 2 2 2 2 3 6 2" xfId="2243" xr:uid="{00000000-0005-0000-0000-0000FA200000}"/>
    <cellStyle name="RowTitles1-Detail 2 2 2 2 3 6 2 2" xfId="11884" xr:uid="{00000000-0005-0000-0000-0000FB200000}"/>
    <cellStyle name="RowTitles1-Detail 2 2 2 2 3 6 2 2 2" xfId="22284" xr:uid="{00000000-0005-0000-0000-0000FC200000}"/>
    <cellStyle name="RowTitles1-Detail 2 2 2 2 3 6 2 2 2 2" xfId="33965" xr:uid="{00000000-0005-0000-0000-0000FD200000}"/>
    <cellStyle name="RowTitles1-Detail 2 2 2 2 3 6 2 2 3" xfId="31165" xr:uid="{00000000-0005-0000-0000-0000FE200000}"/>
    <cellStyle name="RowTitles1-Detail 2 2 2 2 3 6 2 3" xfId="15531" xr:uid="{00000000-0005-0000-0000-0000FF200000}"/>
    <cellStyle name="RowTitles1-Detail 2 2 2 2 3 6 2 3 2" xfId="28197" xr:uid="{00000000-0005-0000-0000-000000210000}"/>
    <cellStyle name="RowTitles1-Detail 2 2 2 2 3 6 2 3 2 2" xfId="36984" xr:uid="{00000000-0005-0000-0000-000001210000}"/>
    <cellStyle name="RowTitles1-Detail 2 2 2 2 3 6 2 4" xfId="7329" xr:uid="{00000000-0005-0000-0000-000002210000}"/>
    <cellStyle name="RowTitles1-Detail 2 2 2 2 3 6 2 4 2" xfId="25243" xr:uid="{00000000-0005-0000-0000-000003210000}"/>
    <cellStyle name="RowTitles1-Detail 2 2 2 2 3 6 2 5" xfId="17915" xr:uid="{00000000-0005-0000-0000-000004210000}"/>
    <cellStyle name="RowTitles1-Detail 2 2 2 2 3 6 3" xfId="4555" xr:uid="{00000000-0005-0000-0000-000005210000}"/>
    <cellStyle name="RowTitles1-Detail 2 2 2 2 3 6 3 2" xfId="14177" xr:uid="{00000000-0005-0000-0000-000006210000}"/>
    <cellStyle name="RowTitles1-Detail 2 2 2 2 3 6 3 2 2" xfId="24506" xr:uid="{00000000-0005-0000-0000-000007210000}"/>
    <cellStyle name="RowTitles1-Detail 2 2 2 2 3 6 3 2 2 2" xfId="35620" xr:uid="{00000000-0005-0000-0000-000008210000}"/>
    <cellStyle name="RowTitles1-Detail 2 2 2 2 3 6 3 2 3" xfId="33086" xr:uid="{00000000-0005-0000-0000-000009210000}"/>
    <cellStyle name="RowTitles1-Detail 2 2 2 2 3 6 3 3" xfId="17718" xr:uid="{00000000-0005-0000-0000-00000A210000}"/>
    <cellStyle name="RowTitles1-Detail 2 2 2 2 3 6 3 3 2" xfId="30384" xr:uid="{00000000-0005-0000-0000-00000B210000}"/>
    <cellStyle name="RowTitles1-Detail 2 2 2 2 3 6 3 3 2 2" xfId="39161" xr:uid="{00000000-0005-0000-0000-00000C210000}"/>
    <cellStyle name="RowTitles1-Detail 2 2 2 2 3 6 3 4" xfId="9652" xr:uid="{00000000-0005-0000-0000-00000D210000}"/>
    <cellStyle name="RowTitles1-Detail 2 2 2 2 3 6 3 4 2" xfId="23436" xr:uid="{00000000-0005-0000-0000-00000E210000}"/>
    <cellStyle name="RowTitles1-Detail 2 2 2 2 3 6 3 5" xfId="6023" xr:uid="{00000000-0005-0000-0000-00000F210000}"/>
    <cellStyle name="RowTitles1-Detail 2 2 2 2 3 6 4" xfId="11448" xr:uid="{00000000-0005-0000-0000-000010210000}"/>
    <cellStyle name="RowTitles1-Detail 2 2 2 2 3 6 4 2" xfId="21871" xr:uid="{00000000-0005-0000-0000-000011210000}"/>
    <cellStyle name="RowTitles1-Detail 2 2 2 2 3 6 4 2 2" xfId="33905" xr:uid="{00000000-0005-0000-0000-000012210000}"/>
    <cellStyle name="RowTitles1-Detail 2 2 2 2 3 6 4 3" xfId="31101" xr:uid="{00000000-0005-0000-0000-000013210000}"/>
    <cellStyle name="RowTitles1-Detail 2 2 2 2 3 6 5" xfId="15155" xr:uid="{00000000-0005-0000-0000-000014210000}"/>
    <cellStyle name="RowTitles1-Detail 2 2 2 2 3 6 5 2" xfId="27822" xr:uid="{00000000-0005-0000-0000-000015210000}"/>
    <cellStyle name="RowTitles1-Detail 2 2 2 2 3 6 5 2 2" xfId="36632" xr:uid="{00000000-0005-0000-0000-000016210000}"/>
    <cellStyle name="RowTitles1-Detail 2 2 2 2 3 6 6" xfId="5785" xr:uid="{00000000-0005-0000-0000-000017210000}"/>
    <cellStyle name="RowTitles1-Detail 2 2 2 2 3 6 6 2" xfId="18542" xr:uid="{00000000-0005-0000-0000-000018210000}"/>
    <cellStyle name="RowTitles1-Detail 2 2 2 2 3 6 7" xfId="19886" xr:uid="{00000000-0005-0000-0000-000019210000}"/>
    <cellStyle name="RowTitles1-Detail 2 2 2 2 3 7" xfId="2238" xr:uid="{00000000-0005-0000-0000-00001A210000}"/>
    <cellStyle name="RowTitles1-Detail 2 2 2 2 3 7 2" xfId="11879" xr:uid="{00000000-0005-0000-0000-00001B210000}"/>
    <cellStyle name="RowTitles1-Detail 2 2 2 2 3 7 2 2" xfId="22279" xr:uid="{00000000-0005-0000-0000-00001C210000}"/>
    <cellStyle name="RowTitles1-Detail 2 2 2 2 3 7 2 2 2" xfId="33960" xr:uid="{00000000-0005-0000-0000-00001D210000}"/>
    <cellStyle name="RowTitles1-Detail 2 2 2 2 3 7 2 3" xfId="31160" xr:uid="{00000000-0005-0000-0000-00001E210000}"/>
    <cellStyle name="RowTitles1-Detail 2 2 2 2 3 7 3" xfId="15526" xr:uid="{00000000-0005-0000-0000-00001F210000}"/>
    <cellStyle name="RowTitles1-Detail 2 2 2 2 3 7 3 2" xfId="28192" xr:uid="{00000000-0005-0000-0000-000020210000}"/>
    <cellStyle name="RowTitles1-Detail 2 2 2 2 3 7 3 2 2" xfId="36979" xr:uid="{00000000-0005-0000-0000-000021210000}"/>
    <cellStyle name="RowTitles1-Detail 2 2 2 2 3 7 4" xfId="6531" xr:uid="{00000000-0005-0000-0000-000022210000}"/>
    <cellStyle name="RowTitles1-Detail 2 2 2 2 3 7 4 2" xfId="18318" xr:uid="{00000000-0005-0000-0000-000023210000}"/>
    <cellStyle name="RowTitles1-Detail 2 2 2 2 3 7 5" xfId="25463" xr:uid="{00000000-0005-0000-0000-000024210000}"/>
    <cellStyle name="RowTitles1-Detail 2 2 2 2 3 8" xfId="3366" xr:uid="{00000000-0005-0000-0000-000025210000}"/>
    <cellStyle name="RowTitles1-Detail 2 2 2 2 3 8 2" xfId="13007" xr:uid="{00000000-0005-0000-0000-000026210000}"/>
    <cellStyle name="RowTitles1-Detail 2 2 2 2 3 8 2 2" xfId="23376" xr:uid="{00000000-0005-0000-0000-000027210000}"/>
    <cellStyle name="RowTitles1-Detail 2 2 2 2 3 8 2 2 2" xfId="34886" xr:uid="{00000000-0005-0000-0000-000028210000}"/>
    <cellStyle name="RowTitles1-Detail 2 2 2 2 3 8 2 3" xfId="32236" xr:uid="{00000000-0005-0000-0000-000029210000}"/>
    <cellStyle name="RowTitles1-Detail 2 2 2 2 3 8 3" xfId="16618" xr:uid="{00000000-0005-0000-0000-00002A210000}"/>
    <cellStyle name="RowTitles1-Detail 2 2 2 2 3 8 3 2" xfId="29284" xr:uid="{00000000-0005-0000-0000-00002B210000}"/>
    <cellStyle name="RowTitles1-Detail 2 2 2 2 3 8 3 2 2" xfId="38071" xr:uid="{00000000-0005-0000-0000-00002C210000}"/>
    <cellStyle name="RowTitles1-Detail 2 2 2 2 3 8 4" xfId="8832" xr:uid="{00000000-0005-0000-0000-00002D210000}"/>
    <cellStyle name="RowTitles1-Detail 2 2 2 2 3 8 4 2" xfId="26367" xr:uid="{00000000-0005-0000-0000-00002E210000}"/>
    <cellStyle name="RowTitles1-Detail 2 2 2 2 3 8 5" xfId="25198" xr:uid="{00000000-0005-0000-0000-00002F210000}"/>
    <cellStyle name="RowTitles1-Detail 2 2 2 2 3 9" xfId="10283" xr:uid="{00000000-0005-0000-0000-000030210000}"/>
    <cellStyle name="RowTitles1-Detail 2 2 2 2 3 9 2" xfId="24992" xr:uid="{00000000-0005-0000-0000-000031210000}"/>
    <cellStyle name="RowTitles1-Detail 2 2 2 2 3 9 2 2" xfId="35676" xr:uid="{00000000-0005-0000-0000-000032210000}"/>
    <cellStyle name="RowTitles1-Detail 2 2 2 2 3_STUD aligned by INSTIT" xfId="4943" xr:uid="{00000000-0005-0000-0000-000033210000}"/>
    <cellStyle name="RowTitles1-Detail 2 2 2 2 4" xfId="526" xr:uid="{00000000-0005-0000-0000-000034210000}"/>
    <cellStyle name="RowTitles1-Detail 2 2 2 2 4 2" xfId="882" xr:uid="{00000000-0005-0000-0000-000035210000}"/>
    <cellStyle name="RowTitles1-Detail 2 2 2 2 4 2 2" xfId="2245" xr:uid="{00000000-0005-0000-0000-000036210000}"/>
    <cellStyle name="RowTitles1-Detail 2 2 2 2 4 2 2 2" xfId="11886" xr:uid="{00000000-0005-0000-0000-000037210000}"/>
    <cellStyle name="RowTitles1-Detail 2 2 2 2 4 2 2 2 2" xfId="22286" xr:uid="{00000000-0005-0000-0000-000038210000}"/>
    <cellStyle name="RowTitles1-Detail 2 2 2 2 4 2 2 2 2 2" xfId="33967" xr:uid="{00000000-0005-0000-0000-000039210000}"/>
    <cellStyle name="RowTitles1-Detail 2 2 2 2 4 2 2 2 3" xfId="31167" xr:uid="{00000000-0005-0000-0000-00003A210000}"/>
    <cellStyle name="RowTitles1-Detail 2 2 2 2 4 2 2 3" xfId="15533" xr:uid="{00000000-0005-0000-0000-00003B210000}"/>
    <cellStyle name="RowTitles1-Detail 2 2 2 2 4 2 2 3 2" xfId="28199" xr:uid="{00000000-0005-0000-0000-00003C210000}"/>
    <cellStyle name="RowTitles1-Detail 2 2 2 2 4 2 2 3 2 2" xfId="36986" xr:uid="{00000000-0005-0000-0000-00003D210000}"/>
    <cellStyle name="RowTitles1-Detail 2 2 2 2 4 2 2 4" xfId="6824" xr:uid="{00000000-0005-0000-0000-00003E210000}"/>
    <cellStyle name="RowTitles1-Detail 2 2 2 2 4 2 2 4 2" xfId="25965" xr:uid="{00000000-0005-0000-0000-00003F210000}"/>
    <cellStyle name="RowTitles1-Detail 2 2 2 2 4 2 2 5" xfId="25485" xr:uid="{00000000-0005-0000-0000-000040210000}"/>
    <cellStyle name="RowTitles1-Detail 2 2 2 2 4 2 3" xfId="3663" xr:uid="{00000000-0005-0000-0000-000041210000}"/>
    <cellStyle name="RowTitles1-Detail 2 2 2 2 4 2 3 2" xfId="13290" xr:uid="{00000000-0005-0000-0000-000042210000}"/>
    <cellStyle name="RowTitles1-Detail 2 2 2 2 4 2 3 2 2" xfId="23656" xr:uid="{00000000-0005-0000-0000-000043210000}"/>
    <cellStyle name="RowTitles1-Detail 2 2 2 2 4 2 3 2 2 2" xfId="35061" xr:uid="{00000000-0005-0000-0000-000044210000}"/>
    <cellStyle name="RowTitles1-Detail 2 2 2 2 4 2 3 2 3" xfId="32438" xr:uid="{00000000-0005-0000-0000-000045210000}"/>
    <cellStyle name="RowTitles1-Detail 2 2 2 2 4 2 3 3" xfId="16896" xr:uid="{00000000-0005-0000-0000-000046210000}"/>
    <cellStyle name="RowTitles1-Detail 2 2 2 2 4 2 3 3 2" xfId="29562" xr:uid="{00000000-0005-0000-0000-000047210000}"/>
    <cellStyle name="RowTitles1-Detail 2 2 2 2 4 2 3 3 2 2" xfId="38341" xr:uid="{00000000-0005-0000-0000-000048210000}"/>
    <cellStyle name="RowTitles1-Detail 2 2 2 2 4 2 3 4" xfId="8330" xr:uid="{00000000-0005-0000-0000-000049210000}"/>
    <cellStyle name="RowTitles1-Detail 2 2 2 2 4 2 3 4 2" xfId="25062" xr:uid="{00000000-0005-0000-0000-00004A210000}"/>
    <cellStyle name="RowTitles1-Detail 2 2 2 2 4 2 3 5" xfId="7771" xr:uid="{00000000-0005-0000-0000-00004B210000}"/>
    <cellStyle name="RowTitles1-Detail 2 2 2 2 4 2 4" xfId="9123" xr:uid="{00000000-0005-0000-0000-00004C210000}"/>
    <cellStyle name="RowTitles1-Detail 2 2 2 2 4 2 4 2" xfId="25581" xr:uid="{00000000-0005-0000-0000-00004D210000}"/>
    <cellStyle name="RowTitles1-Detail 2 2 2 2 4 2 5" xfId="10634" xr:uid="{00000000-0005-0000-0000-00004E210000}"/>
    <cellStyle name="RowTitles1-Detail 2 2 2 2 4 2 5 2" xfId="21117" xr:uid="{00000000-0005-0000-0000-00004F210000}"/>
    <cellStyle name="RowTitles1-Detail 2 2 2 2 4 2 5 2 2" xfId="33448" xr:uid="{00000000-0005-0000-0000-000050210000}"/>
    <cellStyle name="RowTitles1-Detail 2 2 2 2 4 2 5 3" xfId="30567" xr:uid="{00000000-0005-0000-0000-000051210000}"/>
    <cellStyle name="RowTitles1-Detail 2 2 2 2 4 2 6" xfId="14293" xr:uid="{00000000-0005-0000-0000-000052210000}"/>
    <cellStyle name="RowTitles1-Detail 2 2 2 2 4 2 6 2" xfId="26994" xr:uid="{00000000-0005-0000-0000-000053210000}"/>
    <cellStyle name="RowTitles1-Detail 2 2 2 2 4 2 6 2 2" xfId="35836" xr:uid="{00000000-0005-0000-0000-000054210000}"/>
    <cellStyle name="RowTitles1-Detail 2 2 2 2 4 3" xfId="1161" xr:uid="{00000000-0005-0000-0000-000055210000}"/>
    <cellStyle name="RowTitles1-Detail 2 2 2 2 4 3 2" xfId="2246" xr:uid="{00000000-0005-0000-0000-000056210000}"/>
    <cellStyle name="RowTitles1-Detail 2 2 2 2 4 3 2 2" xfId="11887" xr:uid="{00000000-0005-0000-0000-000057210000}"/>
    <cellStyle name="RowTitles1-Detail 2 2 2 2 4 3 2 2 2" xfId="22287" xr:uid="{00000000-0005-0000-0000-000058210000}"/>
    <cellStyle name="RowTitles1-Detail 2 2 2 2 4 3 2 2 2 2" xfId="33968" xr:uid="{00000000-0005-0000-0000-000059210000}"/>
    <cellStyle name="RowTitles1-Detail 2 2 2 2 4 3 2 2 3" xfId="31168" xr:uid="{00000000-0005-0000-0000-00005A210000}"/>
    <cellStyle name="RowTitles1-Detail 2 2 2 2 4 3 2 3" xfId="15534" xr:uid="{00000000-0005-0000-0000-00005B210000}"/>
    <cellStyle name="RowTitles1-Detail 2 2 2 2 4 3 2 3 2" xfId="28200" xr:uid="{00000000-0005-0000-0000-00005C210000}"/>
    <cellStyle name="RowTitles1-Detail 2 2 2 2 4 3 2 3 2 2" xfId="36987" xr:uid="{00000000-0005-0000-0000-00005D210000}"/>
    <cellStyle name="RowTitles1-Detail 2 2 2 2 4 3 2 4" xfId="6998" xr:uid="{00000000-0005-0000-0000-00005E210000}"/>
    <cellStyle name="RowTitles1-Detail 2 2 2 2 4 3 2 4 2" xfId="17764" xr:uid="{00000000-0005-0000-0000-00005F210000}"/>
    <cellStyle name="RowTitles1-Detail 2 2 2 2 4 3 2 5" xfId="18658" xr:uid="{00000000-0005-0000-0000-000060210000}"/>
    <cellStyle name="RowTitles1-Detail 2 2 2 2 4 3 3" xfId="3939" xr:uid="{00000000-0005-0000-0000-000061210000}"/>
    <cellStyle name="RowTitles1-Detail 2 2 2 2 4 3 3 2" xfId="13561" xr:uid="{00000000-0005-0000-0000-000062210000}"/>
    <cellStyle name="RowTitles1-Detail 2 2 2 2 4 3 3 2 2" xfId="23921" xr:uid="{00000000-0005-0000-0000-000063210000}"/>
    <cellStyle name="RowTitles1-Detail 2 2 2 2 4 3 3 2 2 2" xfId="35226" xr:uid="{00000000-0005-0000-0000-000064210000}"/>
    <cellStyle name="RowTitles1-Detail 2 2 2 2 4 3 3 2 3" xfId="32631" xr:uid="{00000000-0005-0000-0000-000065210000}"/>
    <cellStyle name="RowTitles1-Detail 2 2 2 2 4 3 3 3" xfId="17151" xr:uid="{00000000-0005-0000-0000-000066210000}"/>
    <cellStyle name="RowTitles1-Detail 2 2 2 2 4 3 3 3 2" xfId="29817" xr:uid="{00000000-0005-0000-0000-000067210000}"/>
    <cellStyle name="RowTitles1-Detail 2 2 2 2 4 3 3 3 2 2" xfId="38594" xr:uid="{00000000-0005-0000-0000-000068210000}"/>
    <cellStyle name="RowTitles1-Detail 2 2 2 2 4 3 3 4" xfId="8506" xr:uid="{00000000-0005-0000-0000-000069210000}"/>
    <cellStyle name="RowTitles1-Detail 2 2 2 2 4 3 3 4 2" xfId="20698" xr:uid="{00000000-0005-0000-0000-00006A210000}"/>
    <cellStyle name="RowTitles1-Detail 2 2 2 2 4 3 3 5" xfId="26235" xr:uid="{00000000-0005-0000-0000-00006B210000}"/>
    <cellStyle name="RowTitles1-Detail 2 2 2 2 4 3 4" xfId="9302" xr:uid="{00000000-0005-0000-0000-00006C210000}"/>
    <cellStyle name="RowTitles1-Detail 2 2 2 2 4 3 4 2" xfId="19283" xr:uid="{00000000-0005-0000-0000-00006D210000}"/>
    <cellStyle name="RowTitles1-Detail 2 2 2 2 4 3 5" xfId="14539" xr:uid="{00000000-0005-0000-0000-00006E210000}"/>
    <cellStyle name="RowTitles1-Detail 2 2 2 2 4 3 5 2" xfId="27230" xr:uid="{00000000-0005-0000-0000-00006F210000}"/>
    <cellStyle name="RowTitles1-Detail 2 2 2 2 4 3 5 2 2" xfId="36065" xr:uid="{00000000-0005-0000-0000-000070210000}"/>
    <cellStyle name="RowTitles1-Detail 2 2 2 2 4 3 6" xfId="5466" xr:uid="{00000000-0005-0000-0000-000071210000}"/>
    <cellStyle name="RowTitles1-Detail 2 2 2 2 4 3 6 2" xfId="20289" xr:uid="{00000000-0005-0000-0000-000072210000}"/>
    <cellStyle name="RowTitles1-Detail 2 2 2 2 4 3 7" xfId="25532" xr:uid="{00000000-0005-0000-0000-000073210000}"/>
    <cellStyle name="RowTitles1-Detail 2 2 2 2 4 4" xfId="1389" xr:uid="{00000000-0005-0000-0000-000074210000}"/>
    <cellStyle name="RowTitles1-Detail 2 2 2 2 4 4 2" xfId="2247" xr:uid="{00000000-0005-0000-0000-000075210000}"/>
    <cellStyle name="RowTitles1-Detail 2 2 2 2 4 4 2 2" xfId="11888" xr:uid="{00000000-0005-0000-0000-000076210000}"/>
    <cellStyle name="RowTitles1-Detail 2 2 2 2 4 4 2 2 2" xfId="22288" xr:uid="{00000000-0005-0000-0000-000077210000}"/>
    <cellStyle name="RowTitles1-Detail 2 2 2 2 4 4 2 2 2 2" xfId="33969" xr:uid="{00000000-0005-0000-0000-000078210000}"/>
    <cellStyle name="RowTitles1-Detail 2 2 2 2 4 4 2 2 3" xfId="31169" xr:uid="{00000000-0005-0000-0000-000079210000}"/>
    <cellStyle name="RowTitles1-Detail 2 2 2 2 4 4 2 3" xfId="15535" xr:uid="{00000000-0005-0000-0000-00007A210000}"/>
    <cellStyle name="RowTitles1-Detail 2 2 2 2 4 4 2 3 2" xfId="28201" xr:uid="{00000000-0005-0000-0000-00007B210000}"/>
    <cellStyle name="RowTitles1-Detail 2 2 2 2 4 4 2 3 2 2" xfId="36988" xr:uid="{00000000-0005-0000-0000-00007C210000}"/>
    <cellStyle name="RowTitles1-Detail 2 2 2 2 4 4 2 4" xfId="7168" xr:uid="{00000000-0005-0000-0000-00007D210000}"/>
    <cellStyle name="RowTitles1-Detail 2 2 2 2 4 4 2 4 2" xfId="19724" xr:uid="{00000000-0005-0000-0000-00007E210000}"/>
    <cellStyle name="RowTitles1-Detail 2 2 2 2 4 4 2 5" xfId="18237" xr:uid="{00000000-0005-0000-0000-00007F210000}"/>
    <cellStyle name="RowTitles1-Detail 2 2 2 2 4 4 3" xfId="4167" xr:uid="{00000000-0005-0000-0000-000080210000}"/>
    <cellStyle name="RowTitles1-Detail 2 2 2 2 4 4 3 2" xfId="13789" xr:uid="{00000000-0005-0000-0000-000081210000}"/>
    <cellStyle name="RowTitles1-Detail 2 2 2 2 4 4 3 2 2" xfId="24138" xr:uid="{00000000-0005-0000-0000-000082210000}"/>
    <cellStyle name="RowTitles1-Detail 2 2 2 2 4 4 3 2 2 2" xfId="35375" xr:uid="{00000000-0005-0000-0000-000083210000}"/>
    <cellStyle name="RowTitles1-Detail 2 2 2 2 4 4 3 2 3" xfId="32803" xr:uid="{00000000-0005-0000-0000-000084210000}"/>
    <cellStyle name="RowTitles1-Detail 2 2 2 2 4 4 3 3" xfId="17363" xr:uid="{00000000-0005-0000-0000-000085210000}"/>
    <cellStyle name="RowTitles1-Detail 2 2 2 2 4 4 3 3 2" xfId="30029" xr:uid="{00000000-0005-0000-0000-000086210000}"/>
    <cellStyle name="RowTitles1-Detail 2 2 2 2 4 4 3 3 2 2" xfId="38806" xr:uid="{00000000-0005-0000-0000-000087210000}"/>
    <cellStyle name="RowTitles1-Detail 2 2 2 2 4 4 3 4" xfId="8676" xr:uid="{00000000-0005-0000-0000-000088210000}"/>
    <cellStyle name="RowTitles1-Detail 2 2 2 2 4 4 3 4 2" xfId="19640" xr:uid="{00000000-0005-0000-0000-000089210000}"/>
    <cellStyle name="RowTitles1-Detail 2 2 2 2 4 4 3 5" xfId="26820" xr:uid="{00000000-0005-0000-0000-00008A210000}"/>
    <cellStyle name="RowTitles1-Detail 2 2 2 2 4 4 4" xfId="9471" xr:uid="{00000000-0005-0000-0000-00008B210000}"/>
    <cellStyle name="RowTitles1-Detail 2 2 2 2 4 4 4 2" xfId="26881" xr:uid="{00000000-0005-0000-0000-00008C210000}"/>
    <cellStyle name="RowTitles1-Detail 2 2 2 2 4 4 5" xfId="11060" xr:uid="{00000000-0005-0000-0000-00008D210000}"/>
    <cellStyle name="RowTitles1-Detail 2 2 2 2 4 4 5 2" xfId="21497" xr:uid="{00000000-0005-0000-0000-00008E210000}"/>
    <cellStyle name="RowTitles1-Detail 2 2 2 2 4 4 5 2 2" xfId="33660" xr:uid="{00000000-0005-0000-0000-00008F210000}"/>
    <cellStyle name="RowTitles1-Detail 2 2 2 2 4 4 5 3" xfId="30818" xr:uid="{00000000-0005-0000-0000-000090210000}"/>
    <cellStyle name="RowTitles1-Detail 2 2 2 2 4 4 6" xfId="14767" xr:uid="{00000000-0005-0000-0000-000091210000}"/>
    <cellStyle name="RowTitles1-Detail 2 2 2 2 4 4 6 2" xfId="27450" xr:uid="{00000000-0005-0000-0000-000092210000}"/>
    <cellStyle name="RowTitles1-Detail 2 2 2 2 4 4 6 2 2" xfId="36277" xr:uid="{00000000-0005-0000-0000-000093210000}"/>
    <cellStyle name="RowTitles1-Detail 2 2 2 2 4 4 7" xfId="5627" xr:uid="{00000000-0005-0000-0000-000094210000}"/>
    <cellStyle name="RowTitles1-Detail 2 2 2 2 4 4 7 2" xfId="26691" xr:uid="{00000000-0005-0000-0000-000095210000}"/>
    <cellStyle name="RowTitles1-Detail 2 2 2 2 4 4 8" xfId="18049" xr:uid="{00000000-0005-0000-0000-000096210000}"/>
    <cellStyle name="RowTitles1-Detail 2 2 2 2 4 5" xfId="1605" xr:uid="{00000000-0005-0000-0000-000097210000}"/>
    <cellStyle name="RowTitles1-Detail 2 2 2 2 4 5 2" xfId="2248" xr:uid="{00000000-0005-0000-0000-000098210000}"/>
    <cellStyle name="RowTitles1-Detail 2 2 2 2 4 5 2 2" xfId="11889" xr:uid="{00000000-0005-0000-0000-000099210000}"/>
    <cellStyle name="RowTitles1-Detail 2 2 2 2 4 5 2 2 2" xfId="22289" xr:uid="{00000000-0005-0000-0000-00009A210000}"/>
    <cellStyle name="RowTitles1-Detail 2 2 2 2 4 5 2 2 2 2" xfId="33970" xr:uid="{00000000-0005-0000-0000-00009B210000}"/>
    <cellStyle name="RowTitles1-Detail 2 2 2 2 4 5 2 2 3" xfId="31170" xr:uid="{00000000-0005-0000-0000-00009C210000}"/>
    <cellStyle name="RowTitles1-Detail 2 2 2 2 4 5 2 3" xfId="15536" xr:uid="{00000000-0005-0000-0000-00009D210000}"/>
    <cellStyle name="RowTitles1-Detail 2 2 2 2 4 5 2 3 2" xfId="28202" xr:uid="{00000000-0005-0000-0000-00009E210000}"/>
    <cellStyle name="RowTitles1-Detail 2 2 2 2 4 5 2 3 2 2" xfId="36989" xr:uid="{00000000-0005-0000-0000-00009F210000}"/>
    <cellStyle name="RowTitles1-Detail 2 2 2 2 4 5 2 4" xfId="7330" xr:uid="{00000000-0005-0000-0000-0000A0210000}"/>
    <cellStyle name="RowTitles1-Detail 2 2 2 2 4 5 2 4 2" xfId="25643" xr:uid="{00000000-0005-0000-0000-0000A1210000}"/>
    <cellStyle name="RowTitles1-Detail 2 2 2 2 4 5 2 5" xfId="24600" xr:uid="{00000000-0005-0000-0000-0000A2210000}"/>
    <cellStyle name="RowTitles1-Detail 2 2 2 2 4 5 3" xfId="4383" xr:uid="{00000000-0005-0000-0000-0000A3210000}"/>
    <cellStyle name="RowTitles1-Detail 2 2 2 2 4 5 3 2" xfId="14005" xr:uid="{00000000-0005-0000-0000-0000A4210000}"/>
    <cellStyle name="RowTitles1-Detail 2 2 2 2 4 5 3 2 2" xfId="24344" xr:uid="{00000000-0005-0000-0000-0000A5210000}"/>
    <cellStyle name="RowTitles1-Detail 2 2 2 2 4 5 3 2 2 2" xfId="35515" xr:uid="{00000000-0005-0000-0000-0000A6210000}"/>
    <cellStyle name="RowTitles1-Detail 2 2 2 2 4 5 3 2 3" xfId="32964" xr:uid="{00000000-0005-0000-0000-0000A7210000}"/>
    <cellStyle name="RowTitles1-Detail 2 2 2 2 4 5 3 3" xfId="17561" xr:uid="{00000000-0005-0000-0000-0000A8210000}"/>
    <cellStyle name="RowTitles1-Detail 2 2 2 2 4 5 3 3 2" xfId="30227" xr:uid="{00000000-0005-0000-0000-0000A9210000}"/>
    <cellStyle name="RowTitles1-Detail 2 2 2 2 4 5 3 3 2 2" xfId="39004" xr:uid="{00000000-0005-0000-0000-0000AA210000}"/>
    <cellStyle name="RowTitles1-Detail 2 2 2 2 4 5 3 4" xfId="9653" xr:uid="{00000000-0005-0000-0000-0000AB210000}"/>
    <cellStyle name="RowTitles1-Detail 2 2 2 2 4 5 3 4 2" xfId="19693" xr:uid="{00000000-0005-0000-0000-0000AC210000}"/>
    <cellStyle name="RowTitles1-Detail 2 2 2 2 4 5 3 5" xfId="21714" xr:uid="{00000000-0005-0000-0000-0000AD210000}"/>
    <cellStyle name="RowTitles1-Detail 2 2 2 2 4 5 4" xfId="11276" xr:uid="{00000000-0005-0000-0000-0000AE210000}"/>
    <cellStyle name="RowTitles1-Detail 2 2 2 2 4 5 4 2" xfId="21705" xr:uid="{00000000-0005-0000-0000-0000AF210000}"/>
    <cellStyle name="RowTitles1-Detail 2 2 2 2 4 5 4 2 2" xfId="33800" xr:uid="{00000000-0005-0000-0000-0000B0210000}"/>
    <cellStyle name="RowTitles1-Detail 2 2 2 2 4 5 4 3" xfId="30979" xr:uid="{00000000-0005-0000-0000-0000B1210000}"/>
    <cellStyle name="RowTitles1-Detail 2 2 2 2 4 5 5" xfId="14983" xr:uid="{00000000-0005-0000-0000-0000B2210000}"/>
    <cellStyle name="RowTitles1-Detail 2 2 2 2 4 5 5 2" xfId="27657" xr:uid="{00000000-0005-0000-0000-0000B3210000}"/>
    <cellStyle name="RowTitles1-Detail 2 2 2 2 4 5 5 2 2" xfId="36475" xr:uid="{00000000-0005-0000-0000-0000B4210000}"/>
    <cellStyle name="RowTitles1-Detail 2 2 2 2 4 5 6" xfId="5786" xr:uid="{00000000-0005-0000-0000-0000B5210000}"/>
    <cellStyle name="RowTitles1-Detail 2 2 2 2 4 5 6 2" xfId="19315" xr:uid="{00000000-0005-0000-0000-0000B6210000}"/>
    <cellStyle name="RowTitles1-Detail 2 2 2 2 4 5 7" xfId="17970" xr:uid="{00000000-0005-0000-0000-0000B7210000}"/>
    <cellStyle name="RowTitles1-Detail 2 2 2 2 4 6" xfId="1807" xr:uid="{00000000-0005-0000-0000-0000B8210000}"/>
    <cellStyle name="RowTitles1-Detail 2 2 2 2 4 6 2" xfId="2249" xr:uid="{00000000-0005-0000-0000-0000B9210000}"/>
    <cellStyle name="RowTitles1-Detail 2 2 2 2 4 6 2 2" xfId="11890" xr:uid="{00000000-0005-0000-0000-0000BA210000}"/>
    <cellStyle name="RowTitles1-Detail 2 2 2 2 4 6 2 2 2" xfId="22290" xr:uid="{00000000-0005-0000-0000-0000BB210000}"/>
    <cellStyle name="RowTitles1-Detail 2 2 2 2 4 6 2 2 2 2" xfId="33971" xr:uid="{00000000-0005-0000-0000-0000BC210000}"/>
    <cellStyle name="RowTitles1-Detail 2 2 2 2 4 6 2 2 3" xfId="31171" xr:uid="{00000000-0005-0000-0000-0000BD210000}"/>
    <cellStyle name="RowTitles1-Detail 2 2 2 2 4 6 2 3" xfId="15537" xr:uid="{00000000-0005-0000-0000-0000BE210000}"/>
    <cellStyle name="RowTitles1-Detail 2 2 2 2 4 6 2 3 2" xfId="28203" xr:uid="{00000000-0005-0000-0000-0000BF210000}"/>
    <cellStyle name="RowTitles1-Detail 2 2 2 2 4 6 2 3 2 2" xfId="36990" xr:uid="{00000000-0005-0000-0000-0000C0210000}"/>
    <cellStyle name="RowTitles1-Detail 2 2 2 2 4 6 2 4" xfId="7331" xr:uid="{00000000-0005-0000-0000-0000C1210000}"/>
    <cellStyle name="RowTitles1-Detail 2 2 2 2 4 6 2 4 2" xfId="24771" xr:uid="{00000000-0005-0000-0000-0000C2210000}"/>
    <cellStyle name="RowTitles1-Detail 2 2 2 2 4 6 2 5" xfId="18540" xr:uid="{00000000-0005-0000-0000-0000C3210000}"/>
    <cellStyle name="RowTitles1-Detail 2 2 2 2 4 6 3" xfId="4585" xr:uid="{00000000-0005-0000-0000-0000C4210000}"/>
    <cellStyle name="RowTitles1-Detail 2 2 2 2 4 6 3 2" xfId="14207" xr:uid="{00000000-0005-0000-0000-0000C5210000}"/>
    <cellStyle name="RowTitles1-Detail 2 2 2 2 4 6 3 2 2" xfId="24536" xr:uid="{00000000-0005-0000-0000-0000C6210000}"/>
    <cellStyle name="RowTitles1-Detail 2 2 2 2 4 6 3 2 2 2" xfId="35646" xr:uid="{00000000-0005-0000-0000-0000C7210000}"/>
    <cellStyle name="RowTitles1-Detail 2 2 2 2 4 6 3 2 3" xfId="33116" xr:uid="{00000000-0005-0000-0000-0000C8210000}"/>
    <cellStyle name="RowTitles1-Detail 2 2 2 2 4 6 3 3" xfId="17748" xr:uid="{00000000-0005-0000-0000-0000C9210000}"/>
    <cellStyle name="RowTitles1-Detail 2 2 2 2 4 6 3 3 2" xfId="30414" xr:uid="{00000000-0005-0000-0000-0000CA210000}"/>
    <cellStyle name="RowTitles1-Detail 2 2 2 2 4 6 3 3 2 2" xfId="39191" xr:uid="{00000000-0005-0000-0000-0000CB210000}"/>
    <cellStyle name="RowTitles1-Detail 2 2 2 2 4 6 3 4" xfId="9654" xr:uid="{00000000-0005-0000-0000-0000CC210000}"/>
    <cellStyle name="RowTitles1-Detail 2 2 2 2 4 6 3 4 2" xfId="4902" xr:uid="{00000000-0005-0000-0000-0000CD210000}"/>
    <cellStyle name="RowTitles1-Detail 2 2 2 2 4 6 3 5" xfId="26013" xr:uid="{00000000-0005-0000-0000-0000CE210000}"/>
    <cellStyle name="RowTitles1-Detail 2 2 2 2 4 6 4" xfId="11478" xr:uid="{00000000-0005-0000-0000-0000CF210000}"/>
    <cellStyle name="RowTitles1-Detail 2 2 2 2 4 6 4 2" xfId="21901" xr:uid="{00000000-0005-0000-0000-0000D0210000}"/>
    <cellStyle name="RowTitles1-Detail 2 2 2 2 4 6 4 2 2" xfId="33931" xr:uid="{00000000-0005-0000-0000-0000D1210000}"/>
    <cellStyle name="RowTitles1-Detail 2 2 2 2 4 6 4 3" xfId="31131" xr:uid="{00000000-0005-0000-0000-0000D2210000}"/>
    <cellStyle name="RowTitles1-Detail 2 2 2 2 4 6 5" xfId="15185" xr:uid="{00000000-0005-0000-0000-0000D3210000}"/>
    <cellStyle name="RowTitles1-Detail 2 2 2 2 4 6 5 2" xfId="27852" xr:uid="{00000000-0005-0000-0000-0000D4210000}"/>
    <cellStyle name="RowTitles1-Detail 2 2 2 2 4 6 5 2 2" xfId="36662" xr:uid="{00000000-0005-0000-0000-0000D5210000}"/>
    <cellStyle name="RowTitles1-Detail 2 2 2 2 4 6 6" xfId="5787" xr:uid="{00000000-0005-0000-0000-0000D6210000}"/>
    <cellStyle name="RowTitles1-Detail 2 2 2 2 4 6 6 2" xfId="18214" xr:uid="{00000000-0005-0000-0000-0000D7210000}"/>
    <cellStyle name="RowTitles1-Detail 2 2 2 2 4 6 7" xfId="19438" xr:uid="{00000000-0005-0000-0000-0000D8210000}"/>
    <cellStyle name="RowTitles1-Detail 2 2 2 2 4 7" xfId="2244" xr:uid="{00000000-0005-0000-0000-0000D9210000}"/>
    <cellStyle name="RowTitles1-Detail 2 2 2 2 4 7 2" xfId="11885" xr:uid="{00000000-0005-0000-0000-0000DA210000}"/>
    <cellStyle name="RowTitles1-Detail 2 2 2 2 4 7 2 2" xfId="22285" xr:uid="{00000000-0005-0000-0000-0000DB210000}"/>
    <cellStyle name="RowTitles1-Detail 2 2 2 2 4 7 2 2 2" xfId="33966" xr:uid="{00000000-0005-0000-0000-0000DC210000}"/>
    <cellStyle name="RowTitles1-Detail 2 2 2 2 4 7 2 3" xfId="31166" xr:uid="{00000000-0005-0000-0000-0000DD210000}"/>
    <cellStyle name="RowTitles1-Detail 2 2 2 2 4 7 3" xfId="15532" xr:uid="{00000000-0005-0000-0000-0000DE210000}"/>
    <cellStyle name="RowTitles1-Detail 2 2 2 2 4 7 3 2" xfId="28198" xr:uid="{00000000-0005-0000-0000-0000DF210000}"/>
    <cellStyle name="RowTitles1-Detail 2 2 2 2 4 7 3 2 2" xfId="36985" xr:uid="{00000000-0005-0000-0000-0000E0210000}"/>
    <cellStyle name="RowTitles1-Detail 2 2 2 2 4 7 4" xfId="6561" xr:uid="{00000000-0005-0000-0000-0000E1210000}"/>
    <cellStyle name="RowTitles1-Detail 2 2 2 2 4 7 4 2" xfId="17788" xr:uid="{00000000-0005-0000-0000-0000E2210000}"/>
    <cellStyle name="RowTitles1-Detail 2 2 2 2 4 7 5" xfId="20482" xr:uid="{00000000-0005-0000-0000-0000E3210000}"/>
    <cellStyle name="RowTitles1-Detail 2 2 2 2 4 8" xfId="8811" xr:uid="{00000000-0005-0000-0000-0000E4210000}"/>
    <cellStyle name="RowTitles1-Detail 2 2 2 2 4 8 2" xfId="24311" xr:uid="{00000000-0005-0000-0000-0000E5210000}"/>
    <cellStyle name="RowTitles1-Detail 2 2 2 2 4 9" xfId="10309" xr:uid="{00000000-0005-0000-0000-0000E6210000}"/>
    <cellStyle name="RowTitles1-Detail 2 2 2 2 4 9 2" xfId="20831" xr:uid="{00000000-0005-0000-0000-0000E7210000}"/>
    <cellStyle name="RowTitles1-Detail 2 2 2 2 4 9 2 2" xfId="33321" xr:uid="{00000000-0005-0000-0000-0000E8210000}"/>
    <cellStyle name="RowTitles1-Detail 2 2 2 2 4_STUD aligned by INSTIT" xfId="4944" xr:uid="{00000000-0005-0000-0000-0000E9210000}"/>
    <cellStyle name="RowTitles1-Detail 2 2 2 2 5" xfId="696" xr:uid="{00000000-0005-0000-0000-0000EA210000}"/>
    <cellStyle name="RowTitles1-Detail 2 2 2 2 5 2" xfId="2250" xr:uid="{00000000-0005-0000-0000-0000EB210000}"/>
    <cellStyle name="RowTitles1-Detail 2 2 2 2 5 2 2" xfId="11891" xr:uid="{00000000-0005-0000-0000-0000EC210000}"/>
    <cellStyle name="RowTitles1-Detail 2 2 2 2 5 2 2 2" xfId="22291" xr:uid="{00000000-0005-0000-0000-0000ED210000}"/>
    <cellStyle name="RowTitles1-Detail 2 2 2 2 5 2 2 2 2" xfId="33972" xr:uid="{00000000-0005-0000-0000-0000EE210000}"/>
    <cellStyle name="RowTitles1-Detail 2 2 2 2 5 2 2 3" xfId="31172" xr:uid="{00000000-0005-0000-0000-0000EF210000}"/>
    <cellStyle name="RowTitles1-Detail 2 2 2 2 5 2 3" xfId="15538" xr:uid="{00000000-0005-0000-0000-0000F0210000}"/>
    <cellStyle name="RowTitles1-Detail 2 2 2 2 5 2 3 2" xfId="28204" xr:uid="{00000000-0005-0000-0000-0000F1210000}"/>
    <cellStyle name="RowTitles1-Detail 2 2 2 2 5 2 3 2 2" xfId="36991" xr:uid="{00000000-0005-0000-0000-0000F2210000}"/>
    <cellStyle name="RowTitles1-Detail 2 2 2 2 5 2 4" xfId="6675" xr:uid="{00000000-0005-0000-0000-0000F3210000}"/>
    <cellStyle name="RowTitles1-Detail 2 2 2 2 5 2 4 2" xfId="20651" xr:uid="{00000000-0005-0000-0000-0000F4210000}"/>
    <cellStyle name="RowTitles1-Detail 2 2 2 2 5 2 5" xfId="20324" xr:uid="{00000000-0005-0000-0000-0000F5210000}"/>
    <cellStyle name="RowTitles1-Detail 2 2 2 2 5 3" xfId="3481" xr:uid="{00000000-0005-0000-0000-0000F6210000}"/>
    <cellStyle name="RowTitles1-Detail 2 2 2 2 5 3 2" xfId="13115" xr:uid="{00000000-0005-0000-0000-0000F7210000}"/>
    <cellStyle name="RowTitles1-Detail 2 2 2 2 5 3 2 2" xfId="23483" xr:uid="{00000000-0005-0000-0000-0000F8210000}"/>
    <cellStyle name="RowTitles1-Detail 2 2 2 2 5 3 2 2 2" xfId="34945" xr:uid="{00000000-0005-0000-0000-0000F9210000}"/>
    <cellStyle name="RowTitles1-Detail 2 2 2 2 5 3 2 3" xfId="32304" xr:uid="{00000000-0005-0000-0000-0000FA210000}"/>
    <cellStyle name="RowTitles1-Detail 2 2 2 2 5 3 3" xfId="16724" xr:uid="{00000000-0005-0000-0000-0000FB210000}"/>
    <cellStyle name="RowTitles1-Detail 2 2 2 2 5 3 3 2" xfId="29390" xr:uid="{00000000-0005-0000-0000-0000FC210000}"/>
    <cellStyle name="RowTitles1-Detail 2 2 2 2 5 3 3 2 2" xfId="38173" xr:uid="{00000000-0005-0000-0000-0000FD210000}"/>
    <cellStyle name="RowTitles1-Detail 2 2 2 2 5 3 4" xfId="8182" xr:uid="{00000000-0005-0000-0000-0000FE210000}"/>
    <cellStyle name="RowTitles1-Detail 2 2 2 2 5 3 4 2" xfId="17844" xr:uid="{00000000-0005-0000-0000-0000FF210000}"/>
    <cellStyle name="RowTitles1-Detail 2 2 2 2 5 3 5" xfId="20517" xr:uid="{00000000-0005-0000-0000-000000220000}"/>
    <cellStyle name="RowTitles1-Detail 2 2 2 2 5 4" xfId="8722" xr:uid="{00000000-0005-0000-0000-000001220000}"/>
    <cellStyle name="RowTitles1-Detail 2 2 2 2 5 4 2" xfId="18876" xr:uid="{00000000-0005-0000-0000-000002220000}"/>
    <cellStyle name="RowTitles1-Detail 2 2 2 2 5 5" xfId="10483" xr:uid="{00000000-0005-0000-0000-000003220000}"/>
    <cellStyle name="RowTitles1-Detail 2 2 2 2 5 5 2" xfId="20985" xr:uid="{00000000-0005-0000-0000-000004220000}"/>
    <cellStyle name="RowTitles1-Detail 2 2 2 2 5 5 2 2" xfId="33373" xr:uid="{00000000-0005-0000-0000-000005220000}"/>
    <cellStyle name="RowTitles1-Detail 2 2 2 2 5 5 3" xfId="30480" xr:uid="{00000000-0005-0000-0000-000006220000}"/>
    <cellStyle name="RowTitles1-Detail 2 2 2 2 5 6" xfId="10879" xr:uid="{00000000-0005-0000-0000-000007220000}"/>
    <cellStyle name="RowTitles1-Detail 2 2 2 2 5 6 2" xfId="19974" xr:uid="{00000000-0005-0000-0000-000008220000}"/>
    <cellStyle name="RowTitles1-Detail 2 2 2 2 5 6 2 2" xfId="33270" xr:uid="{00000000-0005-0000-0000-000009220000}"/>
    <cellStyle name="RowTitles1-Detail 2 2 2 2 6" xfId="975" xr:uid="{00000000-0005-0000-0000-00000A220000}"/>
    <cellStyle name="RowTitles1-Detail 2 2 2 2 6 2" xfId="2251" xr:uid="{00000000-0005-0000-0000-00000B220000}"/>
    <cellStyle name="RowTitles1-Detail 2 2 2 2 6 2 2" xfId="11892" xr:uid="{00000000-0005-0000-0000-00000C220000}"/>
    <cellStyle name="RowTitles1-Detail 2 2 2 2 6 2 2 2" xfId="22292" xr:uid="{00000000-0005-0000-0000-00000D220000}"/>
    <cellStyle name="RowTitles1-Detail 2 2 2 2 6 2 2 2 2" xfId="33973" xr:uid="{00000000-0005-0000-0000-00000E220000}"/>
    <cellStyle name="RowTitles1-Detail 2 2 2 2 6 2 2 3" xfId="31173" xr:uid="{00000000-0005-0000-0000-00000F220000}"/>
    <cellStyle name="RowTitles1-Detail 2 2 2 2 6 2 3" xfId="15539" xr:uid="{00000000-0005-0000-0000-000010220000}"/>
    <cellStyle name="RowTitles1-Detail 2 2 2 2 6 2 3 2" xfId="28205" xr:uid="{00000000-0005-0000-0000-000011220000}"/>
    <cellStyle name="RowTitles1-Detail 2 2 2 2 6 2 3 2 2" xfId="36992" xr:uid="{00000000-0005-0000-0000-000012220000}"/>
    <cellStyle name="RowTitles1-Detail 2 2 2 2 6 2 4" xfId="6579" xr:uid="{00000000-0005-0000-0000-000013220000}"/>
    <cellStyle name="RowTitles1-Detail 2 2 2 2 6 2 4 2" xfId="25451" xr:uid="{00000000-0005-0000-0000-000014220000}"/>
    <cellStyle name="RowTitles1-Detail 2 2 2 2 6 2 5" xfId="25910" xr:uid="{00000000-0005-0000-0000-000015220000}"/>
    <cellStyle name="RowTitles1-Detail 2 2 2 2 6 3" xfId="3753" xr:uid="{00000000-0005-0000-0000-000016220000}"/>
    <cellStyle name="RowTitles1-Detail 2 2 2 2 6 3 2" xfId="13380" xr:uid="{00000000-0005-0000-0000-000017220000}"/>
    <cellStyle name="RowTitles1-Detail 2 2 2 2 6 3 2 2" xfId="23745" xr:uid="{00000000-0005-0000-0000-000018220000}"/>
    <cellStyle name="RowTitles1-Detail 2 2 2 2 6 3 2 2 2" xfId="35110" xr:uid="{00000000-0005-0000-0000-000019220000}"/>
    <cellStyle name="RowTitles1-Detail 2 2 2 2 6 3 2 3" xfId="32495" xr:uid="{00000000-0005-0000-0000-00001A220000}"/>
    <cellStyle name="RowTitles1-Detail 2 2 2 2 6 3 3" xfId="16979" xr:uid="{00000000-0005-0000-0000-00001B220000}"/>
    <cellStyle name="RowTitles1-Detail 2 2 2 2 6 3 3 2" xfId="29645" xr:uid="{00000000-0005-0000-0000-00001C220000}"/>
    <cellStyle name="RowTitles1-Detail 2 2 2 2 6 3 3 2 2" xfId="38424" xr:uid="{00000000-0005-0000-0000-00001D220000}"/>
    <cellStyle name="RowTitles1-Detail 2 2 2 2 6 3 4" xfId="8079" xr:uid="{00000000-0005-0000-0000-00001E220000}"/>
    <cellStyle name="RowTitles1-Detail 2 2 2 2 6 3 4 2" xfId="19946" xr:uid="{00000000-0005-0000-0000-00001F220000}"/>
    <cellStyle name="RowTitles1-Detail 2 2 2 2 6 3 5" xfId="25894" xr:uid="{00000000-0005-0000-0000-000020220000}"/>
    <cellStyle name="RowTitles1-Detail 2 2 2 2 6 4" xfId="8789" xr:uid="{00000000-0005-0000-0000-000021220000}"/>
    <cellStyle name="RowTitles1-Detail 2 2 2 2 6 4 2" xfId="26891" xr:uid="{00000000-0005-0000-0000-000022220000}"/>
    <cellStyle name="RowTitles1-Detail 2 2 2 2 6 5" xfId="14382" xr:uid="{00000000-0005-0000-0000-000023220000}"/>
    <cellStyle name="RowTitles1-Detail 2 2 2 2 6 5 2" xfId="27079" xr:uid="{00000000-0005-0000-0000-000024220000}"/>
    <cellStyle name="RowTitles1-Detail 2 2 2 2 6 5 2 2" xfId="35918" xr:uid="{00000000-0005-0000-0000-000025220000}"/>
    <cellStyle name="RowTitles1-Detail 2 2 2 2 6 6" xfId="5134" xr:uid="{00000000-0005-0000-0000-000026220000}"/>
    <cellStyle name="RowTitles1-Detail 2 2 2 2 6 6 2" xfId="19547" xr:uid="{00000000-0005-0000-0000-000027220000}"/>
    <cellStyle name="RowTitles1-Detail 2 2 2 2 6 7" xfId="25817" xr:uid="{00000000-0005-0000-0000-000028220000}"/>
    <cellStyle name="RowTitles1-Detail 2 2 2 2 7" xfId="1209" xr:uid="{00000000-0005-0000-0000-000029220000}"/>
    <cellStyle name="RowTitles1-Detail 2 2 2 2 7 2" xfId="2252" xr:uid="{00000000-0005-0000-0000-00002A220000}"/>
    <cellStyle name="RowTitles1-Detail 2 2 2 2 7 2 2" xfId="11893" xr:uid="{00000000-0005-0000-0000-00002B220000}"/>
    <cellStyle name="RowTitles1-Detail 2 2 2 2 7 2 2 2" xfId="22293" xr:uid="{00000000-0005-0000-0000-00002C220000}"/>
    <cellStyle name="RowTitles1-Detail 2 2 2 2 7 2 2 2 2" xfId="33974" xr:uid="{00000000-0005-0000-0000-00002D220000}"/>
    <cellStyle name="RowTitles1-Detail 2 2 2 2 7 2 2 3" xfId="31174" xr:uid="{00000000-0005-0000-0000-00002E220000}"/>
    <cellStyle name="RowTitles1-Detail 2 2 2 2 7 2 3" xfId="15540" xr:uid="{00000000-0005-0000-0000-00002F220000}"/>
    <cellStyle name="RowTitles1-Detail 2 2 2 2 7 2 3 2" xfId="28206" xr:uid="{00000000-0005-0000-0000-000030220000}"/>
    <cellStyle name="RowTitles1-Detail 2 2 2 2 7 2 3 2 2" xfId="36993" xr:uid="{00000000-0005-0000-0000-000031220000}"/>
    <cellStyle name="RowTitles1-Detail 2 2 2 2 7 2 4" xfId="7063" xr:uid="{00000000-0005-0000-0000-000032220000}"/>
    <cellStyle name="RowTitles1-Detail 2 2 2 2 7 2 4 2" xfId="19399" xr:uid="{00000000-0005-0000-0000-000033220000}"/>
    <cellStyle name="RowTitles1-Detail 2 2 2 2 7 2 5" xfId="25888" xr:uid="{00000000-0005-0000-0000-000034220000}"/>
    <cellStyle name="RowTitles1-Detail 2 2 2 2 7 3" xfId="3987" xr:uid="{00000000-0005-0000-0000-000035220000}"/>
    <cellStyle name="RowTitles1-Detail 2 2 2 2 7 3 2" xfId="13609" xr:uid="{00000000-0005-0000-0000-000036220000}"/>
    <cellStyle name="RowTitles1-Detail 2 2 2 2 7 3 2 2" xfId="23966" xr:uid="{00000000-0005-0000-0000-000037220000}"/>
    <cellStyle name="RowTitles1-Detail 2 2 2 2 7 3 2 2 2" xfId="35257" xr:uid="{00000000-0005-0000-0000-000038220000}"/>
    <cellStyle name="RowTitles1-Detail 2 2 2 2 7 3 2 3" xfId="32667" xr:uid="{00000000-0005-0000-0000-000039220000}"/>
    <cellStyle name="RowTitles1-Detail 2 2 2 2 7 3 3" xfId="17193" xr:uid="{00000000-0005-0000-0000-00003A220000}"/>
    <cellStyle name="RowTitles1-Detail 2 2 2 2 7 3 3 2" xfId="29859" xr:uid="{00000000-0005-0000-0000-00003B220000}"/>
    <cellStyle name="RowTitles1-Detail 2 2 2 2 7 3 3 2 2" xfId="38636" xr:uid="{00000000-0005-0000-0000-00003C220000}"/>
    <cellStyle name="RowTitles1-Detail 2 2 2 2 7 3 4" xfId="8571" xr:uid="{00000000-0005-0000-0000-00003D220000}"/>
    <cellStyle name="RowTitles1-Detail 2 2 2 2 7 3 4 2" xfId="19902" xr:uid="{00000000-0005-0000-0000-00003E220000}"/>
    <cellStyle name="RowTitles1-Detail 2 2 2 2 7 3 5" xfId="19859" xr:uid="{00000000-0005-0000-0000-00003F220000}"/>
    <cellStyle name="RowTitles1-Detail 2 2 2 2 7 4" xfId="9367" xr:uid="{00000000-0005-0000-0000-000040220000}"/>
    <cellStyle name="RowTitles1-Detail 2 2 2 2 7 4 2" xfId="9020" xr:uid="{00000000-0005-0000-0000-000041220000}"/>
    <cellStyle name="RowTitles1-Detail 2 2 2 2 7 5" xfId="10880" xr:uid="{00000000-0005-0000-0000-000042220000}"/>
    <cellStyle name="RowTitles1-Detail 2 2 2 2 7 5 2" xfId="21324" xr:uid="{00000000-0005-0000-0000-000043220000}"/>
    <cellStyle name="RowTitles1-Detail 2 2 2 2 7 5 2 2" xfId="33542" xr:uid="{00000000-0005-0000-0000-000044220000}"/>
    <cellStyle name="RowTitles1-Detail 2 2 2 2 7 5 3" xfId="30682" xr:uid="{00000000-0005-0000-0000-000045220000}"/>
    <cellStyle name="RowTitles1-Detail 2 2 2 2 7 6" xfId="14587" xr:uid="{00000000-0005-0000-0000-000046220000}"/>
    <cellStyle name="RowTitles1-Detail 2 2 2 2 7 6 2" xfId="27276" xr:uid="{00000000-0005-0000-0000-000047220000}"/>
    <cellStyle name="RowTitles1-Detail 2 2 2 2 7 6 2 2" xfId="36107" xr:uid="{00000000-0005-0000-0000-000048220000}"/>
    <cellStyle name="RowTitles1-Detail 2 2 2 2 7 7" xfId="5523" xr:uid="{00000000-0005-0000-0000-000049220000}"/>
    <cellStyle name="RowTitles1-Detail 2 2 2 2 7 7 2" xfId="24709" xr:uid="{00000000-0005-0000-0000-00004A220000}"/>
    <cellStyle name="RowTitles1-Detail 2 2 2 2 7 8" xfId="19804" xr:uid="{00000000-0005-0000-0000-00004B220000}"/>
    <cellStyle name="RowTitles1-Detail 2 2 2 2 8" xfId="1429" xr:uid="{00000000-0005-0000-0000-00004C220000}"/>
    <cellStyle name="RowTitles1-Detail 2 2 2 2 8 2" xfId="2253" xr:uid="{00000000-0005-0000-0000-00004D220000}"/>
    <cellStyle name="RowTitles1-Detail 2 2 2 2 8 2 2" xfId="11894" xr:uid="{00000000-0005-0000-0000-00004E220000}"/>
    <cellStyle name="RowTitles1-Detail 2 2 2 2 8 2 2 2" xfId="22294" xr:uid="{00000000-0005-0000-0000-00004F220000}"/>
    <cellStyle name="RowTitles1-Detail 2 2 2 2 8 2 2 2 2" xfId="33975" xr:uid="{00000000-0005-0000-0000-000050220000}"/>
    <cellStyle name="RowTitles1-Detail 2 2 2 2 8 2 2 3" xfId="31175" xr:uid="{00000000-0005-0000-0000-000051220000}"/>
    <cellStyle name="RowTitles1-Detail 2 2 2 2 8 2 3" xfId="15541" xr:uid="{00000000-0005-0000-0000-000052220000}"/>
    <cellStyle name="RowTitles1-Detail 2 2 2 2 8 2 3 2" xfId="28207" xr:uid="{00000000-0005-0000-0000-000053220000}"/>
    <cellStyle name="RowTitles1-Detail 2 2 2 2 8 2 3 2 2" xfId="36994" xr:uid="{00000000-0005-0000-0000-000054220000}"/>
    <cellStyle name="RowTitles1-Detail 2 2 2 2 8 2 4" xfId="7332" xr:uid="{00000000-0005-0000-0000-000055220000}"/>
    <cellStyle name="RowTitles1-Detail 2 2 2 2 8 2 4 2" xfId="27417" xr:uid="{00000000-0005-0000-0000-000056220000}"/>
    <cellStyle name="RowTitles1-Detail 2 2 2 2 8 2 5" xfId="25500" xr:uid="{00000000-0005-0000-0000-000057220000}"/>
    <cellStyle name="RowTitles1-Detail 2 2 2 2 8 3" xfId="4207" xr:uid="{00000000-0005-0000-0000-000058220000}"/>
    <cellStyle name="RowTitles1-Detail 2 2 2 2 8 3 2" xfId="13829" xr:uid="{00000000-0005-0000-0000-000059220000}"/>
    <cellStyle name="RowTitles1-Detail 2 2 2 2 8 3 2 2" xfId="24174" xr:uid="{00000000-0005-0000-0000-00005A220000}"/>
    <cellStyle name="RowTitles1-Detail 2 2 2 2 8 3 2 2 2" xfId="35399" xr:uid="{00000000-0005-0000-0000-00005B220000}"/>
    <cellStyle name="RowTitles1-Detail 2 2 2 2 8 3 2 3" xfId="32830" xr:uid="{00000000-0005-0000-0000-00005C220000}"/>
    <cellStyle name="RowTitles1-Detail 2 2 2 2 8 3 3" xfId="17395" xr:uid="{00000000-0005-0000-0000-00005D220000}"/>
    <cellStyle name="RowTitles1-Detail 2 2 2 2 8 3 3 2" xfId="30061" xr:uid="{00000000-0005-0000-0000-00005E220000}"/>
    <cellStyle name="RowTitles1-Detail 2 2 2 2 8 3 3 2 2" xfId="38838" xr:uid="{00000000-0005-0000-0000-00005F220000}"/>
    <cellStyle name="RowTitles1-Detail 2 2 2 2 8 3 4" xfId="9655" xr:uid="{00000000-0005-0000-0000-000060220000}"/>
    <cellStyle name="RowTitles1-Detail 2 2 2 2 8 3 4 2" xfId="20735" xr:uid="{00000000-0005-0000-0000-000061220000}"/>
    <cellStyle name="RowTitles1-Detail 2 2 2 2 8 3 5" xfId="19548" xr:uid="{00000000-0005-0000-0000-000062220000}"/>
    <cellStyle name="RowTitles1-Detail 2 2 2 2 8 4" xfId="11100" xr:uid="{00000000-0005-0000-0000-000063220000}"/>
    <cellStyle name="RowTitles1-Detail 2 2 2 2 8 4 2" xfId="21534" xr:uid="{00000000-0005-0000-0000-000064220000}"/>
    <cellStyle name="RowTitles1-Detail 2 2 2 2 8 4 2 2" xfId="33684" xr:uid="{00000000-0005-0000-0000-000065220000}"/>
    <cellStyle name="RowTitles1-Detail 2 2 2 2 8 4 3" xfId="30845" xr:uid="{00000000-0005-0000-0000-000066220000}"/>
    <cellStyle name="RowTitles1-Detail 2 2 2 2 8 5" xfId="14807" xr:uid="{00000000-0005-0000-0000-000067220000}"/>
    <cellStyle name="RowTitles1-Detail 2 2 2 2 8 5 2" xfId="27488" xr:uid="{00000000-0005-0000-0000-000068220000}"/>
    <cellStyle name="RowTitles1-Detail 2 2 2 2 8 5 2 2" xfId="36309" xr:uid="{00000000-0005-0000-0000-000069220000}"/>
    <cellStyle name="RowTitles1-Detail 2 2 2 2 8 6" xfId="5788" xr:uid="{00000000-0005-0000-0000-00006A220000}"/>
    <cellStyle name="RowTitles1-Detail 2 2 2 2 8 6 2" xfId="25232" xr:uid="{00000000-0005-0000-0000-00006B220000}"/>
    <cellStyle name="RowTitles1-Detail 2 2 2 2 8 7" xfId="18382" xr:uid="{00000000-0005-0000-0000-00006C220000}"/>
    <cellStyle name="RowTitles1-Detail 2 2 2 2 9" xfId="1633" xr:uid="{00000000-0005-0000-0000-00006D220000}"/>
    <cellStyle name="RowTitles1-Detail 2 2 2 2 9 2" xfId="2254" xr:uid="{00000000-0005-0000-0000-00006E220000}"/>
    <cellStyle name="RowTitles1-Detail 2 2 2 2 9 2 2" xfId="11895" xr:uid="{00000000-0005-0000-0000-00006F220000}"/>
    <cellStyle name="RowTitles1-Detail 2 2 2 2 9 2 2 2" xfId="22295" xr:uid="{00000000-0005-0000-0000-000070220000}"/>
    <cellStyle name="RowTitles1-Detail 2 2 2 2 9 2 2 2 2" xfId="33976" xr:uid="{00000000-0005-0000-0000-000071220000}"/>
    <cellStyle name="RowTitles1-Detail 2 2 2 2 9 2 2 3" xfId="31176" xr:uid="{00000000-0005-0000-0000-000072220000}"/>
    <cellStyle name="RowTitles1-Detail 2 2 2 2 9 2 3" xfId="15542" xr:uid="{00000000-0005-0000-0000-000073220000}"/>
    <cellStyle name="RowTitles1-Detail 2 2 2 2 9 2 3 2" xfId="28208" xr:uid="{00000000-0005-0000-0000-000074220000}"/>
    <cellStyle name="RowTitles1-Detail 2 2 2 2 9 2 3 2 2" xfId="36995" xr:uid="{00000000-0005-0000-0000-000075220000}"/>
    <cellStyle name="RowTitles1-Detail 2 2 2 2 9 2 4" xfId="7333" xr:uid="{00000000-0005-0000-0000-000076220000}"/>
    <cellStyle name="RowTitles1-Detail 2 2 2 2 9 2 4 2" xfId="21672" xr:uid="{00000000-0005-0000-0000-000077220000}"/>
    <cellStyle name="RowTitles1-Detail 2 2 2 2 9 2 5" xfId="18428" xr:uid="{00000000-0005-0000-0000-000078220000}"/>
    <cellStyle name="RowTitles1-Detail 2 2 2 2 9 3" xfId="4411" xr:uid="{00000000-0005-0000-0000-000079220000}"/>
    <cellStyle name="RowTitles1-Detail 2 2 2 2 9 3 2" xfId="14033" xr:uid="{00000000-0005-0000-0000-00007A220000}"/>
    <cellStyle name="RowTitles1-Detail 2 2 2 2 9 3 2 2" xfId="24370" xr:uid="{00000000-0005-0000-0000-00007B220000}"/>
    <cellStyle name="RowTitles1-Detail 2 2 2 2 9 3 2 2 2" xfId="35532" xr:uid="{00000000-0005-0000-0000-00007C220000}"/>
    <cellStyle name="RowTitles1-Detail 2 2 2 2 9 3 2 3" xfId="32984" xr:uid="{00000000-0005-0000-0000-00007D220000}"/>
    <cellStyle name="RowTitles1-Detail 2 2 2 2 9 3 3" xfId="17584" xr:uid="{00000000-0005-0000-0000-00007E220000}"/>
    <cellStyle name="RowTitles1-Detail 2 2 2 2 9 3 3 2" xfId="30250" xr:uid="{00000000-0005-0000-0000-00007F220000}"/>
    <cellStyle name="RowTitles1-Detail 2 2 2 2 9 3 3 2 2" xfId="39027" xr:uid="{00000000-0005-0000-0000-000080220000}"/>
    <cellStyle name="RowTitles1-Detail 2 2 2 2 9 3 4" xfId="9656" xr:uid="{00000000-0005-0000-0000-000081220000}"/>
    <cellStyle name="RowTitles1-Detail 2 2 2 2 9 3 4 2" xfId="26063" xr:uid="{00000000-0005-0000-0000-000082220000}"/>
    <cellStyle name="RowTitles1-Detail 2 2 2 2 9 3 5" xfId="25727" xr:uid="{00000000-0005-0000-0000-000083220000}"/>
    <cellStyle name="RowTitles1-Detail 2 2 2 2 9 4" xfId="11304" xr:uid="{00000000-0005-0000-0000-000084220000}"/>
    <cellStyle name="RowTitles1-Detail 2 2 2 2 9 4 2" xfId="21733" xr:uid="{00000000-0005-0000-0000-000085220000}"/>
    <cellStyle name="RowTitles1-Detail 2 2 2 2 9 4 2 2" xfId="33817" xr:uid="{00000000-0005-0000-0000-000086220000}"/>
    <cellStyle name="RowTitles1-Detail 2 2 2 2 9 4 3" xfId="30999" xr:uid="{00000000-0005-0000-0000-000087220000}"/>
    <cellStyle name="RowTitles1-Detail 2 2 2 2 9 5" xfId="15011" xr:uid="{00000000-0005-0000-0000-000088220000}"/>
    <cellStyle name="RowTitles1-Detail 2 2 2 2 9 5 2" xfId="27684" xr:uid="{00000000-0005-0000-0000-000089220000}"/>
    <cellStyle name="RowTitles1-Detail 2 2 2 2 9 5 2 2" xfId="36498" xr:uid="{00000000-0005-0000-0000-00008A220000}"/>
    <cellStyle name="RowTitles1-Detail 2 2 2 2 9 6" xfId="5789" xr:uid="{00000000-0005-0000-0000-00008B220000}"/>
    <cellStyle name="RowTitles1-Detail 2 2 2 2 9 6 2" xfId="25057" xr:uid="{00000000-0005-0000-0000-00008C220000}"/>
    <cellStyle name="RowTitles1-Detail 2 2 2 2 9 7" xfId="20150" xr:uid="{00000000-0005-0000-0000-00008D220000}"/>
    <cellStyle name="RowTitles1-Detail 2 2 2 2_STUD aligned by INSTIT" xfId="4941" xr:uid="{00000000-0005-0000-0000-00008E220000}"/>
    <cellStyle name="RowTitles1-Detail 2 2 2 3" xfId="401" xr:uid="{00000000-0005-0000-0000-00008F220000}"/>
    <cellStyle name="RowTitles1-Detail 2 2 2 3 2" xfId="757" xr:uid="{00000000-0005-0000-0000-000090220000}"/>
    <cellStyle name="RowTitles1-Detail 2 2 2 3 2 2" xfId="2256" xr:uid="{00000000-0005-0000-0000-000091220000}"/>
    <cellStyle name="RowTitles1-Detail 2 2 2 3 2 2 2" xfId="11897" xr:uid="{00000000-0005-0000-0000-000092220000}"/>
    <cellStyle name="RowTitles1-Detail 2 2 2 3 2 2 2 2" xfId="22297" xr:uid="{00000000-0005-0000-0000-000093220000}"/>
    <cellStyle name="RowTitles1-Detail 2 2 2 3 2 2 2 2 2" xfId="33978" xr:uid="{00000000-0005-0000-0000-000094220000}"/>
    <cellStyle name="RowTitles1-Detail 2 2 2 3 2 2 2 3" xfId="31178" xr:uid="{00000000-0005-0000-0000-000095220000}"/>
    <cellStyle name="RowTitles1-Detail 2 2 2 3 2 2 3" xfId="15544" xr:uid="{00000000-0005-0000-0000-000096220000}"/>
    <cellStyle name="RowTitles1-Detail 2 2 2 3 2 2 3 2" xfId="28210" xr:uid="{00000000-0005-0000-0000-000097220000}"/>
    <cellStyle name="RowTitles1-Detail 2 2 2 3 2 2 3 2 2" xfId="36997" xr:uid="{00000000-0005-0000-0000-000098220000}"/>
    <cellStyle name="RowTitles1-Detail 2 2 2 3 2 2 4" xfId="6881" xr:uid="{00000000-0005-0000-0000-000099220000}"/>
    <cellStyle name="RowTitles1-Detail 2 2 2 3 2 2 4 2" xfId="18241" xr:uid="{00000000-0005-0000-0000-00009A220000}"/>
    <cellStyle name="RowTitles1-Detail 2 2 2 3 2 2 5" xfId="4650" xr:uid="{00000000-0005-0000-0000-00009B220000}"/>
    <cellStyle name="RowTitles1-Detail 2 2 2 3 2 3" xfId="3538" xr:uid="{00000000-0005-0000-0000-00009C220000}"/>
    <cellStyle name="RowTitles1-Detail 2 2 2 3 2 3 2" xfId="13170" xr:uid="{00000000-0005-0000-0000-00009D220000}"/>
    <cellStyle name="RowTitles1-Detail 2 2 2 3 2 3 2 2" xfId="23537" xr:uid="{00000000-0005-0000-0000-00009E220000}"/>
    <cellStyle name="RowTitles1-Detail 2 2 2 3 2 3 2 2 2" xfId="34981" xr:uid="{00000000-0005-0000-0000-00009F220000}"/>
    <cellStyle name="RowTitles1-Detail 2 2 2 3 2 3 2 3" xfId="32345" xr:uid="{00000000-0005-0000-0000-0000A0220000}"/>
    <cellStyle name="RowTitles1-Detail 2 2 2 3 2 3 3" xfId="16779" xr:uid="{00000000-0005-0000-0000-0000A1220000}"/>
    <cellStyle name="RowTitles1-Detail 2 2 2 3 2 3 3 2" xfId="29445" xr:uid="{00000000-0005-0000-0000-0000A2220000}"/>
    <cellStyle name="RowTitles1-Detail 2 2 2 3 2 3 3 2 2" xfId="38226" xr:uid="{00000000-0005-0000-0000-0000A3220000}"/>
    <cellStyle name="RowTitles1-Detail 2 2 2 3 2 3 4" xfId="8388" xr:uid="{00000000-0005-0000-0000-0000A4220000}"/>
    <cellStyle name="RowTitles1-Detail 2 2 2 3 2 3 4 2" xfId="26105" xr:uid="{00000000-0005-0000-0000-0000A5220000}"/>
    <cellStyle name="RowTitles1-Detail 2 2 2 3 2 3 5" xfId="19844" xr:uid="{00000000-0005-0000-0000-0000A6220000}"/>
    <cellStyle name="RowTitles1-Detail 2 2 2 3 2 4" xfId="9182" xr:uid="{00000000-0005-0000-0000-0000A7220000}"/>
    <cellStyle name="RowTitles1-Detail 2 2 2 3 2 4 2" xfId="19248" xr:uid="{00000000-0005-0000-0000-0000A8220000}"/>
    <cellStyle name="RowTitles1-Detail 2 2 2 3 2 5" xfId="10251" xr:uid="{00000000-0005-0000-0000-0000A9220000}"/>
    <cellStyle name="RowTitles1-Detail 2 2 2 3 2 5 2" xfId="26578" xr:uid="{00000000-0005-0000-0000-0000AA220000}"/>
    <cellStyle name="RowTitles1-Detail 2 2 2 3 2 5 2 2" xfId="35763" xr:uid="{00000000-0005-0000-0000-0000AB220000}"/>
    <cellStyle name="RowTitles1-Detail 2 2 2 3 3" xfId="1036" xr:uid="{00000000-0005-0000-0000-0000AC220000}"/>
    <cellStyle name="RowTitles1-Detail 2 2 2 3 3 2" xfId="2257" xr:uid="{00000000-0005-0000-0000-0000AD220000}"/>
    <cellStyle name="RowTitles1-Detail 2 2 2 3 3 2 2" xfId="11898" xr:uid="{00000000-0005-0000-0000-0000AE220000}"/>
    <cellStyle name="RowTitles1-Detail 2 2 2 3 3 2 2 2" xfId="22298" xr:uid="{00000000-0005-0000-0000-0000AF220000}"/>
    <cellStyle name="RowTitles1-Detail 2 2 2 3 3 2 2 2 2" xfId="33979" xr:uid="{00000000-0005-0000-0000-0000B0220000}"/>
    <cellStyle name="RowTitles1-Detail 2 2 2 3 3 2 2 3" xfId="31179" xr:uid="{00000000-0005-0000-0000-0000B1220000}"/>
    <cellStyle name="RowTitles1-Detail 2 2 2 3 3 2 3" xfId="15545" xr:uid="{00000000-0005-0000-0000-0000B2220000}"/>
    <cellStyle name="RowTitles1-Detail 2 2 2 3 3 2 3 2" xfId="28211" xr:uid="{00000000-0005-0000-0000-0000B3220000}"/>
    <cellStyle name="RowTitles1-Detail 2 2 2 3 3 2 3 2 2" xfId="36998" xr:uid="{00000000-0005-0000-0000-0000B4220000}"/>
    <cellStyle name="RowTitles1-Detail 2 2 2 3 3 2 4" xfId="7102" xr:uid="{00000000-0005-0000-0000-0000B5220000}"/>
    <cellStyle name="RowTitles1-Detail 2 2 2 3 3 2 4 2" xfId="17798" xr:uid="{00000000-0005-0000-0000-0000B6220000}"/>
    <cellStyle name="RowTitles1-Detail 2 2 2 3 3 2 5" xfId="26846" xr:uid="{00000000-0005-0000-0000-0000B7220000}"/>
    <cellStyle name="RowTitles1-Detail 2 2 2 3 3 3" xfId="3814" xr:uid="{00000000-0005-0000-0000-0000B8220000}"/>
    <cellStyle name="RowTitles1-Detail 2 2 2 3 3 3 2" xfId="13441" xr:uid="{00000000-0005-0000-0000-0000B9220000}"/>
    <cellStyle name="RowTitles1-Detail 2 2 2 3 3 3 2 2" xfId="23802" xr:uid="{00000000-0005-0000-0000-0000BA220000}"/>
    <cellStyle name="RowTitles1-Detail 2 2 2 3 3 3 2 2 2" xfId="35146" xr:uid="{00000000-0005-0000-0000-0000BB220000}"/>
    <cellStyle name="RowTitles1-Detail 2 2 2 3 3 3 2 3" xfId="32538" xr:uid="{00000000-0005-0000-0000-0000BC220000}"/>
    <cellStyle name="RowTitles1-Detail 2 2 2 3 3 3 3" xfId="17034" xr:uid="{00000000-0005-0000-0000-0000BD220000}"/>
    <cellStyle name="RowTitles1-Detail 2 2 2 3 3 3 3 2" xfId="29700" xr:uid="{00000000-0005-0000-0000-0000BE220000}"/>
    <cellStyle name="RowTitles1-Detail 2 2 2 3 3 3 3 2 2" xfId="38479" xr:uid="{00000000-0005-0000-0000-0000BF220000}"/>
    <cellStyle name="RowTitles1-Detail 2 2 2 3 3 3 4" xfId="8610" xr:uid="{00000000-0005-0000-0000-0000C0220000}"/>
    <cellStyle name="RowTitles1-Detail 2 2 2 3 3 3 4 2" xfId="24947" xr:uid="{00000000-0005-0000-0000-0000C1220000}"/>
    <cellStyle name="RowTitles1-Detail 2 2 2 3 3 3 5" xfId="18967" xr:uid="{00000000-0005-0000-0000-0000C2220000}"/>
    <cellStyle name="RowTitles1-Detail 2 2 2 3 3 4" xfId="9406" xr:uid="{00000000-0005-0000-0000-0000C3220000}"/>
    <cellStyle name="RowTitles1-Detail 2 2 2 3 3 4 2" xfId="24901" xr:uid="{00000000-0005-0000-0000-0000C4220000}"/>
    <cellStyle name="RowTitles1-Detail 2 2 2 3 3 5" xfId="10754" xr:uid="{00000000-0005-0000-0000-0000C5220000}"/>
    <cellStyle name="RowTitles1-Detail 2 2 2 3 3 5 2" xfId="21222" xr:uid="{00000000-0005-0000-0000-0000C6220000}"/>
    <cellStyle name="RowTitles1-Detail 2 2 2 3 3 5 2 2" xfId="33487" xr:uid="{00000000-0005-0000-0000-0000C7220000}"/>
    <cellStyle name="RowTitles1-Detail 2 2 2 3 3 5 3" xfId="30616" xr:uid="{00000000-0005-0000-0000-0000C8220000}"/>
    <cellStyle name="RowTitles1-Detail 2 2 2 3 3 6" xfId="14438" xr:uid="{00000000-0005-0000-0000-0000C9220000}"/>
    <cellStyle name="RowTitles1-Detail 2 2 2 3 3 6 2" xfId="27131" xr:uid="{00000000-0005-0000-0000-0000CA220000}"/>
    <cellStyle name="RowTitles1-Detail 2 2 2 3 3 6 2 2" xfId="35968" xr:uid="{00000000-0005-0000-0000-0000CB220000}"/>
    <cellStyle name="RowTitles1-Detail 2 2 2 3 3 7" xfId="5561" xr:uid="{00000000-0005-0000-0000-0000CC220000}"/>
    <cellStyle name="RowTitles1-Detail 2 2 2 3 3 7 2" xfId="17899" xr:uid="{00000000-0005-0000-0000-0000CD220000}"/>
    <cellStyle name="RowTitles1-Detail 2 2 2 3 3 8" xfId="18834" xr:uid="{00000000-0005-0000-0000-0000CE220000}"/>
    <cellStyle name="RowTitles1-Detail 2 2 2 3 4" xfId="1269" xr:uid="{00000000-0005-0000-0000-0000CF220000}"/>
    <cellStyle name="RowTitles1-Detail 2 2 2 3 4 2" xfId="2258" xr:uid="{00000000-0005-0000-0000-0000D0220000}"/>
    <cellStyle name="RowTitles1-Detail 2 2 2 3 4 2 2" xfId="11899" xr:uid="{00000000-0005-0000-0000-0000D1220000}"/>
    <cellStyle name="RowTitles1-Detail 2 2 2 3 4 2 2 2" xfId="22299" xr:uid="{00000000-0005-0000-0000-0000D2220000}"/>
    <cellStyle name="RowTitles1-Detail 2 2 2 3 4 2 2 2 2" xfId="33980" xr:uid="{00000000-0005-0000-0000-0000D3220000}"/>
    <cellStyle name="RowTitles1-Detail 2 2 2 3 4 2 2 3" xfId="31180" xr:uid="{00000000-0005-0000-0000-0000D4220000}"/>
    <cellStyle name="RowTitles1-Detail 2 2 2 3 4 2 3" xfId="15546" xr:uid="{00000000-0005-0000-0000-0000D5220000}"/>
    <cellStyle name="RowTitles1-Detail 2 2 2 3 4 2 3 2" xfId="28212" xr:uid="{00000000-0005-0000-0000-0000D6220000}"/>
    <cellStyle name="RowTitles1-Detail 2 2 2 3 4 2 3 2 2" xfId="36999" xr:uid="{00000000-0005-0000-0000-0000D7220000}"/>
    <cellStyle name="RowTitles1-Detail 2 2 2 3 4 2 4" xfId="7334" xr:uid="{00000000-0005-0000-0000-0000D8220000}"/>
    <cellStyle name="RowTitles1-Detail 2 2 2 3 4 2 4 2" xfId="20163" xr:uid="{00000000-0005-0000-0000-0000D9220000}"/>
    <cellStyle name="RowTitles1-Detail 2 2 2 3 4 2 5" xfId="20330" xr:uid="{00000000-0005-0000-0000-0000DA220000}"/>
    <cellStyle name="RowTitles1-Detail 2 2 2 3 4 3" xfId="4047" xr:uid="{00000000-0005-0000-0000-0000DB220000}"/>
    <cellStyle name="RowTitles1-Detail 2 2 2 3 4 3 2" xfId="13669" xr:uid="{00000000-0005-0000-0000-0000DC220000}"/>
    <cellStyle name="RowTitles1-Detail 2 2 2 3 4 3 2 2" xfId="24021" xr:uid="{00000000-0005-0000-0000-0000DD220000}"/>
    <cellStyle name="RowTitles1-Detail 2 2 2 3 4 3 2 2 2" xfId="35294" xr:uid="{00000000-0005-0000-0000-0000DE220000}"/>
    <cellStyle name="RowTitles1-Detail 2 2 2 3 4 3 2 3" xfId="32709" xr:uid="{00000000-0005-0000-0000-0000DF220000}"/>
    <cellStyle name="RowTitles1-Detail 2 2 2 3 4 3 3" xfId="17247" xr:uid="{00000000-0005-0000-0000-0000E0220000}"/>
    <cellStyle name="RowTitles1-Detail 2 2 2 3 4 3 3 2" xfId="29913" xr:uid="{00000000-0005-0000-0000-0000E1220000}"/>
    <cellStyle name="RowTitles1-Detail 2 2 2 3 4 3 3 2 2" xfId="38690" xr:uid="{00000000-0005-0000-0000-0000E2220000}"/>
    <cellStyle name="RowTitles1-Detail 2 2 2 3 4 3 4" xfId="9657" xr:uid="{00000000-0005-0000-0000-0000E3220000}"/>
    <cellStyle name="RowTitles1-Detail 2 2 2 3 4 3 4 2" xfId="4676" xr:uid="{00000000-0005-0000-0000-0000E4220000}"/>
    <cellStyle name="RowTitles1-Detail 2 2 2 3 4 3 5" xfId="21337" xr:uid="{00000000-0005-0000-0000-0000E5220000}"/>
    <cellStyle name="RowTitles1-Detail 2 2 2 3 4 4" xfId="10940" xr:uid="{00000000-0005-0000-0000-0000E6220000}"/>
    <cellStyle name="RowTitles1-Detail 2 2 2 3 4 4 2" xfId="21380" xr:uid="{00000000-0005-0000-0000-0000E7220000}"/>
    <cellStyle name="RowTitles1-Detail 2 2 2 3 4 4 2 2" xfId="33579" xr:uid="{00000000-0005-0000-0000-0000E8220000}"/>
    <cellStyle name="RowTitles1-Detail 2 2 2 3 4 4 3" xfId="30724" xr:uid="{00000000-0005-0000-0000-0000E9220000}"/>
    <cellStyle name="RowTitles1-Detail 2 2 2 3 4 5" xfId="14647" xr:uid="{00000000-0005-0000-0000-0000EA220000}"/>
    <cellStyle name="RowTitles1-Detail 2 2 2 3 4 5 2" xfId="27332" xr:uid="{00000000-0005-0000-0000-0000EB220000}"/>
    <cellStyle name="RowTitles1-Detail 2 2 2 3 4 5 2 2" xfId="36161" xr:uid="{00000000-0005-0000-0000-0000EC220000}"/>
    <cellStyle name="RowTitles1-Detail 2 2 2 3 4 6" xfId="5790" xr:uid="{00000000-0005-0000-0000-0000ED220000}"/>
    <cellStyle name="RowTitles1-Detail 2 2 2 3 4 6 2" xfId="18110" xr:uid="{00000000-0005-0000-0000-0000EE220000}"/>
    <cellStyle name="RowTitles1-Detail 2 2 2 3 4 7" xfId="7189" xr:uid="{00000000-0005-0000-0000-0000EF220000}"/>
    <cellStyle name="RowTitles1-Detail 2 2 2 3 5" xfId="1486" xr:uid="{00000000-0005-0000-0000-0000F0220000}"/>
    <cellStyle name="RowTitles1-Detail 2 2 2 3 5 2" xfId="2259" xr:uid="{00000000-0005-0000-0000-0000F1220000}"/>
    <cellStyle name="RowTitles1-Detail 2 2 2 3 5 2 2" xfId="11900" xr:uid="{00000000-0005-0000-0000-0000F2220000}"/>
    <cellStyle name="RowTitles1-Detail 2 2 2 3 5 2 2 2" xfId="22300" xr:uid="{00000000-0005-0000-0000-0000F3220000}"/>
    <cellStyle name="RowTitles1-Detail 2 2 2 3 5 2 2 2 2" xfId="33981" xr:uid="{00000000-0005-0000-0000-0000F4220000}"/>
    <cellStyle name="RowTitles1-Detail 2 2 2 3 5 2 2 3" xfId="31181" xr:uid="{00000000-0005-0000-0000-0000F5220000}"/>
    <cellStyle name="RowTitles1-Detail 2 2 2 3 5 2 3" xfId="15547" xr:uid="{00000000-0005-0000-0000-0000F6220000}"/>
    <cellStyle name="RowTitles1-Detail 2 2 2 3 5 2 3 2" xfId="28213" xr:uid="{00000000-0005-0000-0000-0000F7220000}"/>
    <cellStyle name="RowTitles1-Detail 2 2 2 3 5 2 3 2 2" xfId="37000" xr:uid="{00000000-0005-0000-0000-0000F8220000}"/>
    <cellStyle name="RowTitles1-Detail 2 2 2 3 5 2 4" xfId="7335" xr:uid="{00000000-0005-0000-0000-0000F9220000}"/>
    <cellStyle name="RowTitles1-Detail 2 2 2 3 5 2 4 2" xfId="18016" xr:uid="{00000000-0005-0000-0000-0000FA220000}"/>
    <cellStyle name="RowTitles1-Detail 2 2 2 3 5 2 5" xfId="19019" xr:uid="{00000000-0005-0000-0000-0000FB220000}"/>
    <cellStyle name="RowTitles1-Detail 2 2 2 3 5 3" xfId="4264" xr:uid="{00000000-0005-0000-0000-0000FC220000}"/>
    <cellStyle name="RowTitles1-Detail 2 2 2 3 5 3 2" xfId="13886" xr:uid="{00000000-0005-0000-0000-0000FD220000}"/>
    <cellStyle name="RowTitles1-Detail 2 2 2 3 5 3 2 2" xfId="24228" xr:uid="{00000000-0005-0000-0000-0000FE220000}"/>
    <cellStyle name="RowTitles1-Detail 2 2 2 3 5 3 2 2 2" xfId="35435" xr:uid="{00000000-0005-0000-0000-0000FF220000}"/>
    <cellStyle name="RowTitles1-Detail 2 2 2 3 5 3 2 3" xfId="32871" xr:uid="{00000000-0005-0000-0000-000000230000}"/>
    <cellStyle name="RowTitles1-Detail 2 2 2 3 5 3 3" xfId="17446" xr:uid="{00000000-0005-0000-0000-000001230000}"/>
    <cellStyle name="RowTitles1-Detail 2 2 2 3 5 3 3 2" xfId="30112" xr:uid="{00000000-0005-0000-0000-000002230000}"/>
    <cellStyle name="RowTitles1-Detail 2 2 2 3 5 3 3 2 2" xfId="38889" xr:uid="{00000000-0005-0000-0000-000003230000}"/>
    <cellStyle name="RowTitles1-Detail 2 2 2 3 5 3 4" xfId="9658" xr:uid="{00000000-0005-0000-0000-000004230000}"/>
    <cellStyle name="RowTitles1-Detail 2 2 2 3 5 3 4 2" xfId="17895" xr:uid="{00000000-0005-0000-0000-000005230000}"/>
    <cellStyle name="RowTitles1-Detail 2 2 2 3 5 3 5" xfId="18068" xr:uid="{00000000-0005-0000-0000-000006230000}"/>
    <cellStyle name="RowTitles1-Detail 2 2 2 3 5 4" xfId="11157" xr:uid="{00000000-0005-0000-0000-000007230000}"/>
    <cellStyle name="RowTitles1-Detail 2 2 2 3 5 4 2" xfId="21588" xr:uid="{00000000-0005-0000-0000-000008230000}"/>
    <cellStyle name="RowTitles1-Detail 2 2 2 3 5 4 2 2" xfId="33720" xr:uid="{00000000-0005-0000-0000-000009230000}"/>
    <cellStyle name="RowTitles1-Detail 2 2 2 3 5 4 3" xfId="30886" xr:uid="{00000000-0005-0000-0000-00000A230000}"/>
    <cellStyle name="RowTitles1-Detail 2 2 2 3 5 5" xfId="14864" xr:uid="{00000000-0005-0000-0000-00000B230000}"/>
    <cellStyle name="RowTitles1-Detail 2 2 2 3 5 5 2" xfId="27541" xr:uid="{00000000-0005-0000-0000-00000C230000}"/>
    <cellStyle name="RowTitles1-Detail 2 2 2 3 5 5 2 2" xfId="36360" xr:uid="{00000000-0005-0000-0000-00000D230000}"/>
    <cellStyle name="RowTitles1-Detail 2 2 2 3 5 6" xfId="5791" xr:uid="{00000000-0005-0000-0000-00000E230000}"/>
    <cellStyle name="RowTitles1-Detail 2 2 2 3 5 6 2" xfId="26853" xr:uid="{00000000-0005-0000-0000-00000F230000}"/>
    <cellStyle name="RowTitles1-Detail 2 2 2 3 5 7" xfId="20873" xr:uid="{00000000-0005-0000-0000-000010230000}"/>
    <cellStyle name="RowTitles1-Detail 2 2 2 3 6" xfId="1688" xr:uid="{00000000-0005-0000-0000-000011230000}"/>
    <cellStyle name="RowTitles1-Detail 2 2 2 3 6 2" xfId="2260" xr:uid="{00000000-0005-0000-0000-000012230000}"/>
    <cellStyle name="RowTitles1-Detail 2 2 2 3 6 2 2" xfId="11901" xr:uid="{00000000-0005-0000-0000-000013230000}"/>
    <cellStyle name="RowTitles1-Detail 2 2 2 3 6 2 2 2" xfId="22301" xr:uid="{00000000-0005-0000-0000-000014230000}"/>
    <cellStyle name="RowTitles1-Detail 2 2 2 3 6 2 2 2 2" xfId="33982" xr:uid="{00000000-0005-0000-0000-000015230000}"/>
    <cellStyle name="RowTitles1-Detail 2 2 2 3 6 2 2 3" xfId="31182" xr:uid="{00000000-0005-0000-0000-000016230000}"/>
    <cellStyle name="RowTitles1-Detail 2 2 2 3 6 2 3" xfId="15548" xr:uid="{00000000-0005-0000-0000-000017230000}"/>
    <cellStyle name="RowTitles1-Detail 2 2 2 3 6 2 3 2" xfId="28214" xr:uid="{00000000-0005-0000-0000-000018230000}"/>
    <cellStyle name="RowTitles1-Detail 2 2 2 3 6 2 3 2 2" xfId="37001" xr:uid="{00000000-0005-0000-0000-000019230000}"/>
    <cellStyle name="RowTitles1-Detail 2 2 2 3 6 2 4" xfId="7336" xr:uid="{00000000-0005-0000-0000-00001A230000}"/>
    <cellStyle name="RowTitles1-Detail 2 2 2 3 6 2 4 2" xfId="17958" xr:uid="{00000000-0005-0000-0000-00001B230000}"/>
    <cellStyle name="RowTitles1-Detail 2 2 2 3 6 2 5" xfId="17882" xr:uid="{00000000-0005-0000-0000-00001C230000}"/>
    <cellStyle name="RowTitles1-Detail 2 2 2 3 6 3" xfId="4466" xr:uid="{00000000-0005-0000-0000-00001D230000}"/>
    <cellStyle name="RowTitles1-Detail 2 2 2 3 6 3 2" xfId="14088" xr:uid="{00000000-0005-0000-0000-00001E230000}"/>
    <cellStyle name="RowTitles1-Detail 2 2 2 3 6 3 2 2" xfId="24420" xr:uid="{00000000-0005-0000-0000-00001F230000}"/>
    <cellStyle name="RowTitles1-Detail 2 2 2 3 6 3 2 2 2" xfId="35566" xr:uid="{00000000-0005-0000-0000-000020230000}"/>
    <cellStyle name="RowTitles1-Detail 2 2 2 3 6 3 2 3" xfId="33023" xr:uid="{00000000-0005-0000-0000-000021230000}"/>
    <cellStyle name="RowTitles1-Detail 2 2 2 3 6 3 3" xfId="17633" xr:uid="{00000000-0005-0000-0000-000022230000}"/>
    <cellStyle name="RowTitles1-Detail 2 2 2 3 6 3 3 2" xfId="30299" xr:uid="{00000000-0005-0000-0000-000023230000}"/>
    <cellStyle name="RowTitles1-Detail 2 2 2 3 6 3 3 2 2" xfId="39076" xr:uid="{00000000-0005-0000-0000-000024230000}"/>
    <cellStyle name="RowTitles1-Detail 2 2 2 3 6 3 4" xfId="9659" xr:uid="{00000000-0005-0000-0000-000025230000}"/>
    <cellStyle name="RowTitles1-Detail 2 2 2 3 6 3 4 2" xfId="20345" xr:uid="{00000000-0005-0000-0000-000026230000}"/>
    <cellStyle name="RowTitles1-Detail 2 2 2 3 6 3 5" xfId="24940" xr:uid="{00000000-0005-0000-0000-000027230000}"/>
    <cellStyle name="RowTitles1-Detail 2 2 2 3 6 4" xfId="11359" xr:uid="{00000000-0005-0000-0000-000028230000}"/>
    <cellStyle name="RowTitles1-Detail 2 2 2 3 6 4 2" xfId="21784" xr:uid="{00000000-0005-0000-0000-000029230000}"/>
    <cellStyle name="RowTitles1-Detail 2 2 2 3 6 4 2 2" xfId="33851" xr:uid="{00000000-0005-0000-0000-00002A230000}"/>
    <cellStyle name="RowTitles1-Detail 2 2 2 3 6 4 3" xfId="31038" xr:uid="{00000000-0005-0000-0000-00002B230000}"/>
    <cellStyle name="RowTitles1-Detail 2 2 2 3 6 5" xfId="15066" xr:uid="{00000000-0005-0000-0000-00002C230000}"/>
    <cellStyle name="RowTitles1-Detail 2 2 2 3 6 5 2" xfId="27735" xr:uid="{00000000-0005-0000-0000-00002D230000}"/>
    <cellStyle name="RowTitles1-Detail 2 2 2 3 6 5 2 2" xfId="36547" xr:uid="{00000000-0005-0000-0000-00002E230000}"/>
    <cellStyle name="RowTitles1-Detail 2 2 2 3 6 6" xfId="5792" xr:uid="{00000000-0005-0000-0000-00002F230000}"/>
    <cellStyle name="RowTitles1-Detail 2 2 2 3 6 6 2" xfId="19121" xr:uid="{00000000-0005-0000-0000-000030230000}"/>
    <cellStyle name="RowTitles1-Detail 2 2 2 3 6 7" xfId="4905" xr:uid="{00000000-0005-0000-0000-000031230000}"/>
    <cellStyle name="RowTitles1-Detail 2 2 2 3 7" xfId="2255" xr:uid="{00000000-0005-0000-0000-000032230000}"/>
    <cellStyle name="RowTitles1-Detail 2 2 2 3 7 2" xfId="11896" xr:uid="{00000000-0005-0000-0000-000033230000}"/>
    <cellStyle name="RowTitles1-Detail 2 2 2 3 7 2 2" xfId="22296" xr:uid="{00000000-0005-0000-0000-000034230000}"/>
    <cellStyle name="RowTitles1-Detail 2 2 2 3 7 2 2 2" xfId="33977" xr:uid="{00000000-0005-0000-0000-000035230000}"/>
    <cellStyle name="RowTitles1-Detail 2 2 2 3 7 2 3" xfId="31177" xr:uid="{00000000-0005-0000-0000-000036230000}"/>
    <cellStyle name="RowTitles1-Detail 2 2 2 3 7 3" xfId="15543" xr:uid="{00000000-0005-0000-0000-000037230000}"/>
    <cellStyle name="RowTitles1-Detail 2 2 2 3 7 3 2" xfId="28209" xr:uid="{00000000-0005-0000-0000-000038230000}"/>
    <cellStyle name="RowTitles1-Detail 2 2 2 3 7 3 2 2" xfId="36996" xr:uid="{00000000-0005-0000-0000-000039230000}"/>
    <cellStyle name="RowTitles1-Detail 2 2 2 3 7 4" xfId="6443" xr:uid="{00000000-0005-0000-0000-00003A230000}"/>
    <cellStyle name="RowTitles1-Detail 2 2 2 3 7 4 2" xfId="20351" xr:uid="{00000000-0005-0000-0000-00003B230000}"/>
    <cellStyle name="RowTitles1-Detail 2 2 2 3 7 5" xfId="20138" xr:uid="{00000000-0005-0000-0000-00003C230000}"/>
    <cellStyle name="RowTitles1-Detail 2 2 2 3 8" xfId="8893" xr:uid="{00000000-0005-0000-0000-00003D230000}"/>
    <cellStyle name="RowTitles1-Detail 2 2 2 3 8 2" xfId="19536" xr:uid="{00000000-0005-0000-0000-00003E230000}"/>
    <cellStyle name="RowTitles1-Detail 2 2 2 3 9" xfId="10526" xr:uid="{00000000-0005-0000-0000-00003F230000}"/>
    <cellStyle name="RowTitles1-Detail 2 2 2 3 9 2" xfId="25325" xr:uid="{00000000-0005-0000-0000-000040230000}"/>
    <cellStyle name="RowTitles1-Detail 2 2 2 3 9 2 2" xfId="35694" xr:uid="{00000000-0005-0000-0000-000041230000}"/>
    <cellStyle name="RowTitles1-Detail 2 2 2 3_STUD aligned by INSTIT" xfId="4945" xr:uid="{00000000-0005-0000-0000-000042230000}"/>
    <cellStyle name="RowTitles1-Detail 2 2 2 4" xfId="459" xr:uid="{00000000-0005-0000-0000-000043230000}"/>
    <cellStyle name="RowTitles1-Detail 2 2 2 4 2" xfId="815" xr:uid="{00000000-0005-0000-0000-000044230000}"/>
    <cellStyle name="RowTitles1-Detail 2 2 2 4 2 2" xfId="2262" xr:uid="{00000000-0005-0000-0000-000045230000}"/>
    <cellStyle name="RowTitles1-Detail 2 2 2 4 2 2 2" xfId="11903" xr:uid="{00000000-0005-0000-0000-000046230000}"/>
    <cellStyle name="RowTitles1-Detail 2 2 2 4 2 2 2 2" xfId="22303" xr:uid="{00000000-0005-0000-0000-000047230000}"/>
    <cellStyle name="RowTitles1-Detail 2 2 2 4 2 2 2 2 2" xfId="33984" xr:uid="{00000000-0005-0000-0000-000048230000}"/>
    <cellStyle name="RowTitles1-Detail 2 2 2 4 2 2 2 3" xfId="31184" xr:uid="{00000000-0005-0000-0000-000049230000}"/>
    <cellStyle name="RowTitles1-Detail 2 2 2 4 2 2 3" xfId="15550" xr:uid="{00000000-0005-0000-0000-00004A230000}"/>
    <cellStyle name="RowTitles1-Detail 2 2 2 4 2 2 3 2" xfId="28216" xr:uid="{00000000-0005-0000-0000-00004B230000}"/>
    <cellStyle name="RowTitles1-Detail 2 2 2 4 2 2 3 2 2" xfId="37003" xr:uid="{00000000-0005-0000-0000-00004C230000}"/>
    <cellStyle name="RowTitles1-Detail 2 2 2 4 2 2 4" xfId="6762" xr:uid="{00000000-0005-0000-0000-00004D230000}"/>
    <cellStyle name="RowTitles1-Detail 2 2 2 4 2 2 4 2" xfId="25248" xr:uid="{00000000-0005-0000-0000-00004E230000}"/>
    <cellStyle name="RowTitles1-Detail 2 2 2 4 2 2 5" xfId="20086" xr:uid="{00000000-0005-0000-0000-00004F230000}"/>
    <cellStyle name="RowTitles1-Detail 2 2 2 4 2 3" xfId="3596" xr:uid="{00000000-0005-0000-0000-000050230000}"/>
    <cellStyle name="RowTitles1-Detail 2 2 2 4 2 3 2" xfId="13224" xr:uid="{00000000-0005-0000-0000-000051230000}"/>
    <cellStyle name="RowTitles1-Detail 2 2 2 4 2 3 2 2" xfId="23592" xr:uid="{00000000-0005-0000-0000-000052230000}"/>
    <cellStyle name="RowTitles1-Detail 2 2 2 4 2 3 2 2 2" xfId="35013" xr:uid="{00000000-0005-0000-0000-000053230000}"/>
    <cellStyle name="RowTitles1-Detail 2 2 2 4 2 3 2 3" xfId="32383" xr:uid="{00000000-0005-0000-0000-000054230000}"/>
    <cellStyle name="RowTitles1-Detail 2 2 2 4 2 3 3" xfId="16831" xr:uid="{00000000-0005-0000-0000-000055230000}"/>
    <cellStyle name="RowTitles1-Detail 2 2 2 4 2 3 3 2" xfId="29497" xr:uid="{00000000-0005-0000-0000-000056230000}"/>
    <cellStyle name="RowTitles1-Detail 2 2 2 4 2 3 3 2 2" xfId="38277" xr:uid="{00000000-0005-0000-0000-000057230000}"/>
    <cellStyle name="RowTitles1-Detail 2 2 2 4 2 3 4" xfId="8268" xr:uid="{00000000-0005-0000-0000-000058230000}"/>
    <cellStyle name="RowTitles1-Detail 2 2 2 4 2 3 4 2" xfId="21282" xr:uid="{00000000-0005-0000-0000-000059230000}"/>
    <cellStyle name="RowTitles1-Detail 2 2 2 4 2 3 5" xfId="24994" xr:uid="{00000000-0005-0000-0000-00005A230000}"/>
    <cellStyle name="RowTitles1-Detail 2 2 2 4 2 4" xfId="9059" xr:uid="{00000000-0005-0000-0000-00005B230000}"/>
    <cellStyle name="RowTitles1-Detail 2 2 2 4 2 4 2" xfId="7183" xr:uid="{00000000-0005-0000-0000-00005C230000}"/>
    <cellStyle name="RowTitles1-Detail 2 2 2 4 2 5" xfId="10576" xr:uid="{00000000-0005-0000-0000-00005D230000}"/>
    <cellStyle name="RowTitles1-Detail 2 2 2 4 2 5 2" xfId="21061" xr:uid="{00000000-0005-0000-0000-00005E230000}"/>
    <cellStyle name="RowTitles1-Detail 2 2 2 4 2 5 2 2" xfId="33402" xr:uid="{00000000-0005-0000-0000-00005F230000}"/>
    <cellStyle name="RowTitles1-Detail 2 2 2 4 2 5 3" xfId="30514" xr:uid="{00000000-0005-0000-0000-000060230000}"/>
    <cellStyle name="RowTitles1-Detail 2 2 2 4 2 6" xfId="14230" xr:uid="{00000000-0005-0000-0000-000061230000}"/>
    <cellStyle name="RowTitles1-Detail 2 2 2 4 2 6 2" xfId="26932" xr:uid="{00000000-0005-0000-0000-000062230000}"/>
    <cellStyle name="RowTitles1-Detail 2 2 2 4 2 6 2 2" xfId="35775" xr:uid="{00000000-0005-0000-0000-000063230000}"/>
    <cellStyle name="RowTitles1-Detail 2 2 2 4 2 7" xfId="5290" xr:uid="{00000000-0005-0000-0000-000064230000}"/>
    <cellStyle name="RowTitles1-Detail 2 2 2 4 2 7 2" xfId="25078" xr:uid="{00000000-0005-0000-0000-000065230000}"/>
    <cellStyle name="RowTitles1-Detail 2 2 2 4 2 8" xfId="26719" xr:uid="{00000000-0005-0000-0000-000066230000}"/>
    <cellStyle name="RowTitles1-Detail 2 2 2 4 3" xfId="1094" xr:uid="{00000000-0005-0000-0000-000067230000}"/>
    <cellStyle name="RowTitles1-Detail 2 2 2 4 3 2" xfId="2263" xr:uid="{00000000-0005-0000-0000-000068230000}"/>
    <cellStyle name="RowTitles1-Detail 2 2 2 4 3 2 2" xfId="11904" xr:uid="{00000000-0005-0000-0000-000069230000}"/>
    <cellStyle name="RowTitles1-Detail 2 2 2 4 3 2 2 2" xfId="22304" xr:uid="{00000000-0005-0000-0000-00006A230000}"/>
    <cellStyle name="RowTitles1-Detail 2 2 2 4 3 2 2 2 2" xfId="33985" xr:uid="{00000000-0005-0000-0000-00006B230000}"/>
    <cellStyle name="RowTitles1-Detail 2 2 2 4 3 2 2 3" xfId="31185" xr:uid="{00000000-0005-0000-0000-00006C230000}"/>
    <cellStyle name="RowTitles1-Detail 2 2 2 4 3 2 3" xfId="15551" xr:uid="{00000000-0005-0000-0000-00006D230000}"/>
    <cellStyle name="RowTitles1-Detail 2 2 2 4 3 2 3 2" xfId="28217" xr:uid="{00000000-0005-0000-0000-00006E230000}"/>
    <cellStyle name="RowTitles1-Detail 2 2 2 4 3 2 3 2 2" xfId="37004" xr:uid="{00000000-0005-0000-0000-00006F230000}"/>
    <cellStyle name="RowTitles1-Detail 2 2 2 4 3 2 4" xfId="6934" xr:uid="{00000000-0005-0000-0000-000070230000}"/>
    <cellStyle name="RowTitles1-Detail 2 2 2 4 3 2 4 2" xfId="18437" xr:uid="{00000000-0005-0000-0000-000071230000}"/>
    <cellStyle name="RowTitles1-Detail 2 2 2 4 3 2 5" xfId="26717" xr:uid="{00000000-0005-0000-0000-000072230000}"/>
    <cellStyle name="RowTitles1-Detail 2 2 2 4 3 3" xfId="3872" xr:uid="{00000000-0005-0000-0000-000073230000}"/>
    <cellStyle name="RowTitles1-Detail 2 2 2 4 3 3 2" xfId="13495" xr:uid="{00000000-0005-0000-0000-000074230000}"/>
    <cellStyle name="RowTitles1-Detail 2 2 2 4 3 3 2 2" xfId="23856" xr:uid="{00000000-0005-0000-0000-000075230000}"/>
    <cellStyle name="RowTitles1-Detail 2 2 2 4 3 3 2 2 2" xfId="35178" xr:uid="{00000000-0005-0000-0000-000076230000}"/>
    <cellStyle name="RowTitles1-Detail 2 2 2 4 3 3 2 3" xfId="32576" xr:uid="{00000000-0005-0000-0000-000077230000}"/>
    <cellStyle name="RowTitles1-Detail 2 2 2 4 3 3 3" xfId="17086" xr:uid="{00000000-0005-0000-0000-000078230000}"/>
    <cellStyle name="RowTitles1-Detail 2 2 2 4 3 3 3 2" xfId="29752" xr:uid="{00000000-0005-0000-0000-000079230000}"/>
    <cellStyle name="RowTitles1-Detail 2 2 2 4 3 3 3 2 2" xfId="38530" xr:uid="{00000000-0005-0000-0000-00007A230000}"/>
    <cellStyle name="RowTitles1-Detail 2 2 2 4 3 3 4" xfId="8442" xr:uid="{00000000-0005-0000-0000-00007B230000}"/>
    <cellStyle name="RowTitles1-Detail 2 2 2 4 3 3 4 2" xfId="24701" xr:uid="{00000000-0005-0000-0000-00007C230000}"/>
    <cellStyle name="RowTitles1-Detail 2 2 2 4 3 3 5" xfId="24612" xr:uid="{00000000-0005-0000-0000-00007D230000}"/>
    <cellStyle name="RowTitles1-Detail 2 2 2 4 3 4" xfId="9236" xr:uid="{00000000-0005-0000-0000-00007E230000}"/>
    <cellStyle name="RowTitles1-Detail 2 2 2 4 3 4 2" xfId="20646" xr:uid="{00000000-0005-0000-0000-00007F230000}"/>
    <cellStyle name="RowTitles1-Detail 2 2 2 4 3 5" xfId="14486" xr:uid="{00000000-0005-0000-0000-000080230000}"/>
    <cellStyle name="RowTitles1-Detail 2 2 2 4 3 5 2" xfId="27178" xr:uid="{00000000-0005-0000-0000-000081230000}"/>
    <cellStyle name="RowTitles1-Detail 2 2 2 4 3 5 2 2" xfId="36014" xr:uid="{00000000-0005-0000-0000-000082230000}"/>
    <cellStyle name="RowTitles1-Detail 2 2 2 4 4" xfId="1323" xr:uid="{00000000-0005-0000-0000-000083230000}"/>
    <cellStyle name="RowTitles1-Detail 2 2 2 4 4 2" xfId="2264" xr:uid="{00000000-0005-0000-0000-000084230000}"/>
    <cellStyle name="RowTitles1-Detail 2 2 2 4 4 2 2" xfId="11905" xr:uid="{00000000-0005-0000-0000-000085230000}"/>
    <cellStyle name="RowTitles1-Detail 2 2 2 4 4 2 2 2" xfId="22305" xr:uid="{00000000-0005-0000-0000-000086230000}"/>
    <cellStyle name="RowTitles1-Detail 2 2 2 4 4 2 2 2 2" xfId="33986" xr:uid="{00000000-0005-0000-0000-000087230000}"/>
    <cellStyle name="RowTitles1-Detail 2 2 2 4 4 2 2 3" xfId="31186" xr:uid="{00000000-0005-0000-0000-000088230000}"/>
    <cellStyle name="RowTitles1-Detail 2 2 2 4 4 2 3" xfId="15552" xr:uid="{00000000-0005-0000-0000-000089230000}"/>
    <cellStyle name="RowTitles1-Detail 2 2 2 4 4 2 3 2" xfId="28218" xr:uid="{00000000-0005-0000-0000-00008A230000}"/>
    <cellStyle name="RowTitles1-Detail 2 2 2 4 4 2 3 2 2" xfId="37005" xr:uid="{00000000-0005-0000-0000-00008B230000}"/>
    <cellStyle name="RowTitles1-Detail 2 2 2 4 4 2 4" xfId="7337" xr:uid="{00000000-0005-0000-0000-00008C230000}"/>
    <cellStyle name="RowTitles1-Detail 2 2 2 4 4 2 4 2" xfId="4888" xr:uid="{00000000-0005-0000-0000-00008D230000}"/>
    <cellStyle name="RowTitles1-Detail 2 2 2 4 4 2 5" xfId="24672" xr:uid="{00000000-0005-0000-0000-00008E230000}"/>
    <cellStyle name="RowTitles1-Detail 2 2 2 4 4 3" xfId="4101" xr:uid="{00000000-0005-0000-0000-00008F230000}"/>
    <cellStyle name="RowTitles1-Detail 2 2 2 4 4 3 2" xfId="13723" xr:uid="{00000000-0005-0000-0000-000090230000}"/>
    <cellStyle name="RowTitles1-Detail 2 2 2 4 4 3 2 2" xfId="24074" xr:uid="{00000000-0005-0000-0000-000091230000}"/>
    <cellStyle name="RowTitles1-Detail 2 2 2 4 4 3 2 2 2" xfId="35327" xr:uid="{00000000-0005-0000-0000-000092230000}"/>
    <cellStyle name="RowTitles1-Detail 2 2 2 4 4 3 2 3" xfId="32748" xr:uid="{00000000-0005-0000-0000-000093230000}"/>
    <cellStyle name="RowTitles1-Detail 2 2 2 4 4 3 3" xfId="17299" xr:uid="{00000000-0005-0000-0000-000094230000}"/>
    <cellStyle name="RowTitles1-Detail 2 2 2 4 4 3 3 2" xfId="29965" xr:uid="{00000000-0005-0000-0000-000095230000}"/>
    <cellStyle name="RowTitles1-Detail 2 2 2 4 4 3 3 2 2" xfId="38742" xr:uid="{00000000-0005-0000-0000-000096230000}"/>
    <cellStyle name="RowTitles1-Detail 2 2 2 4 4 3 4" xfId="9660" xr:uid="{00000000-0005-0000-0000-000097230000}"/>
    <cellStyle name="RowTitles1-Detail 2 2 2 4 4 3 4 2" xfId="4856" xr:uid="{00000000-0005-0000-0000-000098230000}"/>
    <cellStyle name="RowTitles1-Detail 2 2 2 4 4 3 5" xfId="17902" xr:uid="{00000000-0005-0000-0000-000099230000}"/>
    <cellStyle name="RowTitles1-Detail 2 2 2 4 4 4" xfId="10994" xr:uid="{00000000-0005-0000-0000-00009A230000}"/>
    <cellStyle name="RowTitles1-Detail 2 2 2 4 4 4 2" xfId="21432" xr:uid="{00000000-0005-0000-0000-00009B230000}"/>
    <cellStyle name="RowTitles1-Detail 2 2 2 4 4 4 2 2" xfId="33612" xr:uid="{00000000-0005-0000-0000-00009C230000}"/>
    <cellStyle name="RowTitles1-Detail 2 2 2 4 4 4 3" xfId="30763" xr:uid="{00000000-0005-0000-0000-00009D230000}"/>
    <cellStyle name="RowTitles1-Detail 2 2 2 4 4 5" xfId="14701" xr:uid="{00000000-0005-0000-0000-00009E230000}"/>
    <cellStyle name="RowTitles1-Detail 2 2 2 4 4 5 2" xfId="27385" xr:uid="{00000000-0005-0000-0000-00009F230000}"/>
    <cellStyle name="RowTitles1-Detail 2 2 2 4 4 5 2 2" xfId="36213" xr:uid="{00000000-0005-0000-0000-0000A0230000}"/>
    <cellStyle name="RowTitles1-Detail 2 2 2 4 4 6" xfId="5793" xr:uid="{00000000-0005-0000-0000-0000A1230000}"/>
    <cellStyle name="RowTitles1-Detail 2 2 2 4 4 6 2" xfId="26301" xr:uid="{00000000-0005-0000-0000-0000A2230000}"/>
    <cellStyle name="RowTitles1-Detail 2 2 2 4 4 7" xfId="25289" xr:uid="{00000000-0005-0000-0000-0000A3230000}"/>
    <cellStyle name="RowTitles1-Detail 2 2 2 4 5" xfId="1539" xr:uid="{00000000-0005-0000-0000-0000A4230000}"/>
    <cellStyle name="RowTitles1-Detail 2 2 2 4 5 2" xfId="2265" xr:uid="{00000000-0005-0000-0000-0000A5230000}"/>
    <cellStyle name="RowTitles1-Detail 2 2 2 4 5 2 2" xfId="11906" xr:uid="{00000000-0005-0000-0000-0000A6230000}"/>
    <cellStyle name="RowTitles1-Detail 2 2 2 4 5 2 2 2" xfId="22306" xr:uid="{00000000-0005-0000-0000-0000A7230000}"/>
    <cellStyle name="RowTitles1-Detail 2 2 2 4 5 2 2 2 2" xfId="33987" xr:uid="{00000000-0005-0000-0000-0000A8230000}"/>
    <cellStyle name="RowTitles1-Detail 2 2 2 4 5 2 2 3" xfId="31187" xr:uid="{00000000-0005-0000-0000-0000A9230000}"/>
    <cellStyle name="RowTitles1-Detail 2 2 2 4 5 2 3" xfId="15553" xr:uid="{00000000-0005-0000-0000-0000AA230000}"/>
    <cellStyle name="RowTitles1-Detail 2 2 2 4 5 2 3 2" xfId="28219" xr:uid="{00000000-0005-0000-0000-0000AB230000}"/>
    <cellStyle name="RowTitles1-Detail 2 2 2 4 5 2 3 2 2" xfId="37006" xr:uid="{00000000-0005-0000-0000-0000AC230000}"/>
    <cellStyle name="RowTitles1-Detail 2 2 2 4 5 2 4" xfId="7338" xr:uid="{00000000-0005-0000-0000-0000AD230000}"/>
    <cellStyle name="RowTitles1-Detail 2 2 2 4 5 2 4 2" xfId="20617" xr:uid="{00000000-0005-0000-0000-0000AE230000}"/>
    <cellStyle name="RowTitles1-Detail 2 2 2 4 5 2 5" xfId="25172" xr:uid="{00000000-0005-0000-0000-0000AF230000}"/>
    <cellStyle name="RowTitles1-Detail 2 2 2 4 5 3" xfId="4317" xr:uid="{00000000-0005-0000-0000-0000B0230000}"/>
    <cellStyle name="RowTitles1-Detail 2 2 2 4 5 3 2" xfId="13939" xr:uid="{00000000-0005-0000-0000-0000B1230000}"/>
    <cellStyle name="RowTitles1-Detail 2 2 2 4 5 3 2 2" xfId="24279" xr:uid="{00000000-0005-0000-0000-0000B2230000}"/>
    <cellStyle name="RowTitles1-Detail 2 2 2 4 5 3 2 2 2" xfId="35467" xr:uid="{00000000-0005-0000-0000-0000B3230000}"/>
    <cellStyle name="RowTitles1-Detail 2 2 2 4 5 3 2 3" xfId="32909" xr:uid="{00000000-0005-0000-0000-0000B4230000}"/>
    <cellStyle name="RowTitles1-Detail 2 2 2 4 5 3 3" xfId="17497" xr:uid="{00000000-0005-0000-0000-0000B5230000}"/>
    <cellStyle name="RowTitles1-Detail 2 2 2 4 5 3 3 2" xfId="30163" xr:uid="{00000000-0005-0000-0000-0000B6230000}"/>
    <cellStyle name="RowTitles1-Detail 2 2 2 4 5 3 3 2 2" xfId="38940" xr:uid="{00000000-0005-0000-0000-0000B7230000}"/>
    <cellStyle name="RowTitles1-Detail 2 2 2 4 5 3 4" xfId="9661" xr:uid="{00000000-0005-0000-0000-0000B8230000}"/>
    <cellStyle name="RowTitles1-Detail 2 2 2 4 5 3 4 2" xfId="20529" xr:uid="{00000000-0005-0000-0000-0000B9230000}"/>
    <cellStyle name="RowTitles1-Detail 2 2 2 4 5 3 5" xfId="24682" xr:uid="{00000000-0005-0000-0000-0000BA230000}"/>
    <cellStyle name="RowTitles1-Detail 2 2 2 4 5 4" xfId="11210" xr:uid="{00000000-0005-0000-0000-0000BB230000}"/>
    <cellStyle name="RowTitles1-Detail 2 2 2 4 5 4 2" xfId="21640" xr:uid="{00000000-0005-0000-0000-0000BC230000}"/>
    <cellStyle name="RowTitles1-Detail 2 2 2 4 5 4 2 2" xfId="33752" xr:uid="{00000000-0005-0000-0000-0000BD230000}"/>
    <cellStyle name="RowTitles1-Detail 2 2 2 4 5 4 3" xfId="30924" xr:uid="{00000000-0005-0000-0000-0000BE230000}"/>
    <cellStyle name="RowTitles1-Detail 2 2 2 4 5 5" xfId="14917" xr:uid="{00000000-0005-0000-0000-0000BF230000}"/>
    <cellStyle name="RowTitles1-Detail 2 2 2 4 5 5 2" xfId="27592" xr:uid="{00000000-0005-0000-0000-0000C0230000}"/>
    <cellStyle name="RowTitles1-Detail 2 2 2 4 5 5 2 2" xfId="36411" xr:uid="{00000000-0005-0000-0000-0000C1230000}"/>
    <cellStyle name="RowTitles1-Detail 2 2 2 4 5 6" xfId="5794" xr:uid="{00000000-0005-0000-0000-0000C2230000}"/>
    <cellStyle name="RowTitles1-Detail 2 2 2 4 5 6 2" xfId="25629" xr:uid="{00000000-0005-0000-0000-0000C3230000}"/>
    <cellStyle name="RowTitles1-Detail 2 2 2 4 5 7" xfId="19857" xr:uid="{00000000-0005-0000-0000-0000C4230000}"/>
    <cellStyle name="RowTitles1-Detail 2 2 2 4 6" xfId="1741" xr:uid="{00000000-0005-0000-0000-0000C5230000}"/>
    <cellStyle name="RowTitles1-Detail 2 2 2 4 6 2" xfId="2266" xr:uid="{00000000-0005-0000-0000-0000C6230000}"/>
    <cellStyle name="RowTitles1-Detail 2 2 2 4 6 2 2" xfId="11907" xr:uid="{00000000-0005-0000-0000-0000C7230000}"/>
    <cellStyle name="RowTitles1-Detail 2 2 2 4 6 2 2 2" xfId="22307" xr:uid="{00000000-0005-0000-0000-0000C8230000}"/>
    <cellStyle name="RowTitles1-Detail 2 2 2 4 6 2 2 2 2" xfId="33988" xr:uid="{00000000-0005-0000-0000-0000C9230000}"/>
    <cellStyle name="RowTitles1-Detail 2 2 2 4 6 2 2 3" xfId="31188" xr:uid="{00000000-0005-0000-0000-0000CA230000}"/>
    <cellStyle name="RowTitles1-Detail 2 2 2 4 6 2 3" xfId="15554" xr:uid="{00000000-0005-0000-0000-0000CB230000}"/>
    <cellStyle name="RowTitles1-Detail 2 2 2 4 6 2 3 2" xfId="28220" xr:uid="{00000000-0005-0000-0000-0000CC230000}"/>
    <cellStyle name="RowTitles1-Detail 2 2 2 4 6 2 3 2 2" xfId="37007" xr:uid="{00000000-0005-0000-0000-0000CD230000}"/>
    <cellStyle name="RowTitles1-Detail 2 2 2 4 6 2 4" xfId="7339" xr:uid="{00000000-0005-0000-0000-0000CE230000}"/>
    <cellStyle name="RowTitles1-Detail 2 2 2 4 6 2 4 2" xfId="18341" xr:uid="{00000000-0005-0000-0000-0000CF230000}"/>
    <cellStyle name="RowTitles1-Detail 2 2 2 4 6 2 5" xfId="18836" xr:uid="{00000000-0005-0000-0000-0000D0230000}"/>
    <cellStyle name="RowTitles1-Detail 2 2 2 4 6 3" xfId="4519" xr:uid="{00000000-0005-0000-0000-0000D1230000}"/>
    <cellStyle name="RowTitles1-Detail 2 2 2 4 6 3 2" xfId="14141" xr:uid="{00000000-0005-0000-0000-0000D2230000}"/>
    <cellStyle name="RowTitles1-Detail 2 2 2 4 6 3 2 2" xfId="24472" xr:uid="{00000000-0005-0000-0000-0000D3230000}"/>
    <cellStyle name="RowTitles1-Detail 2 2 2 4 6 3 2 2 2" xfId="35598" xr:uid="{00000000-0005-0000-0000-0000D4230000}"/>
    <cellStyle name="RowTitles1-Detail 2 2 2 4 6 3 2 3" xfId="33061" xr:uid="{00000000-0005-0000-0000-0000D5230000}"/>
    <cellStyle name="RowTitles1-Detail 2 2 2 4 6 3 3" xfId="17684" xr:uid="{00000000-0005-0000-0000-0000D6230000}"/>
    <cellStyle name="RowTitles1-Detail 2 2 2 4 6 3 3 2" xfId="30350" xr:uid="{00000000-0005-0000-0000-0000D7230000}"/>
    <cellStyle name="RowTitles1-Detail 2 2 2 4 6 3 3 2 2" xfId="39127" xr:uid="{00000000-0005-0000-0000-0000D8230000}"/>
    <cellStyle name="RowTitles1-Detail 2 2 2 4 6 3 4" xfId="9662" xr:uid="{00000000-0005-0000-0000-0000D9230000}"/>
    <cellStyle name="RowTitles1-Detail 2 2 2 4 6 3 4 2" xfId="19551" xr:uid="{00000000-0005-0000-0000-0000DA230000}"/>
    <cellStyle name="RowTitles1-Detail 2 2 2 4 6 3 5" xfId="24549" xr:uid="{00000000-0005-0000-0000-0000DB230000}"/>
    <cellStyle name="RowTitles1-Detail 2 2 2 4 6 4" xfId="11412" xr:uid="{00000000-0005-0000-0000-0000DC230000}"/>
    <cellStyle name="RowTitles1-Detail 2 2 2 4 6 4 2" xfId="21836" xr:uid="{00000000-0005-0000-0000-0000DD230000}"/>
    <cellStyle name="RowTitles1-Detail 2 2 2 4 6 4 2 2" xfId="33883" xr:uid="{00000000-0005-0000-0000-0000DE230000}"/>
    <cellStyle name="RowTitles1-Detail 2 2 2 4 6 4 3" xfId="31076" xr:uid="{00000000-0005-0000-0000-0000DF230000}"/>
    <cellStyle name="RowTitles1-Detail 2 2 2 4 6 5" xfId="15119" xr:uid="{00000000-0005-0000-0000-0000E0230000}"/>
    <cellStyle name="RowTitles1-Detail 2 2 2 4 6 5 2" xfId="27787" xr:uid="{00000000-0005-0000-0000-0000E1230000}"/>
    <cellStyle name="RowTitles1-Detail 2 2 2 4 6 5 2 2" xfId="36598" xr:uid="{00000000-0005-0000-0000-0000E2230000}"/>
    <cellStyle name="RowTitles1-Detail 2 2 2 4 6 6" xfId="5795" xr:uid="{00000000-0005-0000-0000-0000E3230000}"/>
    <cellStyle name="RowTitles1-Detail 2 2 2 4 6 6 2" xfId="25074" xr:uid="{00000000-0005-0000-0000-0000E4230000}"/>
    <cellStyle name="RowTitles1-Detail 2 2 2 4 6 7" xfId="18023" xr:uid="{00000000-0005-0000-0000-0000E5230000}"/>
    <cellStyle name="RowTitles1-Detail 2 2 2 4 7" xfId="2261" xr:uid="{00000000-0005-0000-0000-0000E6230000}"/>
    <cellStyle name="RowTitles1-Detail 2 2 2 4 7 2" xfId="11902" xr:uid="{00000000-0005-0000-0000-0000E7230000}"/>
    <cellStyle name="RowTitles1-Detail 2 2 2 4 7 2 2" xfId="22302" xr:uid="{00000000-0005-0000-0000-0000E8230000}"/>
    <cellStyle name="RowTitles1-Detail 2 2 2 4 7 2 2 2" xfId="33983" xr:uid="{00000000-0005-0000-0000-0000E9230000}"/>
    <cellStyle name="RowTitles1-Detail 2 2 2 4 7 2 3" xfId="31183" xr:uid="{00000000-0005-0000-0000-0000EA230000}"/>
    <cellStyle name="RowTitles1-Detail 2 2 2 4 7 3" xfId="15549" xr:uid="{00000000-0005-0000-0000-0000EB230000}"/>
    <cellStyle name="RowTitles1-Detail 2 2 2 4 7 3 2" xfId="28215" xr:uid="{00000000-0005-0000-0000-0000EC230000}"/>
    <cellStyle name="RowTitles1-Detail 2 2 2 4 7 3 2 2" xfId="37002" xr:uid="{00000000-0005-0000-0000-0000ED230000}"/>
    <cellStyle name="RowTitles1-Detail 2 2 2 4 7 4" xfId="6495" xr:uid="{00000000-0005-0000-0000-0000EE230000}"/>
    <cellStyle name="RowTitles1-Detail 2 2 2 4 7 4 2" xfId="26824" xr:uid="{00000000-0005-0000-0000-0000EF230000}"/>
    <cellStyle name="RowTitles1-Detail 2 2 2 4 7 5" xfId="26176" xr:uid="{00000000-0005-0000-0000-0000F0230000}"/>
    <cellStyle name="RowTitles1-Detail 2 2 2 4 8" xfId="3332" xr:uid="{00000000-0005-0000-0000-0000F1230000}"/>
    <cellStyle name="RowTitles1-Detail 2 2 2 4 8 2" xfId="12973" xr:uid="{00000000-0005-0000-0000-0000F2230000}"/>
    <cellStyle name="RowTitles1-Detail 2 2 2 4 8 2 2" xfId="23343" xr:uid="{00000000-0005-0000-0000-0000F3230000}"/>
    <cellStyle name="RowTitles1-Detail 2 2 2 4 8 2 2 2" xfId="34866" xr:uid="{00000000-0005-0000-0000-0000F4230000}"/>
    <cellStyle name="RowTitles1-Detail 2 2 2 4 8 2 3" xfId="32213" xr:uid="{00000000-0005-0000-0000-0000F5230000}"/>
    <cellStyle name="RowTitles1-Detail 2 2 2 4 8 3" xfId="16586" xr:uid="{00000000-0005-0000-0000-0000F6230000}"/>
    <cellStyle name="RowTitles1-Detail 2 2 2 4 8 3 2" xfId="29252" xr:uid="{00000000-0005-0000-0000-0000F7230000}"/>
    <cellStyle name="RowTitles1-Detail 2 2 2 4 8 3 2 2" xfId="38039" xr:uid="{00000000-0005-0000-0000-0000F8230000}"/>
    <cellStyle name="RowTitles1-Detail 2 2 2 4 8 4" xfId="8859" xr:uid="{00000000-0005-0000-0000-0000F9230000}"/>
    <cellStyle name="RowTitles1-Detail 2 2 2 4 8 4 2" xfId="24703" xr:uid="{00000000-0005-0000-0000-0000FA230000}"/>
    <cellStyle name="RowTitles1-Detail 2 2 2 4 8 5" xfId="4901" xr:uid="{00000000-0005-0000-0000-0000FB230000}"/>
    <cellStyle name="RowTitles1-Detail 2 2 2 4 9" xfId="10199" xr:uid="{00000000-0005-0000-0000-0000FC230000}"/>
    <cellStyle name="RowTitles1-Detail 2 2 2 4 9 2" xfId="17878" xr:uid="{00000000-0005-0000-0000-0000FD230000}"/>
    <cellStyle name="RowTitles1-Detail 2 2 2 4 9 2 2" xfId="33158" xr:uid="{00000000-0005-0000-0000-0000FE230000}"/>
    <cellStyle name="RowTitles1-Detail 2 2 2 4_STUD aligned by INSTIT" xfId="4946" xr:uid="{00000000-0005-0000-0000-0000FF230000}"/>
    <cellStyle name="RowTitles1-Detail 2 2 2 5" xfId="505" xr:uid="{00000000-0005-0000-0000-000000240000}"/>
    <cellStyle name="RowTitles1-Detail 2 2 2 5 2" xfId="861" xr:uid="{00000000-0005-0000-0000-000001240000}"/>
    <cellStyle name="RowTitles1-Detail 2 2 2 5 2 2" xfId="2268" xr:uid="{00000000-0005-0000-0000-000002240000}"/>
    <cellStyle name="RowTitles1-Detail 2 2 2 5 2 2 2" xfId="11909" xr:uid="{00000000-0005-0000-0000-000003240000}"/>
    <cellStyle name="RowTitles1-Detail 2 2 2 5 2 2 2 2" xfId="22309" xr:uid="{00000000-0005-0000-0000-000004240000}"/>
    <cellStyle name="RowTitles1-Detail 2 2 2 5 2 2 2 2 2" xfId="33990" xr:uid="{00000000-0005-0000-0000-000005240000}"/>
    <cellStyle name="RowTitles1-Detail 2 2 2 5 2 2 2 3" xfId="31190" xr:uid="{00000000-0005-0000-0000-000006240000}"/>
    <cellStyle name="RowTitles1-Detail 2 2 2 5 2 2 3" xfId="15556" xr:uid="{00000000-0005-0000-0000-000007240000}"/>
    <cellStyle name="RowTitles1-Detail 2 2 2 5 2 2 3 2" xfId="28222" xr:uid="{00000000-0005-0000-0000-000008240000}"/>
    <cellStyle name="RowTitles1-Detail 2 2 2 5 2 2 3 2 2" xfId="37009" xr:uid="{00000000-0005-0000-0000-000009240000}"/>
    <cellStyle name="RowTitles1-Detail 2 2 2 5 2 2 4" xfId="6803" xr:uid="{00000000-0005-0000-0000-00000A240000}"/>
    <cellStyle name="RowTitles1-Detail 2 2 2 5 2 2 4 2" xfId="18995" xr:uid="{00000000-0005-0000-0000-00000B240000}"/>
    <cellStyle name="RowTitles1-Detail 2 2 2 5 2 2 5" xfId="20074" xr:uid="{00000000-0005-0000-0000-00000C240000}"/>
    <cellStyle name="RowTitles1-Detail 2 2 2 5 2 3" xfId="3642" xr:uid="{00000000-0005-0000-0000-00000D240000}"/>
    <cellStyle name="RowTitles1-Detail 2 2 2 5 2 3 2" xfId="13269" xr:uid="{00000000-0005-0000-0000-00000E240000}"/>
    <cellStyle name="RowTitles1-Detail 2 2 2 5 2 3 2 2" xfId="23635" xr:uid="{00000000-0005-0000-0000-00000F240000}"/>
    <cellStyle name="RowTitles1-Detail 2 2 2 5 2 3 2 2 2" xfId="35043" xr:uid="{00000000-0005-0000-0000-000010240000}"/>
    <cellStyle name="RowTitles1-Detail 2 2 2 5 2 3 2 3" xfId="32417" xr:uid="{00000000-0005-0000-0000-000011240000}"/>
    <cellStyle name="RowTitles1-Detail 2 2 2 5 2 3 3" xfId="16875" xr:uid="{00000000-0005-0000-0000-000012240000}"/>
    <cellStyle name="RowTitles1-Detail 2 2 2 5 2 3 3 2" xfId="29541" xr:uid="{00000000-0005-0000-0000-000013240000}"/>
    <cellStyle name="RowTitles1-Detail 2 2 2 5 2 3 3 2 2" xfId="38320" xr:uid="{00000000-0005-0000-0000-000014240000}"/>
    <cellStyle name="RowTitles1-Detail 2 2 2 5 2 3 4" xfId="8309" xr:uid="{00000000-0005-0000-0000-000015240000}"/>
    <cellStyle name="RowTitles1-Detail 2 2 2 5 2 3 4 2" xfId="25676" xr:uid="{00000000-0005-0000-0000-000016240000}"/>
    <cellStyle name="RowTitles1-Detail 2 2 2 5 2 3 5" xfId="18944" xr:uid="{00000000-0005-0000-0000-000017240000}"/>
    <cellStyle name="RowTitles1-Detail 2 2 2 5 2 4" xfId="9102" xr:uid="{00000000-0005-0000-0000-000018240000}"/>
    <cellStyle name="RowTitles1-Detail 2 2 2 5 2 4 2" xfId="25120" xr:uid="{00000000-0005-0000-0000-000019240000}"/>
    <cellStyle name="RowTitles1-Detail 2 2 2 5 2 5" xfId="10613" xr:uid="{00000000-0005-0000-0000-00001A240000}"/>
    <cellStyle name="RowTitles1-Detail 2 2 2 5 2 5 2" xfId="21096" xr:uid="{00000000-0005-0000-0000-00001B240000}"/>
    <cellStyle name="RowTitles1-Detail 2 2 2 5 2 5 2 2" xfId="33430" xr:uid="{00000000-0005-0000-0000-00001C240000}"/>
    <cellStyle name="RowTitles1-Detail 2 2 2 5 2 5 3" xfId="30546" xr:uid="{00000000-0005-0000-0000-00001D240000}"/>
    <cellStyle name="RowTitles1-Detail 2 2 2 5 2 6" xfId="14275" xr:uid="{00000000-0005-0000-0000-00001E240000}"/>
    <cellStyle name="RowTitles1-Detail 2 2 2 5 2 6 2" xfId="26976" xr:uid="{00000000-0005-0000-0000-00001F240000}"/>
    <cellStyle name="RowTitles1-Detail 2 2 2 5 2 6 2 2" xfId="35818" xr:uid="{00000000-0005-0000-0000-000020240000}"/>
    <cellStyle name="RowTitles1-Detail 2 2 2 5 3" xfId="1140" xr:uid="{00000000-0005-0000-0000-000021240000}"/>
    <cellStyle name="RowTitles1-Detail 2 2 2 5 3 2" xfId="2269" xr:uid="{00000000-0005-0000-0000-000022240000}"/>
    <cellStyle name="RowTitles1-Detail 2 2 2 5 3 2 2" xfId="11910" xr:uid="{00000000-0005-0000-0000-000023240000}"/>
    <cellStyle name="RowTitles1-Detail 2 2 2 5 3 2 2 2" xfId="22310" xr:uid="{00000000-0005-0000-0000-000024240000}"/>
    <cellStyle name="RowTitles1-Detail 2 2 2 5 3 2 2 2 2" xfId="33991" xr:uid="{00000000-0005-0000-0000-000025240000}"/>
    <cellStyle name="RowTitles1-Detail 2 2 2 5 3 2 2 3" xfId="31191" xr:uid="{00000000-0005-0000-0000-000026240000}"/>
    <cellStyle name="RowTitles1-Detail 2 2 2 5 3 2 3" xfId="15557" xr:uid="{00000000-0005-0000-0000-000027240000}"/>
    <cellStyle name="RowTitles1-Detail 2 2 2 5 3 2 3 2" xfId="28223" xr:uid="{00000000-0005-0000-0000-000028240000}"/>
    <cellStyle name="RowTitles1-Detail 2 2 2 5 3 2 3 2 2" xfId="37010" xr:uid="{00000000-0005-0000-0000-000029240000}"/>
    <cellStyle name="RowTitles1-Detail 2 2 2 5 3 2 4" xfId="6977" xr:uid="{00000000-0005-0000-0000-00002A240000}"/>
    <cellStyle name="RowTitles1-Detail 2 2 2 5 3 2 4 2" xfId="18415" xr:uid="{00000000-0005-0000-0000-00002B240000}"/>
    <cellStyle name="RowTitles1-Detail 2 2 2 5 3 2 5" xfId="5504" xr:uid="{00000000-0005-0000-0000-00002C240000}"/>
    <cellStyle name="RowTitles1-Detail 2 2 2 5 3 3" xfId="3918" xr:uid="{00000000-0005-0000-0000-00002D240000}"/>
    <cellStyle name="RowTitles1-Detail 2 2 2 5 3 3 2" xfId="13540" xr:uid="{00000000-0005-0000-0000-00002E240000}"/>
    <cellStyle name="RowTitles1-Detail 2 2 2 5 3 3 2 2" xfId="23900" xr:uid="{00000000-0005-0000-0000-00002F240000}"/>
    <cellStyle name="RowTitles1-Detail 2 2 2 5 3 3 2 2 2" xfId="35208" xr:uid="{00000000-0005-0000-0000-000030240000}"/>
    <cellStyle name="RowTitles1-Detail 2 2 2 5 3 3 2 3" xfId="32610" xr:uid="{00000000-0005-0000-0000-000031240000}"/>
    <cellStyle name="RowTitles1-Detail 2 2 2 5 3 3 3" xfId="17130" xr:uid="{00000000-0005-0000-0000-000032240000}"/>
    <cellStyle name="RowTitles1-Detail 2 2 2 5 3 3 3 2" xfId="29796" xr:uid="{00000000-0005-0000-0000-000033240000}"/>
    <cellStyle name="RowTitles1-Detail 2 2 2 5 3 3 3 2 2" xfId="38573" xr:uid="{00000000-0005-0000-0000-000034240000}"/>
    <cellStyle name="RowTitles1-Detail 2 2 2 5 3 3 4" xfId="8485" xr:uid="{00000000-0005-0000-0000-000035240000}"/>
    <cellStyle name="RowTitles1-Detail 2 2 2 5 3 3 4 2" xfId="19062" xr:uid="{00000000-0005-0000-0000-000036240000}"/>
    <cellStyle name="RowTitles1-Detail 2 2 2 5 3 3 5" xfId="20469" xr:uid="{00000000-0005-0000-0000-000037240000}"/>
    <cellStyle name="RowTitles1-Detail 2 2 2 5 3 4" xfId="9281" xr:uid="{00000000-0005-0000-0000-000038240000}"/>
    <cellStyle name="RowTitles1-Detail 2 2 2 5 3 4 2" xfId="20066" xr:uid="{00000000-0005-0000-0000-000039240000}"/>
    <cellStyle name="RowTitles1-Detail 2 2 2 5 3 5" xfId="14518" xr:uid="{00000000-0005-0000-0000-00003A240000}"/>
    <cellStyle name="RowTitles1-Detail 2 2 2 5 3 5 2" xfId="27209" xr:uid="{00000000-0005-0000-0000-00003B240000}"/>
    <cellStyle name="RowTitles1-Detail 2 2 2 5 3 5 2 2" xfId="36044" xr:uid="{00000000-0005-0000-0000-00003C240000}"/>
    <cellStyle name="RowTitles1-Detail 2 2 2 5 3 6" xfId="5445" xr:uid="{00000000-0005-0000-0000-00003D240000}"/>
    <cellStyle name="RowTitles1-Detail 2 2 2 5 3 6 2" xfId="18073" xr:uid="{00000000-0005-0000-0000-00003E240000}"/>
    <cellStyle name="RowTitles1-Detail 2 2 2 5 3 7" xfId="24743" xr:uid="{00000000-0005-0000-0000-00003F240000}"/>
    <cellStyle name="RowTitles1-Detail 2 2 2 5 4" xfId="1368" xr:uid="{00000000-0005-0000-0000-000040240000}"/>
    <cellStyle name="RowTitles1-Detail 2 2 2 5 4 2" xfId="2270" xr:uid="{00000000-0005-0000-0000-000041240000}"/>
    <cellStyle name="RowTitles1-Detail 2 2 2 5 4 2 2" xfId="11911" xr:uid="{00000000-0005-0000-0000-000042240000}"/>
    <cellStyle name="RowTitles1-Detail 2 2 2 5 4 2 2 2" xfId="22311" xr:uid="{00000000-0005-0000-0000-000043240000}"/>
    <cellStyle name="RowTitles1-Detail 2 2 2 5 4 2 2 2 2" xfId="33992" xr:uid="{00000000-0005-0000-0000-000044240000}"/>
    <cellStyle name="RowTitles1-Detail 2 2 2 5 4 2 2 3" xfId="31192" xr:uid="{00000000-0005-0000-0000-000045240000}"/>
    <cellStyle name="RowTitles1-Detail 2 2 2 5 4 2 3" xfId="15558" xr:uid="{00000000-0005-0000-0000-000046240000}"/>
    <cellStyle name="RowTitles1-Detail 2 2 2 5 4 2 3 2" xfId="28224" xr:uid="{00000000-0005-0000-0000-000047240000}"/>
    <cellStyle name="RowTitles1-Detail 2 2 2 5 4 2 3 2 2" xfId="37011" xr:uid="{00000000-0005-0000-0000-000048240000}"/>
    <cellStyle name="RowTitles1-Detail 2 2 2 5 4 2 4" xfId="7147" xr:uid="{00000000-0005-0000-0000-000049240000}"/>
    <cellStyle name="RowTitles1-Detail 2 2 2 5 4 2 4 2" xfId="18278" xr:uid="{00000000-0005-0000-0000-00004A240000}"/>
    <cellStyle name="RowTitles1-Detail 2 2 2 5 4 2 5" xfId="18166" xr:uid="{00000000-0005-0000-0000-00004B240000}"/>
    <cellStyle name="RowTitles1-Detail 2 2 2 5 4 3" xfId="4146" xr:uid="{00000000-0005-0000-0000-00004C240000}"/>
    <cellStyle name="RowTitles1-Detail 2 2 2 5 4 3 2" xfId="13768" xr:uid="{00000000-0005-0000-0000-00004D240000}"/>
    <cellStyle name="RowTitles1-Detail 2 2 2 5 4 3 2 2" xfId="24117" xr:uid="{00000000-0005-0000-0000-00004E240000}"/>
    <cellStyle name="RowTitles1-Detail 2 2 2 5 4 3 2 2 2" xfId="35357" xr:uid="{00000000-0005-0000-0000-00004F240000}"/>
    <cellStyle name="RowTitles1-Detail 2 2 2 5 4 3 2 3" xfId="32782" xr:uid="{00000000-0005-0000-0000-000050240000}"/>
    <cellStyle name="RowTitles1-Detail 2 2 2 5 4 3 3" xfId="17342" xr:uid="{00000000-0005-0000-0000-000051240000}"/>
    <cellStyle name="RowTitles1-Detail 2 2 2 5 4 3 3 2" xfId="30008" xr:uid="{00000000-0005-0000-0000-000052240000}"/>
    <cellStyle name="RowTitles1-Detail 2 2 2 5 4 3 3 2 2" xfId="38785" xr:uid="{00000000-0005-0000-0000-000053240000}"/>
    <cellStyle name="RowTitles1-Detail 2 2 2 5 4 3 4" xfId="8655" xr:uid="{00000000-0005-0000-0000-000054240000}"/>
    <cellStyle name="RowTitles1-Detail 2 2 2 5 4 3 4 2" xfId="19735" xr:uid="{00000000-0005-0000-0000-000055240000}"/>
    <cellStyle name="RowTitles1-Detail 2 2 2 5 4 3 5" xfId="18901" xr:uid="{00000000-0005-0000-0000-000056240000}"/>
    <cellStyle name="RowTitles1-Detail 2 2 2 5 4 4" xfId="9450" xr:uid="{00000000-0005-0000-0000-000057240000}"/>
    <cellStyle name="RowTitles1-Detail 2 2 2 5 4 4 2" xfId="19302" xr:uid="{00000000-0005-0000-0000-000058240000}"/>
    <cellStyle name="RowTitles1-Detail 2 2 2 5 4 5" xfId="11039" xr:uid="{00000000-0005-0000-0000-000059240000}"/>
    <cellStyle name="RowTitles1-Detail 2 2 2 5 4 5 2" xfId="21476" xr:uid="{00000000-0005-0000-0000-00005A240000}"/>
    <cellStyle name="RowTitles1-Detail 2 2 2 5 4 5 2 2" xfId="33642" xr:uid="{00000000-0005-0000-0000-00005B240000}"/>
    <cellStyle name="RowTitles1-Detail 2 2 2 5 4 5 3" xfId="30797" xr:uid="{00000000-0005-0000-0000-00005C240000}"/>
    <cellStyle name="RowTitles1-Detail 2 2 2 5 4 6" xfId="14746" xr:uid="{00000000-0005-0000-0000-00005D240000}"/>
    <cellStyle name="RowTitles1-Detail 2 2 2 5 4 6 2" xfId="27429" xr:uid="{00000000-0005-0000-0000-00005E240000}"/>
    <cellStyle name="RowTitles1-Detail 2 2 2 5 4 6 2 2" xfId="36256" xr:uid="{00000000-0005-0000-0000-00005F240000}"/>
    <cellStyle name="RowTitles1-Detail 2 2 2 5 4 7" xfId="5606" xr:uid="{00000000-0005-0000-0000-000060240000}"/>
    <cellStyle name="RowTitles1-Detail 2 2 2 5 4 7 2" xfId="25692" xr:uid="{00000000-0005-0000-0000-000061240000}"/>
    <cellStyle name="RowTitles1-Detail 2 2 2 5 4 8" xfId="26752" xr:uid="{00000000-0005-0000-0000-000062240000}"/>
    <cellStyle name="RowTitles1-Detail 2 2 2 5 5" xfId="1584" xr:uid="{00000000-0005-0000-0000-000063240000}"/>
    <cellStyle name="RowTitles1-Detail 2 2 2 5 5 2" xfId="2271" xr:uid="{00000000-0005-0000-0000-000064240000}"/>
    <cellStyle name="RowTitles1-Detail 2 2 2 5 5 2 2" xfId="11912" xr:uid="{00000000-0005-0000-0000-000065240000}"/>
    <cellStyle name="RowTitles1-Detail 2 2 2 5 5 2 2 2" xfId="22312" xr:uid="{00000000-0005-0000-0000-000066240000}"/>
    <cellStyle name="RowTitles1-Detail 2 2 2 5 5 2 2 2 2" xfId="33993" xr:uid="{00000000-0005-0000-0000-000067240000}"/>
    <cellStyle name="RowTitles1-Detail 2 2 2 5 5 2 2 3" xfId="31193" xr:uid="{00000000-0005-0000-0000-000068240000}"/>
    <cellStyle name="RowTitles1-Detail 2 2 2 5 5 2 3" xfId="15559" xr:uid="{00000000-0005-0000-0000-000069240000}"/>
    <cellStyle name="RowTitles1-Detail 2 2 2 5 5 2 3 2" xfId="28225" xr:uid="{00000000-0005-0000-0000-00006A240000}"/>
    <cellStyle name="RowTitles1-Detail 2 2 2 5 5 2 3 2 2" xfId="37012" xr:uid="{00000000-0005-0000-0000-00006B240000}"/>
    <cellStyle name="RowTitles1-Detail 2 2 2 5 5 2 4" xfId="7340" xr:uid="{00000000-0005-0000-0000-00006C240000}"/>
    <cellStyle name="RowTitles1-Detail 2 2 2 5 5 2 4 2" xfId="27200" xr:uid="{00000000-0005-0000-0000-00006D240000}"/>
    <cellStyle name="RowTitles1-Detail 2 2 2 5 5 2 5" xfId="20412" xr:uid="{00000000-0005-0000-0000-00006E240000}"/>
    <cellStyle name="RowTitles1-Detail 2 2 2 5 5 3" xfId="4362" xr:uid="{00000000-0005-0000-0000-00006F240000}"/>
    <cellStyle name="RowTitles1-Detail 2 2 2 5 5 3 2" xfId="13984" xr:uid="{00000000-0005-0000-0000-000070240000}"/>
    <cellStyle name="RowTitles1-Detail 2 2 2 5 5 3 2 2" xfId="24323" xr:uid="{00000000-0005-0000-0000-000071240000}"/>
    <cellStyle name="RowTitles1-Detail 2 2 2 5 5 3 2 2 2" xfId="35497" xr:uid="{00000000-0005-0000-0000-000072240000}"/>
    <cellStyle name="RowTitles1-Detail 2 2 2 5 5 3 2 3" xfId="32943" xr:uid="{00000000-0005-0000-0000-000073240000}"/>
    <cellStyle name="RowTitles1-Detail 2 2 2 5 5 3 3" xfId="17540" xr:uid="{00000000-0005-0000-0000-000074240000}"/>
    <cellStyle name="RowTitles1-Detail 2 2 2 5 5 3 3 2" xfId="30206" xr:uid="{00000000-0005-0000-0000-000075240000}"/>
    <cellStyle name="RowTitles1-Detail 2 2 2 5 5 3 3 2 2" xfId="38983" xr:uid="{00000000-0005-0000-0000-000076240000}"/>
    <cellStyle name="RowTitles1-Detail 2 2 2 5 5 3 4" xfId="9663" xr:uid="{00000000-0005-0000-0000-000077240000}"/>
    <cellStyle name="RowTitles1-Detail 2 2 2 5 5 3 4 2" xfId="26048" xr:uid="{00000000-0005-0000-0000-000078240000}"/>
    <cellStyle name="RowTitles1-Detail 2 2 2 5 5 3 5" xfId="18618" xr:uid="{00000000-0005-0000-0000-000079240000}"/>
    <cellStyle name="RowTitles1-Detail 2 2 2 5 5 4" xfId="11255" xr:uid="{00000000-0005-0000-0000-00007A240000}"/>
    <cellStyle name="RowTitles1-Detail 2 2 2 5 5 4 2" xfId="21684" xr:uid="{00000000-0005-0000-0000-00007B240000}"/>
    <cellStyle name="RowTitles1-Detail 2 2 2 5 5 4 2 2" xfId="33782" xr:uid="{00000000-0005-0000-0000-00007C240000}"/>
    <cellStyle name="RowTitles1-Detail 2 2 2 5 5 4 3" xfId="30958" xr:uid="{00000000-0005-0000-0000-00007D240000}"/>
    <cellStyle name="RowTitles1-Detail 2 2 2 5 5 5" xfId="14962" xr:uid="{00000000-0005-0000-0000-00007E240000}"/>
    <cellStyle name="RowTitles1-Detail 2 2 2 5 5 5 2" xfId="27636" xr:uid="{00000000-0005-0000-0000-00007F240000}"/>
    <cellStyle name="RowTitles1-Detail 2 2 2 5 5 5 2 2" xfId="36454" xr:uid="{00000000-0005-0000-0000-000080240000}"/>
    <cellStyle name="RowTitles1-Detail 2 2 2 5 5 6" xfId="5796" xr:uid="{00000000-0005-0000-0000-000081240000}"/>
    <cellStyle name="RowTitles1-Detail 2 2 2 5 5 6 2" xfId="19490" xr:uid="{00000000-0005-0000-0000-000082240000}"/>
    <cellStyle name="RowTitles1-Detail 2 2 2 5 5 7" xfId="18753" xr:uid="{00000000-0005-0000-0000-000083240000}"/>
    <cellStyle name="RowTitles1-Detail 2 2 2 5 6" xfId="1786" xr:uid="{00000000-0005-0000-0000-000084240000}"/>
    <cellStyle name="RowTitles1-Detail 2 2 2 5 6 2" xfId="2272" xr:uid="{00000000-0005-0000-0000-000085240000}"/>
    <cellStyle name="RowTitles1-Detail 2 2 2 5 6 2 2" xfId="11913" xr:uid="{00000000-0005-0000-0000-000086240000}"/>
    <cellStyle name="RowTitles1-Detail 2 2 2 5 6 2 2 2" xfId="22313" xr:uid="{00000000-0005-0000-0000-000087240000}"/>
    <cellStyle name="RowTitles1-Detail 2 2 2 5 6 2 2 2 2" xfId="33994" xr:uid="{00000000-0005-0000-0000-000088240000}"/>
    <cellStyle name="RowTitles1-Detail 2 2 2 5 6 2 2 3" xfId="31194" xr:uid="{00000000-0005-0000-0000-000089240000}"/>
    <cellStyle name="RowTitles1-Detail 2 2 2 5 6 2 3" xfId="15560" xr:uid="{00000000-0005-0000-0000-00008A240000}"/>
    <cellStyle name="RowTitles1-Detail 2 2 2 5 6 2 3 2" xfId="28226" xr:uid="{00000000-0005-0000-0000-00008B240000}"/>
    <cellStyle name="RowTitles1-Detail 2 2 2 5 6 2 3 2 2" xfId="37013" xr:uid="{00000000-0005-0000-0000-00008C240000}"/>
    <cellStyle name="RowTitles1-Detail 2 2 2 5 6 2 4" xfId="7341" xr:uid="{00000000-0005-0000-0000-00008D240000}"/>
    <cellStyle name="RowTitles1-Detail 2 2 2 5 6 2 4 2" xfId="18451" xr:uid="{00000000-0005-0000-0000-00008E240000}"/>
    <cellStyle name="RowTitles1-Detail 2 2 2 5 6 2 5" xfId="25605" xr:uid="{00000000-0005-0000-0000-00008F240000}"/>
    <cellStyle name="RowTitles1-Detail 2 2 2 5 6 3" xfId="4564" xr:uid="{00000000-0005-0000-0000-000090240000}"/>
    <cellStyle name="RowTitles1-Detail 2 2 2 5 6 3 2" xfId="14186" xr:uid="{00000000-0005-0000-0000-000091240000}"/>
    <cellStyle name="RowTitles1-Detail 2 2 2 5 6 3 2 2" xfId="24515" xr:uid="{00000000-0005-0000-0000-000092240000}"/>
    <cellStyle name="RowTitles1-Detail 2 2 2 5 6 3 2 2 2" xfId="35628" xr:uid="{00000000-0005-0000-0000-000093240000}"/>
    <cellStyle name="RowTitles1-Detail 2 2 2 5 6 3 2 3" xfId="33095" xr:uid="{00000000-0005-0000-0000-000094240000}"/>
    <cellStyle name="RowTitles1-Detail 2 2 2 5 6 3 3" xfId="17727" xr:uid="{00000000-0005-0000-0000-000095240000}"/>
    <cellStyle name="RowTitles1-Detail 2 2 2 5 6 3 3 2" xfId="30393" xr:uid="{00000000-0005-0000-0000-000096240000}"/>
    <cellStyle name="RowTitles1-Detail 2 2 2 5 6 3 3 2 2" xfId="39170" xr:uid="{00000000-0005-0000-0000-000097240000}"/>
    <cellStyle name="RowTitles1-Detail 2 2 2 5 6 3 4" xfId="9664" xr:uid="{00000000-0005-0000-0000-000098240000}"/>
    <cellStyle name="RowTitles1-Detail 2 2 2 5 6 3 4 2" xfId="18474" xr:uid="{00000000-0005-0000-0000-000099240000}"/>
    <cellStyle name="RowTitles1-Detail 2 2 2 5 6 3 5" xfId="26098" xr:uid="{00000000-0005-0000-0000-00009A240000}"/>
    <cellStyle name="RowTitles1-Detail 2 2 2 5 6 4" xfId="11457" xr:uid="{00000000-0005-0000-0000-00009B240000}"/>
    <cellStyle name="RowTitles1-Detail 2 2 2 5 6 4 2" xfId="21880" xr:uid="{00000000-0005-0000-0000-00009C240000}"/>
    <cellStyle name="RowTitles1-Detail 2 2 2 5 6 4 2 2" xfId="33913" xr:uid="{00000000-0005-0000-0000-00009D240000}"/>
    <cellStyle name="RowTitles1-Detail 2 2 2 5 6 4 3" xfId="31110" xr:uid="{00000000-0005-0000-0000-00009E240000}"/>
    <cellStyle name="RowTitles1-Detail 2 2 2 5 6 5" xfId="15164" xr:uid="{00000000-0005-0000-0000-00009F240000}"/>
    <cellStyle name="RowTitles1-Detail 2 2 2 5 6 5 2" xfId="27831" xr:uid="{00000000-0005-0000-0000-0000A0240000}"/>
    <cellStyle name="RowTitles1-Detail 2 2 2 5 6 5 2 2" xfId="36641" xr:uid="{00000000-0005-0000-0000-0000A1240000}"/>
    <cellStyle name="RowTitles1-Detail 2 2 2 5 6 6" xfId="5797" xr:uid="{00000000-0005-0000-0000-0000A2240000}"/>
    <cellStyle name="RowTitles1-Detail 2 2 2 5 6 6 2" xfId="26725" xr:uid="{00000000-0005-0000-0000-0000A3240000}"/>
    <cellStyle name="RowTitles1-Detail 2 2 2 5 6 7" xfId="25679" xr:uid="{00000000-0005-0000-0000-0000A4240000}"/>
    <cellStyle name="RowTitles1-Detail 2 2 2 5 7" xfId="2267" xr:uid="{00000000-0005-0000-0000-0000A5240000}"/>
    <cellStyle name="RowTitles1-Detail 2 2 2 5 7 2" xfId="11908" xr:uid="{00000000-0005-0000-0000-0000A6240000}"/>
    <cellStyle name="RowTitles1-Detail 2 2 2 5 7 2 2" xfId="22308" xr:uid="{00000000-0005-0000-0000-0000A7240000}"/>
    <cellStyle name="RowTitles1-Detail 2 2 2 5 7 2 2 2" xfId="33989" xr:uid="{00000000-0005-0000-0000-0000A8240000}"/>
    <cellStyle name="RowTitles1-Detail 2 2 2 5 7 2 3" xfId="31189" xr:uid="{00000000-0005-0000-0000-0000A9240000}"/>
    <cellStyle name="RowTitles1-Detail 2 2 2 5 7 3" xfId="15555" xr:uid="{00000000-0005-0000-0000-0000AA240000}"/>
    <cellStyle name="RowTitles1-Detail 2 2 2 5 7 3 2" xfId="28221" xr:uid="{00000000-0005-0000-0000-0000AB240000}"/>
    <cellStyle name="RowTitles1-Detail 2 2 2 5 7 3 2 2" xfId="37008" xr:uid="{00000000-0005-0000-0000-0000AC240000}"/>
    <cellStyle name="RowTitles1-Detail 2 2 2 5 7 4" xfId="6540" xr:uid="{00000000-0005-0000-0000-0000AD240000}"/>
    <cellStyle name="RowTitles1-Detail 2 2 2 5 7 4 2" xfId="17827" xr:uid="{00000000-0005-0000-0000-0000AE240000}"/>
    <cellStyle name="RowTitles1-Detail 2 2 2 5 7 5" xfId="19922" xr:uid="{00000000-0005-0000-0000-0000AF240000}"/>
    <cellStyle name="RowTitles1-Detail 2 2 2 5 8" xfId="8827" xr:uid="{00000000-0005-0000-0000-0000B0240000}"/>
    <cellStyle name="RowTitles1-Detail 2 2 2 5 8 2" xfId="19910" xr:uid="{00000000-0005-0000-0000-0000B1240000}"/>
    <cellStyle name="RowTitles1-Detail 2 2 2 5 9" xfId="10216" xr:uid="{00000000-0005-0000-0000-0000B2240000}"/>
    <cellStyle name="RowTitles1-Detail 2 2 2 5 9 2" xfId="25363" xr:uid="{00000000-0005-0000-0000-0000B3240000}"/>
    <cellStyle name="RowTitles1-Detail 2 2 2 5 9 2 2" xfId="35714" xr:uid="{00000000-0005-0000-0000-0000B4240000}"/>
    <cellStyle name="RowTitles1-Detail 2 2 2 5_STUD aligned by INSTIT" xfId="4947" xr:uid="{00000000-0005-0000-0000-0000B5240000}"/>
    <cellStyle name="RowTitles1-Detail 2 2 2 6" xfId="632" xr:uid="{00000000-0005-0000-0000-0000B6240000}"/>
    <cellStyle name="RowTitles1-Detail 2 2 2 6 2" xfId="2273" xr:uid="{00000000-0005-0000-0000-0000B7240000}"/>
    <cellStyle name="RowTitles1-Detail 2 2 2 6 2 2" xfId="11914" xr:uid="{00000000-0005-0000-0000-0000B8240000}"/>
    <cellStyle name="RowTitles1-Detail 2 2 2 6 2 2 2" xfId="22314" xr:uid="{00000000-0005-0000-0000-0000B9240000}"/>
    <cellStyle name="RowTitles1-Detail 2 2 2 6 2 2 2 2" xfId="33995" xr:uid="{00000000-0005-0000-0000-0000BA240000}"/>
    <cellStyle name="RowTitles1-Detail 2 2 2 6 2 2 3" xfId="31195" xr:uid="{00000000-0005-0000-0000-0000BB240000}"/>
    <cellStyle name="RowTitles1-Detail 2 2 2 6 2 3" xfId="15561" xr:uid="{00000000-0005-0000-0000-0000BC240000}"/>
    <cellStyle name="RowTitles1-Detail 2 2 2 6 2 3 2" xfId="28227" xr:uid="{00000000-0005-0000-0000-0000BD240000}"/>
    <cellStyle name="RowTitles1-Detail 2 2 2 6 2 3 2 2" xfId="37014" xr:uid="{00000000-0005-0000-0000-0000BE240000}"/>
    <cellStyle name="RowTitles1-Detail 2 2 2 6 2 4" xfId="6632" xr:uid="{00000000-0005-0000-0000-0000BF240000}"/>
    <cellStyle name="RowTitles1-Detail 2 2 2 6 2 4 2" xfId="25696" xr:uid="{00000000-0005-0000-0000-0000C0240000}"/>
    <cellStyle name="RowTitles1-Detail 2 2 2 6 2 5" xfId="24635" xr:uid="{00000000-0005-0000-0000-0000C1240000}"/>
    <cellStyle name="RowTitles1-Detail 2 2 2 6 3" xfId="3442" xr:uid="{00000000-0005-0000-0000-0000C2240000}"/>
    <cellStyle name="RowTitles1-Detail 2 2 2 6 3 2" xfId="13076" xr:uid="{00000000-0005-0000-0000-0000C3240000}"/>
    <cellStyle name="RowTitles1-Detail 2 2 2 6 3 2 2" xfId="23445" xr:uid="{00000000-0005-0000-0000-0000C4240000}"/>
    <cellStyle name="RowTitles1-Detail 2 2 2 6 3 2 2 2" xfId="34924" xr:uid="{00000000-0005-0000-0000-0000C5240000}"/>
    <cellStyle name="RowTitles1-Detail 2 2 2 6 3 2 3" xfId="32280" xr:uid="{00000000-0005-0000-0000-0000C6240000}"/>
    <cellStyle name="RowTitles1-Detail 2 2 2 6 3 3" xfId="16686" xr:uid="{00000000-0005-0000-0000-0000C7240000}"/>
    <cellStyle name="RowTitles1-Detail 2 2 2 6 3 3 2" xfId="29352" xr:uid="{00000000-0005-0000-0000-0000C8240000}"/>
    <cellStyle name="RowTitles1-Detail 2 2 2 6 3 3 2 2" xfId="38135" xr:uid="{00000000-0005-0000-0000-0000C9240000}"/>
    <cellStyle name="RowTitles1-Detail 2 2 2 6 3 4" xfId="8139" xr:uid="{00000000-0005-0000-0000-0000CA240000}"/>
    <cellStyle name="RowTitles1-Detail 2 2 2 6 3 4 2" xfId="4825" xr:uid="{00000000-0005-0000-0000-0000CB240000}"/>
    <cellStyle name="RowTitles1-Detail 2 2 2 6 3 5" xfId="20671" xr:uid="{00000000-0005-0000-0000-0000CC240000}"/>
    <cellStyle name="RowTitles1-Detail 2 2 2 6 4" xfId="8752" xr:uid="{00000000-0005-0000-0000-0000CD240000}"/>
    <cellStyle name="RowTitles1-Detail 2 2 2 6 4 2" xfId="18509" xr:uid="{00000000-0005-0000-0000-0000CE240000}"/>
    <cellStyle name="RowTitles1-Detail 2 2 2 6 5" xfId="10428" xr:uid="{00000000-0005-0000-0000-0000CF240000}"/>
    <cellStyle name="RowTitles1-Detail 2 2 2 6 5 2" xfId="20934" xr:uid="{00000000-0005-0000-0000-0000D0240000}"/>
    <cellStyle name="RowTitles1-Detail 2 2 2 6 5 2 2" xfId="33352" xr:uid="{00000000-0005-0000-0000-0000D1240000}"/>
    <cellStyle name="RowTitles1-Detail 2 2 2 6 5 3" xfId="30457" xr:uid="{00000000-0005-0000-0000-0000D2240000}"/>
    <cellStyle name="RowTitles1-Detail 2 2 2 6 6" xfId="10243" xr:uid="{00000000-0005-0000-0000-0000D3240000}"/>
    <cellStyle name="RowTitles1-Detail 2 2 2 6 6 2" xfId="18684" xr:uid="{00000000-0005-0000-0000-0000D4240000}"/>
    <cellStyle name="RowTitles1-Detail 2 2 2 6 6 2 2" xfId="33194" xr:uid="{00000000-0005-0000-0000-0000D5240000}"/>
    <cellStyle name="RowTitles1-Detail 2 2 2 7" xfId="921" xr:uid="{00000000-0005-0000-0000-0000D6240000}"/>
    <cellStyle name="RowTitles1-Detail 2 2 2 7 2" xfId="2274" xr:uid="{00000000-0005-0000-0000-0000D7240000}"/>
    <cellStyle name="RowTitles1-Detail 2 2 2 7 2 2" xfId="11915" xr:uid="{00000000-0005-0000-0000-0000D8240000}"/>
    <cellStyle name="RowTitles1-Detail 2 2 2 7 2 2 2" xfId="22315" xr:uid="{00000000-0005-0000-0000-0000D9240000}"/>
    <cellStyle name="RowTitles1-Detail 2 2 2 7 2 2 2 2" xfId="33996" xr:uid="{00000000-0005-0000-0000-0000DA240000}"/>
    <cellStyle name="RowTitles1-Detail 2 2 2 7 2 2 3" xfId="31196" xr:uid="{00000000-0005-0000-0000-0000DB240000}"/>
    <cellStyle name="RowTitles1-Detail 2 2 2 7 2 3" xfId="15562" xr:uid="{00000000-0005-0000-0000-0000DC240000}"/>
    <cellStyle name="RowTitles1-Detail 2 2 2 7 2 3 2" xfId="28228" xr:uid="{00000000-0005-0000-0000-0000DD240000}"/>
    <cellStyle name="RowTitles1-Detail 2 2 2 7 2 3 2 2" xfId="37015" xr:uid="{00000000-0005-0000-0000-0000DE240000}"/>
    <cellStyle name="RowTitles1-Detail 2 2 2 7 2 4" xfId="6761" xr:uid="{00000000-0005-0000-0000-0000DF240000}"/>
    <cellStyle name="RowTitles1-Detail 2 2 2 7 2 4 2" xfId="17981" xr:uid="{00000000-0005-0000-0000-0000E0240000}"/>
    <cellStyle name="RowTitles1-Detail 2 2 2 7 2 5" xfId="25298" xr:uid="{00000000-0005-0000-0000-0000E1240000}"/>
    <cellStyle name="RowTitles1-Detail 2 2 2 7 3" xfId="3699" xr:uid="{00000000-0005-0000-0000-0000E2240000}"/>
    <cellStyle name="RowTitles1-Detail 2 2 2 7 3 2" xfId="13326" xr:uid="{00000000-0005-0000-0000-0000E3240000}"/>
    <cellStyle name="RowTitles1-Detail 2 2 2 7 3 2 2" xfId="23691" xr:uid="{00000000-0005-0000-0000-0000E4240000}"/>
    <cellStyle name="RowTitles1-Detail 2 2 2 7 3 2 2 2" xfId="35080" xr:uid="{00000000-0005-0000-0000-0000E5240000}"/>
    <cellStyle name="RowTitles1-Detail 2 2 2 7 3 2 3" xfId="32460" xr:uid="{00000000-0005-0000-0000-0000E6240000}"/>
    <cellStyle name="RowTitles1-Detail 2 2 2 7 3 3" xfId="16926" xr:uid="{00000000-0005-0000-0000-0000E7240000}"/>
    <cellStyle name="RowTitles1-Detail 2 2 2 7 3 3 2" xfId="29592" xr:uid="{00000000-0005-0000-0000-0000E8240000}"/>
    <cellStyle name="RowTitles1-Detail 2 2 2 7 3 3 2 2" xfId="38371" xr:uid="{00000000-0005-0000-0000-0000E9240000}"/>
    <cellStyle name="RowTitles1-Detail 2 2 2 7 3 4" xfId="8267" xr:uid="{00000000-0005-0000-0000-0000EA240000}"/>
    <cellStyle name="RowTitles1-Detail 2 2 2 7 3 4 2" xfId="19213" xr:uid="{00000000-0005-0000-0000-0000EB240000}"/>
    <cellStyle name="RowTitles1-Detail 2 2 2 7 3 5" xfId="19616" xr:uid="{00000000-0005-0000-0000-0000EC240000}"/>
    <cellStyle name="RowTitles1-Detail 2 2 2 7 4" xfId="9058" xr:uid="{00000000-0005-0000-0000-0000ED240000}"/>
    <cellStyle name="RowTitles1-Detail 2 2 2 7 4 2" xfId="21018" xr:uid="{00000000-0005-0000-0000-0000EE240000}"/>
    <cellStyle name="RowTitles1-Detail 2 2 2 7 5" xfId="14328" xr:uid="{00000000-0005-0000-0000-0000EF240000}"/>
    <cellStyle name="RowTitles1-Detail 2 2 2 7 5 2" xfId="27026" xr:uid="{00000000-0005-0000-0000-0000F0240000}"/>
    <cellStyle name="RowTitles1-Detail 2 2 2 7 5 2 2" xfId="35865" xr:uid="{00000000-0005-0000-0000-0000F1240000}"/>
    <cellStyle name="RowTitles1-Detail 2 2 2 7 6" xfId="5289" xr:uid="{00000000-0005-0000-0000-0000F2240000}"/>
    <cellStyle name="RowTitles1-Detail 2 2 2 7 6 2" xfId="26683" xr:uid="{00000000-0005-0000-0000-0000F3240000}"/>
    <cellStyle name="RowTitles1-Detail 2 2 2 7 7" xfId="19447" xr:uid="{00000000-0005-0000-0000-0000F4240000}"/>
    <cellStyle name="RowTitles1-Detail 2 2 2 8" xfId="588" xr:uid="{00000000-0005-0000-0000-0000F5240000}"/>
    <cellStyle name="RowTitles1-Detail 2 2 2 8 2" xfId="2275" xr:uid="{00000000-0005-0000-0000-0000F6240000}"/>
    <cellStyle name="RowTitles1-Detail 2 2 2 8 2 2" xfId="11916" xr:uid="{00000000-0005-0000-0000-0000F7240000}"/>
    <cellStyle name="RowTitles1-Detail 2 2 2 8 2 2 2" xfId="22316" xr:uid="{00000000-0005-0000-0000-0000F8240000}"/>
    <cellStyle name="RowTitles1-Detail 2 2 2 8 2 2 2 2" xfId="33997" xr:uid="{00000000-0005-0000-0000-0000F9240000}"/>
    <cellStyle name="RowTitles1-Detail 2 2 2 8 2 2 3" xfId="31197" xr:uid="{00000000-0005-0000-0000-0000FA240000}"/>
    <cellStyle name="RowTitles1-Detail 2 2 2 8 2 3" xfId="15563" xr:uid="{00000000-0005-0000-0000-0000FB240000}"/>
    <cellStyle name="RowTitles1-Detail 2 2 2 8 2 3 2" xfId="28229" xr:uid="{00000000-0005-0000-0000-0000FC240000}"/>
    <cellStyle name="RowTitles1-Detail 2 2 2 8 2 3 2 2" xfId="37016" xr:uid="{00000000-0005-0000-0000-0000FD240000}"/>
    <cellStyle name="RowTitles1-Detail 2 2 2 8 2 4" xfId="7011" xr:uid="{00000000-0005-0000-0000-0000FE240000}"/>
    <cellStyle name="RowTitles1-Detail 2 2 2 8 2 4 2" xfId="20597" xr:uid="{00000000-0005-0000-0000-0000FF240000}"/>
    <cellStyle name="RowTitles1-Detail 2 2 2 8 2 5" xfId="17924" xr:uid="{00000000-0005-0000-0000-000000250000}"/>
    <cellStyle name="RowTitles1-Detail 2 2 2 8 3" xfId="3406" xr:uid="{00000000-0005-0000-0000-000001250000}"/>
    <cellStyle name="RowTitles1-Detail 2 2 2 8 3 2" xfId="13045" xr:uid="{00000000-0005-0000-0000-000002250000}"/>
    <cellStyle name="RowTitles1-Detail 2 2 2 8 3 2 2" xfId="23413" xr:uid="{00000000-0005-0000-0000-000003250000}"/>
    <cellStyle name="RowTitles1-Detail 2 2 2 8 3 2 2 2" xfId="34908" xr:uid="{00000000-0005-0000-0000-000004250000}"/>
    <cellStyle name="RowTitles1-Detail 2 2 2 8 3 2 3" xfId="32262" xr:uid="{00000000-0005-0000-0000-000005250000}"/>
    <cellStyle name="RowTitles1-Detail 2 2 2 8 3 3" xfId="16655" xr:uid="{00000000-0005-0000-0000-000006250000}"/>
    <cellStyle name="RowTitles1-Detail 2 2 2 8 3 3 2" xfId="29321" xr:uid="{00000000-0005-0000-0000-000007250000}"/>
    <cellStyle name="RowTitles1-Detail 2 2 2 8 3 3 2 2" xfId="38106" xr:uid="{00000000-0005-0000-0000-000008250000}"/>
    <cellStyle name="RowTitles1-Detail 2 2 2 8 3 4" xfId="8519" xr:uid="{00000000-0005-0000-0000-000009250000}"/>
    <cellStyle name="RowTitles1-Detail 2 2 2 8 3 4 2" xfId="19628" xr:uid="{00000000-0005-0000-0000-00000A250000}"/>
    <cellStyle name="RowTitles1-Detail 2 2 2 8 3 5" xfId="26738" xr:uid="{00000000-0005-0000-0000-00000B250000}"/>
    <cellStyle name="RowTitles1-Detail 2 2 2 8 4" xfId="9315" xr:uid="{00000000-0005-0000-0000-00000C250000}"/>
    <cellStyle name="RowTitles1-Detail 2 2 2 8 4 2" xfId="25844" xr:uid="{00000000-0005-0000-0000-00000D250000}"/>
    <cellStyle name="RowTitles1-Detail 2 2 2 8 5" xfId="10389" xr:uid="{00000000-0005-0000-0000-00000E250000}"/>
    <cellStyle name="RowTitles1-Detail 2 2 2 8 5 2" xfId="20901" xr:uid="{00000000-0005-0000-0000-00000F250000}"/>
    <cellStyle name="RowTitles1-Detail 2 2 2 8 5 2 2" xfId="33337" xr:uid="{00000000-0005-0000-0000-000010250000}"/>
    <cellStyle name="RowTitles1-Detail 2 2 2 8 5 3" xfId="30440" xr:uid="{00000000-0005-0000-0000-000011250000}"/>
    <cellStyle name="RowTitles1-Detail 2 2 2 8 6" xfId="10395" xr:uid="{00000000-0005-0000-0000-000012250000}"/>
    <cellStyle name="RowTitles1-Detail 2 2 2 8 6 2" xfId="18537" xr:uid="{00000000-0005-0000-0000-000013250000}"/>
    <cellStyle name="RowTitles1-Detail 2 2 2 8 6 2 2" xfId="33188" xr:uid="{00000000-0005-0000-0000-000014250000}"/>
    <cellStyle name="RowTitles1-Detail 2 2 2 8 7" xfId="5479" xr:uid="{00000000-0005-0000-0000-000015250000}"/>
    <cellStyle name="RowTitles1-Detail 2 2 2 8 7 2" xfId="26081" xr:uid="{00000000-0005-0000-0000-000016250000}"/>
    <cellStyle name="RowTitles1-Detail 2 2 2 8 8" xfId="25872" xr:uid="{00000000-0005-0000-0000-000017250000}"/>
    <cellStyle name="RowTitles1-Detail 2 2 2 9" xfId="956" xr:uid="{00000000-0005-0000-0000-000018250000}"/>
    <cellStyle name="RowTitles1-Detail 2 2 2 9 2" xfId="2276" xr:uid="{00000000-0005-0000-0000-000019250000}"/>
    <cellStyle name="RowTitles1-Detail 2 2 2 9 2 2" xfId="11917" xr:uid="{00000000-0005-0000-0000-00001A250000}"/>
    <cellStyle name="RowTitles1-Detail 2 2 2 9 2 2 2" xfId="22317" xr:uid="{00000000-0005-0000-0000-00001B250000}"/>
    <cellStyle name="RowTitles1-Detail 2 2 2 9 2 2 2 2" xfId="33998" xr:uid="{00000000-0005-0000-0000-00001C250000}"/>
    <cellStyle name="RowTitles1-Detail 2 2 2 9 2 2 3" xfId="31198" xr:uid="{00000000-0005-0000-0000-00001D250000}"/>
    <cellStyle name="RowTitles1-Detail 2 2 2 9 2 3" xfId="15564" xr:uid="{00000000-0005-0000-0000-00001E250000}"/>
    <cellStyle name="RowTitles1-Detail 2 2 2 9 2 3 2" xfId="28230" xr:uid="{00000000-0005-0000-0000-00001F250000}"/>
    <cellStyle name="RowTitles1-Detail 2 2 2 9 2 3 2 2" xfId="37017" xr:uid="{00000000-0005-0000-0000-000020250000}"/>
    <cellStyle name="RowTitles1-Detail 2 2 2 9 2 4" xfId="7342" xr:uid="{00000000-0005-0000-0000-000021250000}"/>
    <cellStyle name="RowTitles1-Detail 2 2 2 9 2 4 2" xfId="18160" xr:uid="{00000000-0005-0000-0000-000022250000}"/>
    <cellStyle name="RowTitles1-Detail 2 2 2 9 2 5" xfId="7775" xr:uid="{00000000-0005-0000-0000-000023250000}"/>
    <cellStyle name="RowTitles1-Detail 2 2 2 9 3" xfId="3734" xr:uid="{00000000-0005-0000-0000-000024250000}"/>
    <cellStyle name="RowTitles1-Detail 2 2 2 9 3 2" xfId="13361" xr:uid="{00000000-0005-0000-0000-000025250000}"/>
    <cellStyle name="RowTitles1-Detail 2 2 2 9 3 2 2" xfId="23726" xr:uid="{00000000-0005-0000-0000-000026250000}"/>
    <cellStyle name="RowTitles1-Detail 2 2 2 9 3 2 2 2" xfId="35098" xr:uid="{00000000-0005-0000-0000-000027250000}"/>
    <cellStyle name="RowTitles1-Detail 2 2 2 9 3 2 3" xfId="32481" xr:uid="{00000000-0005-0000-0000-000028250000}"/>
    <cellStyle name="RowTitles1-Detail 2 2 2 9 3 3" xfId="16960" xr:uid="{00000000-0005-0000-0000-000029250000}"/>
    <cellStyle name="RowTitles1-Detail 2 2 2 9 3 3 2" xfId="29626" xr:uid="{00000000-0005-0000-0000-00002A250000}"/>
    <cellStyle name="RowTitles1-Detail 2 2 2 9 3 3 2 2" xfId="38405" xr:uid="{00000000-0005-0000-0000-00002B250000}"/>
    <cellStyle name="RowTitles1-Detail 2 2 2 9 3 4" xfId="9665" xr:uid="{00000000-0005-0000-0000-00002C250000}"/>
    <cellStyle name="RowTitles1-Detail 2 2 2 9 3 4 2" xfId="25004" xr:uid="{00000000-0005-0000-0000-00002D250000}"/>
    <cellStyle name="RowTitles1-Detail 2 2 2 9 3 5" xfId="18888" xr:uid="{00000000-0005-0000-0000-00002E250000}"/>
    <cellStyle name="RowTitles1-Detail 2 2 2 9 4" xfId="10696" xr:uid="{00000000-0005-0000-0000-00002F250000}"/>
    <cellStyle name="RowTitles1-Detail 2 2 2 9 4 2" xfId="21173" xr:uid="{00000000-0005-0000-0000-000030250000}"/>
    <cellStyle name="RowTitles1-Detail 2 2 2 9 4 2 2" xfId="33467" xr:uid="{00000000-0005-0000-0000-000031250000}"/>
    <cellStyle name="RowTitles1-Detail 2 2 2 9 4 3" xfId="30589" xr:uid="{00000000-0005-0000-0000-000032250000}"/>
    <cellStyle name="RowTitles1-Detail 2 2 2 9 5" xfId="14363" xr:uid="{00000000-0005-0000-0000-000033250000}"/>
    <cellStyle name="RowTitles1-Detail 2 2 2 9 5 2" xfId="27060" xr:uid="{00000000-0005-0000-0000-000034250000}"/>
    <cellStyle name="RowTitles1-Detail 2 2 2 9 5 2 2" xfId="35899" xr:uid="{00000000-0005-0000-0000-000035250000}"/>
    <cellStyle name="RowTitles1-Detail 2 2 2 9 6" xfId="5798" xr:uid="{00000000-0005-0000-0000-000036250000}"/>
    <cellStyle name="RowTitles1-Detail 2 2 2 9 6 2" xfId="25415" xr:uid="{00000000-0005-0000-0000-000037250000}"/>
    <cellStyle name="RowTitles1-Detail 2 2 2 9 7" xfId="25757" xr:uid="{00000000-0005-0000-0000-000038250000}"/>
    <cellStyle name="RowTitles1-Detail 2 2 2_STUD aligned by INSTIT" xfId="4940" xr:uid="{00000000-0005-0000-0000-000039250000}"/>
    <cellStyle name="RowTitles1-Detail 2 2 3" xfId="320" xr:uid="{00000000-0005-0000-0000-00003A250000}"/>
    <cellStyle name="RowTitles1-Detail 2 2 3 10" xfId="2277" xr:uid="{00000000-0005-0000-0000-00003B250000}"/>
    <cellStyle name="RowTitles1-Detail 2 2 3 10 2" xfId="11918" xr:uid="{00000000-0005-0000-0000-00003C250000}"/>
    <cellStyle name="RowTitles1-Detail 2 2 3 10 2 2" xfId="22318" xr:uid="{00000000-0005-0000-0000-00003D250000}"/>
    <cellStyle name="RowTitles1-Detail 2 2 3 10 2 2 2" xfId="33999" xr:uid="{00000000-0005-0000-0000-00003E250000}"/>
    <cellStyle name="RowTitles1-Detail 2 2 3 10 2 3" xfId="31199" xr:uid="{00000000-0005-0000-0000-00003F250000}"/>
    <cellStyle name="RowTitles1-Detail 2 2 3 10 3" xfId="15565" xr:uid="{00000000-0005-0000-0000-000040250000}"/>
    <cellStyle name="RowTitles1-Detail 2 2 3 10 3 2" xfId="28231" xr:uid="{00000000-0005-0000-0000-000041250000}"/>
    <cellStyle name="RowTitles1-Detail 2 2 3 10 3 2 2" xfId="37018" xr:uid="{00000000-0005-0000-0000-000042250000}"/>
    <cellStyle name="RowTitles1-Detail 2 2 3 10 4" xfId="6310" xr:uid="{00000000-0005-0000-0000-000043250000}"/>
    <cellStyle name="RowTitles1-Detail 2 2 3 10 4 2" xfId="26123" xr:uid="{00000000-0005-0000-0000-000044250000}"/>
    <cellStyle name="RowTitles1-Detail 2 2 3 10 5" xfId="25525" xr:uid="{00000000-0005-0000-0000-000045250000}"/>
    <cellStyle name="RowTitles1-Detail 2 2 3 11" xfId="8966" xr:uid="{00000000-0005-0000-0000-000046250000}"/>
    <cellStyle name="RowTitles1-Detail 2 2 3 11 2" xfId="24186" xr:uid="{00000000-0005-0000-0000-000047250000}"/>
    <cellStyle name="RowTitles1-Detail 2 2 3 12" xfId="10297" xr:uid="{00000000-0005-0000-0000-000048250000}"/>
    <cellStyle name="RowTitles1-Detail 2 2 3 12 2" xfId="26302" xr:uid="{00000000-0005-0000-0000-000049250000}"/>
    <cellStyle name="RowTitles1-Detail 2 2 3 12 2 2" xfId="35747" xr:uid="{00000000-0005-0000-0000-00004A250000}"/>
    <cellStyle name="RowTitles1-Detail 2 2 3 2" xfId="421" xr:uid="{00000000-0005-0000-0000-00004B250000}"/>
    <cellStyle name="RowTitles1-Detail 2 2 3 2 2" xfId="777" xr:uid="{00000000-0005-0000-0000-00004C250000}"/>
    <cellStyle name="RowTitles1-Detail 2 2 3 2 2 2" xfId="2279" xr:uid="{00000000-0005-0000-0000-00004D250000}"/>
    <cellStyle name="RowTitles1-Detail 2 2 3 2 2 2 2" xfId="11920" xr:uid="{00000000-0005-0000-0000-00004E250000}"/>
    <cellStyle name="RowTitles1-Detail 2 2 3 2 2 2 2 2" xfId="22320" xr:uid="{00000000-0005-0000-0000-00004F250000}"/>
    <cellStyle name="RowTitles1-Detail 2 2 3 2 2 2 2 2 2" xfId="34001" xr:uid="{00000000-0005-0000-0000-000050250000}"/>
    <cellStyle name="RowTitles1-Detail 2 2 3 2 2 2 2 3" xfId="31201" xr:uid="{00000000-0005-0000-0000-000051250000}"/>
    <cellStyle name="RowTitles1-Detail 2 2 3 2 2 2 3" xfId="15567" xr:uid="{00000000-0005-0000-0000-000052250000}"/>
    <cellStyle name="RowTitles1-Detail 2 2 3 2 2 2 3 2" xfId="28233" xr:uid="{00000000-0005-0000-0000-000053250000}"/>
    <cellStyle name="RowTitles1-Detail 2 2 3 2 2 2 3 2 2" xfId="37020" xr:uid="{00000000-0005-0000-0000-000054250000}"/>
    <cellStyle name="RowTitles1-Detail 2 2 3 2 2 2 4" xfId="6900" xr:uid="{00000000-0005-0000-0000-000055250000}"/>
    <cellStyle name="RowTitles1-Detail 2 2 3 2 2 2 4 2" xfId="25794" xr:uid="{00000000-0005-0000-0000-000056250000}"/>
    <cellStyle name="RowTitles1-Detail 2 2 3 2 2 2 5" xfId="20630" xr:uid="{00000000-0005-0000-0000-000057250000}"/>
    <cellStyle name="RowTitles1-Detail 2 2 3 2 2 3" xfId="3558" xr:uid="{00000000-0005-0000-0000-000058250000}"/>
    <cellStyle name="RowTitles1-Detail 2 2 3 2 2 3 2" xfId="13189" xr:uid="{00000000-0005-0000-0000-000059250000}"/>
    <cellStyle name="RowTitles1-Detail 2 2 3 2 2 3 2 2" xfId="23557" xr:uid="{00000000-0005-0000-0000-00005A250000}"/>
    <cellStyle name="RowTitles1-Detail 2 2 3 2 2 3 2 2 2" xfId="34991" xr:uid="{00000000-0005-0000-0000-00005B250000}"/>
    <cellStyle name="RowTitles1-Detail 2 2 3 2 2 3 2 3" xfId="32357" xr:uid="{00000000-0005-0000-0000-00005C250000}"/>
    <cellStyle name="RowTitles1-Detail 2 2 3 2 2 3 3" xfId="16799" xr:uid="{00000000-0005-0000-0000-00005D250000}"/>
    <cellStyle name="RowTitles1-Detail 2 2 3 2 2 3 3 2" xfId="29465" xr:uid="{00000000-0005-0000-0000-00005E250000}"/>
    <cellStyle name="RowTitles1-Detail 2 2 3 2 2 3 3 2 2" xfId="38245" xr:uid="{00000000-0005-0000-0000-00005F250000}"/>
    <cellStyle name="RowTitles1-Detail 2 2 3 2 2 3 4" xfId="8407" xr:uid="{00000000-0005-0000-0000-000060250000}"/>
    <cellStyle name="RowTitles1-Detail 2 2 3 2 2 3 4 2" xfId="25748" xr:uid="{00000000-0005-0000-0000-000061250000}"/>
    <cellStyle name="RowTitles1-Detail 2 2 3 2 2 3 5" xfId="26310" xr:uid="{00000000-0005-0000-0000-000062250000}"/>
    <cellStyle name="RowTitles1-Detail 2 2 3 2 2 4" xfId="9201" xr:uid="{00000000-0005-0000-0000-000063250000}"/>
    <cellStyle name="RowTitles1-Detail 2 2 3 2 2 4 2" xfId="20859" xr:uid="{00000000-0005-0000-0000-000064250000}"/>
    <cellStyle name="RowTitles1-Detail 2 2 3 2 2 5" xfId="10180" xr:uid="{00000000-0005-0000-0000-000065250000}"/>
    <cellStyle name="RowTitles1-Detail 2 2 3 2 2 5 2" xfId="24960" xr:uid="{00000000-0005-0000-0000-000066250000}"/>
    <cellStyle name="RowTitles1-Detail 2 2 3 2 2 5 2 2" xfId="35673" xr:uid="{00000000-0005-0000-0000-000067250000}"/>
    <cellStyle name="RowTitles1-Detail 2 2 3 2 3" xfId="1056" xr:uid="{00000000-0005-0000-0000-000068250000}"/>
    <cellStyle name="RowTitles1-Detail 2 2 3 2 3 2" xfId="2280" xr:uid="{00000000-0005-0000-0000-000069250000}"/>
    <cellStyle name="RowTitles1-Detail 2 2 3 2 3 2 2" xfId="11921" xr:uid="{00000000-0005-0000-0000-00006A250000}"/>
    <cellStyle name="RowTitles1-Detail 2 2 3 2 3 2 2 2" xfId="22321" xr:uid="{00000000-0005-0000-0000-00006B250000}"/>
    <cellStyle name="RowTitles1-Detail 2 2 3 2 3 2 2 2 2" xfId="34002" xr:uid="{00000000-0005-0000-0000-00006C250000}"/>
    <cellStyle name="RowTitles1-Detail 2 2 3 2 3 2 2 3" xfId="31202" xr:uid="{00000000-0005-0000-0000-00006D250000}"/>
    <cellStyle name="RowTitles1-Detail 2 2 3 2 3 2 3" xfId="15568" xr:uid="{00000000-0005-0000-0000-00006E250000}"/>
    <cellStyle name="RowTitles1-Detail 2 2 3 2 3 2 3 2" xfId="28234" xr:uid="{00000000-0005-0000-0000-00006F250000}"/>
    <cellStyle name="RowTitles1-Detail 2 2 3 2 3 2 3 2 2" xfId="37021" xr:uid="{00000000-0005-0000-0000-000070250000}"/>
    <cellStyle name="RowTitles1-Detail 2 2 3 2 3 2 4" xfId="7121" xr:uid="{00000000-0005-0000-0000-000071250000}"/>
    <cellStyle name="RowTitles1-Detail 2 2 3 2 3 2 4 2" xfId="20823" xr:uid="{00000000-0005-0000-0000-000072250000}"/>
    <cellStyle name="RowTitles1-Detail 2 2 3 2 3 2 5" xfId="18355" xr:uid="{00000000-0005-0000-0000-000073250000}"/>
    <cellStyle name="RowTitles1-Detail 2 2 3 2 3 3" xfId="3834" xr:uid="{00000000-0005-0000-0000-000074250000}"/>
    <cellStyle name="RowTitles1-Detail 2 2 3 2 3 3 2" xfId="13460" xr:uid="{00000000-0005-0000-0000-000075250000}"/>
    <cellStyle name="RowTitles1-Detail 2 2 3 2 3 3 2 2" xfId="23821" xr:uid="{00000000-0005-0000-0000-000076250000}"/>
    <cellStyle name="RowTitles1-Detail 2 2 3 2 3 3 2 2 2" xfId="35156" xr:uid="{00000000-0005-0000-0000-000077250000}"/>
    <cellStyle name="RowTitles1-Detail 2 2 3 2 3 3 2 3" xfId="32550" xr:uid="{00000000-0005-0000-0000-000078250000}"/>
    <cellStyle name="RowTitles1-Detail 2 2 3 2 3 3 3" xfId="17054" xr:uid="{00000000-0005-0000-0000-000079250000}"/>
    <cellStyle name="RowTitles1-Detail 2 2 3 2 3 3 3 2" xfId="29720" xr:uid="{00000000-0005-0000-0000-00007A250000}"/>
    <cellStyle name="RowTitles1-Detail 2 2 3 2 3 3 3 2 2" xfId="38498" xr:uid="{00000000-0005-0000-0000-00007B250000}"/>
    <cellStyle name="RowTitles1-Detail 2 2 3 2 3 3 4" xfId="8629" xr:uid="{00000000-0005-0000-0000-00007C250000}"/>
    <cellStyle name="RowTitles1-Detail 2 2 3 2 3 3 4 2" xfId="20233" xr:uid="{00000000-0005-0000-0000-00007D250000}"/>
    <cellStyle name="RowTitles1-Detail 2 2 3 2 3 3 5" xfId="26150" xr:uid="{00000000-0005-0000-0000-00007E250000}"/>
    <cellStyle name="RowTitles1-Detail 2 2 3 2 3 4" xfId="9425" xr:uid="{00000000-0005-0000-0000-00007F250000}"/>
    <cellStyle name="RowTitles1-Detail 2 2 3 2 3 4 2" xfId="19564" xr:uid="{00000000-0005-0000-0000-000080250000}"/>
    <cellStyle name="RowTitles1-Detail 2 2 3 2 3 5" xfId="10772" xr:uid="{00000000-0005-0000-0000-000081250000}"/>
    <cellStyle name="RowTitles1-Detail 2 2 3 2 3 5 2" xfId="21237" xr:uid="{00000000-0005-0000-0000-000082250000}"/>
    <cellStyle name="RowTitles1-Detail 2 2 3 2 3 5 2 2" xfId="33497" xr:uid="{00000000-0005-0000-0000-000083250000}"/>
    <cellStyle name="RowTitles1-Detail 2 2 3 2 3 5 3" xfId="30629" xr:uid="{00000000-0005-0000-0000-000084250000}"/>
    <cellStyle name="RowTitles1-Detail 2 2 3 2 3 6" xfId="14457" xr:uid="{00000000-0005-0000-0000-000085250000}"/>
    <cellStyle name="RowTitles1-Detail 2 2 3 2 3 6 2" xfId="27150" xr:uid="{00000000-0005-0000-0000-000086250000}"/>
    <cellStyle name="RowTitles1-Detail 2 2 3 2 3 6 2 2" xfId="35987" xr:uid="{00000000-0005-0000-0000-000087250000}"/>
    <cellStyle name="RowTitles1-Detail 2 2 3 2 3 7" xfId="5580" xr:uid="{00000000-0005-0000-0000-000088250000}"/>
    <cellStyle name="RowTitles1-Detail 2 2 3 2 3 7 2" xfId="25495" xr:uid="{00000000-0005-0000-0000-000089250000}"/>
    <cellStyle name="RowTitles1-Detail 2 2 3 2 3 8" xfId="25667" xr:uid="{00000000-0005-0000-0000-00008A250000}"/>
    <cellStyle name="RowTitles1-Detail 2 2 3 2 4" xfId="1289" xr:uid="{00000000-0005-0000-0000-00008B250000}"/>
    <cellStyle name="RowTitles1-Detail 2 2 3 2 4 2" xfId="2281" xr:uid="{00000000-0005-0000-0000-00008C250000}"/>
    <cellStyle name="RowTitles1-Detail 2 2 3 2 4 2 2" xfId="11922" xr:uid="{00000000-0005-0000-0000-00008D250000}"/>
    <cellStyle name="RowTitles1-Detail 2 2 3 2 4 2 2 2" xfId="22322" xr:uid="{00000000-0005-0000-0000-00008E250000}"/>
    <cellStyle name="RowTitles1-Detail 2 2 3 2 4 2 2 2 2" xfId="34003" xr:uid="{00000000-0005-0000-0000-00008F250000}"/>
    <cellStyle name="RowTitles1-Detail 2 2 3 2 4 2 2 3" xfId="31203" xr:uid="{00000000-0005-0000-0000-000090250000}"/>
    <cellStyle name="RowTitles1-Detail 2 2 3 2 4 2 3" xfId="15569" xr:uid="{00000000-0005-0000-0000-000091250000}"/>
    <cellStyle name="RowTitles1-Detail 2 2 3 2 4 2 3 2" xfId="28235" xr:uid="{00000000-0005-0000-0000-000092250000}"/>
    <cellStyle name="RowTitles1-Detail 2 2 3 2 4 2 3 2 2" xfId="37022" xr:uid="{00000000-0005-0000-0000-000093250000}"/>
    <cellStyle name="RowTitles1-Detail 2 2 3 2 4 2 4" xfId="7343" xr:uid="{00000000-0005-0000-0000-000094250000}"/>
    <cellStyle name="RowTitles1-Detail 2 2 3 2 4 2 4 2" xfId="20114" xr:uid="{00000000-0005-0000-0000-000095250000}"/>
    <cellStyle name="RowTitles1-Detail 2 2 3 2 4 2 5" xfId="18845" xr:uid="{00000000-0005-0000-0000-000096250000}"/>
    <cellStyle name="RowTitles1-Detail 2 2 3 2 4 3" xfId="4067" xr:uid="{00000000-0005-0000-0000-000097250000}"/>
    <cellStyle name="RowTitles1-Detail 2 2 3 2 4 3 2" xfId="13689" xr:uid="{00000000-0005-0000-0000-000098250000}"/>
    <cellStyle name="RowTitles1-Detail 2 2 3 2 4 3 2 2" xfId="24041" xr:uid="{00000000-0005-0000-0000-000099250000}"/>
    <cellStyle name="RowTitles1-Detail 2 2 3 2 4 3 2 2 2" xfId="35305" xr:uid="{00000000-0005-0000-0000-00009A250000}"/>
    <cellStyle name="RowTitles1-Detail 2 2 3 2 4 3 2 3" xfId="32722" xr:uid="{00000000-0005-0000-0000-00009B250000}"/>
    <cellStyle name="RowTitles1-Detail 2 2 3 2 4 3 3" xfId="17267" xr:uid="{00000000-0005-0000-0000-00009C250000}"/>
    <cellStyle name="RowTitles1-Detail 2 2 3 2 4 3 3 2" xfId="29933" xr:uid="{00000000-0005-0000-0000-00009D250000}"/>
    <cellStyle name="RowTitles1-Detail 2 2 3 2 4 3 3 2 2" xfId="38710" xr:uid="{00000000-0005-0000-0000-00009E250000}"/>
    <cellStyle name="RowTitles1-Detail 2 2 3 2 4 3 4" xfId="9666" xr:uid="{00000000-0005-0000-0000-00009F250000}"/>
    <cellStyle name="RowTitles1-Detail 2 2 3 2 4 3 4 2" xfId="19751" xr:uid="{00000000-0005-0000-0000-0000A0250000}"/>
    <cellStyle name="RowTitles1-Detail 2 2 3 2 4 3 5" xfId="18385" xr:uid="{00000000-0005-0000-0000-0000A1250000}"/>
    <cellStyle name="RowTitles1-Detail 2 2 3 2 4 4" xfId="10960" xr:uid="{00000000-0005-0000-0000-0000A2250000}"/>
    <cellStyle name="RowTitles1-Detail 2 2 3 2 4 4 2" xfId="21400" xr:uid="{00000000-0005-0000-0000-0000A3250000}"/>
    <cellStyle name="RowTitles1-Detail 2 2 3 2 4 4 2 2" xfId="33590" xr:uid="{00000000-0005-0000-0000-0000A4250000}"/>
    <cellStyle name="RowTitles1-Detail 2 2 3 2 4 4 3" xfId="30737" xr:uid="{00000000-0005-0000-0000-0000A5250000}"/>
    <cellStyle name="RowTitles1-Detail 2 2 3 2 4 5" xfId="14667" xr:uid="{00000000-0005-0000-0000-0000A6250000}"/>
    <cellStyle name="RowTitles1-Detail 2 2 3 2 4 5 2" xfId="27352" xr:uid="{00000000-0005-0000-0000-0000A7250000}"/>
    <cellStyle name="RowTitles1-Detail 2 2 3 2 4 5 2 2" xfId="36181" xr:uid="{00000000-0005-0000-0000-0000A8250000}"/>
    <cellStyle name="RowTitles1-Detail 2 2 3 2 4 6" xfId="5799" xr:uid="{00000000-0005-0000-0000-0000A9250000}"/>
    <cellStyle name="RowTitles1-Detail 2 2 3 2 4 6 2" xfId="20280" xr:uid="{00000000-0005-0000-0000-0000AA250000}"/>
    <cellStyle name="RowTitles1-Detail 2 2 3 2 4 7" xfId="19738" xr:uid="{00000000-0005-0000-0000-0000AB250000}"/>
    <cellStyle name="RowTitles1-Detail 2 2 3 2 5" xfId="1505" xr:uid="{00000000-0005-0000-0000-0000AC250000}"/>
    <cellStyle name="RowTitles1-Detail 2 2 3 2 5 2" xfId="2282" xr:uid="{00000000-0005-0000-0000-0000AD250000}"/>
    <cellStyle name="RowTitles1-Detail 2 2 3 2 5 2 2" xfId="11923" xr:uid="{00000000-0005-0000-0000-0000AE250000}"/>
    <cellStyle name="RowTitles1-Detail 2 2 3 2 5 2 2 2" xfId="22323" xr:uid="{00000000-0005-0000-0000-0000AF250000}"/>
    <cellStyle name="RowTitles1-Detail 2 2 3 2 5 2 2 2 2" xfId="34004" xr:uid="{00000000-0005-0000-0000-0000B0250000}"/>
    <cellStyle name="RowTitles1-Detail 2 2 3 2 5 2 2 3" xfId="31204" xr:uid="{00000000-0005-0000-0000-0000B1250000}"/>
    <cellStyle name="RowTitles1-Detail 2 2 3 2 5 2 3" xfId="15570" xr:uid="{00000000-0005-0000-0000-0000B2250000}"/>
    <cellStyle name="RowTitles1-Detail 2 2 3 2 5 2 3 2" xfId="28236" xr:uid="{00000000-0005-0000-0000-0000B3250000}"/>
    <cellStyle name="RowTitles1-Detail 2 2 3 2 5 2 3 2 2" xfId="37023" xr:uid="{00000000-0005-0000-0000-0000B4250000}"/>
    <cellStyle name="RowTitles1-Detail 2 2 3 2 5 2 4" xfId="7344" xr:uid="{00000000-0005-0000-0000-0000B5250000}"/>
    <cellStyle name="RowTitles1-Detail 2 2 3 2 5 2 4 2" xfId="21912" xr:uid="{00000000-0005-0000-0000-0000B6250000}"/>
    <cellStyle name="RowTitles1-Detail 2 2 3 2 5 2 5" xfId="18543" xr:uid="{00000000-0005-0000-0000-0000B7250000}"/>
    <cellStyle name="RowTitles1-Detail 2 2 3 2 5 3" xfId="4283" xr:uid="{00000000-0005-0000-0000-0000B8250000}"/>
    <cellStyle name="RowTitles1-Detail 2 2 3 2 5 3 2" xfId="13905" xr:uid="{00000000-0005-0000-0000-0000B9250000}"/>
    <cellStyle name="RowTitles1-Detail 2 2 3 2 5 3 2 2" xfId="24247" xr:uid="{00000000-0005-0000-0000-0000BA250000}"/>
    <cellStyle name="RowTitles1-Detail 2 2 3 2 5 3 2 2 2" xfId="35445" xr:uid="{00000000-0005-0000-0000-0000BB250000}"/>
    <cellStyle name="RowTitles1-Detail 2 2 3 2 5 3 2 3" xfId="32883" xr:uid="{00000000-0005-0000-0000-0000BC250000}"/>
    <cellStyle name="RowTitles1-Detail 2 2 3 2 5 3 3" xfId="17465" xr:uid="{00000000-0005-0000-0000-0000BD250000}"/>
    <cellStyle name="RowTitles1-Detail 2 2 3 2 5 3 3 2" xfId="30131" xr:uid="{00000000-0005-0000-0000-0000BE250000}"/>
    <cellStyle name="RowTitles1-Detail 2 2 3 2 5 3 3 2 2" xfId="38908" xr:uid="{00000000-0005-0000-0000-0000BF250000}"/>
    <cellStyle name="RowTitles1-Detail 2 2 3 2 5 3 4" xfId="9667" xr:uid="{00000000-0005-0000-0000-0000C0250000}"/>
    <cellStyle name="RowTitles1-Detail 2 2 3 2 5 3 4 2" xfId="24353" xr:uid="{00000000-0005-0000-0000-0000C1250000}"/>
    <cellStyle name="RowTitles1-Detail 2 2 3 2 5 3 5" xfId="19649" xr:uid="{00000000-0005-0000-0000-0000C2250000}"/>
    <cellStyle name="RowTitles1-Detail 2 2 3 2 5 4" xfId="11176" xr:uid="{00000000-0005-0000-0000-0000C3250000}"/>
    <cellStyle name="RowTitles1-Detail 2 2 3 2 5 4 2" xfId="21607" xr:uid="{00000000-0005-0000-0000-0000C4250000}"/>
    <cellStyle name="RowTitles1-Detail 2 2 3 2 5 4 2 2" xfId="33730" xr:uid="{00000000-0005-0000-0000-0000C5250000}"/>
    <cellStyle name="RowTitles1-Detail 2 2 3 2 5 4 3" xfId="30898" xr:uid="{00000000-0005-0000-0000-0000C6250000}"/>
    <cellStyle name="RowTitles1-Detail 2 2 3 2 5 5" xfId="14883" xr:uid="{00000000-0005-0000-0000-0000C7250000}"/>
    <cellStyle name="RowTitles1-Detail 2 2 3 2 5 5 2" xfId="27560" xr:uid="{00000000-0005-0000-0000-0000C8250000}"/>
    <cellStyle name="RowTitles1-Detail 2 2 3 2 5 5 2 2" xfId="36379" xr:uid="{00000000-0005-0000-0000-0000C9250000}"/>
    <cellStyle name="RowTitles1-Detail 2 2 3 2 5 6" xfId="5800" xr:uid="{00000000-0005-0000-0000-0000CA250000}"/>
    <cellStyle name="RowTitles1-Detail 2 2 3 2 5 6 2" xfId="19717" xr:uid="{00000000-0005-0000-0000-0000CB250000}"/>
    <cellStyle name="RowTitles1-Detail 2 2 3 2 5 7" xfId="26897" xr:uid="{00000000-0005-0000-0000-0000CC250000}"/>
    <cellStyle name="RowTitles1-Detail 2 2 3 2 6" xfId="1707" xr:uid="{00000000-0005-0000-0000-0000CD250000}"/>
    <cellStyle name="RowTitles1-Detail 2 2 3 2 6 2" xfId="2283" xr:uid="{00000000-0005-0000-0000-0000CE250000}"/>
    <cellStyle name="RowTitles1-Detail 2 2 3 2 6 2 2" xfId="11924" xr:uid="{00000000-0005-0000-0000-0000CF250000}"/>
    <cellStyle name="RowTitles1-Detail 2 2 3 2 6 2 2 2" xfId="22324" xr:uid="{00000000-0005-0000-0000-0000D0250000}"/>
    <cellStyle name="RowTitles1-Detail 2 2 3 2 6 2 2 2 2" xfId="34005" xr:uid="{00000000-0005-0000-0000-0000D1250000}"/>
    <cellStyle name="RowTitles1-Detail 2 2 3 2 6 2 2 3" xfId="31205" xr:uid="{00000000-0005-0000-0000-0000D2250000}"/>
    <cellStyle name="RowTitles1-Detail 2 2 3 2 6 2 3" xfId="15571" xr:uid="{00000000-0005-0000-0000-0000D3250000}"/>
    <cellStyle name="RowTitles1-Detail 2 2 3 2 6 2 3 2" xfId="28237" xr:uid="{00000000-0005-0000-0000-0000D4250000}"/>
    <cellStyle name="RowTitles1-Detail 2 2 3 2 6 2 3 2 2" xfId="37024" xr:uid="{00000000-0005-0000-0000-0000D5250000}"/>
    <cellStyle name="RowTitles1-Detail 2 2 3 2 6 2 4" xfId="7345" xr:uid="{00000000-0005-0000-0000-0000D6250000}"/>
    <cellStyle name="RowTitles1-Detail 2 2 3 2 6 2 4 2" xfId="24558" xr:uid="{00000000-0005-0000-0000-0000D7250000}"/>
    <cellStyle name="RowTitles1-Detail 2 2 3 2 6 2 5" xfId="20124" xr:uid="{00000000-0005-0000-0000-0000D8250000}"/>
    <cellStyle name="RowTitles1-Detail 2 2 3 2 6 3" xfId="4485" xr:uid="{00000000-0005-0000-0000-0000D9250000}"/>
    <cellStyle name="RowTitles1-Detail 2 2 3 2 6 3 2" xfId="14107" xr:uid="{00000000-0005-0000-0000-0000DA250000}"/>
    <cellStyle name="RowTitles1-Detail 2 2 3 2 6 3 2 2" xfId="24439" xr:uid="{00000000-0005-0000-0000-0000DB250000}"/>
    <cellStyle name="RowTitles1-Detail 2 2 3 2 6 3 2 2 2" xfId="35576" xr:uid="{00000000-0005-0000-0000-0000DC250000}"/>
    <cellStyle name="RowTitles1-Detail 2 2 3 2 6 3 2 3" xfId="33035" xr:uid="{00000000-0005-0000-0000-0000DD250000}"/>
    <cellStyle name="RowTitles1-Detail 2 2 3 2 6 3 3" xfId="17652" xr:uid="{00000000-0005-0000-0000-0000DE250000}"/>
    <cellStyle name="RowTitles1-Detail 2 2 3 2 6 3 3 2" xfId="30318" xr:uid="{00000000-0005-0000-0000-0000DF250000}"/>
    <cellStyle name="RowTitles1-Detail 2 2 3 2 6 3 3 2 2" xfId="39095" xr:uid="{00000000-0005-0000-0000-0000E0250000}"/>
    <cellStyle name="RowTitles1-Detail 2 2 3 2 6 3 4" xfId="9668" xr:uid="{00000000-0005-0000-0000-0000E1250000}"/>
    <cellStyle name="RowTitles1-Detail 2 2 3 2 6 3 4 2" xfId="21179" xr:uid="{00000000-0005-0000-0000-0000E2250000}"/>
    <cellStyle name="RowTitles1-Detail 2 2 3 2 6 3 5" xfId="18847" xr:uid="{00000000-0005-0000-0000-0000E3250000}"/>
    <cellStyle name="RowTitles1-Detail 2 2 3 2 6 4" xfId="11378" xr:uid="{00000000-0005-0000-0000-0000E4250000}"/>
    <cellStyle name="RowTitles1-Detail 2 2 3 2 6 4 2" xfId="21803" xr:uid="{00000000-0005-0000-0000-0000E5250000}"/>
    <cellStyle name="RowTitles1-Detail 2 2 3 2 6 4 2 2" xfId="33861" xr:uid="{00000000-0005-0000-0000-0000E6250000}"/>
    <cellStyle name="RowTitles1-Detail 2 2 3 2 6 4 3" xfId="31050" xr:uid="{00000000-0005-0000-0000-0000E7250000}"/>
    <cellStyle name="RowTitles1-Detail 2 2 3 2 6 5" xfId="15085" xr:uid="{00000000-0005-0000-0000-0000E8250000}"/>
    <cellStyle name="RowTitles1-Detail 2 2 3 2 6 5 2" xfId="27754" xr:uid="{00000000-0005-0000-0000-0000E9250000}"/>
    <cellStyle name="RowTitles1-Detail 2 2 3 2 6 5 2 2" xfId="36566" xr:uid="{00000000-0005-0000-0000-0000EA250000}"/>
    <cellStyle name="RowTitles1-Detail 2 2 3 2 6 6" xfId="5801" xr:uid="{00000000-0005-0000-0000-0000EB250000}"/>
    <cellStyle name="RowTitles1-Detail 2 2 3 2 6 6 2" xfId="18567" xr:uid="{00000000-0005-0000-0000-0000EC250000}"/>
    <cellStyle name="RowTitles1-Detail 2 2 3 2 6 7" xfId="21917" xr:uid="{00000000-0005-0000-0000-0000ED250000}"/>
    <cellStyle name="RowTitles1-Detail 2 2 3 2 7" xfId="2278" xr:uid="{00000000-0005-0000-0000-0000EE250000}"/>
    <cellStyle name="RowTitles1-Detail 2 2 3 2 7 2" xfId="11919" xr:uid="{00000000-0005-0000-0000-0000EF250000}"/>
    <cellStyle name="RowTitles1-Detail 2 2 3 2 7 2 2" xfId="22319" xr:uid="{00000000-0005-0000-0000-0000F0250000}"/>
    <cellStyle name="RowTitles1-Detail 2 2 3 2 7 2 2 2" xfId="34000" xr:uid="{00000000-0005-0000-0000-0000F1250000}"/>
    <cellStyle name="RowTitles1-Detail 2 2 3 2 7 2 3" xfId="31200" xr:uid="{00000000-0005-0000-0000-0000F2250000}"/>
    <cellStyle name="RowTitles1-Detail 2 2 3 2 7 3" xfId="15566" xr:uid="{00000000-0005-0000-0000-0000F3250000}"/>
    <cellStyle name="RowTitles1-Detail 2 2 3 2 7 3 2" xfId="28232" xr:uid="{00000000-0005-0000-0000-0000F4250000}"/>
    <cellStyle name="RowTitles1-Detail 2 2 3 2 7 3 2 2" xfId="37019" xr:uid="{00000000-0005-0000-0000-0000F5250000}"/>
    <cellStyle name="RowTitles1-Detail 2 2 3 2 7 4" xfId="6462" xr:uid="{00000000-0005-0000-0000-0000F6250000}"/>
    <cellStyle name="RowTitles1-Detail 2 2 3 2 7 4 2" xfId="26762" xr:uid="{00000000-0005-0000-0000-0000F7250000}"/>
    <cellStyle name="RowTitles1-Detail 2 2 3 2 7 5" xfId="25992" xr:uid="{00000000-0005-0000-0000-0000F8250000}"/>
    <cellStyle name="RowTitles1-Detail 2 2 3 2 8" xfId="8884" xr:uid="{00000000-0005-0000-0000-0000F9250000}"/>
    <cellStyle name="RowTitles1-Detail 2 2 3 2 8 2" xfId="20012" xr:uid="{00000000-0005-0000-0000-0000FA250000}"/>
    <cellStyle name="RowTitles1-Detail 2 2 3 2 9" xfId="10828" xr:uid="{00000000-0005-0000-0000-0000FB250000}"/>
    <cellStyle name="RowTitles1-Detail 2 2 3 2 9 2" xfId="18701" xr:uid="{00000000-0005-0000-0000-0000FC250000}"/>
    <cellStyle name="RowTitles1-Detail 2 2 3 2 9 2 2" xfId="33196" xr:uid="{00000000-0005-0000-0000-0000FD250000}"/>
    <cellStyle name="RowTitles1-Detail 2 2 3 2_STUD aligned by INSTIT" xfId="4949" xr:uid="{00000000-0005-0000-0000-0000FE250000}"/>
    <cellStyle name="RowTitles1-Detail 2 2 3 3" xfId="483" xr:uid="{00000000-0005-0000-0000-0000FF250000}"/>
    <cellStyle name="RowTitles1-Detail 2 2 3 3 2" xfId="839" xr:uid="{00000000-0005-0000-0000-000000260000}"/>
    <cellStyle name="RowTitles1-Detail 2 2 3 3 2 2" xfId="2285" xr:uid="{00000000-0005-0000-0000-000001260000}"/>
    <cellStyle name="RowTitles1-Detail 2 2 3 3 2 2 2" xfId="11926" xr:uid="{00000000-0005-0000-0000-000002260000}"/>
    <cellStyle name="RowTitles1-Detail 2 2 3 3 2 2 2 2" xfId="22326" xr:uid="{00000000-0005-0000-0000-000003260000}"/>
    <cellStyle name="RowTitles1-Detail 2 2 3 3 2 2 2 2 2" xfId="34007" xr:uid="{00000000-0005-0000-0000-000004260000}"/>
    <cellStyle name="RowTitles1-Detail 2 2 3 3 2 2 2 3" xfId="31207" xr:uid="{00000000-0005-0000-0000-000005260000}"/>
    <cellStyle name="RowTitles1-Detail 2 2 3 3 2 2 3" xfId="15573" xr:uid="{00000000-0005-0000-0000-000006260000}"/>
    <cellStyle name="RowTitles1-Detail 2 2 3 3 2 2 3 2" xfId="28239" xr:uid="{00000000-0005-0000-0000-000007260000}"/>
    <cellStyle name="RowTitles1-Detail 2 2 3 3 2 2 3 2 2" xfId="37026" xr:uid="{00000000-0005-0000-0000-000008260000}"/>
    <cellStyle name="RowTitles1-Detail 2 2 3 3 2 2 4" xfId="6783" xr:uid="{00000000-0005-0000-0000-000009260000}"/>
    <cellStyle name="RowTitles1-Detail 2 2 3 3 2 2 4 2" xfId="18471" xr:uid="{00000000-0005-0000-0000-00000A260000}"/>
    <cellStyle name="RowTitles1-Detail 2 2 3 3 2 2 5" xfId="20638" xr:uid="{00000000-0005-0000-0000-00000B260000}"/>
    <cellStyle name="RowTitles1-Detail 2 2 3 3 2 3" xfId="3620" xr:uid="{00000000-0005-0000-0000-00000C260000}"/>
    <cellStyle name="RowTitles1-Detail 2 2 3 3 2 3 2" xfId="13248" xr:uid="{00000000-0005-0000-0000-00000D260000}"/>
    <cellStyle name="RowTitles1-Detail 2 2 3 3 2 3 2 2" xfId="23615" xr:uid="{00000000-0005-0000-0000-00000E260000}"/>
    <cellStyle name="RowTitles1-Detail 2 2 3 3 2 3 2 2 2" xfId="35027" xr:uid="{00000000-0005-0000-0000-00000F260000}"/>
    <cellStyle name="RowTitles1-Detail 2 2 3 3 2 3 2 3" xfId="32399" xr:uid="{00000000-0005-0000-0000-000010260000}"/>
    <cellStyle name="RowTitles1-Detail 2 2 3 3 2 3 3" xfId="16854" xr:uid="{00000000-0005-0000-0000-000011260000}"/>
    <cellStyle name="RowTitles1-Detail 2 2 3 3 2 3 3 2" xfId="29520" xr:uid="{00000000-0005-0000-0000-000012260000}"/>
    <cellStyle name="RowTitles1-Detail 2 2 3 3 2 3 3 2 2" xfId="38300" xr:uid="{00000000-0005-0000-0000-000013260000}"/>
    <cellStyle name="RowTitles1-Detail 2 2 3 3 2 3 4" xfId="8289" xr:uid="{00000000-0005-0000-0000-000014260000}"/>
    <cellStyle name="RowTitles1-Detail 2 2 3 3 2 3 4 2" xfId="26496" xr:uid="{00000000-0005-0000-0000-000015260000}"/>
    <cellStyle name="RowTitles1-Detail 2 2 3 3 2 3 5" xfId="4666" xr:uid="{00000000-0005-0000-0000-000016260000}"/>
    <cellStyle name="RowTitles1-Detail 2 2 3 3 2 4" xfId="9081" xr:uid="{00000000-0005-0000-0000-000017260000}"/>
    <cellStyle name="RowTitles1-Detail 2 2 3 3 2 4 2" xfId="20914" xr:uid="{00000000-0005-0000-0000-000018260000}"/>
    <cellStyle name="RowTitles1-Detail 2 2 3 3 2 5" xfId="10593" xr:uid="{00000000-0005-0000-0000-000019260000}"/>
    <cellStyle name="RowTitles1-Detail 2 2 3 3 2 5 2" xfId="21077" xr:uid="{00000000-0005-0000-0000-00001A260000}"/>
    <cellStyle name="RowTitles1-Detail 2 2 3 3 2 5 2 2" xfId="33414" xr:uid="{00000000-0005-0000-0000-00001B260000}"/>
    <cellStyle name="RowTitles1-Detail 2 2 3 3 2 5 3" xfId="30528" xr:uid="{00000000-0005-0000-0000-00001C260000}"/>
    <cellStyle name="RowTitles1-Detail 2 2 3 3 2 6" xfId="14254" xr:uid="{00000000-0005-0000-0000-00001D260000}"/>
    <cellStyle name="RowTitles1-Detail 2 2 3 3 2 6 2" xfId="26955" xr:uid="{00000000-0005-0000-0000-00001E260000}"/>
    <cellStyle name="RowTitles1-Detail 2 2 3 3 2 6 2 2" xfId="35798" xr:uid="{00000000-0005-0000-0000-00001F260000}"/>
    <cellStyle name="RowTitles1-Detail 2 2 3 3 2 7" xfId="5311" xr:uid="{00000000-0005-0000-0000-000020260000}"/>
    <cellStyle name="RowTitles1-Detail 2 2 3 3 2 7 2" xfId="26432" xr:uid="{00000000-0005-0000-0000-000021260000}"/>
    <cellStyle name="RowTitles1-Detail 2 2 3 3 2 8" xfId="18391" xr:uid="{00000000-0005-0000-0000-000022260000}"/>
    <cellStyle name="RowTitles1-Detail 2 2 3 3 3" xfId="1118" xr:uid="{00000000-0005-0000-0000-000023260000}"/>
    <cellStyle name="RowTitles1-Detail 2 2 3 3 3 2" xfId="2286" xr:uid="{00000000-0005-0000-0000-000024260000}"/>
    <cellStyle name="RowTitles1-Detail 2 2 3 3 3 2 2" xfId="11927" xr:uid="{00000000-0005-0000-0000-000025260000}"/>
    <cellStyle name="RowTitles1-Detail 2 2 3 3 3 2 2 2" xfId="22327" xr:uid="{00000000-0005-0000-0000-000026260000}"/>
    <cellStyle name="RowTitles1-Detail 2 2 3 3 3 2 2 2 2" xfId="34008" xr:uid="{00000000-0005-0000-0000-000027260000}"/>
    <cellStyle name="RowTitles1-Detail 2 2 3 3 3 2 2 3" xfId="31208" xr:uid="{00000000-0005-0000-0000-000028260000}"/>
    <cellStyle name="RowTitles1-Detail 2 2 3 3 3 2 3" xfId="15574" xr:uid="{00000000-0005-0000-0000-000029260000}"/>
    <cellStyle name="RowTitles1-Detail 2 2 3 3 3 2 3 2" xfId="28240" xr:uid="{00000000-0005-0000-0000-00002A260000}"/>
    <cellStyle name="RowTitles1-Detail 2 2 3 3 3 2 3 2 2" xfId="37027" xr:uid="{00000000-0005-0000-0000-00002B260000}"/>
    <cellStyle name="RowTitles1-Detail 2 2 3 3 3 2 4" xfId="6957" xr:uid="{00000000-0005-0000-0000-00002C260000}"/>
    <cellStyle name="RowTitles1-Detail 2 2 3 3 3 2 4 2" xfId="26078" xr:uid="{00000000-0005-0000-0000-00002D260000}"/>
    <cellStyle name="RowTitles1-Detail 2 2 3 3 3 2 5" xfId="21135" xr:uid="{00000000-0005-0000-0000-00002E260000}"/>
    <cellStyle name="RowTitles1-Detail 2 2 3 3 3 3" xfId="3896" xr:uid="{00000000-0005-0000-0000-00002F260000}"/>
    <cellStyle name="RowTitles1-Detail 2 2 3 3 3 3 2" xfId="13519" xr:uid="{00000000-0005-0000-0000-000030260000}"/>
    <cellStyle name="RowTitles1-Detail 2 2 3 3 3 3 2 2" xfId="23879" xr:uid="{00000000-0005-0000-0000-000031260000}"/>
    <cellStyle name="RowTitles1-Detail 2 2 3 3 3 3 2 2 2" xfId="35192" xr:uid="{00000000-0005-0000-0000-000032260000}"/>
    <cellStyle name="RowTitles1-Detail 2 2 3 3 3 3 2 3" xfId="32592" xr:uid="{00000000-0005-0000-0000-000033260000}"/>
    <cellStyle name="RowTitles1-Detail 2 2 3 3 3 3 3" xfId="17109" xr:uid="{00000000-0005-0000-0000-000034260000}"/>
    <cellStyle name="RowTitles1-Detail 2 2 3 3 3 3 3 2" xfId="29775" xr:uid="{00000000-0005-0000-0000-000035260000}"/>
    <cellStyle name="RowTitles1-Detail 2 2 3 3 3 3 3 2 2" xfId="38553" xr:uid="{00000000-0005-0000-0000-000036260000}"/>
    <cellStyle name="RowTitles1-Detail 2 2 3 3 3 3 4" xfId="8465" xr:uid="{00000000-0005-0000-0000-000037260000}"/>
    <cellStyle name="RowTitles1-Detail 2 2 3 3 3 3 4 2" xfId="25804" xr:uid="{00000000-0005-0000-0000-000038260000}"/>
    <cellStyle name="RowTitles1-Detail 2 2 3 3 3 3 5" xfId="24799" xr:uid="{00000000-0005-0000-0000-000039260000}"/>
    <cellStyle name="RowTitles1-Detail 2 2 3 3 3 4" xfId="9260" xr:uid="{00000000-0005-0000-0000-00003A260000}"/>
    <cellStyle name="RowTitles1-Detail 2 2 3 3 3 4 2" xfId="25946" xr:uid="{00000000-0005-0000-0000-00003B260000}"/>
    <cellStyle name="RowTitles1-Detail 2 2 3 3 3 5" xfId="14501" xr:uid="{00000000-0005-0000-0000-00003C260000}"/>
    <cellStyle name="RowTitles1-Detail 2 2 3 3 3 5 2" xfId="27192" xr:uid="{00000000-0005-0000-0000-00003D260000}"/>
    <cellStyle name="RowTitles1-Detail 2 2 3 3 3 5 2 2" xfId="36028" xr:uid="{00000000-0005-0000-0000-00003E260000}"/>
    <cellStyle name="RowTitles1-Detail 2 2 3 3 4" xfId="1347" xr:uid="{00000000-0005-0000-0000-00003F260000}"/>
    <cellStyle name="RowTitles1-Detail 2 2 3 3 4 2" xfId="2287" xr:uid="{00000000-0005-0000-0000-000040260000}"/>
    <cellStyle name="RowTitles1-Detail 2 2 3 3 4 2 2" xfId="11928" xr:uid="{00000000-0005-0000-0000-000041260000}"/>
    <cellStyle name="RowTitles1-Detail 2 2 3 3 4 2 2 2" xfId="22328" xr:uid="{00000000-0005-0000-0000-000042260000}"/>
    <cellStyle name="RowTitles1-Detail 2 2 3 3 4 2 2 2 2" xfId="34009" xr:uid="{00000000-0005-0000-0000-000043260000}"/>
    <cellStyle name="RowTitles1-Detail 2 2 3 3 4 2 2 3" xfId="31209" xr:uid="{00000000-0005-0000-0000-000044260000}"/>
    <cellStyle name="RowTitles1-Detail 2 2 3 3 4 2 3" xfId="15575" xr:uid="{00000000-0005-0000-0000-000045260000}"/>
    <cellStyle name="RowTitles1-Detail 2 2 3 3 4 2 3 2" xfId="28241" xr:uid="{00000000-0005-0000-0000-000046260000}"/>
    <cellStyle name="RowTitles1-Detail 2 2 3 3 4 2 3 2 2" xfId="37028" xr:uid="{00000000-0005-0000-0000-000047260000}"/>
    <cellStyle name="RowTitles1-Detail 2 2 3 3 4 2 4" xfId="7346" xr:uid="{00000000-0005-0000-0000-000048260000}"/>
    <cellStyle name="RowTitles1-Detail 2 2 3 3 4 2 4 2" xfId="7186" xr:uid="{00000000-0005-0000-0000-000049260000}"/>
    <cellStyle name="RowTitles1-Detail 2 2 3 3 4 2 5" xfId="25916" xr:uid="{00000000-0005-0000-0000-00004A260000}"/>
    <cellStyle name="RowTitles1-Detail 2 2 3 3 4 3" xfId="4125" xr:uid="{00000000-0005-0000-0000-00004B260000}"/>
    <cellStyle name="RowTitles1-Detail 2 2 3 3 4 3 2" xfId="13747" xr:uid="{00000000-0005-0000-0000-00004C260000}"/>
    <cellStyle name="RowTitles1-Detail 2 2 3 3 4 3 2 2" xfId="24097" xr:uid="{00000000-0005-0000-0000-00004D260000}"/>
    <cellStyle name="RowTitles1-Detail 2 2 3 3 4 3 2 2 2" xfId="35341" xr:uid="{00000000-0005-0000-0000-00004E260000}"/>
    <cellStyle name="RowTitles1-Detail 2 2 3 3 4 3 2 3" xfId="32764" xr:uid="{00000000-0005-0000-0000-00004F260000}"/>
    <cellStyle name="RowTitles1-Detail 2 2 3 3 4 3 3" xfId="17322" xr:uid="{00000000-0005-0000-0000-000050260000}"/>
    <cellStyle name="RowTitles1-Detail 2 2 3 3 4 3 3 2" xfId="29988" xr:uid="{00000000-0005-0000-0000-000051260000}"/>
    <cellStyle name="RowTitles1-Detail 2 2 3 3 4 3 3 2 2" xfId="38765" xr:uid="{00000000-0005-0000-0000-000052260000}"/>
    <cellStyle name="RowTitles1-Detail 2 2 3 3 4 3 4" xfId="9669" xr:uid="{00000000-0005-0000-0000-000053260000}"/>
    <cellStyle name="RowTitles1-Detail 2 2 3 3 4 3 4 2" xfId="19352" xr:uid="{00000000-0005-0000-0000-000054260000}"/>
    <cellStyle name="RowTitles1-Detail 2 2 3 3 4 3 5" xfId="19647" xr:uid="{00000000-0005-0000-0000-000055260000}"/>
    <cellStyle name="RowTitles1-Detail 2 2 3 3 4 4" xfId="11018" xr:uid="{00000000-0005-0000-0000-000056260000}"/>
    <cellStyle name="RowTitles1-Detail 2 2 3 3 4 4 2" xfId="21455" xr:uid="{00000000-0005-0000-0000-000057260000}"/>
    <cellStyle name="RowTitles1-Detail 2 2 3 3 4 4 2 2" xfId="33626" xr:uid="{00000000-0005-0000-0000-000058260000}"/>
    <cellStyle name="RowTitles1-Detail 2 2 3 3 4 4 3" xfId="30779" xr:uid="{00000000-0005-0000-0000-000059260000}"/>
    <cellStyle name="RowTitles1-Detail 2 2 3 3 4 5" xfId="14725" xr:uid="{00000000-0005-0000-0000-00005A260000}"/>
    <cellStyle name="RowTitles1-Detail 2 2 3 3 4 5 2" xfId="27408" xr:uid="{00000000-0005-0000-0000-00005B260000}"/>
    <cellStyle name="RowTitles1-Detail 2 2 3 3 4 5 2 2" xfId="36236" xr:uid="{00000000-0005-0000-0000-00005C260000}"/>
    <cellStyle name="RowTitles1-Detail 2 2 3 3 4 6" xfId="5802" xr:uid="{00000000-0005-0000-0000-00005D260000}"/>
    <cellStyle name="RowTitles1-Detail 2 2 3 3 4 6 2" xfId="20073" xr:uid="{00000000-0005-0000-0000-00005E260000}"/>
    <cellStyle name="RowTitles1-Detail 2 2 3 3 4 7" xfId="20144" xr:uid="{00000000-0005-0000-0000-00005F260000}"/>
    <cellStyle name="RowTitles1-Detail 2 2 3 3 5" xfId="1563" xr:uid="{00000000-0005-0000-0000-000060260000}"/>
    <cellStyle name="RowTitles1-Detail 2 2 3 3 5 2" xfId="2288" xr:uid="{00000000-0005-0000-0000-000061260000}"/>
    <cellStyle name="RowTitles1-Detail 2 2 3 3 5 2 2" xfId="11929" xr:uid="{00000000-0005-0000-0000-000062260000}"/>
    <cellStyle name="RowTitles1-Detail 2 2 3 3 5 2 2 2" xfId="22329" xr:uid="{00000000-0005-0000-0000-000063260000}"/>
    <cellStyle name="RowTitles1-Detail 2 2 3 3 5 2 2 2 2" xfId="34010" xr:uid="{00000000-0005-0000-0000-000064260000}"/>
    <cellStyle name="RowTitles1-Detail 2 2 3 3 5 2 2 3" xfId="31210" xr:uid="{00000000-0005-0000-0000-000065260000}"/>
    <cellStyle name="RowTitles1-Detail 2 2 3 3 5 2 3" xfId="15576" xr:uid="{00000000-0005-0000-0000-000066260000}"/>
    <cellStyle name="RowTitles1-Detail 2 2 3 3 5 2 3 2" xfId="28242" xr:uid="{00000000-0005-0000-0000-000067260000}"/>
    <cellStyle name="RowTitles1-Detail 2 2 3 3 5 2 3 2 2" xfId="37029" xr:uid="{00000000-0005-0000-0000-000068260000}"/>
    <cellStyle name="RowTitles1-Detail 2 2 3 3 5 2 4" xfId="7347" xr:uid="{00000000-0005-0000-0000-000069260000}"/>
    <cellStyle name="RowTitles1-Detail 2 2 3 3 5 2 4 2" xfId="17806" xr:uid="{00000000-0005-0000-0000-00006A260000}"/>
    <cellStyle name="RowTitles1-Detail 2 2 3 3 5 2 5" xfId="24645" xr:uid="{00000000-0005-0000-0000-00006B260000}"/>
    <cellStyle name="RowTitles1-Detail 2 2 3 3 5 3" xfId="4341" xr:uid="{00000000-0005-0000-0000-00006C260000}"/>
    <cellStyle name="RowTitles1-Detail 2 2 3 3 5 3 2" xfId="13963" xr:uid="{00000000-0005-0000-0000-00006D260000}"/>
    <cellStyle name="RowTitles1-Detail 2 2 3 3 5 3 2 2" xfId="24302" xr:uid="{00000000-0005-0000-0000-00006E260000}"/>
    <cellStyle name="RowTitles1-Detail 2 2 3 3 5 3 2 2 2" xfId="35481" xr:uid="{00000000-0005-0000-0000-00006F260000}"/>
    <cellStyle name="RowTitles1-Detail 2 2 3 3 5 3 2 3" xfId="32925" xr:uid="{00000000-0005-0000-0000-000070260000}"/>
    <cellStyle name="RowTitles1-Detail 2 2 3 3 5 3 3" xfId="17520" xr:uid="{00000000-0005-0000-0000-000071260000}"/>
    <cellStyle name="RowTitles1-Detail 2 2 3 3 5 3 3 2" xfId="30186" xr:uid="{00000000-0005-0000-0000-000072260000}"/>
    <cellStyle name="RowTitles1-Detail 2 2 3 3 5 3 3 2 2" xfId="38963" xr:uid="{00000000-0005-0000-0000-000073260000}"/>
    <cellStyle name="RowTitles1-Detail 2 2 3 3 5 3 4" xfId="9670" xr:uid="{00000000-0005-0000-0000-000074260000}"/>
    <cellStyle name="RowTitles1-Detail 2 2 3 3 5 3 4 2" xfId="18782" xr:uid="{00000000-0005-0000-0000-000075260000}"/>
    <cellStyle name="RowTitles1-Detail 2 2 3 3 5 3 5" xfId="18532" xr:uid="{00000000-0005-0000-0000-000076260000}"/>
    <cellStyle name="RowTitles1-Detail 2 2 3 3 5 4" xfId="11234" xr:uid="{00000000-0005-0000-0000-000077260000}"/>
    <cellStyle name="RowTitles1-Detail 2 2 3 3 5 4 2" xfId="21663" xr:uid="{00000000-0005-0000-0000-000078260000}"/>
    <cellStyle name="RowTitles1-Detail 2 2 3 3 5 4 2 2" xfId="33766" xr:uid="{00000000-0005-0000-0000-000079260000}"/>
    <cellStyle name="RowTitles1-Detail 2 2 3 3 5 4 3" xfId="30940" xr:uid="{00000000-0005-0000-0000-00007A260000}"/>
    <cellStyle name="RowTitles1-Detail 2 2 3 3 5 5" xfId="14941" xr:uid="{00000000-0005-0000-0000-00007B260000}"/>
    <cellStyle name="RowTitles1-Detail 2 2 3 3 5 5 2" xfId="27615" xr:uid="{00000000-0005-0000-0000-00007C260000}"/>
    <cellStyle name="RowTitles1-Detail 2 2 3 3 5 5 2 2" xfId="36434" xr:uid="{00000000-0005-0000-0000-00007D260000}"/>
    <cellStyle name="RowTitles1-Detail 2 2 3 3 5 6" xfId="5803" xr:uid="{00000000-0005-0000-0000-00007E260000}"/>
    <cellStyle name="RowTitles1-Detail 2 2 3 3 5 6 2" xfId="7777" xr:uid="{00000000-0005-0000-0000-00007F260000}"/>
    <cellStyle name="RowTitles1-Detail 2 2 3 3 5 7" xfId="25660" xr:uid="{00000000-0005-0000-0000-000080260000}"/>
    <cellStyle name="RowTitles1-Detail 2 2 3 3 6" xfId="1765" xr:uid="{00000000-0005-0000-0000-000081260000}"/>
    <cellStyle name="RowTitles1-Detail 2 2 3 3 6 2" xfId="2289" xr:uid="{00000000-0005-0000-0000-000082260000}"/>
    <cellStyle name="RowTitles1-Detail 2 2 3 3 6 2 2" xfId="11930" xr:uid="{00000000-0005-0000-0000-000083260000}"/>
    <cellStyle name="RowTitles1-Detail 2 2 3 3 6 2 2 2" xfId="22330" xr:uid="{00000000-0005-0000-0000-000084260000}"/>
    <cellStyle name="RowTitles1-Detail 2 2 3 3 6 2 2 2 2" xfId="34011" xr:uid="{00000000-0005-0000-0000-000085260000}"/>
    <cellStyle name="RowTitles1-Detail 2 2 3 3 6 2 2 3" xfId="31211" xr:uid="{00000000-0005-0000-0000-000086260000}"/>
    <cellStyle name="RowTitles1-Detail 2 2 3 3 6 2 3" xfId="15577" xr:uid="{00000000-0005-0000-0000-000087260000}"/>
    <cellStyle name="RowTitles1-Detail 2 2 3 3 6 2 3 2" xfId="28243" xr:uid="{00000000-0005-0000-0000-000088260000}"/>
    <cellStyle name="RowTitles1-Detail 2 2 3 3 6 2 3 2 2" xfId="37030" xr:uid="{00000000-0005-0000-0000-000089260000}"/>
    <cellStyle name="RowTitles1-Detail 2 2 3 3 6 2 4" xfId="7348" xr:uid="{00000000-0005-0000-0000-00008A260000}"/>
    <cellStyle name="RowTitles1-Detail 2 2 3 3 6 2 4 2" xfId="20696" xr:uid="{00000000-0005-0000-0000-00008B260000}"/>
    <cellStyle name="RowTitles1-Detail 2 2 3 3 6 2 5" xfId="5216" xr:uid="{00000000-0005-0000-0000-00008C260000}"/>
    <cellStyle name="RowTitles1-Detail 2 2 3 3 6 3" xfId="4543" xr:uid="{00000000-0005-0000-0000-00008D260000}"/>
    <cellStyle name="RowTitles1-Detail 2 2 3 3 6 3 2" xfId="14165" xr:uid="{00000000-0005-0000-0000-00008E260000}"/>
    <cellStyle name="RowTitles1-Detail 2 2 3 3 6 3 2 2" xfId="24495" xr:uid="{00000000-0005-0000-0000-00008F260000}"/>
    <cellStyle name="RowTitles1-Detail 2 2 3 3 6 3 2 2 2" xfId="35612" xr:uid="{00000000-0005-0000-0000-000090260000}"/>
    <cellStyle name="RowTitles1-Detail 2 2 3 3 6 3 2 3" xfId="33077" xr:uid="{00000000-0005-0000-0000-000091260000}"/>
    <cellStyle name="RowTitles1-Detail 2 2 3 3 6 3 3" xfId="17707" xr:uid="{00000000-0005-0000-0000-000092260000}"/>
    <cellStyle name="RowTitles1-Detail 2 2 3 3 6 3 3 2" xfId="30373" xr:uid="{00000000-0005-0000-0000-000093260000}"/>
    <cellStyle name="RowTitles1-Detail 2 2 3 3 6 3 3 2 2" xfId="39150" xr:uid="{00000000-0005-0000-0000-000094260000}"/>
    <cellStyle name="RowTitles1-Detail 2 2 3 3 6 3 4" xfId="9671" xr:uid="{00000000-0005-0000-0000-000095260000}"/>
    <cellStyle name="RowTitles1-Detail 2 2 3 3 6 3 4 2" xfId="19621" xr:uid="{00000000-0005-0000-0000-000096260000}"/>
    <cellStyle name="RowTitles1-Detail 2 2 3 3 6 3 5" xfId="25851" xr:uid="{00000000-0005-0000-0000-000097260000}"/>
    <cellStyle name="RowTitles1-Detail 2 2 3 3 6 4" xfId="11436" xr:uid="{00000000-0005-0000-0000-000098260000}"/>
    <cellStyle name="RowTitles1-Detail 2 2 3 3 6 4 2" xfId="21859" xr:uid="{00000000-0005-0000-0000-000099260000}"/>
    <cellStyle name="RowTitles1-Detail 2 2 3 3 6 4 2 2" xfId="33897" xr:uid="{00000000-0005-0000-0000-00009A260000}"/>
    <cellStyle name="RowTitles1-Detail 2 2 3 3 6 4 3" xfId="31092" xr:uid="{00000000-0005-0000-0000-00009B260000}"/>
    <cellStyle name="RowTitles1-Detail 2 2 3 3 6 5" xfId="15143" xr:uid="{00000000-0005-0000-0000-00009C260000}"/>
    <cellStyle name="RowTitles1-Detail 2 2 3 3 6 5 2" xfId="27810" xr:uid="{00000000-0005-0000-0000-00009D260000}"/>
    <cellStyle name="RowTitles1-Detail 2 2 3 3 6 5 2 2" xfId="36621" xr:uid="{00000000-0005-0000-0000-00009E260000}"/>
    <cellStyle name="RowTitles1-Detail 2 2 3 3 6 6" xfId="5804" xr:uid="{00000000-0005-0000-0000-00009F260000}"/>
    <cellStyle name="RowTitles1-Detail 2 2 3 3 6 6 2" xfId="20523" xr:uid="{00000000-0005-0000-0000-0000A0260000}"/>
    <cellStyle name="RowTitles1-Detail 2 2 3 3 6 7" xfId="17946" xr:uid="{00000000-0005-0000-0000-0000A1260000}"/>
    <cellStyle name="RowTitles1-Detail 2 2 3 3 7" xfId="2284" xr:uid="{00000000-0005-0000-0000-0000A2260000}"/>
    <cellStyle name="RowTitles1-Detail 2 2 3 3 7 2" xfId="11925" xr:uid="{00000000-0005-0000-0000-0000A3260000}"/>
    <cellStyle name="RowTitles1-Detail 2 2 3 3 7 2 2" xfId="22325" xr:uid="{00000000-0005-0000-0000-0000A4260000}"/>
    <cellStyle name="RowTitles1-Detail 2 2 3 3 7 2 2 2" xfId="34006" xr:uid="{00000000-0005-0000-0000-0000A5260000}"/>
    <cellStyle name="RowTitles1-Detail 2 2 3 3 7 2 3" xfId="31206" xr:uid="{00000000-0005-0000-0000-0000A6260000}"/>
    <cellStyle name="RowTitles1-Detail 2 2 3 3 7 3" xfId="15572" xr:uid="{00000000-0005-0000-0000-0000A7260000}"/>
    <cellStyle name="RowTitles1-Detail 2 2 3 3 7 3 2" xfId="28238" xr:uid="{00000000-0005-0000-0000-0000A8260000}"/>
    <cellStyle name="RowTitles1-Detail 2 2 3 3 7 3 2 2" xfId="37025" xr:uid="{00000000-0005-0000-0000-0000A9260000}"/>
    <cellStyle name="RowTitles1-Detail 2 2 3 3 7 4" xfId="6519" xr:uid="{00000000-0005-0000-0000-0000AA260000}"/>
    <cellStyle name="RowTitles1-Detail 2 2 3 3 7 4 2" xfId="18142" xr:uid="{00000000-0005-0000-0000-0000AB260000}"/>
    <cellStyle name="RowTitles1-Detail 2 2 3 3 7 5" xfId="22216" xr:uid="{00000000-0005-0000-0000-0000AC260000}"/>
    <cellStyle name="RowTitles1-Detail 2 2 3 3 8" xfId="3354" xr:uid="{00000000-0005-0000-0000-0000AD260000}"/>
    <cellStyle name="RowTitles1-Detail 2 2 3 3 8 2" xfId="12995" xr:uid="{00000000-0005-0000-0000-0000AE260000}"/>
    <cellStyle name="RowTitles1-Detail 2 2 3 3 8 2 2" xfId="23364" xr:uid="{00000000-0005-0000-0000-0000AF260000}"/>
    <cellStyle name="RowTitles1-Detail 2 2 3 3 8 2 2 2" xfId="34878" xr:uid="{00000000-0005-0000-0000-0000B0260000}"/>
    <cellStyle name="RowTitles1-Detail 2 2 3 3 8 2 3" xfId="32227" xr:uid="{00000000-0005-0000-0000-0000B1260000}"/>
    <cellStyle name="RowTitles1-Detail 2 2 3 3 8 3" xfId="16607" xr:uid="{00000000-0005-0000-0000-0000B2260000}"/>
    <cellStyle name="RowTitles1-Detail 2 2 3 3 8 3 2" xfId="29273" xr:uid="{00000000-0005-0000-0000-0000B3260000}"/>
    <cellStyle name="RowTitles1-Detail 2 2 3 3 8 3 2 2" xfId="38060" xr:uid="{00000000-0005-0000-0000-0000B4260000}"/>
    <cellStyle name="RowTitles1-Detail 2 2 3 3 8 4" xfId="8841" xr:uid="{00000000-0005-0000-0000-0000B5260000}"/>
    <cellStyle name="RowTitles1-Detail 2 2 3 3 8 4 2" xfId="25431" xr:uid="{00000000-0005-0000-0000-0000B6260000}"/>
    <cellStyle name="RowTitles1-Detail 2 2 3 3 8 5" xfId="19808" xr:uid="{00000000-0005-0000-0000-0000B7260000}"/>
    <cellStyle name="RowTitles1-Detail 2 2 3 3 9" xfId="10836" xr:uid="{00000000-0005-0000-0000-0000B8260000}"/>
    <cellStyle name="RowTitles1-Detail 2 2 3 3 9 2" xfId="20294" xr:uid="{00000000-0005-0000-0000-0000B9260000}"/>
    <cellStyle name="RowTitles1-Detail 2 2 3 3 9 2 2" xfId="33287" xr:uid="{00000000-0005-0000-0000-0000BA260000}"/>
    <cellStyle name="RowTitles1-Detail 2 2 3 3_STUD aligned by INSTIT" xfId="4950" xr:uid="{00000000-0005-0000-0000-0000BB260000}"/>
    <cellStyle name="RowTitles1-Detail 2 2 3 4" xfId="517" xr:uid="{00000000-0005-0000-0000-0000BC260000}"/>
    <cellStyle name="RowTitles1-Detail 2 2 3 4 2" xfId="873" xr:uid="{00000000-0005-0000-0000-0000BD260000}"/>
    <cellStyle name="RowTitles1-Detail 2 2 3 4 2 2" xfId="2291" xr:uid="{00000000-0005-0000-0000-0000BE260000}"/>
    <cellStyle name="RowTitles1-Detail 2 2 3 4 2 2 2" xfId="11932" xr:uid="{00000000-0005-0000-0000-0000BF260000}"/>
    <cellStyle name="RowTitles1-Detail 2 2 3 4 2 2 2 2" xfId="22332" xr:uid="{00000000-0005-0000-0000-0000C0260000}"/>
    <cellStyle name="RowTitles1-Detail 2 2 3 4 2 2 2 2 2" xfId="34013" xr:uid="{00000000-0005-0000-0000-0000C1260000}"/>
    <cellStyle name="RowTitles1-Detail 2 2 3 4 2 2 2 3" xfId="31213" xr:uid="{00000000-0005-0000-0000-0000C2260000}"/>
    <cellStyle name="RowTitles1-Detail 2 2 3 4 2 2 3" xfId="15579" xr:uid="{00000000-0005-0000-0000-0000C3260000}"/>
    <cellStyle name="RowTitles1-Detail 2 2 3 4 2 2 3 2" xfId="28245" xr:uid="{00000000-0005-0000-0000-0000C4260000}"/>
    <cellStyle name="RowTitles1-Detail 2 2 3 4 2 2 3 2 2" xfId="37032" xr:uid="{00000000-0005-0000-0000-0000C5260000}"/>
    <cellStyle name="RowTitles1-Detail 2 2 3 4 2 2 4" xfId="6815" xr:uid="{00000000-0005-0000-0000-0000C6260000}"/>
    <cellStyle name="RowTitles1-Detail 2 2 3 4 2 2 4 2" xfId="19322" xr:uid="{00000000-0005-0000-0000-0000C7260000}"/>
    <cellStyle name="RowTitles1-Detail 2 2 3 4 2 2 5" xfId="19110" xr:uid="{00000000-0005-0000-0000-0000C8260000}"/>
    <cellStyle name="RowTitles1-Detail 2 2 3 4 2 3" xfId="3654" xr:uid="{00000000-0005-0000-0000-0000C9260000}"/>
    <cellStyle name="RowTitles1-Detail 2 2 3 4 2 3 2" xfId="13281" xr:uid="{00000000-0005-0000-0000-0000CA260000}"/>
    <cellStyle name="RowTitles1-Detail 2 2 3 4 2 3 2 2" xfId="23647" xr:uid="{00000000-0005-0000-0000-0000CB260000}"/>
    <cellStyle name="RowTitles1-Detail 2 2 3 4 2 3 2 2 2" xfId="35053" xr:uid="{00000000-0005-0000-0000-0000CC260000}"/>
    <cellStyle name="RowTitles1-Detail 2 2 3 4 2 3 2 3" xfId="32429" xr:uid="{00000000-0005-0000-0000-0000CD260000}"/>
    <cellStyle name="RowTitles1-Detail 2 2 3 4 2 3 3" xfId="16887" xr:uid="{00000000-0005-0000-0000-0000CE260000}"/>
    <cellStyle name="RowTitles1-Detail 2 2 3 4 2 3 3 2" xfId="29553" xr:uid="{00000000-0005-0000-0000-0000CF260000}"/>
    <cellStyle name="RowTitles1-Detail 2 2 3 4 2 3 3 2 2" xfId="38332" xr:uid="{00000000-0005-0000-0000-0000D0260000}"/>
    <cellStyle name="RowTitles1-Detail 2 2 3 4 2 3 4" xfId="8321" xr:uid="{00000000-0005-0000-0000-0000D1260000}"/>
    <cellStyle name="RowTitles1-Detail 2 2 3 4 2 3 4 2" xfId="20449" xr:uid="{00000000-0005-0000-0000-0000D2260000}"/>
    <cellStyle name="RowTitles1-Detail 2 2 3 4 2 3 5" xfId="20810" xr:uid="{00000000-0005-0000-0000-0000D3260000}"/>
    <cellStyle name="RowTitles1-Detail 2 2 3 4 2 4" xfId="9114" xr:uid="{00000000-0005-0000-0000-0000D4260000}"/>
    <cellStyle name="RowTitles1-Detail 2 2 3 4 2 4 2" xfId="17815" xr:uid="{00000000-0005-0000-0000-0000D5260000}"/>
    <cellStyle name="RowTitles1-Detail 2 2 3 4 2 5" xfId="10625" xr:uid="{00000000-0005-0000-0000-0000D6260000}"/>
    <cellStyle name="RowTitles1-Detail 2 2 3 4 2 5 2" xfId="21108" xr:uid="{00000000-0005-0000-0000-0000D7260000}"/>
    <cellStyle name="RowTitles1-Detail 2 2 3 4 2 5 2 2" xfId="33440" xr:uid="{00000000-0005-0000-0000-0000D8260000}"/>
    <cellStyle name="RowTitles1-Detail 2 2 3 4 2 5 3" xfId="30558" xr:uid="{00000000-0005-0000-0000-0000D9260000}"/>
    <cellStyle name="RowTitles1-Detail 2 2 3 4 2 6" xfId="14285" xr:uid="{00000000-0005-0000-0000-0000DA260000}"/>
    <cellStyle name="RowTitles1-Detail 2 2 3 4 2 6 2" xfId="26986" xr:uid="{00000000-0005-0000-0000-0000DB260000}"/>
    <cellStyle name="RowTitles1-Detail 2 2 3 4 2 6 2 2" xfId="35828" xr:uid="{00000000-0005-0000-0000-0000DC260000}"/>
    <cellStyle name="RowTitles1-Detail 2 2 3 4 3" xfId="1152" xr:uid="{00000000-0005-0000-0000-0000DD260000}"/>
    <cellStyle name="RowTitles1-Detail 2 2 3 4 3 2" xfId="2292" xr:uid="{00000000-0005-0000-0000-0000DE260000}"/>
    <cellStyle name="RowTitles1-Detail 2 2 3 4 3 2 2" xfId="11933" xr:uid="{00000000-0005-0000-0000-0000DF260000}"/>
    <cellStyle name="RowTitles1-Detail 2 2 3 4 3 2 2 2" xfId="22333" xr:uid="{00000000-0005-0000-0000-0000E0260000}"/>
    <cellStyle name="RowTitles1-Detail 2 2 3 4 3 2 2 2 2" xfId="34014" xr:uid="{00000000-0005-0000-0000-0000E1260000}"/>
    <cellStyle name="RowTitles1-Detail 2 2 3 4 3 2 2 3" xfId="31214" xr:uid="{00000000-0005-0000-0000-0000E2260000}"/>
    <cellStyle name="RowTitles1-Detail 2 2 3 4 3 2 3" xfId="15580" xr:uid="{00000000-0005-0000-0000-0000E3260000}"/>
    <cellStyle name="RowTitles1-Detail 2 2 3 4 3 2 3 2" xfId="28246" xr:uid="{00000000-0005-0000-0000-0000E4260000}"/>
    <cellStyle name="RowTitles1-Detail 2 2 3 4 3 2 3 2 2" xfId="37033" xr:uid="{00000000-0005-0000-0000-0000E5260000}"/>
    <cellStyle name="RowTitles1-Detail 2 2 3 4 3 2 4" xfId="6989" xr:uid="{00000000-0005-0000-0000-0000E6260000}"/>
    <cellStyle name="RowTitles1-Detail 2 2 3 4 3 2 4 2" xfId="18199" xr:uid="{00000000-0005-0000-0000-0000E7260000}"/>
    <cellStyle name="RowTitles1-Detail 2 2 3 4 3 2 5" xfId="25164" xr:uid="{00000000-0005-0000-0000-0000E8260000}"/>
    <cellStyle name="RowTitles1-Detail 2 2 3 4 3 3" xfId="3930" xr:uid="{00000000-0005-0000-0000-0000E9260000}"/>
    <cellStyle name="RowTitles1-Detail 2 2 3 4 3 3 2" xfId="13552" xr:uid="{00000000-0005-0000-0000-0000EA260000}"/>
    <cellStyle name="RowTitles1-Detail 2 2 3 4 3 3 2 2" xfId="23912" xr:uid="{00000000-0005-0000-0000-0000EB260000}"/>
    <cellStyle name="RowTitles1-Detail 2 2 3 4 3 3 2 2 2" xfId="35218" xr:uid="{00000000-0005-0000-0000-0000EC260000}"/>
    <cellStyle name="RowTitles1-Detail 2 2 3 4 3 3 2 3" xfId="32622" xr:uid="{00000000-0005-0000-0000-0000ED260000}"/>
    <cellStyle name="RowTitles1-Detail 2 2 3 4 3 3 3" xfId="17142" xr:uid="{00000000-0005-0000-0000-0000EE260000}"/>
    <cellStyle name="RowTitles1-Detail 2 2 3 4 3 3 3 2" xfId="29808" xr:uid="{00000000-0005-0000-0000-0000EF260000}"/>
    <cellStyle name="RowTitles1-Detail 2 2 3 4 3 3 3 2 2" xfId="38585" xr:uid="{00000000-0005-0000-0000-0000F0260000}"/>
    <cellStyle name="RowTitles1-Detail 2 2 3 4 3 3 4" xfId="8497" xr:uid="{00000000-0005-0000-0000-0000F1260000}"/>
    <cellStyle name="RowTitles1-Detail 2 2 3 4 3 3 4 2" xfId="19652" xr:uid="{00000000-0005-0000-0000-0000F2260000}"/>
    <cellStyle name="RowTitles1-Detail 2 2 3 4 3 3 5" xfId="20761" xr:uid="{00000000-0005-0000-0000-0000F3260000}"/>
    <cellStyle name="RowTitles1-Detail 2 2 3 4 3 4" xfId="9293" xr:uid="{00000000-0005-0000-0000-0000F4260000}"/>
    <cellStyle name="RowTitles1-Detail 2 2 3 4 3 4 2" xfId="18799" xr:uid="{00000000-0005-0000-0000-0000F5260000}"/>
    <cellStyle name="RowTitles1-Detail 2 2 3 4 3 5" xfId="14530" xr:uid="{00000000-0005-0000-0000-0000F6260000}"/>
    <cellStyle name="RowTitles1-Detail 2 2 3 4 3 5 2" xfId="27221" xr:uid="{00000000-0005-0000-0000-0000F7260000}"/>
    <cellStyle name="RowTitles1-Detail 2 2 3 4 3 5 2 2" xfId="36056" xr:uid="{00000000-0005-0000-0000-0000F8260000}"/>
    <cellStyle name="RowTitles1-Detail 2 2 3 4 3 6" xfId="5457" xr:uid="{00000000-0005-0000-0000-0000F9260000}"/>
    <cellStyle name="RowTitles1-Detail 2 2 3 4 3 6 2" xfId="26002" xr:uid="{00000000-0005-0000-0000-0000FA260000}"/>
    <cellStyle name="RowTitles1-Detail 2 2 3 4 3 7" xfId="19695" xr:uid="{00000000-0005-0000-0000-0000FB260000}"/>
    <cellStyle name="RowTitles1-Detail 2 2 3 4 4" xfId="1380" xr:uid="{00000000-0005-0000-0000-0000FC260000}"/>
    <cellStyle name="RowTitles1-Detail 2 2 3 4 4 2" xfId="2293" xr:uid="{00000000-0005-0000-0000-0000FD260000}"/>
    <cellStyle name="RowTitles1-Detail 2 2 3 4 4 2 2" xfId="11934" xr:uid="{00000000-0005-0000-0000-0000FE260000}"/>
    <cellStyle name="RowTitles1-Detail 2 2 3 4 4 2 2 2" xfId="22334" xr:uid="{00000000-0005-0000-0000-0000FF260000}"/>
    <cellStyle name="RowTitles1-Detail 2 2 3 4 4 2 2 2 2" xfId="34015" xr:uid="{00000000-0005-0000-0000-000000270000}"/>
    <cellStyle name="RowTitles1-Detail 2 2 3 4 4 2 2 3" xfId="31215" xr:uid="{00000000-0005-0000-0000-000001270000}"/>
    <cellStyle name="RowTitles1-Detail 2 2 3 4 4 2 3" xfId="15581" xr:uid="{00000000-0005-0000-0000-000002270000}"/>
    <cellStyle name="RowTitles1-Detail 2 2 3 4 4 2 3 2" xfId="28247" xr:uid="{00000000-0005-0000-0000-000003270000}"/>
    <cellStyle name="RowTitles1-Detail 2 2 3 4 4 2 3 2 2" xfId="37034" xr:uid="{00000000-0005-0000-0000-000004270000}"/>
    <cellStyle name="RowTitles1-Detail 2 2 3 4 4 2 4" xfId="7159" xr:uid="{00000000-0005-0000-0000-000005270000}"/>
    <cellStyle name="RowTitles1-Detail 2 2 3 4 4 2 4 2" xfId="20505" xr:uid="{00000000-0005-0000-0000-000006270000}"/>
    <cellStyle name="RowTitles1-Detail 2 2 3 4 4 2 5" xfId="19753" xr:uid="{00000000-0005-0000-0000-000007270000}"/>
    <cellStyle name="RowTitles1-Detail 2 2 3 4 4 3" xfId="4158" xr:uid="{00000000-0005-0000-0000-000008270000}"/>
    <cellStyle name="RowTitles1-Detail 2 2 3 4 4 3 2" xfId="13780" xr:uid="{00000000-0005-0000-0000-000009270000}"/>
    <cellStyle name="RowTitles1-Detail 2 2 3 4 4 3 2 2" xfId="24129" xr:uid="{00000000-0005-0000-0000-00000A270000}"/>
    <cellStyle name="RowTitles1-Detail 2 2 3 4 4 3 2 2 2" xfId="35367" xr:uid="{00000000-0005-0000-0000-00000B270000}"/>
    <cellStyle name="RowTitles1-Detail 2 2 3 4 4 3 2 3" xfId="32794" xr:uid="{00000000-0005-0000-0000-00000C270000}"/>
    <cellStyle name="RowTitles1-Detail 2 2 3 4 4 3 3" xfId="17354" xr:uid="{00000000-0005-0000-0000-00000D270000}"/>
    <cellStyle name="RowTitles1-Detail 2 2 3 4 4 3 3 2" xfId="30020" xr:uid="{00000000-0005-0000-0000-00000E270000}"/>
    <cellStyle name="RowTitles1-Detail 2 2 3 4 4 3 3 2 2" xfId="38797" xr:uid="{00000000-0005-0000-0000-00000F270000}"/>
    <cellStyle name="RowTitles1-Detail 2 2 3 4 4 3 4" xfId="8667" xr:uid="{00000000-0005-0000-0000-000010270000}"/>
    <cellStyle name="RowTitles1-Detail 2 2 3 4 4 3 4 2" xfId="18441" xr:uid="{00000000-0005-0000-0000-000011270000}"/>
    <cellStyle name="RowTitles1-Detail 2 2 3 4 4 3 5" xfId="20641" xr:uid="{00000000-0005-0000-0000-000012270000}"/>
    <cellStyle name="RowTitles1-Detail 2 2 3 4 4 4" xfId="9462" xr:uid="{00000000-0005-0000-0000-000013270000}"/>
    <cellStyle name="RowTitles1-Detail 2 2 3 4 4 4 2" xfId="19961" xr:uid="{00000000-0005-0000-0000-000014270000}"/>
    <cellStyle name="RowTitles1-Detail 2 2 3 4 4 5" xfId="11051" xr:uid="{00000000-0005-0000-0000-000015270000}"/>
    <cellStyle name="RowTitles1-Detail 2 2 3 4 4 5 2" xfId="21488" xr:uid="{00000000-0005-0000-0000-000016270000}"/>
    <cellStyle name="RowTitles1-Detail 2 2 3 4 4 5 2 2" xfId="33652" xr:uid="{00000000-0005-0000-0000-000017270000}"/>
    <cellStyle name="RowTitles1-Detail 2 2 3 4 4 5 3" xfId="30809" xr:uid="{00000000-0005-0000-0000-000018270000}"/>
    <cellStyle name="RowTitles1-Detail 2 2 3 4 4 6" xfId="14758" xr:uid="{00000000-0005-0000-0000-000019270000}"/>
    <cellStyle name="RowTitles1-Detail 2 2 3 4 4 6 2" xfId="27441" xr:uid="{00000000-0005-0000-0000-00001A270000}"/>
    <cellStyle name="RowTitles1-Detail 2 2 3 4 4 6 2 2" xfId="36268" xr:uid="{00000000-0005-0000-0000-00001B270000}"/>
    <cellStyle name="RowTitles1-Detail 2 2 3 4 4 7" xfId="5618" xr:uid="{00000000-0005-0000-0000-00001C270000}"/>
    <cellStyle name="RowTitles1-Detail 2 2 3 4 4 7 2" xfId="8708" xr:uid="{00000000-0005-0000-0000-00001D270000}"/>
    <cellStyle name="RowTitles1-Detail 2 2 3 4 4 8" xfId="21924" xr:uid="{00000000-0005-0000-0000-00001E270000}"/>
    <cellStyle name="RowTitles1-Detail 2 2 3 4 5" xfId="1596" xr:uid="{00000000-0005-0000-0000-00001F270000}"/>
    <cellStyle name="RowTitles1-Detail 2 2 3 4 5 2" xfId="2294" xr:uid="{00000000-0005-0000-0000-000020270000}"/>
    <cellStyle name="RowTitles1-Detail 2 2 3 4 5 2 2" xfId="11935" xr:uid="{00000000-0005-0000-0000-000021270000}"/>
    <cellStyle name="RowTitles1-Detail 2 2 3 4 5 2 2 2" xfId="22335" xr:uid="{00000000-0005-0000-0000-000022270000}"/>
    <cellStyle name="RowTitles1-Detail 2 2 3 4 5 2 2 2 2" xfId="34016" xr:uid="{00000000-0005-0000-0000-000023270000}"/>
    <cellStyle name="RowTitles1-Detail 2 2 3 4 5 2 2 3" xfId="31216" xr:uid="{00000000-0005-0000-0000-000024270000}"/>
    <cellStyle name="RowTitles1-Detail 2 2 3 4 5 2 3" xfId="15582" xr:uid="{00000000-0005-0000-0000-000025270000}"/>
    <cellStyle name="RowTitles1-Detail 2 2 3 4 5 2 3 2" xfId="28248" xr:uid="{00000000-0005-0000-0000-000026270000}"/>
    <cellStyle name="RowTitles1-Detail 2 2 3 4 5 2 3 2 2" xfId="37035" xr:uid="{00000000-0005-0000-0000-000027270000}"/>
    <cellStyle name="RowTitles1-Detail 2 2 3 4 5 2 4" xfId="7349" xr:uid="{00000000-0005-0000-0000-000028270000}"/>
    <cellStyle name="RowTitles1-Detail 2 2 3 4 5 2 4 2" xfId="26964" xr:uid="{00000000-0005-0000-0000-000029270000}"/>
    <cellStyle name="RowTitles1-Detail 2 2 3 4 5 2 5" xfId="17939" xr:uid="{00000000-0005-0000-0000-00002A270000}"/>
    <cellStyle name="RowTitles1-Detail 2 2 3 4 5 3" xfId="4374" xr:uid="{00000000-0005-0000-0000-00002B270000}"/>
    <cellStyle name="RowTitles1-Detail 2 2 3 4 5 3 2" xfId="13996" xr:uid="{00000000-0005-0000-0000-00002C270000}"/>
    <cellStyle name="RowTitles1-Detail 2 2 3 4 5 3 2 2" xfId="24335" xr:uid="{00000000-0005-0000-0000-00002D270000}"/>
    <cellStyle name="RowTitles1-Detail 2 2 3 4 5 3 2 2 2" xfId="35507" xr:uid="{00000000-0005-0000-0000-00002E270000}"/>
    <cellStyle name="RowTitles1-Detail 2 2 3 4 5 3 2 3" xfId="32955" xr:uid="{00000000-0005-0000-0000-00002F270000}"/>
    <cellStyle name="RowTitles1-Detail 2 2 3 4 5 3 3" xfId="17552" xr:uid="{00000000-0005-0000-0000-000030270000}"/>
    <cellStyle name="RowTitles1-Detail 2 2 3 4 5 3 3 2" xfId="30218" xr:uid="{00000000-0005-0000-0000-000031270000}"/>
    <cellStyle name="RowTitles1-Detail 2 2 3 4 5 3 3 2 2" xfId="38995" xr:uid="{00000000-0005-0000-0000-000032270000}"/>
    <cellStyle name="RowTitles1-Detail 2 2 3 4 5 3 4" xfId="9672" xr:uid="{00000000-0005-0000-0000-000033270000}"/>
    <cellStyle name="RowTitles1-Detail 2 2 3 4 5 3 4 2" xfId="21517" xr:uid="{00000000-0005-0000-0000-000034270000}"/>
    <cellStyle name="RowTitles1-Detail 2 2 3 4 5 3 5" xfId="18723" xr:uid="{00000000-0005-0000-0000-000035270000}"/>
    <cellStyle name="RowTitles1-Detail 2 2 3 4 5 4" xfId="11267" xr:uid="{00000000-0005-0000-0000-000036270000}"/>
    <cellStyle name="RowTitles1-Detail 2 2 3 4 5 4 2" xfId="21696" xr:uid="{00000000-0005-0000-0000-000037270000}"/>
    <cellStyle name="RowTitles1-Detail 2 2 3 4 5 4 2 2" xfId="33792" xr:uid="{00000000-0005-0000-0000-000038270000}"/>
    <cellStyle name="RowTitles1-Detail 2 2 3 4 5 4 3" xfId="30970" xr:uid="{00000000-0005-0000-0000-000039270000}"/>
    <cellStyle name="RowTitles1-Detail 2 2 3 4 5 5" xfId="14974" xr:uid="{00000000-0005-0000-0000-00003A270000}"/>
    <cellStyle name="RowTitles1-Detail 2 2 3 4 5 5 2" xfId="27648" xr:uid="{00000000-0005-0000-0000-00003B270000}"/>
    <cellStyle name="RowTitles1-Detail 2 2 3 4 5 5 2 2" xfId="36466" xr:uid="{00000000-0005-0000-0000-00003C270000}"/>
    <cellStyle name="RowTitles1-Detail 2 2 3 4 5 6" xfId="5805" xr:uid="{00000000-0005-0000-0000-00003D270000}"/>
    <cellStyle name="RowTitles1-Detail 2 2 3 4 5 6 2" xfId="24747" xr:uid="{00000000-0005-0000-0000-00003E270000}"/>
    <cellStyle name="RowTitles1-Detail 2 2 3 4 5 7" xfId="25304" xr:uid="{00000000-0005-0000-0000-00003F270000}"/>
    <cellStyle name="RowTitles1-Detail 2 2 3 4 6" xfId="1798" xr:uid="{00000000-0005-0000-0000-000040270000}"/>
    <cellStyle name="RowTitles1-Detail 2 2 3 4 6 2" xfId="2295" xr:uid="{00000000-0005-0000-0000-000041270000}"/>
    <cellStyle name="RowTitles1-Detail 2 2 3 4 6 2 2" xfId="11936" xr:uid="{00000000-0005-0000-0000-000042270000}"/>
    <cellStyle name="RowTitles1-Detail 2 2 3 4 6 2 2 2" xfId="22336" xr:uid="{00000000-0005-0000-0000-000043270000}"/>
    <cellStyle name="RowTitles1-Detail 2 2 3 4 6 2 2 2 2" xfId="34017" xr:uid="{00000000-0005-0000-0000-000044270000}"/>
    <cellStyle name="RowTitles1-Detail 2 2 3 4 6 2 2 3" xfId="31217" xr:uid="{00000000-0005-0000-0000-000045270000}"/>
    <cellStyle name="RowTitles1-Detail 2 2 3 4 6 2 3" xfId="15583" xr:uid="{00000000-0005-0000-0000-000046270000}"/>
    <cellStyle name="RowTitles1-Detail 2 2 3 4 6 2 3 2" xfId="28249" xr:uid="{00000000-0005-0000-0000-000047270000}"/>
    <cellStyle name="RowTitles1-Detail 2 2 3 4 6 2 3 2 2" xfId="37036" xr:uid="{00000000-0005-0000-0000-000048270000}"/>
    <cellStyle name="RowTitles1-Detail 2 2 3 4 6 2 4" xfId="7350" xr:uid="{00000000-0005-0000-0000-000049270000}"/>
    <cellStyle name="RowTitles1-Detail 2 2 3 4 6 2 4 2" xfId="26557" xr:uid="{00000000-0005-0000-0000-00004A270000}"/>
    <cellStyle name="RowTitles1-Detail 2 2 3 4 6 2 5" xfId="20860" xr:uid="{00000000-0005-0000-0000-00004B270000}"/>
    <cellStyle name="RowTitles1-Detail 2 2 3 4 6 3" xfId="4576" xr:uid="{00000000-0005-0000-0000-00004C270000}"/>
    <cellStyle name="RowTitles1-Detail 2 2 3 4 6 3 2" xfId="14198" xr:uid="{00000000-0005-0000-0000-00004D270000}"/>
    <cellStyle name="RowTitles1-Detail 2 2 3 4 6 3 2 2" xfId="24527" xr:uid="{00000000-0005-0000-0000-00004E270000}"/>
    <cellStyle name="RowTitles1-Detail 2 2 3 4 6 3 2 2 2" xfId="35638" xr:uid="{00000000-0005-0000-0000-00004F270000}"/>
    <cellStyle name="RowTitles1-Detail 2 2 3 4 6 3 2 3" xfId="33107" xr:uid="{00000000-0005-0000-0000-000050270000}"/>
    <cellStyle name="RowTitles1-Detail 2 2 3 4 6 3 3" xfId="17739" xr:uid="{00000000-0005-0000-0000-000051270000}"/>
    <cellStyle name="RowTitles1-Detail 2 2 3 4 6 3 3 2" xfId="30405" xr:uid="{00000000-0005-0000-0000-000052270000}"/>
    <cellStyle name="RowTitles1-Detail 2 2 3 4 6 3 3 2 2" xfId="39182" xr:uid="{00000000-0005-0000-0000-000053270000}"/>
    <cellStyle name="RowTitles1-Detail 2 2 3 4 6 3 4" xfId="9673" xr:uid="{00000000-0005-0000-0000-000054270000}"/>
    <cellStyle name="RowTitles1-Detail 2 2 3 4 6 3 4 2" xfId="19840" xr:uid="{00000000-0005-0000-0000-000055270000}"/>
    <cellStyle name="RowTitles1-Detail 2 2 3 4 6 3 5" xfId="17965" xr:uid="{00000000-0005-0000-0000-000056270000}"/>
    <cellStyle name="RowTitles1-Detail 2 2 3 4 6 4" xfId="11469" xr:uid="{00000000-0005-0000-0000-000057270000}"/>
    <cellStyle name="RowTitles1-Detail 2 2 3 4 6 4 2" xfId="21892" xr:uid="{00000000-0005-0000-0000-000058270000}"/>
    <cellStyle name="RowTitles1-Detail 2 2 3 4 6 4 2 2" xfId="33923" xr:uid="{00000000-0005-0000-0000-000059270000}"/>
    <cellStyle name="RowTitles1-Detail 2 2 3 4 6 4 3" xfId="31122" xr:uid="{00000000-0005-0000-0000-00005A270000}"/>
    <cellStyle name="RowTitles1-Detail 2 2 3 4 6 5" xfId="15176" xr:uid="{00000000-0005-0000-0000-00005B270000}"/>
    <cellStyle name="RowTitles1-Detail 2 2 3 4 6 5 2" xfId="27843" xr:uid="{00000000-0005-0000-0000-00005C270000}"/>
    <cellStyle name="RowTitles1-Detail 2 2 3 4 6 5 2 2" xfId="36653" xr:uid="{00000000-0005-0000-0000-00005D270000}"/>
    <cellStyle name="RowTitles1-Detail 2 2 3 4 6 6" xfId="5806" xr:uid="{00000000-0005-0000-0000-00005E270000}"/>
    <cellStyle name="RowTitles1-Detail 2 2 3 4 6 6 2" xfId="26071" xr:uid="{00000000-0005-0000-0000-00005F270000}"/>
    <cellStyle name="RowTitles1-Detail 2 2 3 4 6 7" xfId="19151" xr:uid="{00000000-0005-0000-0000-000060270000}"/>
    <cellStyle name="RowTitles1-Detail 2 2 3 4 7" xfId="2290" xr:uid="{00000000-0005-0000-0000-000061270000}"/>
    <cellStyle name="RowTitles1-Detail 2 2 3 4 7 2" xfId="11931" xr:uid="{00000000-0005-0000-0000-000062270000}"/>
    <cellStyle name="RowTitles1-Detail 2 2 3 4 7 2 2" xfId="22331" xr:uid="{00000000-0005-0000-0000-000063270000}"/>
    <cellStyle name="RowTitles1-Detail 2 2 3 4 7 2 2 2" xfId="34012" xr:uid="{00000000-0005-0000-0000-000064270000}"/>
    <cellStyle name="RowTitles1-Detail 2 2 3 4 7 2 3" xfId="31212" xr:uid="{00000000-0005-0000-0000-000065270000}"/>
    <cellStyle name="RowTitles1-Detail 2 2 3 4 7 3" xfId="15578" xr:uid="{00000000-0005-0000-0000-000066270000}"/>
    <cellStyle name="RowTitles1-Detail 2 2 3 4 7 3 2" xfId="28244" xr:uid="{00000000-0005-0000-0000-000067270000}"/>
    <cellStyle name="RowTitles1-Detail 2 2 3 4 7 3 2 2" xfId="37031" xr:uid="{00000000-0005-0000-0000-000068270000}"/>
    <cellStyle name="RowTitles1-Detail 2 2 3 4 7 4" xfId="6552" xr:uid="{00000000-0005-0000-0000-000069270000}"/>
    <cellStyle name="RowTitles1-Detail 2 2 3 4 7 4 2" xfId="4864" xr:uid="{00000000-0005-0000-0000-00006A270000}"/>
    <cellStyle name="RowTitles1-Detail 2 2 3 4 7 5" xfId="26811" xr:uid="{00000000-0005-0000-0000-00006B270000}"/>
    <cellStyle name="RowTitles1-Detail 2 2 3 4 8" xfId="8818" xr:uid="{00000000-0005-0000-0000-00006C270000}"/>
    <cellStyle name="RowTitles1-Detail 2 2 3 4 8 2" xfId="24546" xr:uid="{00000000-0005-0000-0000-00006D270000}"/>
    <cellStyle name="RowTitles1-Detail 2 2 3 4 9" xfId="10819" xr:uid="{00000000-0005-0000-0000-00006E270000}"/>
    <cellStyle name="RowTitles1-Detail 2 2 3 4 9 2" xfId="5399" xr:uid="{00000000-0005-0000-0000-00006F270000}"/>
    <cellStyle name="RowTitles1-Detail 2 2 3 4 9 2 2" xfId="19746" xr:uid="{00000000-0005-0000-0000-000070270000}"/>
    <cellStyle name="RowTitles1-Detail 2 2 3 4_STUD aligned by INSTIT" xfId="4951" xr:uid="{00000000-0005-0000-0000-000071270000}"/>
    <cellStyle name="RowTitles1-Detail 2 2 3 5" xfId="677" xr:uid="{00000000-0005-0000-0000-000072270000}"/>
    <cellStyle name="RowTitles1-Detail 2 2 3 5 2" xfId="2296" xr:uid="{00000000-0005-0000-0000-000073270000}"/>
    <cellStyle name="RowTitles1-Detail 2 2 3 5 2 2" xfId="11937" xr:uid="{00000000-0005-0000-0000-000074270000}"/>
    <cellStyle name="RowTitles1-Detail 2 2 3 5 2 2 2" xfId="22337" xr:uid="{00000000-0005-0000-0000-000075270000}"/>
    <cellStyle name="RowTitles1-Detail 2 2 3 5 2 2 2 2" xfId="34018" xr:uid="{00000000-0005-0000-0000-000076270000}"/>
    <cellStyle name="RowTitles1-Detail 2 2 3 5 2 2 3" xfId="31218" xr:uid="{00000000-0005-0000-0000-000077270000}"/>
    <cellStyle name="RowTitles1-Detail 2 2 3 5 2 3" xfId="15584" xr:uid="{00000000-0005-0000-0000-000078270000}"/>
    <cellStyle name="RowTitles1-Detail 2 2 3 5 2 3 2" xfId="28250" xr:uid="{00000000-0005-0000-0000-000079270000}"/>
    <cellStyle name="RowTitles1-Detail 2 2 3 5 2 3 2 2" xfId="37037" xr:uid="{00000000-0005-0000-0000-00007A270000}"/>
    <cellStyle name="RowTitles1-Detail 2 2 3 5 2 4" xfId="6662" xr:uid="{00000000-0005-0000-0000-00007B270000}"/>
    <cellStyle name="RowTitles1-Detail 2 2 3 5 2 4 2" xfId="25683" xr:uid="{00000000-0005-0000-0000-00007C270000}"/>
    <cellStyle name="RowTitles1-Detail 2 2 3 5 2 5" xfId="26686" xr:uid="{00000000-0005-0000-0000-00007D270000}"/>
    <cellStyle name="RowTitles1-Detail 2 2 3 5 3" xfId="3467" xr:uid="{00000000-0005-0000-0000-00007E270000}"/>
    <cellStyle name="RowTitles1-Detail 2 2 3 5 3 2" xfId="13101" xr:uid="{00000000-0005-0000-0000-00007F270000}"/>
    <cellStyle name="RowTitles1-Detail 2 2 3 5 3 2 2" xfId="23469" xr:uid="{00000000-0005-0000-0000-000080270000}"/>
    <cellStyle name="RowTitles1-Detail 2 2 3 5 3 2 2 2" xfId="34936" xr:uid="{00000000-0005-0000-0000-000081270000}"/>
    <cellStyle name="RowTitles1-Detail 2 2 3 5 3 2 3" xfId="32294" xr:uid="{00000000-0005-0000-0000-000082270000}"/>
    <cellStyle name="RowTitles1-Detail 2 2 3 5 3 3" xfId="16710" xr:uid="{00000000-0005-0000-0000-000083270000}"/>
    <cellStyle name="RowTitles1-Detail 2 2 3 5 3 3 2" xfId="29376" xr:uid="{00000000-0005-0000-0000-000084270000}"/>
    <cellStyle name="RowTitles1-Detail 2 2 3 5 3 3 2 2" xfId="38159" xr:uid="{00000000-0005-0000-0000-000085270000}"/>
    <cellStyle name="RowTitles1-Detail 2 2 3 5 3 4" xfId="8169" xr:uid="{00000000-0005-0000-0000-000086270000}"/>
    <cellStyle name="RowTitles1-Detail 2 2 3 5 3 4 2" xfId="26065" xr:uid="{00000000-0005-0000-0000-000087270000}"/>
    <cellStyle name="RowTitles1-Detail 2 2 3 5 3 5" xfId="25026" xr:uid="{00000000-0005-0000-0000-000088270000}"/>
    <cellStyle name="RowTitles1-Detail 2 2 3 5 4" xfId="7875" xr:uid="{00000000-0005-0000-0000-000089270000}"/>
    <cellStyle name="RowTitles1-Detail 2 2 3 5 4 2" xfId="26349" xr:uid="{00000000-0005-0000-0000-00008A270000}"/>
    <cellStyle name="RowTitles1-Detail 2 2 3 5 5" xfId="10469" xr:uid="{00000000-0005-0000-0000-00008B270000}"/>
    <cellStyle name="RowTitles1-Detail 2 2 3 5 5 2" xfId="20972" xr:uid="{00000000-0005-0000-0000-00008C270000}"/>
    <cellStyle name="RowTitles1-Detail 2 2 3 5 5 2 2" xfId="33364" xr:uid="{00000000-0005-0000-0000-00008D270000}"/>
    <cellStyle name="RowTitles1-Detail 2 2 3 5 5 3" xfId="30470" xr:uid="{00000000-0005-0000-0000-00008E270000}"/>
    <cellStyle name="RowTitles1-Detail 2 2 3 5 6" xfId="10278" xr:uid="{00000000-0005-0000-0000-00008F270000}"/>
    <cellStyle name="RowTitles1-Detail 2 2 3 5 6 2" xfId="19696" xr:uid="{00000000-0005-0000-0000-000090270000}"/>
    <cellStyle name="RowTitles1-Detail 2 2 3 5 6 2 2" xfId="33256" xr:uid="{00000000-0005-0000-0000-000091270000}"/>
    <cellStyle name="RowTitles1-Detail 2 2 3 6" xfId="959" xr:uid="{00000000-0005-0000-0000-000092270000}"/>
    <cellStyle name="RowTitles1-Detail 2 2 3 6 2" xfId="2297" xr:uid="{00000000-0005-0000-0000-000093270000}"/>
    <cellStyle name="RowTitles1-Detail 2 2 3 6 2 2" xfId="11938" xr:uid="{00000000-0005-0000-0000-000094270000}"/>
    <cellStyle name="RowTitles1-Detail 2 2 3 6 2 2 2" xfId="22338" xr:uid="{00000000-0005-0000-0000-000095270000}"/>
    <cellStyle name="RowTitles1-Detail 2 2 3 6 2 2 2 2" xfId="34019" xr:uid="{00000000-0005-0000-0000-000096270000}"/>
    <cellStyle name="RowTitles1-Detail 2 2 3 6 2 2 3" xfId="31219" xr:uid="{00000000-0005-0000-0000-000097270000}"/>
    <cellStyle name="RowTitles1-Detail 2 2 3 6 2 3" xfId="15585" xr:uid="{00000000-0005-0000-0000-000098270000}"/>
    <cellStyle name="RowTitles1-Detail 2 2 3 6 2 3 2" xfId="28251" xr:uid="{00000000-0005-0000-0000-000099270000}"/>
    <cellStyle name="RowTitles1-Detail 2 2 3 6 2 3 2 2" xfId="37038" xr:uid="{00000000-0005-0000-0000-00009A270000}"/>
    <cellStyle name="RowTitles1-Detail 2 2 3 6 2 4" xfId="6584" xr:uid="{00000000-0005-0000-0000-00009B270000}"/>
    <cellStyle name="RowTitles1-Detail 2 2 3 6 2 4 2" xfId="19289" xr:uid="{00000000-0005-0000-0000-00009C270000}"/>
    <cellStyle name="RowTitles1-Detail 2 2 3 6 2 5" xfId="25387" xr:uid="{00000000-0005-0000-0000-00009D270000}"/>
    <cellStyle name="RowTitles1-Detail 2 2 3 6 3" xfId="3737" xr:uid="{00000000-0005-0000-0000-00009E270000}"/>
    <cellStyle name="RowTitles1-Detail 2 2 3 6 3 2" xfId="13364" xr:uid="{00000000-0005-0000-0000-00009F270000}"/>
    <cellStyle name="RowTitles1-Detail 2 2 3 6 3 2 2" xfId="23729" xr:uid="{00000000-0005-0000-0000-0000A0270000}"/>
    <cellStyle name="RowTitles1-Detail 2 2 3 6 3 2 2 2" xfId="35100" xr:uid="{00000000-0005-0000-0000-0000A1270000}"/>
    <cellStyle name="RowTitles1-Detail 2 2 3 6 3 2 3" xfId="32483" xr:uid="{00000000-0005-0000-0000-0000A2270000}"/>
    <cellStyle name="RowTitles1-Detail 2 2 3 6 3 3" xfId="16963" xr:uid="{00000000-0005-0000-0000-0000A3270000}"/>
    <cellStyle name="RowTitles1-Detail 2 2 3 6 3 3 2" xfId="29629" xr:uid="{00000000-0005-0000-0000-0000A4270000}"/>
    <cellStyle name="RowTitles1-Detail 2 2 3 6 3 3 2 2" xfId="38408" xr:uid="{00000000-0005-0000-0000-0000A5270000}"/>
    <cellStyle name="RowTitles1-Detail 2 2 3 6 3 4" xfId="8084" xr:uid="{00000000-0005-0000-0000-0000A6270000}"/>
    <cellStyle name="RowTitles1-Detail 2 2 3 6 3 4 2" xfId="20398" xr:uid="{00000000-0005-0000-0000-0000A7270000}"/>
    <cellStyle name="RowTitles1-Detail 2 2 3 6 3 5" xfId="18919" xr:uid="{00000000-0005-0000-0000-0000A8270000}"/>
    <cellStyle name="RowTitles1-Detail 2 2 3 6 4" xfId="8785" xr:uid="{00000000-0005-0000-0000-0000A9270000}"/>
    <cellStyle name="RowTitles1-Detail 2 2 3 6 4 2" xfId="19575" xr:uid="{00000000-0005-0000-0000-0000AA270000}"/>
    <cellStyle name="RowTitles1-Detail 2 2 3 6 5" xfId="14366" xr:uid="{00000000-0005-0000-0000-0000AB270000}"/>
    <cellStyle name="RowTitles1-Detail 2 2 3 6 5 2" xfId="27063" xr:uid="{00000000-0005-0000-0000-0000AC270000}"/>
    <cellStyle name="RowTitles1-Detail 2 2 3 6 5 2 2" xfId="35902" xr:uid="{00000000-0005-0000-0000-0000AD270000}"/>
    <cellStyle name="RowTitles1-Detail 2 2 3 6 6" xfId="5139" xr:uid="{00000000-0005-0000-0000-0000AE270000}"/>
    <cellStyle name="RowTitles1-Detail 2 2 3 6 6 2" xfId="26484" xr:uid="{00000000-0005-0000-0000-0000AF270000}"/>
    <cellStyle name="RowTitles1-Detail 2 2 3 6 7" xfId="18584" xr:uid="{00000000-0005-0000-0000-0000B0270000}"/>
    <cellStyle name="RowTitles1-Detail 2 2 3 7" xfId="1196" xr:uid="{00000000-0005-0000-0000-0000B1270000}"/>
    <cellStyle name="RowTitles1-Detail 2 2 3 7 2" xfId="2298" xr:uid="{00000000-0005-0000-0000-0000B2270000}"/>
    <cellStyle name="RowTitles1-Detail 2 2 3 7 2 2" xfId="11939" xr:uid="{00000000-0005-0000-0000-0000B3270000}"/>
    <cellStyle name="RowTitles1-Detail 2 2 3 7 2 2 2" xfId="22339" xr:uid="{00000000-0005-0000-0000-0000B4270000}"/>
    <cellStyle name="RowTitles1-Detail 2 2 3 7 2 2 2 2" xfId="34020" xr:uid="{00000000-0005-0000-0000-0000B5270000}"/>
    <cellStyle name="RowTitles1-Detail 2 2 3 7 2 2 3" xfId="31220" xr:uid="{00000000-0005-0000-0000-0000B6270000}"/>
    <cellStyle name="RowTitles1-Detail 2 2 3 7 2 3" xfId="15586" xr:uid="{00000000-0005-0000-0000-0000B7270000}"/>
    <cellStyle name="RowTitles1-Detail 2 2 3 7 2 3 2" xfId="28252" xr:uid="{00000000-0005-0000-0000-0000B8270000}"/>
    <cellStyle name="RowTitles1-Detail 2 2 3 7 2 3 2 2" xfId="37039" xr:uid="{00000000-0005-0000-0000-0000B9270000}"/>
    <cellStyle name="RowTitles1-Detail 2 2 3 7 2 4" xfId="7049" xr:uid="{00000000-0005-0000-0000-0000BA270000}"/>
    <cellStyle name="RowTitles1-Detail 2 2 3 7 2 4 2" xfId="18373" xr:uid="{00000000-0005-0000-0000-0000BB270000}"/>
    <cellStyle name="RowTitles1-Detail 2 2 3 7 2 5" xfId="5310" xr:uid="{00000000-0005-0000-0000-0000BC270000}"/>
    <cellStyle name="RowTitles1-Detail 2 2 3 7 3" xfId="3974" xr:uid="{00000000-0005-0000-0000-0000BD270000}"/>
    <cellStyle name="RowTitles1-Detail 2 2 3 7 3 2" xfId="13596" xr:uid="{00000000-0005-0000-0000-0000BE270000}"/>
    <cellStyle name="RowTitles1-Detail 2 2 3 7 3 2 2" xfId="23953" xr:uid="{00000000-0005-0000-0000-0000BF270000}"/>
    <cellStyle name="RowTitles1-Detail 2 2 3 7 3 2 2 2" xfId="35247" xr:uid="{00000000-0005-0000-0000-0000C0270000}"/>
    <cellStyle name="RowTitles1-Detail 2 2 3 7 3 2 3" xfId="32656" xr:uid="{00000000-0005-0000-0000-0000C1270000}"/>
    <cellStyle name="RowTitles1-Detail 2 2 3 7 3 3" xfId="17180" xr:uid="{00000000-0005-0000-0000-0000C2270000}"/>
    <cellStyle name="RowTitles1-Detail 2 2 3 7 3 3 2" xfId="29846" xr:uid="{00000000-0005-0000-0000-0000C3270000}"/>
    <cellStyle name="RowTitles1-Detail 2 2 3 7 3 3 2 2" xfId="38623" xr:uid="{00000000-0005-0000-0000-0000C4270000}"/>
    <cellStyle name="RowTitles1-Detail 2 2 3 7 3 4" xfId="8557" xr:uid="{00000000-0005-0000-0000-0000C5270000}"/>
    <cellStyle name="RowTitles1-Detail 2 2 3 7 3 4 2" xfId="18347" xr:uid="{00000000-0005-0000-0000-0000C6270000}"/>
    <cellStyle name="RowTitles1-Detail 2 2 3 7 3 5" xfId="18884" xr:uid="{00000000-0005-0000-0000-0000C7270000}"/>
    <cellStyle name="RowTitles1-Detail 2 2 3 7 4" xfId="9353" xr:uid="{00000000-0005-0000-0000-0000C8270000}"/>
    <cellStyle name="RowTitles1-Detail 2 2 3 7 4 2" xfId="19622" xr:uid="{00000000-0005-0000-0000-0000C9270000}"/>
    <cellStyle name="RowTitles1-Detail 2 2 3 7 5" xfId="10867" xr:uid="{00000000-0005-0000-0000-0000CA270000}"/>
    <cellStyle name="RowTitles1-Detail 2 2 3 7 5 2" xfId="21312" xr:uid="{00000000-0005-0000-0000-0000CB270000}"/>
    <cellStyle name="RowTitles1-Detail 2 2 3 7 5 2 2" xfId="33532" xr:uid="{00000000-0005-0000-0000-0000CC270000}"/>
    <cellStyle name="RowTitles1-Detail 2 2 3 7 5 3" xfId="30671" xr:uid="{00000000-0005-0000-0000-0000CD270000}"/>
    <cellStyle name="RowTitles1-Detail 2 2 3 7 6" xfId="14574" xr:uid="{00000000-0005-0000-0000-0000CE270000}"/>
    <cellStyle name="RowTitles1-Detail 2 2 3 7 6 2" xfId="27263" xr:uid="{00000000-0005-0000-0000-0000CF270000}"/>
    <cellStyle name="RowTitles1-Detail 2 2 3 7 6 2 2" xfId="36094" xr:uid="{00000000-0005-0000-0000-0000D0270000}"/>
    <cellStyle name="RowTitles1-Detail 2 2 3 7 7" xfId="5509" xr:uid="{00000000-0005-0000-0000-0000D1270000}"/>
    <cellStyle name="RowTitles1-Detail 2 2 3 7 7 2" xfId="19190" xr:uid="{00000000-0005-0000-0000-0000D2270000}"/>
    <cellStyle name="RowTitles1-Detail 2 2 3 7 8" xfId="18978" xr:uid="{00000000-0005-0000-0000-0000D3270000}"/>
    <cellStyle name="RowTitles1-Detail 2 2 3 8" xfId="1417" xr:uid="{00000000-0005-0000-0000-0000D4270000}"/>
    <cellStyle name="RowTitles1-Detail 2 2 3 8 2" xfId="2299" xr:uid="{00000000-0005-0000-0000-0000D5270000}"/>
    <cellStyle name="RowTitles1-Detail 2 2 3 8 2 2" xfId="11940" xr:uid="{00000000-0005-0000-0000-0000D6270000}"/>
    <cellStyle name="RowTitles1-Detail 2 2 3 8 2 2 2" xfId="22340" xr:uid="{00000000-0005-0000-0000-0000D7270000}"/>
    <cellStyle name="RowTitles1-Detail 2 2 3 8 2 2 2 2" xfId="34021" xr:uid="{00000000-0005-0000-0000-0000D8270000}"/>
    <cellStyle name="RowTitles1-Detail 2 2 3 8 2 2 3" xfId="31221" xr:uid="{00000000-0005-0000-0000-0000D9270000}"/>
    <cellStyle name="RowTitles1-Detail 2 2 3 8 2 3" xfId="15587" xr:uid="{00000000-0005-0000-0000-0000DA270000}"/>
    <cellStyle name="RowTitles1-Detail 2 2 3 8 2 3 2" xfId="28253" xr:uid="{00000000-0005-0000-0000-0000DB270000}"/>
    <cellStyle name="RowTitles1-Detail 2 2 3 8 2 3 2 2" xfId="37040" xr:uid="{00000000-0005-0000-0000-0000DC270000}"/>
    <cellStyle name="RowTitles1-Detail 2 2 3 8 2 4" xfId="7351" xr:uid="{00000000-0005-0000-0000-0000DD270000}"/>
    <cellStyle name="RowTitles1-Detail 2 2 3 8 2 4 2" xfId="19541" xr:uid="{00000000-0005-0000-0000-0000DE270000}"/>
    <cellStyle name="RowTitles1-Detail 2 2 3 8 2 5" xfId="26261" xr:uid="{00000000-0005-0000-0000-0000DF270000}"/>
    <cellStyle name="RowTitles1-Detail 2 2 3 8 3" xfId="4195" xr:uid="{00000000-0005-0000-0000-0000E0270000}"/>
    <cellStyle name="RowTitles1-Detail 2 2 3 8 3 2" xfId="13817" xr:uid="{00000000-0005-0000-0000-0000E1270000}"/>
    <cellStyle name="RowTitles1-Detail 2 2 3 8 3 2 2" xfId="24162" xr:uid="{00000000-0005-0000-0000-0000E2270000}"/>
    <cellStyle name="RowTitles1-Detail 2 2 3 8 3 2 2 2" xfId="35390" xr:uid="{00000000-0005-0000-0000-0000E3270000}"/>
    <cellStyle name="RowTitles1-Detail 2 2 3 8 3 2 3" xfId="32820" xr:uid="{00000000-0005-0000-0000-0000E4270000}"/>
    <cellStyle name="RowTitles1-Detail 2 2 3 8 3 3" xfId="17383" xr:uid="{00000000-0005-0000-0000-0000E5270000}"/>
    <cellStyle name="RowTitles1-Detail 2 2 3 8 3 3 2" xfId="30049" xr:uid="{00000000-0005-0000-0000-0000E6270000}"/>
    <cellStyle name="RowTitles1-Detail 2 2 3 8 3 3 2 2" xfId="38826" xr:uid="{00000000-0005-0000-0000-0000E7270000}"/>
    <cellStyle name="RowTitles1-Detail 2 2 3 8 3 4" xfId="9674" xr:uid="{00000000-0005-0000-0000-0000E8270000}"/>
    <cellStyle name="RowTitles1-Detail 2 2 3 8 3 4 2" xfId="19353" xr:uid="{00000000-0005-0000-0000-0000E9270000}"/>
    <cellStyle name="RowTitles1-Detail 2 2 3 8 3 5" xfId="19980" xr:uid="{00000000-0005-0000-0000-0000EA270000}"/>
    <cellStyle name="RowTitles1-Detail 2 2 3 8 4" xfId="11088" xr:uid="{00000000-0005-0000-0000-0000EB270000}"/>
    <cellStyle name="RowTitles1-Detail 2 2 3 8 4 2" xfId="21522" xr:uid="{00000000-0005-0000-0000-0000EC270000}"/>
    <cellStyle name="RowTitles1-Detail 2 2 3 8 4 2 2" xfId="33675" xr:uid="{00000000-0005-0000-0000-0000ED270000}"/>
    <cellStyle name="RowTitles1-Detail 2 2 3 8 4 3" xfId="30835" xr:uid="{00000000-0005-0000-0000-0000EE270000}"/>
    <cellStyle name="RowTitles1-Detail 2 2 3 8 5" xfId="14795" xr:uid="{00000000-0005-0000-0000-0000EF270000}"/>
    <cellStyle name="RowTitles1-Detail 2 2 3 8 5 2" xfId="27476" xr:uid="{00000000-0005-0000-0000-0000F0270000}"/>
    <cellStyle name="RowTitles1-Detail 2 2 3 8 5 2 2" xfId="36297" xr:uid="{00000000-0005-0000-0000-0000F1270000}"/>
    <cellStyle name="RowTitles1-Detail 2 2 3 8 6" xfId="5807" xr:uid="{00000000-0005-0000-0000-0000F2270000}"/>
    <cellStyle name="RowTitles1-Detail 2 2 3 8 6 2" xfId="25782" xr:uid="{00000000-0005-0000-0000-0000F3270000}"/>
    <cellStyle name="RowTitles1-Detail 2 2 3 8 7" xfId="9016" xr:uid="{00000000-0005-0000-0000-0000F4270000}"/>
    <cellStyle name="RowTitles1-Detail 2 2 3 9" xfId="1622" xr:uid="{00000000-0005-0000-0000-0000F5270000}"/>
    <cellStyle name="RowTitles1-Detail 2 2 3 9 2" xfId="2300" xr:uid="{00000000-0005-0000-0000-0000F6270000}"/>
    <cellStyle name="RowTitles1-Detail 2 2 3 9 2 2" xfId="11941" xr:uid="{00000000-0005-0000-0000-0000F7270000}"/>
    <cellStyle name="RowTitles1-Detail 2 2 3 9 2 2 2" xfId="22341" xr:uid="{00000000-0005-0000-0000-0000F8270000}"/>
    <cellStyle name="RowTitles1-Detail 2 2 3 9 2 2 2 2" xfId="34022" xr:uid="{00000000-0005-0000-0000-0000F9270000}"/>
    <cellStyle name="RowTitles1-Detail 2 2 3 9 2 2 3" xfId="31222" xr:uid="{00000000-0005-0000-0000-0000FA270000}"/>
    <cellStyle name="RowTitles1-Detail 2 2 3 9 2 3" xfId="15588" xr:uid="{00000000-0005-0000-0000-0000FB270000}"/>
    <cellStyle name="RowTitles1-Detail 2 2 3 9 2 3 2" xfId="28254" xr:uid="{00000000-0005-0000-0000-0000FC270000}"/>
    <cellStyle name="RowTitles1-Detail 2 2 3 9 2 3 2 2" xfId="37041" xr:uid="{00000000-0005-0000-0000-0000FD270000}"/>
    <cellStyle name="RowTitles1-Detail 2 2 3 9 2 4" xfId="7352" xr:uid="{00000000-0005-0000-0000-0000FE270000}"/>
    <cellStyle name="RowTitles1-Detail 2 2 3 9 2 4 2" xfId="25556" xr:uid="{00000000-0005-0000-0000-0000FF270000}"/>
    <cellStyle name="RowTitles1-Detail 2 2 3 9 2 5" xfId="18895" xr:uid="{00000000-0005-0000-0000-000000280000}"/>
    <cellStyle name="RowTitles1-Detail 2 2 3 9 3" xfId="4400" xr:uid="{00000000-0005-0000-0000-000001280000}"/>
    <cellStyle name="RowTitles1-Detail 2 2 3 9 3 2" xfId="14022" xr:uid="{00000000-0005-0000-0000-000002280000}"/>
    <cellStyle name="RowTitles1-Detail 2 2 3 9 3 2 2" xfId="24359" xr:uid="{00000000-0005-0000-0000-000003280000}"/>
    <cellStyle name="RowTitles1-Detail 2 2 3 9 3 2 2 2" xfId="35524" xr:uid="{00000000-0005-0000-0000-000004280000}"/>
    <cellStyle name="RowTitles1-Detail 2 2 3 9 3 2 3" xfId="32975" xr:uid="{00000000-0005-0000-0000-000005280000}"/>
    <cellStyle name="RowTitles1-Detail 2 2 3 9 3 3" xfId="17573" xr:uid="{00000000-0005-0000-0000-000006280000}"/>
    <cellStyle name="RowTitles1-Detail 2 2 3 9 3 3 2" xfId="30239" xr:uid="{00000000-0005-0000-0000-000007280000}"/>
    <cellStyle name="RowTitles1-Detail 2 2 3 9 3 3 2 2" xfId="39016" xr:uid="{00000000-0005-0000-0000-000008280000}"/>
    <cellStyle name="RowTitles1-Detail 2 2 3 9 3 4" xfId="9675" xr:uid="{00000000-0005-0000-0000-000009280000}"/>
    <cellStyle name="RowTitles1-Detail 2 2 3 9 3 4 2" xfId="18852" xr:uid="{00000000-0005-0000-0000-00000A280000}"/>
    <cellStyle name="RowTitles1-Detail 2 2 3 9 3 5" xfId="25861" xr:uid="{00000000-0005-0000-0000-00000B280000}"/>
    <cellStyle name="RowTitles1-Detail 2 2 3 9 4" xfId="11293" xr:uid="{00000000-0005-0000-0000-00000C280000}"/>
    <cellStyle name="RowTitles1-Detail 2 2 3 9 4 2" xfId="21722" xr:uid="{00000000-0005-0000-0000-00000D280000}"/>
    <cellStyle name="RowTitles1-Detail 2 2 3 9 4 2 2" xfId="33809" xr:uid="{00000000-0005-0000-0000-00000E280000}"/>
    <cellStyle name="RowTitles1-Detail 2 2 3 9 4 3" xfId="30990" xr:uid="{00000000-0005-0000-0000-00000F280000}"/>
    <cellStyle name="RowTitles1-Detail 2 2 3 9 5" xfId="15000" xr:uid="{00000000-0005-0000-0000-000010280000}"/>
    <cellStyle name="RowTitles1-Detail 2 2 3 9 5 2" xfId="27673" xr:uid="{00000000-0005-0000-0000-000011280000}"/>
    <cellStyle name="RowTitles1-Detail 2 2 3 9 5 2 2" xfId="36487" xr:uid="{00000000-0005-0000-0000-000012280000}"/>
    <cellStyle name="RowTitles1-Detail 2 2 3 9 6" xfId="5808" xr:uid="{00000000-0005-0000-0000-000013280000}"/>
    <cellStyle name="RowTitles1-Detail 2 2 3 9 6 2" xfId="24601" xr:uid="{00000000-0005-0000-0000-000014280000}"/>
    <cellStyle name="RowTitles1-Detail 2 2 3 9 7" xfId="26072" xr:uid="{00000000-0005-0000-0000-000015280000}"/>
    <cellStyle name="RowTitles1-Detail 2 2 3_STUD aligned by INSTIT" xfId="4948" xr:uid="{00000000-0005-0000-0000-000016280000}"/>
    <cellStyle name="RowTitles1-Detail 2 2 4" xfId="386" xr:uid="{00000000-0005-0000-0000-000017280000}"/>
    <cellStyle name="RowTitles1-Detail 2 2 4 2" xfId="742" xr:uid="{00000000-0005-0000-0000-000018280000}"/>
    <cellStyle name="RowTitles1-Detail 2 2 4 2 2" xfId="2302" xr:uid="{00000000-0005-0000-0000-000019280000}"/>
    <cellStyle name="RowTitles1-Detail 2 2 4 2 2 2" xfId="11943" xr:uid="{00000000-0005-0000-0000-00001A280000}"/>
    <cellStyle name="RowTitles1-Detail 2 2 4 2 2 2 2" xfId="22343" xr:uid="{00000000-0005-0000-0000-00001B280000}"/>
    <cellStyle name="RowTitles1-Detail 2 2 4 2 2 2 2 2" xfId="34024" xr:uid="{00000000-0005-0000-0000-00001C280000}"/>
    <cellStyle name="RowTitles1-Detail 2 2 4 2 2 2 3" xfId="31224" xr:uid="{00000000-0005-0000-0000-00001D280000}"/>
    <cellStyle name="RowTitles1-Detail 2 2 4 2 2 3" xfId="15590" xr:uid="{00000000-0005-0000-0000-00001E280000}"/>
    <cellStyle name="RowTitles1-Detail 2 2 4 2 2 3 2" xfId="28256" xr:uid="{00000000-0005-0000-0000-00001F280000}"/>
    <cellStyle name="RowTitles1-Detail 2 2 4 2 2 3 2 2" xfId="37043" xr:uid="{00000000-0005-0000-0000-000020280000}"/>
    <cellStyle name="RowTitles1-Detail 2 2 4 2 2 4" xfId="6866" xr:uid="{00000000-0005-0000-0000-000021280000}"/>
    <cellStyle name="RowTitles1-Detail 2 2 4 2 2 4 2" xfId="24899" xr:uid="{00000000-0005-0000-0000-000022280000}"/>
    <cellStyle name="RowTitles1-Detail 2 2 4 2 2 5" xfId="24772" xr:uid="{00000000-0005-0000-0000-000023280000}"/>
    <cellStyle name="RowTitles1-Detail 2 2 4 2 3" xfId="3523" xr:uid="{00000000-0005-0000-0000-000024280000}"/>
    <cellStyle name="RowTitles1-Detail 2 2 4 2 3 2" xfId="13155" xr:uid="{00000000-0005-0000-0000-000025280000}"/>
    <cellStyle name="RowTitles1-Detail 2 2 4 2 3 2 2" xfId="23522" xr:uid="{00000000-0005-0000-0000-000026280000}"/>
    <cellStyle name="RowTitles1-Detail 2 2 4 2 3 2 2 2" xfId="34972" xr:uid="{00000000-0005-0000-0000-000027280000}"/>
    <cellStyle name="RowTitles1-Detail 2 2 4 2 3 2 3" xfId="32335" xr:uid="{00000000-0005-0000-0000-000028280000}"/>
    <cellStyle name="RowTitles1-Detail 2 2 4 2 3 3" xfId="16764" xr:uid="{00000000-0005-0000-0000-000029280000}"/>
    <cellStyle name="RowTitles1-Detail 2 2 4 2 3 3 2" xfId="29430" xr:uid="{00000000-0005-0000-0000-00002A280000}"/>
    <cellStyle name="RowTitles1-Detail 2 2 4 2 3 3 2 2" xfId="38211" xr:uid="{00000000-0005-0000-0000-00002B280000}"/>
    <cellStyle name="RowTitles1-Detail 2 2 4 2 3 4" xfId="8373" xr:uid="{00000000-0005-0000-0000-00002C280000}"/>
    <cellStyle name="RowTitles1-Detail 2 2 4 2 3 4 2" xfId="26836" xr:uid="{00000000-0005-0000-0000-00002D280000}"/>
    <cellStyle name="RowTitles1-Detail 2 2 4 2 3 5" xfId="25056" xr:uid="{00000000-0005-0000-0000-00002E280000}"/>
    <cellStyle name="RowTitles1-Detail 2 2 4 2 4" xfId="9167" xr:uid="{00000000-0005-0000-0000-00002F280000}"/>
    <cellStyle name="RowTitles1-Detail 2 2 4 2 4 2" xfId="20392" xr:uid="{00000000-0005-0000-0000-000030280000}"/>
    <cellStyle name="RowTitles1-Detail 2 2 4 2 5" xfId="10298" xr:uid="{00000000-0005-0000-0000-000031280000}"/>
    <cellStyle name="RowTitles1-Detail 2 2 4 2 5 2" xfId="19806" xr:uid="{00000000-0005-0000-0000-000032280000}"/>
    <cellStyle name="RowTitles1-Detail 2 2 4 2 5 2 2" xfId="33263" xr:uid="{00000000-0005-0000-0000-000033280000}"/>
    <cellStyle name="RowTitles1-Detail 2 2 4 3" xfId="1021" xr:uid="{00000000-0005-0000-0000-000034280000}"/>
    <cellStyle name="RowTitles1-Detail 2 2 4 3 2" xfId="2303" xr:uid="{00000000-0005-0000-0000-000035280000}"/>
    <cellStyle name="RowTitles1-Detail 2 2 4 3 2 2" xfId="11944" xr:uid="{00000000-0005-0000-0000-000036280000}"/>
    <cellStyle name="RowTitles1-Detail 2 2 4 3 2 2 2" xfId="22344" xr:uid="{00000000-0005-0000-0000-000037280000}"/>
    <cellStyle name="RowTitles1-Detail 2 2 4 3 2 2 2 2" xfId="34025" xr:uid="{00000000-0005-0000-0000-000038280000}"/>
    <cellStyle name="RowTitles1-Detail 2 2 4 3 2 2 3" xfId="31225" xr:uid="{00000000-0005-0000-0000-000039280000}"/>
    <cellStyle name="RowTitles1-Detail 2 2 4 3 2 3" xfId="15591" xr:uid="{00000000-0005-0000-0000-00003A280000}"/>
    <cellStyle name="RowTitles1-Detail 2 2 4 3 2 3 2" xfId="28257" xr:uid="{00000000-0005-0000-0000-00003B280000}"/>
    <cellStyle name="RowTitles1-Detail 2 2 4 3 2 3 2 2" xfId="37044" xr:uid="{00000000-0005-0000-0000-00003C280000}"/>
    <cellStyle name="RowTitles1-Detail 2 2 4 3 2 4" xfId="7089" xr:uid="{00000000-0005-0000-0000-00003D280000}"/>
    <cellStyle name="RowTitles1-Detail 2 2 4 3 2 4 2" xfId="18191" xr:uid="{00000000-0005-0000-0000-00003E280000}"/>
    <cellStyle name="RowTitles1-Detail 2 2 4 3 2 5" xfId="4828" xr:uid="{00000000-0005-0000-0000-00003F280000}"/>
    <cellStyle name="RowTitles1-Detail 2 2 4 3 3" xfId="3799" xr:uid="{00000000-0005-0000-0000-000040280000}"/>
    <cellStyle name="RowTitles1-Detail 2 2 4 3 3 2" xfId="13426" xr:uid="{00000000-0005-0000-0000-000041280000}"/>
    <cellStyle name="RowTitles1-Detail 2 2 4 3 3 2 2" xfId="23787" xr:uid="{00000000-0005-0000-0000-000042280000}"/>
    <cellStyle name="RowTitles1-Detail 2 2 4 3 3 2 2 2" xfId="35137" xr:uid="{00000000-0005-0000-0000-000043280000}"/>
    <cellStyle name="RowTitles1-Detail 2 2 4 3 3 2 3" xfId="32528" xr:uid="{00000000-0005-0000-0000-000044280000}"/>
    <cellStyle name="RowTitles1-Detail 2 2 4 3 3 3" xfId="17019" xr:uid="{00000000-0005-0000-0000-000045280000}"/>
    <cellStyle name="RowTitles1-Detail 2 2 4 3 3 3 2" xfId="29685" xr:uid="{00000000-0005-0000-0000-000046280000}"/>
    <cellStyle name="RowTitles1-Detail 2 2 4 3 3 3 2 2" xfId="38464" xr:uid="{00000000-0005-0000-0000-000047280000}"/>
    <cellStyle name="RowTitles1-Detail 2 2 4 3 3 4" xfId="8597" xr:uid="{00000000-0005-0000-0000-000048280000}"/>
    <cellStyle name="RowTitles1-Detail 2 2 4 3 3 4 2" xfId="18281" xr:uid="{00000000-0005-0000-0000-000049280000}"/>
    <cellStyle name="RowTitles1-Detail 2 2 4 3 3 5" xfId="18063" xr:uid="{00000000-0005-0000-0000-00004A280000}"/>
    <cellStyle name="RowTitles1-Detail 2 2 4 3 4" xfId="9393" xr:uid="{00000000-0005-0000-0000-00004B280000}"/>
    <cellStyle name="RowTitles1-Detail 2 2 4 3 4 2" xfId="24784" xr:uid="{00000000-0005-0000-0000-00004C280000}"/>
    <cellStyle name="RowTitles1-Detail 2 2 4 3 5" xfId="10743" xr:uid="{00000000-0005-0000-0000-00004D280000}"/>
    <cellStyle name="RowTitles1-Detail 2 2 4 3 5 2" xfId="21211" xr:uid="{00000000-0005-0000-0000-00004E280000}"/>
    <cellStyle name="RowTitles1-Detail 2 2 4 3 5 2 2" xfId="33479" xr:uid="{00000000-0005-0000-0000-00004F280000}"/>
    <cellStyle name="RowTitles1-Detail 2 2 4 3 5 3" xfId="30607" xr:uid="{00000000-0005-0000-0000-000050280000}"/>
    <cellStyle name="RowTitles1-Detail 2 2 4 3 6" xfId="14424" xr:uid="{00000000-0005-0000-0000-000051280000}"/>
    <cellStyle name="RowTitles1-Detail 2 2 4 3 6 2" xfId="27117" xr:uid="{00000000-0005-0000-0000-000052280000}"/>
    <cellStyle name="RowTitles1-Detail 2 2 4 3 6 2 2" xfId="35954" xr:uid="{00000000-0005-0000-0000-000053280000}"/>
    <cellStyle name="RowTitles1-Detail 2 2 4 3 7" xfId="5548" xr:uid="{00000000-0005-0000-0000-000054280000}"/>
    <cellStyle name="RowTitles1-Detail 2 2 4 3 7 2" xfId="26825" xr:uid="{00000000-0005-0000-0000-000055280000}"/>
    <cellStyle name="RowTitles1-Detail 2 2 4 3 8" xfId="25865" xr:uid="{00000000-0005-0000-0000-000056280000}"/>
    <cellStyle name="RowTitles1-Detail 2 2 4 4" xfId="1254" xr:uid="{00000000-0005-0000-0000-000057280000}"/>
    <cellStyle name="RowTitles1-Detail 2 2 4 4 2" xfId="2304" xr:uid="{00000000-0005-0000-0000-000058280000}"/>
    <cellStyle name="RowTitles1-Detail 2 2 4 4 2 2" xfId="11945" xr:uid="{00000000-0005-0000-0000-000059280000}"/>
    <cellStyle name="RowTitles1-Detail 2 2 4 4 2 2 2" xfId="22345" xr:uid="{00000000-0005-0000-0000-00005A280000}"/>
    <cellStyle name="RowTitles1-Detail 2 2 4 4 2 2 2 2" xfId="34026" xr:uid="{00000000-0005-0000-0000-00005B280000}"/>
    <cellStyle name="RowTitles1-Detail 2 2 4 4 2 2 3" xfId="31226" xr:uid="{00000000-0005-0000-0000-00005C280000}"/>
    <cellStyle name="RowTitles1-Detail 2 2 4 4 2 3" xfId="15592" xr:uid="{00000000-0005-0000-0000-00005D280000}"/>
    <cellStyle name="RowTitles1-Detail 2 2 4 4 2 3 2" xfId="28258" xr:uid="{00000000-0005-0000-0000-00005E280000}"/>
    <cellStyle name="RowTitles1-Detail 2 2 4 4 2 3 2 2" xfId="37045" xr:uid="{00000000-0005-0000-0000-00005F280000}"/>
    <cellStyle name="RowTitles1-Detail 2 2 4 4 2 4" xfId="7353" xr:uid="{00000000-0005-0000-0000-000060280000}"/>
    <cellStyle name="RowTitles1-Detail 2 2 4 4 2 4 2" xfId="18690" xr:uid="{00000000-0005-0000-0000-000061280000}"/>
    <cellStyle name="RowTitles1-Detail 2 2 4 4 2 5" xfId="19778" xr:uid="{00000000-0005-0000-0000-000062280000}"/>
    <cellStyle name="RowTitles1-Detail 2 2 4 4 3" xfId="4032" xr:uid="{00000000-0005-0000-0000-000063280000}"/>
    <cellStyle name="RowTitles1-Detail 2 2 4 4 3 2" xfId="13654" xr:uid="{00000000-0005-0000-0000-000064280000}"/>
    <cellStyle name="RowTitles1-Detail 2 2 4 4 3 2 2" xfId="24006" xr:uid="{00000000-0005-0000-0000-000065280000}"/>
    <cellStyle name="RowTitles1-Detail 2 2 4 4 3 2 2 2" xfId="35285" xr:uid="{00000000-0005-0000-0000-000066280000}"/>
    <cellStyle name="RowTitles1-Detail 2 2 4 4 3 2 3" xfId="32699" xr:uid="{00000000-0005-0000-0000-000067280000}"/>
    <cellStyle name="RowTitles1-Detail 2 2 4 4 3 3" xfId="17232" xr:uid="{00000000-0005-0000-0000-000068280000}"/>
    <cellStyle name="RowTitles1-Detail 2 2 4 4 3 3 2" xfId="29898" xr:uid="{00000000-0005-0000-0000-000069280000}"/>
    <cellStyle name="RowTitles1-Detail 2 2 4 4 3 3 2 2" xfId="38675" xr:uid="{00000000-0005-0000-0000-00006A280000}"/>
    <cellStyle name="RowTitles1-Detail 2 2 4 4 3 4" xfId="9676" xr:uid="{00000000-0005-0000-0000-00006B280000}"/>
    <cellStyle name="RowTitles1-Detail 2 2 4 4 3 4 2" xfId="19976" xr:uid="{00000000-0005-0000-0000-00006C280000}"/>
    <cellStyle name="RowTitles1-Detail 2 2 4 4 3 5" xfId="24570" xr:uid="{00000000-0005-0000-0000-00006D280000}"/>
    <cellStyle name="RowTitles1-Detail 2 2 4 4 4" xfId="10925" xr:uid="{00000000-0005-0000-0000-00006E280000}"/>
    <cellStyle name="RowTitles1-Detail 2 2 4 4 4 2" xfId="21365" xr:uid="{00000000-0005-0000-0000-00006F280000}"/>
    <cellStyle name="RowTitles1-Detail 2 2 4 4 4 2 2" xfId="33570" xr:uid="{00000000-0005-0000-0000-000070280000}"/>
    <cellStyle name="RowTitles1-Detail 2 2 4 4 4 3" xfId="30714" xr:uid="{00000000-0005-0000-0000-000071280000}"/>
    <cellStyle name="RowTitles1-Detail 2 2 4 4 5" xfId="14632" xr:uid="{00000000-0005-0000-0000-000072280000}"/>
    <cellStyle name="RowTitles1-Detail 2 2 4 4 5 2" xfId="27317" xr:uid="{00000000-0005-0000-0000-000073280000}"/>
    <cellStyle name="RowTitles1-Detail 2 2 4 4 5 2 2" xfId="36146" xr:uid="{00000000-0005-0000-0000-000074280000}"/>
    <cellStyle name="RowTitles1-Detail 2 2 4 4 6" xfId="5809" xr:uid="{00000000-0005-0000-0000-000075280000}"/>
    <cellStyle name="RowTitles1-Detail 2 2 4 4 6 2" xfId="19567" xr:uid="{00000000-0005-0000-0000-000076280000}"/>
    <cellStyle name="RowTitles1-Detail 2 2 4 4 7" xfId="25157" xr:uid="{00000000-0005-0000-0000-000077280000}"/>
    <cellStyle name="RowTitles1-Detail 2 2 4 5" xfId="1471" xr:uid="{00000000-0005-0000-0000-000078280000}"/>
    <cellStyle name="RowTitles1-Detail 2 2 4 5 2" xfId="2305" xr:uid="{00000000-0005-0000-0000-000079280000}"/>
    <cellStyle name="RowTitles1-Detail 2 2 4 5 2 2" xfId="11946" xr:uid="{00000000-0005-0000-0000-00007A280000}"/>
    <cellStyle name="RowTitles1-Detail 2 2 4 5 2 2 2" xfId="22346" xr:uid="{00000000-0005-0000-0000-00007B280000}"/>
    <cellStyle name="RowTitles1-Detail 2 2 4 5 2 2 2 2" xfId="34027" xr:uid="{00000000-0005-0000-0000-00007C280000}"/>
    <cellStyle name="RowTitles1-Detail 2 2 4 5 2 2 3" xfId="31227" xr:uid="{00000000-0005-0000-0000-00007D280000}"/>
    <cellStyle name="RowTitles1-Detail 2 2 4 5 2 3" xfId="15593" xr:uid="{00000000-0005-0000-0000-00007E280000}"/>
    <cellStyle name="RowTitles1-Detail 2 2 4 5 2 3 2" xfId="28259" xr:uid="{00000000-0005-0000-0000-00007F280000}"/>
    <cellStyle name="RowTitles1-Detail 2 2 4 5 2 3 2 2" xfId="37046" xr:uid="{00000000-0005-0000-0000-000080280000}"/>
    <cellStyle name="RowTitles1-Detail 2 2 4 5 2 4" xfId="7354" xr:uid="{00000000-0005-0000-0000-000081280000}"/>
    <cellStyle name="RowTitles1-Detail 2 2 4 5 2 4 2" xfId="17978" xr:uid="{00000000-0005-0000-0000-000082280000}"/>
    <cellStyle name="RowTitles1-Detail 2 2 4 5 2 5" xfId="8692" xr:uid="{00000000-0005-0000-0000-000083280000}"/>
    <cellStyle name="RowTitles1-Detail 2 2 4 5 3" xfId="4249" xr:uid="{00000000-0005-0000-0000-000084280000}"/>
    <cellStyle name="RowTitles1-Detail 2 2 4 5 3 2" xfId="13871" xr:uid="{00000000-0005-0000-0000-000085280000}"/>
    <cellStyle name="RowTitles1-Detail 2 2 4 5 3 2 2" xfId="24213" xr:uid="{00000000-0005-0000-0000-000086280000}"/>
    <cellStyle name="RowTitles1-Detail 2 2 4 5 3 2 2 2" xfId="35426" xr:uid="{00000000-0005-0000-0000-000087280000}"/>
    <cellStyle name="RowTitles1-Detail 2 2 4 5 3 2 3" xfId="32861" xr:uid="{00000000-0005-0000-0000-000088280000}"/>
    <cellStyle name="RowTitles1-Detail 2 2 4 5 3 3" xfId="17431" xr:uid="{00000000-0005-0000-0000-000089280000}"/>
    <cellStyle name="RowTitles1-Detail 2 2 4 5 3 3 2" xfId="30097" xr:uid="{00000000-0005-0000-0000-00008A280000}"/>
    <cellStyle name="RowTitles1-Detail 2 2 4 5 3 3 2 2" xfId="38874" xr:uid="{00000000-0005-0000-0000-00008B280000}"/>
    <cellStyle name="RowTitles1-Detail 2 2 4 5 3 4" xfId="9677" xr:uid="{00000000-0005-0000-0000-00008C280000}"/>
    <cellStyle name="RowTitles1-Detail 2 2 4 5 3 4 2" xfId="24870" xr:uid="{00000000-0005-0000-0000-00008D280000}"/>
    <cellStyle name="RowTitles1-Detail 2 2 4 5 3 5" xfId="18021" xr:uid="{00000000-0005-0000-0000-00008E280000}"/>
    <cellStyle name="RowTitles1-Detail 2 2 4 5 4" xfId="11142" xr:uid="{00000000-0005-0000-0000-00008F280000}"/>
    <cellStyle name="RowTitles1-Detail 2 2 4 5 4 2" xfId="21573" xr:uid="{00000000-0005-0000-0000-000090280000}"/>
    <cellStyle name="RowTitles1-Detail 2 2 4 5 4 2 2" xfId="33711" xr:uid="{00000000-0005-0000-0000-000091280000}"/>
    <cellStyle name="RowTitles1-Detail 2 2 4 5 4 3" xfId="30876" xr:uid="{00000000-0005-0000-0000-000092280000}"/>
    <cellStyle name="RowTitles1-Detail 2 2 4 5 5" xfId="14849" xr:uid="{00000000-0005-0000-0000-000093280000}"/>
    <cellStyle name="RowTitles1-Detail 2 2 4 5 5 2" xfId="27526" xr:uid="{00000000-0005-0000-0000-000094280000}"/>
    <cellStyle name="RowTitles1-Detail 2 2 4 5 5 2 2" xfId="36345" xr:uid="{00000000-0005-0000-0000-000095280000}"/>
    <cellStyle name="RowTitles1-Detail 2 2 4 5 6" xfId="5810" xr:uid="{00000000-0005-0000-0000-000096280000}"/>
    <cellStyle name="RowTitles1-Detail 2 2 4 5 6 2" xfId="25108" xr:uid="{00000000-0005-0000-0000-000097280000}"/>
    <cellStyle name="RowTitles1-Detail 2 2 4 5 7" xfId="25081" xr:uid="{00000000-0005-0000-0000-000098280000}"/>
    <cellStyle name="RowTitles1-Detail 2 2 4 6" xfId="1673" xr:uid="{00000000-0005-0000-0000-000099280000}"/>
    <cellStyle name="RowTitles1-Detail 2 2 4 6 2" xfId="2306" xr:uid="{00000000-0005-0000-0000-00009A280000}"/>
    <cellStyle name="RowTitles1-Detail 2 2 4 6 2 2" xfId="11947" xr:uid="{00000000-0005-0000-0000-00009B280000}"/>
    <cellStyle name="RowTitles1-Detail 2 2 4 6 2 2 2" xfId="22347" xr:uid="{00000000-0005-0000-0000-00009C280000}"/>
    <cellStyle name="RowTitles1-Detail 2 2 4 6 2 2 2 2" xfId="34028" xr:uid="{00000000-0005-0000-0000-00009D280000}"/>
    <cellStyle name="RowTitles1-Detail 2 2 4 6 2 2 3" xfId="31228" xr:uid="{00000000-0005-0000-0000-00009E280000}"/>
    <cellStyle name="RowTitles1-Detail 2 2 4 6 2 3" xfId="15594" xr:uid="{00000000-0005-0000-0000-00009F280000}"/>
    <cellStyle name="RowTitles1-Detail 2 2 4 6 2 3 2" xfId="28260" xr:uid="{00000000-0005-0000-0000-0000A0280000}"/>
    <cellStyle name="RowTitles1-Detail 2 2 4 6 2 3 2 2" xfId="37047" xr:uid="{00000000-0005-0000-0000-0000A1280000}"/>
    <cellStyle name="RowTitles1-Detail 2 2 4 6 2 4" xfId="7355" xr:uid="{00000000-0005-0000-0000-0000A2280000}"/>
    <cellStyle name="RowTitles1-Detail 2 2 4 6 2 4 2" xfId="18369" xr:uid="{00000000-0005-0000-0000-0000A3280000}"/>
    <cellStyle name="RowTitles1-Detail 2 2 4 6 2 5" xfId="19225" xr:uid="{00000000-0005-0000-0000-0000A4280000}"/>
    <cellStyle name="RowTitles1-Detail 2 2 4 6 3" xfId="4451" xr:uid="{00000000-0005-0000-0000-0000A5280000}"/>
    <cellStyle name="RowTitles1-Detail 2 2 4 6 3 2" xfId="14073" xr:uid="{00000000-0005-0000-0000-0000A6280000}"/>
    <cellStyle name="RowTitles1-Detail 2 2 4 6 3 2 2" xfId="24405" xr:uid="{00000000-0005-0000-0000-0000A7280000}"/>
    <cellStyle name="RowTitles1-Detail 2 2 4 6 3 2 2 2" xfId="35557" xr:uid="{00000000-0005-0000-0000-0000A8280000}"/>
    <cellStyle name="RowTitles1-Detail 2 2 4 6 3 2 3" xfId="33013" xr:uid="{00000000-0005-0000-0000-0000A9280000}"/>
    <cellStyle name="RowTitles1-Detail 2 2 4 6 3 3" xfId="17618" xr:uid="{00000000-0005-0000-0000-0000AA280000}"/>
    <cellStyle name="RowTitles1-Detail 2 2 4 6 3 3 2" xfId="30284" xr:uid="{00000000-0005-0000-0000-0000AB280000}"/>
    <cellStyle name="RowTitles1-Detail 2 2 4 6 3 3 2 2" xfId="39061" xr:uid="{00000000-0005-0000-0000-0000AC280000}"/>
    <cellStyle name="RowTitles1-Detail 2 2 4 6 3 4" xfId="9678" xr:uid="{00000000-0005-0000-0000-0000AD280000}"/>
    <cellStyle name="RowTitles1-Detail 2 2 4 6 3 4 2" xfId="26476" xr:uid="{00000000-0005-0000-0000-0000AE280000}"/>
    <cellStyle name="RowTitles1-Detail 2 2 4 6 3 5" xfId="26874" xr:uid="{00000000-0005-0000-0000-0000AF280000}"/>
    <cellStyle name="RowTitles1-Detail 2 2 4 6 4" xfId="11344" xr:uid="{00000000-0005-0000-0000-0000B0280000}"/>
    <cellStyle name="RowTitles1-Detail 2 2 4 6 4 2" xfId="21769" xr:uid="{00000000-0005-0000-0000-0000B1280000}"/>
    <cellStyle name="RowTitles1-Detail 2 2 4 6 4 2 2" xfId="33842" xr:uid="{00000000-0005-0000-0000-0000B2280000}"/>
    <cellStyle name="RowTitles1-Detail 2 2 4 6 4 3" xfId="31028" xr:uid="{00000000-0005-0000-0000-0000B3280000}"/>
    <cellStyle name="RowTitles1-Detail 2 2 4 6 5" xfId="15051" xr:uid="{00000000-0005-0000-0000-0000B4280000}"/>
    <cellStyle name="RowTitles1-Detail 2 2 4 6 5 2" xfId="27720" xr:uid="{00000000-0005-0000-0000-0000B5280000}"/>
    <cellStyle name="RowTitles1-Detail 2 2 4 6 5 2 2" xfId="36532" xr:uid="{00000000-0005-0000-0000-0000B6280000}"/>
    <cellStyle name="RowTitles1-Detail 2 2 4 6 6" xfId="5811" xr:uid="{00000000-0005-0000-0000-0000B7280000}"/>
    <cellStyle name="RowTitles1-Detail 2 2 4 6 6 2" xfId="21285" xr:uid="{00000000-0005-0000-0000-0000B8280000}"/>
    <cellStyle name="RowTitles1-Detail 2 2 4 6 7" xfId="25165" xr:uid="{00000000-0005-0000-0000-0000B9280000}"/>
    <cellStyle name="RowTitles1-Detail 2 2 4 7" xfId="2301" xr:uid="{00000000-0005-0000-0000-0000BA280000}"/>
    <cellStyle name="RowTitles1-Detail 2 2 4 7 2" xfId="11942" xr:uid="{00000000-0005-0000-0000-0000BB280000}"/>
    <cellStyle name="RowTitles1-Detail 2 2 4 7 2 2" xfId="22342" xr:uid="{00000000-0005-0000-0000-0000BC280000}"/>
    <cellStyle name="RowTitles1-Detail 2 2 4 7 2 2 2" xfId="34023" xr:uid="{00000000-0005-0000-0000-0000BD280000}"/>
    <cellStyle name="RowTitles1-Detail 2 2 4 7 2 3" xfId="31223" xr:uid="{00000000-0005-0000-0000-0000BE280000}"/>
    <cellStyle name="RowTitles1-Detail 2 2 4 7 3" xfId="15589" xr:uid="{00000000-0005-0000-0000-0000BF280000}"/>
    <cellStyle name="RowTitles1-Detail 2 2 4 7 3 2" xfId="28255" xr:uid="{00000000-0005-0000-0000-0000C0280000}"/>
    <cellStyle name="RowTitles1-Detail 2 2 4 7 3 2 2" xfId="37042" xr:uid="{00000000-0005-0000-0000-0000C1280000}"/>
    <cellStyle name="RowTitles1-Detail 2 2 4 7 4" xfId="6428" xr:uid="{00000000-0005-0000-0000-0000C2280000}"/>
    <cellStyle name="RowTitles1-Detail 2 2 4 7 4 2" xfId="19986" xr:uid="{00000000-0005-0000-0000-0000C3280000}"/>
    <cellStyle name="RowTitles1-Detail 2 2 4 7 5" xfId="20202" xr:uid="{00000000-0005-0000-0000-0000C4280000}"/>
    <cellStyle name="RowTitles1-Detail 2 2 4 8" xfId="8902" xr:uid="{00000000-0005-0000-0000-0000C5280000}"/>
    <cellStyle name="RowTitles1-Detail 2 2 4 8 2" xfId="5646" xr:uid="{00000000-0005-0000-0000-0000C6280000}"/>
    <cellStyle name="RowTitles1-Detail 2 2 4 9" xfId="10218" xr:uid="{00000000-0005-0000-0000-0000C7280000}"/>
    <cellStyle name="RowTitles1-Detail 2 2 4 9 2" xfId="18157" xr:uid="{00000000-0005-0000-0000-0000C8280000}"/>
    <cellStyle name="RowTitles1-Detail 2 2 4 9 2 2" xfId="33182" xr:uid="{00000000-0005-0000-0000-0000C9280000}"/>
    <cellStyle name="RowTitles1-Detail 2 2 4_STUD aligned by INSTIT" xfId="4952" xr:uid="{00000000-0005-0000-0000-0000CA280000}"/>
    <cellStyle name="RowTitles1-Detail 2 2 5" xfId="370" xr:uid="{00000000-0005-0000-0000-0000CB280000}"/>
    <cellStyle name="RowTitles1-Detail 2 2 5 2" xfId="726" xr:uid="{00000000-0005-0000-0000-0000CC280000}"/>
    <cellStyle name="RowTitles1-Detail 2 2 5 2 2" xfId="2308" xr:uid="{00000000-0005-0000-0000-0000CD280000}"/>
    <cellStyle name="RowTitles1-Detail 2 2 5 2 2 2" xfId="11949" xr:uid="{00000000-0005-0000-0000-0000CE280000}"/>
    <cellStyle name="RowTitles1-Detail 2 2 5 2 2 2 2" xfId="22349" xr:uid="{00000000-0005-0000-0000-0000CF280000}"/>
    <cellStyle name="RowTitles1-Detail 2 2 5 2 2 2 2 2" xfId="34030" xr:uid="{00000000-0005-0000-0000-0000D0280000}"/>
    <cellStyle name="RowTitles1-Detail 2 2 5 2 2 2 3" xfId="31230" xr:uid="{00000000-0005-0000-0000-0000D1280000}"/>
    <cellStyle name="RowTitles1-Detail 2 2 5 2 2 3" xfId="15596" xr:uid="{00000000-0005-0000-0000-0000D2280000}"/>
    <cellStyle name="RowTitles1-Detail 2 2 5 2 2 3 2" xfId="28262" xr:uid="{00000000-0005-0000-0000-0000D3280000}"/>
    <cellStyle name="RowTitles1-Detail 2 2 5 2 2 3 2 2" xfId="37049" xr:uid="{00000000-0005-0000-0000-0000D4280000}"/>
    <cellStyle name="RowTitles1-Detail 2 2 5 2 2 4" xfId="6699" xr:uid="{00000000-0005-0000-0000-0000D5280000}"/>
    <cellStyle name="RowTitles1-Detail 2 2 5 2 2 4 2" xfId="19049" xr:uid="{00000000-0005-0000-0000-0000D6280000}"/>
    <cellStyle name="RowTitles1-Detail 2 2 5 2 2 5" xfId="25477" xr:uid="{00000000-0005-0000-0000-0000D7280000}"/>
    <cellStyle name="RowTitles1-Detail 2 2 5 2 3" xfId="3507" xr:uid="{00000000-0005-0000-0000-0000D8280000}"/>
    <cellStyle name="RowTitles1-Detail 2 2 5 2 3 2" xfId="13139" xr:uid="{00000000-0005-0000-0000-0000D9280000}"/>
    <cellStyle name="RowTitles1-Detail 2 2 5 2 3 2 2" xfId="23508" xr:uid="{00000000-0005-0000-0000-0000DA280000}"/>
    <cellStyle name="RowTitles1-Detail 2 2 5 2 3 2 2 2" xfId="34963" xr:uid="{00000000-0005-0000-0000-0000DB280000}"/>
    <cellStyle name="RowTitles1-Detail 2 2 5 2 3 2 3" xfId="32325" xr:uid="{00000000-0005-0000-0000-0000DC280000}"/>
    <cellStyle name="RowTitles1-Detail 2 2 5 2 3 3" xfId="16750" xr:uid="{00000000-0005-0000-0000-0000DD280000}"/>
    <cellStyle name="RowTitles1-Detail 2 2 5 2 3 3 2" xfId="29416" xr:uid="{00000000-0005-0000-0000-0000DE280000}"/>
    <cellStyle name="RowTitles1-Detail 2 2 5 2 3 3 2 2" xfId="38197" xr:uid="{00000000-0005-0000-0000-0000DF280000}"/>
    <cellStyle name="RowTitles1-Detail 2 2 5 2 3 4" xfId="8205" xr:uid="{00000000-0005-0000-0000-0000E0280000}"/>
    <cellStyle name="RowTitles1-Detail 2 2 5 2 3 4 2" xfId="26223" xr:uid="{00000000-0005-0000-0000-0000E1280000}"/>
    <cellStyle name="RowTitles1-Detail 2 2 5 2 3 5" xfId="26803" xr:uid="{00000000-0005-0000-0000-0000E2280000}"/>
    <cellStyle name="RowTitles1-Detail 2 2 5 2 4" xfId="9021" xr:uid="{00000000-0005-0000-0000-0000E3280000}"/>
    <cellStyle name="RowTitles1-Detail 2 2 5 2 4 2" xfId="24753" xr:uid="{00000000-0005-0000-0000-0000E4280000}"/>
    <cellStyle name="RowTitles1-Detail 2 2 5 2 5" xfId="10509" xr:uid="{00000000-0005-0000-0000-0000E5280000}"/>
    <cellStyle name="RowTitles1-Detail 2 2 5 2 5 2" xfId="21007" xr:uid="{00000000-0005-0000-0000-0000E6280000}"/>
    <cellStyle name="RowTitles1-Detail 2 2 5 2 5 2 2" xfId="33387" xr:uid="{00000000-0005-0000-0000-0000E7280000}"/>
    <cellStyle name="RowTitles1-Detail 2 2 5 2 5 3" xfId="30498" xr:uid="{00000000-0005-0000-0000-0000E8280000}"/>
    <cellStyle name="RowTitles1-Detail 2 2 5 2 6" xfId="10212" xr:uid="{00000000-0005-0000-0000-0000E9280000}"/>
    <cellStyle name="RowTitles1-Detail 2 2 5 2 6 2" xfId="18507" xr:uid="{00000000-0005-0000-0000-0000EA280000}"/>
    <cellStyle name="RowTitles1-Detail 2 2 5 2 6 2 2" xfId="33186" xr:uid="{00000000-0005-0000-0000-0000EB280000}"/>
    <cellStyle name="RowTitles1-Detail 2 2 5 2 7" xfId="5235" xr:uid="{00000000-0005-0000-0000-0000EC280000}"/>
    <cellStyle name="RowTitles1-Detail 2 2 5 2 7 2" xfId="25862" xr:uid="{00000000-0005-0000-0000-0000ED280000}"/>
    <cellStyle name="RowTitles1-Detail 2 2 5 2 8" xfId="18910" xr:uid="{00000000-0005-0000-0000-0000EE280000}"/>
    <cellStyle name="RowTitles1-Detail 2 2 5 3" xfId="1005" xr:uid="{00000000-0005-0000-0000-0000EF280000}"/>
    <cellStyle name="RowTitles1-Detail 2 2 5 3 2" xfId="2309" xr:uid="{00000000-0005-0000-0000-0000F0280000}"/>
    <cellStyle name="RowTitles1-Detail 2 2 5 3 2 2" xfId="11950" xr:uid="{00000000-0005-0000-0000-0000F1280000}"/>
    <cellStyle name="RowTitles1-Detail 2 2 5 3 2 2 2" xfId="22350" xr:uid="{00000000-0005-0000-0000-0000F2280000}"/>
    <cellStyle name="RowTitles1-Detail 2 2 5 3 2 2 2 2" xfId="34031" xr:uid="{00000000-0005-0000-0000-0000F3280000}"/>
    <cellStyle name="RowTitles1-Detail 2 2 5 3 2 2 3" xfId="31231" xr:uid="{00000000-0005-0000-0000-0000F4280000}"/>
    <cellStyle name="RowTitles1-Detail 2 2 5 3 2 3" xfId="15597" xr:uid="{00000000-0005-0000-0000-0000F5280000}"/>
    <cellStyle name="RowTitles1-Detail 2 2 5 3 2 3 2" xfId="28263" xr:uid="{00000000-0005-0000-0000-0000F6280000}"/>
    <cellStyle name="RowTitles1-Detail 2 2 5 3 2 3 2 2" xfId="37050" xr:uid="{00000000-0005-0000-0000-0000F7280000}"/>
    <cellStyle name="RowTitles1-Detail 2 2 5 3 2 4" xfId="6852" xr:uid="{00000000-0005-0000-0000-0000F8280000}"/>
    <cellStyle name="RowTitles1-Detail 2 2 5 3 2 4 2" xfId="24855" xr:uid="{00000000-0005-0000-0000-0000F9280000}"/>
    <cellStyle name="RowTitles1-Detail 2 2 5 3 2 5" xfId="20084" xr:uid="{00000000-0005-0000-0000-0000FA280000}"/>
    <cellStyle name="RowTitles1-Detail 2 2 5 3 3" xfId="3783" xr:uid="{00000000-0005-0000-0000-0000FB280000}"/>
    <cellStyle name="RowTitles1-Detail 2 2 5 3 3 2" xfId="13410" xr:uid="{00000000-0005-0000-0000-0000FC280000}"/>
    <cellStyle name="RowTitles1-Detail 2 2 5 3 3 2 2" xfId="23773" xr:uid="{00000000-0005-0000-0000-0000FD280000}"/>
    <cellStyle name="RowTitles1-Detail 2 2 5 3 3 2 2 2" xfId="35128" xr:uid="{00000000-0005-0000-0000-0000FE280000}"/>
    <cellStyle name="RowTitles1-Detail 2 2 5 3 3 2 3" xfId="32518" xr:uid="{00000000-0005-0000-0000-0000FF280000}"/>
    <cellStyle name="RowTitles1-Detail 2 2 5 3 3 3" xfId="17005" xr:uid="{00000000-0005-0000-0000-000000290000}"/>
    <cellStyle name="RowTitles1-Detail 2 2 5 3 3 3 2" xfId="29671" xr:uid="{00000000-0005-0000-0000-000001290000}"/>
    <cellStyle name="RowTitles1-Detail 2 2 5 3 3 3 2 2" xfId="38450" xr:uid="{00000000-0005-0000-0000-000002290000}"/>
    <cellStyle name="RowTitles1-Detail 2 2 5 3 3 4" xfId="8358" xr:uid="{00000000-0005-0000-0000-000003290000}"/>
    <cellStyle name="RowTitles1-Detail 2 2 5 3 3 4 2" xfId="26219" xr:uid="{00000000-0005-0000-0000-000004290000}"/>
    <cellStyle name="RowTitles1-Detail 2 2 5 3 3 5" xfId="5508" xr:uid="{00000000-0005-0000-0000-000005290000}"/>
    <cellStyle name="RowTitles1-Detail 2 2 5 3 4" xfId="9151" xr:uid="{00000000-0005-0000-0000-000006290000}"/>
    <cellStyle name="RowTitles1-Detail 2 2 5 3 4 2" xfId="26346" xr:uid="{00000000-0005-0000-0000-000007290000}"/>
    <cellStyle name="RowTitles1-Detail 2 2 5 3 5" xfId="14411" xr:uid="{00000000-0005-0000-0000-000008290000}"/>
    <cellStyle name="RowTitles1-Detail 2 2 5 3 5 2" xfId="27105" xr:uid="{00000000-0005-0000-0000-000009290000}"/>
    <cellStyle name="RowTitles1-Detail 2 2 5 3 5 2 2" xfId="35943" xr:uid="{00000000-0005-0000-0000-00000A290000}"/>
    <cellStyle name="RowTitles1-Detail 2 2 5 4" xfId="1238" xr:uid="{00000000-0005-0000-0000-00000B290000}"/>
    <cellStyle name="RowTitles1-Detail 2 2 5 4 2" xfId="2310" xr:uid="{00000000-0005-0000-0000-00000C290000}"/>
    <cellStyle name="RowTitles1-Detail 2 2 5 4 2 2" xfId="11951" xr:uid="{00000000-0005-0000-0000-00000D290000}"/>
    <cellStyle name="RowTitles1-Detail 2 2 5 4 2 2 2" xfId="22351" xr:uid="{00000000-0005-0000-0000-00000E290000}"/>
    <cellStyle name="RowTitles1-Detail 2 2 5 4 2 2 2 2" xfId="34032" xr:uid="{00000000-0005-0000-0000-00000F290000}"/>
    <cellStyle name="RowTitles1-Detail 2 2 5 4 2 2 3" xfId="31232" xr:uid="{00000000-0005-0000-0000-000010290000}"/>
    <cellStyle name="RowTitles1-Detail 2 2 5 4 2 3" xfId="15598" xr:uid="{00000000-0005-0000-0000-000011290000}"/>
    <cellStyle name="RowTitles1-Detail 2 2 5 4 2 3 2" xfId="28264" xr:uid="{00000000-0005-0000-0000-000012290000}"/>
    <cellStyle name="RowTitles1-Detail 2 2 5 4 2 3 2 2" xfId="37051" xr:uid="{00000000-0005-0000-0000-000013290000}"/>
    <cellStyle name="RowTitles1-Detail 2 2 5 4 2 4" xfId="7356" xr:uid="{00000000-0005-0000-0000-000014290000}"/>
    <cellStyle name="RowTitles1-Detail 2 2 5 4 2 4 2" xfId="18450" xr:uid="{00000000-0005-0000-0000-000015290000}"/>
    <cellStyle name="RowTitles1-Detail 2 2 5 4 2 5" xfId="18539" xr:uid="{00000000-0005-0000-0000-000016290000}"/>
    <cellStyle name="RowTitles1-Detail 2 2 5 4 3" xfId="4016" xr:uid="{00000000-0005-0000-0000-000017290000}"/>
    <cellStyle name="RowTitles1-Detail 2 2 5 4 3 2" xfId="13638" xr:uid="{00000000-0005-0000-0000-000018290000}"/>
    <cellStyle name="RowTitles1-Detail 2 2 5 4 3 2 2" xfId="23991" xr:uid="{00000000-0005-0000-0000-000019290000}"/>
    <cellStyle name="RowTitles1-Detail 2 2 5 4 3 2 2 2" xfId="35276" xr:uid="{00000000-0005-0000-0000-00001A290000}"/>
    <cellStyle name="RowTitles1-Detail 2 2 5 4 3 2 3" xfId="32689" xr:uid="{00000000-0005-0000-0000-00001B290000}"/>
    <cellStyle name="RowTitles1-Detail 2 2 5 4 3 3" xfId="17218" xr:uid="{00000000-0005-0000-0000-00001C290000}"/>
    <cellStyle name="RowTitles1-Detail 2 2 5 4 3 3 2" xfId="29884" xr:uid="{00000000-0005-0000-0000-00001D290000}"/>
    <cellStyle name="RowTitles1-Detail 2 2 5 4 3 3 2 2" xfId="38661" xr:uid="{00000000-0005-0000-0000-00001E290000}"/>
    <cellStyle name="RowTitles1-Detail 2 2 5 4 3 4" xfId="9679" xr:uid="{00000000-0005-0000-0000-00001F290000}"/>
    <cellStyle name="RowTitles1-Detail 2 2 5 4 3 4 2" xfId="4684" xr:uid="{00000000-0005-0000-0000-000020290000}"/>
    <cellStyle name="RowTitles1-Detail 2 2 5 4 3 5" xfId="18333" xr:uid="{00000000-0005-0000-0000-000021290000}"/>
    <cellStyle name="RowTitles1-Detail 2 2 5 4 4" xfId="10909" xr:uid="{00000000-0005-0000-0000-000022290000}"/>
    <cellStyle name="RowTitles1-Detail 2 2 5 4 4 2" xfId="21350" xr:uid="{00000000-0005-0000-0000-000023290000}"/>
    <cellStyle name="RowTitles1-Detail 2 2 5 4 4 2 2" xfId="33561" xr:uid="{00000000-0005-0000-0000-000024290000}"/>
    <cellStyle name="RowTitles1-Detail 2 2 5 4 4 3" xfId="30704" xr:uid="{00000000-0005-0000-0000-000025290000}"/>
    <cellStyle name="RowTitles1-Detail 2 2 5 4 5" xfId="14616" xr:uid="{00000000-0005-0000-0000-000026290000}"/>
    <cellStyle name="RowTitles1-Detail 2 2 5 4 5 2" xfId="27302" xr:uid="{00000000-0005-0000-0000-000027290000}"/>
    <cellStyle name="RowTitles1-Detail 2 2 5 4 5 2 2" xfId="36132" xr:uid="{00000000-0005-0000-0000-000028290000}"/>
    <cellStyle name="RowTitles1-Detail 2 2 5 4 6" xfId="5812" xr:uid="{00000000-0005-0000-0000-000029290000}"/>
    <cellStyle name="RowTitles1-Detail 2 2 5 4 6 2" xfId="18077" xr:uid="{00000000-0005-0000-0000-00002A290000}"/>
    <cellStyle name="RowTitles1-Detail 2 2 5 4 7" xfId="5346" xr:uid="{00000000-0005-0000-0000-00002B290000}"/>
    <cellStyle name="RowTitles1-Detail 2 2 5 5" xfId="1455" xr:uid="{00000000-0005-0000-0000-00002C290000}"/>
    <cellStyle name="RowTitles1-Detail 2 2 5 5 2" xfId="2311" xr:uid="{00000000-0005-0000-0000-00002D290000}"/>
    <cellStyle name="RowTitles1-Detail 2 2 5 5 2 2" xfId="11952" xr:uid="{00000000-0005-0000-0000-00002E290000}"/>
    <cellStyle name="RowTitles1-Detail 2 2 5 5 2 2 2" xfId="22352" xr:uid="{00000000-0005-0000-0000-00002F290000}"/>
    <cellStyle name="RowTitles1-Detail 2 2 5 5 2 2 2 2" xfId="34033" xr:uid="{00000000-0005-0000-0000-000030290000}"/>
    <cellStyle name="RowTitles1-Detail 2 2 5 5 2 2 3" xfId="31233" xr:uid="{00000000-0005-0000-0000-000031290000}"/>
    <cellStyle name="RowTitles1-Detail 2 2 5 5 2 3" xfId="15599" xr:uid="{00000000-0005-0000-0000-000032290000}"/>
    <cellStyle name="RowTitles1-Detail 2 2 5 5 2 3 2" xfId="28265" xr:uid="{00000000-0005-0000-0000-000033290000}"/>
    <cellStyle name="RowTitles1-Detail 2 2 5 5 2 3 2 2" xfId="37052" xr:uid="{00000000-0005-0000-0000-000034290000}"/>
    <cellStyle name="RowTitles1-Detail 2 2 5 5 2 4" xfId="7357" xr:uid="{00000000-0005-0000-0000-000035290000}"/>
    <cellStyle name="RowTitles1-Detail 2 2 5 5 2 4 2" xfId="26361" xr:uid="{00000000-0005-0000-0000-000036290000}"/>
    <cellStyle name="RowTitles1-Detail 2 2 5 5 2 5" xfId="18689" xr:uid="{00000000-0005-0000-0000-000037290000}"/>
    <cellStyle name="RowTitles1-Detail 2 2 5 5 3" xfId="4233" xr:uid="{00000000-0005-0000-0000-000038290000}"/>
    <cellStyle name="RowTitles1-Detail 2 2 5 5 3 2" xfId="13855" xr:uid="{00000000-0005-0000-0000-000039290000}"/>
    <cellStyle name="RowTitles1-Detail 2 2 5 5 3 2 2" xfId="24198" xr:uid="{00000000-0005-0000-0000-00003A290000}"/>
    <cellStyle name="RowTitles1-Detail 2 2 5 5 3 2 2 2" xfId="35417" xr:uid="{00000000-0005-0000-0000-00003B290000}"/>
    <cellStyle name="RowTitles1-Detail 2 2 5 5 3 2 3" xfId="32851" xr:uid="{00000000-0005-0000-0000-00003C290000}"/>
    <cellStyle name="RowTitles1-Detail 2 2 5 5 3 3" xfId="17417" xr:uid="{00000000-0005-0000-0000-00003D290000}"/>
    <cellStyle name="RowTitles1-Detail 2 2 5 5 3 3 2" xfId="30083" xr:uid="{00000000-0005-0000-0000-00003E290000}"/>
    <cellStyle name="RowTitles1-Detail 2 2 5 5 3 3 2 2" xfId="38860" xr:uid="{00000000-0005-0000-0000-00003F290000}"/>
    <cellStyle name="RowTitles1-Detail 2 2 5 5 3 4" xfId="9680" xr:uid="{00000000-0005-0000-0000-000040290000}"/>
    <cellStyle name="RowTitles1-Detail 2 2 5 5 3 4 2" xfId="20176" xr:uid="{00000000-0005-0000-0000-000041290000}"/>
    <cellStyle name="RowTitles1-Detail 2 2 5 5 3 5" xfId="19529" xr:uid="{00000000-0005-0000-0000-000042290000}"/>
    <cellStyle name="RowTitles1-Detail 2 2 5 5 4" xfId="11126" xr:uid="{00000000-0005-0000-0000-000043290000}"/>
    <cellStyle name="RowTitles1-Detail 2 2 5 5 4 2" xfId="21558" xr:uid="{00000000-0005-0000-0000-000044290000}"/>
    <cellStyle name="RowTitles1-Detail 2 2 5 5 4 2 2" xfId="33702" xr:uid="{00000000-0005-0000-0000-000045290000}"/>
    <cellStyle name="RowTitles1-Detail 2 2 5 5 4 3" xfId="30866" xr:uid="{00000000-0005-0000-0000-000046290000}"/>
    <cellStyle name="RowTitles1-Detail 2 2 5 5 5" xfId="14833" xr:uid="{00000000-0005-0000-0000-000047290000}"/>
    <cellStyle name="RowTitles1-Detail 2 2 5 5 5 2" xfId="27511" xr:uid="{00000000-0005-0000-0000-000048290000}"/>
    <cellStyle name="RowTitles1-Detail 2 2 5 5 5 2 2" xfId="36331" xr:uid="{00000000-0005-0000-0000-000049290000}"/>
    <cellStyle name="RowTitles1-Detail 2 2 5 5 6" xfId="5813" xr:uid="{00000000-0005-0000-0000-00004A290000}"/>
    <cellStyle name="RowTitles1-Detail 2 2 5 5 6 2" xfId="20815" xr:uid="{00000000-0005-0000-0000-00004B290000}"/>
    <cellStyle name="RowTitles1-Detail 2 2 5 5 7" xfId="17891" xr:uid="{00000000-0005-0000-0000-00004C290000}"/>
    <cellStyle name="RowTitles1-Detail 2 2 5 6" xfId="1657" xr:uid="{00000000-0005-0000-0000-00004D290000}"/>
    <cellStyle name="RowTitles1-Detail 2 2 5 6 2" xfId="2312" xr:uid="{00000000-0005-0000-0000-00004E290000}"/>
    <cellStyle name="RowTitles1-Detail 2 2 5 6 2 2" xfId="11953" xr:uid="{00000000-0005-0000-0000-00004F290000}"/>
    <cellStyle name="RowTitles1-Detail 2 2 5 6 2 2 2" xfId="22353" xr:uid="{00000000-0005-0000-0000-000050290000}"/>
    <cellStyle name="RowTitles1-Detail 2 2 5 6 2 2 2 2" xfId="34034" xr:uid="{00000000-0005-0000-0000-000051290000}"/>
    <cellStyle name="RowTitles1-Detail 2 2 5 6 2 2 3" xfId="31234" xr:uid="{00000000-0005-0000-0000-000052290000}"/>
    <cellStyle name="RowTitles1-Detail 2 2 5 6 2 3" xfId="15600" xr:uid="{00000000-0005-0000-0000-000053290000}"/>
    <cellStyle name="RowTitles1-Detail 2 2 5 6 2 3 2" xfId="28266" xr:uid="{00000000-0005-0000-0000-000054290000}"/>
    <cellStyle name="RowTitles1-Detail 2 2 5 6 2 3 2 2" xfId="37053" xr:uid="{00000000-0005-0000-0000-000055290000}"/>
    <cellStyle name="RowTitles1-Detail 2 2 5 6 2 4" xfId="7358" xr:uid="{00000000-0005-0000-0000-000056290000}"/>
    <cellStyle name="RowTitles1-Detail 2 2 5 6 2 4 2" xfId="19987" xr:uid="{00000000-0005-0000-0000-000057290000}"/>
    <cellStyle name="RowTitles1-Detail 2 2 5 6 2 5" xfId="25092" xr:uid="{00000000-0005-0000-0000-000058290000}"/>
    <cellStyle name="RowTitles1-Detail 2 2 5 6 3" xfId="4435" xr:uid="{00000000-0005-0000-0000-000059290000}"/>
    <cellStyle name="RowTitles1-Detail 2 2 5 6 3 2" xfId="14057" xr:uid="{00000000-0005-0000-0000-00005A290000}"/>
    <cellStyle name="RowTitles1-Detail 2 2 5 6 3 2 2" xfId="24391" xr:uid="{00000000-0005-0000-0000-00005B290000}"/>
    <cellStyle name="RowTitles1-Detail 2 2 5 6 3 2 2 2" xfId="35548" xr:uid="{00000000-0005-0000-0000-00005C290000}"/>
    <cellStyle name="RowTitles1-Detail 2 2 5 6 3 2 3" xfId="33003" xr:uid="{00000000-0005-0000-0000-00005D290000}"/>
    <cellStyle name="RowTitles1-Detail 2 2 5 6 3 3" xfId="17604" xr:uid="{00000000-0005-0000-0000-00005E290000}"/>
    <cellStyle name="RowTitles1-Detail 2 2 5 6 3 3 2" xfId="30270" xr:uid="{00000000-0005-0000-0000-00005F290000}"/>
    <cellStyle name="RowTitles1-Detail 2 2 5 6 3 3 2 2" xfId="39047" xr:uid="{00000000-0005-0000-0000-000060290000}"/>
    <cellStyle name="RowTitles1-Detail 2 2 5 6 3 4" xfId="9681" xr:uid="{00000000-0005-0000-0000-000061290000}"/>
    <cellStyle name="RowTitles1-Detail 2 2 5 6 3 4 2" xfId="25812" xr:uid="{00000000-0005-0000-0000-000062290000}"/>
    <cellStyle name="RowTitles1-Detail 2 2 5 6 3 5" xfId="25680" xr:uid="{00000000-0005-0000-0000-000063290000}"/>
    <cellStyle name="RowTitles1-Detail 2 2 5 6 4" xfId="11328" xr:uid="{00000000-0005-0000-0000-000064290000}"/>
    <cellStyle name="RowTitles1-Detail 2 2 5 6 4 2" xfId="21754" xr:uid="{00000000-0005-0000-0000-000065290000}"/>
    <cellStyle name="RowTitles1-Detail 2 2 5 6 4 2 2" xfId="33833" xr:uid="{00000000-0005-0000-0000-000066290000}"/>
    <cellStyle name="RowTitles1-Detail 2 2 5 6 4 3" xfId="31018" xr:uid="{00000000-0005-0000-0000-000067290000}"/>
    <cellStyle name="RowTitles1-Detail 2 2 5 6 5" xfId="15035" xr:uid="{00000000-0005-0000-0000-000068290000}"/>
    <cellStyle name="RowTitles1-Detail 2 2 5 6 5 2" xfId="27705" xr:uid="{00000000-0005-0000-0000-000069290000}"/>
    <cellStyle name="RowTitles1-Detail 2 2 5 6 5 2 2" xfId="36518" xr:uid="{00000000-0005-0000-0000-00006A290000}"/>
    <cellStyle name="RowTitles1-Detail 2 2 5 6 6" xfId="5814" xr:uid="{00000000-0005-0000-0000-00006B290000}"/>
    <cellStyle name="RowTitles1-Detail 2 2 5 6 6 2" xfId="25823" xr:uid="{00000000-0005-0000-0000-00006C290000}"/>
    <cellStyle name="RowTitles1-Detail 2 2 5 6 7" xfId="25087" xr:uid="{00000000-0005-0000-0000-00006D290000}"/>
    <cellStyle name="RowTitles1-Detail 2 2 5 7" xfId="2307" xr:uid="{00000000-0005-0000-0000-00006E290000}"/>
    <cellStyle name="RowTitles1-Detail 2 2 5 7 2" xfId="11948" xr:uid="{00000000-0005-0000-0000-00006F290000}"/>
    <cellStyle name="RowTitles1-Detail 2 2 5 7 2 2" xfId="22348" xr:uid="{00000000-0005-0000-0000-000070290000}"/>
    <cellStyle name="RowTitles1-Detail 2 2 5 7 2 2 2" xfId="34029" xr:uid="{00000000-0005-0000-0000-000071290000}"/>
    <cellStyle name="RowTitles1-Detail 2 2 5 7 2 3" xfId="31229" xr:uid="{00000000-0005-0000-0000-000072290000}"/>
    <cellStyle name="RowTitles1-Detail 2 2 5 7 3" xfId="15595" xr:uid="{00000000-0005-0000-0000-000073290000}"/>
    <cellStyle name="RowTitles1-Detail 2 2 5 7 3 2" xfId="28261" xr:uid="{00000000-0005-0000-0000-000074290000}"/>
    <cellStyle name="RowTitles1-Detail 2 2 5 7 3 2 2" xfId="37048" xr:uid="{00000000-0005-0000-0000-000075290000}"/>
    <cellStyle name="RowTitles1-Detail 2 2 5 7 4" xfId="6413" xr:uid="{00000000-0005-0000-0000-000076290000}"/>
    <cellStyle name="RowTitles1-Detail 2 2 5 7 4 2" xfId="24891" xr:uid="{00000000-0005-0000-0000-000077290000}"/>
    <cellStyle name="RowTitles1-Detail 2 2 5 7 5" xfId="25827" xr:uid="{00000000-0005-0000-0000-000078290000}"/>
    <cellStyle name="RowTitles1-Detail 2 2 5 8" xfId="3309" xr:uid="{00000000-0005-0000-0000-000079290000}"/>
    <cellStyle name="RowTitles1-Detail 2 2 5 8 2" xfId="12950" xr:uid="{00000000-0005-0000-0000-00007A290000}"/>
    <cellStyle name="RowTitles1-Detail 2 2 5 8 2 2" xfId="23322" xr:uid="{00000000-0005-0000-0000-00007B290000}"/>
    <cellStyle name="RowTitles1-Detail 2 2 5 8 2 2 2" xfId="34856" xr:uid="{00000000-0005-0000-0000-00007C290000}"/>
    <cellStyle name="RowTitles1-Detail 2 2 5 8 2 3" xfId="32201" xr:uid="{00000000-0005-0000-0000-00007D290000}"/>
    <cellStyle name="RowTitles1-Detail 2 2 5 8 3" xfId="16567" xr:uid="{00000000-0005-0000-0000-00007E290000}"/>
    <cellStyle name="RowTitles1-Detail 2 2 5 8 3 2" xfId="29233" xr:uid="{00000000-0005-0000-0000-00007F290000}"/>
    <cellStyle name="RowTitles1-Detail 2 2 5 8 3 2 2" xfId="38020" xr:uid="{00000000-0005-0000-0000-000080290000}"/>
    <cellStyle name="RowTitles1-Detail 2 2 5 8 4" xfId="8911" xr:uid="{00000000-0005-0000-0000-000081290000}"/>
    <cellStyle name="RowTitles1-Detail 2 2 5 8 4 2" xfId="19826" xr:uid="{00000000-0005-0000-0000-000082290000}"/>
    <cellStyle name="RowTitles1-Detail 2 2 5 8 5" xfId="26761" xr:uid="{00000000-0005-0000-0000-000083290000}"/>
    <cellStyle name="RowTitles1-Detail 2 2 5 9" xfId="10239" xr:uid="{00000000-0005-0000-0000-000084290000}"/>
    <cellStyle name="RowTitles1-Detail 2 2 5 9 2" xfId="20098" xr:uid="{00000000-0005-0000-0000-000085290000}"/>
    <cellStyle name="RowTitles1-Detail 2 2 5 9 2 2" xfId="33278" xr:uid="{00000000-0005-0000-0000-000086290000}"/>
    <cellStyle name="RowTitles1-Detail 2 2 5_STUD aligned by INSTIT" xfId="4953" xr:uid="{00000000-0005-0000-0000-000087290000}"/>
    <cellStyle name="RowTitles1-Detail 2 2 6" xfId="482" xr:uid="{00000000-0005-0000-0000-000088290000}"/>
    <cellStyle name="RowTitles1-Detail 2 2 6 2" xfId="838" xr:uid="{00000000-0005-0000-0000-000089290000}"/>
    <cellStyle name="RowTitles1-Detail 2 2 6 2 2" xfId="2314" xr:uid="{00000000-0005-0000-0000-00008A290000}"/>
    <cellStyle name="RowTitles1-Detail 2 2 6 2 2 2" xfId="11955" xr:uid="{00000000-0005-0000-0000-00008B290000}"/>
    <cellStyle name="RowTitles1-Detail 2 2 6 2 2 2 2" xfId="22355" xr:uid="{00000000-0005-0000-0000-00008C290000}"/>
    <cellStyle name="RowTitles1-Detail 2 2 6 2 2 2 2 2" xfId="34036" xr:uid="{00000000-0005-0000-0000-00008D290000}"/>
    <cellStyle name="RowTitles1-Detail 2 2 6 2 2 2 3" xfId="31236" xr:uid="{00000000-0005-0000-0000-00008E290000}"/>
    <cellStyle name="RowTitles1-Detail 2 2 6 2 2 3" xfId="15602" xr:uid="{00000000-0005-0000-0000-00008F290000}"/>
    <cellStyle name="RowTitles1-Detail 2 2 6 2 2 3 2" xfId="28268" xr:uid="{00000000-0005-0000-0000-000090290000}"/>
    <cellStyle name="RowTitles1-Detail 2 2 6 2 2 3 2 2" xfId="37055" xr:uid="{00000000-0005-0000-0000-000091290000}"/>
    <cellStyle name="RowTitles1-Detail 2 2 6 2 2 4" xfId="6782" xr:uid="{00000000-0005-0000-0000-000092290000}"/>
    <cellStyle name="RowTitles1-Detail 2 2 6 2 2 4 2" xfId="26249" xr:uid="{00000000-0005-0000-0000-000093290000}"/>
    <cellStyle name="RowTitles1-Detail 2 2 6 2 2 5" xfId="18849" xr:uid="{00000000-0005-0000-0000-000094290000}"/>
    <cellStyle name="RowTitles1-Detail 2 2 6 2 3" xfId="3619" xr:uid="{00000000-0005-0000-0000-000095290000}"/>
    <cellStyle name="RowTitles1-Detail 2 2 6 2 3 2" xfId="13247" xr:uid="{00000000-0005-0000-0000-000096290000}"/>
    <cellStyle name="RowTitles1-Detail 2 2 6 2 3 2 2" xfId="23614" xr:uid="{00000000-0005-0000-0000-000097290000}"/>
    <cellStyle name="RowTitles1-Detail 2 2 6 2 3 2 2 2" xfId="35026" xr:uid="{00000000-0005-0000-0000-000098290000}"/>
    <cellStyle name="RowTitles1-Detail 2 2 6 2 3 2 3" xfId="32398" xr:uid="{00000000-0005-0000-0000-000099290000}"/>
    <cellStyle name="RowTitles1-Detail 2 2 6 2 3 3" xfId="16853" xr:uid="{00000000-0005-0000-0000-00009A290000}"/>
    <cellStyle name="RowTitles1-Detail 2 2 6 2 3 3 2" xfId="29519" xr:uid="{00000000-0005-0000-0000-00009B290000}"/>
    <cellStyle name="RowTitles1-Detail 2 2 6 2 3 3 2 2" xfId="38299" xr:uid="{00000000-0005-0000-0000-00009C290000}"/>
    <cellStyle name="RowTitles1-Detail 2 2 6 2 3 4" xfId="8288" xr:uid="{00000000-0005-0000-0000-00009D290000}"/>
    <cellStyle name="RowTitles1-Detail 2 2 6 2 3 4 2" xfId="26590" xr:uid="{00000000-0005-0000-0000-00009E290000}"/>
    <cellStyle name="RowTitles1-Detail 2 2 6 2 3 5" xfId="18062" xr:uid="{00000000-0005-0000-0000-00009F290000}"/>
    <cellStyle name="RowTitles1-Detail 2 2 6 2 4" xfId="9080" xr:uid="{00000000-0005-0000-0000-0000A0290000}"/>
    <cellStyle name="RowTitles1-Detail 2 2 6 2 4 2" xfId="18711" xr:uid="{00000000-0005-0000-0000-0000A1290000}"/>
    <cellStyle name="RowTitles1-Detail 2 2 6 2 5" xfId="10592" xr:uid="{00000000-0005-0000-0000-0000A2290000}"/>
    <cellStyle name="RowTitles1-Detail 2 2 6 2 5 2" xfId="21076" xr:uid="{00000000-0005-0000-0000-0000A3290000}"/>
    <cellStyle name="RowTitles1-Detail 2 2 6 2 5 2 2" xfId="33413" xr:uid="{00000000-0005-0000-0000-0000A4290000}"/>
    <cellStyle name="RowTitles1-Detail 2 2 6 2 5 3" xfId="30527" xr:uid="{00000000-0005-0000-0000-0000A5290000}"/>
    <cellStyle name="RowTitles1-Detail 2 2 6 2 6" xfId="14253" xr:uid="{00000000-0005-0000-0000-0000A6290000}"/>
    <cellStyle name="RowTitles1-Detail 2 2 6 2 6 2" xfId="26954" xr:uid="{00000000-0005-0000-0000-0000A7290000}"/>
    <cellStyle name="RowTitles1-Detail 2 2 6 2 6 2 2" xfId="35797" xr:uid="{00000000-0005-0000-0000-0000A8290000}"/>
    <cellStyle name="RowTitles1-Detail 2 2 6 3" xfId="1117" xr:uid="{00000000-0005-0000-0000-0000A9290000}"/>
    <cellStyle name="RowTitles1-Detail 2 2 6 3 2" xfId="2315" xr:uid="{00000000-0005-0000-0000-0000AA290000}"/>
    <cellStyle name="RowTitles1-Detail 2 2 6 3 2 2" xfId="11956" xr:uid="{00000000-0005-0000-0000-0000AB290000}"/>
    <cellStyle name="RowTitles1-Detail 2 2 6 3 2 2 2" xfId="22356" xr:uid="{00000000-0005-0000-0000-0000AC290000}"/>
    <cellStyle name="RowTitles1-Detail 2 2 6 3 2 2 2 2" xfId="34037" xr:uid="{00000000-0005-0000-0000-0000AD290000}"/>
    <cellStyle name="RowTitles1-Detail 2 2 6 3 2 2 3" xfId="31237" xr:uid="{00000000-0005-0000-0000-0000AE290000}"/>
    <cellStyle name="RowTitles1-Detail 2 2 6 3 2 3" xfId="15603" xr:uid="{00000000-0005-0000-0000-0000AF290000}"/>
    <cellStyle name="RowTitles1-Detail 2 2 6 3 2 3 2" xfId="28269" xr:uid="{00000000-0005-0000-0000-0000B0290000}"/>
    <cellStyle name="RowTitles1-Detail 2 2 6 3 2 3 2 2" xfId="37056" xr:uid="{00000000-0005-0000-0000-0000B1290000}"/>
    <cellStyle name="RowTitles1-Detail 2 2 6 3 2 4" xfId="6956" xr:uid="{00000000-0005-0000-0000-0000B2290000}"/>
    <cellStyle name="RowTitles1-Detail 2 2 6 3 2 4 2" xfId="25958" xr:uid="{00000000-0005-0000-0000-0000B3290000}"/>
    <cellStyle name="RowTitles1-Detail 2 2 6 3 2 5" xfId="24959" xr:uid="{00000000-0005-0000-0000-0000B4290000}"/>
    <cellStyle name="RowTitles1-Detail 2 2 6 3 3" xfId="3895" xr:uid="{00000000-0005-0000-0000-0000B5290000}"/>
    <cellStyle name="RowTitles1-Detail 2 2 6 3 3 2" xfId="13518" xr:uid="{00000000-0005-0000-0000-0000B6290000}"/>
    <cellStyle name="RowTitles1-Detail 2 2 6 3 3 2 2" xfId="23878" xr:uid="{00000000-0005-0000-0000-0000B7290000}"/>
    <cellStyle name="RowTitles1-Detail 2 2 6 3 3 2 2 2" xfId="35191" xr:uid="{00000000-0005-0000-0000-0000B8290000}"/>
    <cellStyle name="RowTitles1-Detail 2 2 6 3 3 2 3" xfId="32591" xr:uid="{00000000-0005-0000-0000-0000B9290000}"/>
    <cellStyle name="RowTitles1-Detail 2 2 6 3 3 3" xfId="17108" xr:uid="{00000000-0005-0000-0000-0000BA290000}"/>
    <cellStyle name="RowTitles1-Detail 2 2 6 3 3 3 2" xfId="29774" xr:uid="{00000000-0005-0000-0000-0000BB290000}"/>
    <cellStyle name="RowTitles1-Detail 2 2 6 3 3 3 2 2" xfId="38552" xr:uid="{00000000-0005-0000-0000-0000BC290000}"/>
    <cellStyle name="RowTitles1-Detail 2 2 6 3 3 4" xfId="8464" xr:uid="{00000000-0005-0000-0000-0000BD290000}"/>
    <cellStyle name="RowTitles1-Detail 2 2 6 3 3 4 2" xfId="20167" xr:uid="{00000000-0005-0000-0000-0000BE290000}"/>
    <cellStyle name="RowTitles1-Detail 2 2 6 3 3 5" xfId="26232" xr:uid="{00000000-0005-0000-0000-0000BF290000}"/>
    <cellStyle name="RowTitles1-Detail 2 2 6 3 4" xfId="9259" xr:uid="{00000000-0005-0000-0000-0000C0290000}"/>
    <cellStyle name="RowTitles1-Detail 2 2 6 3 4 2" xfId="20067" xr:uid="{00000000-0005-0000-0000-0000C1290000}"/>
    <cellStyle name="RowTitles1-Detail 2 2 6 3 5" xfId="14500" xr:uid="{00000000-0005-0000-0000-0000C2290000}"/>
    <cellStyle name="RowTitles1-Detail 2 2 6 3 5 2" xfId="27191" xr:uid="{00000000-0005-0000-0000-0000C3290000}"/>
    <cellStyle name="RowTitles1-Detail 2 2 6 3 5 2 2" xfId="36027" xr:uid="{00000000-0005-0000-0000-0000C4290000}"/>
    <cellStyle name="RowTitles1-Detail 2 2 6 3 6" xfId="5436" xr:uid="{00000000-0005-0000-0000-0000C5290000}"/>
    <cellStyle name="RowTitles1-Detail 2 2 6 3 6 2" xfId="7193" xr:uid="{00000000-0005-0000-0000-0000C6290000}"/>
    <cellStyle name="RowTitles1-Detail 2 2 6 3 7" xfId="20599" xr:uid="{00000000-0005-0000-0000-0000C7290000}"/>
    <cellStyle name="RowTitles1-Detail 2 2 6 4" xfId="1346" xr:uid="{00000000-0005-0000-0000-0000C8290000}"/>
    <cellStyle name="RowTitles1-Detail 2 2 6 4 2" xfId="2316" xr:uid="{00000000-0005-0000-0000-0000C9290000}"/>
    <cellStyle name="RowTitles1-Detail 2 2 6 4 2 2" xfId="11957" xr:uid="{00000000-0005-0000-0000-0000CA290000}"/>
    <cellStyle name="RowTitles1-Detail 2 2 6 4 2 2 2" xfId="22357" xr:uid="{00000000-0005-0000-0000-0000CB290000}"/>
    <cellStyle name="RowTitles1-Detail 2 2 6 4 2 2 2 2" xfId="34038" xr:uid="{00000000-0005-0000-0000-0000CC290000}"/>
    <cellStyle name="RowTitles1-Detail 2 2 6 4 2 2 3" xfId="31238" xr:uid="{00000000-0005-0000-0000-0000CD290000}"/>
    <cellStyle name="RowTitles1-Detail 2 2 6 4 2 3" xfId="15604" xr:uid="{00000000-0005-0000-0000-0000CE290000}"/>
    <cellStyle name="RowTitles1-Detail 2 2 6 4 2 3 2" xfId="28270" xr:uid="{00000000-0005-0000-0000-0000CF290000}"/>
    <cellStyle name="RowTitles1-Detail 2 2 6 4 2 3 2 2" xfId="37057" xr:uid="{00000000-0005-0000-0000-0000D0290000}"/>
    <cellStyle name="RowTitles1-Detail 2 2 6 4 2 4" xfId="7144" xr:uid="{00000000-0005-0000-0000-0000D1290000}"/>
    <cellStyle name="RowTitles1-Detail 2 2 6 4 2 4 2" xfId="26730" xr:uid="{00000000-0005-0000-0000-0000D2290000}"/>
    <cellStyle name="RowTitles1-Detail 2 2 6 4 2 5" xfId="17943" xr:uid="{00000000-0005-0000-0000-0000D3290000}"/>
    <cellStyle name="RowTitles1-Detail 2 2 6 4 3" xfId="4124" xr:uid="{00000000-0005-0000-0000-0000D4290000}"/>
    <cellStyle name="RowTitles1-Detail 2 2 6 4 3 2" xfId="13746" xr:uid="{00000000-0005-0000-0000-0000D5290000}"/>
    <cellStyle name="RowTitles1-Detail 2 2 6 4 3 2 2" xfId="24096" xr:uid="{00000000-0005-0000-0000-0000D6290000}"/>
    <cellStyle name="RowTitles1-Detail 2 2 6 4 3 2 2 2" xfId="35340" xr:uid="{00000000-0005-0000-0000-0000D7290000}"/>
    <cellStyle name="RowTitles1-Detail 2 2 6 4 3 2 3" xfId="32763" xr:uid="{00000000-0005-0000-0000-0000D8290000}"/>
    <cellStyle name="RowTitles1-Detail 2 2 6 4 3 3" xfId="17321" xr:uid="{00000000-0005-0000-0000-0000D9290000}"/>
    <cellStyle name="RowTitles1-Detail 2 2 6 4 3 3 2" xfId="29987" xr:uid="{00000000-0005-0000-0000-0000DA290000}"/>
    <cellStyle name="RowTitles1-Detail 2 2 6 4 3 3 2 2" xfId="38764" xr:uid="{00000000-0005-0000-0000-0000DB290000}"/>
    <cellStyle name="RowTitles1-Detail 2 2 6 4 3 4" xfId="8652" xr:uid="{00000000-0005-0000-0000-0000DC290000}"/>
    <cellStyle name="RowTitles1-Detail 2 2 6 4 3 4 2" xfId="20586" xr:uid="{00000000-0005-0000-0000-0000DD290000}"/>
    <cellStyle name="RowTitles1-Detail 2 2 6 4 3 5" xfId="19313" xr:uid="{00000000-0005-0000-0000-0000DE290000}"/>
    <cellStyle name="RowTitles1-Detail 2 2 6 4 4" xfId="9448" xr:uid="{00000000-0005-0000-0000-0000DF290000}"/>
    <cellStyle name="RowTitles1-Detail 2 2 6 4 4 2" xfId="5359" xr:uid="{00000000-0005-0000-0000-0000E0290000}"/>
    <cellStyle name="RowTitles1-Detail 2 2 6 4 5" xfId="11017" xr:uid="{00000000-0005-0000-0000-0000E1290000}"/>
    <cellStyle name="RowTitles1-Detail 2 2 6 4 5 2" xfId="21454" xr:uid="{00000000-0005-0000-0000-0000E2290000}"/>
    <cellStyle name="RowTitles1-Detail 2 2 6 4 5 2 2" xfId="33625" xr:uid="{00000000-0005-0000-0000-0000E3290000}"/>
    <cellStyle name="RowTitles1-Detail 2 2 6 4 5 3" xfId="30778" xr:uid="{00000000-0005-0000-0000-0000E4290000}"/>
    <cellStyle name="RowTitles1-Detail 2 2 6 4 6" xfId="14724" xr:uid="{00000000-0005-0000-0000-0000E5290000}"/>
    <cellStyle name="RowTitles1-Detail 2 2 6 4 6 2" xfId="27407" xr:uid="{00000000-0005-0000-0000-0000E6290000}"/>
    <cellStyle name="RowTitles1-Detail 2 2 6 4 6 2 2" xfId="36235" xr:uid="{00000000-0005-0000-0000-0000E7290000}"/>
    <cellStyle name="RowTitles1-Detail 2 2 6 4 7" xfId="5603" xr:uid="{00000000-0005-0000-0000-0000E8290000}"/>
    <cellStyle name="RowTitles1-Detail 2 2 6 4 7 2" xfId="20571" xr:uid="{00000000-0005-0000-0000-0000E9290000}"/>
    <cellStyle name="RowTitles1-Detail 2 2 6 4 8" xfId="26543" xr:uid="{00000000-0005-0000-0000-0000EA290000}"/>
    <cellStyle name="RowTitles1-Detail 2 2 6 5" xfId="1562" xr:uid="{00000000-0005-0000-0000-0000EB290000}"/>
    <cellStyle name="RowTitles1-Detail 2 2 6 5 2" xfId="2317" xr:uid="{00000000-0005-0000-0000-0000EC290000}"/>
    <cellStyle name="RowTitles1-Detail 2 2 6 5 2 2" xfId="11958" xr:uid="{00000000-0005-0000-0000-0000ED290000}"/>
    <cellStyle name="RowTitles1-Detail 2 2 6 5 2 2 2" xfId="22358" xr:uid="{00000000-0005-0000-0000-0000EE290000}"/>
    <cellStyle name="RowTitles1-Detail 2 2 6 5 2 2 2 2" xfId="34039" xr:uid="{00000000-0005-0000-0000-0000EF290000}"/>
    <cellStyle name="RowTitles1-Detail 2 2 6 5 2 2 3" xfId="31239" xr:uid="{00000000-0005-0000-0000-0000F0290000}"/>
    <cellStyle name="RowTitles1-Detail 2 2 6 5 2 3" xfId="15605" xr:uid="{00000000-0005-0000-0000-0000F1290000}"/>
    <cellStyle name="RowTitles1-Detail 2 2 6 5 2 3 2" xfId="28271" xr:uid="{00000000-0005-0000-0000-0000F2290000}"/>
    <cellStyle name="RowTitles1-Detail 2 2 6 5 2 3 2 2" xfId="37058" xr:uid="{00000000-0005-0000-0000-0000F3290000}"/>
    <cellStyle name="RowTitles1-Detail 2 2 6 5 2 4" xfId="7359" xr:uid="{00000000-0005-0000-0000-0000F4290000}"/>
    <cellStyle name="RowTitles1-Detail 2 2 6 5 2 4 2" xfId="18253" xr:uid="{00000000-0005-0000-0000-0000F5290000}"/>
    <cellStyle name="RowTitles1-Detail 2 2 6 5 2 5" xfId="18766" xr:uid="{00000000-0005-0000-0000-0000F6290000}"/>
    <cellStyle name="RowTitles1-Detail 2 2 6 5 3" xfId="4340" xr:uid="{00000000-0005-0000-0000-0000F7290000}"/>
    <cellStyle name="RowTitles1-Detail 2 2 6 5 3 2" xfId="13962" xr:uid="{00000000-0005-0000-0000-0000F8290000}"/>
    <cellStyle name="RowTitles1-Detail 2 2 6 5 3 2 2" xfId="24301" xr:uid="{00000000-0005-0000-0000-0000F9290000}"/>
    <cellStyle name="RowTitles1-Detail 2 2 6 5 3 2 2 2" xfId="35480" xr:uid="{00000000-0005-0000-0000-0000FA290000}"/>
    <cellStyle name="RowTitles1-Detail 2 2 6 5 3 2 3" xfId="32924" xr:uid="{00000000-0005-0000-0000-0000FB290000}"/>
    <cellStyle name="RowTitles1-Detail 2 2 6 5 3 3" xfId="17519" xr:uid="{00000000-0005-0000-0000-0000FC290000}"/>
    <cellStyle name="RowTitles1-Detail 2 2 6 5 3 3 2" xfId="30185" xr:uid="{00000000-0005-0000-0000-0000FD290000}"/>
    <cellStyle name="RowTitles1-Detail 2 2 6 5 3 3 2 2" xfId="38962" xr:uid="{00000000-0005-0000-0000-0000FE290000}"/>
    <cellStyle name="RowTitles1-Detail 2 2 6 5 3 4" xfId="9682" xr:uid="{00000000-0005-0000-0000-0000FF290000}"/>
    <cellStyle name="RowTitles1-Detail 2 2 6 5 3 4 2" xfId="17800" xr:uid="{00000000-0005-0000-0000-0000002A0000}"/>
    <cellStyle name="RowTitles1-Detail 2 2 6 5 3 5" xfId="24931" xr:uid="{00000000-0005-0000-0000-0000012A0000}"/>
    <cellStyle name="RowTitles1-Detail 2 2 6 5 4" xfId="11233" xr:uid="{00000000-0005-0000-0000-0000022A0000}"/>
    <cellStyle name="RowTitles1-Detail 2 2 6 5 4 2" xfId="21662" xr:uid="{00000000-0005-0000-0000-0000032A0000}"/>
    <cellStyle name="RowTitles1-Detail 2 2 6 5 4 2 2" xfId="33765" xr:uid="{00000000-0005-0000-0000-0000042A0000}"/>
    <cellStyle name="RowTitles1-Detail 2 2 6 5 4 3" xfId="30939" xr:uid="{00000000-0005-0000-0000-0000052A0000}"/>
    <cellStyle name="RowTitles1-Detail 2 2 6 5 5" xfId="14940" xr:uid="{00000000-0005-0000-0000-0000062A0000}"/>
    <cellStyle name="RowTitles1-Detail 2 2 6 5 5 2" xfId="27614" xr:uid="{00000000-0005-0000-0000-0000072A0000}"/>
    <cellStyle name="RowTitles1-Detail 2 2 6 5 5 2 2" xfId="36433" xr:uid="{00000000-0005-0000-0000-0000082A0000}"/>
    <cellStyle name="RowTitles1-Detail 2 2 6 5 6" xfId="5815" xr:uid="{00000000-0005-0000-0000-0000092A0000}"/>
    <cellStyle name="RowTitles1-Detail 2 2 6 5 6 2" xfId="20017" xr:uid="{00000000-0005-0000-0000-00000A2A0000}"/>
    <cellStyle name="RowTitles1-Detail 2 2 6 5 7" xfId="19464" xr:uid="{00000000-0005-0000-0000-00000B2A0000}"/>
    <cellStyle name="RowTitles1-Detail 2 2 6 6" xfId="1764" xr:uid="{00000000-0005-0000-0000-00000C2A0000}"/>
    <cellStyle name="RowTitles1-Detail 2 2 6 6 2" xfId="2318" xr:uid="{00000000-0005-0000-0000-00000D2A0000}"/>
    <cellStyle name="RowTitles1-Detail 2 2 6 6 2 2" xfId="11959" xr:uid="{00000000-0005-0000-0000-00000E2A0000}"/>
    <cellStyle name="RowTitles1-Detail 2 2 6 6 2 2 2" xfId="22359" xr:uid="{00000000-0005-0000-0000-00000F2A0000}"/>
    <cellStyle name="RowTitles1-Detail 2 2 6 6 2 2 2 2" xfId="34040" xr:uid="{00000000-0005-0000-0000-0000102A0000}"/>
    <cellStyle name="RowTitles1-Detail 2 2 6 6 2 2 3" xfId="31240" xr:uid="{00000000-0005-0000-0000-0000112A0000}"/>
    <cellStyle name="RowTitles1-Detail 2 2 6 6 2 3" xfId="15606" xr:uid="{00000000-0005-0000-0000-0000122A0000}"/>
    <cellStyle name="RowTitles1-Detail 2 2 6 6 2 3 2" xfId="28272" xr:uid="{00000000-0005-0000-0000-0000132A0000}"/>
    <cellStyle name="RowTitles1-Detail 2 2 6 6 2 3 2 2" xfId="37059" xr:uid="{00000000-0005-0000-0000-0000142A0000}"/>
    <cellStyle name="RowTitles1-Detail 2 2 6 6 2 4" xfId="7360" xr:uid="{00000000-0005-0000-0000-0000152A0000}"/>
    <cellStyle name="RowTitles1-Detail 2 2 6 6 2 4 2" xfId="25144" xr:uid="{00000000-0005-0000-0000-0000162A0000}"/>
    <cellStyle name="RowTitles1-Detail 2 2 6 6 2 5" xfId="25174" xr:uid="{00000000-0005-0000-0000-0000172A0000}"/>
    <cellStyle name="RowTitles1-Detail 2 2 6 6 3" xfId="4542" xr:uid="{00000000-0005-0000-0000-0000182A0000}"/>
    <cellStyle name="RowTitles1-Detail 2 2 6 6 3 2" xfId="14164" xr:uid="{00000000-0005-0000-0000-0000192A0000}"/>
    <cellStyle name="RowTitles1-Detail 2 2 6 6 3 2 2" xfId="24494" xr:uid="{00000000-0005-0000-0000-00001A2A0000}"/>
    <cellStyle name="RowTitles1-Detail 2 2 6 6 3 2 2 2" xfId="35611" xr:uid="{00000000-0005-0000-0000-00001B2A0000}"/>
    <cellStyle name="RowTitles1-Detail 2 2 6 6 3 2 3" xfId="33076" xr:uid="{00000000-0005-0000-0000-00001C2A0000}"/>
    <cellStyle name="RowTitles1-Detail 2 2 6 6 3 3" xfId="17706" xr:uid="{00000000-0005-0000-0000-00001D2A0000}"/>
    <cellStyle name="RowTitles1-Detail 2 2 6 6 3 3 2" xfId="30372" xr:uid="{00000000-0005-0000-0000-00001E2A0000}"/>
    <cellStyle name="RowTitles1-Detail 2 2 6 6 3 3 2 2" xfId="39149" xr:uid="{00000000-0005-0000-0000-00001F2A0000}"/>
    <cellStyle name="RowTitles1-Detail 2 2 6 6 3 4" xfId="9683" xr:uid="{00000000-0005-0000-0000-0000202A0000}"/>
    <cellStyle name="RowTitles1-Detail 2 2 6 6 3 4 2" xfId="20594" xr:uid="{00000000-0005-0000-0000-0000212A0000}"/>
    <cellStyle name="RowTitles1-Detail 2 2 6 6 3 5" xfId="19989" xr:uid="{00000000-0005-0000-0000-0000222A0000}"/>
    <cellStyle name="RowTitles1-Detail 2 2 6 6 4" xfId="11435" xr:uid="{00000000-0005-0000-0000-0000232A0000}"/>
    <cellStyle name="RowTitles1-Detail 2 2 6 6 4 2" xfId="21858" xr:uid="{00000000-0005-0000-0000-0000242A0000}"/>
    <cellStyle name="RowTitles1-Detail 2 2 6 6 4 2 2" xfId="33896" xr:uid="{00000000-0005-0000-0000-0000252A0000}"/>
    <cellStyle name="RowTitles1-Detail 2 2 6 6 4 3" xfId="31091" xr:uid="{00000000-0005-0000-0000-0000262A0000}"/>
    <cellStyle name="RowTitles1-Detail 2 2 6 6 5" xfId="15142" xr:uid="{00000000-0005-0000-0000-0000272A0000}"/>
    <cellStyle name="RowTitles1-Detail 2 2 6 6 5 2" xfId="27809" xr:uid="{00000000-0005-0000-0000-0000282A0000}"/>
    <cellStyle name="RowTitles1-Detail 2 2 6 6 5 2 2" xfId="36620" xr:uid="{00000000-0005-0000-0000-0000292A0000}"/>
    <cellStyle name="RowTitles1-Detail 2 2 6 6 6" xfId="5816" xr:uid="{00000000-0005-0000-0000-00002A2A0000}"/>
    <cellStyle name="RowTitles1-Detail 2 2 6 6 6 2" xfId="19002" xr:uid="{00000000-0005-0000-0000-00002B2A0000}"/>
    <cellStyle name="RowTitles1-Detail 2 2 6 6 7" xfId="26904" xr:uid="{00000000-0005-0000-0000-00002C2A0000}"/>
    <cellStyle name="RowTitles1-Detail 2 2 6 7" xfId="2313" xr:uid="{00000000-0005-0000-0000-00002D2A0000}"/>
    <cellStyle name="RowTitles1-Detail 2 2 6 7 2" xfId="11954" xr:uid="{00000000-0005-0000-0000-00002E2A0000}"/>
    <cellStyle name="RowTitles1-Detail 2 2 6 7 2 2" xfId="22354" xr:uid="{00000000-0005-0000-0000-00002F2A0000}"/>
    <cellStyle name="RowTitles1-Detail 2 2 6 7 2 2 2" xfId="34035" xr:uid="{00000000-0005-0000-0000-0000302A0000}"/>
    <cellStyle name="RowTitles1-Detail 2 2 6 7 2 3" xfId="31235" xr:uid="{00000000-0005-0000-0000-0000312A0000}"/>
    <cellStyle name="RowTitles1-Detail 2 2 6 7 3" xfId="15601" xr:uid="{00000000-0005-0000-0000-0000322A0000}"/>
    <cellStyle name="RowTitles1-Detail 2 2 6 7 3 2" xfId="28267" xr:uid="{00000000-0005-0000-0000-0000332A0000}"/>
    <cellStyle name="RowTitles1-Detail 2 2 6 7 3 2 2" xfId="37054" xr:uid="{00000000-0005-0000-0000-0000342A0000}"/>
    <cellStyle name="RowTitles1-Detail 2 2 6 7 4" xfId="6518" xr:uid="{00000000-0005-0000-0000-0000352A0000}"/>
    <cellStyle name="RowTitles1-Detail 2 2 6 7 4 2" xfId="25970" xr:uid="{00000000-0005-0000-0000-0000362A0000}"/>
    <cellStyle name="RowTitles1-Detail 2 2 6 7 5" xfId="24730" xr:uid="{00000000-0005-0000-0000-0000372A0000}"/>
    <cellStyle name="RowTitles1-Detail 2 2 6 8" xfId="8842" xr:uid="{00000000-0005-0000-0000-0000382A0000}"/>
    <cellStyle name="RowTitles1-Detail 2 2 6 8 2" xfId="19593" xr:uid="{00000000-0005-0000-0000-0000392A0000}"/>
    <cellStyle name="RowTitles1-Detail 2 2 6 9" xfId="10700" xr:uid="{00000000-0005-0000-0000-00003A2A0000}"/>
    <cellStyle name="RowTitles1-Detail 2 2 6 9 2" xfId="26364" xr:uid="{00000000-0005-0000-0000-00003B2A0000}"/>
    <cellStyle name="RowTitles1-Detail 2 2 6 9 2 2" xfId="35750" xr:uid="{00000000-0005-0000-0000-00003C2A0000}"/>
    <cellStyle name="RowTitles1-Detail 2 2 6_STUD aligned by INSTIT" xfId="4954" xr:uid="{00000000-0005-0000-0000-00003D2A0000}"/>
    <cellStyle name="RowTitles1-Detail 2 2 7" xfId="607" xr:uid="{00000000-0005-0000-0000-00003E2A0000}"/>
    <cellStyle name="RowTitles1-Detail 2 2 7 2" xfId="2319" xr:uid="{00000000-0005-0000-0000-00003F2A0000}"/>
    <cellStyle name="RowTitles1-Detail 2 2 7 2 2" xfId="11960" xr:uid="{00000000-0005-0000-0000-0000402A0000}"/>
    <cellStyle name="RowTitles1-Detail 2 2 7 2 2 2" xfId="22360" xr:uid="{00000000-0005-0000-0000-0000412A0000}"/>
    <cellStyle name="RowTitles1-Detail 2 2 7 2 2 2 2" xfId="34041" xr:uid="{00000000-0005-0000-0000-0000422A0000}"/>
    <cellStyle name="RowTitles1-Detail 2 2 7 2 2 3" xfId="31241" xr:uid="{00000000-0005-0000-0000-0000432A0000}"/>
    <cellStyle name="RowTitles1-Detail 2 2 7 2 3" xfId="15607" xr:uid="{00000000-0005-0000-0000-0000442A0000}"/>
    <cellStyle name="RowTitles1-Detail 2 2 7 2 3 2" xfId="28273" xr:uid="{00000000-0005-0000-0000-0000452A0000}"/>
    <cellStyle name="RowTitles1-Detail 2 2 7 2 3 2 2" xfId="37060" xr:uid="{00000000-0005-0000-0000-0000462A0000}"/>
    <cellStyle name="RowTitles1-Detail 2 2 7 2 4" xfId="6616" xr:uid="{00000000-0005-0000-0000-0000472A0000}"/>
    <cellStyle name="RowTitles1-Detail 2 2 7 2 4 2" xfId="18014" xr:uid="{00000000-0005-0000-0000-0000482A0000}"/>
    <cellStyle name="RowTitles1-Detail 2 2 7 2 5" xfId="25710" xr:uid="{00000000-0005-0000-0000-0000492A0000}"/>
    <cellStyle name="RowTitles1-Detail 2 2 7 3" xfId="3420" xr:uid="{00000000-0005-0000-0000-00004A2A0000}"/>
    <cellStyle name="RowTitles1-Detail 2 2 7 3 2" xfId="13057" xr:uid="{00000000-0005-0000-0000-00004B2A0000}"/>
    <cellStyle name="RowTitles1-Detail 2 2 7 3 2 2" xfId="23425" xr:uid="{00000000-0005-0000-0000-00004C2A0000}"/>
    <cellStyle name="RowTitles1-Detail 2 2 7 3 2 2 2" xfId="34914" xr:uid="{00000000-0005-0000-0000-00004D2A0000}"/>
    <cellStyle name="RowTitles1-Detail 2 2 7 3 2 3" xfId="32269" xr:uid="{00000000-0005-0000-0000-00004E2A0000}"/>
    <cellStyle name="RowTitles1-Detail 2 2 7 3 3" xfId="16668" xr:uid="{00000000-0005-0000-0000-00004F2A0000}"/>
    <cellStyle name="RowTitles1-Detail 2 2 7 3 3 2" xfId="29334" xr:uid="{00000000-0005-0000-0000-0000502A0000}"/>
    <cellStyle name="RowTitles1-Detail 2 2 7 3 3 2 2" xfId="38117" xr:uid="{00000000-0005-0000-0000-0000512A0000}"/>
    <cellStyle name="RowTitles1-Detail 2 2 7 3 4" xfId="8119" xr:uid="{00000000-0005-0000-0000-0000522A0000}"/>
    <cellStyle name="RowTitles1-Detail 2 2 7 3 4 2" xfId="26826" xr:uid="{00000000-0005-0000-0000-0000532A0000}"/>
    <cellStyle name="RowTitles1-Detail 2 2 7 3 5" xfId="18954" xr:uid="{00000000-0005-0000-0000-0000542A0000}"/>
    <cellStyle name="RowTitles1-Detail 2 2 7 4" xfId="8763" xr:uid="{00000000-0005-0000-0000-0000552A0000}"/>
    <cellStyle name="RowTitles1-Detail 2 2 7 4 2" xfId="25022" xr:uid="{00000000-0005-0000-0000-0000562A0000}"/>
    <cellStyle name="RowTitles1-Detail 2 2 7 5" xfId="10407" xr:uid="{00000000-0005-0000-0000-0000572A0000}"/>
    <cellStyle name="RowTitles1-Detail 2 2 7 5 2" xfId="20916" xr:uid="{00000000-0005-0000-0000-0000582A0000}"/>
    <cellStyle name="RowTitles1-Detail 2 2 7 5 2 2" xfId="33343" xr:uid="{00000000-0005-0000-0000-0000592A0000}"/>
    <cellStyle name="RowTitles1-Detail 2 2 7 5 3" xfId="30447" xr:uid="{00000000-0005-0000-0000-00005A2A0000}"/>
    <cellStyle name="RowTitles1-Detail 2 2 7 6" xfId="11819" xr:uid="{00000000-0005-0000-0000-00005B2A0000}"/>
    <cellStyle name="RowTitles1-Detail 2 2 7 6 2" xfId="17818" xr:uid="{00000000-0005-0000-0000-00005C2A0000}"/>
    <cellStyle name="RowTitles1-Detail 2 2 7 6 2 2" xfId="33156" xr:uid="{00000000-0005-0000-0000-00005D2A0000}"/>
    <cellStyle name="RowTitles1-Detail 2 2 8" xfId="903" xr:uid="{00000000-0005-0000-0000-00005E2A0000}"/>
    <cellStyle name="RowTitles1-Detail 2 2 8 2" xfId="2320" xr:uid="{00000000-0005-0000-0000-00005F2A0000}"/>
    <cellStyle name="RowTitles1-Detail 2 2 8 2 2" xfId="11961" xr:uid="{00000000-0005-0000-0000-0000602A0000}"/>
    <cellStyle name="RowTitles1-Detail 2 2 8 2 2 2" xfId="22361" xr:uid="{00000000-0005-0000-0000-0000612A0000}"/>
    <cellStyle name="RowTitles1-Detail 2 2 8 2 2 2 2" xfId="34042" xr:uid="{00000000-0005-0000-0000-0000622A0000}"/>
    <cellStyle name="RowTitles1-Detail 2 2 8 2 2 3" xfId="31242" xr:uid="{00000000-0005-0000-0000-0000632A0000}"/>
    <cellStyle name="RowTitles1-Detail 2 2 8 2 3" xfId="15608" xr:uid="{00000000-0005-0000-0000-0000642A0000}"/>
    <cellStyle name="RowTitles1-Detail 2 2 8 2 3 2" xfId="28274" xr:uid="{00000000-0005-0000-0000-0000652A0000}"/>
    <cellStyle name="RowTitles1-Detail 2 2 8 2 3 2 2" xfId="37061" xr:uid="{00000000-0005-0000-0000-0000662A0000}"/>
    <cellStyle name="RowTitles1-Detail 2 2 8 2 4" xfId="6611" xr:uid="{00000000-0005-0000-0000-0000672A0000}"/>
    <cellStyle name="RowTitles1-Detail 2 2 8 2 4 2" xfId="17968" xr:uid="{00000000-0005-0000-0000-0000682A0000}"/>
    <cellStyle name="RowTitles1-Detail 2 2 8 2 5" xfId="24913" xr:uid="{00000000-0005-0000-0000-0000692A0000}"/>
    <cellStyle name="RowTitles1-Detail 2 2 8 3" xfId="3682" xr:uid="{00000000-0005-0000-0000-00006A2A0000}"/>
    <cellStyle name="RowTitles1-Detail 2 2 8 3 2" xfId="13309" xr:uid="{00000000-0005-0000-0000-00006B2A0000}"/>
    <cellStyle name="RowTitles1-Detail 2 2 8 3 2 2" xfId="23674" xr:uid="{00000000-0005-0000-0000-00006C2A0000}"/>
    <cellStyle name="RowTitles1-Detail 2 2 8 3 2 2 2" xfId="35071" xr:uid="{00000000-0005-0000-0000-00006D2A0000}"/>
    <cellStyle name="RowTitles1-Detail 2 2 8 3 2 3" xfId="32449" xr:uid="{00000000-0005-0000-0000-00006E2A0000}"/>
    <cellStyle name="RowTitles1-Detail 2 2 8 3 3" xfId="16910" xr:uid="{00000000-0005-0000-0000-00006F2A0000}"/>
    <cellStyle name="RowTitles1-Detail 2 2 8 3 3 2" xfId="29576" xr:uid="{00000000-0005-0000-0000-0000702A0000}"/>
    <cellStyle name="RowTitles1-Detail 2 2 8 3 3 2 2" xfId="38355" xr:uid="{00000000-0005-0000-0000-0000712A0000}"/>
    <cellStyle name="RowTitles1-Detail 2 2 8 3 4" xfId="8114" xr:uid="{00000000-0005-0000-0000-0000722A0000}"/>
    <cellStyle name="RowTitles1-Detail 2 2 8 3 4 2" xfId="18041" xr:uid="{00000000-0005-0000-0000-0000732A0000}"/>
    <cellStyle name="RowTitles1-Detail 2 2 8 3 5" xfId="18640" xr:uid="{00000000-0005-0000-0000-0000742A0000}"/>
    <cellStyle name="RowTitles1-Detail 2 2 8 4" xfId="8767" xr:uid="{00000000-0005-0000-0000-0000752A0000}"/>
    <cellStyle name="RowTitles1-Detail 2 2 8 4 2" xfId="25723" xr:uid="{00000000-0005-0000-0000-0000762A0000}"/>
    <cellStyle name="RowTitles1-Detail 2 2 8 5" xfId="14311" xr:uid="{00000000-0005-0000-0000-0000772A0000}"/>
    <cellStyle name="RowTitles1-Detail 2 2 8 5 2" xfId="27010" xr:uid="{00000000-0005-0000-0000-0000782A0000}"/>
    <cellStyle name="RowTitles1-Detail 2 2 8 5 2 2" xfId="35849" xr:uid="{00000000-0005-0000-0000-0000792A0000}"/>
    <cellStyle name="RowTitles1-Detail 2 2 8 6" xfId="5165" xr:uid="{00000000-0005-0000-0000-00007A2A0000}"/>
    <cellStyle name="RowTitles1-Detail 2 2 8 6 2" xfId="5434" xr:uid="{00000000-0005-0000-0000-00007B2A0000}"/>
    <cellStyle name="RowTitles1-Detail 2 2 8 7" xfId="18204" xr:uid="{00000000-0005-0000-0000-00007C2A0000}"/>
    <cellStyle name="RowTitles1-Detail 2 2 9" xfId="582" xr:uid="{00000000-0005-0000-0000-00007D2A0000}"/>
    <cellStyle name="RowTitles1-Detail 2 2 9 2" xfId="2321" xr:uid="{00000000-0005-0000-0000-00007E2A0000}"/>
    <cellStyle name="RowTitles1-Detail 2 2 9 2 2" xfId="11962" xr:uid="{00000000-0005-0000-0000-00007F2A0000}"/>
    <cellStyle name="RowTitles1-Detail 2 2 9 2 2 2" xfId="22362" xr:uid="{00000000-0005-0000-0000-0000802A0000}"/>
    <cellStyle name="RowTitles1-Detail 2 2 9 2 2 2 2" xfId="34043" xr:uid="{00000000-0005-0000-0000-0000812A0000}"/>
    <cellStyle name="RowTitles1-Detail 2 2 9 2 2 3" xfId="31243" xr:uid="{00000000-0005-0000-0000-0000822A0000}"/>
    <cellStyle name="RowTitles1-Detail 2 2 9 2 3" xfId="15609" xr:uid="{00000000-0005-0000-0000-0000832A0000}"/>
    <cellStyle name="RowTitles1-Detail 2 2 9 2 3 2" xfId="28275" xr:uid="{00000000-0005-0000-0000-0000842A0000}"/>
    <cellStyle name="RowTitles1-Detail 2 2 9 2 3 2 2" xfId="37062" xr:uid="{00000000-0005-0000-0000-0000852A0000}"/>
    <cellStyle name="RowTitles1-Detail 2 2 9 2 4" xfId="6738" xr:uid="{00000000-0005-0000-0000-0000862A0000}"/>
    <cellStyle name="RowTitles1-Detail 2 2 9 2 4 2" xfId="5181" xr:uid="{00000000-0005-0000-0000-0000872A0000}"/>
    <cellStyle name="RowTitles1-Detail 2 2 9 2 5" xfId="19674" xr:uid="{00000000-0005-0000-0000-0000882A0000}"/>
    <cellStyle name="RowTitles1-Detail 2 2 9 3" xfId="3402" xr:uid="{00000000-0005-0000-0000-0000892A0000}"/>
    <cellStyle name="RowTitles1-Detail 2 2 9 3 2" xfId="13041" xr:uid="{00000000-0005-0000-0000-00008A2A0000}"/>
    <cellStyle name="RowTitles1-Detail 2 2 9 3 2 2" xfId="23409" xr:uid="{00000000-0005-0000-0000-00008B2A0000}"/>
    <cellStyle name="RowTitles1-Detail 2 2 9 3 2 2 2" xfId="34904" xr:uid="{00000000-0005-0000-0000-00008C2A0000}"/>
    <cellStyle name="RowTitles1-Detail 2 2 9 3 2 3" xfId="32258" xr:uid="{00000000-0005-0000-0000-00008D2A0000}"/>
    <cellStyle name="RowTitles1-Detail 2 2 9 3 3" xfId="16651" xr:uid="{00000000-0005-0000-0000-00008E2A0000}"/>
    <cellStyle name="RowTitles1-Detail 2 2 9 3 3 2" xfId="29317" xr:uid="{00000000-0005-0000-0000-00008F2A0000}"/>
    <cellStyle name="RowTitles1-Detail 2 2 9 3 3 2 2" xfId="38102" xr:uid="{00000000-0005-0000-0000-0000902A0000}"/>
    <cellStyle name="RowTitles1-Detail 2 2 9 3 4" xfId="8244" xr:uid="{00000000-0005-0000-0000-0000912A0000}"/>
    <cellStyle name="RowTitles1-Detail 2 2 9 3 4 2" xfId="24877" xr:uid="{00000000-0005-0000-0000-0000922A0000}"/>
    <cellStyle name="RowTitles1-Detail 2 2 9 3 5" xfId="25199" xr:uid="{00000000-0005-0000-0000-0000932A0000}"/>
    <cellStyle name="RowTitles1-Detail 2 2 9 4" xfId="9034" xr:uid="{00000000-0005-0000-0000-0000942A0000}"/>
    <cellStyle name="RowTitles1-Detail 2 2 9 4 2" xfId="25742" xr:uid="{00000000-0005-0000-0000-0000952A0000}"/>
    <cellStyle name="RowTitles1-Detail 2 2 9 5" xfId="10383" xr:uid="{00000000-0005-0000-0000-0000962A0000}"/>
    <cellStyle name="RowTitles1-Detail 2 2 9 5 2" xfId="20896" xr:uid="{00000000-0005-0000-0000-0000972A0000}"/>
    <cellStyle name="RowTitles1-Detail 2 2 9 5 2 2" xfId="33333" xr:uid="{00000000-0005-0000-0000-0000982A0000}"/>
    <cellStyle name="RowTitles1-Detail 2 2 9 5 3" xfId="30436" xr:uid="{00000000-0005-0000-0000-0000992A0000}"/>
    <cellStyle name="RowTitles1-Detail 2 2 9 6" xfId="10292" xr:uid="{00000000-0005-0000-0000-00009A2A0000}"/>
    <cellStyle name="RowTitles1-Detail 2 2 9 6 2" xfId="25351" xr:uid="{00000000-0005-0000-0000-00009B2A0000}"/>
    <cellStyle name="RowTitles1-Detail 2 2 9 6 2 2" xfId="35703" xr:uid="{00000000-0005-0000-0000-00009C2A0000}"/>
    <cellStyle name="RowTitles1-Detail 2 2 9 7" xfId="5268" xr:uid="{00000000-0005-0000-0000-00009D2A0000}"/>
    <cellStyle name="RowTitles1-Detail 2 2 9 7 2" xfId="24716" xr:uid="{00000000-0005-0000-0000-00009E2A0000}"/>
    <cellStyle name="RowTitles1-Detail 2 2 9 8" xfId="24850" xr:uid="{00000000-0005-0000-0000-00009F2A0000}"/>
    <cellStyle name="RowTitles1-Detail 2 2_STUD aligned by INSTIT" xfId="4939" xr:uid="{00000000-0005-0000-0000-0000A02A0000}"/>
    <cellStyle name="RowTitles1-Detail 2 3" xfId="249" xr:uid="{00000000-0005-0000-0000-0000A12A0000}"/>
    <cellStyle name="RowTitles1-Detail 2 3 10" xfId="707" xr:uid="{00000000-0005-0000-0000-0000A22A0000}"/>
    <cellStyle name="RowTitles1-Detail 2 3 10 2" xfId="2323" xr:uid="{00000000-0005-0000-0000-0000A32A0000}"/>
    <cellStyle name="RowTitles1-Detail 2 3 10 2 2" xfId="11964" xr:uid="{00000000-0005-0000-0000-0000A42A0000}"/>
    <cellStyle name="RowTitles1-Detail 2 3 10 2 2 2" xfId="22364" xr:uid="{00000000-0005-0000-0000-0000A52A0000}"/>
    <cellStyle name="RowTitles1-Detail 2 3 10 2 2 2 2" xfId="34045" xr:uid="{00000000-0005-0000-0000-0000A62A0000}"/>
    <cellStyle name="RowTitles1-Detail 2 3 10 2 2 3" xfId="31245" xr:uid="{00000000-0005-0000-0000-0000A72A0000}"/>
    <cellStyle name="RowTitles1-Detail 2 3 10 2 3" xfId="15611" xr:uid="{00000000-0005-0000-0000-0000A82A0000}"/>
    <cellStyle name="RowTitles1-Detail 2 3 10 2 3 2" xfId="28277" xr:uid="{00000000-0005-0000-0000-0000A92A0000}"/>
    <cellStyle name="RowTitles1-Detail 2 3 10 2 3 2 2" xfId="37064" xr:uid="{00000000-0005-0000-0000-0000AA2A0000}"/>
    <cellStyle name="RowTitles1-Detail 2 3 10 2 4" xfId="7361" xr:uid="{00000000-0005-0000-0000-0000AB2A0000}"/>
    <cellStyle name="RowTitles1-Detail 2 3 10 2 4 2" xfId="25071" xr:uid="{00000000-0005-0000-0000-0000AC2A0000}"/>
    <cellStyle name="RowTitles1-Detail 2 3 10 2 5" xfId="25175" xr:uid="{00000000-0005-0000-0000-0000AD2A0000}"/>
    <cellStyle name="RowTitles1-Detail 2 3 10 3" xfId="3492" xr:uid="{00000000-0005-0000-0000-0000AE2A0000}"/>
    <cellStyle name="RowTitles1-Detail 2 3 10 3 2" xfId="13126" xr:uid="{00000000-0005-0000-0000-0000AF2A0000}"/>
    <cellStyle name="RowTitles1-Detail 2 3 10 3 2 2" xfId="23494" xr:uid="{00000000-0005-0000-0000-0000B02A0000}"/>
    <cellStyle name="RowTitles1-Detail 2 3 10 3 2 2 2" xfId="34954" xr:uid="{00000000-0005-0000-0000-0000B12A0000}"/>
    <cellStyle name="RowTitles1-Detail 2 3 10 3 2 3" xfId="32314" xr:uid="{00000000-0005-0000-0000-0000B22A0000}"/>
    <cellStyle name="RowTitles1-Detail 2 3 10 3 3" xfId="16735" xr:uid="{00000000-0005-0000-0000-0000B32A0000}"/>
    <cellStyle name="RowTitles1-Detail 2 3 10 3 3 2" xfId="29401" xr:uid="{00000000-0005-0000-0000-0000B42A0000}"/>
    <cellStyle name="RowTitles1-Detail 2 3 10 3 3 2 2" xfId="38184" xr:uid="{00000000-0005-0000-0000-0000B52A0000}"/>
    <cellStyle name="RowTitles1-Detail 2 3 10 3 4" xfId="9684" xr:uid="{00000000-0005-0000-0000-0000B62A0000}"/>
    <cellStyle name="RowTitles1-Detail 2 3 10 3 4 2" xfId="4870" xr:uid="{00000000-0005-0000-0000-0000B72A0000}"/>
    <cellStyle name="RowTitles1-Detail 2 3 10 3 5" xfId="25448" xr:uid="{00000000-0005-0000-0000-0000B82A0000}"/>
    <cellStyle name="RowTitles1-Detail 2 3 10 4" xfId="10493" xr:uid="{00000000-0005-0000-0000-0000B92A0000}"/>
    <cellStyle name="RowTitles1-Detail 2 3 10 4 2" xfId="20995" xr:uid="{00000000-0005-0000-0000-0000BA2A0000}"/>
    <cellStyle name="RowTitles1-Detail 2 3 10 4 2 2" xfId="33382" xr:uid="{00000000-0005-0000-0000-0000BB2A0000}"/>
    <cellStyle name="RowTitles1-Detail 2 3 10 4 3" xfId="30490" xr:uid="{00000000-0005-0000-0000-0000BC2A0000}"/>
    <cellStyle name="RowTitles1-Detail 2 3 10 5" xfId="10738" xr:uid="{00000000-0005-0000-0000-0000BD2A0000}"/>
    <cellStyle name="RowTitles1-Detail 2 3 10 5 2" xfId="25299" xr:uid="{00000000-0005-0000-0000-0000BE2A0000}"/>
    <cellStyle name="RowTitles1-Detail 2 3 10 5 2 2" xfId="35687" xr:uid="{00000000-0005-0000-0000-0000BF2A0000}"/>
    <cellStyle name="RowTitles1-Detail 2 3 10 6" xfId="5817" xr:uid="{00000000-0005-0000-0000-0000C02A0000}"/>
    <cellStyle name="RowTitles1-Detail 2 3 10 6 2" xfId="18644" xr:uid="{00000000-0005-0000-0000-0000C12A0000}"/>
    <cellStyle name="RowTitles1-Detail 2 3 10 7" xfId="25149" xr:uid="{00000000-0005-0000-0000-0000C22A0000}"/>
    <cellStyle name="RowTitles1-Detail 2 3 11" xfId="1410" xr:uid="{00000000-0005-0000-0000-0000C32A0000}"/>
    <cellStyle name="RowTitles1-Detail 2 3 11 2" xfId="2324" xr:uid="{00000000-0005-0000-0000-0000C42A0000}"/>
    <cellStyle name="RowTitles1-Detail 2 3 11 2 2" xfId="11965" xr:uid="{00000000-0005-0000-0000-0000C52A0000}"/>
    <cellStyle name="RowTitles1-Detail 2 3 11 2 2 2" xfId="22365" xr:uid="{00000000-0005-0000-0000-0000C62A0000}"/>
    <cellStyle name="RowTitles1-Detail 2 3 11 2 2 2 2" xfId="34046" xr:uid="{00000000-0005-0000-0000-0000C72A0000}"/>
    <cellStyle name="RowTitles1-Detail 2 3 11 2 2 3" xfId="31246" xr:uid="{00000000-0005-0000-0000-0000C82A0000}"/>
    <cellStyle name="RowTitles1-Detail 2 3 11 2 3" xfId="15612" xr:uid="{00000000-0005-0000-0000-0000C92A0000}"/>
    <cellStyle name="RowTitles1-Detail 2 3 11 2 3 2" xfId="28278" xr:uid="{00000000-0005-0000-0000-0000CA2A0000}"/>
    <cellStyle name="RowTitles1-Detail 2 3 11 2 3 2 2" xfId="37065" xr:uid="{00000000-0005-0000-0000-0000CB2A0000}"/>
    <cellStyle name="RowTitles1-Detail 2 3 11 2 4" xfId="7362" xr:uid="{00000000-0005-0000-0000-0000CC2A0000}"/>
    <cellStyle name="RowTitles1-Detail 2 3 11 2 4 2" xfId="25256" xr:uid="{00000000-0005-0000-0000-0000CD2A0000}"/>
    <cellStyle name="RowTitles1-Detail 2 3 11 2 5" xfId="18949" xr:uid="{00000000-0005-0000-0000-0000CE2A0000}"/>
    <cellStyle name="RowTitles1-Detail 2 3 11 3" xfId="4188" xr:uid="{00000000-0005-0000-0000-0000CF2A0000}"/>
    <cellStyle name="RowTitles1-Detail 2 3 11 3 2" xfId="13810" xr:uid="{00000000-0005-0000-0000-0000D02A0000}"/>
    <cellStyle name="RowTitles1-Detail 2 3 11 3 2 2" xfId="24156" xr:uid="{00000000-0005-0000-0000-0000D12A0000}"/>
    <cellStyle name="RowTitles1-Detail 2 3 11 3 2 2 2" xfId="35388" xr:uid="{00000000-0005-0000-0000-0000D22A0000}"/>
    <cellStyle name="RowTitles1-Detail 2 3 11 3 2 3" xfId="32817" xr:uid="{00000000-0005-0000-0000-0000D32A0000}"/>
    <cellStyle name="RowTitles1-Detail 2 3 11 3 3" xfId="17378" xr:uid="{00000000-0005-0000-0000-0000D42A0000}"/>
    <cellStyle name="RowTitles1-Detail 2 3 11 3 3 2" xfId="30044" xr:uid="{00000000-0005-0000-0000-0000D52A0000}"/>
    <cellStyle name="RowTitles1-Detail 2 3 11 3 3 2 2" xfId="38821" xr:uid="{00000000-0005-0000-0000-0000D62A0000}"/>
    <cellStyle name="RowTitles1-Detail 2 3 11 3 4" xfId="9685" xr:uid="{00000000-0005-0000-0000-0000D72A0000}"/>
    <cellStyle name="RowTitles1-Detail 2 3 11 3 4 2" xfId="19834" xr:uid="{00000000-0005-0000-0000-0000D82A0000}"/>
    <cellStyle name="RowTitles1-Detail 2 3 11 3 5" xfId="19234" xr:uid="{00000000-0005-0000-0000-0000D92A0000}"/>
    <cellStyle name="RowTitles1-Detail 2 3 11 4" xfId="11081" xr:uid="{00000000-0005-0000-0000-0000DA2A0000}"/>
    <cellStyle name="RowTitles1-Detail 2 3 11 4 2" xfId="21516" xr:uid="{00000000-0005-0000-0000-0000DB2A0000}"/>
    <cellStyle name="RowTitles1-Detail 2 3 11 4 2 2" xfId="33673" xr:uid="{00000000-0005-0000-0000-0000DC2A0000}"/>
    <cellStyle name="RowTitles1-Detail 2 3 11 4 3" xfId="30832" xr:uid="{00000000-0005-0000-0000-0000DD2A0000}"/>
    <cellStyle name="RowTitles1-Detail 2 3 11 5" xfId="14788" xr:uid="{00000000-0005-0000-0000-0000DE2A0000}"/>
    <cellStyle name="RowTitles1-Detail 2 3 11 5 2" xfId="27470" xr:uid="{00000000-0005-0000-0000-0000DF2A0000}"/>
    <cellStyle name="RowTitles1-Detail 2 3 11 5 2 2" xfId="36292" xr:uid="{00000000-0005-0000-0000-0000E02A0000}"/>
    <cellStyle name="RowTitles1-Detail 2 3 11 6" xfId="5818" xr:uid="{00000000-0005-0000-0000-0000E12A0000}"/>
    <cellStyle name="RowTitles1-Detail 2 3 11 6 2" xfId="19042" xr:uid="{00000000-0005-0000-0000-0000E22A0000}"/>
    <cellStyle name="RowTitles1-Detail 2 3 11 7" xfId="4672" xr:uid="{00000000-0005-0000-0000-0000E32A0000}"/>
    <cellStyle name="RowTitles1-Detail 2 3 12" xfId="2322" xr:uid="{00000000-0005-0000-0000-0000E42A0000}"/>
    <cellStyle name="RowTitles1-Detail 2 3 12 2" xfId="11963" xr:uid="{00000000-0005-0000-0000-0000E52A0000}"/>
    <cellStyle name="RowTitles1-Detail 2 3 12 2 2" xfId="22363" xr:uid="{00000000-0005-0000-0000-0000E62A0000}"/>
    <cellStyle name="RowTitles1-Detail 2 3 12 2 2 2" xfId="34044" xr:uid="{00000000-0005-0000-0000-0000E72A0000}"/>
    <cellStyle name="RowTitles1-Detail 2 3 12 2 3" xfId="31244" xr:uid="{00000000-0005-0000-0000-0000E82A0000}"/>
    <cellStyle name="RowTitles1-Detail 2 3 12 3" xfId="15610" xr:uid="{00000000-0005-0000-0000-0000E92A0000}"/>
    <cellStyle name="RowTitles1-Detail 2 3 12 3 2" xfId="28276" xr:uid="{00000000-0005-0000-0000-0000EA2A0000}"/>
    <cellStyle name="RowTitles1-Detail 2 3 12 3 2 2" xfId="37063" xr:uid="{00000000-0005-0000-0000-0000EB2A0000}"/>
    <cellStyle name="RowTitles1-Detail 2 3 12 4" xfId="6311" xr:uid="{00000000-0005-0000-0000-0000EC2A0000}"/>
    <cellStyle name="RowTitles1-Detail 2 3 12 4 2" xfId="19133" xr:uid="{00000000-0005-0000-0000-0000ED2A0000}"/>
    <cellStyle name="RowTitles1-Detail 2 3 12 5" xfId="20553" xr:uid="{00000000-0005-0000-0000-0000EE2A0000}"/>
    <cellStyle name="RowTitles1-Detail 2 3 13" xfId="7806" xr:uid="{00000000-0005-0000-0000-0000EF2A0000}"/>
    <cellStyle name="RowTitles1-Detail 2 3 13 2" xfId="19355" xr:uid="{00000000-0005-0000-0000-0000F02A0000}"/>
    <cellStyle name="RowTitles1-Detail 2 3 13 2 2" xfId="33233" xr:uid="{00000000-0005-0000-0000-0000F12A0000}"/>
    <cellStyle name="RowTitles1-Detail 2 3 14" xfId="8965" xr:uid="{00000000-0005-0000-0000-0000F22A0000}"/>
    <cellStyle name="RowTitles1-Detail 2 3 14 2" xfId="25808" xr:uid="{00000000-0005-0000-0000-0000F32A0000}"/>
    <cellStyle name="RowTitles1-Detail 2 3 15" xfId="10539" xr:uid="{00000000-0005-0000-0000-0000F42A0000}"/>
    <cellStyle name="RowTitles1-Detail 2 3 15 2" xfId="25318" xr:uid="{00000000-0005-0000-0000-0000F52A0000}"/>
    <cellStyle name="RowTitles1-Detail 2 3 15 2 2" xfId="35690" xr:uid="{00000000-0005-0000-0000-0000F62A0000}"/>
    <cellStyle name="RowTitles1-Detail 2 3 2" xfId="275" xr:uid="{00000000-0005-0000-0000-0000F72A0000}"/>
    <cellStyle name="RowTitles1-Detail 2 3 2 10" xfId="1403" xr:uid="{00000000-0005-0000-0000-0000F82A0000}"/>
    <cellStyle name="RowTitles1-Detail 2 3 2 10 2" xfId="2326" xr:uid="{00000000-0005-0000-0000-0000F92A0000}"/>
    <cellStyle name="RowTitles1-Detail 2 3 2 10 2 2" xfId="11967" xr:uid="{00000000-0005-0000-0000-0000FA2A0000}"/>
    <cellStyle name="RowTitles1-Detail 2 3 2 10 2 2 2" xfId="22367" xr:uid="{00000000-0005-0000-0000-0000FB2A0000}"/>
    <cellStyle name="RowTitles1-Detail 2 3 2 10 2 2 2 2" xfId="34048" xr:uid="{00000000-0005-0000-0000-0000FC2A0000}"/>
    <cellStyle name="RowTitles1-Detail 2 3 2 10 2 2 3" xfId="31248" xr:uid="{00000000-0005-0000-0000-0000FD2A0000}"/>
    <cellStyle name="RowTitles1-Detail 2 3 2 10 2 3" xfId="15614" xr:uid="{00000000-0005-0000-0000-0000FE2A0000}"/>
    <cellStyle name="RowTitles1-Detail 2 3 2 10 2 3 2" xfId="28280" xr:uid="{00000000-0005-0000-0000-0000FF2A0000}"/>
    <cellStyle name="RowTitles1-Detail 2 3 2 10 2 3 2 2" xfId="37067" xr:uid="{00000000-0005-0000-0000-0000002B0000}"/>
    <cellStyle name="RowTitles1-Detail 2 3 2 10 2 4" xfId="7363" xr:uid="{00000000-0005-0000-0000-0000012B0000}"/>
    <cellStyle name="RowTitles1-Detail 2 3 2 10 2 4 2" xfId="26648" xr:uid="{00000000-0005-0000-0000-0000022B0000}"/>
    <cellStyle name="RowTitles1-Detail 2 3 2 10 2 5" xfId="26915" xr:uid="{00000000-0005-0000-0000-0000032B0000}"/>
    <cellStyle name="RowTitles1-Detail 2 3 2 10 3" xfId="4181" xr:uid="{00000000-0005-0000-0000-0000042B0000}"/>
    <cellStyle name="RowTitles1-Detail 2 3 2 10 3 2" xfId="13803" xr:uid="{00000000-0005-0000-0000-0000052B0000}"/>
    <cellStyle name="RowTitles1-Detail 2 3 2 10 3 2 2" xfId="24151" xr:uid="{00000000-0005-0000-0000-0000062B0000}"/>
    <cellStyle name="RowTitles1-Detail 2 3 2 10 3 2 2 2" xfId="35385" xr:uid="{00000000-0005-0000-0000-0000072B0000}"/>
    <cellStyle name="RowTitles1-Detail 2 3 2 10 3 2 3" xfId="32814" xr:uid="{00000000-0005-0000-0000-0000082B0000}"/>
    <cellStyle name="RowTitles1-Detail 2 3 2 10 3 3" xfId="17374" xr:uid="{00000000-0005-0000-0000-0000092B0000}"/>
    <cellStyle name="RowTitles1-Detail 2 3 2 10 3 3 2" xfId="30040" xr:uid="{00000000-0005-0000-0000-00000A2B0000}"/>
    <cellStyle name="RowTitles1-Detail 2 3 2 10 3 3 2 2" xfId="38817" xr:uid="{00000000-0005-0000-0000-00000B2B0000}"/>
    <cellStyle name="RowTitles1-Detail 2 3 2 10 3 4" xfId="9686" xr:uid="{00000000-0005-0000-0000-00000C2B0000}"/>
    <cellStyle name="RowTitles1-Detail 2 3 2 10 3 4 2" xfId="19535" xr:uid="{00000000-0005-0000-0000-00000D2B0000}"/>
    <cellStyle name="RowTitles1-Detail 2 3 2 10 3 5" xfId="7191" xr:uid="{00000000-0005-0000-0000-00000E2B0000}"/>
    <cellStyle name="RowTitles1-Detail 2 3 2 10 4" xfId="11074" xr:uid="{00000000-0005-0000-0000-00000F2B0000}"/>
    <cellStyle name="RowTitles1-Detail 2 3 2 10 4 2" xfId="21511" xr:uid="{00000000-0005-0000-0000-0000102B0000}"/>
    <cellStyle name="RowTitles1-Detail 2 3 2 10 4 2 2" xfId="33670" xr:uid="{00000000-0005-0000-0000-0000112B0000}"/>
    <cellStyle name="RowTitles1-Detail 2 3 2 10 4 3" xfId="30829" xr:uid="{00000000-0005-0000-0000-0000122B0000}"/>
    <cellStyle name="RowTitles1-Detail 2 3 2 10 5" xfId="14781" xr:uid="{00000000-0005-0000-0000-0000132B0000}"/>
    <cellStyle name="RowTitles1-Detail 2 3 2 10 5 2" xfId="27463" xr:uid="{00000000-0005-0000-0000-0000142B0000}"/>
    <cellStyle name="RowTitles1-Detail 2 3 2 10 5 2 2" xfId="36288" xr:uid="{00000000-0005-0000-0000-0000152B0000}"/>
    <cellStyle name="RowTitles1-Detail 2 3 2 10 6" xfId="5819" xr:uid="{00000000-0005-0000-0000-0000162B0000}"/>
    <cellStyle name="RowTitles1-Detail 2 3 2 10 6 2" xfId="24559" xr:uid="{00000000-0005-0000-0000-0000172B0000}"/>
    <cellStyle name="RowTitles1-Detail 2 3 2 10 7" xfId="20076" xr:uid="{00000000-0005-0000-0000-0000182B0000}"/>
    <cellStyle name="RowTitles1-Detail 2 3 2 11" xfId="2325" xr:uid="{00000000-0005-0000-0000-0000192B0000}"/>
    <cellStyle name="RowTitles1-Detail 2 3 2 11 2" xfId="11966" xr:uid="{00000000-0005-0000-0000-00001A2B0000}"/>
    <cellStyle name="RowTitles1-Detail 2 3 2 11 2 2" xfId="22366" xr:uid="{00000000-0005-0000-0000-00001B2B0000}"/>
    <cellStyle name="RowTitles1-Detail 2 3 2 11 2 2 2" xfId="34047" xr:uid="{00000000-0005-0000-0000-00001C2B0000}"/>
    <cellStyle name="RowTitles1-Detail 2 3 2 11 2 3" xfId="31247" xr:uid="{00000000-0005-0000-0000-00001D2B0000}"/>
    <cellStyle name="RowTitles1-Detail 2 3 2 11 3" xfId="15613" xr:uid="{00000000-0005-0000-0000-00001E2B0000}"/>
    <cellStyle name="RowTitles1-Detail 2 3 2 11 3 2" xfId="28279" xr:uid="{00000000-0005-0000-0000-00001F2B0000}"/>
    <cellStyle name="RowTitles1-Detail 2 3 2 11 3 2 2" xfId="37066" xr:uid="{00000000-0005-0000-0000-0000202B0000}"/>
    <cellStyle name="RowTitles1-Detail 2 3 2 11 4" xfId="6312" xr:uid="{00000000-0005-0000-0000-0000212B0000}"/>
    <cellStyle name="RowTitles1-Detail 2 3 2 11 4 2" xfId="23669" xr:uid="{00000000-0005-0000-0000-0000222B0000}"/>
    <cellStyle name="RowTitles1-Detail 2 3 2 11 5" xfId="23849" xr:uid="{00000000-0005-0000-0000-0000232B0000}"/>
    <cellStyle name="RowTitles1-Detail 2 3 2 12" xfId="7988" xr:uid="{00000000-0005-0000-0000-0000242B0000}"/>
    <cellStyle name="RowTitles1-Detail 2 3 2 12 2" xfId="19084" xr:uid="{00000000-0005-0000-0000-0000252B0000}"/>
    <cellStyle name="RowTitles1-Detail 2 3 2 13" xfId="10658" xr:uid="{00000000-0005-0000-0000-0000262B0000}"/>
    <cellStyle name="RowTitles1-Detail 2 3 2 13 2" xfId="20479" xr:uid="{00000000-0005-0000-0000-0000272B0000}"/>
    <cellStyle name="RowTitles1-Detail 2 3 2 13 2 2" xfId="33300" xr:uid="{00000000-0005-0000-0000-0000282B0000}"/>
    <cellStyle name="RowTitles1-Detail 2 3 2 2" xfId="340" xr:uid="{00000000-0005-0000-0000-0000292B0000}"/>
    <cellStyle name="RowTitles1-Detail 2 3 2 2 10" xfId="2327" xr:uid="{00000000-0005-0000-0000-00002A2B0000}"/>
    <cellStyle name="RowTitles1-Detail 2 3 2 2 10 2" xfId="11968" xr:uid="{00000000-0005-0000-0000-00002B2B0000}"/>
    <cellStyle name="RowTitles1-Detail 2 3 2 2 10 2 2" xfId="22368" xr:uid="{00000000-0005-0000-0000-00002C2B0000}"/>
    <cellStyle name="RowTitles1-Detail 2 3 2 2 10 2 2 2" xfId="34049" xr:uid="{00000000-0005-0000-0000-00002D2B0000}"/>
    <cellStyle name="RowTitles1-Detail 2 3 2 2 10 2 3" xfId="31249" xr:uid="{00000000-0005-0000-0000-00002E2B0000}"/>
    <cellStyle name="RowTitles1-Detail 2 3 2 2 10 3" xfId="15615" xr:uid="{00000000-0005-0000-0000-00002F2B0000}"/>
    <cellStyle name="RowTitles1-Detail 2 3 2 2 10 3 2" xfId="28281" xr:uid="{00000000-0005-0000-0000-0000302B0000}"/>
    <cellStyle name="RowTitles1-Detail 2 3 2 2 10 3 2 2" xfId="37068" xr:uid="{00000000-0005-0000-0000-0000312B0000}"/>
    <cellStyle name="RowTitles1-Detail 2 3 2 2 10 4" xfId="6313" xr:uid="{00000000-0005-0000-0000-0000322B0000}"/>
    <cellStyle name="RowTitles1-Detail 2 3 2 2 10 4 2" xfId="25538" xr:uid="{00000000-0005-0000-0000-0000332B0000}"/>
    <cellStyle name="RowTitles1-Detail 2 3 2 2 10 5" xfId="20511" xr:uid="{00000000-0005-0000-0000-0000342B0000}"/>
    <cellStyle name="RowTitles1-Detail 2 3 2 2 11" xfId="8964" xr:uid="{00000000-0005-0000-0000-0000352B0000}"/>
    <cellStyle name="RowTitles1-Detail 2 3 2 2 11 2" xfId="5343" xr:uid="{00000000-0005-0000-0000-0000362B0000}"/>
    <cellStyle name="RowTitles1-Detail 2 3 2 2 12" xfId="10150" xr:uid="{00000000-0005-0000-0000-0000372B0000}"/>
    <cellStyle name="RowTitles1-Detail 2 3 2 2 12 2" xfId="20107" xr:uid="{00000000-0005-0000-0000-0000382B0000}"/>
    <cellStyle name="RowTitles1-Detail 2 3 2 2 12 2 2" xfId="33280" xr:uid="{00000000-0005-0000-0000-0000392B0000}"/>
    <cellStyle name="RowTitles1-Detail 2 3 2 2 2" xfId="434" xr:uid="{00000000-0005-0000-0000-00003A2B0000}"/>
    <cellStyle name="RowTitles1-Detail 2 3 2 2 2 2" xfId="790" xr:uid="{00000000-0005-0000-0000-00003B2B0000}"/>
    <cellStyle name="RowTitles1-Detail 2 3 2 2 2 2 2" xfId="2329" xr:uid="{00000000-0005-0000-0000-00003C2B0000}"/>
    <cellStyle name="RowTitles1-Detail 2 3 2 2 2 2 2 2" xfId="11970" xr:uid="{00000000-0005-0000-0000-00003D2B0000}"/>
    <cellStyle name="RowTitles1-Detail 2 3 2 2 2 2 2 2 2" xfId="22370" xr:uid="{00000000-0005-0000-0000-00003E2B0000}"/>
    <cellStyle name="RowTitles1-Detail 2 3 2 2 2 2 2 2 2 2" xfId="34051" xr:uid="{00000000-0005-0000-0000-00003F2B0000}"/>
    <cellStyle name="RowTitles1-Detail 2 3 2 2 2 2 2 2 3" xfId="31251" xr:uid="{00000000-0005-0000-0000-0000402B0000}"/>
    <cellStyle name="RowTitles1-Detail 2 3 2 2 2 2 2 3" xfId="15617" xr:uid="{00000000-0005-0000-0000-0000412B0000}"/>
    <cellStyle name="RowTitles1-Detail 2 3 2 2 2 2 2 3 2" xfId="28283" xr:uid="{00000000-0005-0000-0000-0000422B0000}"/>
    <cellStyle name="RowTitles1-Detail 2 3 2 2 2 2 2 3 2 2" xfId="37070" xr:uid="{00000000-0005-0000-0000-0000432B0000}"/>
    <cellStyle name="RowTitles1-Detail 2 3 2 2 2 2 2 4" xfId="6913" xr:uid="{00000000-0005-0000-0000-0000442B0000}"/>
    <cellStyle name="RowTitles1-Detail 2 3 2 2 2 2 2 4 2" xfId="26290" xr:uid="{00000000-0005-0000-0000-0000452B0000}"/>
    <cellStyle name="RowTitles1-Detail 2 3 2 2 2 2 2 5" xfId="20236" xr:uid="{00000000-0005-0000-0000-0000462B0000}"/>
    <cellStyle name="RowTitles1-Detail 2 3 2 2 2 2 3" xfId="3571" xr:uid="{00000000-0005-0000-0000-0000472B0000}"/>
    <cellStyle name="RowTitles1-Detail 2 3 2 2 2 2 3 2" xfId="13202" xr:uid="{00000000-0005-0000-0000-0000482B0000}"/>
    <cellStyle name="RowTitles1-Detail 2 3 2 2 2 2 3 2 2" xfId="23569" xr:uid="{00000000-0005-0000-0000-0000492B0000}"/>
    <cellStyle name="RowTitles1-Detail 2 3 2 2 2 2 3 2 2 2" xfId="35000" xr:uid="{00000000-0005-0000-0000-00004A2B0000}"/>
    <cellStyle name="RowTitles1-Detail 2 3 2 2 2 2 3 2 3" xfId="32367" xr:uid="{00000000-0005-0000-0000-00004B2B0000}"/>
    <cellStyle name="RowTitles1-Detail 2 3 2 2 2 2 3 3" xfId="16811" xr:uid="{00000000-0005-0000-0000-00004C2B0000}"/>
    <cellStyle name="RowTitles1-Detail 2 3 2 2 2 2 3 3 2" xfId="29477" xr:uid="{00000000-0005-0000-0000-00004D2B0000}"/>
    <cellStyle name="RowTitles1-Detail 2 3 2 2 2 2 3 3 2 2" xfId="38257" xr:uid="{00000000-0005-0000-0000-00004E2B0000}"/>
    <cellStyle name="RowTitles1-Detail 2 3 2 2 2 2 3 4" xfId="8420" xr:uid="{00000000-0005-0000-0000-00004F2B0000}"/>
    <cellStyle name="RowTitles1-Detail 2 3 2 2 2 2 3 4 2" xfId="26527" xr:uid="{00000000-0005-0000-0000-0000502B0000}"/>
    <cellStyle name="RowTitles1-Detail 2 3 2 2 2 2 3 5" xfId="24757" xr:uid="{00000000-0005-0000-0000-0000512B0000}"/>
    <cellStyle name="RowTitles1-Detail 2 3 2 2 2 2 4" xfId="9214" xr:uid="{00000000-0005-0000-0000-0000522B0000}"/>
    <cellStyle name="RowTitles1-Detail 2 3 2 2 2 2 4 2" xfId="18374" xr:uid="{00000000-0005-0000-0000-0000532B0000}"/>
    <cellStyle name="RowTitles1-Detail 2 3 2 2 2 2 5" xfId="10233" xr:uid="{00000000-0005-0000-0000-0000542B0000}"/>
    <cellStyle name="RowTitles1-Detail 2 3 2 2 2 2 5 2" xfId="26197" xr:uid="{00000000-0005-0000-0000-0000552B0000}"/>
    <cellStyle name="RowTitles1-Detail 2 3 2 2 2 2 5 2 2" xfId="35739" xr:uid="{00000000-0005-0000-0000-0000562B0000}"/>
    <cellStyle name="RowTitles1-Detail 2 3 2 2 2 3" xfId="1069" xr:uid="{00000000-0005-0000-0000-0000572B0000}"/>
    <cellStyle name="RowTitles1-Detail 2 3 2 2 2 3 2" xfId="2330" xr:uid="{00000000-0005-0000-0000-0000582B0000}"/>
    <cellStyle name="RowTitles1-Detail 2 3 2 2 2 3 2 2" xfId="11971" xr:uid="{00000000-0005-0000-0000-0000592B0000}"/>
    <cellStyle name="RowTitles1-Detail 2 3 2 2 2 3 2 2 2" xfId="22371" xr:uid="{00000000-0005-0000-0000-00005A2B0000}"/>
    <cellStyle name="RowTitles1-Detail 2 3 2 2 2 3 2 2 2 2" xfId="34052" xr:uid="{00000000-0005-0000-0000-00005B2B0000}"/>
    <cellStyle name="RowTitles1-Detail 2 3 2 2 2 3 2 2 3" xfId="31252" xr:uid="{00000000-0005-0000-0000-00005C2B0000}"/>
    <cellStyle name="RowTitles1-Detail 2 3 2 2 2 3 2 3" xfId="15618" xr:uid="{00000000-0005-0000-0000-00005D2B0000}"/>
    <cellStyle name="RowTitles1-Detail 2 3 2 2 2 3 2 3 2" xfId="28284" xr:uid="{00000000-0005-0000-0000-00005E2B0000}"/>
    <cellStyle name="RowTitles1-Detail 2 3 2 2 2 3 2 3 2 2" xfId="37071" xr:uid="{00000000-0005-0000-0000-00005F2B0000}"/>
    <cellStyle name="RowTitles1-Detail 2 3 2 2 2 3 2 4" xfId="7133" xr:uid="{00000000-0005-0000-0000-0000602B0000}"/>
    <cellStyle name="RowTitles1-Detail 2 3 2 2 2 3 2 4 2" xfId="27763" xr:uid="{00000000-0005-0000-0000-0000612B0000}"/>
    <cellStyle name="RowTitles1-Detail 2 3 2 2 2 3 2 5" xfId="25763" xr:uid="{00000000-0005-0000-0000-0000622B0000}"/>
    <cellStyle name="RowTitles1-Detail 2 3 2 2 2 3 3" xfId="3847" xr:uid="{00000000-0005-0000-0000-0000632B0000}"/>
    <cellStyle name="RowTitles1-Detail 2 3 2 2 2 3 3 2" xfId="13473" xr:uid="{00000000-0005-0000-0000-0000642B0000}"/>
    <cellStyle name="RowTitles1-Detail 2 3 2 2 2 3 3 2 2" xfId="23834" xr:uid="{00000000-0005-0000-0000-0000652B0000}"/>
    <cellStyle name="RowTitles1-Detail 2 3 2 2 2 3 3 2 2 2" xfId="35165" xr:uid="{00000000-0005-0000-0000-0000662B0000}"/>
    <cellStyle name="RowTitles1-Detail 2 3 2 2 2 3 3 2 3" xfId="32560" xr:uid="{00000000-0005-0000-0000-0000672B0000}"/>
    <cellStyle name="RowTitles1-Detail 2 3 2 2 2 3 3 3" xfId="17066" xr:uid="{00000000-0005-0000-0000-0000682B0000}"/>
    <cellStyle name="RowTitles1-Detail 2 3 2 2 2 3 3 3 2" xfId="29732" xr:uid="{00000000-0005-0000-0000-0000692B0000}"/>
    <cellStyle name="RowTitles1-Detail 2 3 2 2 2 3 3 3 2 2" xfId="38510" xr:uid="{00000000-0005-0000-0000-00006A2B0000}"/>
    <cellStyle name="RowTitles1-Detail 2 3 2 2 2 3 3 4" xfId="8641" xr:uid="{00000000-0005-0000-0000-00006B2B0000}"/>
    <cellStyle name="RowTitles1-Detail 2 3 2 2 2 3 3 4 2" xfId="25870" xr:uid="{00000000-0005-0000-0000-00006C2B0000}"/>
    <cellStyle name="RowTitles1-Detail 2 3 2 2 2 3 3 5" xfId="20778" xr:uid="{00000000-0005-0000-0000-00006D2B0000}"/>
    <cellStyle name="RowTitles1-Detail 2 3 2 2 2 3 4" xfId="9437" xr:uid="{00000000-0005-0000-0000-00006E2B0000}"/>
    <cellStyle name="RowTitles1-Detail 2 3 2 2 2 3 4 2" xfId="25810" xr:uid="{00000000-0005-0000-0000-00006F2B0000}"/>
    <cellStyle name="RowTitles1-Detail 2 3 2 2 2 3 5" xfId="10785" xr:uid="{00000000-0005-0000-0000-0000702B0000}"/>
    <cellStyle name="RowTitles1-Detail 2 3 2 2 2 3 5 2" xfId="21249" xr:uid="{00000000-0005-0000-0000-0000712B0000}"/>
    <cellStyle name="RowTitles1-Detail 2 3 2 2 2 3 5 2 2" xfId="33506" xr:uid="{00000000-0005-0000-0000-0000722B0000}"/>
    <cellStyle name="RowTitles1-Detail 2 3 2 2 2 3 5 3" xfId="30639" xr:uid="{00000000-0005-0000-0000-0000732B0000}"/>
    <cellStyle name="RowTitles1-Detail 2 3 2 2 2 3 6" xfId="14470" xr:uid="{00000000-0005-0000-0000-0000742B0000}"/>
    <cellStyle name="RowTitles1-Detail 2 3 2 2 2 3 6 2" xfId="27163" xr:uid="{00000000-0005-0000-0000-0000752B0000}"/>
    <cellStyle name="RowTitles1-Detail 2 3 2 2 2 3 6 2 2" xfId="35999" xr:uid="{00000000-0005-0000-0000-0000762B0000}"/>
    <cellStyle name="RowTitles1-Detail 2 3 2 2 2 3 7" xfId="5592" xr:uid="{00000000-0005-0000-0000-0000772B0000}"/>
    <cellStyle name="RowTitles1-Detail 2 3 2 2 2 3 7 2" xfId="18564" xr:uid="{00000000-0005-0000-0000-0000782B0000}"/>
    <cellStyle name="RowTitles1-Detail 2 3 2 2 2 3 8" xfId="18966" xr:uid="{00000000-0005-0000-0000-0000792B0000}"/>
    <cellStyle name="RowTitles1-Detail 2 3 2 2 2 4" xfId="1302" xr:uid="{00000000-0005-0000-0000-00007A2B0000}"/>
    <cellStyle name="RowTitles1-Detail 2 3 2 2 2 4 2" xfId="2331" xr:uid="{00000000-0005-0000-0000-00007B2B0000}"/>
    <cellStyle name="RowTitles1-Detail 2 3 2 2 2 4 2 2" xfId="11972" xr:uid="{00000000-0005-0000-0000-00007C2B0000}"/>
    <cellStyle name="RowTitles1-Detail 2 3 2 2 2 4 2 2 2" xfId="22372" xr:uid="{00000000-0005-0000-0000-00007D2B0000}"/>
    <cellStyle name="RowTitles1-Detail 2 3 2 2 2 4 2 2 2 2" xfId="34053" xr:uid="{00000000-0005-0000-0000-00007E2B0000}"/>
    <cellStyle name="RowTitles1-Detail 2 3 2 2 2 4 2 2 3" xfId="31253" xr:uid="{00000000-0005-0000-0000-00007F2B0000}"/>
    <cellStyle name="RowTitles1-Detail 2 3 2 2 2 4 2 3" xfId="15619" xr:uid="{00000000-0005-0000-0000-0000802B0000}"/>
    <cellStyle name="RowTitles1-Detail 2 3 2 2 2 4 2 3 2" xfId="28285" xr:uid="{00000000-0005-0000-0000-0000812B0000}"/>
    <cellStyle name="RowTitles1-Detail 2 3 2 2 2 4 2 3 2 2" xfId="37072" xr:uid="{00000000-0005-0000-0000-0000822B0000}"/>
    <cellStyle name="RowTitles1-Detail 2 3 2 2 2 4 2 4" xfId="7364" xr:uid="{00000000-0005-0000-0000-0000832B0000}"/>
    <cellStyle name="RowTitles1-Detail 2 3 2 2 2 4 2 4 2" xfId="27717" xr:uid="{00000000-0005-0000-0000-0000842B0000}"/>
    <cellStyle name="RowTitles1-Detail 2 3 2 2 2 4 2 5" xfId="20805" xr:uid="{00000000-0005-0000-0000-0000852B0000}"/>
    <cellStyle name="RowTitles1-Detail 2 3 2 2 2 4 3" xfId="4080" xr:uid="{00000000-0005-0000-0000-0000862B0000}"/>
    <cellStyle name="RowTitles1-Detail 2 3 2 2 2 4 3 2" xfId="13702" xr:uid="{00000000-0005-0000-0000-0000872B0000}"/>
    <cellStyle name="RowTitles1-Detail 2 3 2 2 2 4 3 2 2" xfId="24054" xr:uid="{00000000-0005-0000-0000-0000882B0000}"/>
    <cellStyle name="RowTitles1-Detail 2 3 2 2 2 4 3 2 2 2" xfId="35314" xr:uid="{00000000-0005-0000-0000-0000892B0000}"/>
    <cellStyle name="RowTitles1-Detail 2 3 2 2 2 4 3 2 3" xfId="32732" xr:uid="{00000000-0005-0000-0000-00008A2B0000}"/>
    <cellStyle name="RowTitles1-Detail 2 3 2 2 2 4 3 3" xfId="17279" xr:uid="{00000000-0005-0000-0000-00008B2B0000}"/>
    <cellStyle name="RowTitles1-Detail 2 3 2 2 2 4 3 3 2" xfId="29945" xr:uid="{00000000-0005-0000-0000-00008C2B0000}"/>
    <cellStyle name="RowTitles1-Detail 2 3 2 2 2 4 3 3 2 2" xfId="38722" xr:uid="{00000000-0005-0000-0000-00008D2B0000}"/>
    <cellStyle name="RowTitles1-Detail 2 3 2 2 2 4 3 4" xfId="9687" xr:uid="{00000000-0005-0000-0000-00008E2B0000}"/>
    <cellStyle name="RowTitles1-Detail 2 3 2 2 2 4 3 4 2" xfId="26284" xr:uid="{00000000-0005-0000-0000-00008F2B0000}"/>
    <cellStyle name="RowTitles1-Detail 2 3 2 2 2 4 3 5" xfId="25204" xr:uid="{00000000-0005-0000-0000-0000902B0000}"/>
    <cellStyle name="RowTitles1-Detail 2 3 2 2 2 4 4" xfId="10973" xr:uid="{00000000-0005-0000-0000-0000912B0000}"/>
    <cellStyle name="RowTitles1-Detail 2 3 2 2 2 4 4 2" xfId="21412" xr:uid="{00000000-0005-0000-0000-0000922B0000}"/>
    <cellStyle name="RowTitles1-Detail 2 3 2 2 2 4 4 2 2" xfId="33599" xr:uid="{00000000-0005-0000-0000-0000932B0000}"/>
    <cellStyle name="RowTitles1-Detail 2 3 2 2 2 4 4 3" xfId="30747" xr:uid="{00000000-0005-0000-0000-0000942B0000}"/>
    <cellStyle name="RowTitles1-Detail 2 3 2 2 2 4 5" xfId="14680" xr:uid="{00000000-0005-0000-0000-0000952B0000}"/>
    <cellStyle name="RowTitles1-Detail 2 3 2 2 2 4 5 2" xfId="27365" xr:uid="{00000000-0005-0000-0000-0000962B0000}"/>
    <cellStyle name="RowTitles1-Detail 2 3 2 2 2 4 5 2 2" xfId="36193" xr:uid="{00000000-0005-0000-0000-0000972B0000}"/>
    <cellStyle name="RowTitles1-Detail 2 3 2 2 2 4 6" xfId="5820" xr:uid="{00000000-0005-0000-0000-0000982B0000}"/>
    <cellStyle name="RowTitles1-Detail 2 3 2 2 2 4 6 2" xfId="26480" xr:uid="{00000000-0005-0000-0000-0000992B0000}"/>
    <cellStyle name="RowTitles1-Detail 2 3 2 2 2 4 7" xfId="20563" xr:uid="{00000000-0005-0000-0000-00009A2B0000}"/>
    <cellStyle name="RowTitles1-Detail 2 3 2 2 2 5" xfId="1518" xr:uid="{00000000-0005-0000-0000-00009B2B0000}"/>
    <cellStyle name="RowTitles1-Detail 2 3 2 2 2 5 2" xfId="2332" xr:uid="{00000000-0005-0000-0000-00009C2B0000}"/>
    <cellStyle name="RowTitles1-Detail 2 3 2 2 2 5 2 2" xfId="11973" xr:uid="{00000000-0005-0000-0000-00009D2B0000}"/>
    <cellStyle name="RowTitles1-Detail 2 3 2 2 2 5 2 2 2" xfId="22373" xr:uid="{00000000-0005-0000-0000-00009E2B0000}"/>
    <cellStyle name="RowTitles1-Detail 2 3 2 2 2 5 2 2 2 2" xfId="34054" xr:uid="{00000000-0005-0000-0000-00009F2B0000}"/>
    <cellStyle name="RowTitles1-Detail 2 3 2 2 2 5 2 2 3" xfId="31254" xr:uid="{00000000-0005-0000-0000-0000A02B0000}"/>
    <cellStyle name="RowTitles1-Detail 2 3 2 2 2 5 2 3" xfId="15620" xr:uid="{00000000-0005-0000-0000-0000A12B0000}"/>
    <cellStyle name="RowTitles1-Detail 2 3 2 2 2 5 2 3 2" xfId="28286" xr:uid="{00000000-0005-0000-0000-0000A22B0000}"/>
    <cellStyle name="RowTitles1-Detail 2 3 2 2 2 5 2 3 2 2" xfId="37073" xr:uid="{00000000-0005-0000-0000-0000A32B0000}"/>
    <cellStyle name="RowTitles1-Detail 2 3 2 2 2 5 2 4" xfId="7365" xr:uid="{00000000-0005-0000-0000-0000A42B0000}"/>
    <cellStyle name="RowTitles1-Detail 2 3 2 2 2 5 2 4 2" xfId="4682" xr:uid="{00000000-0005-0000-0000-0000A52B0000}"/>
    <cellStyle name="RowTitles1-Detail 2 3 2 2 2 5 2 5" xfId="26793" xr:uid="{00000000-0005-0000-0000-0000A62B0000}"/>
    <cellStyle name="RowTitles1-Detail 2 3 2 2 2 5 3" xfId="4296" xr:uid="{00000000-0005-0000-0000-0000A72B0000}"/>
    <cellStyle name="RowTitles1-Detail 2 3 2 2 2 5 3 2" xfId="13918" xr:uid="{00000000-0005-0000-0000-0000A82B0000}"/>
    <cellStyle name="RowTitles1-Detail 2 3 2 2 2 5 3 2 2" xfId="24259" xr:uid="{00000000-0005-0000-0000-0000A92B0000}"/>
    <cellStyle name="RowTitles1-Detail 2 3 2 2 2 5 3 2 2 2" xfId="35454" xr:uid="{00000000-0005-0000-0000-0000AA2B0000}"/>
    <cellStyle name="RowTitles1-Detail 2 3 2 2 2 5 3 2 3" xfId="32893" xr:uid="{00000000-0005-0000-0000-0000AB2B0000}"/>
    <cellStyle name="RowTitles1-Detail 2 3 2 2 2 5 3 3" xfId="17477" xr:uid="{00000000-0005-0000-0000-0000AC2B0000}"/>
    <cellStyle name="RowTitles1-Detail 2 3 2 2 2 5 3 3 2" xfId="30143" xr:uid="{00000000-0005-0000-0000-0000AD2B0000}"/>
    <cellStyle name="RowTitles1-Detail 2 3 2 2 2 5 3 3 2 2" xfId="38920" xr:uid="{00000000-0005-0000-0000-0000AE2B0000}"/>
    <cellStyle name="RowTitles1-Detail 2 3 2 2 2 5 3 4" xfId="9688" xr:uid="{00000000-0005-0000-0000-0000AF2B0000}"/>
    <cellStyle name="RowTitles1-Detail 2 3 2 2 2 5 3 4 2" xfId="20705" xr:uid="{00000000-0005-0000-0000-0000B02B0000}"/>
    <cellStyle name="RowTitles1-Detail 2 3 2 2 2 5 3 5" xfId="18969" xr:uid="{00000000-0005-0000-0000-0000B12B0000}"/>
    <cellStyle name="RowTitles1-Detail 2 3 2 2 2 5 4" xfId="11189" xr:uid="{00000000-0005-0000-0000-0000B22B0000}"/>
    <cellStyle name="RowTitles1-Detail 2 3 2 2 2 5 4 2" xfId="21620" xr:uid="{00000000-0005-0000-0000-0000B32B0000}"/>
    <cellStyle name="RowTitles1-Detail 2 3 2 2 2 5 4 2 2" xfId="33739" xr:uid="{00000000-0005-0000-0000-0000B42B0000}"/>
    <cellStyle name="RowTitles1-Detail 2 3 2 2 2 5 4 3" xfId="30908" xr:uid="{00000000-0005-0000-0000-0000B52B0000}"/>
    <cellStyle name="RowTitles1-Detail 2 3 2 2 2 5 5" xfId="14896" xr:uid="{00000000-0005-0000-0000-0000B62B0000}"/>
    <cellStyle name="RowTitles1-Detail 2 3 2 2 2 5 5 2" xfId="27572" xr:uid="{00000000-0005-0000-0000-0000B72B0000}"/>
    <cellStyle name="RowTitles1-Detail 2 3 2 2 2 5 5 2 2" xfId="36391" xr:uid="{00000000-0005-0000-0000-0000B82B0000}"/>
    <cellStyle name="RowTitles1-Detail 2 3 2 2 2 5 6" xfId="5821" xr:uid="{00000000-0005-0000-0000-0000B92B0000}"/>
    <cellStyle name="RowTitles1-Detail 2 3 2 2 2 5 6 2" xfId="26412" xr:uid="{00000000-0005-0000-0000-0000BA2B0000}"/>
    <cellStyle name="RowTitles1-Detail 2 3 2 2 2 5 7" xfId="25101" xr:uid="{00000000-0005-0000-0000-0000BB2B0000}"/>
    <cellStyle name="RowTitles1-Detail 2 3 2 2 2 6" xfId="1720" xr:uid="{00000000-0005-0000-0000-0000BC2B0000}"/>
    <cellStyle name="RowTitles1-Detail 2 3 2 2 2 6 2" xfId="2333" xr:uid="{00000000-0005-0000-0000-0000BD2B0000}"/>
    <cellStyle name="RowTitles1-Detail 2 3 2 2 2 6 2 2" xfId="11974" xr:uid="{00000000-0005-0000-0000-0000BE2B0000}"/>
    <cellStyle name="RowTitles1-Detail 2 3 2 2 2 6 2 2 2" xfId="22374" xr:uid="{00000000-0005-0000-0000-0000BF2B0000}"/>
    <cellStyle name="RowTitles1-Detail 2 3 2 2 2 6 2 2 2 2" xfId="34055" xr:uid="{00000000-0005-0000-0000-0000C02B0000}"/>
    <cellStyle name="RowTitles1-Detail 2 3 2 2 2 6 2 2 3" xfId="31255" xr:uid="{00000000-0005-0000-0000-0000C12B0000}"/>
    <cellStyle name="RowTitles1-Detail 2 3 2 2 2 6 2 3" xfId="15621" xr:uid="{00000000-0005-0000-0000-0000C22B0000}"/>
    <cellStyle name="RowTitles1-Detail 2 3 2 2 2 6 2 3 2" xfId="28287" xr:uid="{00000000-0005-0000-0000-0000C32B0000}"/>
    <cellStyle name="RowTitles1-Detail 2 3 2 2 2 6 2 3 2 2" xfId="37074" xr:uid="{00000000-0005-0000-0000-0000C42B0000}"/>
    <cellStyle name="RowTitles1-Detail 2 3 2 2 2 6 2 4" xfId="7366" xr:uid="{00000000-0005-0000-0000-0000C52B0000}"/>
    <cellStyle name="RowTitles1-Detail 2 3 2 2 2 6 2 4 2" xfId="24648" xr:uid="{00000000-0005-0000-0000-0000C62B0000}"/>
    <cellStyle name="RowTitles1-Detail 2 3 2 2 2 6 2 5" xfId="26347" xr:uid="{00000000-0005-0000-0000-0000C72B0000}"/>
    <cellStyle name="RowTitles1-Detail 2 3 2 2 2 6 3" xfId="4498" xr:uid="{00000000-0005-0000-0000-0000C82B0000}"/>
    <cellStyle name="RowTitles1-Detail 2 3 2 2 2 6 3 2" xfId="14120" xr:uid="{00000000-0005-0000-0000-0000C92B0000}"/>
    <cellStyle name="RowTitles1-Detail 2 3 2 2 2 6 3 2 2" xfId="24452" xr:uid="{00000000-0005-0000-0000-0000CA2B0000}"/>
    <cellStyle name="RowTitles1-Detail 2 3 2 2 2 6 3 2 2 2" xfId="35585" xr:uid="{00000000-0005-0000-0000-0000CB2B0000}"/>
    <cellStyle name="RowTitles1-Detail 2 3 2 2 2 6 3 2 3" xfId="33045" xr:uid="{00000000-0005-0000-0000-0000CC2B0000}"/>
    <cellStyle name="RowTitles1-Detail 2 3 2 2 2 6 3 3" xfId="17664" xr:uid="{00000000-0005-0000-0000-0000CD2B0000}"/>
    <cellStyle name="RowTitles1-Detail 2 3 2 2 2 6 3 3 2" xfId="30330" xr:uid="{00000000-0005-0000-0000-0000CE2B0000}"/>
    <cellStyle name="RowTitles1-Detail 2 3 2 2 2 6 3 3 2 2" xfId="39107" xr:uid="{00000000-0005-0000-0000-0000CF2B0000}"/>
    <cellStyle name="RowTitles1-Detail 2 3 2 2 2 6 3 4" xfId="9689" xr:uid="{00000000-0005-0000-0000-0000D02B0000}"/>
    <cellStyle name="RowTitles1-Detail 2 3 2 2 2 6 3 4 2" xfId="24876" xr:uid="{00000000-0005-0000-0000-0000D12B0000}"/>
    <cellStyle name="RowTitles1-Detail 2 3 2 2 2 6 3 5" xfId="4890" xr:uid="{00000000-0005-0000-0000-0000D22B0000}"/>
    <cellStyle name="RowTitles1-Detail 2 3 2 2 2 6 4" xfId="11391" xr:uid="{00000000-0005-0000-0000-0000D32B0000}"/>
    <cellStyle name="RowTitles1-Detail 2 3 2 2 2 6 4 2" xfId="21816" xr:uid="{00000000-0005-0000-0000-0000D42B0000}"/>
    <cellStyle name="RowTitles1-Detail 2 3 2 2 2 6 4 2 2" xfId="33870" xr:uid="{00000000-0005-0000-0000-0000D52B0000}"/>
    <cellStyle name="RowTitles1-Detail 2 3 2 2 2 6 4 3" xfId="31060" xr:uid="{00000000-0005-0000-0000-0000D62B0000}"/>
    <cellStyle name="RowTitles1-Detail 2 3 2 2 2 6 5" xfId="15098" xr:uid="{00000000-0005-0000-0000-0000D72B0000}"/>
    <cellStyle name="RowTitles1-Detail 2 3 2 2 2 6 5 2" xfId="27767" xr:uid="{00000000-0005-0000-0000-0000D82B0000}"/>
    <cellStyle name="RowTitles1-Detail 2 3 2 2 2 6 5 2 2" xfId="36578" xr:uid="{00000000-0005-0000-0000-0000D92B0000}"/>
    <cellStyle name="RowTitles1-Detail 2 3 2 2 2 6 6" xfId="5822" xr:uid="{00000000-0005-0000-0000-0000DA2B0000}"/>
    <cellStyle name="RowTitles1-Detail 2 3 2 2 2 6 6 2" xfId="20273" xr:uid="{00000000-0005-0000-0000-0000DB2B0000}"/>
    <cellStyle name="RowTitles1-Detail 2 3 2 2 2 6 7" xfId="26183" xr:uid="{00000000-0005-0000-0000-0000DC2B0000}"/>
    <cellStyle name="RowTitles1-Detail 2 3 2 2 2 7" xfId="2328" xr:uid="{00000000-0005-0000-0000-0000DD2B0000}"/>
    <cellStyle name="RowTitles1-Detail 2 3 2 2 2 7 2" xfId="11969" xr:uid="{00000000-0005-0000-0000-0000DE2B0000}"/>
    <cellStyle name="RowTitles1-Detail 2 3 2 2 2 7 2 2" xfId="22369" xr:uid="{00000000-0005-0000-0000-0000DF2B0000}"/>
    <cellStyle name="RowTitles1-Detail 2 3 2 2 2 7 2 2 2" xfId="34050" xr:uid="{00000000-0005-0000-0000-0000E02B0000}"/>
    <cellStyle name="RowTitles1-Detail 2 3 2 2 2 7 2 3" xfId="31250" xr:uid="{00000000-0005-0000-0000-0000E12B0000}"/>
    <cellStyle name="RowTitles1-Detail 2 3 2 2 2 7 3" xfId="15616" xr:uid="{00000000-0005-0000-0000-0000E22B0000}"/>
    <cellStyle name="RowTitles1-Detail 2 3 2 2 2 7 3 2" xfId="28282" xr:uid="{00000000-0005-0000-0000-0000E32B0000}"/>
    <cellStyle name="RowTitles1-Detail 2 3 2 2 2 7 3 2 2" xfId="37069" xr:uid="{00000000-0005-0000-0000-0000E42B0000}"/>
    <cellStyle name="RowTitles1-Detail 2 3 2 2 2 7 4" xfId="6475" xr:uid="{00000000-0005-0000-0000-0000E52B0000}"/>
    <cellStyle name="RowTitles1-Detail 2 3 2 2 2 7 4 2" xfId="19136" xr:uid="{00000000-0005-0000-0000-0000E62B0000}"/>
    <cellStyle name="RowTitles1-Detail 2 3 2 2 2 7 5" xfId="19598" xr:uid="{00000000-0005-0000-0000-0000E72B0000}"/>
    <cellStyle name="RowTitles1-Detail 2 3 2 2 2 8" xfId="8875" xr:uid="{00000000-0005-0000-0000-0000E82B0000}"/>
    <cellStyle name="RowTitles1-Detail 2 3 2 2 2 8 2" xfId="21138" xr:uid="{00000000-0005-0000-0000-0000E92B0000}"/>
    <cellStyle name="RowTitles1-Detail 2 3 2 2 2 9" xfId="10274" xr:uid="{00000000-0005-0000-0000-0000EA2B0000}"/>
    <cellStyle name="RowTitles1-Detail 2 3 2 2 2 9 2" xfId="17957" xr:uid="{00000000-0005-0000-0000-0000EB2B0000}"/>
    <cellStyle name="RowTitles1-Detail 2 3 2 2 2 9 2 2" xfId="33161" xr:uid="{00000000-0005-0000-0000-0000EC2B0000}"/>
    <cellStyle name="RowTitles1-Detail 2 3 2 2 2_STUD aligned by INSTIT" xfId="4958" xr:uid="{00000000-0005-0000-0000-0000ED2B0000}"/>
    <cellStyle name="RowTitles1-Detail 2 3 2 2 3" xfId="497" xr:uid="{00000000-0005-0000-0000-0000EE2B0000}"/>
    <cellStyle name="RowTitles1-Detail 2 3 2 2 3 2" xfId="853" xr:uid="{00000000-0005-0000-0000-0000EF2B0000}"/>
    <cellStyle name="RowTitles1-Detail 2 3 2 2 3 2 2" xfId="2335" xr:uid="{00000000-0005-0000-0000-0000F02B0000}"/>
    <cellStyle name="RowTitles1-Detail 2 3 2 2 3 2 2 2" xfId="11976" xr:uid="{00000000-0005-0000-0000-0000F12B0000}"/>
    <cellStyle name="RowTitles1-Detail 2 3 2 2 3 2 2 2 2" xfId="22376" xr:uid="{00000000-0005-0000-0000-0000F22B0000}"/>
    <cellStyle name="RowTitles1-Detail 2 3 2 2 3 2 2 2 2 2" xfId="34057" xr:uid="{00000000-0005-0000-0000-0000F32B0000}"/>
    <cellStyle name="RowTitles1-Detail 2 3 2 2 3 2 2 2 3" xfId="31257" xr:uid="{00000000-0005-0000-0000-0000F42B0000}"/>
    <cellStyle name="RowTitles1-Detail 2 3 2 2 3 2 2 3" xfId="15623" xr:uid="{00000000-0005-0000-0000-0000F52B0000}"/>
    <cellStyle name="RowTitles1-Detail 2 3 2 2 3 2 2 3 2" xfId="28289" xr:uid="{00000000-0005-0000-0000-0000F62B0000}"/>
    <cellStyle name="RowTitles1-Detail 2 3 2 2 3 2 2 3 2 2" xfId="37076" xr:uid="{00000000-0005-0000-0000-0000F72B0000}"/>
    <cellStyle name="RowTitles1-Detail 2 3 2 2 3 2 2 4" xfId="6795" xr:uid="{00000000-0005-0000-0000-0000F82B0000}"/>
    <cellStyle name="RowTitles1-Detail 2 3 2 2 3 2 2 4 2" xfId="18339" xr:uid="{00000000-0005-0000-0000-0000F92B0000}"/>
    <cellStyle name="RowTitles1-Detail 2 3 2 2 3 2 2 5" xfId="18262" xr:uid="{00000000-0005-0000-0000-0000FA2B0000}"/>
    <cellStyle name="RowTitles1-Detail 2 3 2 2 3 2 3" xfId="3634" xr:uid="{00000000-0005-0000-0000-0000FB2B0000}"/>
    <cellStyle name="RowTitles1-Detail 2 3 2 2 3 2 3 2" xfId="13261" xr:uid="{00000000-0005-0000-0000-0000FC2B0000}"/>
    <cellStyle name="RowTitles1-Detail 2 3 2 2 3 2 3 2 2" xfId="23627" xr:uid="{00000000-0005-0000-0000-0000FD2B0000}"/>
    <cellStyle name="RowTitles1-Detail 2 3 2 2 3 2 3 2 2 2" xfId="35036" xr:uid="{00000000-0005-0000-0000-0000FE2B0000}"/>
    <cellStyle name="RowTitles1-Detail 2 3 2 2 3 2 3 2 3" xfId="32409" xr:uid="{00000000-0005-0000-0000-0000FF2B0000}"/>
    <cellStyle name="RowTitles1-Detail 2 3 2 2 3 2 3 3" xfId="16867" xr:uid="{00000000-0005-0000-0000-0000002C0000}"/>
    <cellStyle name="RowTitles1-Detail 2 3 2 2 3 2 3 3 2" xfId="29533" xr:uid="{00000000-0005-0000-0000-0000012C0000}"/>
    <cellStyle name="RowTitles1-Detail 2 3 2 2 3 2 3 3 2 2" xfId="38312" xr:uid="{00000000-0005-0000-0000-0000022C0000}"/>
    <cellStyle name="RowTitles1-Detail 2 3 2 2 3 2 3 4" xfId="8301" xr:uid="{00000000-0005-0000-0000-0000032C0000}"/>
    <cellStyle name="RowTitles1-Detail 2 3 2 2 3 2 3 4 2" xfId="18091" xr:uid="{00000000-0005-0000-0000-0000042C0000}"/>
    <cellStyle name="RowTitles1-Detail 2 3 2 2 3 2 3 5" xfId="4858" xr:uid="{00000000-0005-0000-0000-0000052C0000}"/>
    <cellStyle name="RowTitles1-Detail 2 3 2 2 3 2 4" xfId="9094" xr:uid="{00000000-0005-0000-0000-0000062C0000}"/>
    <cellStyle name="RowTitles1-Detail 2 3 2 2 3 2 4 2" xfId="26119" xr:uid="{00000000-0005-0000-0000-0000072C0000}"/>
    <cellStyle name="RowTitles1-Detail 2 3 2 2 3 2 5" xfId="10605" xr:uid="{00000000-0005-0000-0000-0000082C0000}"/>
    <cellStyle name="RowTitles1-Detail 2 3 2 2 3 2 5 2" xfId="21088" xr:uid="{00000000-0005-0000-0000-0000092C0000}"/>
    <cellStyle name="RowTitles1-Detail 2 3 2 2 3 2 5 2 2" xfId="33423" xr:uid="{00000000-0005-0000-0000-00000A2C0000}"/>
    <cellStyle name="RowTitles1-Detail 2 3 2 2 3 2 5 3" xfId="30538" xr:uid="{00000000-0005-0000-0000-00000B2C0000}"/>
    <cellStyle name="RowTitles1-Detail 2 3 2 2 3 2 6" xfId="14267" xr:uid="{00000000-0005-0000-0000-00000C2C0000}"/>
    <cellStyle name="RowTitles1-Detail 2 3 2 2 3 2 6 2" xfId="26968" xr:uid="{00000000-0005-0000-0000-00000D2C0000}"/>
    <cellStyle name="RowTitles1-Detail 2 3 2 2 3 2 6 2 2" xfId="35810" xr:uid="{00000000-0005-0000-0000-00000E2C0000}"/>
    <cellStyle name="RowTitles1-Detail 2 3 2 2 3 2 7" xfId="5323" xr:uid="{00000000-0005-0000-0000-00000F2C0000}"/>
    <cellStyle name="RowTitles1-Detail 2 3 2 2 3 2 7 2" xfId="18533" xr:uid="{00000000-0005-0000-0000-0000102C0000}"/>
    <cellStyle name="RowTitles1-Detail 2 3 2 2 3 2 8" xfId="19723" xr:uid="{00000000-0005-0000-0000-0000112C0000}"/>
    <cellStyle name="RowTitles1-Detail 2 3 2 2 3 3" xfId="1132" xr:uid="{00000000-0005-0000-0000-0000122C0000}"/>
    <cellStyle name="RowTitles1-Detail 2 3 2 2 3 3 2" xfId="2336" xr:uid="{00000000-0005-0000-0000-0000132C0000}"/>
    <cellStyle name="RowTitles1-Detail 2 3 2 2 3 3 2 2" xfId="11977" xr:uid="{00000000-0005-0000-0000-0000142C0000}"/>
    <cellStyle name="RowTitles1-Detail 2 3 2 2 3 3 2 2 2" xfId="22377" xr:uid="{00000000-0005-0000-0000-0000152C0000}"/>
    <cellStyle name="RowTitles1-Detail 2 3 2 2 3 3 2 2 2 2" xfId="34058" xr:uid="{00000000-0005-0000-0000-0000162C0000}"/>
    <cellStyle name="RowTitles1-Detail 2 3 2 2 3 3 2 2 3" xfId="31258" xr:uid="{00000000-0005-0000-0000-0000172C0000}"/>
    <cellStyle name="RowTitles1-Detail 2 3 2 2 3 3 2 3" xfId="15624" xr:uid="{00000000-0005-0000-0000-0000182C0000}"/>
    <cellStyle name="RowTitles1-Detail 2 3 2 2 3 3 2 3 2" xfId="28290" xr:uid="{00000000-0005-0000-0000-0000192C0000}"/>
    <cellStyle name="RowTitles1-Detail 2 3 2 2 3 3 2 3 2 2" xfId="37077" xr:uid="{00000000-0005-0000-0000-00001A2C0000}"/>
    <cellStyle name="RowTitles1-Detail 2 3 2 2 3 3 2 4" xfId="6969" xr:uid="{00000000-0005-0000-0000-00001B2C0000}"/>
    <cellStyle name="RowTitles1-Detail 2 3 2 2 3 3 2 4 2" xfId="5334" xr:uid="{00000000-0005-0000-0000-00001C2C0000}"/>
    <cellStyle name="RowTitles1-Detail 2 3 2 2 3 3 2 5" xfId="19809" xr:uid="{00000000-0005-0000-0000-00001D2C0000}"/>
    <cellStyle name="RowTitles1-Detail 2 3 2 2 3 3 3" xfId="3910" xr:uid="{00000000-0005-0000-0000-00001E2C0000}"/>
    <cellStyle name="RowTitles1-Detail 2 3 2 2 3 3 3 2" xfId="13532" xr:uid="{00000000-0005-0000-0000-00001F2C0000}"/>
    <cellStyle name="RowTitles1-Detail 2 3 2 2 3 3 3 2 2" xfId="23892" xr:uid="{00000000-0005-0000-0000-0000202C0000}"/>
    <cellStyle name="RowTitles1-Detail 2 3 2 2 3 3 3 2 2 2" xfId="35201" xr:uid="{00000000-0005-0000-0000-0000212C0000}"/>
    <cellStyle name="RowTitles1-Detail 2 3 2 2 3 3 3 2 3" xfId="32602" xr:uid="{00000000-0005-0000-0000-0000222C0000}"/>
    <cellStyle name="RowTitles1-Detail 2 3 2 2 3 3 3 3" xfId="17122" xr:uid="{00000000-0005-0000-0000-0000232C0000}"/>
    <cellStyle name="RowTitles1-Detail 2 3 2 2 3 3 3 3 2" xfId="29788" xr:uid="{00000000-0005-0000-0000-0000242C0000}"/>
    <cellStyle name="RowTitles1-Detail 2 3 2 2 3 3 3 3 2 2" xfId="38565" xr:uid="{00000000-0005-0000-0000-0000252C0000}"/>
    <cellStyle name="RowTitles1-Detail 2 3 2 2 3 3 3 4" xfId="8477" xr:uid="{00000000-0005-0000-0000-0000262C0000}"/>
    <cellStyle name="RowTitles1-Detail 2 3 2 2 3 3 3 4 2" xfId="19929" xr:uid="{00000000-0005-0000-0000-0000272C0000}"/>
    <cellStyle name="RowTitles1-Detail 2 3 2 2 3 3 3 5" xfId="18269" xr:uid="{00000000-0005-0000-0000-0000282C0000}"/>
    <cellStyle name="RowTitles1-Detail 2 3 2 2 3 3 4" xfId="9273" xr:uid="{00000000-0005-0000-0000-0000292C0000}"/>
    <cellStyle name="RowTitles1-Detail 2 3 2 2 3 3 4 2" xfId="20621" xr:uid="{00000000-0005-0000-0000-00002A2C0000}"/>
    <cellStyle name="RowTitles1-Detail 2 3 2 2 3 3 5" xfId="14511" xr:uid="{00000000-0005-0000-0000-00002B2C0000}"/>
    <cellStyle name="RowTitles1-Detail 2 3 2 2 3 3 5 2" xfId="27202" xr:uid="{00000000-0005-0000-0000-00002C2C0000}"/>
    <cellStyle name="RowTitles1-Detail 2 3 2 2 3 3 5 2 2" xfId="36037" xr:uid="{00000000-0005-0000-0000-00002D2C0000}"/>
    <cellStyle name="RowTitles1-Detail 2 3 2 2 3 4" xfId="1360" xr:uid="{00000000-0005-0000-0000-00002E2C0000}"/>
    <cellStyle name="RowTitles1-Detail 2 3 2 2 3 4 2" xfId="2337" xr:uid="{00000000-0005-0000-0000-00002F2C0000}"/>
    <cellStyle name="RowTitles1-Detail 2 3 2 2 3 4 2 2" xfId="11978" xr:uid="{00000000-0005-0000-0000-0000302C0000}"/>
    <cellStyle name="RowTitles1-Detail 2 3 2 2 3 4 2 2 2" xfId="22378" xr:uid="{00000000-0005-0000-0000-0000312C0000}"/>
    <cellStyle name="RowTitles1-Detail 2 3 2 2 3 4 2 2 2 2" xfId="34059" xr:uid="{00000000-0005-0000-0000-0000322C0000}"/>
    <cellStyle name="RowTitles1-Detail 2 3 2 2 3 4 2 2 3" xfId="31259" xr:uid="{00000000-0005-0000-0000-0000332C0000}"/>
    <cellStyle name="RowTitles1-Detail 2 3 2 2 3 4 2 3" xfId="15625" xr:uid="{00000000-0005-0000-0000-0000342C0000}"/>
    <cellStyle name="RowTitles1-Detail 2 3 2 2 3 4 2 3 2" xfId="28291" xr:uid="{00000000-0005-0000-0000-0000352C0000}"/>
    <cellStyle name="RowTitles1-Detail 2 3 2 2 3 4 2 3 2 2" xfId="37078" xr:uid="{00000000-0005-0000-0000-0000362C0000}"/>
    <cellStyle name="RowTitles1-Detail 2 3 2 2 3 4 2 4" xfId="7367" xr:uid="{00000000-0005-0000-0000-0000372C0000}"/>
    <cellStyle name="RowTitles1-Detail 2 3 2 2 3 4 2 4 2" xfId="26830" xr:uid="{00000000-0005-0000-0000-0000382C0000}"/>
    <cellStyle name="RowTitles1-Detail 2 3 2 2 3 4 2 5" xfId="25017" xr:uid="{00000000-0005-0000-0000-0000392C0000}"/>
    <cellStyle name="RowTitles1-Detail 2 3 2 2 3 4 3" xfId="4138" xr:uid="{00000000-0005-0000-0000-00003A2C0000}"/>
    <cellStyle name="RowTitles1-Detail 2 3 2 2 3 4 3 2" xfId="13760" xr:uid="{00000000-0005-0000-0000-00003B2C0000}"/>
    <cellStyle name="RowTitles1-Detail 2 3 2 2 3 4 3 2 2" xfId="24109" xr:uid="{00000000-0005-0000-0000-00003C2C0000}"/>
    <cellStyle name="RowTitles1-Detail 2 3 2 2 3 4 3 2 2 2" xfId="35350" xr:uid="{00000000-0005-0000-0000-00003D2C0000}"/>
    <cellStyle name="RowTitles1-Detail 2 3 2 2 3 4 3 2 3" xfId="32774" xr:uid="{00000000-0005-0000-0000-00003E2C0000}"/>
    <cellStyle name="RowTitles1-Detail 2 3 2 2 3 4 3 3" xfId="17334" xr:uid="{00000000-0005-0000-0000-00003F2C0000}"/>
    <cellStyle name="RowTitles1-Detail 2 3 2 2 3 4 3 3 2" xfId="30000" xr:uid="{00000000-0005-0000-0000-0000402C0000}"/>
    <cellStyle name="RowTitles1-Detail 2 3 2 2 3 4 3 3 2 2" xfId="38777" xr:uid="{00000000-0005-0000-0000-0000412C0000}"/>
    <cellStyle name="RowTitles1-Detail 2 3 2 2 3 4 3 4" xfId="9690" xr:uid="{00000000-0005-0000-0000-0000422C0000}"/>
    <cellStyle name="RowTitles1-Detail 2 3 2 2 3 4 3 4 2" xfId="18476" xr:uid="{00000000-0005-0000-0000-0000432C0000}"/>
    <cellStyle name="RowTitles1-Detail 2 3 2 2 3 4 3 5" xfId="25618" xr:uid="{00000000-0005-0000-0000-0000442C0000}"/>
    <cellStyle name="RowTitles1-Detail 2 3 2 2 3 4 4" xfId="11031" xr:uid="{00000000-0005-0000-0000-0000452C0000}"/>
    <cellStyle name="RowTitles1-Detail 2 3 2 2 3 4 4 2" xfId="21468" xr:uid="{00000000-0005-0000-0000-0000462C0000}"/>
    <cellStyle name="RowTitles1-Detail 2 3 2 2 3 4 4 2 2" xfId="33635" xr:uid="{00000000-0005-0000-0000-0000472C0000}"/>
    <cellStyle name="RowTitles1-Detail 2 3 2 2 3 4 4 3" xfId="30789" xr:uid="{00000000-0005-0000-0000-0000482C0000}"/>
    <cellStyle name="RowTitles1-Detail 2 3 2 2 3 4 5" xfId="14738" xr:uid="{00000000-0005-0000-0000-0000492C0000}"/>
    <cellStyle name="RowTitles1-Detail 2 3 2 2 3 4 5 2" xfId="27421" xr:uid="{00000000-0005-0000-0000-00004A2C0000}"/>
    <cellStyle name="RowTitles1-Detail 2 3 2 2 3 4 5 2 2" xfId="36248" xr:uid="{00000000-0005-0000-0000-00004B2C0000}"/>
    <cellStyle name="RowTitles1-Detail 2 3 2 2 3 4 6" xfId="5823" xr:uid="{00000000-0005-0000-0000-00004C2C0000}"/>
    <cellStyle name="RowTitles1-Detail 2 3 2 2 3 4 6 2" xfId="20433" xr:uid="{00000000-0005-0000-0000-00004D2C0000}"/>
    <cellStyle name="RowTitles1-Detail 2 3 2 2 3 4 7" xfId="26299" xr:uid="{00000000-0005-0000-0000-00004E2C0000}"/>
    <cellStyle name="RowTitles1-Detail 2 3 2 2 3 5" xfId="1576" xr:uid="{00000000-0005-0000-0000-00004F2C0000}"/>
    <cellStyle name="RowTitles1-Detail 2 3 2 2 3 5 2" xfId="2338" xr:uid="{00000000-0005-0000-0000-0000502C0000}"/>
    <cellStyle name="RowTitles1-Detail 2 3 2 2 3 5 2 2" xfId="11979" xr:uid="{00000000-0005-0000-0000-0000512C0000}"/>
    <cellStyle name="RowTitles1-Detail 2 3 2 2 3 5 2 2 2" xfId="22379" xr:uid="{00000000-0005-0000-0000-0000522C0000}"/>
    <cellStyle name="RowTitles1-Detail 2 3 2 2 3 5 2 2 2 2" xfId="34060" xr:uid="{00000000-0005-0000-0000-0000532C0000}"/>
    <cellStyle name="RowTitles1-Detail 2 3 2 2 3 5 2 2 3" xfId="31260" xr:uid="{00000000-0005-0000-0000-0000542C0000}"/>
    <cellStyle name="RowTitles1-Detail 2 3 2 2 3 5 2 3" xfId="15626" xr:uid="{00000000-0005-0000-0000-0000552C0000}"/>
    <cellStyle name="RowTitles1-Detail 2 3 2 2 3 5 2 3 2" xfId="28292" xr:uid="{00000000-0005-0000-0000-0000562C0000}"/>
    <cellStyle name="RowTitles1-Detail 2 3 2 2 3 5 2 3 2 2" xfId="37079" xr:uid="{00000000-0005-0000-0000-0000572C0000}"/>
    <cellStyle name="RowTitles1-Detail 2 3 2 2 3 5 2 4" xfId="7368" xr:uid="{00000000-0005-0000-0000-0000582C0000}"/>
    <cellStyle name="RowTitles1-Detail 2 3 2 2 3 5 2 4 2" xfId="18917" xr:uid="{00000000-0005-0000-0000-0000592C0000}"/>
    <cellStyle name="RowTitles1-Detail 2 3 2 2 3 5 2 5" xfId="26510" xr:uid="{00000000-0005-0000-0000-00005A2C0000}"/>
    <cellStyle name="RowTitles1-Detail 2 3 2 2 3 5 3" xfId="4354" xr:uid="{00000000-0005-0000-0000-00005B2C0000}"/>
    <cellStyle name="RowTitles1-Detail 2 3 2 2 3 5 3 2" xfId="13976" xr:uid="{00000000-0005-0000-0000-00005C2C0000}"/>
    <cellStyle name="RowTitles1-Detail 2 3 2 2 3 5 3 2 2" xfId="24315" xr:uid="{00000000-0005-0000-0000-00005D2C0000}"/>
    <cellStyle name="RowTitles1-Detail 2 3 2 2 3 5 3 2 2 2" xfId="35490" xr:uid="{00000000-0005-0000-0000-00005E2C0000}"/>
    <cellStyle name="RowTitles1-Detail 2 3 2 2 3 5 3 2 3" xfId="32935" xr:uid="{00000000-0005-0000-0000-00005F2C0000}"/>
    <cellStyle name="RowTitles1-Detail 2 3 2 2 3 5 3 3" xfId="17532" xr:uid="{00000000-0005-0000-0000-0000602C0000}"/>
    <cellStyle name="RowTitles1-Detail 2 3 2 2 3 5 3 3 2" xfId="30198" xr:uid="{00000000-0005-0000-0000-0000612C0000}"/>
    <cellStyle name="RowTitles1-Detail 2 3 2 2 3 5 3 3 2 2" xfId="38975" xr:uid="{00000000-0005-0000-0000-0000622C0000}"/>
    <cellStyle name="RowTitles1-Detail 2 3 2 2 3 5 3 4" xfId="9691" xr:uid="{00000000-0005-0000-0000-0000632C0000}"/>
    <cellStyle name="RowTitles1-Detail 2 3 2 2 3 5 3 4 2" xfId="19424" xr:uid="{00000000-0005-0000-0000-0000642C0000}"/>
    <cellStyle name="RowTitles1-Detail 2 3 2 2 3 5 3 5" xfId="19363" xr:uid="{00000000-0005-0000-0000-0000652C0000}"/>
    <cellStyle name="RowTitles1-Detail 2 3 2 2 3 5 4" xfId="11247" xr:uid="{00000000-0005-0000-0000-0000662C0000}"/>
    <cellStyle name="RowTitles1-Detail 2 3 2 2 3 5 4 2" xfId="21676" xr:uid="{00000000-0005-0000-0000-0000672C0000}"/>
    <cellStyle name="RowTitles1-Detail 2 3 2 2 3 5 4 2 2" xfId="33775" xr:uid="{00000000-0005-0000-0000-0000682C0000}"/>
    <cellStyle name="RowTitles1-Detail 2 3 2 2 3 5 4 3" xfId="30950" xr:uid="{00000000-0005-0000-0000-0000692C0000}"/>
    <cellStyle name="RowTitles1-Detail 2 3 2 2 3 5 5" xfId="14954" xr:uid="{00000000-0005-0000-0000-00006A2C0000}"/>
    <cellStyle name="RowTitles1-Detail 2 3 2 2 3 5 5 2" xfId="27628" xr:uid="{00000000-0005-0000-0000-00006B2C0000}"/>
    <cellStyle name="RowTitles1-Detail 2 3 2 2 3 5 5 2 2" xfId="36446" xr:uid="{00000000-0005-0000-0000-00006C2C0000}"/>
    <cellStyle name="RowTitles1-Detail 2 3 2 2 3 5 6" xfId="5824" xr:uid="{00000000-0005-0000-0000-00006D2C0000}"/>
    <cellStyle name="RowTitles1-Detail 2 3 2 2 3 5 6 2" xfId="25036" xr:uid="{00000000-0005-0000-0000-00006E2C0000}"/>
    <cellStyle name="RowTitles1-Detail 2 3 2 2 3 5 7" xfId="20198" xr:uid="{00000000-0005-0000-0000-00006F2C0000}"/>
    <cellStyle name="RowTitles1-Detail 2 3 2 2 3 6" xfId="1778" xr:uid="{00000000-0005-0000-0000-0000702C0000}"/>
    <cellStyle name="RowTitles1-Detail 2 3 2 2 3 6 2" xfId="2339" xr:uid="{00000000-0005-0000-0000-0000712C0000}"/>
    <cellStyle name="RowTitles1-Detail 2 3 2 2 3 6 2 2" xfId="11980" xr:uid="{00000000-0005-0000-0000-0000722C0000}"/>
    <cellStyle name="RowTitles1-Detail 2 3 2 2 3 6 2 2 2" xfId="22380" xr:uid="{00000000-0005-0000-0000-0000732C0000}"/>
    <cellStyle name="RowTitles1-Detail 2 3 2 2 3 6 2 2 2 2" xfId="34061" xr:uid="{00000000-0005-0000-0000-0000742C0000}"/>
    <cellStyle name="RowTitles1-Detail 2 3 2 2 3 6 2 2 3" xfId="31261" xr:uid="{00000000-0005-0000-0000-0000752C0000}"/>
    <cellStyle name="RowTitles1-Detail 2 3 2 2 3 6 2 3" xfId="15627" xr:uid="{00000000-0005-0000-0000-0000762C0000}"/>
    <cellStyle name="RowTitles1-Detail 2 3 2 2 3 6 2 3 2" xfId="28293" xr:uid="{00000000-0005-0000-0000-0000772C0000}"/>
    <cellStyle name="RowTitles1-Detail 2 3 2 2 3 6 2 3 2 2" xfId="37080" xr:uid="{00000000-0005-0000-0000-0000782C0000}"/>
    <cellStyle name="RowTitles1-Detail 2 3 2 2 3 6 2 4" xfId="7369" xr:uid="{00000000-0005-0000-0000-0000792C0000}"/>
    <cellStyle name="RowTitles1-Detail 2 3 2 2 3 6 2 4 2" xfId="19599" xr:uid="{00000000-0005-0000-0000-00007A2C0000}"/>
    <cellStyle name="RowTitles1-Detail 2 3 2 2 3 6 2 5" xfId="24548" xr:uid="{00000000-0005-0000-0000-00007B2C0000}"/>
    <cellStyle name="RowTitles1-Detail 2 3 2 2 3 6 3" xfId="4556" xr:uid="{00000000-0005-0000-0000-00007C2C0000}"/>
    <cellStyle name="RowTitles1-Detail 2 3 2 2 3 6 3 2" xfId="14178" xr:uid="{00000000-0005-0000-0000-00007D2C0000}"/>
    <cellStyle name="RowTitles1-Detail 2 3 2 2 3 6 3 2 2" xfId="24507" xr:uid="{00000000-0005-0000-0000-00007E2C0000}"/>
    <cellStyle name="RowTitles1-Detail 2 3 2 2 3 6 3 2 2 2" xfId="35621" xr:uid="{00000000-0005-0000-0000-00007F2C0000}"/>
    <cellStyle name="RowTitles1-Detail 2 3 2 2 3 6 3 2 3" xfId="33087" xr:uid="{00000000-0005-0000-0000-0000802C0000}"/>
    <cellStyle name="RowTitles1-Detail 2 3 2 2 3 6 3 3" xfId="17719" xr:uid="{00000000-0005-0000-0000-0000812C0000}"/>
    <cellStyle name="RowTitles1-Detail 2 3 2 2 3 6 3 3 2" xfId="30385" xr:uid="{00000000-0005-0000-0000-0000822C0000}"/>
    <cellStyle name="RowTitles1-Detail 2 3 2 2 3 6 3 3 2 2" xfId="39162" xr:uid="{00000000-0005-0000-0000-0000832C0000}"/>
    <cellStyle name="RowTitles1-Detail 2 3 2 2 3 6 3 4" xfId="9692" xr:uid="{00000000-0005-0000-0000-0000842C0000}"/>
    <cellStyle name="RowTitles1-Detail 2 3 2 2 3 6 3 4 2" xfId="25489" xr:uid="{00000000-0005-0000-0000-0000852C0000}"/>
    <cellStyle name="RowTitles1-Detail 2 3 2 2 3 6 3 5" xfId="26913" xr:uid="{00000000-0005-0000-0000-0000862C0000}"/>
    <cellStyle name="RowTitles1-Detail 2 3 2 2 3 6 4" xfId="11449" xr:uid="{00000000-0005-0000-0000-0000872C0000}"/>
    <cellStyle name="RowTitles1-Detail 2 3 2 2 3 6 4 2" xfId="21872" xr:uid="{00000000-0005-0000-0000-0000882C0000}"/>
    <cellStyle name="RowTitles1-Detail 2 3 2 2 3 6 4 2 2" xfId="33906" xr:uid="{00000000-0005-0000-0000-0000892C0000}"/>
    <cellStyle name="RowTitles1-Detail 2 3 2 2 3 6 4 3" xfId="31102" xr:uid="{00000000-0005-0000-0000-00008A2C0000}"/>
    <cellStyle name="RowTitles1-Detail 2 3 2 2 3 6 5" xfId="15156" xr:uid="{00000000-0005-0000-0000-00008B2C0000}"/>
    <cellStyle name="RowTitles1-Detail 2 3 2 2 3 6 5 2" xfId="27823" xr:uid="{00000000-0005-0000-0000-00008C2C0000}"/>
    <cellStyle name="RowTitles1-Detail 2 3 2 2 3 6 5 2 2" xfId="36633" xr:uid="{00000000-0005-0000-0000-00008D2C0000}"/>
    <cellStyle name="RowTitles1-Detail 2 3 2 2 3 6 6" xfId="5825" xr:uid="{00000000-0005-0000-0000-00008E2C0000}"/>
    <cellStyle name="RowTitles1-Detail 2 3 2 2 3 6 6 2" xfId="25936" xr:uid="{00000000-0005-0000-0000-00008F2C0000}"/>
    <cellStyle name="RowTitles1-Detail 2 3 2 2 3 6 7" xfId="21015" xr:uid="{00000000-0005-0000-0000-0000902C0000}"/>
    <cellStyle name="RowTitles1-Detail 2 3 2 2 3 7" xfId="2334" xr:uid="{00000000-0005-0000-0000-0000912C0000}"/>
    <cellStyle name="RowTitles1-Detail 2 3 2 2 3 7 2" xfId="11975" xr:uid="{00000000-0005-0000-0000-0000922C0000}"/>
    <cellStyle name="RowTitles1-Detail 2 3 2 2 3 7 2 2" xfId="22375" xr:uid="{00000000-0005-0000-0000-0000932C0000}"/>
    <cellStyle name="RowTitles1-Detail 2 3 2 2 3 7 2 2 2" xfId="34056" xr:uid="{00000000-0005-0000-0000-0000942C0000}"/>
    <cellStyle name="RowTitles1-Detail 2 3 2 2 3 7 2 3" xfId="31256" xr:uid="{00000000-0005-0000-0000-0000952C0000}"/>
    <cellStyle name="RowTitles1-Detail 2 3 2 2 3 7 3" xfId="15622" xr:uid="{00000000-0005-0000-0000-0000962C0000}"/>
    <cellStyle name="RowTitles1-Detail 2 3 2 2 3 7 3 2" xfId="28288" xr:uid="{00000000-0005-0000-0000-0000972C0000}"/>
    <cellStyle name="RowTitles1-Detail 2 3 2 2 3 7 3 2 2" xfId="37075" xr:uid="{00000000-0005-0000-0000-0000982C0000}"/>
    <cellStyle name="RowTitles1-Detail 2 3 2 2 3 7 4" xfId="6532" xr:uid="{00000000-0005-0000-0000-0000992C0000}"/>
    <cellStyle name="RowTitles1-Detail 2 3 2 2 3 7 4 2" xfId="18111" xr:uid="{00000000-0005-0000-0000-00009A2C0000}"/>
    <cellStyle name="RowTitles1-Detail 2 3 2 2 3 7 5" xfId="26046" xr:uid="{00000000-0005-0000-0000-00009B2C0000}"/>
    <cellStyle name="RowTitles1-Detail 2 3 2 2 3 8" xfId="3367" xr:uid="{00000000-0005-0000-0000-00009C2C0000}"/>
    <cellStyle name="RowTitles1-Detail 2 3 2 2 3 8 2" xfId="13008" xr:uid="{00000000-0005-0000-0000-00009D2C0000}"/>
    <cellStyle name="RowTitles1-Detail 2 3 2 2 3 8 2 2" xfId="23377" xr:uid="{00000000-0005-0000-0000-00009E2C0000}"/>
    <cellStyle name="RowTitles1-Detail 2 3 2 2 3 8 2 2 2" xfId="34887" xr:uid="{00000000-0005-0000-0000-00009F2C0000}"/>
    <cellStyle name="RowTitles1-Detail 2 3 2 2 3 8 2 3" xfId="32237" xr:uid="{00000000-0005-0000-0000-0000A02C0000}"/>
    <cellStyle name="RowTitles1-Detail 2 3 2 2 3 8 3" xfId="16619" xr:uid="{00000000-0005-0000-0000-0000A12C0000}"/>
    <cellStyle name="RowTitles1-Detail 2 3 2 2 3 8 3 2" xfId="29285" xr:uid="{00000000-0005-0000-0000-0000A22C0000}"/>
    <cellStyle name="RowTitles1-Detail 2 3 2 2 3 8 3 2 2" xfId="38072" xr:uid="{00000000-0005-0000-0000-0000A32C0000}"/>
    <cellStyle name="RowTitles1-Detail 2 3 2 2 3 8 4" xfId="8058" xr:uid="{00000000-0005-0000-0000-0000A42C0000}"/>
    <cellStyle name="RowTitles1-Detail 2 3 2 2 3 8 4 2" xfId="18499" xr:uid="{00000000-0005-0000-0000-0000A52C0000}"/>
    <cellStyle name="RowTitles1-Detail 2 3 2 2 3 8 5" xfId="20121" xr:uid="{00000000-0005-0000-0000-0000A62C0000}"/>
    <cellStyle name="RowTitles1-Detail 2 3 2 2 3 9" xfId="10713" xr:uid="{00000000-0005-0000-0000-0000A72C0000}"/>
    <cellStyle name="RowTitles1-Detail 2 3 2 2 3 9 2" xfId="20204" xr:uid="{00000000-0005-0000-0000-0000A82C0000}"/>
    <cellStyle name="RowTitles1-Detail 2 3 2 2 3 9 2 2" xfId="33284" xr:uid="{00000000-0005-0000-0000-0000A92C0000}"/>
    <cellStyle name="RowTitles1-Detail 2 3 2 2 3_STUD aligned by INSTIT" xfId="4959" xr:uid="{00000000-0005-0000-0000-0000AA2C0000}"/>
    <cellStyle name="RowTitles1-Detail 2 3 2 2 4" xfId="527" xr:uid="{00000000-0005-0000-0000-0000AB2C0000}"/>
    <cellStyle name="RowTitles1-Detail 2 3 2 2 4 2" xfId="883" xr:uid="{00000000-0005-0000-0000-0000AC2C0000}"/>
    <cellStyle name="RowTitles1-Detail 2 3 2 2 4 2 2" xfId="2341" xr:uid="{00000000-0005-0000-0000-0000AD2C0000}"/>
    <cellStyle name="RowTitles1-Detail 2 3 2 2 4 2 2 2" xfId="11982" xr:uid="{00000000-0005-0000-0000-0000AE2C0000}"/>
    <cellStyle name="RowTitles1-Detail 2 3 2 2 4 2 2 2 2" xfId="22382" xr:uid="{00000000-0005-0000-0000-0000AF2C0000}"/>
    <cellStyle name="RowTitles1-Detail 2 3 2 2 4 2 2 2 2 2" xfId="34063" xr:uid="{00000000-0005-0000-0000-0000B02C0000}"/>
    <cellStyle name="RowTitles1-Detail 2 3 2 2 4 2 2 2 3" xfId="31263" xr:uid="{00000000-0005-0000-0000-0000B12C0000}"/>
    <cellStyle name="RowTitles1-Detail 2 3 2 2 4 2 2 3" xfId="15629" xr:uid="{00000000-0005-0000-0000-0000B22C0000}"/>
    <cellStyle name="RowTitles1-Detail 2 3 2 2 4 2 2 3 2" xfId="28295" xr:uid="{00000000-0005-0000-0000-0000B32C0000}"/>
    <cellStyle name="RowTitles1-Detail 2 3 2 2 4 2 2 3 2 2" xfId="37082" xr:uid="{00000000-0005-0000-0000-0000B42C0000}"/>
    <cellStyle name="RowTitles1-Detail 2 3 2 2 4 2 2 4" xfId="6825" xr:uid="{00000000-0005-0000-0000-0000B52C0000}"/>
    <cellStyle name="RowTitles1-Detail 2 3 2 2 4 2 2 4 2" xfId="25793" xr:uid="{00000000-0005-0000-0000-0000B62C0000}"/>
    <cellStyle name="RowTitles1-Detail 2 3 2 2 4 2 2 5" xfId="19383" xr:uid="{00000000-0005-0000-0000-0000B72C0000}"/>
    <cellStyle name="RowTitles1-Detail 2 3 2 2 4 2 3" xfId="3664" xr:uid="{00000000-0005-0000-0000-0000B82C0000}"/>
    <cellStyle name="RowTitles1-Detail 2 3 2 2 4 2 3 2" xfId="13291" xr:uid="{00000000-0005-0000-0000-0000B92C0000}"/>
    <cellStyle name="RowTitles1-Detail 2 3 2 2 4 2 3 2 2" xfId="23657" xr:uid="{00000000-0005-0000-0000-0000BA2C0000}"/>
    <cellStyle name="RowTitles1-Detail 2 3 2 2 4 2 3 2 2 2" xfId="35062" xr:uid="{00000000-0005-0000-0000-0000BB2C0000}"/>
    <cellStyle name="RowTitles1-Detail 2 3 2 2 4 2 3 2 3" xfId="32439" xr:uid="{00000000-0005-0000-0000-0000BC2C0000}"/>
    <cellStyle name="RowTitles1-Detail 2 3 2 2 4 2 3 3" xfId="16897" xr:uid="{00000000-0005-0000-0000-0000BD2C0000}"/>
    <cellStyle name="RowTitles1-Detail 2 3 2 2 4 2 3 3 2" xfId="29563" xr:uid="{00000000-0005-0000-0000-0000BE2C0000}"/>
    <cellStyle name="RowTitles1-Detail 2 3 2 2 4 2 3 3 2 2" xfId="38342" xr:uid="{00000000-0005-0000-0000-0000BF2C0000}"/>
    <cellStyle name="RowTitles1-Detail 2 3 2 2 4 2 3 4" xfId="8331" xr:uid="{00000000-0005-0000-0000-0000C02C0000}"/>
    <cellStyle name="RowTitles1-Detail 2 3 2 2 4 2 3 4 2" xfId="20787" xr:uid="{00000000-0005-0000-0000-0000C12C0000}"/>
    <cellStyle name="RowTitles1-Detail 2 3 2 2 4 2 3 5" xfId="18587" xr:uid="{00000000-0005-0000-0000-0000C22C0000}"/>
    <cellStyle name="RowTitles1-Detail 2 3 2 2 4 2 4" xfId="9124" xr:uid="{00000000-0005-0000-0000-0000C32C0000}"/>
    <cellStyle name="RowTitles1-Detail 2 3 2 2 4 2 4 2" xfId="20854" xr:uid="{00000000-0005-0000-0000-0000C42C0000}"/>
    <cellStyle name="RowTitles1-Detail 2 3 2 2 4 2 5" xfId="10635" xr:uid="{00000000-0005-0000-0000-0000C52C0000}"/>
    <cellStyle name="RowTitles1-Detail 2 3 2 2 4 2 5 2" xfId="21118" xr:uid="{00000000-0005-0000-0000-0000C62C0000}"/>
    <cellStyle name="RowTitles1-Detail 2 3 2 2 4 2 5 2 2" xfId="33449" xr:uid="{00000000-0005-0000-0000-0000C72C0000}"/>
    <cellStyle name="RowTitles1-Detail 2 3 2 2 4 2 5 3" xfId="30568" xr:uid="{00000000-0005-0000-0000-0000C82C0000}"/>
    <cellStyle name="RowTitles1-Detail 2 3 2 2 4 2 6" xfId="14294" xr:uid="{00000000-0005-0000-0000-0000C92C0000}"/>
    <cellStyle name="RowTitles1-Detail 2 3 2 2 4 2 6 2" xfId="26995" xr:uid="{00000000-0005-0000-0000-0000CA2C0000}"/>
    <cellStyle name="RowTitles1-Detail 2 3 2 2 4 2 6 2 2" xfId="35837" xr:uid="{00000000-0005-0000-0000-0000CB2C0000}"/>
    <cellStyle name="RowTitles1-Detail 2 3 2 2 4 3" xfId="1162" xr:uid="{00000000-0005-0000-0000-0000CC2C0000}"/>
    <cellStyle name="RowTitles1-Detail 2 3 2 2 4 3 2" xfId="2342" xr:uid="{00000000-0005-0000-0000-0000CD2C0000}"/>
    <cellStyle name="RowTitles1-Detail 2 3 2 2 4 3 2 2" xfId="11983" xr:uid="{00000000-0005-0000-0000-0000CE2C0000}"/>
    <cellStyle name="RowTitles1-Detail 2 3 2 2 4 3 2 2 2" xfId="22383" xr:uid="{00000000-0005-0000-0000-0000CF2C0000}"/>
    <cellStyle name="RowTitles1-Detail 2 3 2 2 4 3 2 2 2 2" xfId="34064" xr:uid="{00000000-0005-0000-0000-0000D02C0000}"/>
    <cellStyle name="RowTitles1-Detail 2 3 2 2 4 3 2 2 3" xfId="31264" xr:uid="{00000000-0005-0000-0000-0000D12C0000}"/>
    <cellStyle name="RowTitles1-Detail 2 3 2 2 4 3 2 3" xfId="15630" xr:uid="{00000000-0005-0000-0000-0000D22C0000}"/>
    <cellStyle name="RowTitles1-Detail 2 3 2 2 4 3 2 3 2" xfId="28296" xr:uid="{00000000-0005-0000-0000-0000D32C0000}"/>
    <cellStyle name="RowTitles1-Detail 2 3 2 2 4 3 2 3 2 2" xfId="37083" xr:uid="{00000000-0005-0000-0000-0000D42C0000}"/>
    <cellStyle name="RowTitles1-Detail 2 3 2 2 4 3 2 4" xfId="6999" xr:uid="{00000000-0005-0000-0000-0000D52C0000}"/>
    <cellStyle name="RowTitles1-Detail 2 3 2 2 4 3 2 4 2" xfId="19457" xr:uid="{00000000-0005-0000-0000-0000D62C0000}"/>
    <cellStyle name="RowTitles1-Detail 2 3 2 2 4 3 2 5" xfId="25983" xr:uid="{00000000-0005-0000-0000-0000D72C0000}"/>
    <cellStyle name="RowTitles1-Detail 2 3 2 2 4 3 3" xfId="3940" xr:uid="{00000000-0005-0000-0000-0000D82C0000}"/>
    <cellStyle name="RowTitles1-Detail 2 3 2 2 4 3 3 2" xfId="13562" xr:uid="{00000000-0005-0000-0000-0000D92C0000}"/>
    <cellStyle name="RowTitles1-Detail 2 3 2 2 4 3 3 2 2" xfId="23922" xr:uid="{00000000-0005-0000-0000-0000DA2C0000}"/>
    <cellStyle name="RowTitles1-Detail 2 3 2 2 4 3 3 2 2 2" xfId="35227" xr:uid="{00000000-0005-0000-0000-0000DB2C0000}"/>
    <cellStyle name="RowTitles1-Detail 2 3 2 2 4 3 3 2 3" xfId="32632" xr:uid="{00000000-0005-0000-0000-0000DC2C0000}"/>
    <cellStyle name="RowTitles1-Detail 2 3 2 2 4 3 3 3" xfId="17152" xr:uid="{00000000-0005-0000-0000-0000DD2C0000}"/>
    <cellStyle name="RowTitles1-Detail 2 3 2 2 4 3 3 3 2" xfId="29818" xr:uid="{00000000-0005-0000-0000-0000DE2C0000}"/>
    <cellStyle name="RowTitles1-Detail 2 3 2 2 4 3 3 3 2 2" xfId="38595" xr:uid="{00000000-0005-0000-0000-0000DF2C0000}"/>
    <cellStyle name="RowTitles1-Detail 2 3 2 2 4 3 3 4" xfId="8507" xr:uid="{00000000-0005-0000-0000-0000E02C0000}"/>
    <cellStyle name="RowTitles1-Detail 2 3 2 2 4 3 3 4 2" xfId="20486" xr:uid="{00000000-0005-0000-0000-0000E12C0000}"/>
    <cellStyle name="RowTitles1-Detail 2 3 2 2 4 3 3 5" xfId="20051" xr:uid="{00000000-0005-0000-0000-0000E22C0000}"/>
    <cellStyle name="RowTitles1-Detail 2 3 2 2 4 3 4" xfId="9303" xr:uid="{00000000-0005-0000-0000-0000E32C0000}"/>
    <cellStyle name="RowTitles1-Detail 2 3 2 2 4 3 4 2" xfId="18699" xr:uid="{00000000-0005-0000-0000-0000E42C0000}"/>
    <cellStyle name="RowTitles1-Detail 2 3 2 2 4 3 5" xfId="14540" xr:uid="{00000000-0005-0000-0000-0000E52C0000}"/>
    <cellStyle name="RowTitles1-Detail 2 3 2 2 4 3 5 2" xfId="27231" xr:uid="{00000000-0005-0000-0000-0000E62C0000}"/>
    <cellStyle name="RowTitles1-Detail 2 3 2 2 4 3 5 2 2" xfId="36066" xr:uid="{00000000-0005-0000-0000-0000E72C0000}"/>
    <cellStyle name="RowTitles1-Detail 2 3 2 2 4 3 6" xfId="5467" xr:uid="{00000000-0005-0000-0000-0000E82C0000}"/>
    <cellStyle name="RowTitles1-Detail 2 3 2 2 4 3 6 2" xfId="18751" xr:uid="{00000000-0005-0000-0000-0000E92C0000}"/>
    <cellStyle name="RowTitles1-Detail 2 3 2 2 4 3 7" xfId="26466" xr:uid="{00000000-0005-0000-0000-0000EA2C0000}"/>
    <cellStyle name="RowTitles1-Detail 2 3 2 2 4 4" xfId="1390" xr:uid="{00000000-0005-0000-0000-0000EB2C0000}"/>
    <cellStyle name="RowTitles1-Detail 2 3 2 2 4 4 2" xfId="2343" xr:uid="{00000000-0005-0000-0000-0000EC2C0000}"/>
    <cellStyle name="RowTitles1-Detail 2 3 2 2 4 4 2 2" xfId="11984" xr:uid="{00000000-0005-0000-0000-0000ED2C0000}"/>
    <cellStyle name="RowTitles1-Detail 2 3 2 2 4 4 2 2 2" xfId="22384" xr:uid="{00000000-0005-0000-0000-0000EE2C0000}"/>
    <cellStyle name="RowTitles1-Detail 2 3 2 2 4 4 2 2 2 2" xfId="34065" xr:uid="{00000000-0005-0000-0000-0000EF2C0000}"/>
    <cellStyle name="RowTitles1-Detail 2 3 2 2 4 4 2 2 3" xfId="31265" xr:uid="{00000000-0005-0000-0000-0000F02C0000}"/>
    <cellStyle name="RowTitles1-Detail 2 3 2 2 4 4 2 3" xfId="15631" xr:uid="{00000000-0005-0000-0000-0000F12C0000}"/>
    <cellStyle name="RowTitles1-Detail 2 3 2 2 4 4 2 3 2" xfId="28297" xr:uid="{00000000-0005-0000-0000-0000F22C0000}"/>
    <cellStyle name="RowTitles1-Detail 2 3 2 2 4 4 2 3 2 2" xfId="37084" xr:uid="{00000000-0005-0000-0000-0000F32C0000}"/>
    <cellStyle name="RowTitles1-Detail 2 3 2 2 4 4 2 4" xfId="7169" xr:uid="{00000000-0005-0000-0000-0000F42C0000}"/>
    <cellStyle name="RowTitles1-Detail 2 3 2 2 4 4 2 4 2" xfId="24750" xr:uid="{00000000-0005-0000-0000-0000F52C0000}"/>
    <cellStyle name="RowTitles1-Detail 2 3 2 2 4 4 2 5" xfId="8805" xr:uid="{00000000-0005-0000-0000-0000F62C0000}"/>
    <cellStyle name="RowTitles1-Detail 2 3 2 2 4 4 3" xfId="4168" xr:uid="{00000000-0005-0000-0000-0000F72C0000}"/>
    <cellStyle name="RowTitles1-Detail 2 3 2 2 4 4 3 2" xfId="13790" xr:uid="{00000000-0005-0000-0000-0000F82C0000}"/>
    <cellStyle name="RowTitles1-Detail 2 3 2 2 4 4 3 2 2" xfId="24139" xr:uid="{00000000-0005-0000-0000-0000F92C0000}"/>
    <cellStyle name="RowTitles1-Detail 2 3 2 2 4 4 3 2 2 2" xfId="35376" xr:uid="{00000000-0005-0000-0000-0000FA2C0000}"/>
    <cellStyle name="RowTitles1-Detail 2 3 2 2 4 4 3 2 3" xfId="32804" xr:uid="{00000000-0005-0000-0000-0000FB2C0000}"/>
    <cellStyle name="RowTitles1-Detail 2 3 2 2 4 4 3 3" xfId="17364" xr:uid="{00000000-0005-0000-0000-0000FC2C0000}"/>
    <cellStyle name="RowTitles1-Detail 2 3 2 2 4 4 3 3 2" xfId="30030" xr:uid="{00000000-0005-0000-0000-0000FD2C0000}"/>
    <cellStyle name="RowTitles1-Detail 2 3 2 2 4 4 3 3 2 2" xfId="38807" xr:uid="{00000000-0005-0000-0000-0000FE2C0000}"/>
    <cellStyle name="RowTitles1-Detail 2 3 2 2 4 4 3 4" xfId="8677" xr:uid="{00000000-0005-0000-0000-0000FF2C0000}"/>
    <cellStyle name="RowTitles1-Detail 2 3 2 2 4 4 3 4 2" xfId="26327" xr:uid="{00000000-0005-0000-0000-0000002D0000}"/>
    <cellStyle name="RowTitles1-Detail 2 3 2 2 4 4 3 5" xfId="25403" xr:uid="{00000000-0005-0000-0000-0000012D0000}"/>
    <cellStyle name="RowTitles1-Detail 2 3 2 2 4 4 4" xfId="9472" xr:uid="{00000000-0005-0000-0000-0000022D0000}"/>
    <cellStyle name="RowTitles1-Detail 2 3 2 2 4 4 4 2" xfId="25437" xr:uid="{00000000-0005-0000-0000-0000032D0000}"/>
    <cellStyle name="RowTitles1-Detail 2 3 2 2 4 4 5" xfId="11061" xr:uid="{00000000-0005-0000-0000-0000042D0000}"/>
    <cellStyle name="RowTitles1-Detail 2 3 2 2 4 4 5 2" xfId="21498" xr:uid="{00000000-0005-0000-0000-0000052D0000}"/>
    <cellStyle name="RowTitles1-Detail 2 3 2 2 4 4 5 2 2" xfId="33661" xr:uid="{00000000-0005-0000-0000-0000062D0000}"/>
    <cellStyle name="RowTitles1-Detail 2 3 2 2 4 4 5 3" xfId="30819" xr:uid="{00000000-0005-0000-0000-0000072D0000}"/>
    <cellStyle name="RowTitles1-Detail 2 3 2 2 4 4 6" xfId="14768" xr:uid="{00000000-0005-0000-0000-0000082D0000}"/>
    <cellStyle name="RowTitles1-Detail 2 3 2 2 4 4 6 2" xfId="27451" xr:uid="{00000000-0005-0000-0000-0000092D0000}"/>
    <cellStyle name="RowTitles1-Detail 2 3 2 2 4 4 6 2 2" xfId="36278" xr:uid="{00000000-0005-0000-0000-00000A2D0000}"/>
    <cellStyle name="RowTitles1-Detail 2 3 2 2 4 4 7" xfId="5628" xr:uid="{00000000-0005-0000-0000-00000B2D0000}"/>
    <cellStyle name="RowTitles1-Detail 2 3 2 2 4 4 7 2" xfId="24728" xr:uid="{00000000-0005-0000-0000-00000C2D0000}"/>
    <cellStyle name="RowTitles1-Detail 2 3 2 2 4 4 8" xfId="25047" xr:uid="{00000000-0005-0000-0000-00000D2D0000}"/>
    <cellStyle name="RowTitles1-Detail 2 3 2 2 4 5" xfId="1606" xr:uid="{00000000-0005-0000-0000-00000E2D0000}"/>
    <cellStyle name="RowTitles1-Detail 2 3 2 2 4 5 2" xfId="2344" xr:uid="{00000000-0005-0000-0000-00000F2D0000}"/>
    <cellStyle name="RowTitles1-Detail 2 3 2 2 4 5 2 2" xfId="11985" xr:uid="{00000000-0005-0000-0000-0000102D0000}"/>
    <cellStyle name="RowTitles1-Detail 2 3 2 2 4 5 2 2 2" xfId="22385" xr:uid="{00000000-0005-0000-0000-0000112D0000}"/>
    <cellStyle name="RowTitles1-Detail 2 3 2 2 4 5 2 2 2 2" xfId="34066" xr:uid="{00000000-0005-0000-0000-0000122D0000}"/>
    <cellStyle name="RowTitles1-Detail 2 3 2 2 4 5 2 2 3" xfId="31266" xr:uid="{00000000-0005-0000-0000-0000132D0000}"/>
    <cellStyle name="RowTitles1-Detail 2 3 2 2 4 5 2 3" xfId="15632" xr:uid="{00000000-0005-0000-0000-0000142D0000}"/>
    <cellStyle name="RowTitles1-Detail 2 3 2 2 4 5 2 3 2" xfId="28298" xr:uid="{00000000-0005-0000-0000-0000152D0000}"/>
    <cellStyle name="RowTitles1-Detail 2 3 2 2 4 5 2 3 2 2" xfId="37085" xr:uid="{00000000-0005-0000-0000-0000162D0000}"/>
    <cellStyle name="RowTitles1-Detail 2 3 2 2 4 5 2 4" xfId="7370" xr:uid="{00000000-0005-0000-0000-0000172D0000}"/>
    <cellStyle name="RowTitles1-Detail 2 3 2 2 4 5 2 4 2" xfId="26653" xr:uid="{00000000-0005-0000-0000-0000182D0000}"/>
    <cellStyle name="RowTitles1-Detail 2 3 2 2 4 5 2 5" xfId="25456" xr:uid="{00000000-0005-0000-0000-0000192D0000}"/>
    <cellStyle name="RowTitles1-Detail 2 3 2 2 4 5 3" xfId="4384" xr:uid="{00000000-0005-0000-0000-00001A2D0000}"/>
    <cellStyle name="RowTitles1-Detail 2 3 2 2 4 5 3 2" xfId="14006" xr:uid="{00000000-0005-0000-0000-00001B2D0000}"/>
    <cellStyle name="RowTitles1-Detail 2 3 2 2 4 5 3 2 2" xfId="24345" xr:uid="{00000000-0005-0000-0000-00001C2D0000}"/>
    <cellStyle name="RowTitles1-Detail 2 3 2 2 4 5 3 2 2 2" xfId="35516" xr:uid="{00000000-0005-0000-0000-00001D2D0000}"/>
    <cellStyle name="RowTitles1-Detail 2 3 2 2 4 5 3 2 3" xfId="32965" xr:uid="{00000000-0005-0000-0000-00001E2D0000}"/>
    <cellStyle name="RowTitles1-Detail 2 3 2 2 4 5 3 3" xfId="17562" xr:uid="{00000000-0005-0000-0000-00001F2D0000}"/>
    <cellStyle name="RowTitles1-Detail 2 3 2 2 4 5 3 3 2" xfId="30228" xr:uid="{00000000-0005-0000-0000-0000202D0000}"/>
    <cellStyle name="RowTitles1-Detail 2 3 2 2 4 5 3 3 2 2" xfId="39005" xr:uid="{00000000-0005-0000-0000-0000212D0000}"/>
    <cellStyle name="RowTitles1-Detail 2 3 2 2 4 5 3 4" xfId="9693" xr:uid="{00000000-0005-0000-0000-0000222D0000}"/>
    <cellStyle name="RowTitles1-Detail 2 3 2 2 4 5 3 4 2" xfId="25573" xr:uid="{00000000-0005-0000-0000-0000232D0000}"/>
    <cellStyle name="RowTitles1-Detail 2 3 2 2 4 5 3 5" xfId="26359" xr:uid="{00000000-0005-0000-0000-0000242D0000}"/>
    <cellStyle name="RowTitles1-Detail 2 3 2 2 4 5 4" xfId="11277" xr:uid="{00000000-0005-0000-0000-0000252D0000}"/>
    <cellStyle name="RowTitles1-Detail 2 3 2 2 4 5 4 2" xfId="21706" xr:uid="{00000000-0005-0000-0000-0000262D0000}"/>
    <cellStyle name="RowTitles1-Detail 2 3 2 2 4 5 4 2 2" xfId="33801" xr:uid="{00000000-0005-0000-0000-0000272D0000}"/>
    <cellStyle name="RowTitles1-Detail 2 3 2 2 4 5 4 3" xfId="30980" xr:uid="{00000000-0005-0000-0000-0000282D0000}"/>
    <cellStyle name="RowTitles1-Detail 2 3 2 2 4 5 5" xfId="14984" xr:uid="{00000000-0005-0000-0000-0000292D0000}"/>
    <cellStyle name="RowTitles1-Detail 2 3 2 2 4 5 5 2" xfId="27658" xr:uid="{00000000-0005-0000-0000-00002A2D0000}"/>
    <cellStyle name="RowTitles1-Detail 2 3 2 2 4 5 5 2 2" xfId="36476" xr:uid="{00000000-0005-0000-0000-00002B2D0000}"/>
    <cellStyle name="RowTitles1-Detail 2 3 2 2 4 5 6" xfId="5826" xr:uid="{00000000-0005-0000-0000-00002C2D0000}"/>
    <cellStyle name="RowTitles1-Detail 2 3 2 2 4 5 6 2" xfId="24582" xr:uid="{00000000-0005-0000-0000-00002D2D0000}"/>
    <cellStyle name="RowTitles1-Detail 2 3 2 2 4 5 7" xfId="17937" xr:uid="{00000000-0005-0000-0000-00002E2D0000}"/>
    <cellStyle name="RowTitles1-Detail 2 3 2 2 4 6" xfId="1808" xr:uid="{00000000-0005-0000-0000-00002F2D0000}"/>
    <cellStyle name="RowTitles1-Detail 2 3 2 2 4 6 2" xfId="2345" xr:uid="{00000000-0005-0000-0000-0000302D0000}"/>
    <cellStyle name="RowTitles1-Detail 2 3 2 2 4 6 2 2" xfId="11986" xr:uid="{00000000-0005-0000-0000-0000312D0000}"/>
    <cellStyle name="RowTitles1-Detail 2 3 2 2 4 6 2 2 2" xfId="22386" xr:uid="{00000000-0005-0000-0000-0000322D0000}"/>
    <cellStyle name="RowTitles1-Detail 2 3 2 2 4 6 2 2 2 2" xfId="34067" xr:uid="{00000000-0005-0000-0000-0000332D0000}"/>
    <cellStyle name="RowTitles1-Detail 2 3 2 2 4 6 2 2 3" xfId="31267" xr:uid="{00000000-0005-0000-0000-0000342D0000}"/>
    <cellStyle name="RowTitles1-Detail 2 3 2 2 4 6 2 3" xfId="15633" xr:uid="{00000000-0005-0000-0000-0000352D0000}"/>
    <cellStyle name="RowTitles1-Detail 2 3 2 2 4 6 2 3 2" xfId="28299" xr:uid="{00000000-0005-0000-0000-0000362D0000}"/>
    <cellStyle name="RowTitles1-Detail 2 3 2 2 4 6 2 3 2 2" xfId="37086" xr:uid="{00000000-0005-0000-0000-0000372D0000}"/>
    <cellStyle name="RowTitles1-Detail 2 3 2 2 4 6 2 4" xfId="7371" xr:uid="{00000000-0005-0000-0000-0000382D0000}"/>
    <cellStyle name="RowTitles1-Detail 2 3 2 2 4 6 2 4 2" xfId="19274" xr:uid="{00000000-0005-0000-0000-0000392D0000}"/>
    <cellStyle name="RowTitles1-Detail 2 3 2 2 4 6 2 5" xfId="20789" xr:uid="{00000000-0005-0000-0000-00003A2D0000}"/>
    <cellStyle name="RowTitles1-Detail 2 3 2 2 4 6 3" xfId="4586" xr:uid="{00000000-0005-0000-0000-00003B2D0000}"/>
    <cellStyle name="RowTitles1-Detail 2 3 2 2 4 6 3 2" xfId="14208" xr:uid="{00000000-0005-0000-0000-00003C2D0000}"/>
    <cellStyle name="RowTitles1-Detail 2 3 2 2 4 6 3 2 2" xfId="24537" xr:uid="{00000000-0005-0000-0000-00003D2D0000}"/>
    <cellStyle name="RowTitles1-Detail 2 3 2 2 4 6 3 2 2 2" xfId="35647" xr:uid="{00000000-0005-0000-0000-00003E2D0000}"/>
    <cellStyle name="RowTitles1-Detail 2 3 2 2 4 6 3 2 3" xfId="33117" xr:uid="{00000000-0005-0000-0000-00003F2D0000}"/>
    <cellStyle name="RowTitles1-Detail 2 3 2 2 4 6 3 3" xfId="17749" xr:uid="{00000000-0005-0000-0000-0000402D0000}"/>
    <cellStyle name="RowTitles1-Detail 2 3 2 2 4 6 3 3 2" xfId="30415" xr:uid="{00000000-0005-0000-0000-0000412D0000}"/>
    <cellStyle name="RowTitles1-Detail 2 3 2 2 4 6 3 3 2 2" xfId="39192" xr:uid="{00000000-0005-0000-0000-0000422D0000}"/>
    <cellStyle name="RowTitles1-Detail 2 3 2 2 4 6 3 4" xfId="9694" xr:uid="{00000000-0005-0000-0000-0000432D0000}"/>
    <cellStyle name="RowTitles1-Detail 2 3 2 2 4 6 3 4 2" xfId="25592" xr:uid="{00000000-0005-0000-0000-0000442D0000}"/>
    <cellStyle name="RowTitles1-Detail 2 3 2 2 4 6 3 5" xfId="19299" xr:uid="{00000000-0005-0000-0000-0000452D0000}"/>
    <cellStyle name="RowTitles1-Detail 2 3 2 2 4 6 4" xfId="11479" xr:uid="{00000000-0005-0000-0000-0000462D0000}"/>
    <cellStyle name="RowTitles1-Detail 2 3 2 2 4 6 4 2" xfId="21902" xr:uid="{00000000-0005-0000-0000-0000472D0000}"/>
    <cellStyle name="RowTitles1-Detail 2 3 2 2 4 6 4 2 2" xfId="33932" xr:uid="{00000000-0005-0000-0000-0000482D0000}"/>
    <cellStyle name="RowTitles1-Detail 2 3 2 2 4 6 4 3" xfId="31132" xr:uid="{00000000-0005-0000-0000-0000492D0000}"/>
    <cellStyle name="RowTitles1-Detail 2 3 2 2 4 6 5" xfId="15186" xr:uid="{00000000-0005-0000-0000-00004A2D0000}"/>
    <cellStyle name="RowTitles1-Detail 2 3 2 2 4 6 5 2" xfId="27853" xr:uid="{00000000-0005-0000-0000-00004B2D0000}"/>
    <cellStyle name="RowTitles1-Detail 2 3 2 2 4 6 5 2 2" xfId="36663" xr:uid="{00000000-0005-0000-0000-00004C2D0000}"/>
    <cellStyle name="RowTitles1-Detail 2 3 2 2 4 6 6" xfId="5827" xr:uid="{00000000-0005-0000-0000-00004D2D0000}"/>
    <cellStyle name="RowTitles1-Detail 2 3 2 2 4 6 6 2" xfId="18572" xr:uid="{00000000-0005-0000-0000-00004E2D0000}"/>
    <cellStyle name="RowTitles1-Detail 2 3 2 2 4 6 7" xfId="26759" xr:uid="{00000000-0005-0000-0000-00004F2D0000}"/>
    <cellStyle name="RowTitles1-Detail 2 3 2 2 4 7" xfId="2340" xr:uid="{00000000-0005-0000-0000-0000502D0000}"/>
    <cellStyle name="RowTitles1-Detail 2 3 2 2 4 7 2" xfId="11981" xr:uid="{00000000-0005-0000-0000-0000512D0000}"/>
    <cellStyle name="RowTitles1-Detail 2 3 2 2 4 7 2 2" xfId="22381" xr:uid="{00000000-0005-0000-0000-0000522D0000}"/>
    <cellStyle name="RowTitles1-Detail 2 3 2 2 4 7 2 2 2" xfId="34062" xr:uid="{00000000-0005-0000-0000-0000532D0000}"/>
    <cellStyle name="RowTitles1-Detail 2 3 2 2 4 7 2 3" xfId="31262" xr:uid="{00000000-0005-0000-0000-0000542D0000}"/>
    <cellStyle name="RowTitles1-Detail 2 3 2 2 4 7 3" xfId="15628" xr:uid="{00000000-0005-0000-0000-0000552D0000}"/>
    <cellStyle name="RowTitles1-Detail 2 3 2 2 4 7 3 2" xfId="28294" xr:uid="{00000000-0005-0000-0000-0000562D0000}"/>
    <cellStyle name="RowTitles1-Detail 2 3 2 2 4 7 3 2 2" xfId="37081" xr:uid="{00000000-0005-0000-0000-0000572D0000}"/>
    <cellStyle name="RowTitles1-Detail 2 3 2 2 4 7 4" xfId="6562" xr:uid="{00000000-0005-0000-0000-0000582D0000}"/>
    <cellStyle name="RowTitles1-Detail 2 3 2 2 4 7 4 2" xfId="24844" xr:uid="{00000000-0005-0000-0000-0000592D0000}"/>
    <cellStyle name="RowTitles1-Detail 2 3 2 2 4 7 5" xfId="25520" xr:uid="{00000000-0005-0000-0000-00005A2D0000}"/>
    <cellStyle name="RowTitles1-Detail 2 3 2 2 4 8" xfId="8810" xr:uid="{00000000-0005-0000-0000-00005B2D0000}"/>
    <cellStyle name="RowTitles1-Detail 2 3 2 2 4 8 2" xfId="25807" xr:uid="{00000000-0005-0000-0000-00005C2D0000}"/>
    <cellStyle name="RowTitles1-Detail 2 3 2 2 4 9" xfId="10535" xr:uid="{00000000-0005-0000-0000-00005D2D0000}"/>
    <cellStyle name="RowTitles1-Detail 2 3 2 2 4 9 2" xfId="17760" xr:uid="{00000000-0005-0000-0000-00005E2D0000}"/>
    <cellStyle name="RowTitles1-Detail 2 3 2 2 4 9 2 2" xfId="33153" xr:uid="{00000000-0005-0000-0000-00005F2D0000}"/>
    <cellStyle name="RowTitles1-Detail 2 3 2 2 4_STUD aligned by INSTIT" xfId="4960" xr:uid="{00000000-0005-0000-0000-0000602D0000}"/>
    <cellStyle name="RowTitles1-Detail 2 3 2 2 5" xfId="697" xr:uid="{00000000-0005-0000-0000-0000612D0000}"/>
    <cellStyle name="RowTitles1-Detail 2 3 2 2 5 2" xfId="2346" xr:uid="{00000000-0005-0000-0000-0000622D0000}"/>
    <cellStyle name="RowTitles1-Detail 2 3 2 2 5 2 2" xfId="11987" xr:uid="{00000000-0005-0000-0000-0000632D0000}"/>
    <cellStyle name="RowTitles1-Detail 2 3 2 2 5 2 2 2" xfId="22387" xr:uid="{00000000-0005-0000-0000-0000642D0000}"/>
    <cellStyle name="RowTitles1-Detail 2 3 2 2 5 2 2 2 2" xfId="34068" xr:uid="{00000000-0005-0000-0000-0000652D0000}"/>
    <cellStyle name="RowTitles1-Detail 2 3 2 2 5 2 2 3" xfId="31268" xr:uid="{00000000-0005-0000-0000-0000662D0000}"/>
    <cellStyle name="RowTitles1-Detail 2 3 2 2 5 2 3" xfId="15634" xr:uid="{00000000-0005-0000-0000-0000672D0000}"/>
    <cellStyle name="RowTitles1-Detail 2 3 2 2 5 2 3 2" xfId="28300" xr:uid="{00000000-0005-0000-0000-0000682D0000}"/>
    <cellStyle name="RowTitles1-Detail 2 3 2 2 5 2 3 2 2" xfId="37087" xr:uid="{00000000-0005-0000-0000-0000692D0000}"/>
    <cellStyle name="RowTitles1-Detail 2 3 2 2 5 2 4" xfId="6676" xr:uid="{00000000-0005-0000-0000-00006A2D0000}"/>
    <cellStyle name="RowTitles1-Detail 2 3 2 2 5 2 4 2" xfId="5406" xr:uid="{00000000-0005-0000-0000-00006B2D0000}"/>
    <cellStyle name="RowTitles1-Detail 2 3 2 2 5 2 5" xfId="26062" xr:uid="{00000000-0005-0000-0000-00006C2D0000}"/>
    <cellStyle name="RowTitles1-Detail 2 3 2 2 5 3" xfId="3482" xr:uid="{00000000-0005-0000-0000-00006D2D0000}"/>
    <cellStyle name="RowTitles1-Detail 2 3 2 2 5 3 2" xfId="13116" xr:uid="{00000000-0005-0000-0000-00006E2D0000}"/>
    <cellStyle name="RowTitles1-Detail 2 3 2 2 5 3 2 2" xfId="23484" xr:uid="{00000000-0005-0000-0000-00006F2D0000}"/>
    <cellStyle name="RowTitles1-Detail 2 3 2 2 5 3 2 2 2" xfId="34946" xr:uid="{00000000-0005-0000-0000-0000702D0000}"/>
    <cellStyle name="RowTitles1-Detail 2 3 2 2 5 3 2 3" xfId="32305" xr:uid="{00000000-0005-0000-0000-0000712D0000}"/>
    <cellStyle name="RowTitles1-Detail 2 3 2 2 5 3 3" xfId="16725" xr:uid="{00000000-0005-0000-0000-0000722D0000}"/>
    <cellStyle name="RowTitles1-Detail 2 3 2 2 5 3 3 2" xfId="29391" xr:uid="{00000000-0005-0000-0000-0000732D0000}"/>
    <cellStyle name="RowTitles1-Detail 2 3 2 2 5 3 3 2 2" xfId="38174" xr:uid="{00000000-0005-0000-0000-0000742D0000}"/>
    <cellStyle name="RowTitles1-Detail 2 3 2 2 5 3 4" xfId="8183" xr:uid="{00000000-0005-0000-0000-0000752D0000}"/>
    <cellStyle name="RowTitles1-Detail 2 3 2 2 5 3 4 2" xfId="18305" xr:uid="{00000000-0005-0000-0000-0000762D0000}"/>
    <cellStyle name="RowTitles1-Detail 2 3 2 2 5 3 5" xfId="20750" xr:uid="{00000000-0005-0000-0000-0000772D0000}"/>
    <cellStyle name="RowTitles1-Detail 2 3 2 2 5 4" xfId="8721" xr:uid="{00000000-0005-0000-0000-0000782D0000}"/>
    <cellStyle name="RowTitles1-Detail 2 3 2 2 5 4 2" xfId="25010" xr:uid="{00000000-0005-0000-0000-0000792D0000}"/>
    <cellStyle name="RowTitles1-Detail 2 3 2 2 5 5" xfId="10484" xr:uid="{00000000-0005-0000-0000-00007A2D0000}"/>
    <cellStyle name="RowTitles1-Detail 2 3 2 2 5 5 2" xfId="20986" xr:uid="{00000000-0005-0000-0000-00007B2D0000}"/>
    <cellStyle name="RowTitles1-Detail 2 3 2 2 5 5 2 2" xfId="33374" xr:uid="{00000000-0005-0000-0000-00007C2D0000}"/>
    <cellStyle name="RowTitles1-Detail 2 3 2 2 5 5 3" xfId="30481" xr:uid="{00000000-0005-0000-0000-00007D2D0000}"/>
    <cellStyle name="RowTitles1-Detail 2 3 2 2 5 6" xfId="10603" xr:uid="{00000000-0005-0000-0000-00007E2D0000}"/>
    <cellStyle name="RowTitles1-Detail 2 3 2 2 5 6 2" xfId="19582" xr:uid="{00000000-0005-0000-0000-00007F2D0000}"/>
    <cellStyle name="RowTitles1-Detail 2 3 2 2 5 6 2 2" xfId="33247" xr:uid="{00000000-0005-0000-0000-0000802D0000}"/>
    <cellStyle name="RowTitles1-Detail 2 3 2 2 6" xfId="976" xr:uid="{00000000-0005-0000-0000-0000812D0000}"/>
    <cellStyle name="RowTitles1-Detail 2 3 2 2 6 2" xfId="2347" xr:uid="{00000000-0005-0000-0000-0000822D0000}"/>
    <cellStyle name="RowTitles1-Detail 2 3 2 2 6 2 2" xfId="11988" xr:uid="{00000000-0005-0000-0000-0000832D0000}"/>
    <cellStyle name="RowTitles1-Detail 2 3 2 2 6 2 2 2" xfId="22388" xr:uid="{00000000-0005-0000-0000-0000842D0000}"/>
    <cellStyle name="RowTitles1-Detail 2 3 2 2 6 2 2 2 2" xfId="34069" xr:uid="{00000000-0005-0000-0000-0000852D0000}"/>
    <cellStyle name="RowTitles1-Detail 2 3 2 2 6 2 2 3" xfId="31269" xr:uid="{00000000-0005-0000-0000-0000862D0000}"/>
    <cellStyle name="RowTitles1-Detail 2 3 2 2 6 2 3" xfId="15635" xr:uid="{00000000-0005-0000-0000-0000872D0000}"/>
    <cellStyle name="RowTitles1-Detail 2 3 2 2 6 2 3 2" xfId="28301" xr:uid="{00000000-0005-0000-0000-0000882D0000}"/>
    <cellStyle name="RowTitles1-Detail 2 3 2 2 6 2 3 2 2" xfId="37088" xr:uid="{00000000-0005-0000-0000-0000892D0000}"/>
    <cellStyle name="RowTitles1-Detail 2 3 2 2 6 2 4" xfId="6687" xr:uid="{00000000-0005-0000-0000-00008A2D0000}"/>
    <cellStyle name="RowTitles1-Detail 2 3 2 2 6 2 4 2" xfId="18881" xr:uid="{00000000-0005-0000-0000-00008B2D0000}"/>
    <cellStyle name="RowTitles1-Detail 2 3 2 2 6 2 5" xfId="17823" xr:uid="{00000000-0005-0000-0000-00008C2D0000}"/>
    <cellStyle name="RowTitles1-Detail 2 3 2 2 6 3" xfId="3754" xr:uid="{00000000-0005-0000-0000-00008D2D0000}"/>
    <cellStyle name="RowTitles1-Detail 2 3 2 2 6 3 2" xfId="13381" xr:uid="{00000000-0005-0000-0000-00008E2D0000}"/>
    <cellStyle name="RowTitles1-Detail 2 3 2 2 6 3 2 2" xfId="23746" xr:uid="{00000000-0005-0000-0000-00008F2D0000}"/>
    <cellStyle name="RowTitles1-Detail 2 3 2 2 6 3 2 2 2" xfId="35111" xr:uid="{00000000-0005-0000-0000-0000902D0000}"/>
    <cellStyle name="RowTitles1-Detail 2 3 2 2 6 3 2 3" xfId="32496" xr:uid="{00000000-0005-0000-0000-0000912D0000}"/>
    <cellStyle name="RowTitles1-Detail 2 3 2 2 6 3 3" xfId="16980" xr:uid="{00000000-0005-0000-0000-0000922D0000}"/>
    <cellStyle name="RowTitles1-Detail 2 3 2 2 6 3 3 2" xfId="29646" xr:uid="{00000000-0005-0000-0000-0000932D0000}"/>
    <cellStyle name="RowTitles1-Detail 2 3 2 2 6 3 3 2 2" xfId="38425" xr:uid="{00000000-0005-0000-0000-0000942D0000}"/>
    <cellStyle name="RowTitles1-Detail 2 3 2 2 6 3 4" xfId="8194" xr:uid="{00000000-0005-0000-0000-0000952D0000}"/>
    <cellStyle name="RowTitles1-Detail 2 3 2 2 6 3 4 2" xfId="25016" xr:uid="{00000000-0005-0000-0000-0000962D0000}"/>
    <cellStyle name="RowTitles1-Detail 2 3 2 2 6 3 5" xfId="19149" xr:uid="{00000000-0005-0000-0000-0000972D0000}"/>
    <cellStyle name="RowTitles1-Detail 2 3 2 2 6 4" xfId="8025" xr:uid="{00000000-0005-0000-0000-0000982D0000}"/>
    <cellStyle name="RowTitles1-Detail 2 3 2 2 6 4 2" xfId="19918" xr:uid="{00000000-0005-0000-0000-0000992D0000}"/>
    <cellStyle name="RowTitles1-Detail 2 3 2 2 6 5" xfId="14383" xr:uid="{00000000-0005-0000-0000-00009A2D0000}"/>
    <cellStyle name="RowTitles1-Detail 2 3 2 2 6 5 2" xfId="27080" xr:uid="{00000000-0005-0000-0000-00009B2D0000}"/>
    <cellStyle name="RowTitles1-Detail 2 3 2 2 6 5 2 2" xfId="35919" xr:uid="{00000000-0005-0000-0000-00009C2D0000}"/>
    <cellStyle name="RowTitles1-Detail 2 3 2 2 6 6" xfId="5223" xr:uid="{00000000-0005-0000-0000-00009D2D0000}"/>
    <cellStyle name="RowTitles1-Detail 2 3 2 2 6 6 2" xfId="5771" xr:uid="{00000000-0005-0000-0000-00009E2D0000}"/>
    <cellStyle name="RowTitles1-Detail 2 3 2 2 6 7" xfId="20346" xr:uid="{00000000-0005-0000-0000-00009F2D0000}"/>
    <cellStyle name="RowTitles1-Detail 2 3 2 2 7" xfId="1210" xr:uid="{00000000-0005-0000-0000-0000A02D0000}"/>
    <cellStyle name="RowTitles1-Detail 2 3 2 2 7 2" xfId="2348" xr:uid="{00000000-0005-0000-0000-0000A12D0000}"/>
    <cellStyle name="RowTitles1-Detail 2 3 2 2 7 2 2" xfId="11989" xr:uid="{00000000-0005-0000-0000-0000A22D0000}"/>
    <cellStyle name="RowTitles1-Detail 2 3 2 2 7 2 2 2" xfId="22389" xr:uid="{00000000-0005-0000-0000-0000A32D0000}"/>
    <cellStyle name="RowTitles1-Detail 2 3 2 2 7 2 2 2 2" xfId="34070" xr:uid="{00000000-0005-0000-0000-0000A42D0000}"/>
    <cellStyle name="RowTitles1-Detail 2 3 2 2 7 2 2 3" xfId="31270" xr:uid="{00000000-0005-0000-0000-0000A52D0000}"/>
    <cellStyle name="RowTitles1-Detail 2 3 2 2 7 2 3" xfId="15636" xr:uid="{00000000-0005-0000-0000-0000A62D0000}"/>
    <cellStyle name="RowTitles1-Detail 2 3 2 2 7 2 3 2" xfId="28302" xr:uid="{00000000-0005-0000-0000-0000A72D0000}"/>
    <cellStyle name="RowTitles1-Detail 2 3 2 2 7 2 3 2 2" xfId="37089" xr:uid="{00000000-0005-0000-0000-0000A82D0000}"/>
    <cellStyle name="RowTitles1-Detail 2 3 2 2 7 2 4" xfId="7064" xr:uid="{00000000-0005-0000-0000-0000A92D0000}"/>
    <cellStyle name="RowTitles1-Detail 2 3 2 2 7 2 4 2" xfId="26406" xr:uid="{00000000-0005-0000-0000-0000AA2D0000}"/>
    <cellStyle name="RowTitles1-Detail 2 3 2 2 7 2 5" xfId="20156" xr:uid="{00000000-0005-0000-0000-0000AB2D0000}"/>
    <cellStyle name="RowTitles1-Detail 2 3 2 2 7 3" xfId="3988" xr:uid="{00000000-0005-0000-0000-0000AC2D0000}"/>
    <cellStyle name="RowTitles1-Detail 2 3 2 2 7 3 2" xfId="13610" xr:uid="{00000000-0005-0000-0000-0000AD2D0000}"/>
    <cellStyle name="RowTitles1-Detail 2 3 2 2 7 3 2 2" xfId="23967" xr:uid="{00000000-0005-0000-0000-0000AE2D0000}"/>
    <cellStyle name="RowTitles1-Detail 2 3 2 2 7 3 2 2 2" xfId="35258" xr:uid="{00000000-0005-0000-0000-0000AF2D0000}"/>
    <cellStyle name="RowTitles1-Detail 2 3 2 2 7 3 2 3" xfId="32668" xr:uid="{00000000-0005-0000-0000-0000B02D0000}"/>
    <cellStyle name="RowTitles1-Detail 2 3 2 2 7 3 3" xfId="17194" xr:uid="{00000000-0005-0000-0000-0000B12D0000}"/>
    <cellStyle name="RowTitles1-Detail 2 3 2 2 7 3 3 2" xfId="29860" xr:uid="{00000000-0005-0000-0000-0000B22D0000}"/>
    <cellStyle name="RowTitles1-Detail 2 3 2 2 7 3 3 2 2" xfId="38637" xr:uid="{00000000-0005-0000-0000-0000B32D0000}"/>
    <cellStyle name="RowTitles1-Detail 2 3 2 2 7 3 4" xfId="8572" xr:uid="{00000000-0005-0000-0000-0000B42D0000}"/>
    <cellStyle name="RowTitles1-Detail 2 3 2 2 7 3 4 2" xfId="19659" xr:uid="{00000000-0005-0000-0000-0000B52D0000}"/>
    <cellStyle name="RowTitles1-Detail 2 3 2 2 7 3 5" xfId="18820" xr:uid="{00000000-0005-0000-0000-0000B62D0000}"/>
    <cellStyle name="RowTitles1-Detail 2 3 2 2 7 4" xfId="9368" xr:uid="{00000000-0005-0000-0000-0000B72D0000}"/>
    <cellStyle name="RowTitles1-Detail 2 3 2 2 7 4 2" xfId="26745" xr:uid="{00000000-0005-0000-0000-0000B82D0000}"/>
    <cellStyle name="RowTitles1-Detail 2 3 2 2 7 5" xfId="10881" xr:uid="{00000000-0005-0000-0000-0000B92D0000}"/>
    <cellStyle name="RowTitles1-Detail 2 3 2 2 7 5 2" xfId="21325" xr:uid="{00000000-0005-0000-0000-0000BA2D0000}"/>
    <cellStyle name="RowTitles1-Detail 2 3 2 2 7 5 2 2" xfId="33543" xr:uid="{00000000-0005-0000-0000-0000BB2D0000}"/>
    <cellStyle name="RowTitles1-Detail 2 3 2 2 7 5 3" xfId="30683" xr:uid="{00000000-0005-0000-0000-0000BC2D0000}"/>
    <cellStyle name="RowTitles1-Detail 2 3 2 2 7 6" xfId="14588" xr:uid="{00000000-0005-0000-0000-0000BD2D0000}"/>
    <cellStyle name="RowTitles1-Detail 2 3 2 2 7 6 2" xfId="27277" xr:uid="{00000000-0005-0000-0000-0000BE2D0000}"/>
    <cellStyle name="RowTitles1-Detail 2 3 2 2 7 6 2 2" xfId="36108" xr:uid="{00000000-0005-0000-0000-0000BF2D0000}"/>
    <cellStyle name="RowTitles1-Detail 2 3 2 2 7 7" xfId="5524" xr:uid="{00000000-0005-0000-0000-0000C02D0000}"/>
    <cellStyle name="RowTitles1-Detail 2 3 2 2 7 7 2" xfId="19329" xr:uid="{00000000-0005-0000-0000-0000C12D0000}"/>
    <cellStyle name="RowTitles1-Detail 2 3 2 2 7 8" xfId="25555" xr:uid="{00000000-0005-0000-0000-0000C22D0000}"/>
    <cellStyle name="RowTitles1-Detail 2 3 2 2 8" xfId="1430" xr:uid="{00000000-0005-0000-0000-0000C32D0000}"/>
    <cellStyle name="RowTitles1-Detail 2 3 2 2 8 2" xfId="2349" xr:uid="{00000000-0005-0000-0000-0000C42D0000}"/>
    <cellStyle name="RowTitles1-Detail 2 3 2 2 8 2 2" xfId="11990" xr:uid="{00000000-0005-0000-0000-0000C52D0000}"/>
    <cellStyle name="RowTitles1-Detail 2 3 2 2 8 2 2 2" xfId="22390" xr:uid="{00000000-0005-0000-0000-0000C62D0000}"/>
    <cellStyle name="RowTitles1-Detail 2 3 2 2 8 2 2 2 2" xfId="34071" xr:uid="{00000000-0005-0000-0000-0000C72D0000}"/>
    <cellStyle name="RowTitles1-Detail 2 3 2 2 8 2 2 3" xfId="31271" xr:uid="{00000000-0005-0000-0000-0000C82D0000}"/>
    <cellStyle name="RowTitles1-Detail 2 3 2 2 8 2 3" xfId="15637" xr:uid="{00000000-0005-0000-0000-0000C92D0000}"/>
    <cellStyle name="RowTitles1-Detail 2 3 2 2 8 2 3 2" xfId="28303" xr:uid="{00000000-0005-0000-0000-0000CA2D0000}"/>
    <cellStyle name="RowTitles1-Detail 2 3 2 2 8 2 3 2 2" xfId="37090" xr:uid="{00000000-0005-0000-0000-0000CB2D0000}"/>
    <cellStyle name="RowTitles1-Detail 2 3 2 2 8 2 4" xfId="7372" xr:uid="{00000000-0005-0000-0000-0000CC2D0000}"/>
    <cellStyle name="RowTitles1-Detail 2 3 2 2 8 2 4 2" xfId="27523" xr:uid="{00000000-0005-0000-0000-0000CD2D0000}"/>
    <cellStyle name="RowTitles1-Detail 2 3 2 2 8 2 5" xfId="20694" xr:uid="{00000000-0005-0000-0000-0000CE2D0000}"/>
    <cellStyle name="RowTitles1-Detail 2 3 2 2 8 3" xfId="4208" xr:uid="{00000000-0005-0000-0000-0000CF2D0000}"/>
    <cellStyle name="RowTitles1-Detail 2 3 2 2 8 3 2" xfId="13830" xr:uid="{00000000-0005-0000-0000-0000D02D0000}"/>
    <cellStyle name="RowTitles1-Detail 2 3 2 2 8 3 2 2" xfId="24175" xr:uid="{00000000-0005-0000-0000-0000D12D0000}"/>
    <cellStyle name="RowTitles1-Detail 2 3 2 2 8 3 2 2 2" xfId="35400" xr:uid="{00000000-0005-0000-0000-0000D22D0000}"/>
    <cellStyle name="RowTitles1-Detail 2 3 2 2 8 3 2 3" xfId="32831" xr:uid="{00000000-0005-0000-0000-0000D32D0000}"/>
    <cellStyle name="RowTitles1-Detail 2 3 2 2 8 3 3" xfId="17396" xr:uid="{00000000-0005-0000-0000-0000D42D0000}"/>
    <cellStyle name="RowTitles1-Detail 2 3 2 2 8 3 3 2" xfId="30062" xr:uid="{00000000-0005-0000-0000-0000D52D0000}"/>
    <cellStyle name="RowTitles1-Detail 2 3 2 2 8 3 3 2 2" xfId="38839" xr:uid="{00000000-0005-0000-0000-0000D62D0000}"/>
    <cellStyle name="RowTitles1-Detail 2 3 2 2 8 3 4" xfId="9695" xr:uid="{00000000-0005-0000-0000-0000D72D0000}"/>
    <cellStyle name="RowTitles1-Detail 2 3 2 2 8 3 4 2" xfId="20252" xr:uid="{00000000-0005-0000-0000-0000D82D0000}"/>
    <cellStyle name="RowTitles1-Detail 2 3 2 2 8 3 5" xfId="20313" xr:uid="{00000000-0005-0000-0000-0000D92D0000}"/>
    <cellStyle name="RowTitles1-Detail 2 3 2 2 8 4" xfId="11101" xr:uid="{00000000-0005-0000-0000-0000DA2D0000}"/>
    <cellStyle name="RowTitles1-Detail 2 3 2 2 8 4 2" xfId="21535" xr:uid="{00000000-0005-0000-0000-0000DB2D0000}"/>
    <cellStyle name="RowTitles1-Detail 2 3 2 2 8 4 2 2" xfId="33685" xr:uid="{00000000-0005-0000-0000-0000DC2D0000}"/>
    <cellStyle name="RowTitles1-Detail 2 3 2 2 8 4 3" xfId="30846" xr:uid="{00000000-0005-0000-0000-0000DD2D0000}"/>
    <cellStyle name="RowTitles1-Detail 2 3 2 2 8 5" xfId="14808" xr:uid="{00000000-0005-0000-0000-0000DE2D0000}"/>
    <cellStyle name="RowTitles1-Detail 2 3 2 2 8 5 2" xfId="27489" xr:uid="{00000000-0005-0000-0000-0000DF2D0000}"/>
    <cellStyle name="RowTitles1-Detail 2 3 2 2 8 5 2 2" xfId="36310" xr:uid="{00000000-0005-0000-0000-0000E02D0000}"/>
    <cellStyle name="RowTitles1-Detail 2 3 2 2 8 6" xfId="5828" xr:uid="{00000000-0005-0000-0000-0000E12D0000}"/>
    <cellStyle name="RowTitles1-Detail 2 3 2 2 8 6 2" xfId="26375" xr:uid="{00000000-0005-0000-0000-0000E22D0000}"/>
    <cellStyle name="RowTitles1-Detail 2 3 2 2 8 7" xfId="20784" xr:uid="{00000000-0005-0000-0000-0000E32D0000}"/>
    <cellStyle name="RowTitles1-Detail 2 3 2 2 9" xfId="1634" xr:uid="{00000000-0005-0000-0000-0000E42D0000}"/>
    <cellStyle name="RowTitles1-Detail 2 3 2 2 9 2" xfId="2350" xr:uid="{00000000-0005-0000-0000-0000E52D0000}"/>
    <cellStyle name="RowTitles1-Detail 2 3 2 2 9 2 2" xfId="11991" xr:uid="{00000000-0005-0000-0000-0000E62D0000}"/>
    <cellStyle name="RowTitles1-Detail 2 3 2 2 9 2 2 2" xfId="22391" xr:uid="{00000000-0005-0000-0000-0000E72D0000}"/>
    <cellStyle name="RowTitles1-Detail 2 3 2 2 9 2 2 2 2" xfId="34072" xr:uid="{00000000-0005-0000-0000-0000E82D0000}"/>
    <cellStyle name="RowTitles1-Detail 2 3 2 2 9 2 2 3" xfId="31272" xr:uid="{00000000-0005-0000-0000-0000E92D0000}"/>
    <cellStyle name="RowTitles1-Detail 2 3 2 2 9 2 3" xfId="15638" xr:uid="{00000000-0005-0000-0000-0000EA2D0000}"/>
    <cellStyle name="RowTitles1-Detail 2 3 2 2 9 2 3 2" xfId="28304" xr:uid="{00000000-0005-0000-0000-0000EB2D0000}"/>
    <cellStyle name="RowTitles1-Detail 2 3 2 2 9 2 3 2 2" xfId="37091" xr:uid="{00000000-0005-0000-0000-0000EC2D0000}"/>
    <cellStyle name="RowTitles1-Detail 2 3 2 2 9 2 4" xfId="7373" xr:uid="{00000000-0005-0000-0000-0000ED2D0000}"/>
    <cellStyle name="RowTitles1-Detail 2 3 2 2 9 2 4 2" xfId="20459" xr:uid="{00000000-0005-0000-0000-0000EE2D0000}"/>
    <cellStyle name="RowTitles1-Detail 2 3 2 2 9 2 5" xfId="19668" xr:uid="{00000000-0005-0000-0000-0000EF2D0000}"/>
    <cellStyle name="RowTitles1-Detail 2 3 2 2 9 3" xfId="4412" xr:uid="{00000000-0005-0000-0000-0000F02D0000}"/>
    <cellStyle name="RowTitles1-Detail 2 3 2 2 9 3 2" xfId="14034" xr:uid="{00000000-0005-0000-0000-0000F12D0000}"/>
    <cellStyle name="RowTitles1-Detail 2 3 2 2 9 3 2 2" xfId="24371" xr:uid="{00000000-0005-0000-0000-0000F22D0000}"/>
    <cellStyle name="RowTitles1-Detail 2 3 2 2 9 3 2 2 2" xfId="35533" xr:uid="{00000000-0005-0000-0000-0000F32D0000}"/>
    <cellStyle name="RowTitles1-Detail 2 3 2 2 9 3 2 3" xfId="32985" xr:uid="{00000000-0005-0000-0000-0000F42D0000}"/>
    <cellStyle name="RowTitles1-Detail 2 3 2 2 9 3 3" xfId="17585" xr:uid="{00000000-0005-0000-0000-0000F52D0000}"/>
    <cellStyle name="RowTitles1-Detail 2 3 2 2 9 3 3 2" xfId="30251" xr:uid="{00000000-0005-0000-0000-0000F62D0000}"/>
    <cellStyle name="RowTitles1-Detail 2 3 2 2 9 3 3 2 2" xfId="39028" xr:uid="{00000000-0005-0000-0000-0000F72D0000}"/>
    <cellStyle name="RowTitles1-Detail 2 3 2 2 9 3 4" xfId="9696" xr:uid="{00000000-0005-0000-0000-0000F82D0000}"/>
    <cellStyle name="RowTitles1-Detail 2 3 2 2 9 3 4 2" xfId="25342" xr:uid="{00000000-0005-0000-0000-0000F92D0000}"/>
    <cellStyle name="RowTitles1-Detail 2 3 2 2 9 3 5" xfId="22227" xr:uid="{00000000-0005-0000-0000-0000FA2D0000}"/>
    <cellStyle name="RowTitles1-Detail 2 3 2 2 9 4" xfId="11305" xr:uid="{00000000-0005-0000-0000-0000FB2D0000}"/>
    <cellStyle name="RowTitles1-Detail 2 3 2 2 9 4 2" xfId="21734" xr:uid="{00000000-0005-0000-0000-0000FC2D0000}"/>
    <cellStyle name="RowTitles1-Detail 2 3 2 2 9 4 2 2" xfId="33818" xr:uid="{00000000-0005-0000-0000-0000FD2D0000}"/>
    <cellStyle name="RowTitles1-Detail 2 3 2 2 9 4 3" xfId="31000" xr:uid="{00000000-0005-0000-0000-0000FE2D0000}"/>
    <cellStyle name="RowTitles1-Detail 2 3 2 2 9 5" xfId="15012" xr:uid="{00000000-0005-0000-0000-0000FF2D0000}"/>
    <cellStyle name="RowTitles1-Detail 2 3 2 2 9 5 2" xfId="27685" xr:uid="{00000000-0005-0000-0000-0000002E0000}"/>
    <cellStyle name="RowTitles1-Detail 2 3 2 2 9 5 2 2" xfId="36499" xr:uid="{00000000-0005-0000-0000-0000012E0000}"/>
    <cellStyle name="RowTitles1-Detail 2 3 2 2 9 6" xfId="5829" xr:uid="{00000000-0005-0000-0000-0000022E0000}"/>
    <cellStyle name="RowTitles1-Detail 2 3 2 2 9 6 2" xfId="19586" xr:uid="{00000000-0005-0000-0000-0000032E0000}"/>
    <cellStyle name="RowTitles1-Detail 2 3 2 2 9 7" xfId="4832" xr:uid="{00000000-0005-0000-0000-0000042E0000}"/>
    <cellStyle name="RowTitles1-Detail 2 3 2 2_STUD aligned by INSTIT" xfId="4957" xr:uid="{00000000-0005-0000-0000-0000052E0000}"/>
    <cellStyle name="RowTitles1-Detail 2 3 2 3" xfId="402" xr:uid="{00000000-0005-0000-0000-0000062E0000}"/>
    <cellStyle name="RowTitles1-Detail 2 3 2 3 2" xfId="758" xr:uid="{00000000-0005-0000-0000-0000072E0000}"/>
    <cellStyle name="RowTitles1-Detail 2 3 2 3 2 2" xfId="2352" xr:uid="{00000000-0005-0000-0000-0000082E0000}"/>
    <cellStyle name="RowTitles1-Detail 2 3 2 3 2 2 2" xfId="11993" xr:uid="{00000000-0005-0000-0000-0000092E0000}"/>
    <cellStyle name="RowTitles1-Detail 2 3 2 3 2 2 2 2" xfId="22393" xr:uid="{00000000-0005-0000-0000-00000A2E0000}"/>
    <cellStyle name="RowTitles1-Detail 2 3 2 3 2 2 2 2 2" xfId="34074" xr:uid="{00000000-0005-0000-0000-00000B2E0000}"/>
    <cellStyle name="RowTitles1-Detail 2 3 2 3 2 2 2 3" xfId="31274" xr:uid="{00000000-0005-0000-0000-00000C2E0000}"/>
    <cellStyle name="RowTitles1-Detail 2 3 2 3 2 2 3" xfId="15640" xr:uid="{00000000-0005-0000-0000-00000D2E0000}"/>
    <cellStyle name="RowTitles1-Detail 2 3 2 3 2 2 3 2" xfId="28306" xr:uid="{00000000-0005-0000-0000-00000E2E0000}"/>
    <cellStyle name="RowTitles1-Detail 2 3 2 3 2 2 3 2 2" xfId="37093" xr:uid="{00000000-0005-0000-0000-00000F2E0000}"/>
    <cellStyle name="RowTitles1-Detail 2 3 2 3 2 2 4" xfId="6882" xr:uid="{00000000-0005-0000-0000-0000102E0000}"/>
    <cellStyle name="RowTitles1-Detail 2 3 2 3 2 2 4 2" xfId="26502" xr:uid="{00000000-0005-0000-0000-0000112E0000}"/>
    <cellStyle name="RowTitles1-Detail 2 3 2 3 2 2 5" xfId="24547" xr:uid="{00000000-0005-0000-0000-0000122E0000}"/>
    <cellStyle name="RowTitles1-Detail 2 3 2 3 2 3" xfId="3539" xr:uid="{00000000-0005-0000-0000-0000132E0000}"/>
    <cellStyle name="RowTitles1-Detail 2 3 2 3 2 3 2" xfId="13171" xr:uid="{00000000-0005-0000-0000-0000142E0000}"/>
    <cellStyle name="RowTitles1-Detail 2 3 2 3 2 3 2 2" xfId="23538" xr:uid="{00000000-0005-0000-0000-0000152E0000}"/>
    <cellStyle name="RowTitles1-Detail 2 3 2 3 2 3 2 2 2" xfId="34982" xr:uid="{00000000-0005-0000-0000-0000162E0000}"/>
    <cellStyle name="RowTitles1-Detail 2 3 2 3 2 3 2 3" xfId="32346" xr:uid="{00000000-0005-0000-0000-0000172E0000}"/>
    <cellStyle name="RowTitles1-Detail 2 3 2 3 2 3 3" xfId="16780" xr:uid="{00000000-0005-0000-0000-0000182E0000}"/>
    <cellStyle name="RowTitles1-Detail 2 3 2 3 2 3 3 2" xfId="29446" xr:uid="{00000000-0005-0000-0000-0000192E0000}"/>
    <cellStyle name="RowTitles1-Detail 2 3 2 3 2 3 3 2 2" xfId="38227" xr:uid="{00000000-0005-0000-0000-00001A2E0000}"/>
    <cellStyle name="RowTitles1-Detail 2 3 2 3 2 3 4" xfId="8389" xr:uid="{00000000-0005-0000-0000-00001B2E0000}"/>
    <cellStyle name="RowTitles1-Detail 2 3 2 3 2 3 4 2" xfId="25666" xr:uid="{00000000-0005-0000-0000-00001C2E0000}"/>
    <cellStyle name="RowTitles1-Detail 2 3 2 3 2 3 5" xfId="18217" xr:uid="{00000000-0005-0000-0000-00001D2E0000}"/>
    <cellStyle name="RowTitles1-Detail 2 3 2 3 2 4" xfId="9183" xr:uid="{00000000-0005-0000-0000-00001E2E0000}"/>
    <cellStyle name="RowTitles1-Detail 2 3 2 3 2 4 2" xfId="18977" xr:uid="{00000000-0005-0000-0000-00001F2E0000}"/>
    <cellStyle name="RowTitles1-Detail 2 3 2 3 2 5" xfId="10183" xr:uid="{00000000-0005-0000-0000-0000202E0000}"/>
    <cellStyle name="RowTitles1-Detail 2 3 2 3 2 5 2" xfId="25368" xr:uid="{00000000-0005-0000-0000-0000212E0000}"/>
    <cellStyle name="RowTitles1-Detail 2 3 2 3 2 5 2 2" xfId="35718" xr:uid="{00000000-0005-0000-0000-0000222E0000}"/>
    <cellStyle name="RowTitles1-Detail 2 3 2 3 3" xfId="1037" xr:uid="{00000000-0005-0000-0000-0000232E0000}"/>
    <cellStyle name="RowTitles1-Detail 2 3 2 3 3 2" xfId="2353" xr:uid="{00000000-0005-0000-0000-0000242E0000}"/>
    <cellStyle name="RowTitles1-Detail 2 3 2 3 3 2 2" xfId="11994" xr:uid="{00000000-0005-0000-0000-0000252E0000}"/>
    <cellStyle name="RowTitles1-Detail 2 3 2 3 3 2 2 2" xfId="22394" xr:uid="{00000000-0005-0000-0000-0000262E0000}"/>
    <cellStyle name="RowTitles1-Detail 2 3 2 3 3 2 2 2 2" xfId="34075" xr:uid="{00000000-0005-0000-0000-0000272E0000}"/>
    <cellStyle name="RowTitles1-Detail 2 3 2 3 3 2 2 3" xfId="31275" xr:uid="{00000000-0005-0000-0000-0000282E0000}"/>
    <cellStyle name="RowTitles1-Detail 2 3 2 3 3 2 3" xfId="15641" xr:uid="{00000000-0005-0000-0000-0000292E0000}"/>
    <cellStyle name="RowTitles1-Detail 2 3 2 3 3 2 3 2" xfId="28307" xr:uid="{00000000-0005-0000-0000-00002A2E0000}"/>
    <cellStyle name="RowTitles1-Detail 2 3 2 3 3 2 3 2 2" xfId="37094" xr:uid="{00000000-0005-0000-0000-00002B2E0000}"/>
    <cellStyle name="RowTitles1-Detail 2 3 2 3 3 2 4" xfId="7103" xr:uid="{00000000-0005-0000-0000-00002C2E0000}"/>
    <cellStyle name="RowTitles1-Detail 2 3 2 3 3 2 4 2" xfId="26370" xr:uid="{00000000-0005-0000-0000-00002D2E0000}"/>
    <cellStyle name="RowTitles1-Detail 2 3 2 3 3 2 5" xfId="18735" xr:uid="{00000000-0005-0000-0000-00002E2E0000}"/>
    <cellStyle name="RowTitles1-Detail 2 3 2 3 3 3" xfId="3815" xr:uid="{00000000-0005-0000-0000-00002F2E0000}"/>
    <cellStyle name="RowTitles1-Detail 2 3 2 3 3 3 2" xfId="13442" xr:uid="{00000000-0005-0000-0000-0000302E0000}"/>
    <cellStyle name="RowTitles1-Detail 2 3 2 3 3 3 2 2" xfId="23803" xr:uid="{00000000-0005-0000-0000-0000312E0000}"/>
    <cellStyle name="RowTitles1-Detail 2 3 2 3 3 3 2 2 2" xfId="35147" xr:uid="{00000000-0005-0000-0000-0000322E0000}"/>
    <cellStyle name="RowTitles1-Detail 2 3 2 3 3 3 2 3" xfId="32539" xr:uid="{00000000-0005-0000-0000-0000332E0000}"/>
    <cellStyle name="RowTitles1-Detail 2 3 2 3 3 3 3" xfId="17035" xr:uid="{00000000-0005-0000-0000-0000342E0000}"/>
    <cellStyle name="RowTitles1-Detail 2 3 2 3 3 3 3 2" xfId="29701" xr:uid="{00000000-0005-0000-0000-0000352E0000}"/>
    <cellStyle name="RowTitles1-Detail 2 3 2 3 3 3 3 2 2" xfId="38480" xr:uid="{00000000-0005-0000-0000-0000362E0000}"/>
    <cellStyle name="RowTitles1-Detail 2 3 2 3 3 3 4" xfId="8611" xr:uid="{00000000-0005-0000-0000-0000372E0000}"/>
    <cellStyle name="RowTitles1-Detail 2 3 2 3 3 3 4 2" xfId="24574" xr:uid="{00000000-0005-0000-0000-0000382E0000}"/>
    <cellStyle name="RowTitles1-Detail 2 3 2 3 3 3 5" xfId="19764" xr:uid="{00000000-0005-0000-0000-0000392E0000}"/>
    <cellStyle name="RowTitles1-Detail 2 3 2 3 3 4" xfId="9407" xr:uid="{00000000-0005-0000-0000-00003A2E0000}"/>
    <cellStyle name="RowTitles1-Detail 2 3 2 3 3 4 2" xfId="18473" xr:uid="{00000000-0005-0000-0000-00003B2E0000}"/>
    <cellStyle name="RowTitles1-Detail 2 3 2 3 3 5" xfId="10755" xr:uid="{00000000-0005-0000-0000-00003C2E0000}"/>
    <cellStyle name="RowTitles1-Detail 2 3 2 3 3 5 2" xfId="21223" xr:uid="{00000000-0005-0000-0000-00003D2E0000}"/>
    <cellStyle name="RowTitles1-Detail 2 3 2 3 3 5 2 2" xfId="33488" xr:uid="{00000000-0005-0000-0000-00003E2E0000}"/>
    <cellStyle name="RowTitles1-Detail 2 3 2 3 3 5 3" xfId="30617" xr:uid="{00000000-0005-0000-0000-00003F2E0000}"/>
    <cellStyle name="RowTitles1-Detail 2 3 2 3 3 6" xfId="14439" xr:uid="{00000000-0005-0000-0000-0000402E0000}"/>
    <cellStyle name="RowTitles1-Detail 2 3 2 3 3 6 2" xfId="27132" xr:uid="{00000000-0005-0000-0000-0000412E0000}"/>
    <cellStyle name="RowTitles1-Detail 2 3 2 3 3 6 2 2" xfId="35969" xr:uid="{00000000-0005-0000-0000-0000422E0000}"/>
    <cellStyle name="RowTitles1-Detail 2 3 2 3 3 7" xfId="5562" xr:uid="{00000000-0005-0000-0000-0000432E0000}"/>
    <cellStyle name="RowTitles1-Detail 2 3 2 3 3 7 2" xfId="19041" xr:uid="{00000000-0005-0000-0000-0000442E0000}"/>
    <cellStyle name="RowTitles1-Detail 2 3 2 3 3 8" xfId="19702" xr:uid="{00000000-0005-0000-0000-0000452E0000}"/>
    <cellStyle name="RowTitles1-Detail 2 3 2 3 4" xfId="1270" xr:uid="{00000000-0005-0000-0000-0000462E0000}"/>
    <cellStyle name="RowTitles1-Detail 2 3 2 3 4 2" xfId="2354" xr:uid="{00000000-0005-0000-0000-0000472E0000}"/>
    <cellStyle name="RowTitles1-Detail 2 3 2 3 4 2 2" xfId="11995" xr:uid="{00000000-0005-0000-0000-0000482E0000}"/>
    <cellStyle name="RowTitles1-Detail 2 3 2 3 4 2 2 2" xfId="22395" xr:uid="{00000000-0005-0000-0000-0000492E0000}"/>
    <cellStyle name="RowTitles1-Detail 2 3 2 3 4 2 2 2 2" xfId="34076" xr:uid="{00000000-0005-0000-0000-00004A2E0000}"/>
    <cellStyle name="RowTitles1-Detail 2 3 2 3 4 2 2 3" xfId="31276" xr:uid="{00000000-0005-0000-0000-00004B2E0000}"/>
    <cellStyle name="RowTitles1-Detail 2 3 2 3 4 2 3" xfId="15642" xr:uid="{00000000-0005-0000-0000-00004C2E0000}"/>
    <cellStyle name="RowTitles1-Detail 2 3 2 3 4 2 3 2" xfId="28308" xr:uid="{00000000-0005-0000-0000-00004D2E0000}"/>
    <cellStyle name="RowTitles1-Detail 2 3 2 3 4 2 3 2 2" xfId="37095" xr:uid="{00000000-0005-0000-0000-00004E2E0000}"/>
    <cellStyle name="RowTitles1-Detail 2 3 2 3 4 2 4" xfId="7374" xr:uid="{00000000-0005-0000-0000-00004F2E0000}"/>
    <cellStyle name="RowTitles1-Detail 2 3 2 3 4 2 4 2" xfId="18182" xr:uid="{00000000-0005-0000-0000-0000502E0000}"/>
    <cellStyle name="RowTitles1-Detail 2 3 2 3 4 2 5" xfId="18775" xr:uid="{00000000-0005-0000-0000-0000512E0000}"/>
    <cellStyle name="RowTitles1-Detail 2 3 2 3 4 3" xfId="4048" xr:uid="{00000000-0005-0000-0000-0000522E0000}"/>
    <cellStyle name="RowTitles1-Detail 2 3 2 3 4 3 2" xfId="13670" xr:uid="{00000000-0005-0000-0000-0000532E0000}"/>
    <cellStyle name="RowTitles1-Detail 2 3 2 3 4 3 2 2" xfId="24022" xr:uid="{00000000-0005-0000-0000-0000542E0000}"/>
    <cellStyle name="RowTitles1-Detail 2 3 2 3 4 3 2 2 2" xfId="35295" xr:uid="{00000000-0005-0000-0000-0000552E0000}"/>
    <cellStyle name="RowTitles1-Detail 2 3 2 3 4 3 2 3" xfId="32710" xr:uid="{00000000-0005-0000-0000-0000562E0000}"/>
    <cellStyle name="RowTitles1-Detail 2 3 2 3 4 3 3" xfId="17248" xr:uid="{00000000-0005-0000-0000-0000572E0000}"/>
    <cellStyle name="RowTitles1-Detail 2 3 2 3 4 3 3 2" xfId="29914" xr:uid="{00000000-0005-0000-0000-0000582E0000}"/>
    <cellStyle name="RowTitles1-Detail 2 3 2 3 4 3 3 2 2" xfId="38691" xr:uid="{00000000-0005-0000-0000-0000592E0000}"/>
    <cellStyle name="RowTitles1-Detail 2 3 2 3 4 3 4" xfId="9697" xr:uid="{00000000-0005-0000-0000-00005A2E0000}"/>
    <cellStyle name="RowTitles1-Detail 2 3 2 3 4 3 4 2" xfId="20582" xr:uid="{00000000-0005-0000-0000-00005B2E0000}"/>
    <cellStyle name="RowTitles1-Detail 2 3 2 3 4 3 5" xfId="19890" xr:uid="{00000000-0005-0000-0000-00005C2E0000}"/>
    <cellStyle name="RowTitles1-Detail 2 3 2 3 4 4" xfId="10941" xr:uid="{00000000-0005-0000-0000-00005D2E0000}"/>
    <cellStyle name="RowTitles1-Detail 2 3 2 3 4 4 2" xfId="21381" xr:uid="{00000000-0005-0000-0000-00005E2E0000}"/>
    <cellStyle name="RowTitles1-Detail 2 3 2 3 4 4 2 2" xfId="33580" xr:uid="{00000000-0005-0000-0000-00005F2E0000}"/>
    <cellStyle name="RowTitles1-Detail 2 3 2 3 4 4 3" xfId="30725" xr:uid="{00000000-0005-0000-0000-0000602E0000}"/>
    <cellStyle name="RowTitles1-Detail 2 3 2 3 4 5" xfId="14648" xr:uid="{00000000-0005-0000-0000-0000612E0000}"/>
    <cellStyle name="RowTitles1-Detail 2 3 2 3 4 5 2" xfId="27333" xr:uid="{00000000-0005-0000-0000-0000622E0000}"/>
    <cellStyle name="RowTitles1-Detail 2 3 2 3 4 5 2 2" xfId="36162" xr:uid="{00000000-0005-0000-0000-0000632E0000}"/>
    <cellStyle name="RowTitles1-Detail 2 3 2 3 4 6" xfId="5830" xr:uid="{00000000-0005-0000-0000-0000642E0000}"/>
    <cellStyle name="RowTitles1-Detail 2 3 2 3 4 6 2" xfId="25561" xr:uid="{00000000-0005-0000-0000-0000652E0000}"/>
    <cellStyle name="RowTitles1-Detail 2 3 2 3 4 7" xfId="25379" xr:uid="{00000000-0005-0000-0000-0000662E0000}"/>
    <cellStyle name="RowTitles1-Detail 2 3 2 3 5" xfId="1487" xr:uid="{00000000-0005-0000-0000-0000672E0000}"/>
    <cellStyle name="RowTitles1-Detail 2 3 2 3 5 2" xfId="2355" xr:uid="{00000000-0005-0000-0000-0000682E0000}"/>
    <cellStyle name="RowTitles1-Detail 2 3 2 3 5 2 2" xfId="11996" xr:uid="{00000000-0005-0000-0000-0000692E0000}"/>
    <cellStyle name="RowTitles1-Detail 2 3 2 3 5 2 2 2" xfId="22396" xr:uid="{00000000-0005-0000-0000-00006A2E0000}"/>
    <cellStyle name="RowTitles1-Detail 2 3 2 3 5 2 2 2 2" xfId="34077" xr:uid="{00000000-0005-0000-0000-00006B2E0000}"/>
    <cellStyle name="RowTitles1-Detail 2 3 2 3 5 2 2 3" xfId="31277" xr:uid="{00000000-0005-0000-0000-00006C2E0000}"/>
    <cellStyle name="RowTitles1-Detail 2 3 2 3 5 2 3" xfId="15643" xr:uid="{00000000-0005-0000-0000-00006D2E0000}"/>
    <cellStyle name="RowTitles1-Detail 2 3 2 3 5 2 3 2" xfId="28309" xr:uid="{00000000-0005-0000-0000-00006E2E0000}"/>
    <cellStyle name="RowTitles1-Detail 2 3 2 3 5 2 3 2 2" xfId="37096" xr:uid="{00000000-0005-0000-0000-00006F2E0000}"/>
    <cellStyle name="RowTitles1-Detail 2 3 2 3 5 2 4" xfId="7375" xr:uid="{00000000-0005-0000-0000-0000702E0000}"/>
    <cellStyle name="RowTitles1-Detail 2 3 2 3 5 2 4 2" xfId="26704" xr:uid="{00000000-0005-0000-0000-0000712E0000}"/>
    <cellStyle name="RowTitles1-Detail 2 3 2 3 5 2 5" xfId="18646" xr:uid="{00000000-0005-0000-0000-0000722E0000}"/>
    <cellStyle name="RowTitles1-Detail 2 3 2 3 5 3" xfId="4265" xr:uid="{00000000-0005-0000-0000-0000732E0000}"/>
    <cellStyle name="RowTitles1-Detail 2 3 2 3 5 3 2" xfId="13887" xr:uid="{00000000-0005-0000-0000-0000742E0000}"/>
    <cellStyle name="RowTitles1-Detail 2 3 2 3 5 3 2 2" xfId="24229" xr:uid="{00000000-0005-0000-0000-0000752E0000}"/>
    <cellStyle name="RowTitles1-Detail 2 3 2 3 5 3 2 2 2" xfId="35436" xr:uid="{00000000-0005-0000-0000-0000762E0000}"/>
    <cellStyle name="RowTitles1-Detail 2 3 2 3 5 3 2 3" xfId="32872" xr:uid="{00000000-0005-0000-0000-0000772E0000}"/>
    <cellStyle name="RowTitles1-Detail 2 3 2 3 5 3 3" xfId="17447" xr:uid="{00000000-0005-0000-0000-0000782E0000}"/>
    <cellStyle name="RowTitles1-Detail 2 3 2 3 5 3 3 2" xfId="30113" xr:uid="{00000000-0005-0000-0000-0000792E0000}"/>
    <cellStyle name="RowTitles1-Detail 2 3 2 3 5 3 3 2 2" xfId="38890" xr:uid="{00000000-0005-0000-0000-00007A2E0000}"/>
    <cellStyle name="RowTitles1-Detail 2 3 2 3 5 3 4" xfId="9698" xr:uid="{00000000-0005-0000-0000-00007B2E0000}"/>
    <cellStyle name="RowTitles1-Detail 2 3 2 3 5 3 4 2" xfId="4620" xr:uid="{00000000-0005-0000-0000-00007C2E0000}"/>
    <cellStyle name="RowTitles1-Detail 2 3 2 3 5 3 5" xfId="26428" xr:uid="{00000000-0005-0000-0000-00007D2E0000}"/>
    <cellStyle name="RowTitles1-Detail 2 3 2 3 5 4" xfId="11158" xr:uid="{00000000-0005-0000-0000-00007E2E0000}"/>
    <cellStyle name="RowTitles1-Detail 2 3 2 3 5 4 2" xfId="21589" xr:uid="{00000000-0005-0000-0000-00007F2E0000}"/>
    <cellStyle name="RowTitles1-Detail 2 3 2 3 5 4 2 2" xfId="33721" xr:uid="{00000000-0005-0000-0000-0000802E0000}"/>
    <cellStyle name="RowTitles1-Detail 2 3 2 3 5 4 3" xfId="30887" xr:uid="{00000000-0005-0000-0000-0000812E0000}"/>
    <cellStyle name="RowTitles1-Detail 2 3 2 3 5 5" xfId="14865" xr:uid="{00000000-0005-0000-0000-0000822E0000}"/>
    <cellStyle name="RowTitles1-Detail 2 3 2 3 5 5 2" xfId="27542" xr:uid="{00000000-0005-0000-0000-0000832E0000}"/>
    <cellStyle name="RowTitles1-Detail 2 3 2 3 5 5 2 2" xfId="36361" xr:uid="{00000000-0005-0000-0000-0000842E0000}"/>
    <cellStyle name="RowTitles1-Detail 2 3 2 3 5 6" xfId="5831" xr:uid="{00000000-0005-0000-0000-0000852E0000}"/>
    <cellStyle name="RowTitles1-Detail 2 3 2 3 5 6 2" xfId="26421" xr:uid="{00000000-0005-0000-0000-0000862E0000}"/>
    <cellStyle name="RowTitles1-Detail 2 3 2 3 5 7" xfId="19706" xr:uid="{00000000-0005-0000-0000-0000872E0000}"/>
    <cellStyle name="RowTitles1-Detail 2 3 2 3 6" xfId="1689" xr:uid="{00000000-0005-0000-0000-0000882E0000}"/>
    <cellStyle name="RowTitles1-Detail 2 3 2 3 6 2" xfId="2356" xr:uid="{00000000-0005-0000-0000-0000892E0000}"/>
    <cellStyle name="RowTitles1-Detail 2 3 2 3 6 2 2" xfId="11997" xr:uid="{00000000-0005-0000-0000-00008A2E0000}"/>
    <cellStyle name="RowTitles1-Detail 2 3 2 3 6 2 2 2" xfId="22397" xr:uid="{00000000-0005-0000-0000-00008B2E0000}"/>
    <cellStyle name="RowTitles1-Detail 2 3 2 3 6 2 2 2 2" xfId="34078" xr:uid="{00000000-0005-0000-0000-00008C2E0000}"/>
    <cellStyle name="RowTitles1-Detail 2 3 2 3 6 2 2 3" xfId="31278" xr:uid="{00000000-0005-0000-0000-00008D2E0000}"/>
    <cellStyle name="RowTitles1-Detail 2 3 2 3 6 2 3" xfId="15644" xr:uid="{00000000-0005-0000-0000-00008E2E0000}"/>
    <cellStyle name="RowTitles1-Detail 2 3 2 3 6 2 3 2" xfId="28310" xr:uid="{00000000-0005-0000-0000-00008F2E0000}"/>
    <cellStyle name="RowTitles1-Detail 2 3 2 3 6 2 3 2 2" xfId="37097" xr:uid="{00000000-0005-0000-0000-0000902E0000}"/>
    <cellStyle name="RowTitles1-Detail 2 3 2 3 6 2 4" xfId="7376" xr:uid="{00000000-0005-0000-0000-0000912E0000}"/>
    <cellStyle name="RowTitles1-Detail 2 3 2 3 6 2 4 2" xfId="25510" xr:uid="{00000000-0005-0000-0000-0000922E0000}"/>
    <cellStyle name="RowTitles1-Detail 2 3 2 3 6 2 5" xfId="20369" xr:uid="{00000000-0005-0000-0000-0000932E0000}"/>
    <cellStyle name="RowTitles1-Detail 2 3 2 3 6 3" xfId="4467" xr:uid="{00000000-0005-0000-0000-0000942E0000}"/>
    <cellStyle name="RowTitles1-Detail 2 3 2 3 6 3 2" xfId="14089" xr:uid="{00000000-0005-0000-0000-0000952E0000}"/>
    <cellStyle name="RowTitles1-Detail 2 3 2 3 6 3 2 2" xfId="24421" xr:uid="{00000000-0005-0000-0000-0000962E0000}"/>
    <cellStyle name="RowTitles1-Detail 2 3 2 3 6 3 2 2 2" xfId="35567" xr:uid="{00000000-0005-0000-0000-0000972E0000}"/>
    <cellStyle name="RowTitles1-Detail 2 3 2 3 6 3 2 3" xfId="33024" xr:uid="{00000000-0005-0000-0000-0000982E0000}"/>
    <cellStyle name="RowTitles1-Detail 2 3 2 3 6 3 3" xfId="17634" xr:uid="{00000000-0005-0000-0000-0000992E0000}"/>
    <cellStyle name="RowTitles1-Detail 2 3 2 3 6 3 3 2" xfId="30300" xr:uid="{00000000-0005-0000-0000-00009A2E0000}"/>
    <cellStyle name="RowTitles1-Detail 2 3 2 3 6 3 3 2 2" xfId="39077" xr:uid="{00000000-0005-0000-0000-00009B2E0000}"/>
    <cellStyle name="RowTitles1-Detail 2 3 2 3 6 3 4" xfId="9699" xr:uid="{00000000-0005-0000-0000-00009C2E0000}"/>
    <cellStyle name="RowTitles1-Detail 2 3 2 3 6 3 4 2" xfId="26090" xr:uid="{00000000-0005-0000-0000-00009D2E0000}"/>
    <cellStyle name="RowTitles1-Detail 2 3 2 3 6 3 5" xfId="4677" xr:uid="{00000000-0005-0000-0000-00009E2E0000}"/>
    <cellStyle name="RowTitles1-Detail 2 3 2 3 6 4" xfId="11360" xr:uid="{00000000-0005-0000-0000-00009F2E0000}"/>
    <cellStyle name="RowTitles1-Detail 2 3 2 3 6 4 2" xfId="21785" xr:uid="{00000000-0005-0000-0000-0000A02E0000}"/>
    <cellStyle name="RowTitles1-Detail 2 3 2 3 6 4 2 2" xfId="33852" xr:uid="{00000000-0005-0000-0000-0000A12E0000}"/>
    <cellStyle name="RowTitles1-Detail 2 3 2 3 6 4 3" xfId="31039" xr:uid="{00000000-0005-0000-0000-0000A22E0000}"/>
    <cellStyle name="RowTitles1-Detail 2 3 2 3 6 5" xfId="15067" xr:uid="{00000000-0005-0000-0000-0000A32E0000}"/>
    <cellStyle name="RowTitles1-Detail 2 3 2 3 6 5 2" xfId="27736" xr:uid="{00000000-0005-0000-0000-0000A42E0000}"/>
    <cellStyle name="RowTitles1-Detail 2 3 2 3 6 5 2 2" xfId="36548" xr:uid="{00000000-0005-0000-0000-0000A52E0000}"/>
    <cellStyle name="RowTitles1-Detail 2 3 2 3 6 6" xfId="5832" xr:uid="{00000000-0005-0000-0000-0000A62E0000}"/>
    <cellStyle name="RowTitles1-Detail 2 3 2 3 6 6 2" xfId="25707" xr:uid="{00000000-0005-0000-0000-0000A72E0000}"/>
    <cellStyle name="RowTitles1-Detail 2 3 2 3 6 7" xfId="26307" xr:uid="{00000000-0005-0000-0000-0000A82E0000}"/>
    <cellStyle name="RowTitles1-Detail 2 3 2 3 7" xfId="2351" xr:uid="{00000000-0005-0000-0000-0000A92E0000}"/>
    <cellStyle name="RowTitles1-Detail 2 3 2 3 7 2" xfId="11992" xr:uid="{00000000-0005-0000-0000-0000AA2E0000}"/>
    <cellStyle name="RowTitles1-Detail 2 3 2 3 7 2 2" xfId="22392" xr:uid="{00000000-0005-0000-0000-0000AB2E0000}"/>
    <cellStyle name="RowTitles1-Detail 2 3 2 3 7 2 2 2" xfId="34073" xr:uid="{00000000-0005-0000-0000-0000AC2E0000}"/>
    <cellStyle name="RowTitles1-Detail 2 3 2 3 7 2 3" xfId="31273" xr:uid="{00000000-0005-0000-0000-0000AD2E0000}"/>
    <cellStyle name="RowTitles1-Detail 2 3 2 3 7 3" xfId="15639" xr:uid="{00000000-0005-0000-0000-0000AE2E0000}"/>
    <cellStyle name="RowTitles1-Detail 2 3 2 3 7 3 2" xfId="28305" xr:uid="{00000000-0005-0000-0000-0000AF2E0000}"/>
    <cellStyle name="RowTitles1-Detail 2 3 2 3 7 3 2 2" xfId="37092" xr:uid="{00000000-0005-0000-0000-0000B02E0000}"/>
    <cellStyle name="RowTitles1-Detail 2 3 2 3 7 4" xfId="6444" xr:uid="{00000000-0005-0000-0000-0000B12E0000}"/>
    <cellStyle name="RowTitles1-Detail 2 3 2 3 7 4 2" xfId="18145" xr:uid="{00000000-0005-0000-0000-0000B22E0000}"/>
    <cellStyle name="RowTitles1-Detail 2 3 2 3 7 5" xfId="25478" xr:uid="{00000000-0005-0000-0000-0000B32E0000}"/>
    <cellStyle name="RowTitles1-Detail 2 3 2 3 8" xfId="7991" xr:uid="{00000000-0005-0000-0000-0000B42E0000}"/>
    <cellStyle name="RowTitles1-Detail 2 3 2 3 8 2" xfId="19161" xr:uid="{00000000-0005-0000-0000-0000B52E0000}"/>
    <cellStyle name="RowTitles1-Detail 2 3 2 3 9" xfId="10275" xr:uid="{00000000-0005-0000-0000-0000B62E0000}"/>
    <cellStyle name="RowTitles1-Detail 2 3 2 3 9 2" xfId="20843" xr:uid="{00000000-0005-0000-0000-0000B72E0000}"/>
    <cellStyle name="RowTitles1-Detail 2 3 2 3 9 2 2" xfId="33323" xr:uid="{00000000-0005-0000-0000-0000B82E0000}"/>
    <cellStyle name="RowTitles1-Detail 2 3 2 3_STUD aligned by INSTIT" xfId="4961" xr:uid="{00000000-0005-0000-0000-0000B92E0000}"/>
    <cellStyle name="RowTitles1-Detail 2 3 2 4" xfId="460" xr:uid="{00000000-0005-0000-0000-0000BA2E0000}"/>
    <cellStyle name="RowTitles1-Detail 2 3 2 4 2" xfId="816" xr:uid="{00000000-0005-0000-0000-0000BB2E0000}"/>
    <cellStyle name="RowTitles1-Detail 2 3 2 4 2 2" xfId="2358" xr:uid="{00000000-0005-0000-0000-0000BC2E0000}"/>
    <cellStyle name="RowTitles1-Detail 2 3 2 4 2 2 2" xfId="11999" xr:uid="{00000000-0005-0000-0000-0000BD2E0000}"/>
    <cellStyle name="RowTitles1-Detail 2 3 2 4 2 2 2 2" xfId="22399" xr:uid="{00000000-0005-0000-0000-0000BE2E0000}"/>
    <cellStyle name="RowTitles1-Detail 2 3 2 4 2 2 2 2 2" xfId="34080" xr:uid="{00000000-0005-0000-0000-0000BF2E0000}"/>
    <cellStyle name="RowTitles1-Detail 2 3 2 4 2 2 2 3" xfId="31280" xr:uid="{00000000-0005-0000-0000-0000C02E0000}"/>
    <cellStyle name="RowTitles1-Detail 2 3 2 4 2 2 3" xfId="15646" xr:uid="{00000000-0005-0000-0000-0000C12E0000}"/>
    <cellStyle name="RowTitles1-Detail 2 3 2 4 2 2 3 2" xfId="28312" xr:uid="{00000000-0005-0000-0000-0000C22E0000}"/>
    <cellStyle name="RowTitles1-Detail 2 3 2 4 2 2 3 2 2" xfId="37099" xr:uid="{00000000-0005-0000-0000-0000C32E0000}"/>
    <cellStyle name="RowTitles1-Detail 2 3 2 4 2 2 4" xfId="6763" xr:uid="{00000000-0005-0000-0000-0000C42E0000}"/>
    <cellStyle name="RowTitles1-Detail 2 3 2 4 2 2 4 2" xfId="26431" xr:uid="{00000000-0005-0000-0000-0000C52E0000}"/>
    <cellStyle name="RowTitles1-Detail 2 3 2 4 2 2 5" xfId="26187" xr:uid="{00000000-0005-0000-0000-0000C62E0000}"/>
    <cellStyle name="RowTitles1-Detail 2 3 2 4 2 3" xfId="3597" xr:uid="{00000000-0005-0000-0000-0000C72E0000}"/>
    <cellStyle name="RowTitles1-Detail 2 3 2 4 2 3 2" xfId="13225" xr:uid="{00000000-0005-0000-0000-0000C82E0000}"/>
    <cellStyle name="RowTitles1-Detail 2 3 2 4 2 3 2 2" xfId="23593" xr:uid="{00000000-0005-0000-0000-0000C92E0000}"/>
    <cellStyle name="RowTitles1-Detail 2 3 2 4 2 3 2 2 2" xfId="35014" xr:uid="{00000000-0005-0000-0000-0000CA2E0000}"/>
    <cellStyle name="RowTitles1-Detail 2 3 2 4 2 3 2 3" xfId="32384" xr:uid="{00000000-0005-0000-0000-0000CB2E0000}"/>
    <cellStyle name="RowTitles1-Detail 2 3 2 4 2 3 3" xfId="16832" xr:uid="{00000000-0005-0000-0000-0000CC2E0000}"/>
    <cellStyle name="RowTitles1-Detail 2 3 2 4 2 3 3 2" xfId="29498" xr:uid="{00000000-0005-0000-0000-0000CD2E0000}"/>
    <cellStyle name="RowTitles1-Detail 2 3 2 4 2 3 3 2 2" xfId="38278" xr:uid="{00000000-0005-0000-0000-0000CE2E0000}"/>
    <cellStyle name="RowTitles1-Detail 2 3 2 4 2 3 4" xfId="8269" xr:uid="{00000000-0005-0000-0000-0000CF2E0000}"/>
    <cellStyle name="RowTitles1-Detail 2 3 2 4 2 3 4 2" xfId="19372" xr:uid="{00000000-0005-0000-0000-0000D02E0000}"/>
    <cellStyle name="RowTitles1-Detail 2 3 2 4 2 3 5" xfId="25949" xr:uid="{00000000-0005-0000-0000-0000D12E0000}"/>
    <cellStyle name="RowTitles1-Detail 2 3 2 4 2 4" xfId="9060" xr:uid="{00000000-0005-0000-0000-0000D22E0000}"/>
    <cellStyle name="RowTitles1-Detail 2 3 2 4 2 4 2" xfId="24740" xr:uid="{00000000-0005-0000-0000-0000D32E0000}"/>
    <cellStyle name="RowTitles1-Detail 2 3 2 4 2 5" xfId="10577" xr:uid="{00000000-0005-0000-0000-0000D42E0000}"/>
    <cellStyle name="RowTitles1-Detail 2 3 2 4 2 5 2" xfId="21062" xr:uid="{00000000-0005-0000-0000-0000D52E0000}"/>
    <cellStyle name="RowTitles1-Detail 2 3 2 4 2 5 2 2" xfId="33403" xr:uid="{00000000-0005-0000-0000-0000D62E0000}"/>
    <cellStyle name="RowTitles1-Detail 2 3 2 4 2 5 3" xfId="30515" xr:uid="{00000000-0005-0000-0000-0000D72E0000}"/>
    <cellStyle name="RowTitles1-Detail 2 3 2 4 2 6" xfId="14231" xr:uid="{00000000-0005-0000-0000-0000D82E0000}"/>
    <cellStyle name="RowTitles1-Detail 2 3 2 4 2 6 2" xfId="26933" xr:uid="{00000000-0005-0000-0000-0000D92E0000}"/>
    <cellStyle name="RowTitles1-Detail 2 3 2 4 2 6 2 2" xfId="35776" xr:uid="{00000000-0005-0000-0000-0000DA2E0000}"/>
    <cellStyle name="RowTitles1-Detail 2 3 2 4 2 7" xfId="5291" xr:uid="{00000000-0005-0000-0000-0000DB2E0000}"/>
    <cellStyle name="RowTitles1-Detail 2 3 2 4 2 7 2" xfId="25221" xr:uid="{00000000-0005-0000-0000-0000DC2E0000}"/>
    <cellStyle name="RowTitles1-Detail 2 3 2 4 2 8" xfId="25376" xr:uid="{00000000-0005-0000-0000-0000DD2E0000}"/>
    <cellStyle name="RowTitles1-Detail 2 3 2 4 3" xfId="1095" xr:uid="{00000000-0005-0000-0000-0000DE2E0000}"/>
    <cellStyle name="RowTitles1-Detail 2 3 2 4 3 2" xfId="2359" xr:uid="{00000000-0005-0000-0000-0000DF2E0000}"/>
    <cellStyle name="RowTitles1-Detail 2 3 2 4 3 2 2" xfId="12000" xr:uid="{00000000-0005-0000-0000-0000E02E0000}"/>
    <cellStyle name="RowTitles1-Detail 2 3 2 4 3 2 2 2" xfId="22400" xr:uid="{00000000-0005-0000-0000-0000E12E0000}"/>
    <cellStyle name="RowTitles1-Detail 2 3 2 4 3 2 2 2 2" xfId="34081" xr:uid="{00000000-0005-0000-0000-0000E22E0000}"/>
    <cellStyle name="RowTitles1-Detail 2 3 2 4 3 2 2 3" xfId="31281" xr:uid="{00000000-0005-0000-0000-0000E32E0000}"/>
    <cellStyle name="RowTitles1-Detail 2 3 2 4 3 2 3" xfId="15647" xr:uid="{00000000-0005-0000-0000-0000E42E0000}"/>
    <cellStyle name="RowTitles1-Detail 2 3 2 4 3 2 3 2" xfId="28313" xr:uid="{00000000-0005-0000-0000-0000E52E0000}"/>
    <cellStyle name="RowTitles1-Detail 2 3 2 4 3 2 3 2 2" xfId="37100" xr:uid="{00000000-0005-0000-0000-0000E62E0000}"/>
    <cellStyle name="RowTitles1-Detail 2 3 2 4 3 2 4" xfId="6935" xr:uid="{00000000-0005-0000-0000-0000E72E0000}"/>
    <cellStyle name="RowTitles1-Detail 2 3 2 4 3 2 4 2" xfId="26768" xr:uid="{00000000-0005-0000-0000-0000E82E0000}"/>
    <cellStyle name="RowTitles1-Detail 2 3 2 4 3 2 5" xfId="25138" xr:uid="{00000000-0005-0000-0000-0000E92E0000}"/>
    <cellStyle name="RowTitles1-Detail 2 3 2 4 3 3" xfId="3873" xr:uid="{00000000-0005-0000-0000-0000EA2E0000}"/>
    <cellStyle name="RowTitles1-Detail 2 3 2 4 3 3 2" xfId="13496" xr:uid="{00000000-0005-0000-0000-0000EB2E0000}"/>
    <cellStyle name="RowTitles1-Detail 2 3 2 4 3 3 2 2" xfId="23857" xr:uid="{00000000-0005-0000-0000-0000EC2E0000}"/>
    <cellStyle name="RowTitles1-Detail 2 3 2 4 3 3 2 2 2" xfId="35179" xr:uid="{00000000-0005-0000-0000-0000ED2E0000}"/>
    <cellStyle name="RowTitles1-Detail 2 3 2 4 3 3 2 3" xfId="32577" xr:uid="{00000000-0005-0000-0000-0000EE2E0000}"/>
    <cellStyle name="RowTitles1-Detail 2 3 2 4 3 3 3" xfId="17087" xr:uid="{00000000-0005-0000-0000-0000EF2E0000}"/>
    <cellStyle name="RowTitles1-Detail 2 3 2 4 3 3 3 2" xfId="29753" xr:uid="{00000000-0005-0000-0000-0000F02E0000}"/>
    <cellStyle name="RowTitles1-Detail 2 3 2 4 3 3 3 2 2" xfId="38531" xr:uid="{00000000-0005-0000-0000-0000F12E0000}"/>
    <cellStyle name="RowTitles1-Detail 2 3 2 4 3 3 4" xfId="8443" xr:uid="{00000000-0005-0000-0000-0000F22E0000}"/>
    <cellStyle name="RowTitles1-Detail 2 3 2 4 3 3 4 2" xfId="19947" xr:uid="{00000000-0005-0000-0000-0000F32E0000}"/>
    <cellStyle name="RowTitles1-Detail 2 3 2 4 3 3 5" xfId="25040" xr:uid="{00000000-0005-0000-0000-0000F42E0000}"/>
    <cellStyle name="RowTitles1-Detail 2 3 2 4 3 4" xfId="9237" xr:uid="{00000000-0005-0000-0000-0000F52E0000}"/>
    <cellStyle name="RowTitles1-Detail 2 3 2 4 3 4 2" xfId="25882" xr:uid="{00000000-0005-0000-0000-0000F62E0000}"/>
    <cellStyle name="RowTitles1-Detail 2 3 2 4 3 5" xfId="14487" xr:uid="{00000000-0005-0000-0000-0000F72E0000}"/>
    <cellStyle name="RowTitles1-Detail 2 3 2 4 3 5 2" xfId="27179" xr:uid="{00000000-0005-0000-0000-0000F82E0000}"/>
    <cellStyle name="RowTitles1-Detail 2 3 2 4 3 5 2 2" xfId="36015" xr:uid="{00000000-0005-0000-0000-0000F92E0000}"/>
    <cellStyle name="RowTitles1-Detail 2 3 2 4 4" xfId="1324" xr:uid="{00000000-0005-0000-0000-0000FA2E0000}"/>
    <cellStyle name="RowTitles1-Detail 2 3 2 4 4 2" xfId="2360" xr:uid="{00000000-0005-0000-0000-0000FB2E0000}"/>
    <cellStyle name="RowTitles1-Detail 2 3 2 4 4 2 2" xfId="12001" xr:uid="{00000000-0005-0000-0000-0000FC2E0000}"/>
    <cellStyle name="RowTitles1-Detail 2 3 2 4 4 2 2 2" xfId="22401" xr:uid="{00000000-0005-0000-0000-0000FD2E0000}"/>
    <cellStyle name="RowTitles1-Detail 2 3 2 4 4 2 2 2 2" xfId="34082" xr:uid="{00000000-0005-0000-0000-0000FE2E0000}"/>
    <cellStyle name="RowTitles1-Detail 2 3 2 4 4 2 2 3" xfId="31282" xr:uid="{00000000-0005-0000-0000-0000FF2E0000}"/>
    <cellStyle name="RowTitles1-Detail 2 3 2 4 4 2 3" xfId="15648" xr:uid="{00000000-0005-0000-0000-0000002F0000}"/>
    <cellStyle name="RowTitles1-Detail 2 3 2 4 4 2 3 2" xfId="28314" xr:uid="{00000000-0005-0000-0000-0000012F0000}"/>
    <cellStyle name="RowTitles1-Detail 2 3 2 4 4 2 3 2 2" xfId="37101" xr:uid="{00000000-0005-0000-0000-0000022F0000}"/>
    <cellStyle name="RowTitles1-Detail 2 3 2 4 4 2 4" xfId="7377" xr:uid="{00000000-0005-0000-0000-0000032F0000}"/>
    <cellStyle name="RowTitles1-Detail 2 3 2 4 4 2 4 2" xfId="26047" xr:uid="{00000000-0005-0000-0000-0000042F0000}"/>
    <cellStyle name="RowTitles1-Detail 2 3 2 4 4 2 5" xfId="26483" xr:uid="{00000000-0005-0000-0000-0000052F0000}"/>
    <cellStyle name="RowTitles1-Detail 2 3 2 4 4 3" xfId="4102" xr:uid="{00000000-0005-0000-0000-0000062F0000}"/>
    <cellStyle name="RowTitles1-Detail 2 3 2 4 4 3 2" xfId="13724" xr:uid="{00000000-0005-0000-0000-0000072F0000}"/>
    <cellStyle name="RowTitles1-Detail 2 3 2 4 4 3 2 2" xfId="24075" xr:uid="{00000000-0005-0000-0000-0000082F0000}"/>
    <cellStyle name="RowTitles1-Detail 2 3 2 4 4 3 2 2 2" xfId="35328" xr:uid="{00000000-0005-0000-0000-0000092F0000}"/>
    <cellStyle name="RowTitles1-Detail 2 3 2 4 4 3 2 3" xfId="32749" xr:uid="{00000000-0005-0000-0000-00000A2F0000}"/>
    <cellStyle name="RowTitles1-Detail 2 3 2 4 4 3 3" xfId="17300" xr:uid="{00000000-0005-0000-0000-00000B2F0000}"/>
    <cellStyle name="RowTitles1-Detail 2 3 2 4 4 3 3 2" xfId="29966" xr:uid="{00000000-0005-0000-0000-00000C2F0000}"/>
    <cellStyle name="RowTitles1-Detail 2 3 2 4 4 3 3 2 2" xfId="38743" xr:uid="{00000000-0005-0000-0000-00000D2F0000}"/>
    <cellStyle name="RowTitles1-Detail 2 3 2 4 4 3 4" xfId="9700" xr:uid="{00000000-0005-0000-0000-00000E2F0000}"/>
    <cellStyle name="RowTitles1-Detail 2 3 2 4 4 3 4 2" xfId="18948" xr:uid="{00000000-0005-0000-0000-00000F2F0000}"/>
    <cellStyle name="RowTitles1-Detail 2 3 2 4 4 3 5" xfId="18922" xr:uid="{00000000-0005-0000-0000-0000102F0000}"/>
    <cellStyle name="RowTitles1-Detail 2 3 2 4 4 4" xfId="10995" xr:uid="{00000000-0005-0000-0000-0000112F0000}"/>
    <cellStyle name="RowTitles1-Detail 2 3 2 4 4 4 2" xfId="21433" xr:uid="{00000000-0005-0000-0000-0000122F0000}"/>
    <cellStyle name="RowTitles1-Detail 2 3 2 4 4 4 2 2" xfId="33613" xr:uid="{00000000-0005-0000-0000-0000132F0000}"/>
    <cellStyle name="RowTitles1-Detail 2 3 2 4 4 4 3" xfId="30764" xr:uid="{00000000-0005-0000-0000-0000142F0000}"/>
    <cellStyle name="RowTitles1-Detail 2 3 2 4 4 5" xfId="14702" xr:uid="{00000000-0005-0000-0000-0000152F0000}"/>
    <cellStyle name="RowTitles1-Detail 2 3 2 4 4 5 2" xfId="27386" xr:uid="{00000000-0005-0000-0000-0000162F0000}"/>
    <cellStyle name="RowTitles1-Detail 2 3 2 4 4 5 2 2" xfId="36214" xr:uid="{00000000-0005-0000-0000-0000172F0000}"/>
    <cellStyle name="RowTitles1-Detail 2 3 2 4 4 6" xfId="5833" xr:uid="{00000000-0005-0000-0000-0000182F0000}"/>
    <cellStyle name="RowTitles1-Detail 2 3 2 4 4 6 2" xfId="18815" xr:uid="{00000000-0005-0000-0000-0000192F0000}"/>
    <cellStyle name="RowTitles1-Detail 2 3 2 4 4 7" xfId="26903" xr:uid="{00000000-0005-0000-0000-00001A2F0000}"/>
    <cellStyle name="RowTitles1-Detail 2 3 2 4 5" xfId="1540" xr:uid="{00000000-0005-0000-0000-00001B2F0000}"/>
    <cellStyle name="RowTitles1-Detail 2 3 2 4 5 2" xfId="2361" xr:uid="{00000000-0005-0000-0000-00001C2F0000}"/>
    <cellStyle name="RowTitles1-Detail 2 3 2 4 5 2 2" xfId="12002" xr:uid="{00000000-0005-0000-0000-00001D2F0000}"/>
    <cellStyle name="RowTitles1-Detail 2 3 2 4 5 2 2 2" xfId="22402" xr:uid="{00000000-0005-0000-0000-00001E2F0000}"/>
    <cellStyle name="RowTitles1-Detail 2 3 2 4 5 2 2 2 2" xfId="34083" xr:uid="{00000000-0005-0000-0000-00001F2F0000}"/>
    <cellStyle name="RowTitles1-Detail 2 3 2 4 5 2 2 3" xfId="31283" xr:uid="{00000000-0005-0000-0000-0000202F0000}"/>
    <cellStyle name="RowTitles1-Detail 2 3 2 4 5 2 3" xfId="15649" xr:uid="{00000000-0005-0000-0000-0000212F0000}"/>
    <cellStyle name="RowTitles1-Detail 2 3 2 4 5 2 3 2" xfId="28315" xr:uid="{00000000-0005-0000-0000-0000222F0000}"/>
    <cellStyle name="RowTitles1-Detail 2 3 2 4 5 2 3 2 2" xfId="37102" xr:uid="{00000000-0005-0000-0000-0000232F0000}"/>
    <cellStyle name="RowTitles1-Detail 2 3 2 4 5 2 4" xfId="7378" xr:uid="{00000000-0005-0000-0000-0000242F0000}"/>
    <cellStyle name="RowTitles1-Detail 2 3 2 4 5 2 4 2" xfId="25094" xr:uid="{00000000-0005-0000-0000-0000252F0000}"/>
    <cellStyle name="RowTitles1-Detail 2 3 2 4 5 2 5" xfId="18912" xr:uid="{00000000-0005-0000-0000-0000262F0000}"/>
    <cellStyle name="RowTitles1-Detail 2 3 2 4 5 3" xfId="4318" xr:uid="{00000000-0005-0000-0000-0000272F0000}"/>
    <cellStyle name="RowTitles1-Detail 2 3 2 4 5 3 2" xfId="13940" xr:uid="{00000000-0005-0000-0000-0000282F0000}"/>
    <cellStyle name="RowTitles1-Detail 2 3 2 4 5 3 2 2" xfId="24280" xr:uid="{00000000-0005-0000-0000-0000292F0000}"/>
    <cellStyle name="RowTitles1-Detail 2 3 2 4 5 3 2 2 2" xfId="35468" xr:uid="{00000000-0005-0000-0000-00002A2F0000}"/>
    <cellStyle name="RowTitles1-Detail 2 3 2 4 5 3 2 3" xfId="32910" xr:uid="{00000000-0005-0000-0000-00002B2F0000}"/>
    <cellStyle name="RowTitles1-Detail 2 3 2 4 5 3 3" xfId="17498" xr:uid="{00000000-0005-0000-0000-00002C2F0000}"/>
    <cellStyle name="RowTitles1-Detail 2 3 2 4 5 3 3 2" xfId="30164" xr:uid="{00000000-0005-0000-0000-00002D2F0000}"/>
    <cellStyle name="RowTitles1-Detail 2 3 2 4 5 3 3 2 2" xfId="38941" xr:uid="{00000000-0005-0000-0000-00002E2F0000}"/>
    <cellStyle name="RowTitles1-Detail 2 3 2 4 5 3 4" xfId="9701" xr:uid="{00000000-0005-0000-0000-00002F2F0000}"/>
    <cellStyle name="RowTitles1-Detail 2 3 2 4 5 3 4 2" xfId="20177" xr:uid="{00000000-0005-0000-0000-0000302F0000}"/>
    <cellStyle name="RowTitles1-Detail 2 3 2 4 5 3 5" xfId="5342" xr:uid="{00000000-0005-0000-0000-0000312F0000}"/>
    <cellStyle name="RowTitles1-Detail 2 3 2 4 5 4" xfId="11211" xr:uid="{00000000-0005-0000-0000-0000322F0000}"/>
    <cellStyle name="RowTitles1-Detail 2 3 2 4 5 4 2" xfId="21641" xr:uid="{00000000-0005-0000-0000-0000332F0000}"/>
    <cellStyle name="RowTitles1-Detail 2 3 2 4 5 4 2 2" xfId="33753" xr:uid="{00000000-0005-0000-0000-0000342F0000}"/>
    <cellStyle name="RowTitles1-Detail 2 3 2 4 5 4 3" xfId="30925" xr:uid="{00000000-0005-0000-0000-0000352F0000}"/>
    <cellStyle name="RowTitles1-Detail 2 3 2 4 5 5" xfId="14918" xr:uid="{00000000-0005-0000-0000-0000362F0000}"/>
    <cellStyle name="RowTitles1-Detail 2 3 2 4 5 5 2" xfId="27593" xr:uid="{00000000-0005-0000-0000-0000372F0000}"/>
    <cellStyle name="RowTitles1-Detail 2 3 2 4 5 5 2 2" xfId="36412" xr:uid="{00000000-0005-0000-0000-0000382F0000}"/>
    <cellStyle name="RowTitles1-Detail 2 3 2 4 5 6" xfId="5834" xr:uid="{00000000-0005-0000-0000-0000392F0000}"/>
    <cellStyle name="RowTitles1-Detail 2 3 2 4 5 6 2" xfId="26380" xr:uid="{00000000-0005-0000-0000-00003A2F0000}"/>
    <cellStyle name="RowTitles1-Detail 2 3 2 4 5 7" xfId="22239" xr:uid="{00000000-0005-0000-0000-00003B2F0000}"/>
    <cellStyle name="RowTitles1-Detail 2 3 2 4 6" xfId="1742" xr:uid="{00000000-0005-0000-0000-00003C2F0000}"/>
    <cellStyle name="RowTitles1-Detail 2 3 2 4 6 2" xfId="2362" xr:uid="{00000000-0005-0000-0000-00003D2F0000}"/>
    <cellStyle name="RowTitles1-Detail 2 3 2 4 6 2 2" xfId="12003" xr:uid="{00000000-0005-0000-0000-00003E2F0000}"/>
    <cellStyle name="RowTitles1-Detail 2 3 2 4 6 2 2 2" xfId="22403" xr:uid="{00000000-0005-0000-0000-00003F2F0000}"/>
    <cellStyle name="RowTitles1-Detail 2 3 2 4 6 2 2 2 2" xfId="34084" xr:uid="{00000000-0005-0000-0000-0000402F0000}"/>
    <cellStyle name="RowTitles1-Detail 2 3 2 4 6 2 2 3" xfId="31284" xr:uid="{00000000-0005-0000-0000-0000412F0000}"/>
    <cellStyle name="RowTitles1-Detail 2 3 2 4 6 2 3" xfId="15650" xr:uid="{00000000-0005-0000-0000-0000422F0000}"/>
    <cellStyle name="RowTitles1-Detail 2 3 2 4 6 2 3 2" xfId="28316" xr:uid="{00000000-0005-0000-0000-0000432F0000}"/>
    <cellStyle name="RowTitles1-Detail 2 3 2 4 6 2 3 2 2" xfId="37103" xr:uid="{00000000-0005-0000-0000-0000442F0000}"/>
    <cellStyle name="RowTitles1-Detail 2 3 2 4 6 2 4" xfId="7379" xr:uid="{00000000-0005-0000-0000-0000452F0000}"/>
    <cellStyle name="RowTitles1-Detail 2 3 2 4 6 2 4 2" xfId="25797" xr:uid="{00000000-0005-0000-0000-0000462F0000}"/>
    <cellStyle name="RowTitles1-Detail 2 3 2 4 6 2 5" xfId="18623" xr:uid="{00000000-0005-0000-0000-0000472F0000}"/>
    <cellStyle name="RowTitles1-Detail 2 3 2 4 6 3" xfId="4520" xr:uid="{00000000-0005-0000-0000-0000482F0000}"/>
    <cellStyle name="RowTitles1-Detail 2 3 2 4 6 3 2" xfId="14142" xr:uid="{00000000-0005-0000-0000-0000492F0000}"/>
    <cellStyle name="RowTitles1-Detail 2 3 2 4 6 3 2 2" xfId="24473" xr:uid="{00000000-0005-0000-0000-00004A2F0000}"/>
    <cellStyle name="RowTitles1-Detail 2 3 2 4 6 3 2 2 2" xfId="35599" xr:uid="{00000000-0005-0000-0000-00004B2F0000}"/>
    <cellStyle name="RowTitles1-Detail 2 3 2 4 6 3 2 3" xfId="33062" xr:uid="{00000000-0005-0000-0000-00004C2F0000}"/>
    <cellStyle name="RowTitles1-Detail 2 3 2 4 6 3 3" xfId="17685" xr:uid="{00000000-0005-0000-0000-00004D2F0000}"/>
    <cellStyle name="RowTitles1-Detail 2 3 2 4 6 3 3 2" xfId="30351" xr:uid="{00000000-0005-0000-0000-00004E2F0000}"/>
    <cellStyle name="RowTitles1-Detail 2 3 2 4 6 3 3 2 2" xfId="39128" xr:uid="{00000000-0005-0000-0000-00004F2F0000}"/>
    <cellStyle name="RowTitles1-Detail 2 3 2 4 6 3 4" xfId="9702" xr:uid="{00000000-0005-0000-0000-0000502F0000}"/>
    <cellStyle name="RowTitles1-Detail 2 3 2 4 6 3 4 2" xfId="19148" xr:uid="{00000000-0005-0000-0000-0000512F0000}"/>
    <cellStyle name="RowTitles1-Detail 2 3 2 4 6 3 5" xfId="26809" xr:uid="{00000000-0005-0000-0000-0000522F0000}"/>
    <cellStyle name="RowTitles1-Detail 2 3 2 4 6 4" xfId="11413" xr:uid="{00000000-0005-0000-0000-0000532F0000}"/>
    <cellStyle name="RowTitles1-Detail 2 3 2 4 6 4 2" xfId="21837" xr:uid="{00000000-0005-0000-0000-0000542F0000}"/>
    <cellStyle name="RowTitles1-Detail 2 3 2 4 6 4 2 2" xfId="33884" xr:uid="{00000000-0005-0000-0000-0000552F0000}"/>
    <cellStyle name="RowTitles1-Detail 2 3 2 4 6 4 3" xfId="31077" xr:uid="{00000000-0005-0000-0000-0000562F0000}"/>
    <cellStyle name="RowTitles1-Detail 2 3 2 4 6 5" xfId="15120" xr:uid="{00000000-0005-0000-0000-0000572F0000}"/>
    <cellStyle name="RowTitles1-Detail 2 3 2 4 6 5 2" xfId="27788" xr:uid="{00000000-0005-0000-0000-0000582F0000}"/>
    <cellStyle name="RowTitles1-Detail 2 3 2 4 6 5 2 2" xfId="36599" xr:uid="{00000000-0005-0000-0000-0000592F0000}"/>
    <cellStyle name="RowTitles1-Detail 2 3 2 4 6 6" xfId="5835" xr:uid="{00000000-0005-0000-0000-00005A2F0000}"/>
    <cellStyle name="RowTitles1-Detail 2 3 2 4 6 6 2" xfId="19379" xr:uid="{00000000-0005-0000-0000-00005B2F0000}"/>
    <cellStyle name="RowTitles1-Detail 2 3 2 4 6 7" xfId="20158" xr:uid="{00000000-0005-0000-0000-00005C2F0000}"/>
    <cellStyle name="RowTitles1-Detail 2 3 2 4 7" xfId="2357" xr:uid="{00000000-0005-0000-0000-00005D2F0000}"/>
    <cellStyle name="RowTitles1-Detail 2 3 2 4 7 2" xfId="11998" xr:uid="{00000000-0005-0000-0000-00005E2F0000}"/>
    <cellStyle name="RowTitles1-Detail 2 3 2 4 7 2 2" xfId="22398" xr:uid="{00000000-0005-0000-0000-00005F2F0000}"/>
    <cellStyle name="RowTitles1-Detail 2 3 2 4 7 2 2 2" xfId="34079" xr:uid="{00000000-0005-0000-0000-0000602F0000}"/>
    <cellStyle name="RowTitles1-Detail 2 3 2 4 7 2 3" xfId="31279" xr:uid="{00000000-0005-0000-0000-0000612F0000}"/>
    <cellStyle name="RowTitles1-Detail 2 3 2 4 7 3" xfId="15645" xr:uid="{00000000-0005-0000-0000-0000622F0000}"/>
    <cellStyle name="RowTitles1-Detail 2 3 2 4 7 3 2" xfId="28311" xr:uid="{00000000-0005-0000-0000-0000632F0000}"/>
    <cellStyle name="RowTitles1-Detail 2 3 2 4 7 3 2 2" xfId="37098" xr:uid="{00000000-0005-0000-0000-0000642F0000}"/>
    <cellStyle name="RowTitles1-Detail 2 3 2 4 7 4" xfId="6496" xr:uid="{00000000-0005-0000-0000-0000652F0000}"/>
    <cellStyle name="RowTitles1-Detail 2 3 2 4 7 4 2" xfId="20525" xr:uid="{00000000-0005-0000-0000-0000662F0000}"/>
    <cellStyle name="RowTitles1-Detail 2 3 2 4 7 5" xfId="20125" xr:uid="{00000000-0005-0000-0000-0000672F0000}"/>
    <cellStyle name="RowTitles1-Detail 2 3 2 4 8" xfId="3333" xr:uid="{00000000-0005-0000-0000-0000682F0000}"/>
    <cellStyle name="RowTitles1-Detail 2 3 2 4 8 2" xfId="12974" xr:uid="{00000000-0005-0000-0000-0000692F0000}"/>
    <cellStyle name="RowTitles1-Detail 2 3 2 4 8 2 2" xfId="23344" xr:uid="{00000000-0005-0000-0000-00006A2F0000}"/>
    <cellStyle name="RowTitles1-Detail 2 3 2 4 8 2 2 2" xfId="34867" xr:uid="{00000000-0005-0000-0000-00006B2F0000}"/>
    <cellStyle name="RowTitles1-Detail 2 3 2 4 8 2 3" xfId="32214" xr:uid="{00000000-0005-0000-0000-00006C2F0000}"/>
    <cellStyle name="RowTitles1-Detail 2 3 2 4 8 3" xfId="16587" xr:uid="{00000000-0005-0000-0000-00006D2F0000}"/>
    <cellStyle name="RowTitles1-Detail 2 3 2 4 8 3 2" xfId="29253" xr:uid="{00000000-0005-0000-0000-00006E2F0000}"/>
    <cellStyle name="RowTitles1-Detail 2 3 2 4 8 3 2 2" xfId="38040" xr:uid="{00000000-0005-0000-0000-00006F2F0000}"/>
    <cellStyle name="RowTitles1-Detail 2 3 2 4 8 4" xfId="8858" xr:uid="{00000000-0005-0000-0000-0000702F0000}"/>
    <cellStyle name="RowTitles1-Detail 2 3 2 4 8 4 2" xfId="20484" xr:uid="{00000000-0005-0000-0000-0000712F0000}"/>
    <cellStyle name="RowTitles1-Detail 2 3 2 4 8 5" xfId="25050" xr:uid="{00000000-0005-0000-0000-0000722F0000}"/>
    <cellStyle name="RowTitles1-Detail 2 3 2 4 9" xfId="10417" xr:uid="{00000000-0005-0000-0000-0000732F0000}"/>
    <cellStyle name="RowTitles1-Detail 2 3 2 4 9 2" xfId="19850" xr:uid="{00000000-0005-0000-0000-0000742F0000}"/>
    <cellStyle name="RowTitles1-Detail 2 3 2 4 9 2 2" xfId="33265" xr:uid="{00000000-0005-0000-0000-0000752F0000}"/>
    <cellStyle name="RowTitles1-Detail 2 3 2 4_STUD aligned by INSTIT" xfId="4962" xr:uid="{00000000-0005-0000-0000-0000762F0000}"/>
    <cellStyle name="RowTitles1-Detail 2 3 2 5" xfId="506" xr:uid="{00000000-0005-0000-0000-0000772F0000}"/>
    <cellStyle name="RowTitles1-Detail 2 3 2 5 2" xfId="862" xr:uid="{00000000-0005-0000-0000-0000782F0000}"/>
    <cellStyle name="RowTitles1-Detail 2 3 2 5 2 2" xfId="2364" xr:uid="{00000000-0005-0000-0000-0000792F0000}"/>
    <cellStyle name="RowTitles1-Detail 2 3 2 5 2 2 2" xfId="12005" xr:uid="{00000000-0005-0000-0000-00007A2F0000}"/>
    <cellStyle name="RowTitles1-Detail 2 3 2 5 2 2 2 2" xfId="22405" xr:uid="{00000000-0005-0000-0000-00007B2F0000}"/>
    <cellStyle name="RowTitles1-Detail 2 3 2 5 2 2 2 2 2" xfId="34086" xr:uid="{00000000-0005-0000-0000-00007C2F0000}"/>
    <cellStyle name="RowTitles1-Detail 2 3 2 5 2 2 2 3" xfId="31286" xr:uid="{00000000-0005-0000-0000-00007D2F0000}"/>
    <cellStyle name="RowTitles1-Detail 2 3 2 5 2 2 3" xfId="15652" xr:uid="{00000000-0005-0000-0000-00007E2F0000}"/>
    <cellStyle name="RowTitles1-Detail 2 3 2 5 2 2 3 2" xfId="28318" xr:uid="{00000000-0005-0000-0000-00007F2F0000}"/>
    <cellStyle name="RowTitles1-Detail 2 3 2 5 2 2 3 2 2" xfId="37105" xr:uid="{00000000-0005-0000-0000-0000802F0000}"/>
    <cellStyle name="RowTitles1-Detail 2 3 2 5 2 2 4" xfId="6804" xr:uid="{00000000-0005-0000-0000-0000812F0000}"/>
    <cellStyle name="RowTitles1-Detail 2 3 2 5 2 2 4 2" xfId="18747" xr:uid="{00000000-0005-0000-0000-0000822F0000}"/>
    <cellStyle name="RowTitles1-Detail 2 3 2 5 2 2 5" xfId="26896" xr:uid="{00000000-0005-0000-0000-0000832F0000}"/>
    <cellStyle name="RowTitles1-Detail 2 3 2 5 2 3" xfId="3643" xr:uid="{00000000-0005-0000-0000-0000842F0000}"/>
    <cellStyle name="RowTitles1-Detail 2 3 2 5 2 3 2" xfId="13270" xr:uid="{00000000-0005-0000-0000-0000852F0000}"/>
    <cellStyle name="RowTitles1-Detail 2 3 2 5 2 3 2 2" xfId="23636" xr:uid="{00000000-0005-0000-0000-0000862F0000}"/>
    <cellStyle name="RowTitles1-Detail 2 3 2 5 2 3 2 2 2" xfId="35044" xr:uid="{00000000-0005-0000-0000-0000872F0000}"/>
    <cellStyle name="RowTitles1-Detail 2 3 2 5 2 3 2 3" xfId="32418" xr:uid="{00000000-0005-0000-0000-0000882F0000}"/>
    <cellStyle name="RowTitles1-Detail 2 3 2 5 2 3 3" xfId="16876" xr:uid="{00000000-0005-0000-0000-0000892F0000}"/>
    <cellStyle name="RowTitles1-Detail 2 3 2 5 2 3 3 2" xfId="29542" xr:uid="{00000000-0005-0000-0000-00008A2F0000}"/>
    <cellStyle name="RowTitles1-Detail 2 3 2 5 2 3 3 2 2" xfId="38321" xr:uid="{00000000-0005-0000-0000-00008B2F0000}"/>
    <cellStyle name="RowTitles1-Detail 2 3 2 5 2 3 4" xfId="8310" xr:uid="{00000000-0005-0000-0000-00008C2F0000}"/>
    <cellStyle name="RowTitles1-Detail 2 3 2 5 2 3 4 2" xfId="18361" xr:uid="{00000000-0005-0000-0000-00008D2F0000}"/>
    <cellStyle name="RowTitles1-Detail 2 3 2 5 2 3 5" xfId="25091" xr:uid="{00000000-0005-0000-0000-00008E2F0000}"/>
    <cellStyle name="RowTitles1-Detail 2 3 2 5 2 4" xfId="9103" xr:uid="{00000000-0005-0000-0000-00008F2F0000}"/>
    <cellStyle name="RowTitles1-Detail 2 3 2 5 2 4 2" xfId="20574" xr:uid="{00000000-0005-0000-0000-0000902F0000}"/>
    <cellStyle name="RowTitles1-Detail 2 3 2 5 2 5" xfId="10614" xr:uid="{00000000-0005-0000-0000-0000912F0000}"/>
    <cellStyle name="RowTitles1-Detail 2 3 2 5 2 5 2" xfId="21097" xr:uid="{00000000-0005-0000-0000-0000922F0000}"/>
    <cellStyle name="RowTitles1-Detail 2 3 2 5 2 5 2 2" xfId="33431" xr:uid="{00000000-0005-0000-0000-0000932F0000}"/>
    <cellStyle name="RowTitles1-Detail 2 3 2 5 2 5 3" xfId="30547" xr:uid="{00000000-0005-0000-0000-0000942F0000}"/>
    <cellStyle name="RowTitles1-Detail 2 3 2 5 2 6" xfId="14276" xr:uid="{00000000-0005-0000-0000-0000952F0000}"/>
    <cellStyle name="RowTitles1-Detail 2 3 2 5 2 6 2" xfId="26977" xr:uid="{00000000-0005-0000-0000-0000962F0000}"/>
    <cellStyle name="RowTitles1-Detail 2 3 2 5 2 6 2 2" xfId="35819" xr:uid="{00000000-0005-0000-0000-0000972F0000}"/>
    <cellStyle name="RowTitles1-Detail 2 3 2 5 3" xfId="1141" xr:uid="{00000000-0005-0000-0000-0000982F0000}"/>
    <cellStyle name="RowTitles1-Detail 2 3 2 5 3 2" xfId="2365" xr:uid="{00000000-0005-0000-0000-0000992F0000}"/>
    <cellStyle name="RowTitles1-Detail 2 3 2 5 3 2 2" xfId="12006" xr:uid="{00000000-0005-0000-0000-00009A2F0000}"/>
    <cellStyle name="RowTitles1-Detail 2 3 2 5 3 2 2 2" xfId="22406" xr:uid="{00000000-0005-0000-0000-00009B2F0000}"/>
    <cellStyle name="RowTitles1-Detail 2 3 2 5 3 2 2 2 2" xfId="34087" xr:uid="{00000000-0005-0000-0000-00009C2F0000}"/>
    <cellStyle name="RowTitles1-Detail 2 3 2 5 3 2 2 3" xfId="31287" xr:uid="{00000000-0005-0000-0000-00009D2F0000}"/>
    <cellStyle name="RowTitles1-Detail 2 3 2 5 3 2 3" xfId="15653" xr:uid="{00000000-0005-0000-0000-00009E2F0000}"/>
    <cellStyle name="RowTitles1-Detail 2 3 2 5 3 2 3 2" xfId="28319" xr:uid="{00000000-0005-0000-0000-00009F2F0000}"/>
    <cellStyle name="RowTitles1-Detail 2 3 2 5 3 2 3 2 2" xfId="37106" xr:uid="{00000000-0005-0000-0000-0000A02F0000}"/>
    <cellStyle name="RowTitles1-Detail 2 3 2 5 3 2 4" xfId="6978" xr:uid="{00000000-0005-0000-0000-0000A12F0000}"/>
    <cellStyle name="RowTitles1-Detail 2 3 2 5 3 2 4 2" xfId="26579" xr:uid="{00000000-0005-0000-0000-0000A22F0000}"/>
    <cellStyle name="RowTitles1-Detail 2 3 2 5 3 2 5" xfId="24795" xr:uid="{00000000-0005-0000-0000-0000A32F0000}"/>
    <cellStyle name="RowTitles1-Detail 2 3 2 5 3 3" xfId="3919" xr:uid="{00000000-0005-0000-0000-0000A42F0000}"/>
    <cellStyle name="RowTitles1-Detail 2 3 2 5 3 3 2" xfId="13541" xr:uid="{00000000-0005-0000-0000-0000A52F0000}"/>
    <cellStyle name="RowTitles1-Detail 2 3 2 5 3 3 2 2" xfId="23901" xr:uid="{00000000-0005-0000-0000-0000A62F0000}"/>
    <cellStyle name="RowTitles1-Detail 2 3 2 5 3 3 2 2 2" xfId="35209" xr:uid="{00000000-0005-0000-0000-0000A72F0000}"/>
    <cellStyle name="RowTitles1-Detail 2 3 2 5 3 3 2 3" xfId="32611" xr:uid="{00000000-0005-0000-0000-0000A82F0000}"/>
    <cellStyle name="RowTitles1-Detail 2 3 2 5 3 3 3" xfId="17131" xr:uid="{00000000-0005-0000-0000-0000A92F0000}"/>
    <cellStyle name="RowTitles1-Detail 2 3 2 5 3 3 3 2" xfId="29797" xr:uid="{00000000-0005-0000-0000-0000AA2F0000}"/>
    <cellStyle name="RowTitles1-Detail 2 3 2 5 3 3 3 2 2" xfId="38574" xr:uid="{00000000-0005-0000-0000-0000AB2F0000}"/>
    <cellStyle name="RowTitles1-Detail 2 3 2 5 3 3 4" xfId="8486" xr:uid="{00000000-0005-0000-0000-0000AC2F0000}"/>
    <cellStyle name="RowTitles1-Detail 2 3 2 5 3 3 4 2" xfId="18908" xr:uid="{00000000-0005-0000-0000-0000AD2F0000}"/>
    <cellStyle name="RowTitles1-Detail 2 3 2 5 3 3 5" xfId="25444" xr:uid="{00000000-0005-0000-0000-0000AE2F0000}"/>
    <cellStyle name="RowTitles1-Detail 2 3 2 5 3 4" xfId="9282" xr:uid="{00000000-0005-0000-0000-0000AF2F0000}"/>
    <cellStyle name="RowTitles1-Detail 2 3 2 5 3 4 2" xfId="19000" xr:uid="{00000000-0005-0000-0000-0000B02F0000}"/>
    <cellStyle name="RowTitles1-Detail 2 3 2 5 3 5" xfId="14519" xr:uid="{00000000-0005-0000-0000-0000B12F0000}"/>
    <cellStyle name="RowTitles1-Detail 2 3 2 5 3 5 2" xfId="27210" xr:uid="{00000000-0005-0000-0000-0000B22F0000}"/>
    <cellStyle name="RowTitles1-Detail 2 3 2 5 3 5 2 2" xfId="36045" xr:uid="{00000000-0005-0000-0000-0000B32F0000}"/>
    <cellStyle name="RowTitles1-Detail 2 3 2 5 3 6" xfId="5446" xr:uid="{00000000-0005-0000-0000-0000B42F0000}"/>
    <cellStyle name="RowTitles1-Detail 2 3 2 5 3 6 2" xfId="25699" xr:uid="{00000000-0005-0000-0000-0000B52F0000}"/>
    <cellStyle name="RowTitles1-Detail 2 3 2 5 3 7" xfId="18045" xr:uid="{00000000-0005-0000-0000-0000B62F0000}"/>
    <cellStyle name="RowTitles1-Detail 2 3 2 5 4" xfId="1369" xr:uid="{00000000-0005-0000-0000-0000B72F0000}"/>
    <cellStyle name="RowTitles1-Detail 2 3 2 5 4 2" xfId="2366" xr:uid="{00000000-0005-0000-0000-0000B82F0000}"/>
    <cellStyle name="RowTitles1-Detail 2 3 2 5 4 2 2" xfId="12007" xr:uid="{00000000-0005-0000-0000-0000B92F0000}"/>
    <cellStyle name="RowTitles1-Detail 2 3 2 5 4 2 2 2" xfId="22407" xr:uid="{00000000-0005-0000-0000-0000BA2F0000}"/>
    <cellStyle name="RowTitles1-Detail 2 3 2 5 4 2 2 2 2" xfId="34088" xr:uid="{00000000-0005-0000-0000-0000BB2F0000}"/>
    <cellStyle name="RowTitles1-Detail 2 3 2 5 4 2 2 3" xfId="31288" xr:uid="{00000000-0005-0000-0000-0000BC2F0000}"/>
    <cellStyle name="RowTitles1-Detail 2 3 2 5 4 2 3" xfId="15654" xr:uid="{00000000-0005-0000-0000-0000BD2F0000}"/>
    <cellStyle name="RowTitles1-Detail 2 3 2 5 4 2 3 2" xfId="28320" xr:uid="{00000000-0005-0000-0000-0000BE2F0000}"/>
    <cellStyle name="RowTitles1-Detail 2 3 2 5 4 2 3 2 2" xfId="37107" xr:uid="{00000000-0005-0000-0000-0000BF2F0000}"/>
    <cellStyle name="RowTitles1-Detail 2 3 2 5 4 2 4" xfId="7148" xr:uid="{00000000-0005-0000-0000-0000C02F0000}"/>
    <cellStyle name="RowTitles1-Detail 2 3 2 5 4 2 4 2" xfId="26190" xr:uid="{00000000-0005-0000-0000-0000C12F0000}"/>
    <cellStyle name="RowTitles1-Detail 2 3 2 5 4 2 5" xfId="19691" xr:uid="{00000000-0005-0000-0000-0000C22F0000}"/>
    <cellStyle name="RowTitles1-Detail 2 3 2 5 4 3" xfId="4147" xr:uid="{00000000-0005-0000-0000-0000C32F0000}"/>
    <cellStyle name="RowTitles1-Detail 2 3 2 5 4 3 2" xfId="13769" xr:uid="{00000000-0005-0000-0000-0000C42F0000}"/>
    <cellStyle name="RowTitles1-Detail 2 3 2 5 4 3 2 2" xfId="24118" xr:uid="{00000000-0005-0000-0000-0000C52F0000}"/>
    <cellStyle name="RowTitles1-Detail 2 3 2 5 4 3 2 2 2" xfId="35358" xr:uid="{00000000-0005-0000-0000-0000C62F0000}"/>
    <cellStyle name="RowTitles1-Detail 2 3 2 5 4 3 2 3" xfId="32783" xr:uid="{00000000-0005-0000-0000-0000C72F0000}"/>
    <cellStyle name="RowTitles1-Detail 2 3 2 5 4 3 3" xfId="17343" xr:uid="{00000000-0005-0000-0000-0000C82F0000}"/>
    <cellStyle name="RowTitles1-Detail 2 3 2 5 4 3 3 2" xfId="30009" xr:uid="{00000000-0005-0000-0000-0000C92F0000}"/>
    <cellStyle name="RowTitles1-Detail 2 3 2 5 4 3 3 2 2" xfId="38786" xr:uid="{00000000-0005-0000-0000-0000CA2F0000}"/>
    <cellStyle name="RowTitles1-Detail 2 3 2 5 4 3 4" xfId="8656" xr:uid="{00000000-0005-0000-0000-0000CB2F0000}"/>
    <cellStyle name="RowTitles1-Detail 2 3 2 5 4 3 4 2" xfId="19326" xr:uid="{00000000-0005-0000-0000-0000CC2F0000}"/>
    <cellStyle name="RowTitles1-Detail 2 3 2 5 4 3 5" xfId="25475" xr:uid="{00000000-0005-0000-0000-0000CD2F0000}"/>
    <cellStyle name="RowTitles1-Detail 2 3 2 5 4 4" xfId="9451" xr:uid="{00000000-0005-0000-0000-0000CE2F0000}"/>
    <cellStyle name="RowTitles1-Detail 2 3 2 5 4 4 2" xfId="17779" xr:uid="{00000000-0005-0000-0000-0000CF2F0000}"/>
    <cellStyle name="RowTitles1-Detail 2 3 2 5 4 5" xfId="11040" xr:uid="{00000000-0005-0000-0000-0000D02F0000}"/>
    <cellStyle name="RowTitles1-Detail 2 3 2 5 4 5 2" xfId="21477" xr:uid="{00000000-0005-0000-0000-0000D12F0000}"/>
    <cellStyle name="RowTitles1-Detail 2 3 2 5 4 5 2 2" xfId="33643" xr:uid="{00000000-0005-0000-0000-0000D22F0000}"/>
    <cellStyle name="RowTitles1-Detail 2 3 2 5 4 5 3" xfId="30798" xr:uid="{00000000-0005-0000-0000-0000D32F0000}"/>
    <cellStyle name="RowTitles1-Detail 2 3 2 5 4 6" xfId="14747" xr:uid="{00000000-0005-0000-0000-0000D42F0000}"/>
    <cellStyle name="RowTitles1-Detail 2 3 2 5 4 6 2" xfId="27430" xr:uid="{00000000-0005-0000-0000-0000D52F0000}"/>
    <cellStyle name="RowTitles1-Detail 2 3 2 5 4 6 2 2" xfId="36257" xr:uid="{00000000-0005-0000-0000-0000D62F0000}"/>
    <cellStyle name="RowTitles1-Detail 2 3 2 5 4 7" xfId="5607" xr:uid="{00000000-0005-0000-0000-0000D72F0000}"/>
    <cellStyle name="RowTitles1-Detail 2 3 2 5 4 7 2" xfId="26130" xr:uid="{00000000-0005-0000-0000-0000D82F0000}"/>
    <cellStyle name="RowTitles1-Detail 2 3 2 5 4 8" xfId="18164" xr:uid="{00000000-0005-0000-0000-0000D92F0000}"/>
    <cellStyle name="RowTitles1-Detail 2 3 2 5 5" xfId="1585" xr:uid="{00000000-0005-0000-0000-0000DA2F0000}"/>
    <cellStyle name="RowTitles1-Detail 2 3 2 5 5 2" xfId="2367" xr:uid="{00000000-0005-0000-0000-0000DB2F0000}"/>
    <cellStyle name="RowTitles1-Detail 2 3 2 5 5 2 2" xfId="12008" xr:uid="{00000000-0005-0000-0000-0000DC2F0000}"/>
    <cellStyle name="RowTitles1-Detail 2 3 2 5 5 2 2 2" xfId="22408" xr:uid="{00000000-0005-0000-0000-0000DD2F0000}"/>
    <cellStyle name="RowTitles1-Detail 2 3 2 5 5 2 2 2 2" xfId="34089" xr:uid="{00000000-0005-0000-0000-0000DE2F0000}"/>
    <cellStyle name="RowTitles1-Detail 2 3 2 5 5 2 2 3" xfId="31289" xr:uid="{00000000-0005-0000-0000-0000DF2F0000}"/>
    <cellStyle name="RowTitles1-Detail 2 3 2 5 5 2 3" xfId="15655" xr:uid="{00000000-0005-0000-0000-0000E02F0000}"/>
    <cellStyle name="RowTitles1-Detail 2 3 2 5 5 2 3 2" xfId="28321" xr:uid="{00000000-0005-0000-0000-0000E12F0000}"/>
    <cellStyle name="RowTitles1-Detail 2 3 2 5 5 2 3 2 2" xfId="37108" xr:uid="{00000000-0005-0000-0000-0000E22F0000}"/>
    <cellStyle name="RowTitles1-Detail 2 3 2 5 5 2 4" xfId="7380" xr:uid="{00000000-0005-0000-0000-0000E32F0000}"/>
    <cellStyle name="RowTitles1-Detail 2 3 2 5 5 2 4 2" xfId="27314" xr:uid="{00000000-0005-0000-0000-0000E42F0000}"/>
    <cellStyle name="RowTitles1-Detail 2 3 2 5 5 2 5" xfId="19194" xr:uid="{00000000-0005-0000-0000-0000E52F0000}"/>
    <cellStyle name="RowTitles1-Detail 2 3 2 5 5 3" xfId="4363" xr:uid="{00000000-0005-0000-0000-0000E62F0000}"/>
    <cellStyle name="RowTitles1-Detail 2 3 2 5 5 3 2" xfId="13985" xr:uid="{00000000-0005-0000-0000-0000E72F0000}"/>
    <cellStyle name="RowTitles1-Detail 2 3 2 5 5 3 2 2" xfId="24324" xr:uid="{00000000-0005-0000-0000-0000E82F0000}"/>
    <cellStyle name="RowTitles1-Detail 2 3 2 5 5 3 2 2 2" xfId="35498" xr:uid="{00000000-0005-0000-0000-0000E92F0000}"/>
    <cellStyle name="RowTitles1-Detail 2 3 2 5 5 3 2 3" xfId="32944" xr:uid="{00000000-0005-0000-0000-0000EA2F0000}"/>
    <cellStyle name="RowTitles1-Detail 2 3 2 5 5 3 3" xfId="17541" xr:uid="{00000000-0005-0000-0000-0000EB2F0000}"/>
    <cellStyle name="RowTitles1-Detail 2 3 2 5 5 3 3 2" xfId="30207" xr:uid="{00000000-0005-0000-0000-0000EC2F0000}"/>
    <cellStyle name="RowTitles1-Detail 2 3 2 5 5 3 3 2 2" xfId="38984" xr:uid="{00000000-0005-0000-0000-0000ED2F0000}"/>
    <cellStyle name="RowTitles1-Detail 2 3 2 5 5 3 4" xfId="9703" xr:uid="{00000000-0005-0000-0000-0000EE2F0000}"/>
    <cellStyle name="RowTitles1-Detail 2 3 2 5 5 3 4 2" xfId="18591" xr:uid="{00000000-0005-0000-0000-0000EF2F0000}"/>
    <cellStyle name="RowTitles1-Detail 2 3 2 5 5 3 5" xfId="5149" xr:uid="{00000000-0005-0000-0000-0000F02F0000}"/>
    <cellStyle name="RowTitles1-Detail 2 3 2 5 5 4" xfId="11256" xr:uid="{00000000-0005-0000-0000-0000F12F0000}"/>
    <cellStyle name="RowTitles1-Detail 2 3 2 5 5 4 2" xfId="21685" xr:uid="{00000000-0005-0000-0000-0000F22F0000}"/>
    <cellStyle name="RowTitles1-Detail 2 3 2 5 5 4 2 2" xfId="33783" xr:uid="{00000000-0005-0000-0000-0000F32F0000}"/>
    <cellStyle name="RowTitles1-Detail 2 3 2 5 5 4 3" xfId="30959" xr:uid="{00000000-0005-0000-0000-0000F42F0000}"/>
    <cellStyle name="RowTitles1-Detail 2 3 2 5 5 5" xfId="14963" xr:uid="{00000000-0005-0000-0000-0000F52F0000}"/>
    <cellStyle name="RowTitles1-Detail 2 3 2 5 5 5 2" xfId="27637" xr:uid="{00000000-0005-0000-0000-0000F62F0000}"/>
    <cellStyle name="RowTitles1-Detail 2 3 2 5 5 5 2 2" xfId="36455" xr:uid="{00000000-0005-0000-0000-0000F72F0000}"/>
    <cellStyle name="RowTitles1-Detail 2 3 2 5 5 6" xfId="5836" xr:uid="{00000000-0005-0000-0000-0000F82F0000}"/>
    <cellStyle name="RowTitles1-Detail 2 3 2 5 5 6 2" xfId="19690" xr:uid="{00000000-0005-0000-0000-0000F92F0000}"/>
    <cellStyle name="RowTitles1-Detail 2 3 2 5 5 7" xfId="25933" xr:uid="{00000000-0005-0000-0000-0000FA2F0000}"/>
    <cellStyle name="RowTitles1-Detail 2 3 2 5 6" xfId="1787" xr:uid="{00000000-0005-0000-0000-0000FB2F0000}"/>
    <cellStyle name="RowTitles1-Detail 2 3 2 5 6 2" xfId="2368" xr:uid="{00000000-0005-0000-0000-0000FC2F0000}"/>
    <cellStyle name="RowTitles1-Detail 2 3 2 5 6 2 2" xfId="12009" xr:uid="{00000000-0005-0000-0000-0000FD2F0000}"/>
    <cellStyle name="RowTitles1-Detail 2 3 2 5 6 2 2 2" xfId="22409" xr:uid="{00000000-0005-0000-0000-0000FE2F0000}"/>
    <cellStyle name="RowTitles1-Detail 2 3 2 5 6 2 2 2 2" xfId="34090" xr:uid="{00000000-0005-0000-0000-0000FF2F0000}"/>
    <cellStyle name="RowTitles1-Detail 2 3 2 5 6 2 2 3" xfId="31290" xr:uid="{00000000-0005-0000-0000-000000300000}"/>
    <cellStyle name="RowTitles1-Detail 2 3 2 5 6 2 3" xfId="15656" xr:uid="{00000000-0005-0000-0000-000001300000}"/>
    <cellStyle name="RowTitles1-Detail 2 3 2 5 6 2 3 2" xfId="28322" xr:uid="{00000000-0005-0000-0000-000002300000}"/>
    <cellStyle name="RowTitles1-Detail 2 3 2 5 6 2 3 2 2" xfId="37109" xr:uid="{00000000-0005-0000-0000-000003300000}"/>
    <cellStyle name="RowTitles1-Detail 2 3 2 5 6 2 4" xfId="7381" xr:uid="{00000000-0005-0000-0000-000004300000}"/>
    <cellStyle name="RowTitles1-Detail 2 3 2 5 6 2 4 2" xfId="24767" xr:uid="{00000000-0005-0000-0000-000005300000}"/>
    <cellStyle name="RowTitles1-Detail 2 3 2 5 6 2 5" xfId="26305" xr:uid="{00000000-0005-0000-0000-000006300000}"/>
    <cellStyle name="RowTitles1-Detail 2 3 2 5 6 3" xfId="4565" xr:uid="{00000000-0005-0000-0000-000007300000}"/>
    <cellStyle name="RowTitles1-Detail 2 3 2 5 6 3 2" xfId="14187" xr:uid="{00000000-0005-0000-0000-000008300000}"/>
    <cellStyle name="RowTitles1-Detail 2 3 2 5 6 3 2 2" xfId="24516" xr:uid="{00000000-0005-0000-0000-000009300000}"/>
    <cellStyle name="RowTitles1-Detail 2 3 2 5 6 3 2 2 2" xfId="35629" xr:uid="{00000000-0005-0000-0000-00000A300000}"/>
    <cellStyle name="RowTitles1-Detail 2 3 2 5 6 3 2 3" xfId="33096" xr:uid="{00000000-0005-0000-0000-00000B300000}"/>
    <cellStyle name="RowTitles1-Detail 2 3 2 5 6 3 3" xfId="17728" xr:uid="{00000000-0005-0000-0000-00000C300000}"/>
    <cellStyle name="RowTitles1-Detail 2 3 2 5 6 3 3 2" xfId="30394" xr:uid="{00000000-0005-0000-0000-00000D300000}"/>
    <cellStyle name="RowTitles1-Detail 2 3 2 5 6 3 3 2 2" xfId="39171" xr:uid="{00000000-0005-0000-0000-00000E300000}"/>
    <cellStyle name="RowTitles1-Detail 2 3 2 5 6 3 4" xfId="9704" xr:uid="{00000000-0005-0000-0000-00000F300000}"/>
    <cellStyle name="RowTitles1-Detail 2 3 2 5 6 3 4 2" xfId="5766" xr:uid="{00000000-0005-0000-0000-000010300000}"/>
    <cellStyle name="RowTitles1-Detail 2 3 2 5 6 3 5" xfId="18552" xr:uid="{00000000-0005-0000-0000-000011300000}"/>
    <cellStyle name="RowTitles1-Detail 2 3 2 5 6 4" xfId="11458" xr:uid="{00000000-0005-0000-0000-000012300000}"/>
    <cellStyle name="RowTitles1-Detail 2 3 2 5 6 4 2" xfId="21881" xr:uid="{00000000-0005-0000-0000-000013300000}"/>
    <cellStyle name="RowTitles1-Detail 2 3 2 5 6 4 2 2" xfId="33914" xr:uid="{00000000-0005-0000-0000-000014300000}"/>
    <cellStyle name="RowTitles1-Detail 2 3 2 5 6 4 3" xfId="31111" xr:uid="{00000000-0005-0000-0000-000015300000}"/>
    <cellStyle name="RowTitles1-Detail 2 3 2 5 6 5" xfId="15165" xr:uid="{00000000-0005-0000-0000-000016300000}"/>
    <cellStyle name="RowTitles1-Detail 2 3 2 5 6 5 2" xfId="27832" xr:uid="{00000000-0005-0000-0000-000017300000}"/>
    <cellStyle name="RowTitles1-Detail 2 3 2 5 6 5 2 2" xfId="36642" xr:uid="{00000000-0005-0000-0000-000018300000}"/>
    <cellStyle name="RowTitles1-Detail 2 3 2 5 6 6" xfId="5837" xr:uid="{00000000-0005-0000-0000-000019300000}"/>
    <cellStyle name="RowTitles1-Detail 2 3 2 5 6 6 2" xfId="24878" xr:uid="{00000000-0005-0000-0000-00001A300000}"/>
    <cellStyle name="RowTitles1-Detail 2 3 2 5 6 7" xfId="19661" xr:uid="{00000000-0005-0000-0000-00001B300000}"/>
    <cellStyle name="RowTitles1-Detail 2 3 2 5 7" xfId="2363" xr:uid="{00000000-0005-0000-0000-00001C300000}"/>
    <cellStyle name="RowTitles1-Detail 2 3 2 5 7 2" xfId="12004" xr:uid="{00000000-0005-0000-0000-00001D300000}"/>
    <cellStyle name="RowTitles1-Detail 2 3 2 5 7 2 2" xfId="22404" xr:uid="{00000000-0005-0000-0000-00001E300000}"/>
    <cellStyle name="RowTitles1-Detail 2 3 2 5 7 2 2 2" xfId="34085" xr:uid="{00000000-0005-0000-0000-00001F300000}"/>
    <cellStyle name="RowTitles1-Detail 2 3 2 5 7 2 3" xfId="31285" xr:uid="{00000000-0005-0000-0000-000020300000}"/>
    <cellStyle name="RowTitles1-Detail 2 3 2 5 7 3" xfId="15651" xr:uid="{00000000-0005-0000-0000-000021300000}"/>
    <cellStyle name="RowTitles1-Detail 2 3 2 5 7 3 2" xfId="28317" xr:uid="{00000000-0005-0000-0000-000022300000}"/>
    <cellStyle name="RowTitles1-Detail 2 3 2 5 7 3 2 2" xfId="37104" xr:uid="{00000000-0005-0000-0000-000023300000}"/>
    <cellStyle name="RowTitles1-Detail 2 3 2 5 7 4" xfId="6541" xr:uid="{00000000-0005-0000-0000-000024300000}"/>
    <cellStyle name="RowTitles1-Detail 2 3 2 5 7 4 2" xfId="25244" xr:uid="{00000000-0005-0000-0000-000025300000}"/>
    <cellStyle name="RowTitles1-Detail 2 3 2 5 7 5" xfId="25993" xr:uid="{00000000-0005-0000-0000-000026300000}"/>
    <cellStyle name="RowTitles1-Detail 2 3 2 5 8" xfId="8826" xr:uid="{00000000-0005-0000-0000-000027300000}"/>
    <cellStyle name="RowTitles1-Detail 2 3 2 5 8 2" xfId="8695" xr:uid="{00000000-0005-0000-0000-000028300000}"/>
    <cellStyle name="RowTitles1-Detail 2 3 2 5 9" xfId="10198" xr:uid="{00000000-0005-0000-0000-000029300000}"/>
    <cellStyle name="RowTitles1-Detail 2 3 2 5 9 2" xfId="18832" xr:uid="{00000000-0005-0000-0000-00002A300000}"/>
    <cellStyle name="RowTitles1-Detail 2 3 2 5 9 2 2" xfId="33202" xr:uid="{00000000-0005-0000-0000-00002B300000}"/>
    <cellStyle name="RowTitles1-Detail 2 3 2 5_STUD aligned by INSTIT" xfId="4963" xr:uid="{00000000-0005-0000-0000-00002C300000}"/>
    <cellStyle name="RowTitles1-Detail 2 3 2 6" xfId="633" xr:uid="{00000000-0005-0000-0000-00002D300000}"/>
    <cellStyle name="RowTitles1-Detail 2 3 2 6 2" xfId="2369" xr:uid="{00000000-0005-0000-0000-00002E300000}"/>
    <cellStyle name="RowTitles1-Detail 2 3 2 6 2 2" xfId="12010" xr:uid="{00000000-0005-0000-0000-00002F300000}"/>
    <cellStyle name="RowTitles1-Detail 2 3 2 6 2 2 2" xfId="22410" xr:uid="{00000000-0005-0000-0000-000030300000}"/>
    <cellStyle name="RowTitles1-Detail 2 3 2 6 2 2 2 2" xfId="34091" xr:uid="{00000000-0005-0000-0000-000031300000}"/>
    <cellStyle name="RowTitles1-Detail 2 3 2 6 2 2 3" xfId="31291" xr:uid="{00000000-0005-0000-0000-000032300000}"/>
    <cellStyle name="RowTitles1-Detail 2 3 2 6 2 3" xfId="15657" xr:uid="{00000000-0005-0000-0000-000033300000}"/>
    <cellStyle name="RowTitles1-Detail 2 3 2 6 2 3 2" xfId="28323" xr:uid="{00000000-0005-0000-0000-000034300000}"/>
    <cellStyle name="RowTitles1-Detail 2 3 2 6 2 3 2 2" xfId="37110" xr:uid="{00000000-0005-0000-0000-000035300000}"/>
    <cellStyle name="RowTitles1-Detail 2 3 2 6 2 4" xfId="6633" xr:uid="{00000000-0005-0000-0000-000036300000}"/>
    <cellStyle name="RowTitles1-Detail 2 3 2 6 2 4 2" xfId="25848" xr:uid="{00000000-0005-0000-0000-000037300000}"/>
    <cellStyle name="RowTitles1-Detail 2 3 2 6 2 5" xfId="19406" xr:uid="{00000000-0005-0000-0000-000038300000}"/>
    <cellStyle name="RowTitles1-Detail 2 3 2 6 3" xfId="3443" xr:uid="{00000000-0005-0000-0000-000039300000}"/>
    <cellStyle name="RowTitles1-Detail 2 3 2 6 3 2" xfId="13077" xr:uid="{00000000-0005-0000-0000-00003A300000}"/>
    <cellStyle name="RowTitles1-Detail 2 3 2 6 3 2 2" xfId="23446" xr:uid="{00000000-0005-0000-0000-00003B300000}"/>
    <cellStyle name="RowTitles1-Detail 2 3 2 6 3 2 2 2" xfId="34925" xr:uid="{00000000-0005-0000-0000-00003C300000}"/>
    <cellStyle name="RowTitles1-Detail 2 3 2 6 3 2 3" xfId="32281" xr:uid="{00000000-0005-0000-0000-00003D300000}"/>
    <cellStyle name="RowTitles1-Detail 2 3 2 6 3 3" xfId="16687" xr:uid="{00000000-0005-0000-0000-00003E300000}"/>
    <cellStyle name="RowTitles1-Detail 2 3 2 6 3 3 2" xfId="29353" xr:uid="{00000000-0005-0000-0000-00003F300000}"/>
    <cellStyle name="RowTitles1-Detail 2 3 2 6 3 3 2 2" xfId="38136" xr:uid="{00000000-0005-0000-0000-000040300000}"/>
    <cellStyle name="RowTitles1-Detail 2 3 2 6 3 4" xfId="8140" xr:uid="{00000000-0005-0000-0000-000041300000}"/>
    <cellStyle name="RowTitles1-Detail 2 3 2 6 3 4 2" xfId="17994" xr:uid="{00000000-0005-0000-0000-000042300000}"/>
    <cellStyle name="RowTitles1-Detail 2 3 2 6 3 5" xfId="19966" xr:uid="{00000000-0005-0000-0000-000043300000}"/>
    <cellStyle name="RowTitles1-Detail 2 3 2 6 4" xfId="7995" xr:uid="{00000000-0005-0000-0000-000044300000}"/>
    <cellStyle name="RowTitles1-Detail 2 3 2 6 4 2" xfId="24673" xr:uid="{00000000-0005-0000-0000-000045300000}"/>
    <cellStyle name="RowTitles1-Detail 2 3 2 6 5" xfId="10429" xr:uid="{00000000-0005-0000-0000-000046300000}"/>
    <cellStyle name="RowTitles1-Detail 2 3 2 6 5 2" xfId="20935" xr:uid="{00000000-0005-0000-0000-000047300000}"/>
    <cellStyle name="RowTitles1-Detail 2 3 2 6 5 2 2" xfId="33353" xr:uid="{00000000-0005-0000-0000-000048300000}"/>
    <cellStyle name="RowTitles1-Detail 2 3 2 6 5 3" xfId="30458" xr:uid="{00000000-0005-0000-0000-000049300000}"/>
    <cellStyle name="RowTitles1-Detail 2 3 2 6 6" xfId="10205" xr:uid="{00000000-0005-0000-0000-00004A300000}"/>
    <cellStyle name="RowTitles1-Detail 2 3 2 6 6 2" xfId="18733" xr:uid="{00000000-0005-0000-0000-00004B300000}"/>
    <cellStyle name="RowTitles1-Detail 2 3 2 6 6 2 2" xfId="33197" xr:uid="{00000000-0005-0000-0000-00004C300000}"/>
    <cellStyle name="RowTitles1-Detail 2 3 2 7" xfId="922" xr:uid="{00000000-0005-0000-0000-00004D300000}"/>
    <cellStyle name="RowTitles1-Detail 2 3 2 7 2" xfId="2370" xr:uid="{00000000-0005-0000-0000-00004E300000}"/>
    <cellStyle name="RowTitles1-Detail 2 3 2 7 2 2" xfId="12011" xr:uid="{00000000-0005-0000-0000-00004F300000}"/>
    <cellStyle name="RowTitles1-Detail 2 3 2 7 2 2 2" xfId="22411" xr:uid="{00000000-0005-0000-0000-000050300000}"/>
    <cellStyle name="RowTitles1-Detail 2 3 2 7 2 2 2 2" xfId="34092" xr:uid="{00000000-0005-0000-0000-000051300000}"/>
    <cellStyle name="RowTitles1-Detail 2 3 2 7 2 2 3" xfId="31292" xr:uid="{00000000-0005-0000-0000-000052300000}"/>
    <cellStyle name="RowTitles1-Detail 2 3 2 7 2 3" xfId="15658" xr:uid="{00000000-0005-0000-0000-000053300000}"/>
    <cellStyle name="RowTitles1-Detail 2 3 2 7 2 3 2" xfId="28324" xr:uid="{00000000-0005-0000-0000-000054300000}"/>
    <cellStyle name="RowTitles1-Detail 2 3 2 7 2 3 2 2" xfId="37111" xr:uid="{00000000-0005-0000-0000-000055300000}"/>
    <cellStyle name="RowTitles1-Detail 2 3 2 7 2 4" xfId="6627" xr:uid="{00000000-0005-0000-0000-000056300000}"/>
    <cellStyle name="RowTitles1-Detail 2 3 2 7 2 4 2" xfId="26413" xr:uid="{00000000-0005-0000-0000-000057300000}"/>
    <cellStyle name="RowTitles1-Detail 2 3 2 7 2 5" xfId="26773" xr:uid="{00000000-0005-0000-0000-000058300000}"/>
    <cellStyle name="RowTitles1-Detail 2 3 2 7 3" xfId="3700" xr:uid="{00000000-0005-0000-0000-000059300000}"/>
    <cellStyle name="RowTitles1-Detail 2 3 2 7 3 2" xfId="13327" xr:uid="{00000000-0005-0000-0000-00005A300000}"/>
    <cellStyle name="RowTitles1-Detail 2 3 2 7 3 2 2" xfId="23692" xr:uid="{00000000-0005-0000-0000-00005B300000}"/>
    <cellStyle name="RowTitles1-Detail 2 3 2 7 3 2 2 2" xfId="35081" xr:uid="{00000000-0005-0000-0000-00005C300000}"/>
    <cellStyle name="RowTitles1-Detail 2 3 2 7 3 2 3" xfId="32461" xr:uid="{00000000-0005-0000-0000-00005D300000}"/>
    <cellStyle name="RowTitles1-Detail 2 3 2 7 3 3" xfId="16927" xr:uid="{00000000-0005-0000-0000-00005E300000}"/>
    <cellStyle name="RowTitles1-Detail 2 3 2 7 3 3 2" xfId="29593" xr:uid="{00000000-0005-0000-0000-00005F300000}"/>
    <cellStyle name="RowTitles1-Detail 2 3 2 7 3 3 2 2" xfId="38372" xr:uid="{00000000-0005-0000-0000-000060300000}"/>
    <cellStyle name="RowTitles1-Detail 2 3 2 7 3 4" xfId="8132" xr:uid="{00000000-0005-0000-0000-000061300000}"/>
    <cellStyle name="RowTitles1-Detail 2 3 2 7 3 4 2" xfId="21041" xr:uid="{00000000-0005-0000-0000-000062300000}"/>
    <cellStyle name="RowTitles1-Detail 2 3 2 7 3 5" xfId="18292" xr:uid="{00000000-0005-0000-0000-000063300000}"/>
    <cellStyle name="RowTitles1-Detail 2 3 2 7 4" xfId="7879" xr:uid="{00000000-0005-0000-0000-000064300000}"/>
    <cellStyle name="RowTitles1-Detail 2 3 2 7 4 2" xfId="21232" xr:uid="{00000000-0005-0000-0000-000065300000}"/>
    <cellStyle name="RowTitles1-Detail 2 3 2 7 5" xfId="14329" xr:uid="{00000000-0005-0000-0000-000066300000}"/>
    <cellStyle name="RowTitles1-Detail 2 3 2 7 5 2" xfId="27027" xr:uid="{00000000-0005-0000-0000-000067300000}"/>
    <cellStyle name="RowTitles1-Detail 2 3 2 7 5 2 2" xfId="35866" xr:uid="{00000000-0005-0000-0000-000068300000}"/>
    <cellStyle name="RowTitles1-Detail 2 3 2 7 6" xfId="5175" xr:uid="{00000000-0005-0000-0000-000069300000}"/>
    <cellStyle name="RowTitles1-Detail 2 3 2 7 6 2" xfId="26080" xr:uid="{00000000-0005-0000-0000-00006A300000}"/>
    <cellStyle name="RowTitles1-Detail 2 3 2 7 7" xfId="26775" xr:uid="{00000000-0005-0000-0000-00006B300000}"/>
    <cellStyle name="RowTitles1-Detail 2 3 2 8" xfId="598" xr:uid="{00000000-0005-0000-0000-00006C300000}"/>
    <cellStyle name="RowTitles1-Detail 2 3 2 8 2" xfId="2371" xr:uid="{00000000-0005-0000-0000-00006D300000}"/>
    <cellStyle name="RowTitles1-Detail 2 3 2 8 2 2" xfId="12012" xr:uid="{00000000-0005-0000-0000-00006E300000}"/>
    <cellStyle name="RowTitles1-Detail 2 3 2 8 2 2 2" xfId="22412" xr:uid="{00000000-0005-0000-0000-00006F300000}"/>
    <cellStyle name="RowTitles1-Detail 2 3 2 8 2 2 2 2" xfId="34093" xr:uid="{00000000-0005-0000-0000-000070300000}"/>
    <cellStyle name="RowTitles1-Detail 2 3 2 8 2 2 3" xfId="31293" xr:uid="{00000000-0005-0000-0000-000071300000}"/>
    <cellStyle name="RowTitles1-Detail 2 3 2 8 2 3" xfId="15659" xr:uid="{00000000-0005-0000-0000-000072300000}"/>
    <cellStyle name="RowTitles1-Detail 2 3 2 8 2 3 2" xfId="28325" xr:uid="{00000000-0005-0000-0000-000073300000}"/>
    <cellStyle name="RowTitles1-Detail 2 3 2 8 2 3 2 2" xfId="37112" xr:uid="{00000000-0005-0000-0000-000074300000}"/>
    <cellStyle name="RowTitles1-Detail 2 3 2 8 2 4" xfId="7012" xr:uid="{00000000-0005-0000-0000-000075300000}"/>
    <cellStyle name="RowTitles1-Detail 2 3 2 8 2 4 2" xfId="24619" xr:uid="{00000000-0005-0000-0000-000076300000}"/>
    <cellStyle name="RowTitles1-Detail 2 3 2 8 2 5" xfId="18167" xr:uid="{00000000-0005-0000-0000-000077300000}"/>
    <cellStyle name="RowTitles1-Detail 2 3 2 8 3" xfId="3414" xr:uid="{00000000-0005-0000-0000-000078300000}"/>
    <cellStyle name="RowTitles1-Detail 2 3 2 8 3 2" xfId="13051" xr:uid="{00000000-0005-0000-0000-000079300000}"/>
    <cellStyle name="RowTitles1-Detail 2 3 2 8 3 2 2" xfId="23420" xr:uid="{00000000-0005-0000-0000-00007A300000}"/>
    <cellStyle name="RowTitles1-Detail 2 3 2 8 3 2 2 2" xfId="34911" xr:uid="{00000000-0005-0000-0000-00007B300000}"/>
    <cellStyle name="RowTitles1-Detail 2 3 2 8 3 2 3" xfId="32265" xr:uid="{00000000-0005-0000-0000-00007C300000}"/>
    <cellStyle name="RowTitles1-Detail 2 3 2 8 3 3" xfId="16663" xr:uid="{00000000-0005-0000-0000-00007D300000}"/>
    <cellStyle name="RowTitles1-Detail 2 3 2 8 3 3 2" xfId="29329" xr:uid="{00000000-0005-0000-0000-00007E300000}"/>
    <cellStyle name="RowTitles1-Detail 2 3 2 8 3 3 2 2" xfId="38112" xr:uid="{00000000-0005-0000-0000-00007F300000}"/>
    <cellStyle name="RowTitles1-Detail 2 3 2 8 3 4" xfId="8520" xr:uid="{00000000-0005-0000-0000-000080300000}"/>
    <cellStyle name="RowTitles1-Detail 2 3 2 8 3 4 2" xfId="22258" xr:uid="{00000000-0005-0000-0000-000081300000}"/>
    <cellStyle name="RowTitles1-Detail 2 3 2 8 3 5" xfId="24694" xr:uid="{00000000-0005-0000-0000-000082300000}"/>
    <cellStyle name="RowTitles1-Detail 2 3 2 8 4" xfId="9316" xr:uid="{00000000-0005-0000-0000-000083300000}"/>
    <cellStyle name="RowTitles1-Detail 2 3 2 8 4 2" xfId="25323" xr:uid="{00000000-0005-0000-0000-000084300000}"/>
    <cellStyle name="RowTitles1-Detail 2 3 2 8 5" xfId="10399" xr:uid="{00000000-0005-0000-0000-000085300000}"/>
    <cellStyle name="RowTitles1-Detail 2 3 2 8 5 2" xfId="20910" xr:uid="{00000000-0005-0000-0000-000086300000}"/>
    <cellStyle name="RowTitles1-Detail 2 3 2 8 5 2 2" xfId="33340" xr:uid="{00000000-0005-0000-0000-000087300000}"/>
    <cellStyle name="RowTitles1-Detail 2 3 2 8 5 3" xfId="30443" xr:uid="{00000000-0005-0000-0000-000088300000}"/>
    <cellStyle name="RowTitles1-Detail 2 3 2 8 6" xfId="11827" xr:uid="{00000000-0005-0000-0000-000089300000}"/>
    <cellStyle name="RowTitles1-Detail 2 3 2 8 6 2" xfId="4863" xr:uid="{00000000-0005-0000-0000-00008A300000}"/>
    <cellStyle name="RowTitles1-Detail 2 3 2 8 6 2 2" xfId="17880" xr:uid="{00000000-0005-0000-0000-00008B300000}"/>
    <cellStyle name="RowTitles1-Detail 2 3 2 8 7" xfId="5480" xr:uid="{00000000-0005-0000-0000-00008C300000}"/>
    <cellStyle name="RowTitles1-Detail 2 3 2 8 7 2" xfId="19166" xr:uid="{00000000-0005-0000-0000-00008D300000}"/>
    <cellStyle name="RowTitles1-Detail 2 3 2 8 8" xfId="25758" xr:uid="{00000000-0005-0000-0000-00008E300000}"/>
    <cellStyle name="RowTitles1-Detail 2 3 2 9" xfId="943" xr:uid="{00000000-0005-0000-0000-00008F300000}"/>
    <cellStyle name="RowTitles1-Detail 2 3 2 9 2" xfId="2372" xr:uid="{00000000-0005-0000-0000-000090300000}"/>
    <cellStyle name="RowTitles1-Detail 2 3 2 9 2 2" xfId="12013" xr:uid="{00000000-0005-0000-0000-000091300000}"/>
    <cellStyle name="RowTitles1-Detail 2 3 2 9 2 2 2" xfId="22413" xr:uid="{00000000-0005-0000-0000-000092300000}"/>
    <cellStyle name="RowTitles1-Detail 2 3 2 9 2 2 2 2" xfId="34094" xr:uid="{00000000-0005-0000-0000-000093300000}"/>
    <cellStyle name="RowTitles1-Detail 2 3 2 9 2 2 3" xfId="31294" xr:uid="{00000000-0005-0000-0000-000094300000}"/>
    <cellStyle name="RowTitles1-Detail 2 3 2 9 2 3" xfId="15660" xr:uid="{00000000-0005-0000-0000-000095300000}"/>
    <cellStyle name="RowTitles1-Detail 2 3 2 9 2 3 2" xfId="28326" xr:uid="{00000000-0005-0000-0000-000096300000}"/>
    <cellStyle name="RowTitles1-Detail 2 3 2 9 2 3 2 2" xfId="37113" xr:uid="{00000000-0005-0000-0000-000097300000}"/>
    <cellStyle name="RowTitles1-Detail 2 3 2 9 2 4" xfId="7382" xr:uid="{00000000-0005-0000-0000-000098300000}"/>
    <cellStyle name="RowTitles1-Detail 2 3 2 9 2 4 2" xfId="19125" xr:uid="{00000000-0005-0000-0000-000099300000}"/>
    <cellStyle name="RowTitles1-Detail 2 3 2 9 2 5" xfId="26203" xr:uid="{00000000-0005-0000-0000-00009A300000}"/>
    <cellStyle name="RowTitles1-Detail 2 3 2 9 3" xfId="3721" xr:uid="{00000000-0005-0000-0000-00009B300000}"/>
    <cellStyle name="RowTitles1-Detail 2 3 2 9 3 2" xfId="13348" xr:uid="{00000000-0005-0000-0000-00009C300000}"/>
    <cellStyle name="RowTitles1-Detail 2 3 2 9 3 2 2" xfId="23713" xr:uid="{00000000-0005-0000-0000-00009D300000}"/>
    <cellStyle name="RowTitles1-Detail 2 3 2 9 3 2 2 2" xfId="35093" xr:uid="{00000000-0005-0000-0000-00009E300000}"/>
    <cellStyle name="RowTitles1-Detail 2 3 2 9 3 2 3" xfId="32474" xr:uid="{00000000-0005-0000-0000-00009F300000}"/>
    <cellStyle name="RowTitles1-Detail 2 3 2 9 3 3" xfId="16948" xr:uid="{00000000-0005-0000-0000-0000A0300000}"/>
    <cellStyle name="RowTitles1-Detail 2 3 2 9 3 3 2" xfId="29614" xr:uid="{00000000-0005-0000-0000-0000A1300000}"/>
    <cellStyle name="RowTitles1-Detail 2 3 2 9 3 3 2 2" xfId="38393" xr:uid="{00000000-0005-0000-0000-0000A2300000}"/>
    <cellStyle name="RowTitles1-Detail 2 3 2 9 3 4" xfId="9705" xr:uid="{00000000-0005-0000-0000-0000A3300000}"/>
    <cellStyle name="RowTitles1-Detail 2 3 2 9 3 4 2" xfId="25753" xr:uid="{00000000-0005-0000-0000-0000A4300000}"/>
    <cellStyle name="RowTitles1-Detail 2 3 2 9 3 5" xfId="23418" xr:uid="{00000000-0005-0000-0000-0000A5300000}"/>
    <cellStyle name="RowTitles1-Detail 2 3 2 9 4" xfId="10686" xr:uid="{00000000-0005-0000-0000-0000A6300000}"/>
    <cellStyle name="RowTitles1-Detail 2 3 2 9 4 2" xfId="21164" xr:uid="{00000000-0005-0000-0000-0000A7300000}"/>
    <cellStyle name="RowTitles1-Detail 2 3 2 9 4 2 2" xfId="33464" xr:uid="{00000000-0005-0000-0000-0000A8300000}"/>
    <cellStyle name="RowTitles1-Detail 2 3 2 9 4 3" xfId="30585" xr:uid="{00000000-0005-0000-0000-0000A9300000}"/>
    <cellStyle name="RowTitles1-Detail 2 3 2 9 5" xfId="14350" xr:uid="{00000000-0005-0000-0000-0000AA300000}"/>
    <cellStyle name="RowTitles1-Detail 2 3 2 9 5 2" xfId="27048" xr:uid="{00000000-0005-0000-0000-0000AB300000}"/>
    <cellStyle name="RowTitles1-Detail 2 3 2 9 5 2 2" xfId="35887" xr:uid="{00000000-0005-0000-0000-0000AC300000}"/>
    <cellStyle name="RowTitles1-Detail 2 3 2 9 6" xfId="5838" xr:uid="{00000000-0005-0000-0000-0000AD300000}"/>
    <cellStyle name="RowTitles1-Detail 2 3 2 9 6 2" xfId="26212" xr:uid="{00000000-0005-0000-0000-0000AE300000}"/>
    <cellStyle name="RowTitles1-Detail 2 3 2 9 7" xfId="19793" xr:uid="{00000000-0005-0000-0000-0000AF300000}"/>
    <cellStyle name="RowTitles1-Detail 2 3 2_STUD aligned by INSTIT" xfId="4956" xr:uid="{00000000-0005-0000-0000-0000B0300000}"/>
    <cellStyle name="RowTitles1-Detail 2 3 3" xfId="321" xr:uid="{00000000-0005-0000-0000-0000B1300000}"/>
    <cellStyle name="RowTitles1-Detail 2 3 3 10" xfId="2373" xr:uid="{00000000-0005-0000-0000-0000B2300000}"/>
    <cellStyle name="RowTitles1-Detail 2 3 3 10 2" xfId="12014" xr:uid="{00000000-0005-0000-0000-0000B3300000}"/>
    <cellStyle name="RowTitles1-Detail 2 3 3 10 2 2" xfId="22414" xr:uid="{00000000-0005-0000-0000-0000B4300000}"/>
    <cellStyle name="RowTitles1-Detail 2 3 3 10 2 2 2" xfId="34095" xr:uid="{00000000-0005-0000-0000-0000B5300000}"/>
    <cellStyle name="RowTitles1-Detail 2 3 3 10 2 3" xfId="31295" xr:uid="{00000000-0005-0000-0000-0000B6300000}"/>
    <cellStyle name="RowTitles1-Detail 2 3 3 10 3" xfId="15661" xr:uid="{00000000-0005-0000-0000-0000B7300000}"/>
    <cellStyle name="RowTitles1-Detail 2 3 3 10 3 2" xfId="28327" xr:uid="{00000000-0005-0000-0000-0000B8300000}"/>
    <cellStyle name="RowTitles1-Detail 2 3 3 10 3 2 2" xfId="37114" xr:uid="{00000000-0005-0000-0000-0000B9300000}"/>
    <cellStyle name="RowTitles1-Detail 2 3 3 10 4" xfId="6314" xr:uid="{00000000-0005-0000-0000-0000BA300000}"/>
    <cellStyle name="RowTitles1-Detail 2 3 3 10 4 2" xfId="5337" xr:uid="{00000000-0005-0000-0000-0000BB300000}"/>
    <cellStyle name="RowTitles1-Detail 2 3 3 10 5" xfId="25606" xr:uid="{00000000-0005-0000-0000-0000BC300000}"/>
    <cellStyle name="RowTitles1-Detail 2 3 3 11" xfId="8963" xr:uid="{00000000-0005-0000-0000-0000BD300000}"/>
    <cellStyle name="RowTitles1-Detail 2 3 3 11 2" xfId="26446" xr:uid="{00000000-0005-0000-0000-0000BE300000}"/>
    <cellStyle name="RowTitles1-Detail 2 3 3 12" xfId="10240" xr:uid="{00000000-0005-0000-0000-0000BF300000}"/>
    <cellStyle name="RowTitles1-Detail 2 3 3 12 2" xfId="26040" xr:uid="{00000000-0005-0000-0000-0000C0300000}"/>
    <cellStyle name="RowTitles1-Detail 2 3 3 12 2 2" xfId="35729" xr:uid="{00000000-0005-0000-0000-0000C1300000}"/>
    <cellStyle name="RowTitles1-Detail 2 3 3 2" xfId="422" xr:uid="{00000000-0005-0000-0000-0000C2300000}"/>
    <cellStyle name="RowTitles1-Detail 2 3 3 2 2" xfId="778" xr:uid="{00000000-0005-0000-0000-0000C3300000}"/>
    <cellStyle name="RowTitles1-Detail 2 3 3 2 2 2" xfId="2375" xr:uid="{00000000-0005-0000-0000-0000C4300000}"/>
    <cellStyle name="RowTitles1-Detail 2 3 3 2 2 2 2" xfId="12016" xr:uid="{00000000-0005-0000-0000-0000C5300000}"/>
    <cellStyle name="RowTitles1-Detail 2 3 3 2 2 2 2 2" xfId="22416" xr:uid="{00000000-0005-0000-0000-0000C6300000}"/>
    <cellStyle name="RowTitles1-Detail 2 3 3 2 2 2 2 2 2" xfId="34097" xr:uid="{00000000-0005-0000-0000-0000C7300000}"/>
    <cellStyle name="RowTitles1-Detail 2 3 3 2 2 2 2 3" xfId="31297" xr:uid="{00000000-0005-0000-0000-0000C8300000}"/>
    <cellStyle name="RowTitles1-Detail 2 3 3 2 2 2 3" xfId="15663" xr:uid="{00000000-0005-0000-0000-0000C9300000}"/>
    <cellStyle name="RowTitles1-Detail 2 3 3 2 2 2 3 2" xfId="28329" xr:uid="{00000000-0005-0000-0000-0000CA300000}"/>
    <cellStyle name="RowTitles1-Detail 2 3 3 2 2 2 3 2 2" xfId="37116" xr:uid="{00000000-0005-0000-0000-0000CB300000}"/>
    <cellStyle name="RowTitles1-Detail 2 3 3 2 2 2 4" xfId="6901" xr:uid="{00000000-0005-0000-0000-0000CC300000}"/>
    <cellStyle name="RowTitles1-Detail 2 3 3 2 2 2 4 2" xfId="5230" xr:uid="{00000000-0005-0000-0000-0000CD300000}"/>
    <cellStyle name="RowTitles1-Detail 2 3 3 2 2 2 5" xfId="20464" xr:uid="{00000000-0005-0000-0000-0000CE300000}"/>
    <cellStyle name="RowTitles1-Detail 2 3 3 2 2 3" xfId="3559" xr:uid="{00000000-0005-0000-0000-0000CF300000}"/>
    <cellStyle name="RowTitles1-Detail 2 3 3 2 2 3 2" xfId="13190" xr:uid="{00000000-0005-0000-0000-0000D0300000}"/>
    <cellStyle name="RowTitles1-Detail 2 3 3 2 2 3 2 2" xfId="23558" xr:uid="{00000000-0005-0000-0000-0000D1300000}"/>
    <cellStyle name="RowTitles1-Detail 2 3 3 2 2 3 2 2 2" xfId="34992" xr:uid="{00000000-0005-0000-0000-0000D2300000}"/>
    <cellStyle name="RowTitles1-Detail 2 3 3 2 2 3 2 3" xfId="32358" xr:uid="{00000000-0005-0000-0000-0000D3300000}"/>
    <cellStyle name="RowTitles1-Detail 2 3 3 2 2 3 3" xfId="16800" xr:uid="{00000000-0005-0000-0000-0000D4300000}"/>
    <cellStyle name="RowTitles1-Detail 2 3 3 2 2 3 3 2" xfId="29466" xr:uid="{00000000-0005-0000-0000-0000D5300000}"/>
    <cellStyle name="RowTitles1-Detail 2 3 3 2 2 3 3 2 2" xfId="38246" xr:uid="{00000000-0005-0000-0000-0000D6300000}"/>
    <cellStyle name="RowTitles1-Detail 2 3 3 2 2 3 4" xfId="8408" xr:uid="{00000000-0005-0000-0000-0000D7300000}"/>
    <cellStyle name="RowTitles1-Detail 2 3 3 2 2 3 4 2" xfId="20462" xr:uid="{00000000-0005-0000-0000-0000D8300000}"/>
    <cellStyle name="RowTitles1-Detail 2 3 3 2 2 3 5" xfId="18290" xr:uid="{00000000-0005-0000-0000-0000D9300000}"/>
    <cellStyle name="RowTitles1-Detail 2 3 3 2 2 4" xfId="9202" xr:uid="{00000000-0005-0000-0000-0000DA300000}"/>
    <cellStyle name="RowTitles1-Detail 2 3 3 2 2 4 2" xfId="26392" xr:uid="{00000000-0005-0000-0000-0000DB300000}"/>
    <cellStyle name="RowTitles1-Detail 2 3 3 2 2 5" xfId="10179" xr:uid="{00000000-0005-0000-0000-0000DC300000}"/>
    <cellStyle name="RowTitles1-Detail 2 3 3 2 2 5 2" xfId="18159" xr:uid="{00000000-0005-0000-0000-0000DD300000}"/>
    <cellStyle name="RowTitles1-Detail 2 3 3 2 2 5 2 2" xfId="33184" xr:uid="{00000000-0005-0000-0000-0000DE300000}"/>
    <cellStyle name="RowTitles1-Detail 2 3 3 2 3" xfId="1057" xr:uid="{00000000-0005-0000-0000-0000DF300000}"/>
    <cellStyle name="RowTitles1-Detail 2 3 3 2 3 2" xfId="2376" xr:uid="{00000000-0005-0000-0000-0000E0300000}"/>
    <cellStyle name="RowTitles1-Detail 2 3 3 2 3 2 2" xfId="12017" xr:uid="{00000000-0005-0000-0000-0000E1300000}"/>
    <cellStyle name="RowTitles1-Detail 2 3 3 2 3 2 2 2" xfId="22417" xr:uid="{00000000-0005-0000-0000-0000E2300000}"/>
    <cellStyle name="RowTitles1-Detail 2 3 3 2 3 2 2 2 2" xfId="34098" xr:uid="{00000000-0005-0000-0000-0000E3300000}"/>
    <cellStyle name="RowTitles1-Detail 2 3 3 2 3 2 2 3" xfId="31298" xr:uid="{00000000-0005-0000-0000-0000E4300000}"/>
    <cellStyle name="RowTitles1-Detail 2 3 3 2 3 2 3" xfId="15664" xr:uid="{00000000-0005-0000-0000-0000E5300000}"/>
    <cellStyle name="RowTitles1-Detail 2 3 3 2 3 2 3 2" xfId="28330" xr:uid="{00000000-0005-0000-0000-0000E6300000}"/>
    <cellStyle name="RowTitles1-Detail 2 3 3 2 3 2 3 2 2" xfId="37117" xr:uid="{00000000-0005-0000-0000-0000E7300000}"/>
    <cellStyle name="RowTitles1-Detail 2 3 3 2 3 2 4" xfId="7122" xr:uid="{00000000-0005-0000-0000-0000E8300000}"/>
    <cellStyle name="RowTitles1-Detail 2 3 3 2 3 2 4 2" xfId="5269" xr:uid="{00000000-0005-0000-0000-0000E9300000}"/>
    <cellStyle name="RowTitles1-Detail 2 3 3 2 3 2 5" xfId="24872" xr:uid="{00000000-0005-0000-0000-0000EA300000}"/>
    <cellStyle name="RowTitles1-Detail 2 3 3 2 3 3" xfId="3835" xr:uid="{00000000-0005-0000-0000-0000EB300000}"/>
    <cellStyle name="RowTitles1-Detail 2 3 3 2 3 3 2" xfId="13461" xr:uid="{00000000-0005-0000-0000-0000EC300000}"/>
    <cellStyle name="RowTitles1-Detail 2 3 3 2 3 3 2 2" xfId="23822" xr:uid="{00000000-0005-0000-0000-0000ED300000}"/>
    <cellStyle name="RowTitles1-Detail 2 3 3 2 3 3 2 2 2" xfId="35157" xr:uid="{00000000-0005-0000-0000-0000EE300000}"/>
    <cellStyle name="RowTitles1-Detail 2 3 3 2 3 3 2 3" xfId="32551" xr:uid="{00000000-0005-0000-0000-0000EF300000}"/>
    <cellStyle name="RowTitles1-Detail 2 3 3 2 3 3 3" xfId="17055" xr:uid="{00000000-0005-0000-0000-0000F0300000}"/>
    <cellStyle name="RowTitles1-Detail 2 3 3 2 3 3 3 2" xfId="29721" xr:uid="{00000000-0005-0000-0000-0000F1300000}"/>
    <cellStyle name="RowTitles1-Detail 2 3 3 2 3 3 3 2 2" xfId="38499" xr:uid="{00000000-0005-0000-0000-0000F2300000}"/>
    <cellStyle name="RowTitles1-Detail 2 3 3 2 3 3 4" xfId="8630" xr:uid="{00000000-0005-0000-0000-0000F3300000}"/>
    <cellStyle name="RowTitles1-Detail 2 3 3 2 3 3 4 2" xfId="24900" xr:uid="{00000000-0005-0000-0000-0000F4300000}"/>
    <cellStyle name="RowTitles1-Detail 2 3 3 2 3 3 5" xfId="24928" xr:uid="{00000000-0005-0000-0000-0000F5300000}"/>
    <cellStyle name="RowTitles1-Detail 2 3 3 2 3 4" xfId="9426" xr:uid="{00000000-0005-0000-0000-0000F6300000}"/>
    <cellStyle name="RowTitles1-Detail 2 3 3 2 3 4 2" xfId="17900" xr:uid="{00000000-0005-0000-0000-0000F7300000}"/>
    <cellStyle name="RowTitles1-Detail 2 3 3 2 3 5" xfId="10773" xr:uid="{00000000-0005-0000-0000-0000F8300000}"/>
    <cellStyle name="RowTitles1-Detail 2 3 3 2 3 5 2" xfId="21238" xr:uid="{00000000-0005-0000-0000-0000F9300000}"/>
    <cellStyle name="RowTitles1-Detail 2 3 3 2 3 5 2 2" xfId="33498" xr:uid="{00000000-0005-0000-0000-0000FA300000}"/>
    <cellStyle name="RowTitles1-Detail 2 3 3 2 3 5 3" xfId="30630" xr:uid="{00000000-0005-0000-0000-0000FB300000}"/>
    <cellStyle name="RowTitles1-Detail 2 3 3 2 3 6" xfId="14458" xr:uid="{00000000-0005-0000-0000-0000FC300000}"/>
    <cellStyle name="RowTitles1-Detail 2 3 3 2 3 6 2" xfId="27151" xr:uid="{00000000-0005-0000-0000-0000FD300000}"/>
    <cellStyle name="RowTitles1-Detail 2 3 3 2 3 6 2 2" xfId="35988" xr:uid="{00000000-0005-0000-0000-0000FE300000}"/>
    <cellStyle name="RowTitles1-Detail 2 3 3 2 3 7" xfId="5581" xr:uid="{00000000-0005-0000-0000-0000FF300000}"/>
    <cellStyle name="RowTitles1-Detail 2 3 3 2 3 7 2" xfId="4891" xr:uid="{00000000-0005-0000-0000-000000310000}"/>
    <cellStyle name="RowTitles1-Detail 2 3 3 2 3 8" xfId="19673" xr:uid="{00000000-0005-0000-0000-000001310000}"/>
    <cellStyle name="RowTitles1-Detail 2 3 3 2 4" xfId="1290" xr:uid="{00000000-0005-0000-0000-000002310000}"/>
    <cellStyle name="RowTitles1-Detail 2 3 3 2 4 2" xfId="2377" xr:uid="{00000000-0005-0000-0000-000003310000}"/>
    <cellStyle name="RowTitles1-Detail 2 3 3 2 4 2 2" xfId="12018" xr:uid="{00000000-0005-0000-0000-000004310000}"/>
    <cellStyle name="RowTitles1-Detail 2 3 3 2 4 2 2 2" xfId="22418" xr:uid="{00000000-0005-0000-0000-000005310000}"/>
    <cellStyle name="RowTitles1-Detail 2 3 3 2 4 2 2 2 2" xfId="34099" xr:uid="{00000000-0005-0000-0000-000006310000}"/>
    <cellStyle name="RowTitles1-Detail 2 3 3 2 4 2 2 3" xfId="31299" xr:uid="{00000000-0005-0000-0000-000007310000}"/>
    <cellStyle name="RowTitles1-Detail 2 3 3 2 4 2 3" xfId="15665" xr:uid="{00000000-0005-0000-0000-000008310000}"/>
    <cellStyle name="RowTitles1-Detail 2 3 3 2 4 2 3 2" xfId="28331" xr:uid="{00000000-0005-0000-0000-000009310000}"/>
    <cellStyle name="RowTitles1-Detail 2 3 3 2 4 2 3 2 2" xfId="37118" xr:uid="{00000000-0005-0000-0000-00000A310000}"/>
    <cellStyle name="RowTitles1-Detail 2 3 3 2 4 2 4" xfId="7383" xr:uid="{00000000-0005-0000-0000-00000B310000}"/>
    <cellStyle name="RowTitles1-Detail 2 3 3 2 4 2 4 2" xfId="23932" xr:uid="{00000000-0005-0000-0000-00000C310000}"/>
    <cellStyle name="RowTitles1-Detail 2 3 3 2 4 2 5" xfId="19111" xr:uid="{00000000-0005-0000-0000-00000D310000}"/>
    <cellStyle name="RowTitles1-Detail 2 3 3 2 4 3" xfId="4068" xr:uid="{00000000-0005-0000-0000-00000E310000}"/>
    <cellStyle name="RowTitles1-Detail 2 3 3 2 4 3 2" xfId="13690" xr:uid="{00000000-0005-0000-0000-00000F310000}"/>
    <cellStyle name="RowTitles1-Detail 2 3 3 2 4 3 2 2" xfId="24042" xr:uid="{00000000-0005-0000-0000-000010310000}"/>
    <cellStyle name="RowTitles1-Detail 2 3 3 2 4 3 2 2 2" xfId="35306" xr:uid="{00000000-0005-0000-0000-000011310000}"/>
    <cellStyle name="RowTitles1-Detail 2 3 3 2 4 3 2 3" xfId="32723" xr:uid="{00000000-0005-0000-0000-000012310000}"/>
    <cellStyle name="RowTitles1-Detail 2 3 3 2 4 3 3" xfId="17268" xr:uid="{00000000-0005-0000-0000-000013310000}"/>
    <cellStyle name="RowTitles1-Detail 2 3 3 2 4 3 3 2" xfId="29934" xr:uid="{00000000-0005-0000-0000-000014310000}"/>
    <cellStyle name="RowTitles1-Detail 2 3 3 2 4 3 3 2 2" xfId="38711" xr:uid="{00000000-0005-0000-0000-000015310000}"/>
    <cellStyle name="RowTitles1-Detail 2 3 3 2 4 3 4" xfId="9706" xr:uid="{00000000-0005-0000-0000-000016310000}"/>
    <cellStyle name="RowTitles1-Detail 2 3 3 2 4 3 4 2" xfId="19932" xr:uid="{00000000-0005-0000-0000-000017310000}"/>
    <cellStyle name="RowTitles1-Detail 2 3 3 2 4 3 5" xfId="20550" xr:uid="{00000000-0005-0000-0000-000018310000}"/>
    <cellStyle name="RowTitles1-Detail 2 3 3 2 4 4" xfId="10961" xr:uid="{00000000-0005-0000-0000-000019310000}"/>
    <cellStyle name="RowTitles1-Detail 2 3 3 2 4 4 2" xfId="21401" xr:uid="{00000000-0005-0000-0000-00001A310000}"/>
    <cellStyle name="RowTitles1-Detail 2 3 3 2 4 4 2 2" xfId="33591" xr:uid="{00000000-0005-0000-0000-00001B310000}"/>
    <cellStyle name="RowTitles1-Detail 2 3 3 2 4 4 3" xfId="30738" xr:uid="{00000000-0005-0000-0000-00001C310000}"/>
    <cellStyle name="RowTitles1-Detail 2 3 3 2 4 5" xfId="14668" xr:uid="{00000000-0005-0000-0000-00001D310000}"/>
    <cellStyle name="RowTitles1-Detail 2 3 3 2 4 5 2" xfId="27353" xr:uid="{00000000-0005-0000-0000-00001E310000}"/>
    <cellStyle name="RowTitles1-Detail 2 3 3 2 4 5 2 2" xfId="36182" xr:uid="{00000000-0005-0000-0000-00001F310000}"/>
    <cellStyle name="RowTitles1-Detail 2 3 3 2 4 6" xfId="5839" xr:uid="{00000000-0005-0000-0000-000020310000}"/>
    <cellStyle name="RowTitles1-Detail 2 3 3 2 4 6 2" xfId="19305" xr:uid="{00000000-0005-0000-0000-000021310000}"/>
    <cellStyle name="RowTitles1-Detail 2 3 3 2 4 7" xfId="19708" xr:uid="{00000000-0005-0000-0000-000022310000}"/>
    <cellStyle name="RowTitles1-Detail 2 3 3 2 5" xfId="1506" xr:uid="{00000000-0005-0000-0000-000023310000}"/>
    <cellStyle name="RowTitles1-Detail 2 3 3 2 5 2" xfId="2378" xr:uid="{00000000-0005-0000-0000-000024310000}"/>
    <cellStyle name="RowTitles1-Detail 2 3 3 2 5 2 2" xfId="12019" xr:uid="{00000000-0005-0000-0000-000025310000}"/>
    <cellStyle name="RowTitles1-Detail 2 3 3 2 5 2 2 2" xfId="22419" xr:uid="{00000000-0005-0000-0000-000026310000}"/>
    <cellStyle name="RowTitles1-Detail 2 3 3 2 5 2 2 2 2" xfId="34100" xr:uid="{00000000-0005-0000-0000-000027310000}"/>
    <cellStyle name="RowTitles1-Detail 2 3 3 2 5 2 2 3" xfId="31300" xr:uid="{00000000-0005-0000-0000-000028310000}"/>
    <cellStyle name="RowTitles1-Detail 2 3 3 2 5 2 3" xfId="15666" xr:uid="{00000000-0005-0000-0000-000029310000}"/>
    <cellStyle name="RowTitles1-Detail 2 3 3 2 5 2 3 2" xfId="28332" xr:uid="{00000000-0005-0000-0000-00002A310000}"/>
    <cellStyle name="RowTitles1-Detail 2 3 3 2 5 2 3 2 2" xfId="37119" xr:uid="{00000000-0005-0000-0000-00002B310000}"/>
    <cellStyle name="RowTitles1-Detail 2 3 3 2 5 2 4" xfId="7384" xr:uid="{00000000-0005-0000-0000-00002C310000}"/>
    <cellStyle name="RowTitles1-Detail 2 3 3 2 5 2 4 2" xfId="19833" xr:uid="{00000000-0005-0000-0000-00002D310000}"/>
    <cellStyle name="RowTitles1-Detail 2 3 3 2 5 2 5" xfId="20174" xr:uid="{00000000-0005-0000-0000-00002E310000}"/>
    <cellStyle name="RowTitles1-Detail 2 3 3 2 5 3" xfId="4284" xr:uid="{00000000-0005-0000-0000-00002F310000}"/>
    <cellStyle name="RowTitles1-Detail 2 3 3 2 5 3 2" xfId="13906" xr:uid="{00000000-0005-0000-0000-000030310000}"/>
    <cellStyle name="RowTitles1-Detail 2 3 3 2 5 3 2 2" xfId="24248" xr:uid="{00000000-0005-0000-0000-000031310000}"/>
    <cellStyle name="RowTitles1-Detail 2 3 3 2 5 3 2 2 2" xfId="35446" xr:uid="{00000000-0005-0000-0000-000032310000}"/>
    <cellStyle name="RowTitles1-Detail 2 3 3 2 5 3 2 3" xfId="32884" xr:uid="{00000000-0005-0000-0000-000033310000}"/>
    <cellStyle name="RowTitles1-Detail 2 3 3 2 5 3 3" xfId="17466" xr:uid="{00000000-0005-0000-0000-000034310000}"/>
    <cellStyle name="RowTitles1-Detail 2 3 3 2 5 3 3 2" xfId="30132" xr:uid="{00000000-0005-0000-0000-000035310000}"/>
    <cellStyle name="RowTitles1-Detail 2 3 3 2 5 3 3 2 2" xfId="38909" xr:uid="{00000000-0005-0000-0000-000036310000}"/>
    <cellStyle name="RowTitles1-Detail 2 3 3 2 5 3 4" xfId="9707" xr:uid="{00000000-0005-0000-0000-000037310000}"/>
    <cellStyle name="RowTitles1-Detail 2 3 3 2 5 3 4 2" xfId="25452" xr:uid="{00000000-0005-0000-0000-000038310000}"/>
    <cellStyle name="RowTitles1-Detail 2 3 3 2 5 3 5" xfId="20819" xr:uid="{00000000-0005-0000-0000-000039310000}"/>
    <cellStyle name="RowTitles1-Detail 2 3 3 2 5 4" xfId="11177" xr:uid="{00000000-0005-0000-0000-00003A310000}"/>
    <cellStyle name="RowTitles1-Detail 2 3 3 2 5 4 2" xfId="21608" xr:uid="{00000000-0005-0000-0000-00003B310000}"/>
    <cellStyle name="RowTitles1-Detail 2 3 3 2 5 4 2 2" xfId="33731" xr:uid="{00000000-0005-0000-0000-00003C310000}"/>
    <cellStyle name="RowTitles1-Detail 2 3 3 2 5 4 3" xfId="30899" xr:uid="{00000000-0005-0000-0000-00003D310000}"/>
    <cellStyle name="RowTitles1-Detail 2 3 3 2 5 5" xfId="14884" xr:uid="{00000000-0005-0000-0000-00003E310000}"/>
    <cellStyle name="RowTitles1-Detail 2 3 3 2 5 5 2" xfId="27561" xr:uid="{00000000-0005-0000-0000-00003F310000}"/>
    <cellStyle name="RowTitles1-Detail 2 3 3 2 5 5 2 2" xfId="36380" xr:uid="{00000000-0005-0000-0000-000040310000}"/>
    <cellStyle name="RowTitles1-Detail 2 3 3 2 5 6" xfId="5840" xr:uid="{00000000-0005-0000-0000-000041310000}"/>
    <cellStyle name="RowTitles1-Detail 2 3 3 2 5 6 2" xfId="24807" xr:uid="{00000000-0005-0000-0000-000042310000}"/>
    <cellStyle name="RowTitles1-Detail 2 3 3 2 5 7" xfId="20510" xr:uid="{00000000-0005-0000-0000-000043310000}"/>
    <cellStyle name="RowTitles1-Detail 2 3 3 2 6" xfId="1708" xr:uid="{00000000-0005-0000-0000-000044310000}"/>
    <cellStyle name="RowTitles1-Detail 2 3 3 2 6 2" xfId="2379" xr:uid="{00000000-0005-0000-0000-000045310000}"/>
    <cellStyle name="RowTitles1-Detail 2 3 3 2 6 2 2" xfId="12020" xr:uid="{00000000-0005-0000-0000-000046310000}"/>
    <cellStyle name="RowTitles1-Detail 2 3 3 2 6 2 2 2" xfId="22420" xr:uid="{00000000-0005-0000-0000-000047310000}"/>
    <cellStyle name="RowTitles1-Detail 2 3 3 2 6 2 2 2 2" xfId="34101" xr:uid="{00000000-0005-0000-0000-000048310000}"/>
    <cellStyle name="RowTitles1-Detail 2 3 3 2 6 2 2 3" xfId="31301" xr:uid="{00000000-0005-0000-0000-000049310000}"/>
    <cellStyle name="RowTitles1-Detail 2 3 3 2 6 2 3" xfId="15667" xr:uid="{00000000-0005-0000-0000-00004A310000}"/>
    <cellStyle name="RowTitles1-Detail 2 3 3 2 6 2 3 2" xfId="28333" xr:uid="{00000000-0005-0000-0000-00004B310000}"/>
    <cellStyle name="RowTitles1-Detail 2 3 3 2 6 2 3 2 2" xfId="37120" xr:uid="{00000000-0005-0000-0000-00004C310000}"/>
    <cellStyle name="RowTitles1-Detail 2 3 3 2 6 2 4" xfId="7385" xr:uid="{00000000-0005-0000-0000-00004D310000}"/>
    <cellStyle name="RowTitles1-Detail 2 3 3 2 6 2 4 2" xfId="19382" xr:uid="{00000000-0005-0000-0000-00004E310000}"/>
    <cellStyle name="RowTitles1-Detail 2 3 3 2 6 2 5" xfId="20601" xr:uid="{00000000-0005-0000-0000-00004F310000}"/>
    <cellStyle name="RowTitles1-Detail 2 3 3 2 6 3" xfId="4486" xr:uid="{00000000-0005-0000-0000-000050310000}"/>
    <cellStyle name="RowTitles1-Detail 2 3 3 2 6 3 2" xfId="14108" xr:uid="{00000000-0005-0000-0000-000051310000}"/>
    <cellStyle name="RowTitles1-Detail 2 3 3 2 6 3 2 2" xfId="24440" xr:uid="{00000000-0005-0000-0000-000052310000}"/>
    <cellStyle name="RowTitles1-Detail 2 3 3 2 6 3 2 2 2" xfId="35577" xr:uid="{00000000-0005-0000-0000-000053310000}"/>
    <cellStyle name="RowTitles1-Detail 2 3 3 2 6 3 2 3" xfId="33036" xr:uid="{00000000-0005-0000-0000-000054310000}"/>
    <cellStyle name="RowTitles1-Detail 2 3 3 2 6 3 3" xfId="17653" xr:uid="{00000000-0005-0000-0000-000055310000}"/>
    <cellStyle name="RowTitles1-Detail 2 3 3 2 6 3 3 2" xfId="30319" xr:uid="{00000000-0005-0000-0000-000056310000}"/>
    <cellStyle name="RowTitles1-Detail 2 3 3 2 6 3 3 2 2" xfId="39096" xr:uid="{00000000-0005-0000-0000-000057310000}"/>
    <cellStyle name="RowTitles1-Detail 2 3 3 2 6 3 4" xfId="9708" xr:uid="{00000000-0005-0000-0000-000058310000}"/>
    <cellStyle name="RowTitles1-Detail 2 3 3 2 6 3 4 2" xfId="17805" xr:uid="{00000000-0005-0000-0000-000059310000}"/>
    <cellStyle name="RowTitles1-Detail 2 3 3 2 6 3 5" xfId="17990" xr:uid="{00000000-0005-0000-0000-00005A310000}"/>
    <cellStyle name="RowTitles1-Detail 2 3 3 2 6 4" xfId="11379" xr:uid="{00000000-0005-0000-0000-00005B310000}"/>
    <cellStyle name="RowTitles1-Detail 2 3 3 2 6 4 2" xfId="21804" xr:uid="{00000000-0005-0000-0000-00005C310000}"/>
    <cellStyle name="RowTitles1-Detail 2 3 3 2 6 4 2 2" xfId="33862" xr:uid="{00000000-0005-0000-0000-00005D310000}"/>
    <cellStyle name="RowTitles1-Detail 2 3 3 2 6 4 3" xfId="31051" xr:uid="{00000000-0005-0000-0000-00005E310000}"/>
    <cellStyle name="RowTitles1-Detail 2 3 3 2 6 5" xfId="15086" xr:uid="{00000000-0005-0000-0000-00005F310000}"/>
    <cellStyle name="RowTitles1-Detail 2 3 3 2 6 5 2" xfId="27755" xr:uid="{00000000-0005-0000-0000-000060310000}"/>
    <cellStyle name="RowTitles1-Detail 2 3 3 2 6 5 2 2" xfId="36567" xr:uid="{00000000-0005-0000-0000-000061310000}"/>
    <cellStyle name="RowTitles1-Detail 2 3 3 2 6 6" xfId="5841" xr:uid="{00000000-0005-0000-0000-000062310000}"/>
    <cellStyle name="RowTitles1-Detail 2 3 3 2 6 6 2" xfId="18221" xr:uid="{00000000-0005-0000-0000-000063310000}"/>
    <cellStyle name="RowTitles1-Detail 2 3 3 2 6 7" xfId="26184" xr:uid="{00000000-0005-0000-0000-000064310000}"/>
    <cellStyle name="RowTitles1-Detail 2 3 3 2 7" xfId="2374" xr:uid="{00000000-0005-0000-0000-000065310000}"/>
    <cellStyle name="RowTitles1-Detail 2 3 3 2 7 2" xfId="12015" xr:uid="{00000000-0005-0000-0000-000066310000}"/>
    <cellStyle name="RowTitles1-Detail 2 3 3 2 7 2 2" xfId="22415" xr:uid="{00000000-0005-0000-0000-000067310000}"/>
    <cellStyle name="RowTitles1-Detail 2 3 3 2 7 2 2 2" xfId="34096" xr:uid="{00000000-0005-0000-0000-000068310000}"/>
    <cellStyle name="RowTitles1-Detail 2 3 3 2 7 2 3" xfId="31296" xr:uid="{00000000-0005-0000-0000-000069310000}"/>
    <cellStyle name="RowTitles1-Detail 2 3 3 2 7 3" xfId="15662" xr:uid="{00000000-0005-0000-0000-00006A310000}"/>
    <cellStyle name="RowTitles1-Detail 2 3 3 2 7 3 2" xfId="28328" xr:uid="{00000000-0005-0000-0000-00006B310000}"/>
    <cellStyle name="RowTitles1-Detail 2 3 3 2 7 3 2 2" xfId="37115" xr:uid="{00000000-0005-0000-0000-00006C310000}"/>
    <cellStyle name="RowTitles1-Detail 2 3 3 2 7 4" xfId="6463" xr:uid="{00000000-0005-0000-0000-00006D310000}"/>
    <cellStyle name="RowTitles1-Detail 2 3 3 2 7 4 2" xfId="25419" xr:uid="{00000000-0005-0000-0000-00006E310000}"/>
    <cellStyle name="RowTitles1-Detail 2 3 3 2 7 5" xfId="20300" xr:uid="{00000000-0005-0000-0000-00006F310000}"/>
    <cellStyle name="RowTitles1-Detail 2 3 3 2 8" xfId="8883" xr:uid="{00000000-0005-0000-0000-000070310000}"/>
    <cellStyle name="RowTitles1-Detail 2 3 3 2 8 2" xfId="26566" xr:uid="{00000000-0005-0000-0000-000071310000}"/>
    <cellStyle name="RowTitles1-Detail 2 3 3 2 9" xfId="10328" xr:uid="{00000000-0005-0000-0000-000072310000}"/>
    <cellStyle name="RowTitles1-Detail 2 3 3 2 9 2" xfId="20495" xr:uid="{00000000-0005-0000-0000-000073310000}"/>
    <cellStyle name="RowTitles1-Detail 2 3 3 2 9 2 2" xfId="33305" xr:uid="{00000000-0005-0000-0000-000074310000}"/>
    <cellStyle name="RowTitles1-Detail 2 3 3 2_STUD aligned by INSTIT" xfId="4965" xr:uid="{00000000-0005-0000-0000-000075310000}"/>
    <cellStyle name="RowTitles1-Detail 2 3 3 3" xfId="484" xr:uid="{00000000-0005-0000-0000-000076310000}"/>
    <cellStyle name="RowTitles1-Detail 2 3 3 3 2" xfId="840" xr:uid="{00000000-0005-0000-0000-000077310000}"/>
    <cellStyle name="RowTitles1-Detail 2 3 3 3 2 2" xfId="2381" xr:uid="{00000000-0005-0000-0000-000078310000}"/>
    <cellStyle name="RowTitles1-Detail 2 3 3 3 2 2 2" xfId="12022" xr:uid="{00000000-0005-0000-0000-000079310000}"/>
    <cellStyle name="RowTitles1-Detail 2 3 3 3 2 2 2 2" xfId="22422" xr:uid="{00000000-0005-0000-0000-00007A310000}"/>
    <cellStyle name="RowTitles1-Detail 2 3 3 3 2 2 2 2 2" xfId="34103" xr:uid="{00000000-0005-0000-0000-00007B310000}"/>
    <cellStyle name="RowTitles1-Detail 2 3 3 3 2 2 2 3" xfId="31303" xr:uid="{00000000-0005-0000-0000-00007C310000}"/>
    <cellStyle name="RowTitles1-Detail 2 3 3 3 2 2 3" xfId="15669" xr:uid="{00000000-0005-0000-0000-00007D310000}"/>
    <cellStyle name="RowTitles1-Detail 2 3 3 3 2 2 3 2" xfId="28335" xr:uid="{00000000-0005-0000-0000-00007E310000}"/>
    <cellStyle name="RowTitles1-Detail 2 3 3 3 2 2 3 2 2" xfId="37122" xr:uid="{00000000-0005-0000-0000-00007F310000}"/>
    <cellStyle name="RowTitles1-Detail 2 3 3 3 2 2 4" xfId="6784" xr:uid="{00000000-0005-0000-0000-000080310000}"/>
    <cellStyle name="RowTitles1-Detail 2 3 3 3 2 2 4 2" xfId="5391" xr:uid="{00000000-0005-0000-0000-000081310000}"/>
    <cellStyle name="RowTitles1-Detail 2 3 3 3 2 2 5" xfId="19516" xr:uid="{00000000-0005-0000-0000-000082310000}"/>
    <cellStyle name="RowTitles1-Detail 2 3 3 3 2 3" xfId="3621" xr:uid="{00000000-0005-0000-0000-000083310000}"/>
    <cellStyle name="RowTitles1-Detail 2 3 3 3 2 3 2" xfId="13249" xr:uid="{00000000-0005-0000-0000-000084310000}"/>
    <cellStyle name="RowTitles1-Detail 2 3 3 3 2 3 2 2" xfId="23616" xr:uid="{00000000-0005-0000-0000-000085310000}"/>
    <cellStyle name="RowTitles1-Detail 2 3 3 3 2 3 2 2 2" xfId="35028" xr:uid="{00000000-0005-0000-0000-000086310000}"/>
    <cellStyle name="RowTitles1-Detail 2 3 3 3 2 3 2 3" xfId="32400" xr:uid="{00000000-0005-0000-0000-000087310000}"/>
    <cellStyle name="RowTitles1-Detail 2 3 3 3 2 3 3" xfId="16855" xr:uid="{00000000-0005-0000-0000-000088310000}"/>
    <cellStyle name="RowTitles1-Detail 2 3 3 3 2 3 3 2" xfId="29521" xr:uid="{00000000-0005-0000-0000-000089310000}"/>
    <cellStyle name="RowTitles1-Detail 2 3 3 3 2 3 3 2 2" xfId="38301" xr:uid="{00000000-0005-0000-0000-00008A310000}"/>
    <cellStyle name="RowTitles1-Detail 2 3 3 3 2 3 4" xfId="8290" xr:uid="{00000000-0005-0000-0000-00008B310000}"/>
    <cellStyle name="RowTitles1-Detail 2 3 3 3 2 3 4 2" xfId="19003" xr:uid="{00000000-0005-0000-0000-00008C310000}"/>
    <cellStyle name="RowTitles1-Detail 2 3 3 3 2 3 5" xfId="20850" xr:uid="{00000000-0005-0000-0000-00008D310000}"/>
    <cellStyle name="RowTitles1-Detail 2 3 3 3 2 4" xfId="9082" xr:uid="{00000000-0005-0000-0000-00008E310000}"/>
    <cellStyle name="RowTitles1-Detail 2 3 3 3 2 4 2" xfId="26721" xr:uid="{00000000-0005-0000-0000-00008F310000}"/>
    <cellStyle name="RowTitles1-Detail 2 3 3 3 2 5" xfId="10594" xr:uid="{00000000-0005-0000-0000-000090310000}"/>
    <cellStyle name="RowTitles1-Detail 2 3 3 3 2 5 2" xfId="21078" xr:uid="{00000000-0005-0000-0000-000091310000}"/>
    <cellStyle name="RowTitles1-Detail 2 3 3 3 2 5 2 2" xfId="33415" xr:uid="{00000000-0005-0000-0000-000092310000}"/>
    <cellStyle name="RowTitles1-Detail 2 3 3 3 2 5 3" xfId="30529" xr:uid="{00000000-0005-0000-0000-000093310000}"/>
    <cellStyle name="RowTitles1-Detail 2 3 3 3 2 6" xfId="14255" xr:uid="{00000000-0005-0000-0000-000094310000}"/>
    <cellStyle name="RowTitles1-Detail 2 3 3 3 2 6 2" xfId="26956" xr:uid="{00000000-0005-0000-0000-000095310000}"/>
    <cellStyle name="RowTitles1-Detail 2 3 3 3 2 6 2 2" xfId="35799" xr:uid="{00000000-0005-0000-0000-000096310000}"/>
    <cellStyle name="RowTitles1-Detail 2 3 3 3 2 7" xfId="5312" xr:uid="{00000000-0005-0000-0000-000097310000}"/>
    <cellStyle name="RowTitles1-Detail 2 3 3 3 2 7 2" xfId="20164" xr:uid="{00000000-0005-0000-0000-000098310000}"/>
    <cellStyle name="RowTitles1-Detail 2 3 3 3 2 8" xfId="26293" xr:uid="{00000000-0005-0000-0000-000099310000}"/>
    <cellStyle name="RowTitles1-Detail 2 3 3 3 3" xfId="1119" xr:uid="{00000000-0005-0000-0000-00009A310000}"/>
    <cellStyle name="RowTitles1-Detail 2 3 3 3 3 2" xfId="2382" xr:uid="{00000000-0005-0000-0000-00009B310000}"/>
    <cellStyle name="RowTitles1-Detail 2 3 3 3 3 2 2" xfId="12023" xr:uid="{00000000-0005-0000-0000-00009C310000}"/>
    <cellStyle name="RowTitles1-Detail 2 3 3 3 3 2 2 2" xfId="22423" xr:uid="{00000000-0005-0000-0000-00009D310000}"/>
    <cellStyle name="RowTitles1-Detail 2 3 3 3 3 2 2 2 2" xfId="34104" xr:uid="{00000000-0005-0000-0000-00009E310000}"/>
    <cellStyle name="RowTitles1-Detail 2 3 3 3 3 2 2 3" xfId="31304" xr:uid="{00000000-0005-0000-0000-00009F310000}"/>
    <cellStyle name="RowTitles1-Detail 2 3 3 3 3 2 3" xfId="15670" xr:uid="{00000000-0005-0000-0000-0000A0310000}"/>
    <cellStyle name="RowTitles1-Detail 2 3 3 3 3 2 3 2" xfId="28336" xr:uid="{00000000-0005-0000-0000-0000A1310000}"/>
    <cellStyle name="RowTitles1-Detail 2 3 3 3 3 2 3 2 2" xfId="37123" xr:uid="{00000000-0005-0000-0000-0000A2310000}"/>
    <cellStyle name="RowTitles1-Detail 2 3 3 3 3 2 4" xfId="6958" xr:uid="{00000000-0005-0000-0000-0000A3310000}"/>
    <cellStyle name="RowTitles1-Detail 2 3 3 3 3 2 4 2" xfId="26306" xr:uid="{00000000-0005-0000-0000-0000A4310000}"/>
    <cellStyle name="RowTitles1-Detail 2 3 3 3 3 2 5" xfId="20389" xr:uid="{00000000-0005-0000-0000-0000A5310000}"/>
    <cellStyle name="RowTitles1-Detail 2 3 3 3 3 3" xfId="3897" xr:uid="{00000000-0005-0000-0000-0000A6310000}"/>
    <cellStyle name="RowTitles1-Detail 2 3 3 3 3 3 2" xfId="13520" xr:uid="{00000000-0005-0000-0000-0000A7310000}"/>
    <cellStyle name="RowTitles1-Detail 2 3 3 3 3 3 2 2" xfId="23880" xr:uid="{00000000-0005-0000-0000-0000A8310000}"/>
    <cellStyle name="RowTitles1-Detail 2 3 3 3 3 3 2 2 2" xfId="35193" xr:uid="{00000000-0005-0000-0000-0000A9310000}"/>
    <cellStyle name="RowTitles1-Detail 2 3 3 3 3 3 2 3" xfId="32593" xr:uid="{00000000-0005-0000-0000-0000AA310000}"/>
    <cellStyle name="RowTitles1-Detail 2 3 3 3 3 3 3" xfId="17110" xr:uid="{00000000-0005-0000-0000-0000AB310000}"/>
    <cellStyle name="RowTitles1-Detail 2 3 3 3 3 3 3 2" xfId="29776" xr:uid="{00000000-0005-0000-0000-0000AC310000}"/>
    <cellStyle name="RowTitles1-Detail 2 3 3 3 3 3 3 2 2" xfId="38554" xr:uid="{00000000-0005-0000-0000-0000AD310000}"/>
    <cellStyle name="RowTitles1-Detail 2 3 3 3 3 3 4" xfId="8466" xr:uid="{00000000-0005-0000-0000-0000AE310000}"/>
    <cellStyle name="RowTitles1-Detail 2 3 3 3 3 3 4 2" xfId="18453" xr:uid="{00000000-0005-0000-0000-0000AF310000}"/>
    <cellStyle name="RowTitles1-Detail 2 3 3 3 3 3 5" xfId="20044" xr:uid="{00000000-0005-0000-0000-0000B0310000}"/>
    <cellStyle name="RowTitles1-Detail 2 3 3 3 3 4" xfId="9261" xr:uid="{00000000-0005-0000-0000-0000B1310000}"/>
    <cellStyle name="RowTitles1-Detail 2 3 3 3 3 4 2" xfId="19216" xr:uid="{00000000-0005-0000-0000-0000B2310000}"/>
    <cellStyle name="RowTitles1-Detail 2 3 3 3 3 5" xfId="14502" xr:uid="{00000000-0005-0000-0000-0000B3310000}"/>
    <cellStyle name="RowTitles1-Detail 2 3 3 3 3 5 2" xfId="27193" xr:uid="{00000000-0005-0000-0000-0000B4310000}"/>
    <cellStyle name="RowTitles1-Detail 2 3 3 3 3 5 2 2" xfId="36029" xr:uid="{00000000-0005-0000-0000-0000B5310000}"/>
    <cellStyle name="RowTitles1-Detail 2 3 3 3 4" xfId="1348" xr:uid="{00000000-0005-0000-0000-0000B6310000}"/>
    <cellStyle name="RowTitles1-Detail 2 3 3 3 4 2" xfId="2383" xr:uid="{00000000-0005-0000-0000-0000B7310000}"/>
    <cellStyle name="RowTitles1-Detail 2 3 3 3 4 2 2" xfId="12024" xr:uid="{00000000-0005-0000-0000-0000B8310000}"/>
    <cellStyle name="RowTitles1-Detail 2 3 3 3 4 2 2 2" xfId="22424" xr:uid="{00000000-0005-0000-0000-0000B9310000}"/>
    <cellStyle name="RowTitles1-Detail 2 3 3 3 4 2 2 2 2" xfId="34105" xr:uid="{00000000-0005-0000-0000-0000BA310000}"/>
    <cellStyle name="RowTitles1-Detail 2 3 3 3 4 2 2 3" xfId="31305" xr:uid="{00000000-0005-0000-0000-0000BB310000}"/>
    <cellStyle name="RowTitles1-Detail 2 3 3 3 4 2 3" xfId="15671" xr:uid="{00000000-0005-0000-0000-0000BC310000}"/>
    <cellStyle name="RowTitles1-Detail 2 3 3 3 4 2 3 2" xfId="28337" xr:uid="{00000000-0005-0000-0000-0000BD310000}"/>
    <cellStyle name="RowTitles1-Detail 2 3 3 3 4 2 3 2 2" xfId="37124" xr:uid="{00000000-0005-0000-0000-0000BE310000}"/>
    <cellStyle name="RowTitles1-Detail 2 3 3 3 4 2 4" xfId="7386" xr:uid="{00000000-0005-0000-0000-0000BF310000}"/>
    <cellStyle name="RowTitles1-Detail 2 3 3 3 4 2 4 2" xfId="18597" xr:uid="{00000000-0005-0000-0000-0000C0310000}"/>
    <cellStyle name="RowTitles1-Detail 2 3 3 3 4 2 5" xfId="20025" xr:uid="{00000000-0005-0000-0000-0000C1310000}"/>
    <cellStyle name="RowTitles1-Detail 2 3 3 3 4 3" xfId="4126" xr:uid="{00000000-0005-0000-0000-0000C2310000}"/>
    <cellStyle name="RowTitles1-Detail 2 3 3 3 4 3 2" xfId="13748" xr:uid="{00000000-0005-0000-0000-0000C3310000}"/>
    <cellStyle name="RowTitles1-Detail 2 3 3 3 4 3 2 2" xfId="24098" xr:uid="{00000000-0005-0000-0000-0000C4310000}"/>
    <cellStyle name="RowTitles1-Detail 2 3 3 3 4 3 2 2 2" xfId="35342" xr:uid="{00000000-0005-0000-0000-0000C5310000}"/>
    <cellStyle name="RowTitles1-Detail 2 3 3 3 4 3 2 3" xfId="32765" xr:uid="{00000000-0005-0000-0000-0000C6310000}"/>
    <cellStyle name="RowTitles1-Detail 2 3 3 3 4 3 3" xfId="17323" xr:uid="{00000000-0005-0000-0000-0000C7310000}"/>
    <cellStyle name="RowTitles1-Detail 2 3 3 3 4 3 3 2" xfId="29989" xr:uid="{00000000-0005-0000-0000-0000C8310000}"/>
    <cellStyle name="RowTitles1-Detail 2 3 3 3 4 3 3 2 2" xfId="38766" xr:uid="{00000000-0005-0000-0000-0000C9310000}"/>
    <cellStyle name="RowTitles1-Detail 2 3 3 3 4 3 4" xfId="9709" xr:uid="{00000000-0005-0000-0000-0000CA310000}"/>
    <cellStyle name="RowTitles1-Detail 2 3 3 3 4 3 4 2" xfId="20245" xr:uid="{00000000-0005-0000-0000-0000CB310000}"/>
    <cellStyle name="RowTitles1-Detail 2 3 3 3 4 3 5" xfId="26162" xr:uid="{00000000-0005-0000-0000-0000CC310000}"/>
    <cellStyle name="RowTitles1-Detail 2 3 3 3 4 4" xfId="11019" xr:uid="{00000000-0005-0000-0000-0000CD310000}"/>
    <cellStyle name="RowTitles1-Detail 2 3 3 3 4 4 2" xfId="21456" xr:uid="{00000000-0005-0000-0000-0000CE310000}"/>
    <cellStyle name="RowTitles1-Detail 2 3 3 3 4 4 2 2" xfId="33627" xr:uid="{00000000-0005-0000-0000-0000CF310000}"/>
    <cellStyle name="RowTitles1-Detail 2 3 3 3 4 4 3" xfId="30780" xr:uid="{00000000-0005-0000-0000-0000D0310000}"/>
    <cellStyle name="RowTitles1-Detail 2 3 3 3 4 5" xfId="14726" xr:uid="{00000000-0005-0000-0000-0000D1310000}"/>
    <cellStyle name="RowTitles1-Detail 2 3 3 3 4 5 2" xfId="27409" xr:uid="{00000000-0005-0000-0000-0000D2310000}"/>
    <cellStyle name="RowTitles1-Detail 2 3 3 3 4 5 2 2" xfId="36237" xr:uid="{00000000-0005-0000-0000-0000D3310000}"/>
    <cellStyle name="RowTitles1-Detail 2 3 3 3 4 6" xfId="5842" xr:uid="{00000000-0005-0000-0000-0000D4310000}"/>
    <cellStyle name="RowTitles1-Detail 2 3 3 3 4 6 2" xfId="25132" xr:uid="{00000000-0005-0000-0000-0000D5310000}"/>
    <cellStyle name="RowTitles1-Detail 2 3 3 3 4 7" xfId="25311" xr:uid="{00000000-0005-0000-0000-0000D6310000}"/>
    <cellStyle name="RowTitles1-Detail 2 3 3 3 5" xfId="1564" xr:uid="{00000000-0005-0000-0000-0000D7310000}"/>
    <cellStyle name="RowTitles1-Detail 2 3 3 3 5 2" xfId="2384" xr:uid="{00000000-0005-0000-0000-0000D8310000}"/>
    <cellStyle name="RowTitles1-Detail 2 3 3 3 5 2 2" xfId="12025" xr:uid="{00000000-0005-0000-0000-0000D9310000}"/>
    <cellStyle name="RowTitles1-Detail 2 3 3 3 5 2 2 2" xfId="22425" xr:uid="{00000000-0005-0000-0000-0000DA310000}"/>
    <cellStyle name="RowTitles1-Detail 2 3 3 3 5 2 2 2 2" xfId="34106" xr:uid="{00000000-0005-0000-0000-0000DB310000}"/>
    <cellStyle name="RowTitles1-Detail 2 3 3 3 5 2 2 3" xfId="31306" xr:uid="{00000000-0005-0000-0000-0000DC310000}"/>
    <cellStyle name="RowTitles1-Detail 2 3 3 3 5 2 3" xfId="15672" xr:uid="{00000000-0005-0000-0000-0000DD310000}"/>
    <cellStyle name="RowTitles1-Detail 2 3 3 3 5 2 3 2" xfId="28338" xr:uid="{00000000-0005-0000-0000-0000DE310000}"/>
    <cellStyle name="RowTitles1-Detail 2 3 3 3 5 2 3 2 2" xfId="37125" xr:uid="{00000000-0005-0000-0000-0000DF310000}"/>
    <cellStyle name="RowTitles1-Detail 2 3 3 3 5 2 4" xfId="7387" xr:uid="{00000000-0005-0000-0000-0000E0310000}"/>
    <cellStyle name="RowTitles1-Detail 2 3 3 3 5 2 4 2" xfId="20676" xr:uid="{00000000-0005-0000-0000-0000E1310000}"/>
    <cellStyle name="RowTitles1-Detail 2 3 3 3 5 2 5" xfId="24659" xr:uid="{00000000-0005-0000-0000-0000E2310000}"/>
    <cellStyle name="RowTitles1-Detail 2 3 3 3 5 3" xfId="4342" xr:uid="{00000000-0005-0000-0000-0000E3310000}"/>
    <cellStyle name="RowTitles1-Detail 2 3 3 3 5 3 2" xfId="13964" xr:uid="{00000000-0005-0000-0000-0000E4310000}"/>
    <cellStyle name="RowTitles1-Detail 2 3 3 3 5 3 2 2" xfId="24303" xr:uid="{00000000-0005-0000-0000-0000E5310000}"/>
    <cellStyle name="RowTitles1-Detail 2 3 3 3 5 3 2 2 2" xfId="35482" xr:uid="{00000000-0005-0000-0000-0000E6310000}"/>
    <cellStyle name="RowTitles1-Detail 2 3 3 3 5 3 2 3" xfId="32926" xr:uid="{00000000-0005-0000-0000-0000E7310000}"/>
    <cellStyle name="RowTitles1-Detail 2 3 3 3 5 3 3" xfId="17521" xr:uid="{00000000-0005-0000-0000-0000E8310000}"/>
    <cellStyle name="RowTitles1-Detail 2 3 3 3 5 3 3 2" xfId="30187" xr:uid="{00000000-0005-0000-0000-0000E9310000}"/>
    <cellStyle name="RowTitles1-Detail 2 3 3 3 5 3 3 2 2" xfId="38964" xr:uid="{00000000-0005-0000-0000-0000EA310000}"/>
    <cellStyle name="RowTitles1-Detail 2 3 3 3 5 3 4" xfId="9710" xr:uid="{00000000-0005-0000-0000-0000EB310000}"/>
    <cellStyle name="RowTitles1-Detail 2 3 3 3 5 3 4 2" xfId="20692" xr:uid="{00000000-0005-0000-0000-0000EC310000}"/>
    <cellStyle name="RowTitles1-Detail 2 3 3 3 5 3 5" xfId="26050" xr:uid="{00000000-0005-0000-0000-0000ED310000}"/>
    <cellStyle name="RowTitles1-Detail 2 3 3 3 5 4" xfId="11235" xr:uid="{00000000-0005-0000-0000-0000EE310000}"/>
    <cellStyle name="RowTitles1-Detail 2 3 3 3 5 4 2" xfId="21664" xr:uid="{00000000-0005-0000-0000-0000EF310000}"/>
    <cellStyle name="RowTitles1-Detail 2 3 3 3 5 4 2 2" xfId="33767" xr:uid="{00000000-0005-0000-0000-0000F0310000}"/>
    <cellStyle name="RowTitles1-Detail 2 3 3 3 5 4 3" xfId="30941" xr:uid="{00000000-0005-0000-0000-0000F1310000}"/>
    <cellStyle name="RowTitles1-Detail 2 3 3 3 5 5" xfId="14942" xr:uid="{00000000-0005-0000-0000-0000F2310000}"/>
    <cellStyle name="RowTitles1-Detail 2 3 3 3 5 5 2" xfId="27616" xr:uid="{00000000-0005-0000-0000-0000F3310000}"/>
    <cellStyle name="RowTitles1-Detail 2 3 3 3 5 5 2 2" xfId="36435" xr:uid="{00000000-0005-0000-0000-0000F4310000}"/>
    <cellStyle name="RowTitles1-Detail 2 3 3 3 5 6" xfId="5843" xr:uid="{00000000-0005-0000-0000-0000F5310000}"/>
    <cellStyle name="RowTitles1-Detail 2 3 3 3 5 6 2" xfId="19398" xr:uid="{00000000-0005-0000-0000-0000F6310000}"/>
    <cellStyle name="RowTitles1-Detail 2 3 3 3 5 7" xfId="19991" xr:uid="{00000000-0005-0000-0000-0000F7310000}"/>
    <cellStyle name="RowTitles1-Detail 2 3 3 3 6" xfId="1766" xr:uid="{00000000-0005-0000-0000-0000F8310000}"/>
    <cellStyle name="RowTitles1-Detail 2 3 3 3 6 2" xfId="2385" xr:uid="{00000000-0005-0000-0000-0000F9310000}"/>
    <cellStyle name="RowTitles1-Detail 2 3 3 3 6 2 2" xfId="12026" xr:uid="{00000000-0005-0000-0000-0000FA310000}"/>
    <cellStyle name="RowTitles1-Detail 2 3 3 3 6 2 2 2" xfId="22426" xr:uid="{00000000-0005-0000-0000-0000FB310000}"/>
    <cellStyle name="RowTitles1-Detail 2 3 3 3 6 2 2 2 2" xfId="34107" xr:uid="{00000000-0005-0000-0000-0000FC310000}"/>
    <cellStyle name="RowTitles1-Detail 2 3 3 3 6 2 2 3" xfId="31307" xr:uid="{00000000-0005-0000-0000-0000FD310000}"/>
    <cellStyle name="RowTitles1-Detail 2 3 3 3 6 2 3" xfId="15673" xr:uid="{00000000-0005-0000-0000-0000FE310000}"/>
    <cellStyle name="RowTitles1-Detail 2 3 3 3 6 2 3 2" xfId="28339" xr:uid="{00000000-0005-0000-0000-0000FF310000}"/>
    <cellStyle name="RowTitles1-Detail 2 3 3 3 6 2 3 2 2" xfId="37126" xr:uid="{00000000-0005-0000-0000-000000320000}"/>
    <cellStyle name="RowTitles1-Detail 2 3 3 3 6 2 4" xfId="7388" xr:uid="{00000000-0005-0000-0000-000001320000}"/>
    <cellStyle name="RowTitles1-Detail 2 3 3 3 6 2 4 2" xfId="27114" xr:uid="{00000000-0005-0000-0000-000002320000}"/>
    <cellStyle name="RowTitles1-Detail 2 3 3 3 6 2 5" xfId="19978" xr:uid="{00000000-0005-0000-0000-000003320000}"/>
    <cellStyle name="RowTitles1-Detail 2 3 3 3 6 3" xfId="4544" xr:uid="{00000000-0005-0000-0000-000004320000}"/>
    <cellStyle name="RowTitles1-Detail 2 3 3 3 6 3 2" xfId="14166" xr:uid="{00000000-0005-0000-0000-000005320000}"/>
    <cellStyle name="RowTitles1-Detail 2 3 3 3 6 3 2 2" xfId="24496" xr:uid="{00000000-0005-0000-0000-000006320000}"/>
    <cellStyle name="RowTitles1-Detail 2 3 3 3 6 3 2 2 2" xfId="35613" xr:uid="{00000000-0005-0000-0000-000007320000}"/>
    <cellStyle name="RowTitles1-Detail 2 3 3 3 6 3 2 3" xfId="33078" xr:uid="{00000000-0005-0000-0000-000008320000}"/>
    <cellStyle name="RowTitles1-Detail 2 3 3 3 6 3 3" xfId="17708" xr:uid="{00000000-0005-0000-0000-000009320000}"/>
    <cellStyle name="RowTitles1-Detail 2 3 3 3 6 3 3 2" xfId="30374" xr:uid="{00000000-0005-0000-0000-00000A320000}"/>
    <cellStyle name="RowTitles1-Detail 2 3 3 3 6 3 3 2 2" xfId="39151" xr:uid="{00000000-0005-0000-0000-00000B320000}"/>
    <cellStyle name="RowTitles1-Detail 2 3 3 3 6 3 4" xfId="9711" xr:uid="{00000000-0005-0000-0000-00000C320000}"/>
    <cellStyle name="RowTitles1-Detail 2 3 3 3 6 3 4 2" xfId="4914" xr:uid="{00000000-0005-0000-0000-00000D320000}"/>
    <cellStyle name="RowTitles1-Detail 2 3 3 3 6 3 5" xfId="26270" xr:uid="{00000000-0005-0000-0000-00000E320000}"/>
    <cellStyle name="RowTitles1-Detail 2 3 3 3 6 4" xfId="11437" xr:uid="{00000000-0005-0000-0000-00000F320000}"/>
    <cellStyle name="RowTitles1-Detail 2 3 3 3 6 4 2" xfId="21860" xr:uid="{00000000-0005-0000-0000-000010320000}"/>
    <cellStyle name="RowTitles1-Detail 2 3 3 3 6 4 2 2" xfId="33898" xr:uid="{00000000-0005-0000-0000-000011320000}"/>
    <cellStyle name="RowTitles1-Detail 2 3 3 3 6 4 3" xfId="31093" xr:uid="{00000000-0005-0000-0000-000012320000}"/>
    <cellStyle name="RowTitles1-Detail 2 3 3 3 6 5" xfId="15144" xr:uid="{00000000-0005-0000-0000-000013320000}"/>
    <cellStyle name="RowTitles1-Detail 2 3 3 3 6 5 2" xfId="27811" xr:uid="{00000000-0005-0000-0000-000014320000}"/>
    <cellStyle name="RowTitles1-Detail 2 3 3 3 6 5 2 2" xfId="36622" xr:uid="{00000000-0005-0000-0000-000015320000}"/>
    <cellStyle name="RowTitles1-Detail 2 3 3 3 6 6" xfId="5844" xr:uid="{00000000-0005-0000-0000-000016320000}"/>
    <cellStyle name="RowTitles1-Detail 2 3 3 3 6 6 2" xfId="18433" xr:uid="{00000000-0005-0000-0000-000017320000}"/>
    <cellStyle name="RowTitles1-Detail 2 3 3 3 6 7" xfId="26354" xr:uid="{00000000-0005-0000-0000-000018320000}"/>
    <cellStyle name="RowTitles1-Detail 2 3 3 3 7" xfId="2380" xr:uid="{00000000-0005-0000-0000-000019320000}"/>
    <cellStyle name="RowTitles1-Detail 2 3 3 3 7 2" xfId="12021" xr:uid="{00000000-0005-0000-0000-00001A320000}"/>
    <cellStyle name="RowTitles1-Detail 2 3 3 3 7 2 2" xfId="22421" xr:uid="{00000000-0005-0000-0000-00001B320000}"/>
    <cellStyle name="RowTitles1-Detail 2 3 3 3 7 2 2 2" xfId="34102" xr:uid="{00000000-0005-0000-0000-00001C320000}"/>
    <cellStyle name="RowTitles1-Detail 2 3 3 3 7 2 3" xfId="31302" xr:uid="{00000000-0005-0000-0000-00001D320000}"/>
    <cellStyle name="RowTitles1-Detail 2 3 3 3 7 3" xfId="15668" xr:uid="{00000000-0005-0000-0000-00001E320000}"/>
    <cellStyle name="RowTitles1-Detail 2 3 3 3 7 3 2" xfId="28334" xr:uid="{00000000-0005-0000-0000-00001F320000}"/>
    <cellStyle name="RowTitles1-Detail 2 3 3 3 7 3 2 2" xfId="37121" xr:uid="{00000000-0005-0000-0000-000020320000}"/>
    <cellStyle name="RowTitles1-Detail 2 3 3 3 7 4" xfId="6520" xr:uid="{00000000-0005-0000-0000-000021320000}"/>
    <cellStyle name="RowTitles1-Detail 2 3 3 3 7 4 2" xfId="20548" xr:uid="{00000000-0005-0000-0000-000022320000}"/>
    <cellStyle name="RowTitles1-Detail 2 3 3 3 7 5" xfId="24752" xr:uid="{00000000-0005-0000-0000-000023320000}"/>
    <cellStyle name="RowTitles1-Detail 2 3 3 3 8" xfId="3355" xr:uid="{00000000-0005-0000-0000-000024320000}"/>
    <cellStyle name="RowTitles1-Detail 2 3 3 3 8 2" xfId="12996" xr:uid="{00000000-0005-0000-0000-000025320000}"/>
    <cellStyle name="RowTitles1-Detail 2 3 3 3 8 2 2" xfId="23365" xr:uid="{00000000-0005-0000-0000-000026320000}"/>
    <cellStyle name="RowTitles1-Detail 2 3 3 3 8 2 2 2" xfId="34879" xr:uid="{00000000-0005-0000-0000-000027320000}"/>
    <cellStyle name="RowTitles1-Detail 2 3 3 3 8 2 3" xfId="32228" xr:uid="{00000000-0005-0000-0000-000028320000}"/>
    <cellStyle name="RowTitles1-Detail 2 3 3 3 8 3" xfId="16608" xr:uid="{00000000-0005-0000-0000-000029320000}"/>
    <cellStyle name="RowTitles1-Detail 2 3 3 3 8 3 2" xfId="29274" xr:uid="{00000000-0005-0000-0000-00002A320000}"/>
    <cellStyle name="RowTitles1-Detail 2 3 3 3 8 3 2 2" xfId="38061" xr:uid="{00000000-0005-0000-0000-00002B320000}"/>
    <cellStyle name="RowTitles1-Detail 2 3 3 3 8 4" xfId="8039" xr:uid="{00000000-0005-0000-0000-00002C320000}"/>
    <cellStyle name="RowTitles1-Detail 2 3 3 3 8 4 2" xfId="18705" xr:uid="{00000000-0005-0000-0000-00002D320000}"/>
    <cellStyle name="RowTitles1-Detail 2 3 3 3 8 5" xfId="18330" xr:uid="{00000000-0005-0000-0000-00002E320000}"/>
    <cellStyle name="RowTitles1-Detail 2 3 3 3 9" xfId="10333" xr:uid="{00000000-0005-0000-0000-00002F320000}"/>
    <cellStyle name="RowTitles1-Detail 2 3 3 3 9 2" xfId="20365" xr:uid="{00000000-0005-0000-0000-000030320000}"/>
    <cellStyle name="RowTitles1-Detail 2 3 3 3 9 2 2" xfId="33294" xr:uid="{00000000-0005-0000-0000-000031320000}"/>
    <cellStyle name="RowTitles1-Detail 2 3 3 3_STUD aligned by INSTIT" xfId="4966" xr:uid="{00000000-0005-0000-0000-000032320000}"/>
    <cellStyle name="RowTitles1-Detail 2 3 3 4" xfId="518" xr:uid="{00000000-0005-0000-0000-000033320000}"/>
    <cellStyle name="RowTitles1-Detail 2 3 3 4 2" xfId="874" xr:uid="{00000000-0005-0000-0000-000034320000}"/>
    <cellStyle name="RowTitles1-Detail 2 3 3 4 2 2" xfId="2387" xr:uid="{00000000-0005-0000-0000-000035320000}"/>
    <cellStyle name="RowTitles1-Detail 2 3 3 4 2 2 2" xfId="12028" xr:uid="{00000000-0005-0000-0000-000036320000}"/>
    <cellStyle name="RowTitles1-Detail 2 3 3 4 2 2 2 2" xfId="22428" xr:uid="{00000000-0005-0000-0000-000037320000}"/>
    <cellStyle name="RowTitles1-Detail 2 3 3 4 2 2 2 2 2" xfId="34109" xr:uid="{00000000-0005-0000-0000-000038320000}"/>
    <cellStyle name="RowTitles1-Detail 2 3 3 4 2 2 2 3" xfId="31309" xr:uid="{00000000-0005-0000-0000-000039320000}"/>
    <cellStyle name="RowTitles1-Detail 2 3 3 4 2 2 3" xfId="15675" xr:uid="{00000000-0005-0000-0000-00003A320000}"/>
    <cellStyle name="RowTitles1-Detail 2 3 3 4 2 2 3 2" xfId="28341" xr:uid="{00000000-0005-0000-0000-00003B320000}"/>
    <cellStyle name="RowTitles1-Detail 2 3 3 4 2 2 3 2 2" xfId="37128" xr:uid="{00000000-0005-0000-0000-00003C320000}"/>
    <cellStyle name="RowTitles1-Detail 2 3 3 4 2 2 4" xfId="6816" xr:uid="{00000000-0005-0000-0000-00003D320000}"/>
    <cellStyle name="RowTitles1-Detail 2 3 3 4 2 2 4 2" xfId="25902" xr:uid="{00000000-0005-0000-0000-00003E320000}"/>
    <cellStyle name="RowTitles1-Detail 2 3 3 4 2 2 5" xfId="18604" xr:uid="{00000000-0005-0000-0000-00003F320000}"/>
    <cellStyle name="RowTitles1-Detail 2 3 3 4 2 3" xfId="3655" xr:uid="{00000000-0005-0000-0000-000040320000}"/>
    <cellStyle name="RowTitles1-Detail 2 3 3 4 2 3 2" xfId="13282" xr:uid="{00000000-0005-0000-0000-000041320000}"/>
    <cellStyle name="RowTitles1-Detail 2 3 3 4 2 3 2 2" xfId="23648" xr:uid="{00000000-0005-0000-0000-000042320000}"/>
    <cellStyle name="RowTitles1-Detail 2 3 3 4 2 3 2 2 2" xfId="35054" xr:uid="{00000000-0005-0000-0000-000043320000}"/>
    <cellStyle name="RowTitles1-Detail 2 3 3 4 2 3 2 3" xfId="32430" xr:uid="{00000000-0005-0000-0000-000044320000}"/>
    <cellStyle name="RowTitles1-Detail 2 3 3 4 2 3 3" xfId="16888" xr:uid="{00000000-0005-0000-0000-000045320000}"/>
    <cellStyle name="RowTitles1-Detail 2 3 3 4 2 3 3 2" xfId="29554" xr:uid="{00000000-0005-0000-0000-000046320000}"/>
    <cellStyle name="RowTitles1-Detail 2 3 3 4 2 3 3 2 2" xfId="38333" xr:uid="{00000000-0005-0000-0000-000047320000}"/>
    <cellStyle name="RowTitles1-Detail 2 3 3 4 2 3 4" xfId="8322" xr:uid="{00000000-0005-0000-0000-000048320000}"/>
    <cellStyle name="RowTitles1-Detail 2 3 3 4 2 3 4 2" xfId="25716" xr:uid="{00000000-0005-0000-0000-000049320000}"/>
    <cellStyle name="RowTitles1-Detail 2 3 3 4 2 3 5" xfId="20790" xr:uid="{00000000-0005-0000-0000-00004A320000}"/>
    <cellStyle name="RowTitles1-Detail 2 3 3 4 2 4" xfId="9115" xr:uid="{00000000-0005-0000-0000-00004B320000}"/>
    <cellStyle name="RowTitles1-Detail 2 3 3 4 2 4 2" xfId="19623" xr:uid="{00000000-0005-0000-0000-00004C320000}"/>
    <cellStyle name="RowTitles1-Detail 2 3 3 4 2 5" xfId="10626" xr:uid="{00000000-0005-0000-0000-00004D320000}"/>
    <cellStyle name="RowTitles1-Detail 2 3 3 4 2 5 2" xfId="21109" xr:uid="{00000000-0005-0000-0000-00004E320000}"/>
    <cellStyle name="RowTitles1-Detail 2 3 3 4 2 5 2 2" xfId="33441" xr:uid="{00000000-0005-0000-0000-00004F320000}"/>
    <cellStyle name="RowTitles1-Detail 2 3 3 4 2 5 3" xfId="30559" xr:uid="{00000000-0005-0000-0000-000050320000}"/>
    <cellStyle name="RowTitles1-Detail 2 3 3 4 2 6" xfId="14286" xr:uid="{00000000-0005-0000-0000-000051320000}"/>
    <cellStyle name="RowTitles1-Detail 2 3 3 4 2 6 2" xfId="26987" xr:uid="{00000000-0005-0000-0000-000052320000}"/>
    <cellStyle name="RowTitles1-Detail 2 3 3 4 2 6 2 2" xfId="35829" xr:uid="{00000000-0005-0000-0000-000053320000}"/>
    <cellStyle name="RowTitles1-Detail 2 3 3 4 3" xfId="1153" xr:uid="{00000000-0005-0000-0000-000054320000}"/>
    <cellStyle name="RowTitles1-Detail 2 3 3 4 3 2" xfId="2388" xr:uid="{00000000-0005-0000-0000-000055320000}"/>
    <cellStyle name="RowTitles1-Detail 2 3 3 4 3 2 2" xfId="12029" xr:uid="{00000000-0005-0000-0000-000056320000}"/>
    <cellStyle name="RowTitles1-Detail 2 3 3 4 3 2 2 2" xfId="22429" xr:uid="{00000000-0005-0000-0000-000057320000}"/>
    <cellStyle name="RowTitles1-Detail 2 3 3 4 3 2 2 2 2" xfId="34110" xr:uid="{00000000-0005-0000-0000-000058320000}"/>
    <cellStyle name="RowTitles1-Detail 2 3 3 4 3 2 2 3" xfId="31310" xr:uid="{00000000-0005-0000-0000-000059320000}"/>
    <cellStyle name="RowTitles1-Detail 2 3 3 4 3 2 3" xfId="15676" xr:uid="{00000000-0005-0000-0000-00005A320000}"/>
    <cellStyle name="RowTitles1-Detail 2 3 3 4 3 2 3 2" xfId="28342" xr:uid="{00000000-0005-0000-0000-00005B320000}"/>
    <cellStyle name="RowTitles1-Detail 2 3 3 4 3 2 3 2 2" xfId="37129" xr:uid="{00000000-0005-0000-0000-00005C320000}"/>
    <cellStyle name="RowTitles1-Detail 2 3 3 4 3 2 4" xfId="6990" xr:uid="{00000000-0005-0000-0000-00005D320000}"/>
    <cellStyle name="RowTitles1-Detail 2 3 3 4 3 2 4 2" xfId="17856" xr:uid="{00000000-0005-0000-0000-00005E320000}"/>
    <cellStyle name="RowTitles1-Detail 2 3 3 4 3 2 5" xfId="19140" xr:uid="{00000000-0005-0000-0000-00005F320000}"/>
    <cellStyle name="RowTitles1-Detail 2 3 3 4 3 3" xfId="3931" xr:uid="{00000000-0005-0000-0000-000060320000}"/>
    <cellStyle name="RowTitles1-Detail 2 3 3 4 3 3 2" xfId="13553" xr:uid="{00000000-0005-0000-0000-000061320000}"/>
    <cellStyle name="RowTitles1-Detail 2 3 3 4 3 3 2 2" xfId="23913" xr:uid="{00000000-0005-0000-0000-000062320000}"/>
    <cellStyle name="RowTitles1-Detail 2 3 3 4 3 3 2 2 2" xfId="35219" xr:uid="{00000000-0005-0000-0000-000063320000}"/>
    <cellStyle name="RowTitles1-Detail 2 3 3 4 3 3 2 3" xfId="32623" xr:uid="{00000000-0005-0000-0000-000064320000}"/>
    <cellStyle name="RowTitles1-Detail 2 3 3 4 3 3 3" xfId="17143" xr:uid="{00000000-0005-0000-0000-000065320000}"/>
    <cellStyle name="RowTitles1-Detail 2 3 3 4 3 3 3 2" xfId="29809" xr:uid="{00000000-0005-0000-0000-000066320000}"/>
    <cellStyle name="RowTitles1-Detail 2 3 3 4 3 3 3 2 2" xfId="38586" xr:uid="{00000000-0005-0000-0000-000067320000}"/>
    <cellStyle name="RowTitles1-Detail 2 3 3 4 3 3 4" xfId="8498" xr:uid="{00000000-0005-0000-0000-000068320000}"/>
    <cellStyle name="RowTitles1-Detail 2 3 3 4 3 3 4 2" xfId="20452" xr:uid="{00000000-0005-0000-0000-000069320000}"/>
    <cellStyle name="RowTitles1-Detail 2 3 3 4 3 3 5" xfId="8802" xr:uid="{00000000-0005-0000-0000-00006A320000}"/>
    <cellStyle name="RowTitles1-Detail 2 3 3 4 3 4" xfId="9294" xr:uid="{00000000-0005-0000-0000-00006B320000}"/>
    <cellStyle name="RowTitles1-Detail 2 3 3 4 3 4 2" xfId="20740" xr:uid="{00000000-0005-0000-0000-00006C320000}"/>
    <cellStyle name="RowTitles1-Detail 2 3 3 4 3 5" xfId="14531" xr:uid="{00000000-0005-0000-0000-00006D320000}"/>
    <cellStyle name="RowTitles1-Detail 2 3 3 4 3 5 2" xfId="27222" xr:uid="{00000000-0005-0000-0000-00006E320000}"/>
    <cellStyle name="RowTitles1-Detail 2 3 3 4 3 5 2 2" xfId="36057" xr:uid="{00000000-0005-0000-0000-00006F320000}"/>
    <cellStyle name="RowTitles1-Detail 2 3 3 4 3 6" xfId="5458" xr:uid="{00000000-0005-0000-0000-000070320000}"/>
    <cellStyle name="RowTitles1-Detail 2 3 3 4 3 6 2" xfId="18829" xr:uid="{00000000-0005-0000-0000-000071320000}"/>
    <cellStyle name="RowTitles1-Detail 2 3 3 4 3 7" xfId="26680" xr:uid="{00000000-0005-0000-0000-000072320000}"/>
    <cellStyle name="RowTitles1-Detail 2 3 3 4 4" xfId="1381" xr:uid="{00000000-0005-0000-0000-000073320000}"/>
    <cellStyle name="RowTitles1-Detail 2 3 3 4 4 2" xfId="2389" xr:uid="{00000000-0005-0000-0000-000074320000}"/>
    <cellStyle name="RowTitles1-Detail 2 3 3 4 4 2 2" xfId="12030" xr:uid="{00000000-0005-0000-0000-000075320000}"/>
    <cellStyle name="RowTitles1-Detail 2 3 3 4 4 2 2 2" xfId="22430" xr:uid="{00000000-0005-0000-0000-000076320000}"/>
    <cellStyle name="RowTitles1-Detail 2 3 3 4 4 2 2 2 2" xfId="34111" xr:uid="{00000000-0005-0000-0000-000077320000}"/>
    <cellStyle name="RowTitles1-Detail 2 3 3 4 4 2 2 3" xfId="31311" xr:uid="{00000000-0005-0000-0000-000078320000}"/>
    <cellStyle name="RowTitles1-Detail 2 3 3 4 4 2 3" xfId="15677" xr:uid="{00000000-0005-0000-0000-000079320000}"/>
    <cellStyle name="RowTitles1-Detail 2 3 3 4 4 2 3 2" xfId="28343" xr:uid="{00000000-0005-0000-0000-00007A320000}"/>
    <cellStyle name="RowTitles1-Detail 2 3 3 4 4 2 3 2 2" xfId="37130" xr:uid="{00000000-0005-0000-0000-00007B320000}"/>
    <cellStyle name="RowTitles1-Detail 2 3 3 4 4 2 4" xfId="7160" xr:uid="{00000000-0005-0000-0000-00007C320000}"/>
    <cellStyle name="RowTitles1-Detail 2 3 3 4 4 2 4 2" xfId="20540" xr:uid="{00000000-0005-0000-0000-00007D320000}"/>
    <cellStyle name="RowTitles1-Detail 2 3 3 4 4 2 5" xfId="20286" xr:uid="{00000000-0005-0000-0000-00007E320000}"/>
    <cellStyle name="RowTitles1-Detail 2 3 3 4 4 3" xfId="4159" xr:uid="{00000000-0005-0000-0000-00007F320000}"/>
    <cellStyle name="RowTitles1-Detail 2 3 3 4 4 3 2" xfId="13781" xr:uid="{00000000-0005-0000-0000-000080320000}"/>
    <cellStyle name="RowTitles1-Detail 2 3 3 4 4 3 2 2" xfId="24130" xr:uid="{00000000-0005-0000-0000-000081320000}"/>
    <cellStyle name="RowTitles1-Detail 2 3 3 4 4 3 2 2 2" xfId="35368" xr:uid="{00000000-0005-0000-0000-000082320000}"/>
    <cellStyle name="RowTitles1-Detail 2 3 3 4 4 3 2 3" xfId="32795" xr:uid="{00000000-0005-0000-0000-000083320000}"/>
    <cellStyle name="RowTitles1-Detail 2 3 3 4 4 3 3" xfId="17355" xr:uid="{00000000-0005-0000-0000-000084320000}"/>
    <cellStyle name="RowTitles1-Detail 2 3 3 4 4 3 3 2" xfId="30021" xr:uid="{00000000-0005-0000-0000-000085320000}"/>
    <cellStyle name="RowTitles1-Detail 2 3 3 4 4 3 3 2 2" xfId="38798" xr:uid="{00000000-0005-0000-0000-000086320000}"/>
    <cellStyle name="RowTitles1-Detail 2 3 3 4 4 3 4" xfId="8668" xr:uid="{00000000-0005-0000-0000-000087320000}"/>
    <cellStyle name="RowTitles1-Detail 2 3 3 4 4 3 4 2" xfId="26758" xr:uid="{00000000-0005-0000-0000-000088320000}"/>
    <cellStyle name="RowTitles1-Detail 2 3 3 4 4 3 5" xfId="26051" xr:uid="{00000000-0005-0000-0000-000089320000}"/>
    <cellStyle name="RowTitles1-Detail 2 3 3 4 4 4" xfId="9463" xr:uid="{00000000-0005-0000-0000-00008A320000}"/>
    <cellStyle name="RowTitles1-Detail 2 3 3 4 4 4 2" xfId="20655" xr:uid="{00000000-0005-0000-0000-00008B320000}"/>
    <cellStyle name="RowTitles1-Detail 2 3 3 4 4 5" xfId="11052" xr:uid="{00000000-0005-0000-0000-00008C320000}"/>
    <cellStyle name="RowTitles1-Detail 2 3 3 4 4 5 2" xfId="21489" xr:uid="{00000000-0005-0000-0000-00008D320000}"/>
    <cellStyle name="RowTitles1-Detail 2 3 3 4 4 5 2 2" xfId="33653" xr:uid="{00000000-0005-0000-0000-00008E320000}"/>
    <cellStyle name="RowTitles1-Detail 2 3 3 4 4 5 3" xfId="30810" xr:uid="{00000000-0005-0000-0000-00008F320000}"/>
    <cellStyle name="RowTitles1-Detail 2 3 3 4 4 6" xfId="14759" xr:uid="{00000000-0005-0000-0000-000090320000}"/>
    <cellStyle name="RowTitles1-Detail 2 3 3 4 4 6 2" xfId="27442" xr:uid="{00000000-0005-0000-0000-000091320000}"/>
    <cellStyle name="RowTitles1-Detail 2 3 3 4 4 6 2 2" xfId="36269" xr:uid="{00000000-0005-0000-0000-000092320000}"/>
    <cellStyle name="RowTitles1-Detail 2 3 3 4 4 7" xfId="5619" xr:uid="{00000000-0005-0000-0000-000093320000}"/>
    <cellStyle name="RowTitles1-Detail 2 3 3 4 4 7 2" xfId="26291" xr:uid="{00000000-0005-0000-0000-000094320000}"/>
    <cellStyle name="RowTitles1-Detail 2 3 3 4 4 8" xfId="18558" xr:uid="{00000000-0005-0000-0000-000095320000}"/>
    <cellStyle name="RowTitles1-Detail 2 3 3 4 5" xfId="1597" xr:uid="{00000000-0005-0000-0000-000096320000}"/>
    <cellStyle name="RowTitles1-Detail 2 3 3 4 5 2" xfId="2390" xr:uid="{00000000-0005-0000-0000-000097320000}"/>
    <cellStyle name="RowTitles1-Detail 2 3 3 4 5 2 2" xfId="12031" xr:uid="{00000000-0005-0000-0000-000098320000}"/>
    <cellStyle name="RowTitles1-Detail 2 3 3 4 5 2 2 2" xfId="22431" xr:uid="{00000000-0005-0000-0000-000099320000}"/>
    <cellStyle name="RowTitles1-Detail 2 3 3 4 5 2 2 2 2" xfId="34112" xr:uid="{00000000-0005-0000-0000-00009A320000}"/>
    <cellStyle name="RowTitles1-Detail 2 3 3 4 5 2 2 3" xfId="31312" xr:uid="{00000000-0005-0000-0000-00009B320000}"/>
    <cellStyle name="RowTitles1-Detail 2 3 3 4 5 2 3" xfId="15678" xr:uid="{00000000-0005-0000-0000-00009C320000}"/>
    <cellStyle name="RowTitles1-Detail 2 3 3 4 5 2 3 2" xfId="28344" xr:uid="{00000000-0005-0000-0000-00009D320000}"/>
    <cellStyle name="RowTitles1-Detail 2 3 3 4 5 2 3 2 2" xfId="37131" xr:uid="{00000000-0005-0000-0000-00009E320000}"/>
    <cellStyle name="RowTitles1-Detail 2 3 3 4 5 2 4" xfId="7389" xr:uid="{00000000-0005-0000-0000-00009F320000}"/>
    <cellStyle name="RowTitles1-Detail 2 3 3 4 5 2 4 2" xfId="21042" xr:uid="{00000000-0005-0000-0000-0000A0320000}"/>
    <cellStyle name="RowTitles1-Detail 2 3 3 4 5 2 5" xfId="25079" xr:uid="{00000000-0005-0000-0000-0000A1320000}"/>
    <cellStyle name="RowTitles1-Detail 2 3 3 4 5 3" xfId="4375" xr:uid="{00000000-0005-0000-0000-0000A2320000}"/>
    <cellStyle name="RowTitles1-Detail 2 3 3 4 5 3 2" xfId="13997" xr:uid="{00000000-0005-0000-0000-0000A3320000}"/>
    <cellStyle name="RowTitles1-Detail 2 3 3 4 5 3 2 2" xfId="24336" xr:uid="{00000000-0005-0000-0000-0000A4320000}"/>
    <cellStyle name="RowTitles1-Detail 2 3 3 4 5 3 2 2 2" xfId="35508" xr:uid="{00000000-0005-0000-0000-0000A5320000}"/>
    <cellStyle name="RowTitles1-Detail 2 3 3 4 5 3 2 3" xfId="32956" xr:uid="{00000000-0005-0000-0000-0000A6320000}"/>
    <cellStyle name="RowTitles1-Detail 2 3 3 4 5 3 3" xfId="17553" xr:uid="{00000000-0005-0000-0000-0000A7320000}"/>
    <cellStyle name="RowTitles1-Detail 2 3 3 4 5 3 3 2" xfId="30219" xr:uid="{00000000-0005-0000-0000-0000A8320000}"/>
    <cellStyle name="RowTitles1-Detail 2 3 3 4 5 3 3 2 2" xfId="38996" xr:uid="{00000000-0005-0000-0000-0000A9320000}"/>
    <cellStyle name="RowTitles1-Detail 2 3 3 4 5 3 4" xfId="9712" xr:uid="{00000000-0005-0000-0000-0000AA320000}"/>
    <cellStyle name="RowTitles1-Detail 2 3 3 4 5 3 4 2" xfId="24649" xr:uid="{00000000-0005-0000-0000-0000AB320000}"/>
    <cellStyle name="RowTitles1-Detail 2 3 3 4 5 3 5" xfId="24811" xr:uid="{00000000-0005-0000-0000-0000AC320000}"/>
    <cellStyle name="RowTitles1-Detail 2 3 3 4 5 4" xfId="11268" xr:uid="{00000000-0005-0000-0000-0000AD320000}"/>
    <cellStyle name="RowTitles1-Detail 2 3 3 4 5 4 2" xfId="21697" xr:uid="{00000000-0005-0000-0000-0000AE320000}"/>
    <cellStyle name="RowTitles1-Detail 2 3 3 4 5 4 2 2" xfId="33793" xr:uid="{00000000-0005-0000-0000-0000AF320000}"/>
    <cellStyle name="RowTitles1-Detail 2 3 3 4 5 4 3" xfId="30971" xr:uid="{00000000-0005-0000-0000-0000B0320000}"/>
    <cellStyle name="RowTitles1-Detail 2 3 3 4 5 5" xfId="14975" xr:uid="{00000000-0005-0000-0000-0000B1320000}"/>
    <cellStyle name="RowTitles1-Detail 2 3 3 4 5 5 2" xfId="27649" xr:uid="{00000000-0005-0000-0000-0000B2320000}"/>
    <cellStyle name="RowTitles1-Detail 2 3 3 4 5 5 2 2" xfId="36467" xr:uid="{00000000-0005-0000-0000-0000B3320000}"/>
    <cellStyle name="RowTitles1-Detail 2 3 3 4 5 6" xfId="5845" xr:uid="{00000000-0005-0000-0000-0000B4320000}"/>
    <cellStyle name="RowTitles1-Detail 2 3 3 4 5 6 2" xfId="25718" xr:uid="{00000000-0005-0000-0000-0000B5320000}"/>
    <cellStyle name="RowTitles1-Detail 2 3 3 4 5 7" xfId="19376" xr:uid="{00000000-0005-0000-0000-0000B6320000}"/>
    <cellStyle name="RowTitles1-Detail 2 3 3 4 6" xfId="1799" xr:uid="{00000000-0005-0000-0000-0000B7320000}"/>
    <cellStyle name="RowTitles1-Detail 2 3 3 4 6 2" xfId="2391" xr:uid="{00000000-0005-0000-0000-0000B8320000}"/>
    <cellStyle name="RowTitles1-Detail 2 3 3 4 6 2 2" xfId="12032" xr:uid="{00000000-0005-0000-0000-0000B9320000}"/>
    <cellStyle name="RowTitles1-Detail 2 3 3 4 6 2 2 2" xfId="22432" xr:uid="{00000000-0005-0000-0000-0000BA320000}"/>
    <cellStyle name="RowTitles1-Detail 2 3 3 4 6 2 2 2 2" xfId="34113" xr:uid="{00000000-0005-0000-0000-0000BB320000}"/>
    <cellStyle name="RowTitles1-Detail 2 3 3 4 6 2 2 3" xfId="31313" xr:uid="{00000000-0005-0000-0000-0000BC320000}"/>
    <cellStyle name="RowTitles1-Detail 2 3 3 4 6 2 3" xfId="15679" xr:uid="{00000000-0005-0000-0000-0000BD320000}"/>
    <cellStyle name="RowTitles1-Detail 2 3 3 4 6 2 3 2" xfId="28345" xr:uid="{00000000-0005-0000-0000-0000BE320000}"/>
    <cellStyle name="RowTitles1-Detail 2 3 3 4 6 2 3 2 2" xfId="37132" xr:uid="{00000000-0005-0000-0000-0000BF320000}"/>
    <cellStyle name="RowTitles1-Detail 2 3 3 4 6 2 4" xfId="7390" xr:uid="{00000000-0005-0000-0000-0000C0320000}"/>
    <cellStyle name="RowTitles1-Detail 2 3 3 4 6 2 4 2" xfId="21208" xr:uid="{00000000-0005-0000-0000-0000C1320000}"/>
    <cellStyle name="RowTitles1-Detail 2 3 3 4 6 2 5" xfId="17955" xr:uid="{00000000-0005-0000-0000-0000C2320000}"/>
    <cellStyle name="RowTitles1-Detail 2 3 3 4 6 3" xfId="4577" xr:uid="{00000000-0005-0000-0000-0000C3320000}"/>
    <cellStyle name="RowTitles1-Detail 2 3 3 4 6 3 2" xfId="14199" xr:uid="{00000000-0005-0000-0000-0000C4320000}"/>
    <cellStyle name="RowTitles1-Detail 2 3 3 4 6 3 2 2" xfId="24528" xr:uid="{00000000-0005-0000-0000-0000C5320000}"/>
    <cellStyle name="RowTitles1-Detail 2 3 3 4 6 3 2 2 2" xfId="35639" xr:uid="{00000000-0005-0000-0000-0000C6320000}"/>
    <cellStyle name="RowTitles1-Detail 2 3 3 4 6 3 2 3" xfId="33108" xr:uid="{00000000-0005-0000-0000-0000C7320000}"/>
    <cellStyle name="RowTitles1-Detail 2 3 3 4 6 3 3" xfId="17740" xr:uid="{00000000-0005-0000-0000-0000C8320000}"/>
    <cellStyle name="RowTitles1-Detail 2 3 3 4 6 3 3 2" xfId="30406" xr:uid="{00000000-0005-0000-0000-0000C9320000}"/>
    <cellStyle name="RowTitles1-Detail 2 3 3 4 6 3 3 2 2" xfId="39183" xr:uid="{00000000-0005-0000-0000-0000CA320000}"/>
    <cellStyle name="RowTitles1-Detail 2 3 3 4 6 3 4" xfId="9713" xr:uid="{00000000-0005-0000-0000-0000CB320000}"/>
    <cellStyle name="RowTitles1-Detail 2 3 3 4 6 3 4 2" xfId="18211" xr:uid="{00000000-0005-0000-0000-0000CC320000}"/>
    <cellStyle name="RowTitles1-Detail 2 3 3 4 6 3 5" xfId="24556" xr:uid="{00000000-0005-0000-0000-0000CD320000}"/>
    <cellStyle name="RowTitles1-Detail 2 3 3 4 6 4" xfId="11470" xr:uid="{00000000-0005-0000-0000-0000CE320000}"/>
    <cellStyle name="RowTitles1-Detail 2 3 3 4 6 4 2" xfId="21893" xr:uid="{00000000-0005-0000-0000-0000CF320000}"/>
    <cellStyle name="RowTitles1-Detail 2 3 3 4 6 4 2 2" xfId="33924" xr:uid="{00000000-0005-0000-0000-0000D0320000}"/>
    <cellStyle name="RowTitles1-Detail 2 3 3 4 6 4 3" xfId="31123" xr:uid="{00000000-0005-0000-0000-0000D1320000}"/>
    <cellStyle name="RowTitles1-Detail 2 3 3 4 6 5" xfId="15177" xr:uid="{00000000-0005-0000-0000-0000D2320000}"/>
    <cellStyle name="RowTitles1-Detail 2 3 3 4 6 5 2" xfId="27844" xr:uid="{00000000-0005-0000-0000-0000D3320000}"/>
    <cellStyle name="RowTitles1-Detail 2 3 3 4 6 5 2 2" xfId="36654" xr:uid="{00000000-0005-0000-0000-0000D4320000}"/>
    <cellStyle name="RowTitles1-Detail 2 3 3 4 6 6" xfId="5846" xr:uid="{00000000-0005-0000-0000-0000D5320000}"/>
    <cellStyle name="RowTitles1-Detail 2 3 3 4 6 6 2" xfId="20769" xr:uid="{00000000-0005-0000-0000-0000D6320000}"/>
    <cellStyle name="RowTitles1-Detail 2 3 3 4 6 7" xfId="25169" xr:uid="{00000000-0005-0000-0000-0000D7320000}"/>
    <cellStyle name="RowTitles1-Detail 2 3 3 4 7" xfId="2386" xr:uid="{00000000-0005-0000-0000-0000D8320000}"/>
    <cellStyle name="RowTitles1-Detail 2 3 3 4 7 2" xfId="12027" xr:uid="{00000000-0005-0000-0000-0000D9320000}"/>
    <cellStyle name="RowTitles1-Detail 2 3 3 4 7 2 2" xfId="22427" xr:uid="{00000000-0005-0000-0000-0000DA320000}"/>
    <cellStyle name="RowTitles1-Detail 2 3 3 4 7 2 2 2" xfId="34108" xr:uid="{00000000-0005-0000-0000-0000DB320000}"/>
    <cellStyle name="RowTitles1-Detail 2 3 3 4 7 2 3" xfId="31308" xr:uid="{00000000-0005-0000-0000-0000DC320000}"/>
    <cellStyle name="RowTitles1-Detail 2 3 3 4 7 3" xfId="15674" xr:uid="{00000000-0005-0000-0000-0000DD320000}"/>
    <cellStyle name="RowTitles1-Detail 2 3 3 4 7 3 2" xfId="28340" xr:uid="{00000000-0005-0000-0000-0000DE320000}"/>
    <cellStyle name="RowTitles1-Detail 2 3 3 4 7 3 2 2" xfId="37127" xr:uid="{00000000-0005-0000-0000-0000DF320000}"/>
    <cellStyle name="RowTitles1-Detail 2 3 3 4 7 4" xfId="6553" xr:uid="{00000000-0005-0000-0000-0000E0320000}"/>
    <cellStyle name="RowTitles1-Detail 2 3 3 4 7 4 2" xfId="25527" xr:uid="{00000000-0005-0000-0000-0000E1320000}"/>
    <cellStyle name="RowTitles1-Detail 2 3 3 4 7 5" xfId="18957" xr:uid="{00000000-0005-0000-0000-0000E2320000}"/>
    <cellStyle name="RowTitles1-Detail 2 3 3 4 8" xfId="8817" xr:uid="{00000000-0005-0000-0000-0000E3320000}"/>
    <cellStyle name="RowTitles1-Detail 2 3 3 4 8 2" xfId="20099" xr:uid="{00000000-0005-0000-0000-0000E4320000}"/>
    <cellStyle name="RowTitles1-Detail 2 3 3 4 9" xfId="10320" xr:uid="{00000000-0005-0000-0000-0000E5320000}"/>
    <cellStyle name="RowTitles1-Detail 2 3 3 4 9 2" xfId="25095" xr:uid="{00000000-0005-0000-0000-0000E6320000}"/>
    <cellStyle name="RowTitles1-Detail 2 3 3 4 9 2 2" xfId="35682" xr:uid="{00000000-0005-0000-0000-0000E7320000}"/>
    <cellStyle name="RowTitles1-Detail 2 3 3 4_STUD aligned by INSTIT" xfId="4967" xr:uid="{00000000-0005-0000-0000-0000E8320000}"/>
    <cellStyle name="RowTitles1-Detail 2 3 3 5" xfId="678" xr:uid="{00000000-0005-0000-0000-0000E9320000}"/>
    <cellStyle name="RowTitles1-Detail 2 3 3 5 2" xfId="2392" xr:uid="{00000000-0005-0000-0000-0000EA320000}"/>
    <cellStyle name="RowTitles1-Detail 2 3 3 5 2 2" xfId="12033" xr:uid="{00000000-0005-0000-0000-0000EB320000}"/>
    <cellStyle name="RowTitles1-Detail 2 3 3 5 2 2 2" xfId="22433" xr:uid="{00000000-0005-0000-0000-0000EC320000}"/>
    <cellStyle name="RowTitles1-Detail 2 3 3 5 2 2 2 2" xfId="34114" xr:uid="{00000000-0005-0000-0000-0000ED320000}"/>
    <cellStyle name="RowTitles1-Detail 2 3 3 5 2 2 3" xfId="31314" xr:uid="{00000000-0005-0000-0000-0000EE320000}"/>
    <cellStyle name="RowTitles1-Detail 2 3 3 5 2 3" xfId="15680" xr:uid="{00000000-0005-0000-0000-0000EF320000}"/>
    <cellStyle name="RowTitles1-Detail 2 3 3 5 2 3 2" xfId="28346" xr:uid="{00000000-0005-0000-0000-0000F0320000}"/>
    <cellStyle name="RowTitles1-Detail 2 3 3 5 2 3 2 2" xfId="37133" xr:uid="{00000000-0005-0000-0000-0000F1320000}"/>
    <cellStyle name="RowTitles1-Detail 2 3 3 5 2 4" xfId="6663" xr:uid="{00000000-0005-0000-0000-0000F2320000}"/>
    <cellStyle name="RowTitles1-Detail 2 3 3 5 2 4 2" xfId="18596" xr:uid="{00000000-0005-0000-0000-0000F3320000}"/>
    <cellStyle name="RowTitles1-Detail 2 3 3 5 2 5" xfId="21264" xr:uid="{00000000-0005-0000-0000-0000F4320000}"/>
    <cellStyle name="RowTitles1-Detail 2 3 3 5 3" xfId="3468" xr:uid="{00000000-0005-0000-0000-0000F5320000}"/>
    <cellStyle name="RowTitles1-Detail 2 3 3 5 3 2" xfId="13102" xr:uid="{00000000-0005-0000-0000-0000F6320000}"/>
    <cellStyle name="RowTitles1-Detail 2 3 3 5 3 2 2" xfId="23470" xr:uid="{00000000-0005-0000-0000-0000F7320000}"/>
    <cellStyle name="RowTitles1-Detail 2 3 3 5 3 2 2 2" xfId="34937" xr:uid="{00000000-0005-0000-0000-0000F8320000}"/>
    <cellStyle name="RowTitles1-Detail 2 3 3 5 3 2 3" xfId="32295" xr:uid="{00000000-0005-0000-0000-0000F9320000}"/>
    <cellStyle name="RowTitles1-Detail 2 3 3 5 3 3" xfId="16711" xr:uid="{00000000-0005-0000-0000-0000FA320000}"/>
    <cellStyle name="RowTitles1-Detail 2 3 3 5 3 3 2" xfId="29377" xr:uid="{00000000-0005-0000-0000-0000FB320000}"/>
    <cellStyle name="RowTitles1-Detail 2 3 3 5 3 3 2 2" xfId="38160" xr:uid="{00000000-0005-0000-0000-0000FC320000}"/>
    <cellStyle name="RowTitles1-Detail 2 3 3 5 3 4" xfId="8170" xr:uid="{00000000-0005-0000-0000-0000FD320000}"/>
    <cellStyle name="RowTitles1-Detail 2 3 3 5 3 4 2" xfId="21203" xr:uid="{00000000-0005-0000-0000-0000FE320000}"/>
    <cellStyle name="RowTitles1-Detail 2 3 3 5 3 5" xfId="20720" xr:uid="{00000000-0005-0000-0000-0000FF320000}"/>
    <cellStyle name="RowTitles1-Detail 2 3 3 5 4" xfId="7874" xr:uid="{00000000-0005-0000-0000-000000330000}"/>
    <cellStyle name="RowTitles1-Detail 2 3 3 5 4 2" xfId="20866" xr:uid="{00000000-0005-0000-0000-000001330000}"/>
    <cellStyle name="RowTitles1-Detail 2 3 3 5 5" xfId="10470" xr:uid="{00000000-0005-0000-0000-000002330000}"/>
    <cellStyle name="RowTitles1-Detail 2 3 3 5 5 2" xfId="20973" xr:uid="{00000000-0005-0000-0000-000003330000}"/>
    <cellStyle name="RowTitles1-Detail 2 3 3 5 5 2 2" xfId="33365" xr:uid="{00000000-0005-0000-0000-000004330000}"/>
    <cellStyle name="RowTitles1-Detail 2 3 3 5 5 3" xfId="30471" xr:uid="{00000000-0005-0000-0000-000005330000}"/>
    <cellStyle name="RowTitles1-Detail 2 3 3 5 6" xfId="10416" xr:uid="{00000000-0005-0000-0000-000006330000}"/>
    <cellStyle name="RowTitles1-Detail 2 3 3 5 6 2" xfId="26228" xr:uid="{00000000-0005-0000-0000-000007330000}"/>
    <cellStyle name="RowTitles1-Detail 2 3 3 5 6 2 2" xfId="35743" xr:uid="{00000000-0005-0000-0000-000008330000}"/>
    <cellStyle name="RowTitles1-Detail 2 3 3 6" xfId="960" xr:uid="{00000000-0005-0000-0000-000009330000}"/>
    <cellStyle name="RowTitles1-Detail 2 3 3 6 2" xfId="2393" xr:uid="{00000000-0005-0000-0000-00000A330000}"/>
    <cellStyle name="RowTitles1-Detail 2 3 3 6 2 2" xfId="12034" xr:uid="{00000000-0005-0000-0000-00000B330000}"/>
    <cellStyle name="RowTitles1-Detail 2 3 3 6 2 2 2" xfId="22434" xr:uid="{00000000-0005-0000-0000-00000C330000}"/>
    <cellStyle name="RowTitles1-Detail 2 3 3 6 2 2 2 2" xfId="34115" xr:uid="{00000000-0005-0000-0000-00000D330000}"/>
    <cellStyle name="RowTitles1-Detail 2 3 3 6 2 2 3" xfId="31315" xr:uid="{00000000-0005-0000-0000-00000E330000}"/>
    <cellStyle name="RowTitles1-Detail 2 3 3 6 2 3" xfId="15681" xr:uid="{00000000-0005-0000-0000-00000F330000}"/>
    <cellStyle name="RowTitles1-Detail 2 3 3 6 2 3 2" xfId="28347" xr:uid="{00000000-0005-0000-0000-000010330000}"/>
    <cellStyle name="RowTitles1-Detail 2 3 3 6 2 3 2 2" xfId="37134" xr:uid="{00000000-0005-0000-0000-000011330000}"/>
    <cellStyle name="RowTitles1-Detail 2 3 3 6 2 4" xfId="6599" xr:uid="{00000000-0005-0000-0000-000012330000}"/>
    <cellStyle name="RowTitles1-Detail 2 3 3 6 2 4 2" xfId="26303" xr:uid="{00000000-0005-0000-0000-000013330000}"/>
    <cellStyle name="RowTitles1-Detail 2 3 3 6 2 5" xfId="19499" xr:uid="{00000000-0005-0000-0000-000014330000}"/>
    <cellStyle name="RowTitles1-Detail 2 3 3 6 3" xfId="3738" xr:uid="{00000000-0005-0000-0000-000015330000}"/>
    <cellStyle name="RowTitles1-Detail 2 3 3 6 3 2" xfId="13365" xr:uid="{00000000-0005-0000-0000-000016330000}"/>
    <cellStyle name="RowTitles1-Detail 2 3 3 6 3 2 2" xfId="23730" xr:uid="{00000000-0005-0000-0000-000017330000}"/>
    <cellStyle name="RowTitles1-Detail 2 3 3 6 3 2 2 2" xfId="35101" xr:uid="{00000000-0005-0000-0000-000018330000}"/>
    <cellStyle name="RowTitles1-Detail 2 3 3 6 3 2 3" xfId="32484" xr:uid="{00000000-0005-0000-0000-000019330000}"/>
    <cellStyle name="RowTitles1-Detail 2 3 3 6 3 3" xfId="16964" xr:uid="{00000000-0005-0000-0000-00001A330000}"/>
    <cellStyle name="RowTitles1-Detail 2 3 3 6 3 3 2" xfId="29630" xr:uid="{00000000-0005-0000-0000-00001B330000}"/>
    <cellStyle name="RowTitles1-Detail 2 3 3 6 3 3 2 2" xfId="38409" xr:uid="{00000000-0005-0000-0000-00001C330000}"/>
    <cellStyle name="RowTitles1-Detail 2 3 3 6 3 4" xfId="8101" xr:uid="{00000000-0005-0000-0000-00001D330000}"/>
    <cellStyle name="RowTitles1-Detail 2 3 3 6 3 4 2" xfId="18674" xr:uid="{00000000-0005-0000-0000-00001E330000}"/>
    <cellStyle name="RowTitles1-Detail 2 3 3 6 3 5" xfId="20981" xr:uid="{00000000-0005-0000-0000-00001F330000}"/>
    <cellStyle name="RowTitles1-Detail 2 3 3 6 4" xfId="8775" xr:uid="{00000000-0005-0000-0000-000020330000}"/>
    <cellStyle name="RowTitles1-Detail 2 3 3 6 4 2" xfId="18516" xr:uid="{00000000-0005-0000-0000-000021330000}"/>
    <cellStyle name="RowTitles1-Detail 2 3 3 6 5" xfId="14367" xr:uid="{00000000-0005-0000-0000-000022330000}"/>
    <cellStyle name="RowTitles1-Detail 2 3 3 6 5 2" xfId="27064" xr:uid="{00000000-0005-0000-0000-000023330000}"/>
    <cellStyle name="RowTitles1-Detail 2 3 3 6 5 2 2" xfId="35903" xr:uid="{00000000-0005-0000-0000-000024330000}"/>
    <cellStyle name="RowTitles1-Detail 2 3 3 6 6" xfId="5154" xr:uid="{00000000-0005-0000-0000-000025330000}"/>
    <cellStyle name="RowTitles1-Detail 2 3 3 6 6 2" xfId="25659" xr:uid="{00000000-0005-0000-0000-000026330000}"/>
    <cellStyle name="RowTitles1-Detail 2 3 3 6 7" xfId="24647" xr:uid="{00000000-0005-0000-0000-000027330000}"/>
    <cellStyle name="RowTitles1-Detail 2 3 3 7" xfId="1197" xr:uid="{00000000-0005-0000-0000-000028330000}"/>
    <cellStyle name="RowTitles1-Detail 2 3 3 7 2" xfId="2394" xr:uid="{00000000-0005-0000-0000-000029330000}"/>
    <cellStyle name="RowTitles1-Detail 2 3 3 7 2 2" xfId="12035" xr:uid="{00000000-0005-0000-0000-00002A330000}"/>
    <cellStyle name="RowTitles1-Detail 2 3 3 7 2 2 2" xfId="22435" xr:uid="{00000000-0005-0000-0000-00002B330000}"/>
    <cellStyle name="RowTitles1-Detail 2 3 3 7 2 2 2 2" xfId="34116" xr:uid="{00000000-0005-0000-0000-00002C330000}"/>
    <cellStyle name="RowTitles1-Detail 2 3 3 7 2 2 3" xfId="31316" xr:uid="{00000000-0005-0000-0000-00002D330000}"/>
    <cellStyle name="RowTitles1-Detail 2 3 3 7 2 3" xfId="15682" xr:uid="{00000000-0005-0000-0000-00002E330000}"/>
    <cellStyle name="RowTitles1-Detail 2 3 3 7 2 3 2" xfId="28348" xr:uid="{00000000-0005-0000-0000-00002F330000}"/>
    <cellStyle name="RowTitles1-Detail 2 3 3 7 2 3 2 2" xfId="37135" xr:uid="{00000000-0005-0000-0000-000030330000}"/>
    <cellStyle name="RowTitles1-Detail 2 3 3 7 2 4" xfId="7050" xr:uid="{00000000-0005-0000-0000-000031330000}"/>
    <cellStyle name="RowTitles1-Detail 2 3 3 7 2 4 2" xfId="5331" xr:uid="{00000000-0005-0000-0000-000032330000}"/>
    <cellStyle name="RowTitles1-Detail 2 3 3 7 2 5" xfId="25908" xr:uid="{00000000-0005-0000-0000-000033330000}"/>
    <cellStyle name="RowTitles1-Detail 2 3 3 7 3" xfId="3975" xr:uid="{00000000-0005-0000-0000-000034330000}"/>
    <cellStyle name="RowTitles1-Detail 2 3 3 7 3 2" xfId="13597" xr:uid="{00000000-0005-0000-0000-000035330000}"/>
    <cellStyle name="RowTitles1-Detail 2 3 3 7 3 2 2" xfId="23954" xr:uid="{00000000-0005-0000-0000-000036330000}"/>
    <cellStyle name="RowTitles1-Detail 2 3 3 7 3 2 2 2" xfId="35248" xr:uid="{00000000-0005-0000-0000-000037330000}"/>
    <cellStyle name="RowTitles1-Detail 2 3 3 7 3 2 3" xfId="32657" xr:uid="{00000000-0005-0000-0000-000038330000}"/>
    <cellStyle name="RowTitles1-Detail 2 3 3 7 3 3" xfId="17181" xr:uid="{00000000-0005-0000-0000-000039330000}"/>
    <cellStyle name="RowTitles1-Detail 2 3 3 7 3 3 2" xfId="29847" xr:uid="{00000000-0005-0000-0000-00003A330000}"/>
    <cellStyle name="RowTitles1-Detail 2 3 3 7 3 3 2 2" xfId="38624" xr:uid="{00000000-0005-0000-0000-00003B330000}"/>
    <cellStyle name="RowTitles1-Detail 2 3 3 7 3 4" xfId="8558" xr:uid="{00000000-0005-0000-0000-00003C330000}"/>
    <cellStyle name="RowTitles1-Detail 2 3 3 7 3 4 2" xfId="4839" xr:uid="{00000000-0005-0000-0000-00003D330000}"/>
    <cellStyle name="RowTitles1-Detail 2 3 3 7 3 5" xfId="19117" xr:uid="{00000000-0005-0000-0000-00003E330000}"/>
    <cellStyle name="RowTitles1-Detail 2 3 3 7 4" xfId="9354" xr:uid="{00000000-0005-0000-0000-00003F330000}"/>
    <cellStyle name="RowTitles1-Detail 2 3 3 7 4 2" xfId="20801" xr:uid="{00000000-0005-0000-0000-000040330000}"/>
    <cellStyle name="RowTitles1-Detail 2 3 3 7 5" xfId="10868" xr:uid="{00000000-0005-0000-0000-000041330000}"/>
    <cellStyle name="RowTitles1-Detail 2 3 3 7 5 2" xfId="21313" xr:uid="{00000000-0005-0000-0000-000042330000}"/>
    <cellStyle name="RowTitles1-Detail 2 3 3 7 5 2 2" xfId="33533" xr:uid="{00000000-0005-0000-0000-000043330000}"/>
    <cellStyle name="RowTitles1-Detail 2 3 3 7 5 3" xfId="30672" xr:uid="{00000000-0005-0000-0000-000044330000}"/>
    <cellStyle name="RowTitles1-Detail 2 3 3 7 6" xfId="14575" xr:uid="{00000000-0005-0000-0000-000045330000}"/>
    <cellStyle name="RowTitles1-Detail 2 3 3 7 6 2" xfId="27264" xr:uid="{00000000-0005-0000-0000-000046330000}"/>
    <cellStyle name="RowTitles1-Detail 2 3 3 7 6 2 2" xfId="36095" xr:uid="{00000000-0005-0000-0000-000047330000}"/>
    <cellStyle name="RowTitles1-Detail 2 3 3 7 7" xfId="5510" xr:uid="{00000000-0005-0000-0000-000048330000}"/>
    <cellStyle name="RowTitles1-Detail 2 3 3 7 7 2" xfId="25226" xr:uid="{00000000-0005-0000-0000-000049330000}"/>
    <cellStyle name="RowTitles1-Detail 2 3 3 7 8" xfId="26418" xr:uid="{00000000-0005-0000-0000-00004A330000}"/>
    <cellStyle name="RowTitles1-Detail 2 3 3 8" xfId="1418" xr:uid="{00000000-0005-0000-0000-00004B330000}"/>
    <cellStyle name="RowTitles1-Detail 2 3 3 8 2" xfId="2395" xr:uid="{00000000-0005-0000-0000-00004C330000}"/>
    <cellStyle name="RowTitles1-Detail 2 3 3 8 2 2" xfId="12036" xr:uid="{00000000-0005-0000-0000-00004D330000}"/>
    <cellStyle name="RowTitles1-Detail 2 3 3 8 2 2 2" xfId="22436" xr:uid="{00000000-0005-0000-0000-00004E330000}"/>
    <cellStyle name="RowTitles1-Detail 2 3 3 8 2 2 2 2" xfId="34117" xr:uid="{00000000-0005-0000-0000-00004F330000}"/>
    <cellStyle name="RowTitles1-Detail 2 3 3 8 2 2 3" xfId="31317" xr:uid="{00000000-0005-0000-0000-000050330000}"/>
    <cellStyle name="RowTitles1-Detail 2 3 3 8 2 3" xfId="15683" xr:uid="{00000000-0005-0000-0000-000051330000}"/>
    <cellStyle name="RowTitles1-Detail 2 3 3 8 2 3 2" xfId="28349" xr:uid="{00000000-0005-0000-0000-000052330000}"/>
    <cellStyle name="RowTitles1-Detail 2 3 3 8 2 3 2 2" xfId="37136" xr:uid="{00000000-0005-0000-0000-000053330000}"/>
    <cellStyle name="RowTitles1-Detail 2 3 3 8 2 4" xfId="7391" xr:uid="{00000000-0005-0000-0000-000054330000}"/>
    <cellStyle name="RowTitles1-Detail 2 3 3 8 2 4 2" xfId="25469" xr:uid="{00000000-0005-0000-0000-000055330000}"/>
    <cellStyle name="RowTitles1-Detail 2 3 3 8 2 5" xfId="20161" xr:uid="{00000000-0005-0000-0000-000056330000}"/>
    <cellStyle name="RowTitles1-Detail 2 3 3 8 3" xfId="4196" xr:uid="{00000000-0005-0000-0000-000057330000}"/>
    <cellStyle name="RowTitles1-Detail 2 3 3 8 3 2" xfId="13818" xr:uid="{00000000-0005-0000-0000-000058330000}"/>
    <cellStyle name="RowTitles1-Detail 2 3 3 8 3 2 2" xfId="24163" xr:uid="{00000000-0005-0000-0000-000059330000}"/>
    <cellStyle name="RowTitles1-Detail 2 3 3 8 3 2 2 2" xfId="35391" xr:uid="{00000000-0005-0000-0000-00005A330000}"/>
    <cellStyle name="RowTitles1-Detail 2 3 3 8 3 2 3" xfId="32821" xr:uid="{00000000-0005-0000-0000-00005B330000}"/>
    <cellStyle name="RowTitles1-Detail 2 3 3 8 3 3" xfId="17384" xr:uid="{00000000-0005-0000-0000-00005C330000}"/>
    <cellStyle name="RowTitles1-Detail 2 3 3 8 3 3 2" xfId="30050" xr:uid="{00000000-0005-0000-0000-00005D330000}"/>
    <cellStyle name="RowTitles1-Detail 2 3 3 8 3 3 2 2" xfId="38827" xr:uid="{00000000-0005-0000-0000-00005E330000}"/>
    <cellStyle name="RowTitles1-Detail 2 3 3 8 3 4" xfId="9714" xr:uid="{00000000-0005-0000-0000-00005F330000}"/>
    <cellStyle name="RowTitles1-Detail 2 3 3 8 3 4 2" xfId="26651" xr:uid="{00000000-0005-0000-0000-000060330000}"/>
    <cellStyle name="RowTitles1-Detail 2 3 3 8 3 5" xfId="18914" xr:uid="{00000000-0005-0000-0000-000061330000}"/>
    <cellStyle name="RowTitles1-Detail 2 3 3 8 4" xfId="11089" xr:uid="{00000000-0005-0000-0000-000062330000}"/>
    <cellStyle name="RowTitles1-Detail 2 3 3 8 4 2" xfId="21523" xr:uid="{00000000-0005-0000-0000-000063330000}"/>
    <cellStyle name="RowTitles1-Detail 2 3 3 8 4 2 2" xfId="33676" xr:uid="{00000000-0005-0000-0000-000064330000}"/>
    <cellStyle name="RowTitles1-Detail 2 3 3 8 4 3" xfId="30836" xr:uid="{00000000-0005-0000-0000-000065330000}"/>
    <cellStyle name="RowTitles1-Detail 2 3 3 8 5" xfId="14796" xr:uid="{00000000-0005-0000-0000-000066330000}"/>
    <cellStyle name="RowTitles1-Detail 2 3 3 8 5 2" xfId="27477" xr:uid="{00000000-0005-0000-0000-000067330000}"/>
    <cellStyle name="RowTitles1-Detail 2 3 3 8 5 2 2" xfId="36298" xr:uid="{00000000-0005-0000-0000-000068330000}"/>
    <cellStyle name="RowTitles1-Detail 2 3 3 8 6" xfId="5847" xr:uid="{00000000-0005-0000-0000-000069330000}"/>
    <cellStyle name="RowTitles1-Detail 2 3 3 8 6 2" xfId="20715" xr:uid="{00000000-0005-0000-0000-00006A330000}"/>
    <cellStyle name="RowTitles1-Detail 2 3 3 8 7" xfId="18846" xr:uid="{00000000-0005-0000-0000-00006B330000}"/>
    <cellStyle name="RowTitles1-Detail 2 3 3 9" xfId="1623" xr:uid="{00000000-0005-0000-0000-00006C330000}"/>
    <cellStyle name="RowTitles1-Detail 2 3 3 9 2" xfId="2396" xr:uid="{00000000-0005-0000-0000-00006D330000}"/>
    <cellStyle name="RowTitles1-Detail 2 3 3 9 2 2" xfId="12037" xr:uid="{00000000-0005-0000-0000-00006E330000}"/>
    <cellStyle name="RowTitles1-Detail 2 3 3 9 2 2 2" xfId="22437" xr:uid="{00000000-0005-0000-0000-00006F330000}"/>
    <cellStyle name="RowTitles1-Detail 2 3 3 9 2 2 2 2" xfId="34118" xr:uid="{00000000-0005-0000-0000-000070330000}"/>
    <cellStyle name="RowTitles1-Detail 2 3 3 9 2 2 3" xfId="31318" xr:uid="{00000000-0005-0000-0000-000071330000}"/>
    <cellStyle name="RowTitles1-Detail 2 3 3 9 2 3" xfId="15684" xr:uid="{00000000-0005-0000-0000-000072330000}"/>
    <cellStyle name="RowTitles1-Detail 2 3 3 9 2 3 2" xfId="28350" xr:uid="{00000000-0005-0000-0000-000073330000}"/>
    <cellStyle name="RowTitles1-Detail 2 3 3 9 2 3 2 2" xfId="37137" xr:uid="{00000000-0005-0000-0000-000074330000}"/>
    <cellStyle name="RowTitles1-Detail 2 3 3 9 2 4" xfId="7392" xr:uid="{00000000-0005-0000-0000-000075330000}"/>
    <cellStyle name="RowTitles1-Detail 2 3 3 9 2 4 2" xfId="19941" xr:uid="{00000000-0005-0000-0000-000076330000}"/>
    <cellStyle name="RowTitles1-Detail 2 3 3 9 2 5" xfId="25503" xr:uid="{00000000-0005-0000-0000-000077330000}"/>
    <cellStyle name="RowTitles1-Detail 2 3 3 9 3" xfId="4401" xr:uid="{00000000-0005-0000-0000-000078330000}"/>
    <cellStyle name="RowTitles1-Detail 2 3 3 9 3 2" xfId="14023" xr:uid="{00000000-0005-0000-0000-000079330000}"/>
    <cellStyle name="RowTitles1-Detail 2 3 3 9 3 2 2" xfId="24360" xr:uid="{00000000-0005-0000-0000-00007A330000}"/>
    <cellStyle name="RowTitles1-Detail 2 3 3 9 3 2 2 2" xfId="35525" xr:uid="{00000000-0005-0000-0000-00007B330000}"/>
    <cellStyle name="RowTitles1-Detail 2 3 3 9 3 2 3" xfId="32976" xr:uid="{00000000-0005-0000-0000-00007C330000}"/>
    <cellStyle name="RowTitles1-Detail 2 3 3 9 3 3" xfId="17574" xr:uid="{00000000-0005-0000-0000-00007D330000}"/>
    <cellStyle name="RowTitles1-Detail 2 3 3 9 3 3 2" xfId="30240" xr:uid="{00000000-0005-0000-0000-00007E330000}"/>
    <cellStyle name="RowTitles1-Detail 2 3 3 9 3 3 2 2" xfId="39017" xr:uid="{00000000-0005-0000-0000-00007F330000}"/>
    <cellStyle name="RowTitles1-Detail 2 3 3 9 3 4" xfId="9715" xr:uid="{00000000-0005-0000-0000-000080330000}"/>
    <cellStyle name="RowTitles1-Detail 2 3 3 9 3 4 2" xfId="18758" xr:uid="{00000000-0005-0000-0000-000081330000}"/>
    <cellStyle name="RowTitles1-Detail 2 3 3 9 3 5" xfId="25336" xr:uid="{00000000-0005-0000-0000-000082330000}"/>
    <cellStyle name="RowTitles1-Detail 2 3 3 9 4" xfId="11294" xr:uid="{00000000-0005-0000-0000-000083330000}"/>
    <cellStyle name="RowTitles1-Detail 2 3 3 9 4 2" xfId="21723" xr:uid="{00000000-0005-0000-0000-000084330000}"/>
    <cellStyle name="RowTitles1-Detail 2 3 3 9 4 2 2" xfId="33810" xr:uid="{00000000-0005-0000-0000-000085330000}"/>
    <cellStyle name="RowTitles1-Detail 2 3 3 9 4 3" xfId="30991" xr:uid="{00000000-0005-0000-0000-000086330000}"/>
    <cellStyle name="RowTitles1-Detail 2 3 3 9 5" xfId="15001" xr:uid="{00000000-0005-0000-0000-000087330000}"/>
    <cellStyle name="RowTitles1-Detail 2 3 3 9 5 2" xfId="27674" xr:uid="{00000000-0005-0000-0000-000088330000}"/>
    <cellStyle name="RowTitles1-Detail 2 3 3 9 5 2 2" xfId="36488" xr:uid="{00000000-0005-0000-0000-000089330000}"/>
    <cellStyle name="RowTitles1-Detail 2 3 3 9 6" xfId="5848" xr:uid="{00000000-0005-0000-0000-00008A330000}"/>
    <cellStyle name="RowTitles1-Detail 2 3 3 9 6 2" xfId="20589" xr:uid="{00000000-0005-0000-0000-00008B330000}"/>
    <cellStyle name="RowTitles1-Detail 2 3 3 9 7" xfId="26869" xr:uid="{00000000-0005-0000-0000-00008C330000}"/>
    <cellStyle name="RowTitles1-Detail 2 3 3_STUD aligned by INSTIT" xfId="4964" xr:uid="{00000000-0005-0000-0000-00008D330000}"/>
    <cellStyle name="RowTitles1-Detail 2 3 4" xfId="387" xr:uid="{00000000-0005-0000-0000-00008E330000}"/>
    <cellStyle name="RowTitles1-Detail 2 3 4 2" xfId="743" xr:uid="{00000000-0005-0000-0000-00008F330000}"/>
    <cellStyle name="RowTitles1-Detail 2 3 4 2 2" xfId="2398" xr:uid="{00000000-0005-0000-0000-000090330000}"/>
    <cellStyle name="RowTitles1-Detail 2 3 4 2 2 2" xfId="12039" xr:uid="{00000000-0005-0000-0000-000091330000}"/>
    <cellStyle name="RowTitles1-Detail 2 3 4 2 2 2 2" xfId="22439" xr:uid="{00000000-0005-0000-0000-000092330000}"/>
    <cellStyle name="RowTitles1-Detail 2 3 4 2 2 2 2 2" xfId="34120" xr:uid="{00000000-0005-0000-0000-000093330000}"/>
    <cellStyle name="RowTitles1-Detail 2 3 4 2 2 2 3" xfId="31320" xr:uid="{00000000-0005-0000-0000-000094330000}"/>
    <cellStyle name="RowTitles1-Detail 2 3 4 2 2 3" xfId="15686" xr:uid="{00000000-0005-0000-0000-000095330000}"/>
    <cellStyle name="RowTitles1-Detail 2 3 4 2 2 3 2" xfId="28352" xr:uid="{00000000-0005-0000-0000-000096330000}"/>
    <cellStyle name="RowTitles1-Detail 2 3 4 2 2 3 2 2" xfId="37139" xr:uid="{00000000-0005-0000-0000-000097330000}"/>
    <cellStyle name="RowTitles1-Detail 2 3 4 2 2 4" xfId="6867" xr:uid="{00000000-0005-0000-0000-000098330000}"/>
    <cellStyle name="RowTitles1-Detail 2 3 4 2 2 4 2" xfId="20385" xr:uid="{00000000-0005-0000-0000-000099330000}"/>
    <cellStyle name="RowTitles1-Detail 2 3 4 2 2 5" xfId="26236" xr:uid="{00000000-0005-0000-0000-00009A330000}"/>
    <cellStyle name="RowTitles1-Detail 2 3 4 2 3" xfId="3524" xr:uid="{00000000-0005-0000-0000-00009B330000}"/>
    <cellStyle name="RowTitles1-Detail 2 3 4 2 3 2" xfId="13156" xr:uid="{00000000-0005-0000-0000-00009C330000}"/>
    <cellStyle name="RowTitles1-Detail 2 3 4 2 3 2 2" xfId="23523" xr:uid="{00000000-0005-0000-0000-00009D330000}"/>
    <cellStyle name="RowTitles1-Detail 2 3 4 2 3 2 2 2" xfId="34973" xr:uid="{00000000-0005-0000-0000-00009E330000}"/>
    <cellStyle name="RowTitles1-Detail 2 3 4 2 3 2 3" xfId="32336" xr:uid="{00000000-0005-0000-0000-00009F330000}"/>
    <cellStyle name="RowTitles1-Detail 2 3 4 2 3 3" xfId="16765" xr:uid="{00000000-0005-0000-0000-0000A0330000}"/>
    <cellStyle name="RowTitles1-Detail 2 3 4 2 3 3 2" xfId="29431" xr:uid="{00000000-0005-0000-0000-0000A1330000}"/>
    <cellStyle name="RowTitles1-Detail 2 3 4 2 3 3 2 2" xfId="38212" xr:uid="{00000000-0005-0000-0000-0000A2330000}"/>
    <cellStyle name="RowTitles1-Detail 2 3 4 2 3 4" xfId="8374" xr:uid="{00000000-0005-0000-0000-0000A3330000}"/>
    <cellStyle name="RowTitles1-Detail 2 3 4 2 3 4 2" xfId="20172" xr:uid="{00000000-0005-0000-0000-0000A4330000}"/>
    <cellStyle name="RowTitles1-Detail 2 3 4 2 3 5" xfId="26221" xr:uid="{00000000-0005-0000-0000-0000A5330000}"/>
    <cellStyle name="RowTitles1-Detail 2 3 4 2 4" xfId="9168" xr:uid="{00000000-0005-0000-0000-0000A6330000}"/>
    <cellStyle name="RowTitles1-Detail 2 3 4 2 4 2" xfId="20142" xr:uid="{00000000-0005-0000-0000-0000A7330000}"/>
    <cellStyle name="RowTitles1-Detail 2 3 4 2 5" xfId="10247" xr:uid="{00000000-0005-0000-0000-0000A8330000}"/>
    <cellStyle name="RowTitles1-Detail 2 3 4 2 5 2" xfId="20035" xr:uid="{00000000-0005-0000-0000-0000A9330000}"/>
    <cellStyle name="RowTitles1-Detail 2 3 4 2 5 2 2" xfId="33274" xr:uid="{00000000-0005-0000-0000-0000AA330000}"/>
    <cellStyle name="RowTitles1-Detail 2 3 4 3" xfId="1022" xr:uid="{00000000-0005-0000-0000-0000AB330000}"/>
    <cellStyle name="RowTitles1-Detail 2 3 4 3 2" xfId="2399" xr:uid="{00000000-0005-0000-0000-0000AC330000}"/>
    <cellStyle name="RowTitles1-Detail 2 3 4 3 2 2" xfId="12040" xr:uid="{00000000-0005-0000-0000-0000AD330000}"/>
    <cellStyle name="RowTitles1-Detail 2 3 4 3 2 2 2" xfId="22440" xr:uid="{00000000-0005-0000-0000-0000AE330000}"/>
    <cellStyle name="RowTitles1-Detail 2 3 4 3 2 2 2 2" xfId="34121" xr:uid="{00000000-0005-0000-0000-0000AF330000}"/>
    <cellStyle name="RowTitles1-Detail 2 3 4 3 2 2 3" xfId="31321" xr:uid="{00000000-0005-0000-0000-0000B0330000}"/>
    <cellStyle name="RowTitles1-Detail 2 3 4 3 2 3" xfId="15687" xr:uid="{00000000-0005-0000-0000-0000B1330000}"/>
    <cellStyle name="RowTitles1-Detail 2 3 4 3 2 3 2" xfId="28353" xr:uid="{00000000-0005-0000-0000-0000B2330000}"/>
    <cellStyle name="RowTitles1-Detail 2 3 4 3 2 3 2 2" xfId="37140" xr:uid="{00000000-0005-0000-0000-0000B3330000}"/>
    <cellStyle name="RowTitles1-Detail 2 3 4 3 2 4" xfId="7090" xr:uid="{00000000-0005-0000-0000-0000B4330000}"/>
    <cellStyle name="RowTitles1-Detail 2 3 4 3 2 4 2" xfId="19393" xr:uid="{00000000-0005-0000-0000-0000B5330000}"/>
    <cellStyle name="RowTitles1-Detail 2 3 4 3 2 5" xfId="25293" xr:uid="{00000000-0005-0000-0000-0000B6330000}"/>
    <cellStyle name="RowTitles1-Detail 2 3 4 3 3" xfId="3800" xr:uid="{00000000-0005-0000-0000-0000B7330000}"/>
    <cellStyle name="RowTitles1-Detail 2 3 4 3 3 2" xfId="13427" xr:uid="{00000000-0005-0000-0000-0000B8330000}"/>
    <cellStyle name="RowTitles1-Detail 2 3 4 3 3 2 2" xfId="23788" xr:uid="{00000000-0005-0000-0000-0000B9330000}"/>
    <cellStyle name="RowTitles1-Detail 2 3 4 3 3 2 2 2" xfId="35138" xr:uid="{00000000-0005-0000-0000-0000BA330000}"/>
    <cellStyle name="RowTitles1-Detail 2 3 4 3 3 2 3" xfId="32529" xr:uid="{00000000-0005-0000-0000-0000BB330000}"/>
    <cellStyle name="RowTitles1-Detail 2 3 4 3 3 3" xfId="17020" xr:uid="{00000000-0005-0000-0000-0000BC330000}"/>
    <cellStyle name="RowTitles1-Detail 2 3 4 3 3 3 2" xfId="29686" xr:uid="{00000000-0005-0000-0000-0000BD330000}"/>
    <cellStyle name="RowTitles1-Detail 2 3 4 3 3 3 2 2" xfId="38465" xr:uid="{00000000-0005-0000-0000-0000BE330000}"/>
    <cellStyle name="RowTitles1-Detail 2 3 4 3 3 4" xfId="8598" xr:uid="{00000000-0005-0000-0000-0000BF330000}"/>
    <cellStyle name="RowTitles1-Detail 2 3 4 3 3 4 2" xfId="26371" xr:uid="{00000000-0005-0000-0000-0000C0330000}"/>
    <cellStyle name="RowTitles1-Detail 2 3 4 3 3 5" xfId="24666" xr:uid="{00000000-0005-0000-0000-0000C1330000}"/>
    <cellStyle name="RowTitles1-Detail 2 3 4 3 4" xfId="9394" xr:uid="{00000000-0005-0000-0000-0000C2330000}"/>
    <cellStyle name="RowTitles1-Detail 2 3 4 3 4 2" xfId="21204" xr:uid="{00000000-0005-0000-0000-0000C3330000}"/>
    <cellStyle name="RowTitles1-Detail 2 3 4 3 5" xfId="10744" xr:uid="{00000000-0005-0000-0000-0000C4330000}"/>
    <cellStyle name="RowTitles1-Detail 2 3 4 3 5 2" xfId="21212" xr:uid="{00000000-0005-0000-0000-0000C5330000}"/>
    <cellStyle name="RowTitles1-Detail 2 3 4 3 5 2 2" xfId="33480" xr:uid="{00000000-0005-0000-0000-0000C6330000}"/>
    <cellStyle name="RowTitles1-Detail 2 3 4 3 5 3" xfId="30608" xr:uid="{00000000-0005-0000-0000-0000C7330000}"/>
    <cellStyle name="RowTitles1-Detail 2 3 4 3 6" xfId="14425" xr:uid="{00000000-0005-0000-0000-0000C8330000}"/>
    <cellStyle name="RowTitles1-Detail 2 3 4 3 6 2" xfId="27118" xr:uid="{00000000-0005-0000-0000-0000C9330000}"/>
    <cellStyle name="RowTitles1-Detail 2 3 4 3 6 2 2" xfId="35955" xr:uid="{00000000-0005-0000-0000-0000CA330000}"/>
    <cellStyle name="RowTitles1-Detail 2 3 4 3 7" xfId="5549" xr:uid="{00000000-0005-0000-0000-0000CB330000}"/>
    <cellStyle name="RowTitles1-Detail 2 3 4 3 7 2" xfId="20148" xr:uid="{00000000-0005-0000-0000-0000CC330000}"/>
    <cellStyle name="RowTitles1-Detail 2 3 4 3 8" xfId="19185" xr:uid="{00000000-0005-0000-0000-0000CD330000}"/>
    <cellStyle name="RowTitles1-Detail 2 3 4 4" xfId="1255" xr:uid="{00000000-0005-0000-0000-0000CE330000}"/>
    <cellStyle name="RowTitles1-Detail 2 3 4 4 2" xfId="2400" xr:uid="{00000000-0005-0000-0000-0000CF330000}"/>
    <cellStyle name="RowTitles1-Detail 2 3 4 4 2 2" xfId="12041" xr:uid="{00000000-0005-0000-0000-0000D0330000}"/>
    <cellStyle name="RowTitles1-Detail 2 3 4 4 2 2 2" xfId="22441" xr:uid="{00000000-0005-0000-0000-0000D1330000}"/>
    <cellStyle name="RowTitles1-Detail 2 3 4 4 2 2 2 2" xfId="34122" xr:uid="{00000000-0005-0000-0000-0000D2330000}"/>
    <cellStyle name="RowTitles1-Detail 2 3 4 4 2 2 3" xfId="31322" xr:uid="{00000000-0005-0000-0000-0000D3330000}"/>
    <cellStyle name="RowTitles1-Detail 2 3 4 4 2 3" xfId="15688" xr:uid="{00000000-0005-0000-0000-0000D4330000}"/>
    <cellStyle name="RowTitles1-Detail 2 3 4 4 2 3 2" xfId="28354" xr:uid="{00000000-0005-0000-0000-0000D5330000}"/>
    <cellStyle name="RowTitles1-Detail 2 3 4 4 2 3 2 2" xfId="37141" xr:uid="{00000000-0005-0000-0000-0000D6330000}"/>
    <cellStyle name="RowTitles1-Detail 2 3 4 4 2 4" xfId="7393" xr:uid="{00000000-0005-0000-0000-0000D7330000}"/>
    <cellStyle name="RowTitles1-Detail 2 3 4 4 2 4 2" xfId="26076" xr:uid="{00000000-0005-0000-0000-0000D8330000}"/>
    <cellStyle name="RowTitles1-Detail 2 3 4 4 2 5" xfId="26863" xr:uid="{00000000-0005-0000-0000-0000D9330000}"/>
    <cellStyle name="RowTitles1-Detail 2 3 4 4 3" xfId="4033" xr:uid="{00000000-0005-0000-0000-0000DA330000}"/>
    <cellStyle name="RowTitles1-Detail 2 3 4 4 3 2" xfId="13655" xr:uid="{00000000-0005-0000-0000-0000DB330000}"/>
    <cellStyle name="RowTitles1-Detail 2 3 4 4 3 2 2" xfId="24007" xr:uid="{00000000-0005-0000-0000-0000DC330000}"/>
    <cellStyle name="RowTitles1-Detail 2 3 4 4 3 2 2 2" xfId="35286" xr:uid="{00000000-0005-0000-0000-0000DD330000}"/>
    <cellStyle name="RowTitles1-Detail 2 3 4 4 3 2 3" xfId="32700" xr:uid="{00000000-0005-0000-0000-0000DE330000}"/>
    <cellStyle name="RowTitles1-Detail 2 3 4 4 3 3" xfId="17233" xr:uid="{00000000-0005-0000-0000-0000DF330000}"/>
    <cellStyle name="RowTitles1-Detail 2 3 4 4 3 3 2" xfId="29899" xr:uid="{00000000-0005-0000-0000-0000E0330000}"/>
    <cellStyle name="RowTitles1-Detail 2 3 4 4 3 3 2 2" xfId="38676" xr:uid="{00000000-0005-0000-0000-0000E1330000}"/>
    <cellStyle name="RowTitles1-Detail 2 3 4 4 3 4" xfId="9716" xr:uid="{00000000-0005-0000-0000-0000E2330000}"/>
    <cellStyle name="RowTitles1-Detail 2 3 4 4 3 4 2" xfId="26274" xr:uid="{00000000-0005-0000-0000-0000E3330000}"/>
    <cellStyle name="RowTitles1-Detail 2 3 4 4 3 5" xfId="25073" xr:uid="{00000000-0005-0000-0000-0000E4330000}"/>
    <cellStyle name="RowTitles1-Detail 2 3 4 4 4" xfId="10926" xr:uid="{00000000-0005-0000-0000-0000E5330000}"/>
    <cellStyle name="RowTitles1-Detail 2 3 4 4 4 2" xfId="21366" xr:uid="{00000000-0005-0000-0000-0000E6330000}"/>
    <cellStyle name="RowTitles1-Detail 2 3 4 4 4 2 2" xfId="33571" xr:uid="{00000000-0005-0000-0000-0000E7330000}"/>
    <cellStyle name="RowTitles1-Detail 2 3 4 4 4 3" xfId="30715" xr:uid="{00000000-0005-0000-0000-0000E8330000}"/>
    <cellStyle name="RowTitles1-Detail 2 3 4 4 5" xfId="14633" xr:uid="{00000000-0005-0000-0000-0000E9330000}"/>
    <cellStyle name="RowTitles1-Detail 2 3 4 4 5 2" xfId="27318" xr:uid="{00000000-0005-0000-0000-0000EA330000}"/>
    <cellStyle name="RowTitles1-Detail 2 3 4 4 5 2 2" xfId="36147" xr:uid="{00000000-0005-0000-0000-0000EB330000}"/>
    <cellStyle name="RowTitles1-Detail 2 3 4 4 6" xfId="5849" xr:uid="{00000000-0005-0000-0000-0000EC330000}"/>
    <cellStyle name="RowTitles1-Detail 2 3 4 4 6 2" xfId="19606" xr:uid="{00000000-0005-0000-0000-0000ED330000}"/>
    <cellStyle name="RowTitles1-Detail 2 3 4 4 7" xfId="25734" xr:uid="{00000000-0005-0000-0000-0000EE330000}"/>
    <cellStyle name="RowTitles1-Detail 2 3 4 5" xfId="1472" xr:uid="{00000000-0005-0000-0000-0000EF330000}"/>
    <cellStyle name="RowTitles1-Detail 2 3 4 5 2" xfId="2401" xr:uid="{00000000-0005-0000-0000-0000F0330000}"/>
    <cellStyle name="RowTitles1-Detail 2 3 4 5 2 2" xfId="12042" xr:uid="{00000000-0005-0000-0000-0000F1330000}"/>
    <cellStyle name="RowTitles1-Detail 2 3 4 5 2 2 2" xfId="22442" xr:uid="{00000000-0005-0000-0000-0000F2330000}"/>
    <cellStyle name="RowTitles1-Detail 2 3 4 5 2 2 2 2" xfId="34123" xr:uid="{00000000-0005-0000-0000-0000F3330000}"/>
    <cellStyle name="RowTitles1-Detail 2 3 4 5 2 2 3" xfId="31323" xr:uid="{00000000-0005-0000-0000-0000F4330000}"/>
    <cellStyle name="RowTitles1-Detail 2 3 4 5 2 3" xfId="15689" xr:uid="{00000000-0005-0000-0000-0000F5330000}"/>
    <cellStyle name="RowTitles1-Detail 2 3 4 5 2 3 2" xfId="28355" xr:uid="{00000000-0005-0000-0000-0000F6330000}"/>
    <cellStyle name="RowTitles1-Detail 2 3 4 5 2 3 2 2" xfId="37142" xr:uid="{00000000-0005-0000-0000-0000F7330000}"/>
    <cellStyle name="RowTitles1-Detail 2 3 4 5 2 4" xfId="7394" xr:uid="{00000000-0005-0000-0000-0000F8330000}"/>
    <cellStyle name="RowTitles1-Detail 2 3 4 5 2 4 2" xfId="17824" xr:uid="{00000000-0005-0000-0000-0000F9330000}"/>
    <cellStyle name="RowTitles1-Detail 2 3 4 5 2 5" xfId="25388" xr:uid="{00000000-0005-0000-0000-0000FA330000}"/>
    <cellStyle name="RowTitles1-Detail 2 3 4 5 3" xfId="4250" xr:uid="{00000000-0005-0000-0000-0000FB330000}"/>
    <cellStyle name="RowTitles1-Detail 2 3 4 5 3 2" xfId="13872" xr:uid="{00000000-0005-0000-0000-0000FC330000}"/>
    <cellStyle name="RowTitles1-Detail 2 3 4 5 3 2 2" xfId="24214" xr:uid="{00000000-0005-0000-0000-0000FD330000}"/>
    <cellStyle name="RowTitles1-Detail 2 3 4 5 3 2 2 2" xfId="35427" xr:uid="{00000000-0005-0000-0000-0000FE330000}"/>
    <cellStyle name="RowTitles1-Detail 2 3 4 5 3 2 3" xfId="32862" xr:uid="{00000000-0005-0000-0000-0000FF330000}"/>
    <cellStyle name="RowTitles1-Detail 2 3 4 5 3 3" xfId="17432" xr:uid="{00000000-0005-0000-0000-000000340000}"/>
    <cellStyle name="RowTitles1-Detail 2 3 4 5 3 3 2" xfId="30098" xr:uid="{00000000-0005-0000-0000-000001340000}"/>
    <cellStyle name="RowTitles1-Detail 2 3 4 5 3 3 2 2" xfId="38875" xr:uid="{00000000-0005-0000-0000-000002340000}"/>
    <cellStyle name="RowTitles1-Detail 2 3 4 5 3 4" xfId="9717" xr:uid="{00000000-0005-0000-0000-000003340000}"/>
    <cellStyle name="RowTitles1-Detail 2 3 4 5 3 4 2" xfId="4862" xr:uid="{00000000-0005-0000-0000-000004340000}"/>
    <cellStyle name="RowTitles1-Detail 2 3 4 5 3 5" xfId="18228" xr:uid="{00000000-0005-0000-0000-000005340000}"/>
    <cellStyle name="RowTitles1-Detail 2 3 4 5 4" xfId="11143" xr:uid="{00000000-0005-0000-0000-000006340000}"/>
    <cellStyle name="RowTitles1-Detail 2 3 4 5 4 2" xfId="21574" xr:uid="{00000000-0005-0000-0000-000007340000}"/>
    <cellStyle name="RowTitles1-Detail 2 3 4 5 4 2 2" xfId="33712" xr:uid="{00000000-0005-0000-0000-000008340000}"/>
    <cellStyle name="RowTitles1-Detail 2 3 4 5 4 3" xfId="30877" xr:uid="{00000000-0005-0000-0000-000009340000}"/>
    <cellStyle name="RowTitles1-Detail 2 3 4 5 5" xfId="14850" xr:uid="{00000000-0005-0000-0000-00000A340000}"/>
    <cellStyle name="RowTitles1-Detail 2 3 4 5 5 2" xfId="27527" xr:uid="{00000000-0005-0000-0000-00000B340000}"/>
    <cellStyle name="RowTitles1-Detail 2 3 4 5 5 2 2" xfId="36346" xr:uid="{00000000-0005-0000-0000-00000C340000}"/>
    <cellStyle name="RowTitles1-Detail 2 3 4 5 6" xfId="5850" xr:uid="{00000000-0005-0000-0000-00000D340000}"/>
    <cellStyle name="RowTitles1-Detail 2 3 4 5 6 2" xfId="17804" xr:uid="{00000000-0005-0000-0000-00000E340000}"/>
    <cellStyle name="RowTitles1-Detail 2 3 4 5 7" xfId="19405" xr:uid="{00000000-0005-0000-0000-00000F340000}"/>
    <cellStyle name="RowTitles1-Detail 2 3 4 6" xfId="1674" xr:uid="{00000000-0005-0000-0000-000010340000}"/>
    <cellStyle name="RowTitles1-Detail 2 3 4 6 2" xfId="2402" xr:uid="{00000000-0005-0000-0000-000011340000}"/>
    <cellStyle name="RowTitles1-Detail 2 3 4 6 2 2" xfId="12043" xr:uid="{00000000-0005-0000-0000-000012340000}"/>
    <cellStyle name="RowTitles1-Detail 2 3 4 6 2 2 2" xfId="22443" xr:uid="{00000000-0005-0000-0000-000013340000}"/>
    <cellStyle name="RowTitles1-Detail 2 3 4 6 2 2 2 2" xfId="34124" xr:uid="{00000000-0005-0000-0000-000014340000}"/>
    <cellStyle name="RowTitles1-Detail 2 3 4 6 2 2 3" xfId="31324" xr:uid="{00000000-0005-0000-0000-000015340000}"/>
    <cellStyle name="RowTitles1-Detail 2 3 4 6 2 3" xfId="15690" xr:uid="{00000000-0005-0000-0000-000016340000}"/>
    <cellStyle name="RowTitles1-Detail 2 3 4 6 2 3 2" xfId="28356" xr:uid="{00000000-0005-0000-0000-000017340000}"/>
    <cellStyle name="RowTitles1-Detail 2 3 4 6 2 3 2 2" xfId="37143" xr:uid="{00000000-0005-0000-0000-000018340000}"/>
    <cellStyle name="RowTitles1-Detail 2 3 4 6 2 4" xfId="7395" xr:uid="{00000000-0005-0000-0000-000019340000}"/>
    <cellStyle name="RowTitles1-Detail 2 3 4 6 2 4 2" xfId="26125" xr:uid="{00000000-0005-0000-0000-00001A340000}"/>
    <cellStyle name="RowTitles1-Detail 2 3 4 6 2 5" xfId="25176" xr:uid="{00000000-0005-0000-0000-00001B340000}"/>
    <cellStyle name="RowTitles1-Detail 2 3 4 6 3" xfId="4452" xr:uid="{00000000-0005-0000-0000-00001C340000}"/>
    <cellStyle name="RowTitles1-Detail 2 3 4 6 3 2" xfId="14074" xr:uid="{00000000-0005-0000-0000-00001D340000}"/>
    <cellStyle name="RowTitles1-Detail 2 3 4 6 3 2 2" xfId="24406" xr:uid="{00000000-0005-0000-0000-00001E340000}"/>
    <cellStyle name="RowTitles1-Detail 2 3 4 6 3 2 2 2" xfId="35558" xr:uid="{00000000-0005-0000-0000-00001F340000}"/>
    <cellStyle name="RowTitles1-Detail 2 3 4 6 3 2 3" xfId="33014" xr:uid="{00000000-0005-0000-0000-000020340000}"/>
    <cellStyle name="RowTitles1-Detail 2 3 4 6 3 3" xfId="17619" xr:uid="{00000000-0005-0000-0000-000021340000}"/>
    <cellStyle name="RowTitles1-Detail 2 3 4 6 3 3 2" xfId="30285" xr:uid="{00000000-0005-0000-0000-000022340000}"/>
    <cellStyle name="RowTitles1-Detail 2 3 4 6 3 3 2 2" xfId="39062" xr:uid="{00000000-0005-0000-0000-000023340000}"/>
    <cellStyle name="RowTitles1-Detail 2 3 4 6 3 4" xfId="9718" xr:uid="{00000000-0005-0000-0000-000024340000}"/>
    <cellStyle name="RowTitles1-Detail 2 3 4 6 3 4 2" xfId="20155" xr:uid="{00000000-0005-0000-0000-000025340000}"/>
    <cellStyle name="RowTitles1-Detail 2 3 4 6 3 5" xfId="19119" xr:uid="{00000000-0005-0000-0000-000026340000}"/>
    <cellStyle name="RowTitles1-Detail 2 3 4 6 4" xfId="11345" xr:uid="{00000000-0005-0000-0000-000027340000}"/>
    <cellStyle name="RowTitles1-Detail 2 3 4 6 4 2" xfId="21770" xr:uid="{00000000-0005-0000-0000-000028340000}"/>
    <cellStyle name="RowTitles1-Detail 2 3 4 6 4 2 2" xfId="33843" xr:uid="{00000000-0005-0000-0000-000029340000}"/>
    <cellStyle name="RowTitles1-Detail 2 3 4 6 4 3" xfId="31029" xr:uid="{00000000-0005-0000-0000-00002A340000}"/>
    <cellStyle name="RowTitles1-Detail 2 3 4 6 5" xfId="15052" xr:uid="{00000000-0005-0000-0000-00002B340000}"/>
    <cellStyle name="RowTitles1-Detail 2 3 4 6 5 2" xfId="27721" xr:uid="{00000000-0005-0000-0000-00002C340000}"/>
    <cellStyle name="RowTitles1-Detail 2 3 4 6 5 2 2" xfId="36533" xr:uid="{00000000-0005-0000-0000-00002D340000}"/>
    <cellStyle name="RowTitles1-Detail 2 3 4 6 6" xfId="5851" xr:uid="{00000000-0005-0000-0000-00002E340000}"/>
    <cellStyle name="RowTitles1-Detail 2 3 4 6 6 2" xfId="5442" xr:uid="{00000000-0005-0000-0000-00002F340000}"/>
    <cellStyle name="RowTitles1-Detail 2 3 4 6 7" xfId="26077" xr:uid="{00000000-0005-0000-0000-000030340000}"/>
    <cellStyle name="RowTitles1-Detail 2 3 4 7" xfId="2397" xr:uid="{00000000-0005-0000-0000-000031340000}"/>
    <cellStyle name="RowTitles1-Detail 2 3 4 7 2" xfId="12038" xr:uid="{00000000-0005-0000-0000-000032340000}"/>
    <cellStyle name="RowTitles1-Detail 2 3 4 7 2 2" xfId="22438" xr:uid="{00000000-0005-0000-0000-000033340000}"/>
    <cellStyle name="RowTitles1-Detail 2 3 4 7 2 2 2" xfId="34119" xr:uid="{00000000-0005-0000-0000-000034340000}"/>
    <cellStyle name="RowTitles1-Detail 2 3 4 7 2 3" xfId="31319" xr:uid="{00000000-0005-0000-0000-000035340000}"/>
    <cellStyle name="RowTitles1-Detail 2 3 4 7 3" xfId="15685" xr:uid="{00000000-0005-0000-0000-000036340000}"/>
    <cellStyle name="RowTitles1-Detail 2 3 4 7 3 2" xfId="28351" xr:uid="{00000000-0005-0000-0000-000037340000}"/>
    <cellStyle name="RowTitles1-Detail 2 3 4 7 3 2 2" xfId="37138" xr:uid="{00000000-0005-0000-0000-000038340000}"/>
    <cellStyle name="RowTitles1-Detail 2 3 4 7 4" xfId="6429" xr:uid="{00000000-0005-0000-0000-000039340000}"/>
    <cellStyle name="RowTitles1-Detail 2 3 4 7 4 2" xfId="18523" xr:uid="{00000000-0005-0000-0000-00003A340000}"/>
    <cellStyle name="RowTitles1-Detail 2 3 4 7 5" xfId="18053" xr:uid="{00000000-0005-0000-0000-00003B340000}"/>
    <cellStyle name="RowTitles1-Detail 2 3 4 8" xfId="8046" xr:uid="{00000000-0005-0000-0000-00003C340000}"/>
    <cellStyle name="RowTitles1-Detail 2 3 4 8 2" xfId="26419" xr:uid="{00000000-0005-0000-0000-00003D340000}"/>
    <cellStyle name="RowTitles1-Detail 2 3 4 9" xfId="10201" xr:uid="{00000000-0005-0000-0000-00003E340000}"/>
    <cellStyle name="RowTitles1-Detail 2 3 4 9 2" xfId="20131" xr:uid="{00000000-0005-0000-0000-00003F340000}"/>
    <cellStyle name="RowTitles1-Detail 2 3 4 9 2 2" xfId="33281" xr:uid="{00000000-0005-0000-0000-000040340000}"/>
    <cellStyle name="RowTitles1-Detail 2 3 4_STUD aligned by INSTIT" xfId="4968" xr:uid="{00000000-0005-0000-0000-000041340000}"/>
    <cellStyle name="RowTitles1-Detail 2 3 5" xfId="353" xr:uid="{00000000-0005-0000-0000-000042340000}"/>
    <cellStyle name="RowTitles1-Detail 2 3 5 2" xfId="709" xr:uid="{00000000-0005-0000-0000-000043340000}"/>
    <cellStyle name="RowTitles1-Detail 2 3 5 2 2" xfId="2404" xr:uid="{00000000-0005-0000-0000-000044340000}"/>
    <cellStyle name="RowTitles1-Detail 2 3 5 2 2 2" xfId="12045" xr:uid="{00000000-0005-0000-0000-000045340000}"/>
    <cellStyle name="RowTitles1-Detail 2 3 5 2 2 2 2" xfId="22445" xr:uid="{00000000-0005-0000-0000-000046340000}"/>
    <cellStyle name="RowTitles1-Detail 2 3 5 2 2 2 2 2" xfId="34126" xr:uid="{00000000-0005-0000-0000-000047340000}"/>
    <cellStyle name="RowTitles1-Detail 2 3 5 2 2 2 3" xfId="31326" xr:uid="{00000000-0005-0000-0000-000048340000}"/>
    <cellStyle name="RowTitles1-Detail 2 3 5 2 2 3" xfId="15692" xr:uid="{00000000-0005-0000-0000-000049340000}"/>
    <cellStyle name="RowTitles1-Detail 2 3 5 2 2 3 2" xfId="28358" xr:uid="{00000000-0005-0000-0000-00004A340000}"/>
    <cellStyle name="RowTitles1-Detail 2 3 5 2 2 3 2 2" xfId="37145" xr:uid="{00000000-0005-0000-0000-00004B340000}"/>
    <cellStyle name="RowTitles1-Detail 2 3 5 2 2 4" xfId="6689" xr:uid="{00000000-0005-0000-0000-00004C340000}"/>
    <cellStyle name="RowTitles1-Detail 2 3 5 2 2 4 2" xfId="20091" xr:uid="{00000000-0005-0000-0000-00004D340000}"/>
    <cellStyle name="RowTitles1-Detail 2 3 5 2 2 5" xfId="18326" xr:uid="{00000000-0005-0000-0000-00004E340000}"/>
    <cellStyle name="RowTitles1-Detail 2 3 5 2 3" xfId="3494" xr:uid="{00000000-0005-0000-0000-00004F340000}"/>
    <cellStyle name="RowTitles1-Detail 2 3 5 2 3 2" xfId="13128" xr:uid="{00000000-0005-0000-0000-000050340000}"/>
    <cellStyle name="RowTitles1-Detail 2 3 5 2 3 2 2" xfId="23496" xr:uid="{00000000-0005-0000-0000-000051340000}"/>
    <cellStyle name="RowTitles1-Detail 2 3 5 2 3 2 2 2" xfId="34955" xr:uid="{00000000-0005-0000-0000-000052340000}"/>
    <cellStyle name="RowTitles1-Detail 2 3 5 2 3 2 3" xfId="32315" xr:uid="{00000000-0005-0000-0000-000053340000}"/>
    <cellStyle name="RowTitles1-Detail 2 3 5 2 3 3" xfId="16737" xr:uid="{00000000-0005-0000-0000-000054340000}"/>
    <cellStyle name="RowTitles1-Detail 2 3 5 2 3 3 2" xfId="29403" xr:uid="{00000000-0005-0000-0000-000055340000}"/>
    <cellStyle name="RowTitles1-Detail 2 3 5 2 3 3 2 2" xfId="38186" xr:uid="{00000000-0005-0000-0000-000056340000}"/>
    <cellStyle name="RowTitles1-Detail 2 3 5 2 3 4" xfId="8196" xr:uid="{00000000-0005-0000-0000-000057340000}"/>
    <cellStyle name="RowTitles1-Detail 2 3 5 2 3 4 2" xfId="20537" xr:uid="{00000000-0005-0000-0000-000058340000}"/>
    <cellStyle name="RowTitles1-Detail 2 3 5 2 3 5" xfId="26525" xr:uid="{00000000-0005-0000-0000-000059340000}"/>
    <cellStyle name="RowTitles1-Detail 2 3 5 2 4" xfId="8713" xr:uid="{00000000-0005-0000-0000-00005A340000}"/>
    <cellStyle name="RowTitles1-Detail 2 3 5 2 4 2" xfId="18478" xr:uid="{00000000-0005-0000-0000-00005B340000}"/>
    <cellStyle name="RowTitles1-Detail 2 3 5 2 5" xfId="10494" xr:uid="{00000000-0005-0000-0000-00005C340000}"/>
    <cellStyle name="RowTitles1-Detail 2 3 5 2 5 2" xfId="20996" xr:uid="{00000000-0005-0000-0000-00005D340000}"/>
    <cellStyle name="RowTitles1-Detail 2 3 5 2 5 2 2" xfId="33383" xr:uid="{00000000-0005-0000-0000-00005E340000}"/>
    <cellStyle name="RowTitles1-Detail 2 3 5 2 5 3" xfId="30491" xr:uid="{00000000-0005-0000-0000-00005F340000}"/>
    <cellStyle name="RowTitles1-Detail 2 3 5 2 6" xfId="10692" xr:uid="{00000000-0005-0000-0000-000060340000}"/>
    <cellStyle name="RowTitles1-Detail 2 3 5 2 6 2" xfId="18133" xr:uid="{00000000-0005-0000-0000-000061340000}"/>
    <cellStyle name="RowTitles1-Detail 2 3 5 2 6 2 2" xfId="33167" xr:uid="{00000000-0005-0000-0000-000062340000}"/>
    <cellStyle name="RowTitles1-Detail 2 3 5 2 7" xfId="5225" xr:uid="{00000000-0005-0000-0000-000063340000}"/>
    <cellStyle name="RowTitles1-Detail 2 3 5 2 7 2" xfId="26064" xr:uid="{00000000-0005-0000-0000-000064340000}"/>
    <cellStyle name="RowTitles1-Detail 2 3 5 2 8" xfId="20662" xr:uid="{00000000-0005-0000-0000-000065340000}"/>
    <cellStyle name="RowTitles1-Detail 2 3 5 3" xfId="988" xr:uid="{00000000-0005-0000-0000-000066340000}"/>
    <cellStyle name="RowTitles1-Detail 2 3 5 3 2" xfId="2405" xr:uid="{00000000-0005-0000-0000-000067340000}"/>
    <cellStyle name="RowTitles1-Detail 2 3 5 3 2 2" xfId="12046" xr:uid="{00000000-0005-0000-0000-000068340000}"/>
    <cellStyle name="RowTitles1-Detail 2 3 5 3 2 2 2" xfId="22446" xr:uid="{00000000-0005-0000-0000-000069340000}"/>
    <cellStyle name="RowTitles1-Detail 2 3 5 3 2 2 2 2" xfId="34127" xr:uid="{00000000-0005-0000-0000-00006A340000}"/>
    <cellStyle name="RowTitles1-Detail 2 3 5 3 2 2 3" xfId="31327" xr:uid="{00000000-0005-0000-0000-00006B340000}"/>
    <cellStyle name="RowTitles1-Detail 2 3 5 3 2 3" xfId="15693" xr:uid="{00000000-0005-0000-0000-00006C340000}"/>
    <cellStyle name="RowTitles1-Detail 2 3 5 3 2 3 2" xfId="28359" xr:uid="{00000000-0005-0000-0000-00006D340000}"/>
    <cellStyle name="RowTitles1-Detail 2 3 5 3 2 3 2 2" xfId="37146" xr:uid="{00000000-0005-0000-0000-00006E340000}"/>
    <cellStyle name="RowTitles1-Detail 2 3 5 3 2 4" xfId="6840" xr:uid="{00000000-0005-0000-0000-00006F340000}"/>
    <cellStyle name="RowTitles1-Detail 2 3 5 3 2 4 2" xfId="20085" xr:uid="{00000000-0005-0000-0000-000070340000}"/>
    <cellStyle name="RowTitles1-Detail 2 3 5 3 2 5" xfId="19068" xr:uid="{00000000-0005-0000-0000-000071340000}"/>
    <cellStyle name="RowTitles1-Detail 2 3 5 3 3" xfId="3766" xr:uid="{00000000-0005-0000-0000-000072340000}"/>
    <cellStyle name="RowTitles1-Detail 2 3 5 3 3 2" xfId="13393" xr:uid="{00000000-0005-0000-0000-000073340000}"/>
    <cellStyle name="RowTitles1-Detail 2 3 5 3 3 2 2" xfId="23758" xr:uid="{00000000-0005-0000-0000-000074340000}"/>
    <cellStyle name="RowTitles1-Detail 2 3 5 3 3 2 2 2" xfId="35119" xr:uid="{00000000-0005-0000-0000-000075340000}"/>
    <cellStyle name="RowTitles1-Detail 2 3 5 3 3 2 3" xfId="32506" xr:uid="{00000000-0005-0000-0000-000076340000}"/>
    <cellStyle name="RowTitles1-Detail 2 3 5 3 3 3" xfId="16992" xr:uid="{00000000-0005-0000-0000-000077340000}"/>
    <cellStyle name="RowTitles1-Detail 2 3 5 3 3 3 2" xfId="29658" xr:uid="{00000000-0005-0000-0000-000078340000}"/>
    <cellStyle name="RowTitles1-Detail 2 3 5 3 3 3 2 2" xfId="38437" xr:uid="{00000000-0005-0000-0000-000079340000}"/>
    <cellStyle name="RowTitles1-Detail 2 3 5 3 3 4" xfId="8346" xr:uid="{00000000-0005-0000-0000-00007A340000}"/>
    <cellStyle name="RowTitles1-Detail 2 3 5 3 3 4 2" xfId="24991" xr:uid="{00000000-0005-0000-0000-00007B340000}"/>
    <cellStyle name="RowTitles1-Detail 2 3 5 3 3 5" xfId="18937" xr:uid="{00000000-0005-0000-0000-00007C340000}"/>
    <cellStyle name="RowTitles1-Detail 2 3 5 3 4" xfId="9139" xr:uid="{00000000-0005-0000-0000-00007D340000}"/>
    <cellStyle name="RowTitles1-Detail 2 3 5 3 4 2" xfId="25585" xr:uid="{00000000-0005-0000-0000-00007E340000}"/>
    <cellStyle name="RowTitles1-Detail 2 3 5 3 5" xfId="14395" xr:uid="{00000000-0005-0000-0000-00007F340000}"/>
    <cellStyle name="RowTitles1-Detail 2 3 5 3 5 2" xfId="27092" xr:uid="{00000000-0005-0000-0000-000080340000}"/>
    <cellStyle name="RowTitles1-Detail 2 3 5 3 5 2 2" xfId="35931" xr:uid="{00000000-0005-0000-0000-000081340000}"/>
    <cellStyle name="RowTitles1-Detail 2 3 5 4" xfId="1221" xr:uid="{00000000-0005-0000-0000-000082340000}"/>
    <cellStyle name="RowTitles1-Detail 2 3 5 4 2" xfId="2406" xr:uid="{00000000-0005-0000-0000-000083340000}"/>
    <cellStyle name="RowTitles1-Detail 2 3 5 4 2 2" xfId="12047" xr:uid="{00000000-0005-0000-0000-000084340000}"/>
    <cellStyle name="RowTitles1-Detail 2 3 5 4 2 2 2" xfId="22447" xr:uid="{00000000-0005-0000-0000-000085340000}"/>
    <cellStyle name="RowTitles1-Detail 2 3 5 4 2 2 2 2" xfId="34128" xr:uid="{00000000-0005-0000-0000-000086340000}"/>
    <cellStyle name="RowTitles1-Detail 2 3 5 4 2 2 3" xfId="31328" xr:uid="{00000000-0005-0000-0000-000087340000}"/>
    <cellStyle name="RowTitles1-Detail 2 3 5 4 2 3" xfId="15694" xr:uid="{00000000-0005-0000-0000-000088340000}"/>
    <cellStyle name="RowTitles1-Detail 2 3 5 4 2 3 2" xfId="28360" xr:uid="{00000000-0005-0000-0000-000089340000}"/>
    <cellStyle name="RowTitles1-Detail 2 3 5 4 2 3 2 2" xfId="37147" xr:uid="{00000000-0005-0000-0000-00008A340000}"/>
    <cellStyle name="RowTitles1-Detail 2 3 5 4 2 4" xfId="7396" xr:uid="{00000000-0005-0000-0000-00008B340000}"/>
    <cellStyle name="RowTitles1-Detail 2 3 5 4 2 4 2" xfId="20699" xr:uid="{00000000-0005-0000-0000-00008C340000}"/>
    <cellStyle name="RowTitles1-Detail 2 3 5 4 2 5" xfId="26735" xr:uid="{00000000-0005-0000-0000-00008D340000}"/>
    <cellStyle name="RowTitles1-Detail 2 3 5 4 3" xfId="3999" xr:uid="{00000000-0005-0000-0000-00008E340000}"/>
    <cellStyle name="RowTitles1-Detail 2 3 5 4 3 2" xfId="13621" xr:uid="{00000000-0005-0000-0000-00008F340000}"/>
    <cellStyle name="RowTitles1-Detail 2 3 5 4 3 2 2" xfId="23978" xr:uid="{00000000-0005-0000-0000-000090340000}"/>
    <cellStyle name="RowTitles1-Detail 2 3 5 4 3 2 2 2" xfId="35267" xr:uid="{00000000-0005-0000-0000-000091340000}"/>
    <cellStyle name="RowTitles1-Detail 2 3 5 4 3 2 3" xfId="32678" xr:uid="{00000000-0005-0000-0000-000092340000}"/>
    <cellStyle name="RowTitles1-Detail 2 3 5 4 3 3" xfId="17205" xr:uid="{00000000-0005-0000-0000-000093340000}"/>
    <cellStyle name="RowTitles1-Detail 2 3 5 4 3 3 2" xfId="29871" xr:uid="{00000000-0005-0000-0000-000094340000}"/>
    <cellStyle name="RowTitles1-Detail 2 3 5 4 3 3 2 2" xfId="38648" xr:uid="{00000000-0005-0000-0000-000095340000}"/>
    <cellStyle name="RowTitles1-Detail 2 3 5 4 3 4" xfId="9719" xr:uid="{00000000-0005-0000-0000-000096340000}"/>
    <cellStyle name="RowTitles1-Detail 2 3 5 4 3 4 2" xfId="25564" xr:uid="{00000000-0005-0000-0000-000097340000}"/>
    <cellStyle name="RowTitles1-Detail 2 3 5 4 3 5" xfId="22235" xr:uid="{00000000-0005-0000-0000-000098340000}"/>
    <cellStyle name="RowTitles1-Detail 2 3 5 4 4" xfId="10892" xr:uid="{00000000-0005-0000-0000-000099340000}"/>
    <cellStyle name="RowTitles1-Detail 2 3 5 4 4 2" xfId="21336" xr:uid="{00000000-0005-0000-0000-00009A340000}"/>
    <cellStyle name="RowTitles1-Detail 2 3 5 4 4 2 2" xfId="33552" xr:uid="{00000000-0005-0000-0000-00009B340000}"/>
    <cellStyle name="RowTitles1-Detail 2 3 5 4 4 3" xfId="30693" xr:uid="{00000000-0005-0000-0000-00009C340000}"/>
    <cellStyle name="RowTitles1-Detail 2 3 5 4 5" xfId="14599" xr:uid="{00000000-0005-0000-0000-00009D340000}"/>
    <cellStyle name="RowTitles1-Detail 2 3 5 4 5 2" xfId="27288" xr:uid="{00000000-0005-0000-0000-00009E340000}"/>
    <cellStyle name="RowTitles1-Detail 2 3 5 4 5 2 2" xfId="36119" xr:uid="{00000000-0005-0000-0000-00009F340000}"/>
    <cellStyle name="RowTitles1-Detail 2 3 5 4 6" xfId="5852" xr:uid="{00000000-0005-0000-0000-0000A0340000}"/>
    <cellStyle name="RowTitles1-Detail 2 3 5 4 6 2" xfId="26827" xr:uid="{00000000-0005-0000-0000-0000A1340000}"/>
    <cellStyle name="RowTitles1-Detail 2 3 5 4 7" xfId="26889" xr:uid="{00000000-0005-0000-0000-0000A2340000}"/>
    <cellStyle name="RowTitles1-Detail 2 3 5 5" xfId="1440" xr:uid="{00000000-0005-0000-0000-0000A3340000}"/>
    <cellStyle name="RowTitles1-Detail 2 3 5 5 2" xfId="2407" xr:uid="{00000000-0005-0000-0000-0000A4340000}"/>
    <cellStyle name="RowTitles1-Detail 2 3 5 5 2 2" xfId="12048" xr:uid="{00000000-0005-0000-0000-0000A5340000}"/>
    <cellStyle name="RowTitles1-Detail 2 3 5 5 2 2 2" xfId="22448" xr:uid="{00000000-0005-0000-0000-0000A6340000}"/>
    <cellStyle name="RowTitles1-Detail 2 3 5 5 2 2 2 2" xfId="34129" xr:uid="{00000000-0005-0000-0000-0000A7340000}"/>
    <cellStyle name="RowTitles1-Detail 2 3 5 5 2 2 3" xfId="31329" xr:uid="{00000000-0005-0000-0000-0000A8340000}"/>
    <cellStyle name="RowTitles1-Detail 2 3 5 5 2 3" xfId="15695" xr:uid="{00000000-0005-0000-0000-0000A9340000}"/>
    <cellStyle name="RowTitles1-Detail 2 3 5 5 2 3 2" xfId="28361" xr:uid="{00000000-0005-0000-0000-0000AA340000}"/>
    <cellStyle name="RowTitles1-Detail 2 3 5 5 2 3 2 2" xfId="37148" xr:uid="{00000000-0005-0000-0000-0000AB340000}"/>
    <cellStyle name="RowTitles1-Detail 2 3 5 5 2 4" xfId="7397" xr:uid="{00000000-0005-0000-0000-0000AC340000}"/>
    <cellStyle name="RowTitles1-Detail 2 3 5 5 2 4 2" xfId="24050" xr:uid="{00000000-0005-0000-0000-0000AD340000}"/>
    <cellStyle name="RowTitles1-Detail 2 3 5 5 2 5" xfId="20512" xr:uid="{00000000-0005-0000-0000-0000AE340000}"/>
    <cellStyle name="RowTitles1-Detail 2 3 5 5 3" xfId="4218" xr:uid="{00000000-0005-0000-0000-0000AF340000}"/>
    <cellStyle name="RowTitles1-Detail 2 3 5 5 3 2" xfId="13840" xr:uid="{00000000-0005-0000-0000-0000B0340000}"/>
    <cellStyle name="RowTitles1-Detail 2 3 5 5 3 2 2" xfId="24185" xr:uid="{00000000-0005-0000-0000-0000B1340000}"/>
    <cellStyle name="RowTitles1-Detail 2 3 5 5 3 2 2 2" xfId="35409" xr:uid="{00000000-0005-0000-0000-0000B2340000}"/>
    <cellStyle name="RowTitles1-Detail 2 3 5 5 3 2 3" xfId="32841" xr:uid="{00000000-0005-0000-0000-0000B3340000}"/>
    <cellStyle name="RowTitles1-Detail 2 3 5 5 3 3" xfId="17406" xr:uid="{00000000-0005-0000-0000-0000B4340000}"/>
    <cellStyle name="RowTitles1-Detail 2 3 5 5 3 3 2" xfId="30072" xr:uid="{00000000-0005-0000-0000-0000B5340000}"/>
    <cellStyle name="RowTitles1-Detail 2 3 5 5 3 3 2 2" xfId="38849" xr:uid="{00000000-0005-0000-0000-0000B6340000}"/>
    <cellStyle name="RowTitles1-Detail 2 3 5 5 3 4" xfId="9720" xr:uid="{00000000-0005-0000-0000-0000B7340000}"/>
    <cellStyle name="RowTitles1-Detail 2 3 5 5 3 4 2" xfId="25709" xr:uid="{00000000-0005-0000-0000-0000B8340000}"/>
    <cellStyle name="RowTitles1-Detail 2 3 5 5 3 5" xfId="18813" xr:uid="{00000000-0005-0000-0000-0000B9340000}"/>
    <cellStyle name="RowTitles1-Detail 2 3 5 5 4" xfId="11111" xr:uid="{00000000-0005-0000-0000-0000BA340000}"/>
    <cellStyle name="RowTitles1-Detail 2 3 5 5 4 2" xfId="21545" xr:uid="{00000000-0005-0000-0000-0000BB340000}"/>
    <cellStyle name="RowTitles1-Detail 2 3 5 5 4 2 2" xfId="33694" xr:uid="{00000000-0005-0000-0000-0000BC340000}"/>
    <cellStyle name="RowTitles1-Detail 2 3 5 5 4 3" xfId="30856" xr:uid="{00000000-0005-0000-0000-0000BD340000}"/>
    <cellStyle name="RowTitles1-Detail 2 3 5 5 5" xfId="14818" xr:uid="{00000000-0005-0000-0000-0000BE340000}"/>
    <cellStyle name="RowTitles1-Detail 2 3 5 5 5 2" xfId="27499" xr:uid="{00000000-0005-0000-0000-0000BF340000}"/>
    <cellStyle name="RowTitles1-Detail 2 3 5 5 5 2 2" xfId="36320" xr:uid="{00000000-0005-0000-0000-0000C0340000}"/>
    <cellStyle name="RowTitles1-Detail 2 3 5 5 6" xfId="5853" xr:uid="{00000000-0005-0000-0000-0000C1340000}"/>
    <cellStyle name="RowTitles1-Detail 2 3 5 5 6 2" xfId="26535" xr:uid="{00000000-0005-0000-0000-0000C2340000}"/>
    <cellStyle name="RowTitles1-Detail 2 3 5 5 7" xfId="25997" xr:uid="{00000000-0005-0000-0000-0000C3340000}"/>
    <cellStyle name="RowTitles1-Detail 2 3 5 6" xfId="1642" xr:uid="{00000000-0005-0000-0000-0000C4340000}"/>
    <cellStyle name="RowTitles1-Detail 2 3 5 6 2" xfId="2408" xr:uid="{00000000-0005-0000-0000-0000C5340000}"/>
    <cellStyle name="RowTitles1-Detail 2 3 5 6 2 2" xfId="12049" xr:uid="{00000000-0005-0000-0000-0000C6340000}"/>
    <cellStyle name="RowTitles1-Detail 2 3 5 6 2 2 2" xfId="22449" xr:uid="{00000000-0005-0000-0000-0000C7340000}"/>
    <cellStyle name="RowTitles1-Detail 2 3 5 6 2 2 2 2" xfId="34130" xr:uid="{00000000-0005-0000-0000-0000C8340000}"/>
    <cellStyle name="RowTitles1-Detail 2 3 5 6 2 2 3" xfId="31330" xr:uid="{00000000-0005-0000-0000-0000C9340000}"/>
    <cellStyle name="RowTitles1-Detail 2 3 5 6 2 3" xfId="15696" xr:uid="{00000000-0005-0000-0000-0000CA340000}"/>
    <cellStyle name="RowTitles1-Detail 2 3 5 6 2 3 2" xfId="28362" xr:uid="{00000000-0005-0000-0000-0000CB340000}"/>
    <cellStyle name="RowTitles1-Detail 2 3 5 6 2 3 2 2" xfId="37149" xr:uid="{00000000-0005-0000-0000-0000CC340000}"/>
    <cellStyle name="RowTitles1-Detail 2 3 5 6 2 4" xfId="7398" xr:uid="{00000000-0005-0000-0000-0000CD340000}"/>
    <cellStyle name="RowTitles1-Detail 2 3 5 6 2 4 2" xfId="19881" xr:uid="{00000000-0005-0000-0000-0000CE340000}"/>
    <cellStyle name="RowTitles1-Detail 2 3 5 6 2 5" xfId="19830" xr:uid="{00000000-0005-0000-0000-0000CF340000}"/>
    <cellStyle name="RowTitles1-Detail 2 3 5 6 3" xfId="4420" xr:uid="{00000000-0005-0000-0000-0000D0340000}"/>
    <cellStyle name="RowTitles1-Detail 2 3 5 6 3 2" xfId="14042" xr:uid="{00000000-0005-0000-0000-0000D1340000}"/>
    <cellStyle name="RowTitles1-Detail 2 3 5 6 3 2 2" xfId="24379" xr:uid="{00000000-0005-0000-0000-0000D2340000}"/>
    <cellStyle name="RowTitles1-Detail 2 3 5 6 3 2 2 2" xfId="35540" xr:uid="{00000000-0005-0000-0000-0000D3340000}"/>
    <cellStyle name="RowTitles1-Detail 2 3 5 6 3 2 3" xfId="32993" xr:uid="{00000000-0005-0000-0000-0000D4340000}"/>
    <cellStyle name="RowTitles1-Detail 2 3 5 6 3 3" xfId="17593" xr:uid="{00000000-0005-0000-0000-0000D5340000}"/>
    <cellStyle name="RowTitles1-Detail 2 3 5 6 3 3 2" xfId="30259" xr:uid="{00000000-0005-0000-0000-0000D6340000}"/>
    <cellStyle name="RowTitles1-Detail 2 3 5 6 3 3 2 2" xfId="39036" xr:uid="{00000000-0005-0000-0000-0000D7340000}"/>
    <cellStyle name="RowTitles1-Detail 2 3 5 6 3 4" xfId="9721" xr:uid="{00000000-0005-0000-0000-0000D8340000}"/>
    <cellStyle name="RowTitles1-Detail 2 3 5 6 3 4 2" xfId="25868" xr:uid="{00000000-0005-0000-0000-0000D9340000}"/>
    <cellStyle name="RowTitles1-Detail 2 3 5 6 3 5" xfId="18174" xr:uid="{00000000-0005-0000-0000-0000DA340000}"/>
    <cellStyle name="RowTitles1-Detail 2 3 5 6 4" xfId="11313" xr:uid="{00000000-0005-0000-0000-0000DB340000}"/>
    <cellStyle name="RowTitles1-Detail 2 3 5 6 4 2" xfId="21742" xr:uid="{00000000-0005-0000-0000-0000DC340000}"/>
    <cellStyle name="RowTitles1-Detail 2 3 5 6 4 2 2" xfId="33825" xr:uid="{00000000-0005-0000-0000-0000DD340000}"/>
    <cellStyle name="RowTitles1-Detail 2 3 5 6 4 3" xfId="31008" xr:uid="{00000000-0005-0000-0000-0000DE340000}"/>
    <cellStyle name="RowTitles1-Detail 2 3 5 6 5" xfId="15020" xr:uid="{00000000-0005-0000-0000-0000DF340000}"/>
    <cellStyle name="RowTitles1-Detail 2 3 5 6 5 2" xfId="27693" xr:uid="{00000000-0005-0000-0000-0000E0340000}"/>
    <cellStyle name="RowTitles1-Detail 2 3 5 6 5 2 2" xfId="36507" xr:uid="{00000000-0005-0000-0000-0000E1340000}"/>
    <cellStyle name="RowTitles1-Detail 2 3 5 6 6" xfId="5854" xr:uid="{00000000-0005-0000-0000-0000E2340000}"/>
    <cellStyle name="RowTitles1-Detail 2 3 5 6 6 2" xfId="25217" xr:uid="{00000000-0005-0000-0000-0000E3340000}"/>
    <cellStyle name="RowTitles1-Detail 2 3 5 6 7" xfId="19911" xr:uid="{00000000-0005-0000-0000-0000E4340000}"/>
    <cellStyle name="RowTitles1-Detail 2 3 5 7" xfId="2403" xr:uid="{00000000-0005-0000-0000-0000E5340000}"/>
    <cellStyle name="RowTitles1-Detail 2 3 5 7 2" xfId="12044" xr:uid="{00000000-0005-0000-0000-0000E6340000}"/>
    <cellStyle name="RowTitles1-Detail 2 3 5 7 2 2" xfId="22444" xr:uid="{00000000-0005-0000-0000-0000E7340000}"/>
    <cellStyle name="RowTitles1-Detail 2 3 5 7 2 2 2" xfId="34125" xr:uid="{00000000-0005-0000-0000-0000E8340000}"/>
    <cellStyle name="RowTitles1-Detail 2 3 5 7 2 3" xfId="31325" xr:uid="{00000000-0005-0000-0000-0000E9340000}"/>
    <cellStyle name="RowTitles1-Detail 2 3 5 7 3" xfId="15691" xr:uid="{00000000-0005-0000-0000-0000EA340000}"/>
    <cellStyle name="RowTitles1-Detail 2 3 5 7 3 2" xfId="28357" xr:uid="{00000000-0005-0000-0000-0000EB340000}"/>
    <cellStyle name="RowTitles1-Detail 2 3 5 7 3 2 2" xfId="37144" xr:uid="{00000000-0005-0000-0000-0000EC340000}"/>
    <cellStyle name="RowTitles1-Detail 2 3 5 7 4" xfId="6398" xr:uid="{00000000-0005-0000-0000-0000ED340000}"/>
    <cellStyle name="RowTitles1-Detail 2 3 5 7 4 2" xfId="19786" xr:uid="{00000000-0005-0000-0000-0000EE340000}"/>
    <cellStyle name="RowTitles1-Detail 2 3 5 7 5" xfId="26387" xr:uid="{00000000-0005-0000-0000-0000EF340000}"/>
    <cellStyle name="RowTitles1-Detail 2 3 5 8" xfId="3304" xr:uid="{00000000-0005-0000-0000-0000F0340000}"/>
    <cellStyle name="RowTitles1-Detail 2 3 5 8 2" xfId="12945" xr:uid="{00000000-0005-0000-0000-0000F1340000}"/>
    <cellStyle name="RowTitles1-Detail 2 3 5 8 2 2" xfId="23317" xr:uid="{00000000-0005-0000-0000-0000F2340000}"/>
    <cellStyle name="RowTitles1-Detail 2 3 5 8 2 2 2" xfId="34852" xr:uid="{00000000-0005-0000-0000-0000F3340000}"/>
    <cellStyle name="RowTitles1-Detail 2 3 5 8 2 3" xfId="32196" xr:uid="{00000000-0005-0000-0000-0000F4340000}"/>
    <cellStyle name="RowTitles1-Detail 2 3 5 8 3" xfId="16562" xr:uid="{00000000-0005-0000-0000-0000F5340000}"/>
    <cellStyle name="RowTitles1-Detail 2 3 5 8 3 2" xfId="29228" xr:uid="{00000000-0005-0000-0000-0000F6340000}"/>
    <cellStyle name="RowTitles1-Detail 2 3 5 8 3 2 2" xfId="38015" xr:uid="{00000000-0005-0000-0000-0000F7340000}"/>
    <cellStyle name="RowTitles1-Detail 2 3 5 8 4" xfId="8922" xr:uid="{00000000-0005-0000-0000-0000F8340000}"/>
    <cellStyle name="RowTitles1-Detail 2 3 5 8 4 2" xfId="26326" xr:uid="{00000000-0005-0000-0000-0000F9340000}"/>
    <cellStyle name="RowTitles1-Detail 2 3 5 8 5" xfId="20248" xr:uid="{00000000-0005-0000-0000-0000FA340000}"/>
    <cellStyle name="RowTitles1-Detail 2 3 5 9" xfId="10548" xr:uid="{00000000-0005-0000-0000-0000FB340000}"/>
    <cellStyle name="RowTitles1-Detail 2 3 5 9 2" xfId="26468" xr:uid="{00000000-0005-0000-0000-0000FC340000}"/>
    <cellStyle name="RowTitles1-Detail 2 3 5 9 2 2" xfId="35756" xr:uid="{00000000-0005-0000-0000-0000FD340000}"/>
    <cellStyle name="RowTitles1-Detail 2 3 5_STUD aligned by INSTIT" xfId="4969" xr:uid="{00000000-0005-0000-0000-0000FE340000}"/>
    <cellStyle name="RowTitles1-Detail 2 3 6" xfId="374" xr:uid="{00000000-0005-0000-0000-0000FF340000}"/>
    <cellStyle name="RowTitles1-Detail 2 3 6 2" xfId="730" xr:uid="{00000000-0005-0000-0000-000000350000}"/>
    <cellStyle name="RowTitles1-Detail 2 3 6 2 2" xfId="2410" xr:uid="{00000000-0005-0000-0000-000001350000}"/>
    <cellStyle name="RowTitles1-Detail 2 3 6 2 2 2" xfId="12051" xr:uid="{00000000-0005-0000-0000-000002350000}"/>
    <cellStyle name="RowTitles1-Detail 2 3 6 2 2 2 2" xfId="22451" xr:uid="{00000000-0005-0000-0000-000003350000}"/>
    <cellStyle name="RowTitles1-Detail 2 3 6 2 2 2 2 2" xfId="34132" xr:uid="{00000000-0005-0000-0000-000004350000}"/>
    <cellStyle name="RowTitles1-Detail 2 3 6 2 2 2 3" xfId="31332" xr:uid="{00000000-0005-0000-0000-000005350000}"/>
    <cellStyle name="RowTitles1-Detail 2 3 6 2 2 3" xfId="15698" xr:uid="{00000000-0005-0000-0000-000006350000}"/>
    <cellStyle name="RowTitles1-Detail 2 3 6 2 2 3 2" xfId="28364" xr:uid="{00000000-0005-0000-0000-000007350000}"/>
    <cellStyle name="RowTitles1-Detail 2 3 6 2 2 3 2 2" xfId="37151" xr:uid="{00000000-0005-0000-0000-000008350000}"/>
    <cellStyle name="RowTitles1-Detail 2 3 6 2 2 4" xfId="6702" xr:uid="{00000000-0005-0000-0000-000009350000}"/>
    <cellStyle name="RowTitles1-Detail 2 3 6 2 2 4 2" xfId="18546" xr:uid="{00000000-0005-0000-0000-00000A350000}"/>
    <cellStyle name="RowTitles1-Detail 2 3 6 2 2 5" xfId="19258" xr:uid="{00000000-0005-0000-0000-00000B350000}"/>
    <cellStyle name="RowTitles1-Detail 2 3 6 2 3" xfId="3511" xr:uid="{00000000-0005-0000-0000-00000C350000}"/>
    <cellStyle name="RowTitles1-Detail 2 3 6 2 3 2" xfId="13143" xr:uid="{00000000-0005-0000-0000-00000D350000}"/>
    <cellStyle name="RowTitles1-Detail 2 3 6 2 3 2 2" xfId="23512" xr:uid="{00000000-0005-0000-0000-00000E350000}"/>
    <cellStyle name="RowTitles1-Detail 2 3 6 2 3 2 2 2" xfId="34965" xr:uid="{00000000-0005-0000-0000-00000F350000}"/>
    <cellStyle name="RowTitles1-Detail 2 3 6 2 3 2 3" xfId="32327" xr:uid="{00000000-0005-0000-0000-000010350000}"/>
    <cellStyle name="RowTitles1-Detail 2 3 6 2 3 3" xfId="16754" xr:uid="{00000000-0005-0000-0000-000011350000}"/>
    <cellStyle name="RowTitles1-Detail 2 3 6 2 3 3 2" xfId="29420" xr:uid="{00000000-0005-0000-0000-000012350000}"/>
    <cellStyle name="RowTitles1-Detail 2 3 6 2 3 3 2 2" xfId="38201" xr:uid="{00000000-0005-0000-0000-000013350000}"/>
    <cellStyle name="RowTitles1-Detail 2 3 6 2 3 4" xfId="8208" xr:uid="{00000000-0005-0000-0000-000014350000}"/>
    <cellStyle name="RowTitles1-Detail 2 3 6 2 3 4 2" xfId="24577" xr:uid="{00000000-0005-0000-0000-000015350000}"/>
    <cellStyle name="RowTitles1-Detail 2 3 6 2 3 5" xfId="20672" xr:uid="{00000000-0005-0000-0000-000016350000}"/>
    <cellStyle name="RowTitles1-Detail 2 3 6 2 4" xfId="7860" xr:uid="{00000000-0005-0000-0000-000017350000}"/>
    <cellStyle name="RowTitles1-Detail 2 3 6 2 4 2" xfId="20578" xr:uid="{00000000-0005-0000-0000-000018350000}"/>
    <cellStyle name="RowTitles1-Detail 2 3 6 2 5" xfId="10513" xr:uid="{00000000-0005-0000-0000-000019350000}"/>
    <cellStyle name="RowTitles1-Detail 2 3 6 2 5 2" xfId="21010" xr:uid="{00000000-0005-0000-0000-00001A350000}"/>
    <cellStyle name="RowTitles1-Detail 2 3 6 2 5 2 2" xfId="33388" xr:uid="{00000000-0005-0000-0000-00001B350000}"/>
    <cellStyle name="RowTitles1-Detail 2 3 6 2 5 3" xfId="30499" xr:uid="{00000000-0005-0000-0000-00001C350000}"/>
    <cellStyle name="RowTitles1-Detail 2 3 6 2 6" xfId="10753" xr:uid="{00000000-0005-0000-0000-00001D350000}"/>
    <cellStyle name="RowTitles1-Detail 2 3 6 2 6 2" xfId="20793" xr:uid="{00000000-0005-0000-0000-00001E350000}"/>
    <cellStyle name="RowTitles1-Detail 2 3 6 2 6 2 2" xfId="33319" xr:uid="{00000000-0005-0000-0000-00001F350000}"/>
    <cellStyle name="RowTitles1-Detail 2 3 6 3" xfId="1009" xr:uid="{00000000-0005-0000-0000-000020350000}"/>
    <cellStyle name="RowTitles1-Detail 2 3 6 3 2" xfId="2411" xr:uid="{00000000-0005-0000-0000-000021350000}"/>
    <cellStyle name="RowTitles1-Detail 2 3 6 3 2 2" xfId="12052" xr:uid="{00000000-0005-0000-0000-000022350000}"/>
    <cellStyle name="RowTitles1-Detail 2 3 6 3 2 2 2" xfId="22452" xr:uid="{00000000-0005-0000-0000-000023350000}"/>
    <cellStyle name="RowTitles1-Detail 2 3 6 3 2 2 2 2" xfId="34133" xr:uid="{00000000-0005-0000-0000-000024350000}"/>
    <cellStyle name="RowTitles1-Detail 2 3 6 3 2 2 3" xfId="31333" xr:uid="{00000000-0005-0000-0000-000025350000}"/>
    <cellStyle name="RowTitles1-Detail 2 3 6 3 2 3" xfId="15699" xr:uid="{00000000-0005-0000-0000-000026350000}"/>
    <cellStyle name="RowTitles1-Detail 2 3 6 3 2 3 2" xfId="28365" xr:uid="{00000000-0005-0000-0000-000027350000}"/>
    <cellStyle name="RowTitles1-Detail 2 3 6 3 2 3 2 2" xfId="37152" xr:uid="{00000000-0005-0000-0000-000028350000}"/>
    <cellStyle name="RowTitles1-Detail 2 3 6 3 2 4" xfId="6856" xr:uid="{00000000-0005-0000-0000-000029350000}"/>
    <cellStyle name="RowTitles1-Detail 2 3 6 3 2 4 2" xfId="18085" xr:uid="{00000000-0005-0000-0000-00002A350000}"/>
    <cellStyle name="RowTitles1-Detail 2 3 6 3 2 5" xfId="6528" xr:uid="{00000000-0005-0000-0000-00002B350000}"/>
    <cellStyle name="RowTitles1-Detail 2 3 6 3 3" xfId="3787" xr:uid="{00000000-0005-0000-0000-00002C350000}"/>
    <cellStyle name="RowTitles1-Detail 2 3 6 3 3 2" xfId="13414" xr:uid="{00000000-0005-0000-0000-00002D350000}"/>
    <cellStyle name="RowTitles1-Detail 2 3 6 3 3 2 2" xfId="23777" xr:uid="{00000000-0005-0000-0000-00002E350000}"/>
    <cellStyle name="RowTitles1-Detail 2 3 6 3 3 2 2 2" xfId="35130" xr:uid="{00000000-0005-0000-0000-00002F350000}"/>
    <cellStyle name="RowTitles1-Detail 2 3 6 3 3 2 3" xfId="32520" xr:uid="{00000000-0005-0000-0000-000030350000}"/>
    <cellStyle name="RowTitles1-Detail 2 3 6 3 3 3" xfId="17009" xr:uid="{00000000-0005-0000-0000-000031350000}"/>
    <cellStyle name="RowTitles1-Detail 2 3 6 3 3 3 2" xfId="29675" xr:uid="{00000000-0005-0000-0000-000032350000}"/>
    <cellStyle name="RowTitles1-Detail 2 3 6 3 3 3 2 2" xfId="38454" xr:uid="{00000000-0005-0000-0000-000033350000}"/>
    <cellStyle name="RowTitles1-Detail 2 3 6 3 3 4" xfId="8362" xr:uid="{00000000-0005-0000-0000-000034350000}"/>
    <cellStyle name="RowTitles1-Detail 2 3 6 3 3 4 2" xfId="24638" xr:uid="{00000000-0005-0000-0000-000035350000}"/>
    <cellStyle name="RowTitles1-Detail 2 3 6 3 3 5" xfId="17776" xr:uid="{00000000-0005-0000-0000-000036350000}"/>
    <cellStyle name="RowTitles1-Detail 2 3 6 3 4" xfId="9155" xr:uid="{00000000-0005-0000-0000-000037350000}"/>
    <cellStyle name="RowTitles1-Detail 2 3 6 3 4 2" xfId="26744" xr:uid="{00000000-0005-0000-0000-000038350000}"/>
    <cellStyle name="RowTitles1-Detail 2 3 6 3 5" xfId="14413" xr:uid="{00000000-0005-0000-0000-000039350000}"/>
    <cellStyle name="RowTitles1-Detail 2 3 6 3 5 2" xfId="27107" xr:uid="{00000000-0005-0000-0000-00003A350000}"/>
    <cellStyle name="RowTitles1-Detail 2 3 6 3 5 2 2" xfId="35945" xr:uid="{00000000-0005-0000-0000-00003B350000}"/>
    <cellStyle name="RowTitles1-Detail 2 3 6 3 6" xfId="5363" xr:uid="{00000000-0005-0000-0000-00003C350000}"/>
    <cellStyle name="RowTitles1-Detail 2 3 6 3 6 2" xfId="18926" xr:uid="{00000000-0005-0000-0000-00003D350000}"/>
    <cellStyle name="RowTitles1-Detail 2 3 6 3 7" xfId="21188" xr:uid="{00000000-0005-0000-0000-00003E350000}"/>
    <cellStyle name="RowTitles1-Detail 2 3 6 4" xfId="1242" xr:uid="{00000000-0005-0000-0000-00003F350000}"/>
    <cellStyle name="RowTitles1-Detail 2 3 6 4 2" xfId="2412" xr:uid="{00000000-0005-0000-0000-000040350000}"/>
    <cellStyle name="RowTitles1-Detail 2 3 6 4 2 2" xfId="12053" xr:uid="{00000000-0005-0000-0000-000041350000}"/>
    <cellStyle name="RowTitles1-Detail 2 3 6 4 2 2 2" xfId="22453" xr:uid="{00000000-0005-0000-0000-000042350000}"/>
    <cellStyle name="RowTitles1-Detail 2 3 6 4 2 2 2 2" xfId="34134" xr:uid="{00000000-0005-0000-0000-000043350000}"/>
    <cellStyle name="RowTitles1-Detail 2 3 6 4 2 2 3" xfId="31334" xr:uid="{00000000-0005-0000-0000-000044350000}"/>
    <cellStyle name="RowTitles1-Detail 2 3 6 4 2 3" xfId="15700" xr:uid="{00000000-0005-0000-0000-000045350000}"/>
    <cellStyle name="RowTitles1-Detail 2 3 6 4 2 3 2" xfId="28366" xr:uid="{00000000-0005-0000-0000-000046350000}"/>
    <cellStyle name="RowTitles1-Detail 2 3 6 4 2 3 2 2" xfId="37153" xr:uid="{00000000-0005-0000-0000-000047350000}"/>
    <cellStyle name="RowTitles1-Detail 2 3 6 4 2 4" xfId="7082" xr:uid="{00000000-0005-0000-0000-000048350000}"/>
    <cellStyle name="RowTitles1-Detail 2 3 6 4 2 4 2" xfId="25866" xr:uid="{00000000-0005-0000-0000-000049350000}"/>
    <cellStyle name="RowTitles1-Detail 2 3 6 4 2 5" xfId="6230" xr:uid="{00000000-0005-0000-0000-00004A350000}"/>
    <cellStyle name="RowTitles1-Detail 2 3 6 4 3" xfId="4020" xr:uid="{00000000-0005-0000-0000-00004B350000}"/>
    <cellStyle name="RowTitles1-Detail 2 3 6 4 3 2" xfId="13642" xr:uid="{00000000-0005-0000-0000-00004C350000}"/>
    <cellStyle name="RowTitles1-Detail 2 3 6 4 3 2 2" xfId="23995" xr:uid="{00000000-0005-0000-0000-00004D350000}"/>
    <cellStyle name="RowTitles1-Detail 2 3 6 4 3 2 2 2" xfId="35278" xr:uid="{00000000-0005-0000-0000-00004E350000}"/>
    <cellStyle name="RowTitles1-Detail 2 3 6 4 3 2 3" xfId="32691" xr:uid="{00000000-0005-0000-0000-00004F350000}"/>
    <cellStyle name="RowTitles1-Detail 2 3 6 4 3 3" xfId="17222" xr:uid="{00000000-0005-0000-0000-000050350000}"/>
    <cellStyle name="RowTitles1-Detail 2 3 6 4 3 3 2" xfId="29888" xr:uid="{00000000-0005-0000-0000-000051350000}"/>
    <cellStyle name="RowTitles1-Detail 2 3 6 4 3 3 2 2" xfId="38665" xr:uid="{00000000-0005-0000-0000-000052350000}"/>
    <cellStyle name="RowTitles1-Detail 2 3 6 4 3 4" xfId="8590" xr:uid="{00000000-0005-0000-0000-000053350000}"/>
    <cellStyle name="RowTitles1-Detail 2 3 6 4 3 4 2" xfId="19444" xr:uid="{00000000-0005-0000-0000-000054350000}"/>
    <cellStyle name="RowTitles1-Detail 2 3 6 4 3 5" xfId="20426" xr:uid="{00000000-0005-0000-0000-000055350000}"/>
    <cellStyle name="RowTitles1-Detail 2 3 6 4 4" xfId="9386" xr:uid="{00000000-0005-0000-0000-000056350000}"/>
    <cellStyle name="RowTitles1-Detail 2 3 6 4 4 2" xfId="25034" xr:uid="{00000000-0005-0000-0000-000057350000}"/>
    <cellStyle name="RowTitles1-Detail 2 3 6 4 5" xfId="10913" xr:uid="{00000000-0005-0000-0000-000058350000}"/>
    <cellStyle name="RowTitles1-Detail 2 3 6 4 5 2" xfId="21354" xr:uid="{00000000-0005-0000-0000-000059350000}"/>
    <cellStyle name="RowTitles1-Detail 2 3 6 4 5 2 2" xfId="33563" xr:uid="{00000000-0005-0000-0000-00005A350000}"/>
    <cellStyle name="RowTitles1-Detail 2 3 6 4 5 3" xfId="30706" xr:uid="{00000000-0005-0000-0000-00005B350000}"/>
    <cellStyle name="RowTitles1-Detail 2 3 6 4 6" xfId="14620" xr:uid="{00000000-0005-0000-0000-00005C350000}"/>
    <cellStyle name="RowTitles1-Detail 2 3 6 4 6 2" xfId="27306" xr:uid="{00000000-0005-0000-0000-00005D350000}"/>
    <cellStyle name="RowTitles1-Detail 2 3 6 4 6 2 2" xfId="36136" xr:uid="{00000000-0005-0000-0000-00005E350000}"/>
    <cellStyle name="RowTitles1-Detail 2 3 6 4 7" xfId="5541" xr:uid="{00000000-0005-0000-0000-00005F350000}"/>
    <cellStyle name="RowTitles1-Detail 2 3 6 4 7 2" xfId="26269" xr:uid="{00000000-0005-0000-0000-000060350000}"/>
    <cellStyle name="RowTitles1-Detail 2 3 6 4 8" xfId="25682" xr:uid="{00000000-0005-0000-0000-000061350000}"/>
    <cellStyle name="RowTitles1-Detail 2 3 6 5" xfId="1459" xr:uid="{00000000-0005-0000-0000-000062350000}"/>
    <cellStyle name="RowTitles1-Detail 2 3 6 5 2" xfId="2413" xr:uid="{00000000-0005-0000-0000-000063350000}"/>
    <cellStyle name="RowTitles1-Detail 2 3 6 5 2 2" xfId="12054" xr:uid="{00000000-0005-0000-0000-000064350000}"/>
    <cellStyle name="RowTitles1-Detail 2 3 6 5 2 2 2" xfId="22454" xr:uid="{00000000-0005-0000-0000-000065350000}"/>
    <cellStyle name="RowTitles1-Detail 2 3 6 5 2 2 2 2" xfId="34135" xr:uid="{00000000-0005-0000-0000-000066350000}"/>
    <cellStyle name="RowTitles1-Detail 2 3 6 5 2 2 3" xfId="31335" xr:uid="{00000000-0005-0000-0000-000067350000}"/>
    <cellStyle name="RowTitles1-Detail 2 3 6 5 2 3" xfId="15701" xr:uid="{00000000-0005-0000-0000-000068350000}"/>
    <cellStyle name="RowTitles1-Detail 2 3 6 5 2 3 2" xfId="28367" xr:uid="{00000000-0005-0000-0000-000069350000}"/>
    <cellStyle name="RowTitles1-Detail 2 3 6 5 2 3 2 2" xfId="37154" xr:uid="{00000000-0005-0000-0000-00006A350000}"/>
    <cellStyle name="RowTitles1-Detail 2 3 6 5 2 4" xfId="7399" xr:uid="{00000000-0005-0000-0000-00006B350000}"/>
    <cellStyle name="RowTitles1-Detail 2 3 6 5 2 4 2" xfId="26521" xr:uid="{00000000-0005-0000-0000-00006C350000}"/>
    <cellStyle name="RowTitles1-Detail 2 3 6 5 2 5" xfId="26469" xr:uid="{00000000-0005-0000-0000-00006D350000}"/>
    <cellStyle name="RowTitles1-Detail 2 3 6 5 3" xfId="4237" xr:uid="{00000000-0005-0000-0000-00006E350000}"/>
    <cellStyle name="RowTitles1-Detail 2 3 6 5 3 2" xfId="13859" xr:uid="{00000000-0005-0000-0000-00006F350000}"/>
    <cellStyle name="RowTitles1-Detail 2 3 6 5 3 2 2" xfId="24202" xr:uid="{00000000-0005-0000-0000-000070350000}"/>
    <cellStyle name="RowTitles1-Detail 2 3 6 5 3 2 2 2" xfId="35419" xr:uid="{00000000-0005-0000-0000-000071350000}"/>
    <cellStyle name="RowTitles1-Detail 2 3 6 5 3 2 3" xfId="32853" xr:uid="{00000000-0005-0000-0000-000072350000}"/>
    <cellStyle name="RowTitles1-Detail 2 3 6 5 3 3" xfId="17421" xr:uid="{00000000-0005-0000-0000-000073350000}"/>
    <cellStyle name="RowTitles1-Detail 2 3 6 5 3 3 2" xfId="30087" xr:uid="{00000000-0005-0000-0000-000074350000}"/>
    <cellStyle name="RowTitles1-Detail 2 3 6 5 3 3 2 2" xfId="38864" xr:uid="{00000000-0005-0000-0000-000075350000}"/>
    <cellStyle name="RowTitles1-Detail 2 3 6 5 3 4" xfId="9722" xr:uid="{00000000-0005-0000-0000-000076350000}"/>
    <cellStyle name="RowTitles1-Detail 2 3 6 5 3 4 2" xfId="19694" xr:uid="{00000000-0005-0000-0000-000077350000}"/>
    <cellStyle name="RowTitles1-Detail 2 3 6 5 3 5" xfId="18940" xr:uid="{00000000-0005-0000-0000-000078350000}"/>
    <cellStyle name="RowTitles1-Detail 2 3 6 5 4" xfId="11130" xr:uid="{00000000-0005-0000-0000-000079350000}"/>
    <cellStyle name="RowTitles1-Detail 2 3 6 5 4 2" xfId="21562" xr:uid="{00000000-0005-0000-0000-00007A350000}"/>
    <cellStyle name="RowTitles1-Detail 2 3 6 5 4 2 2" xfId="33704" xr:uid="{00000000-0005-0000-0000-00007B350000}"/>
    <cellStyle name="RowTitles1-Detail 2 3 6 5 4 3" xfId="30868" xr:uid="{00000000-0005-0000-0000-00007C350000}"/>
    <cellStyle name="RowTitles1-Detail 2 3 6 5 5" xfId="14837" xr:uid="{00000000-0005-0000-0000-00007D350000}"/>
    <cellStyle name="RowTitles1-Detail 2 3 6 5 5 2" xfId="27515" xr:uid="{00000000-0005-0000-0000-00007E350000}"/>
    <cellStyle name="RowTitles1-Detail 2 3 6 5 5 2 2" xfId="36335" xr:uid="{00000000-0005-0000-0000-00007F350000}"/>
    <cellStyle name="RowTitles1-Detail 2 3 6 5 6" xfId="5855" xr:uid="{00000000-0005-0000-0000-000080350000}"/>
    <cellStyle name="RowTitles1-Detail 2 3 6 5 6 2" xfId="20196" xr:uid="{00000000-0005-0000-0000-000081350000}"/>
    <cellStyle name="RowTitles1-Detail 2 3 6 5 7" xfId="25161" xr:uid="{00000000-0005-0000-0000-000082350000}"/>
    <cellStyle name="RowTitles1-Detail 2 3 6 6" xfId="1661" xr:uid="{00000000-0005-0000-0000-000083350000}"/>
    <cellStyle name="RowTitles1-Detail 2 3 6 6 2" xfId="2414" xr:uid="{00000000-0005-0000-0000-000084350000}"/>
    <cellStyle name="RowTitles1-Detail 2 3 6 6 2 2" xfId="12055" xr:uid="{00000000-0005-0000-0000-000085350000}"/>
    <cellStyle name="RowTitles1-Detail 2 3 6 6 2 2 2" xfId="22455" xr:uid="{00000000-0005-0000-0000-000086350000}"/>
    <cellStyle name="RowTitles1-Detail 2 3 6 6 2 2 2 2" xfId="34136" xr:uid="{00000000-0005-0000-0000-000087350000}"/>
    <cellStyle name="RowTitles1-Detail 2 3 6 6 2 2 3" xfId="31336" xr:uid="{00000000-0005-0000-0000-000088350000}"/>
    <cellStyle name="RowTitles1-Detail 2 3 6 6 2 3" xfId="15702" xr:uid="{00000000-0005-0000-0000-000089350000}"/>
    <cellStyle name="RowTitles1-Detail 2 3 6 6 2 3 2" xfId="28368" xr:uid="{00000000-0005-0000-0000-00008A350000}"/>
    <cellStyle name="RowTitles1-Detail 2 3 6 6 2 3 2 2" xfId="37155" xr:uid="{00000000-0005-0000-0000-00008B350000}"/>
    <cellStyle name="RowTitles1-Detail 2 3 6 6 2 4" xfId="7400" xr:uid="{00000000-0005-0000-0000-00008C350000}"/>
    <cellStyle name="RowTitles1-Detail 2 3 6 6 2 4 2" xfId="20575" xr:uid="{00000000-0005-0000-0000-00008D350000}"/>
    <cellStyle name="RowTitles1-Detail 2 3 6 6 2 5" xfId="26333" xr:uid="{00000000-0005-0000-0000-00008E350000}"/>
    <cellStyle name="RowTitles1-Detail 2 3 6 6 3" xfId="4439" xr:uid="{00000000-0005-0000-0000-00008F350000}"/>
    <cellStyle name="RowTitles1-Detail 2 3 6 6 3 2" xfId="14061" xr:uid="{00000000-0005-0000-0000-000090350000}"/>
    <cellStyle name="RowTitles1-Detail 2 3 6 6 3 2 2" xfId="24395" xr:uid="{00000000-0005-0000-0000-000091350000}"/>
    <cellStyle name="RowTitles1-Detail 2 3 6 6 3 2 2 2" xfId="35550" xr:uid="{00000000-0005-0000-0000-000092350000}"/>
    <cellStyle name="RowTitles1-Detail 2 3 6 6 3 2 3" xfId="33005" xr:uid="{00000000-0005-0000-0000-000093350000}"/>
    <cellStyle name="RowTitles1-Detail 2 3 6 6 3 3" xfId="17608" xr:uid="{00000000-0005-0000-0000-000094350000}"/>
    <cellStyle name="RowTitles1-Detail 2 3 6 6 3 3 2" xfId="30274" xr:uid="{00000000-0005-0000-0000-000095350000}"/>
    <cellStyle name="RowTitles1-Detail 2 3 6 6 3 3 2 2" xfId="39051" xr:uid="{00000000-0005-0000-0000-000096350000}"/>
    <cellStyle name="RowTitles1-Detail 2 3 6 6 3 4" xfId="9723" xr:uid="{00000000-0005-0000-0000-000097350000}"/>
    <cellStyle name="RowTitles1-Detail 2 3 6 6 3 4 2" xfId="25499" xr:uid="{00000000-0005-0000-0000-000098350000}"/>
    <cellStyle name="RowTitles1-Detail 2 3 6 6 3 5" xfId="20047" xr:uid="{00000000-0005-0000-0000-000099350000}"/>
    <cellStyle name="RowTitles1-Detail 2 3 6 6 4" xfId="11332" xr:uid="{00000000-0005-0000-0000-00009A350000}"/>
    <cellStyle name="RowTitles1-Detail 2 3 6 6 4 2" xfId="21758" xr:uid="{00000000-0005-0000-0000-00009B350000}"/>
    <cellStyle name="RowTitles1-Detail 2 3 6 6 4 2 2" xfId="33835" xr:uid="{00000000-0005-0000-0000-00009C350000}"/>
    <cellStyle name="RowTitles1-Detail 2 3 6 6 4 3" xfId="31020" xr:uid="{00000000-0005-0000-0000-00009D350000}"/>
    <cellStyle name="RowTitles1-Detail 2 3 6 6 5" xfId="15039" xr:uid="{00000000-0005-0000-0000-00009E350000}"/>
    <cellStyle name="RowTitles1-Detail 2 3 6 6 5 2" xfId="27709" xr:uid="{00000000-0005-0000-0000-00009F350000}"/>
    <cellStyle name="RowTitles1-Detail 2 3 6 6 5 2 2" xfId="36522" xr:uid="{00000000-0005-0000-0000-0000A0350000}"/>
    <cellStyle name="RowTitles1-Detail 2 3 6 6 6" xfId="5856" xr:uid="{00000000-0005-0000-0000-0000A1350000}"/>
    <cellStyle name="RowTitles1-Detail 2 3 6 6 6 2" xfId="20003" xr:uid="{00000000-0005-0000-0000-0000A2350000}"/>
    <cellStyle name="RowTitles1-Detail 2 3 6 6 7" xfId="7184" xr:uid="{00000000-0005-0000-0000-0000A3350000}"/>
    <cellStyle name="RowTitles1-Detail 2 3 6 7" xfId="2409" xr:uid="{00000000-0005-0000-0000-0000A4350000}"/>
    <cellStyle name="RowTitles1-Detail 2 3 6 7 2" xfId="12050" xr:uid="{00000000-0005-0000-0000-0000A5350000}"/>
    <cellStyle name="RowTitles1-Detail 2 3 6 7 2 2" xfId="22450" xr:uid="{00000000-0005-0000-0000-0000A6350000}"/>
    <cellStyle name="RowTitles1-Detail 2 3 6 7 2 2 2" xfId="34131" xr:uid="{00000000-0005-0000-0000-0000A7350000}"/>
    <cellStyle name="RowTitles1-Detail 2 3 6 7 2 3" xfId="31331" xr:uid="{00000000-0005-0000-0000-0000A8350000}"/>
    <cellStyle name="RowTitles1-Detail 2 3 6 7 3" xfId="15697" xr:uid="{00000000-0005-0000-0000-0000A9350000}"/>
    <cellStyle name="RowTitles1-Detail 2 3 6 7 3 2" xfId="28363" xr:uid="{00000000-0005-0000-0000-0000AA350000}"/>
    <cellStyle name="RowTitles1-Detail 2 3 6 7 3 2 2" xfId="37150" xr:uid="{00000000-0005-0000-0000-0000AB350000}"/>
    <cellStyle name="RowTitles1-Detail 2 3 6 7 4" xfId="6417" xr:uid="{00000000-0005-0000-0000-0000AC350000}"/>
    <cellStyle name="RowTitles1-Detail 2 3 6 7 4 2" xfId="26671" xr:uid="{00000000-0005-0000-0000-0000AD350000}"/>
    <cellStyle name="RowTitles1-Detail 2 3 6 7 5" xfId="24842" xr:uid="{00000000-0005-0000-0000-0000AE350000}"/>
    <cellStyle name="RowTitles1-Detail 2 3 6 8" xfId="7921" xr:uid="{00000000-0005-0000-0000-0000AF350000}"/>
    <cellStyle name="RowTitles1-Detail 2 3 6 8 2" xfId="7199" xr:uid="{00000000-0005-0000-0000-0000B0350000}"/>
    <cellStyle name="RowTitles1-Detail 2 3 6 9" xfId="10805" xr:uid="{00000000-0005-0000-0000-0000B1350000}"/>
    <cellStyle name="RowTitles1-Detail 2 3 6 9 2" xfId="20105" xr:uid="{00000000-0005-0000-0000-0000B2350000}"/>
    <cellStyle name="RowTitles1-Detail 2 3 6 9 2 2" xfId="33279" xr:uid="{00000000-0005-0000-0000-0000B3350000}"/>
    <cellStyle name="RowTitles1-Detail 2 3 6_STUD aligned by INSTIT" xfId="4970" xr:uid="{00000000-0005-0000-0000-0000B4350000}"/>
    <cellStyle name="RowTitles1-Detail 2 3 7" xfId="608" xr:uid="{00000000-0005-0000-0000-0000B5350000}"/>
    <cellStyle name="RowTitles1-Detail 2 3 7 2" xfId="2415" xr:uid="{00000000-0005-0000-0000-0000B6350000}"/>
    <cellStyle name="RowTitles1-Detail 2 3 7 2 2" xfId="12056" xr:uid="{00000000-0005-0000-0000-0000B7350000}"/>
    <cellStyle name="RowTitles1-Detail 2 3 7 2 2 2" xfId="22456" xr:uid="{00000000-0005-0000-0000-0000B8350000}"/>
    <cellStyle name="RowTitles1-Detail 2 3 7 2 2 2 2" xfId="34137" xr:uid="{00000000-0005-0000-0000-0000B9350000}"/>
    <cellStyle name="RowTitles1-Detail 2 3 7 2 2 3" xfId="31337" xr:uid="{00000000-0005-0000-0000-0000BA350000}"/>
    <cellStyle name="RowTitles1-Detail 2 3 7 2 3" xfId="15703" xr:uid="{00000000-0005-0000-0000-0000BB350000}"/>
    <cellStyle name="RowTitles1-Detail 2 3 7 2 3 2" xfId="28369" xr:uid="{00000000-0005-0000-0000-0000BC350000}"/>
    <cellStyle name="RowTitles1-Detail 2 3 7 2 3 2 2" xfId="37156" xr:uid="{00000000-0005-0000-0000-0000BD350000}"/>
    <cellStyle name="RowTitles1-Detail 2 3 7 2 4" xfId="6617" xr:uid="{00000000-0005-0000-0000-0000BE350000}"/>
    <cellStyle name="RowTitles1-Detail 2 3 7 2 4 2" xfId="18460" xr:uid="{00000000-0005-0000-0000-0000BF350000}"/>
    <cellStyle name="RowTitles1-Detail 2 3 7 2 5" xfId="18263" xr:uid="{00000000-0005-0000-0000-0000C0350000}"/>
    <cellStyle name="RowTitles1-Detail 2 3 7 3" xfId="3421" xr:uid="{00000000-0005-0000-0000-0000C1350000}"/>
    <cellStyle name="RowTitles1-Detail 2 3 7 3 2" xfId="13058" xr:uid="{00000000-0005-0000-0000-0000C2350000}"/>
    <cellStyle name="RowTitles1-Detail 2 3 7 3 2 2" xfId="23426" xr:uid="{00000000-0005-0000-0000-0000C3350000}"/>
    <cellStyle name="RowTitles1-Detail 2 3 7 3 2 2 2" xfId="34915" xr:uid="{00000000-0005-0000-0000-0000C4350000}"/>
    <cellStyle name="RowTitles1-Detail 2 3 7 3 2 3" xfId="32270" xr:uid="{00000000-0005-0000-0000-0000C5350000}"/>
    <cellStyle name="RowTitles1-Detail 2 3 7 3 3" xfId="16669" xr:uid="{00000000-0005-0000-0000-0000C6350000}"/>
    <cellStyle name="RowTitles1-Detail 2 3 7 3 3 2" xfId="29335" xr:uid="{00000000-0005-0000-0000-0000C7350000}"/>
    <cellStyle name="RowTitles1-Detail 2 3 7 3 3 2 2" xfId="38118" xr:uid="{00000000-0005-0000-0000-0000C8350000}"/>
    <cellStyle name="RowTitles1-Detail 2 3 7 3 4" xfId="8120" xr:uid="{00000000-0005-0000-0000-0000C9350000}"/>
    <cellStyle name="RowTitles1-Detail 2 3 7 3 4 2" xfId="20045" xr:uid="{00000000-0005-0000-0000-0000CA350000}"/>
    <cellStyle name="RowTitles1-Detail 2 3 7 3 5" xfId="25085" xr:uid="{00000000-0005-0000-0000-0000CB350000}"/>
    <cellStyle name="RowTitles1-Detail 2 3 7 4" xfId="8762" xr:uid="{00000000-0005-0000-0000-0000CC350000}"/>
    <cellStyle name="RowTitles1-Detail 2 3 7 4 2" xfId="25829" xr:uid="{00000000-0005-0000-0000-0000CD350000}"/>
    <cellStyle name="RowTitles1-Detail 2 3 7 5" xfId="10408" xr:uid="{00000000-0005-0000-0000-0000CE350000}"/>
    <cellStyle name="RowTitles1-Detail 2 3 7 5 2" xfId="20917" xr:uid="{00000000-0005-0000-0000-0000CF350000}"/>
    <cellStyle name="RowTitles1-Detail 2 3 7 5 2 2" xfId="33344" xr:uid="{00000000-0005-0000-0000-0000D0350000}"/>
    <cellStyle name="RowTitles1-Detail 2 3 7 5 3" xfId="30448" xr:uid="{00000000-0005-0000-0000-0000D1350000}"/>
    <cellStyle name="RowTitles1-Detail 2 3 7 6" xfId="11823" xr:uid="{00000000-0005-0000-0000-0000D2350000}"/>
    <cellStyle name="RowTitles1-Detail 2 3 7 6 2" xfId="19595" xr:uid="{00000000-0005-0000-0000-0000D3350000}"/>
    <cellStyle name="RowTitles1-Detail 2 3 7 6 2 2" xfId="33249" xr:uid="{00000000-0005-0000-0000-0000D4350000}"/>
    <cellStyle name="RowTitles1-Detail 2 3 8" xfId="904" xr:uid="{00000000-0005-0000-0000-0000D5350000}"/>
    <cellStyle name="RowTitles1-Detail 2 3 8 2" xfId="2416" xr:uid="{00000000-0005-0000-0000-0000D6350000}"/>
    <cellStyle name="RowTitles1-Detail 2 3 8 2 2" xfId="12057" xr:uid="{00000000-0005-0000-0000-0000D7350000}"/>
    <cellStyle name="RowTitles1-Detail 2 3 8 2 2 2" xfId="22457" xr:uid="{00000000-0005-0000-0000-0000D8350000}"/>
    <cellStyle name="RowTitles1-Detail 2 3 8 2 2 2 2" xfId="34138" xr:uid="{00000000-0005-0000-0000-0000D9350000}"/>
    <cellStyle name="RowTitles1-Detail 2 3 8 2 2 3" xfId="31338" xr:uid="{00000000-0005-0000-0000-0000DA350000}"/>
    <cellStyle name="RowTitles1-Detail 2 3 8 2 3" xfId="15704" xr:uid="{00000000-0005-0000-0000-0000DB350000}"/>
    <cellStyle name="RowTitles1-Detail 2 3 8 2 3 2" xfId="28370" xr:uid="{00000000-0005-0000-0000-0000DC350000}"/>
    <cellStyle name="RowTitles1-Detail 2 3 8 2 3 2 2" xfId="37157" xr:uid="{00000000-0005-0000-0000-0000DD350000}"/>
    <cellStyle name="RowTitles1-Detail 2 3 8 2 4" xfId="6645" xr:uid="{00000000-0005-0000-0000-0000DE350000}"/>
    <cellStyle name="RowTitles1-Detail 2 3 8 2 4 2" xfId="26165" xr:uid="{00000000-0005-0000-0000-0000DF350000}"/>
    <cellStyle name="RowTitles1-Detail 2 3 8 2 5" xfId="25764" xr:uid="{00000000-0005-0000-0000-0000E0350000}"/>
    <cellStyle name="RowTitles1-Detail 2 3 8 3" xfId="3683" xr:uid="{00000000-0005-0000-0000-0000E1350000}"/>
    <cellStyle name="RowTitles1-Detail 2 3 8 3 2" xfId="13310" xr:uid="{00000000-0005-0000-0000-0000E2350000}"/>
    <cellStyle name="RowTitles1-Detail 2 3 8 3 2 2" xfId="23675" xr:uid="{00000000-0005-0000-0000-0000E3350000}"/>
    <cellStyle name="RowTitles1-Detail 2 3 8 3 2 2 2" xfId="35072" xr:uid="{00000000-0005-0000-0000-0000E4350000}"/>
    <cellStyle name="RowTitles1-Detail 2 3 8 3 2 3" xfId="32450" xr:uid="{00000000-0005-0000-0000-0000E5350000}"/>
    <cellStyle name="RowTitles1-Detail 2 3 8 3 3" xfId="16911" xr:uid="{00000000-0005-0000-0000-0000E6350000}"/>
    <cellStyle name="RowTitles1-Detail 2 3 8 3 3 2" xfId="29577" xr:uid="{00000000-0005-0000-0000-0000E7350000}"/>
    <cellStyle name="RowTitles1-Detail 2 3 8 3 3 2 2" xfId="38356" xr:uid="{00000000-0005-0000-0000-0000E8350000}"/>
    <cellStyle name="RowTitles1-Detail 2 3 8 3 4" xfId="8152" xr:uid="{00000000-0005-0000-0000-0000E9350000}"/>
    <cellStyle name="RowTitles1-Detail 2 3 8 3 4 2" xfId="19418" xr:uid="{00000000-0005-0000-0000-0000EA350000}"/>
    <cellStyle name="RowTitles1-Detail 2 3 8 3 5" xfId="21004" xr:uid="{00000000-0005-0000-0000-0000EB350000}"/>
    <cellStyle name="RowTitles1-Detail 2 3 8 4" xfId="8014" xr:uid="{00000000-0005-0000-0000-0000EC350000}"/>
    <cellStyle name="RowTitles1-Detail 2 3 8 4 2" xfId="19584" xr:uid="{00000000-0005-0000-0000-0000ED350000}"/>
    <cellStyle name="RowTitles1-Detail 2 3 8 5" xfId="14312" xr:uid="{00000000-0005-0000-0000-0000EE350000}"/>
    <cellStyle name="RowTitles1-Detail 2 3 8 5 2" xfId="27011" xr:uid="{00000000-0005-0000-0000-0000EF350000}"/>
    <cellStyle name="RowTitles1-Detail 2 3 8 5 2 2" xfId="35850" xr:uid="{00000000-0005-0000-0000-0000F0350000}"/>
    <cellStyle name="RowTitles1-Detail 2 3 8 6" xfId="5189" xr:uid="{00000000-0005-0000-0000-0000F1350000}"/>
    <cellStyle name="RowTitles1-Detail 2 3 8 6 2" xfId="26514" xr:uid="{00000000-0005-0000-0000-0000F2350000}"/>
    <cellStyle name="RowTitles1-Detail 2 3 8 7" xfId="18408" xr:uid="{00000000-0005-0000-0000-0000F3350000}"/>
    <cellStyle name="RowTitles1-Detail 2 3 9" xfId="557" xr:uid="{00000000-0005-0000-0000-0000F4350000}"/>
    <cellStyle name="RowTitles1-Detail 2 3 9 2" xfId="2417" xr:uid="{00000000-0005-0000-0000-0000F5350000}"/>
    <cellStyle name="RowTitles1-Detail 2 3 9 2 2" xfId="12058" xr:uid="{00000000-0005-0000-0000-0000F6350000}"/>
    <cellStyle name="RowTitles1-Detail 2 3 9 2 2 2" xfId="22458" xr:uid="{00000000-0005-0000-0000-0000F7350000}"/>
    <cellStyle name="RowTitles1-Detail 2 3 9 2 2 2 2" xfId="34139" xr:uid="{00000000-0005-0000-0000-0000F8350000}"/>
    <cellStyle name="RowTitles1-Detail 2 3 9 2 2 3" xfId="31339" xr:uid="{00000000-0005-0000-0000-0000F9350000}"/>
    <cellStyle name="RowTitles1-Detail 2 3 9 2 3" xfId="15705" xr:uid="{00000000-0005-0000-0000-0000FA350000}"/>
    <cellStyle name="RowTitles1-Detail 2 3 9 2 3 2" xfId="28371" xr:uid="{00000000-0005-0000-0000-0000FB350000}"/>
    <cellStyle name="RowTitles1-Detail 2 3 9 2 3 2 2" xfId="37158" xr:uid="{00000000-0005-0000-0000-0000FC350000}"/>
    <cellStyle name="RowTitles1-Detail 2 3 9 2 4" xfId="6736" xr:uid="{00000000-0005-0000-0000-0000FD350000}"/>
    <cellStyle name="RowTitles1-Detail 2 3 9 2 4 2" xfId="25131" xr:uid="{00000000-0005-0000-0000-0000FE350000}"/>
    <cellStyle name="RowTitles1-Detail 2 3 9 2 5" xfId="19077" xr:uid="{00000000-0005-0000-0000-0000FF350000}"/>
    <cellStyle name="RowTitles1-Detail 2 3 9 3" xfId="3385" xr:uid="{00000000-0005-0000-0000-000000360000}"/>
    <cellStyle name="RowTitles1-Detail 2 3 9 3 2" xfId="13025" xr:uid="{00000000-0005-0000-0000-000001360000}"/>
    <cellStyle name="RowTitles1-Detail 2 3 9 3 2 2" xfId="23393" xr:uid="{00000000-0005-0000-0000-000002360000}"/>
    <cellStyle name="RowTitles1-Detail 2 3 9 3 2 2 2" xfId="34898" xr:uid="{00000000-0005-0000-0000-000003360000}"/>
    <cellStyle name="RowTitles1-Detail 2 3 9 3 2 3" xfId="32249" xr:uid="{00000000-0005-0000-0000-000004360000}"/>
    <cellStyle name="RowTitles1-Detail 2 3 9 3 3" xfId="16635" xr:uid="{00000000-0005-0000-0000-000005360000}"/>
    <cellStyle name="RowTitles1-Detail 2 3 9 3 3 2" xfId="29301" xr:uid="{00000000-0005-0000-0000-000006360000}"/>
    <cellStyle name="RowTitles1-Detail 2 3 9 3 3 2 2" xfId="38087" xr:uid="{00000000-0005-0000-0000-000007360000}"/>
    <cellStyle name="RowTitles1-Detail 2 3 9 3 4" xfId="8242" xr:uid="{00000000-0005-0000-0000-000008360000}"/>
    <cellStyle name="RowTitles1-Detail 2 3 9 3 4 2" xfId="26043" xr:uid="{00000000-0005-0000-0000-000009360000}"/>
    <cellStyle name="RowTitles1-Detail 2 3 9 3 5" xfId="18061" xr:uid="{00000000-0005-0000-0000-00000A360000}"/>
    <cellStyle name="RowTitles1-Detail 2 3 9 4" xfId="9032" xr:uid="{00000000-0005-0000-0000-00000B360000}"/>
    <cellStyle name="RowTitles1-Detail 2 3 9 4 2" xfId="25584" xr:uid="{00000000-0005-0000-0000-00000C360000}"/>
    <cellStyle name="RowTitles1-Detail 2 3 9 5" xfId="10358" xr:uid="{00000000-0005-0000-0000-00000D360000}"/>
    <cellStyle name="RowTitles1-Detail 2 3 9 5 2" xfId="20880" xr:uid="{00000000-0005-0000-0000-00000E360000}"/>
    <cellStyle name="RowTitles1-Detail 2 3 9 5 2 2" xfId="33327" xr:uid="{00000000-0005-0000-0000-00000F360000}"/>
    <cellStyle name="RowTitles1-Detail 2 3 9 5 3" xfId="30427" xr:uid="{00000000-0005-0000-0000-000010360000}"/>
    <cellStyle name="RowTitles1-Detail 2 3 9 6" xfId="10257" xr:uid="{00000000-0005-0000-0000-000011360000}"/>
    <cellStyle name="RowTitles1-Detail 2 3 9 6 2" xfId="26458" xr:uid="{00000000-0005-0000-0000-000012360000}"/>
    <cellStyle name="RowTitles1-Detail 2 3 9 6 2 2" xfId="35755" xr:uid="{00000000-0005-0000-0000-000013360000}"/>
    <cellStyle name="RowTitles1-Detail 2 3 9 7" xfId="5266" xr:uid="{00000000-0005-0000-0000-000014360000}"/>
    <cellStyle name="RowTitles1-Detail 2 3 9 7 2" xfId="26298" xr:uid="{00000000-0005-0000-0000-000015360000}"/>
    <cellStyle name="RowTitles1-Detail 2 3 9 8" xfId="18497" xr:uid="{00000000-0005-0000-0000-000016360000}"/>
    <cellStyle name="RowTitles1-Detail 2 3_STUD aligned by INSTIT" xfId="4955" xr:uid="{00000000-0005-0000-0000-000017360000}"/>
    <cellStyle name="RowTitles1-Detail 2 4" xfId="302" xr:uid="{00000000-0005-0000-0000-000018360000}"/>
    <cellStyle name="RowTitles1-Detail 2 4 10" xfId="2418" xr:uid="{00000000-0005-0000-0000-000019360000}"/>
    <cellStyle name="RowTitles1-Detail 2 4 10 2" xfId="12059" xr:uid="{00000000-0005-0000-0000-00001A360000}"/>
    <cellStyle name="RowTitles1-Detail 2 4 10 2 2" xfId="22459" xr:uid="{00000000-0005-0000-0000-00001B360000}"/>
    <cellStyle name="RowTitles1-Detail 2 4 10 2 2 2" xfId="34140" xr:uid="{00000000-0005-0000-0000-00001C360000}"/>
    <cellStyle name="RowTitles1-Detail 2 4 10 2 3" xfId="31340" xr:uid="{00000000-0005-0000-0000-00001D360000}"/>
    <cellStyle name="RowTitles1-Detail 2 4 10 3" xfId="15706" xr:uid="{00000000-0005-0000-0000-00001E360000}"/>
    <cellStyle name="RowTitles1-Detail 2 4 10 3 2" xfId="28372" xr:uid="{00000000-0005-0000-0000-00001F360000}"/>
    <cellStyle name="RowTitles1-Detail 2 4 10 3 2 2" xfId="37159" xr:uid="{00000000-0005-0000-0000-000020360000}"/>
    <cellStyle name="RowTitles1-Detail 2 4 10 4" xfId="6315" xr:uid="{00000000-0005-0000-0000-000021360000}"/>
    <cellStyle name="RowTitles1-Detail 2 4 10 4 2" xfId="19779" xr:uid="{00000000-0005-0000-0000-000022360000}"/>
    <cellStyle name="RowTitles1-Detail 2 4 10 5" xfId="18186" xr:uid="{00000000-0005-0000-0000-000023360000}"/>
    <cellStyle name="RowTitles1-Detail 2 4 11" xfId="8962" xr:uid="{00000000-0005-0000-0000-000024360000}"/>
    <cellStyle name="RowTitles1-Detail 2 4 11 2" xfId="25432" xr:uid="{00000000-0005-0000-0000-000025360000}"/>
    <cellStyle name="RowTitles1-Detail 2 4 12" xfId="10560" xr:uid="{00000000-0005-0000-0000-000026360000}"/>
    <cellStyle name="RowTitles1-Detail 2 4 12 2" xfId="20329" xr:uid="{00000000-0005-0000-0000-000027360000}"/>
    <cellStyle name="RowTitles1-Detail 2 4 12 2 2" xfId="33291" xr:uid="{00000000-0005-0000-0000-000028360000}"/>
    <cellStyle name="RowTitles1-Detail 2 4 2" xfId="418" xr:uid="{00000000-0005-0000-0000-000029360000}"/>
    <cellStyle name="RowTitles1-Detail 2 4 2 2" xfId="774" xr:uid="{00000000-0005-0000-0000-00002A360000}"/>
    <cellStyle name="RowTitles1-Detail 2 4 2 2 2" xfId="2420" xr:uid="{00000000-0005-0000-0000-00002B360000}"/>
    <cellStyle name="RowTitles1-Detail 2 4 2 2 2 2" xfId="12061" xr:uid="{00000000-0005-0000-0000-00002C360000}"/>
    <cellStyle name="RowTitles1-Detail 2 4 2 2 2 2 2" xfId="22461" xr:uid="{00000000-0005-0000-0000-00002D360000}"/>
    <cellStyle name="RowTitles1-Detail 2 4 2 2 2 2 2 2" xfId="34142" xr:uid="{00000000-0005-0000-0000-00002E360000}"/>
    <cellStyle name="RowTitles1-Detail 2 4 2 2 2 2 3" xfId="31342" xr:uid="{00000000-0005-0000-0000-00002F360000}"/>
    <cellStyle name="RowTitles1-Detail 2 4 2 2 2 3" xfId="15708" xr:uid="{00000000-0005-0000-0000-000030360000}"/>
    <cellStyle name="RowTitles1-Detail 2 4 2 2 2 3 2" xfId="28374" xr:uid="{00000000-0005-0000-0000-000031360000}"/>
    <cellStyle name="RowTitles1-Detail 2 4 2 2 2 3 2 2" xfId="37161" xr:uid="{00000000-0005-0000-0000-000032360000}"/>
    <cellStyle name="RowTitles1-Detail 2 4 2 2 2 4" xfId="6898" xr:uid="{00000000-0005-0000-0000-000033360000}"/>
    <cellStyle name="RowTitles1-Detail 2 4 2 2 2 4 2" xfId="18086" xr:uid="{00000000-0005-0000-0000-000034360000}"/>
    <cellStyle name="RowTitles1-Detail 2 4 2 2 2 5" xfId="25523" xr:uid="{00000000-0005-0000-0000-000035360000}"/>
    <cellStyle name="RowTitles1-Detail 2 4 2 2 3" xfId="3555" xr:uid="{00000000-0005-0000-0000-000036360000}"/>
    <cellStyle name="RowTitles1-Detail 2 4 2 2 3 2" xfId="13187" xr:uid="{00000000-0005-0000-0000-000037360000}"/>
    <cellStyle name="RowTitles1-Detail 2 4 2 2 3 2 2" xfId="23554" xr:uid="{00000000-0005-0000-0000-000038360000}"/>
    <cellStyle name="RowTitles1-Detail 2 4 2 2 3 2 2 2" xfId="34990" xr:uid="{00000000-0005-0000-0000-000039360000}"/>
    <cellStyle name="RowTitles1-Detail 2 4 2 2 3 2 3" xfId="32355" xr:uid="{00000000-0005-0000-0000-00003A360000}"/>
    <cellStyle name="RowTitles1-Detail 2 4 2 2 3 3" xfId="16796" xr:uid="{00000000-0005-0000-0000-00003B360000}"/>
    <cellStyle name="RowTitles1-Detail 2 4 2 2 3 3 2" xfId="29462" xr:uid="{00000000-0005-0000-0000-00003C360000}"/>
    <cellStyle name="RowTitles1-Detail 2 4 2 2 3 3 2 2" xfId="38243" xr:uid="{00000000-0005-0000-0000-00003D360000}"/>
    <cellStyle name="RowTitles1-Detail 2 4 2 2 3 4" xfId="8405" xr:uid="{00000000-0005-0000-0000-00003E360000}"/>
    <cellStyle name="RowTitles1-Detail 2 4 2 2 3 4 2" xfId="20729" xr:uid="{00000000-0005-0000-0000-00003F360000}"/>
    <cellStyle name="RowTitles1-Detail 2 4 2 2 3 5" xfId="25964" xr:uid="{00000000-0005-0000-0000-000040360000}"/>
    <cellStyle name="RowTitles1-Detail 2 4 2 2 4" xfId="9199" xr:uid="{00000000-0005-0000-0000-000041360000}"/>
    <cellStyle name="RowTitles1-Detail 2 4 2 2 4 2" xfId="18098" xr:uid="{00000000-0005-0000-0000-000042360000}"/>
    <cellStyle name="RowTitles1-Detail 2 4 2 2 5" xfId="10161" xr:uid="{00000000-0005-0000-0000-000043360000}"/>
    <cellStyle name="RowTitles1-Detail 2 4 2 2 5 2" xfId="18633" xr:uid="{00000000-0005-0000-0000-000044360000}"/>
    <cellStyle name="RowTitles1-Detail 2 4 2 2 5 2 2" xfId="33191" xr:uid="{00000000-0005-0000-0000-000045360000}"/>
    <cellStyle name="RowTitles1-Detail 2 4 2 3" xfId="1053" xr:uid="{00000000-0005-0000-0000-000046360000}"/>
    <cellStyle name="RowTitles1-Detail 2 4 2 3 2" xfId="2421" xr:uid="{00000000-0005-0000-0000-000047360000}"/>
    <cellStyle name="RowTitles1-Detail 2 4 2 3 2 2" xfId="12062" xr:uid="{00000000-0005-0000-0000-000048360000}"/>
    <cellStyle name="RowTitles1-Detail 2 4 2 3 2 2 2" xfId="22462" xr:uid="{00000000-0005-0000-0000-000049360000}"/>
    <cellStyle name="RowTitles1-Detail 2 4 2 3 2 2 2 2" xfId="34143" xr:uid="{00000000-0005-0000-0000-00004A360000}"/>
    <cellStyle name="RowTitles1-Detail 2 4 2 3 2 2 3" xfId="31343" xr:uid="{00000000-0005-0000-0000-00004B360000}"/>
    <cellStyle name="RowTitles1-Detail 2 4 2 3 2 3" xfId="15709" xr:uid="{00000000-0005-0000-0000-00004C360000}"/>
    <cellStyle name="RowTitles1-Detail 2 4 2 3 2 3 2" xfId="28375" xr:uid="{00000000-0005-0000-0000-00004D360000}"/>
    <cellStyle name="RowTitles1-Detail 2 4 2 3 2 3 2 2" xfId="37162" xr:uid="{00000000-0005-0000-0000-00004E360000}"/>
    <cellStyle name="RowTitles1-Detail 2 4 2 3 2 4" xfId="7119" xr:uid="{00000000-0005-0000-0000-00004F360000}"/>
    <cellStyle name="RowTitles1-Detail 2 4 2 3 2 4 2" xfId="24561" xr:uid="{00000000-0005-0000-0000-000050360000}"/>
    <cellStyle name="RowTitles1-Detail 2 4 2 3 2 5" xfId="20318" xr:uid="{00000000-0005-0000-0000-000051360000}"/>
    <cellStyle name="RowTitles1-Detail 2 4 2 3 3" xfId="3831" xr:uid="{00000000-0005-0000-0000-000052360000}"/>
    <cellStyle name="RowTitles1-Detail 2 4 2 3 3 2" xfId="13458" xr:uid="{00000000-0005-0000-0000-000053360000}"/>
    <cellStyle name="RowTitles1-Detail 2 4 2 3 3 2 2" xfId="23819" xr:uid="{00000000-0005-0000-0000-000054360000}"/>
    <cellStyle name="RowTitles1-Detail 2 4 2 3 3 2 2 2" xfId="35155" xr:uid="{00000000-0005-0000-0000-000055360000}"/>
    <cellStyle name="RowTitles1-Detail 2 4 2 3 3 2 3" xfId="32548" xr:uid="{00000000-0005-0000-0000-000056360000}"/>
    <cellStyle name="RowTitles1-Detail 2 4 2 3 3 3" xfId="17051" xr:uid="{00000000-0005-0000-0000-000057360000}"/>
    <cellStyle name="RowTitles1-Detail 2 4 2 3 3 3 2" xfId="29717" xr:uid="{00000000-0005-0000-0000-000058360000}"/>
    <cellStyle name="RowTitles1-Detail 2 4 2 3 3 3 2 2" xfId="38496" xr:uid="{00000000-0005-0000-0000-000059360000}"/>
    <cellStyle name="RowTitles1-Detail 2 4 2 3 3 4" xfId="8627" xr:uid="{00000000-0005-0000-0000-00005A360000}"/>
    <cellStyle name="RowTitles1-Detail 2 4 2 3 3 4 2" xfId="19214" xr:uid="{00000000-0005-0000-0000-00005B360000}"/>
    <cellStyle name="RowTitles1-Detail 2 4 2 3 3 5" xfId="20173" xr:uid="{00000000-0005-0000-0000-00005C360000}"/>
    <cellStyle name="RowTitles1-Detail 2 4 2 3 4" xfId="9423" xr:uid="{00000000-0005-0000-0000-00005D360000}"/>
    <cellStyle name="RowTitles1-Detail 2 4 2 3 4 2" xfId="24576" xr:uid="{00000000-0005-0000-0000-00005E360000}"/>
    <cellStyle name="RowTitles1-Detail 2 4 2 3 5" xfId="10769" xr:uid="{00000000-0005-0000-0000-00005F360000}"/>
    <cellStyle name="RowTitles1-Detail 2 4 2 3 5 2" xfId="21234" xr:uid="{00000000-0005-0000-0000-000060360000}"/>
    <cellStyle name="RowTitles1-Detail 2 4 2 3 5 2 2" xfId="33496" xr:uid="{00000000-0005-0000-0000-000061360000}"/>
    <cellStyle name="RowTitles1-Detail 2 4 2 3 5 3" xfId="30626" xr:uid="{00000000-0005-0000-0000-000062360000}"/>
    <cellStyle name="RowTitles1-Detail 2 4 2 3 6" xfId="14455" xr:uid="{00000000-0005-0000-0000-000063360000}"/>
    <cellStyle name="RowTitles1-Detail 2 4 2 3 6 2" xfId="27148" xr:uid="{00000000-0005-0000-0000-000064360000}"/>
    <cellStyle name="RowTitles1-Detail 2 4 2 3 6 2 2" xfId="35985" xr:uid="{00000000-0005-0000-0000-000065360000}"/>
    <cellStyle name="RowTitles1-Detail 2 4 2 3 7" xfId="5578" xr:uid="{00000000-0005-0000-0000-000066360000}"/>
    <cellStyle name="RowTitles1-Detail 2 4 2 3 7 2" xfId="20714" xr:uid="{00000000-0005-0000-0000-000067360000}"/>
    <cellStyle name="RowTitles1-Detail 2 4 2 3 8" xfId="18980" xr:uid="{00000000-0005-0000-0000-000068360000}"/>
    <cellStyle name="RowTitles1-Detail 2 4 2 4" xfId="1286" xr:uid="{00000000-0005-0000-0000-000069360000}"/>
    <cellStyle name="RowTitles1-Detail 2 4 2 4 2" xfId="2422" xr:uid="{00000000-0005-0000-0000-00006A360000}"/>
    <cellStyle name="RowTitles1-Detail 2 4 2 4 2 2" xfId="12063" xr:uid="{00000000-0005-0000-0000-00006B360000}"/>
    <cellStyle name="RowTitles1-Detail 2 4 2 4 2 2 2" xfId="22463" xr:uid="{00000000-0005-0000-0000-00006C360000}"/>
    <cellStyle name="RowTitles1-Detail 2 4 2 4 2 2 2 2" xfId="34144" xr:uid="{00000000-0005-0000-0000-00006D360000}"/>
    <cellStyle name="RowTitles1-Detail 2 4 2 4 2 2 3" xfId="31344" xr:uid="{00000000-0005-0000-0000-00006E360000}"/>
    <cellStyle name="RowTitles1-Detail 2 4 2 4 2 3" xfId="15710" xr:uid="{00000000-0005-0000-0000-00006F360000}"/>
    <cellStyle name="RowTitles1-Detail 2 4 2 4 2 3 2" xfId="28376" xr:uid="{00000000-0005-0000-0000-000070360000}"/>
    <cellStyle name="RowTitles1-Detail 2 4 2 4 2 3 2 2" xfId="37163" xr:uid="{00000000-0005-0000-0000-000071360000}"/>
    <cellStyle name="RowTitles1-Detail 2 4 2 4 2 4" xfId="7401" xr:uid="{00000000-0005-0000-0000-000072360000}"/>
    <cellStyle name="RowTitles1-Detail 2 4 2 4 2 4 2" xfId="18776" xr:uid="{00000000-0005-0000-0000-000073360000}"/>
    <cellStyle name="RowTitles1-Detail 2 4 2 4 2 5" xfId="19552" xr:uid="{00000000-0005-0000-0000-000074360000}"/>
    <cellStyle name="RowTitles1-Detail 2 4 2 4 3" xfId="4064" xr:uid="{00000000-0005-0000-0000-000075360000}"/>
    <cellStyle name="RowTitles1-Detail 2 4 2 4 3 2" xfId="13686" xr:uid="{00000000-0005-0000-0000-000076360000}"/>
    <cellStyle name="RowTitles1-Detail 2 4 2 4 3 2 2" xfId="24038" xr:uid="{00000000-0005-0000-0000-000077360000}"/>
    <cellStyle name="RowTitles1-Detail 2 4 2 4 3 2 2 2" xfId="35303" xr:uid="{00000000-0005-0000-0000-000078360000}"/>
    <cellStyle name="RowTitles1-Detail 2 4 2 4 3 2 3" xfId="32719" xr:uid="{00000000-0005-0000-0000-000079360000}"/>
    <cellStyle name="RowTitles1-Detail 2 4 2 4 3 3" xfId="17264" xr:uid="{00000000-0005-0000-0000-00007A360000}"/>
    <cellStyle name="RowTitles1-Detail 2 4 2 4 3 3 2" xfId="29930" xr:uid="{00000000-0005-0000-0000-00007B360000}"/>
    <cellStyle name="RowTitles1-Detail 2 4 2 4 3 3 2 2" xfId="38707" xr:uid="{00000000-0005-0000-0000-00007C360000}"/>
    <cellStyle name="RowTitles1-Detail 2 4 2 4 3 4" xfId="9724" xr:uid="{00000000-0005-0000-0000-00007D360000}"/>
    <cellStyle name="RowTitles1-Detail 2 4 2 4 3 4 2" xfId="25090" xr:uid="{00000000-0005-0000-0000-00007E360000}"/>
    <cellStyle name="RowTitles1-Detail 2 4 2 4 3 5" xfId="19873" xr:uid="{00000000-0005-0000-0000-00007F360000}"/>
    <cellStyle name="RowTitles1-Detail 2 4 2 4 4" xfId="10957" xr:uid="{00000000-0005-0000-0000-000080360000}"/>
    <cellStyle name="RowTitles1-Detail 2 4 2 4 4 2" xfId="21397" xr:uid="{00000000-0005-0000-0000-000081360000}"/>
    <cellStyle name="RowTitles1-Detail 2 4 2 4 4 2 2" xfId="33588" xr:uid="{00000000-0005-0000-0000-000082360000}"/>
    <cellStyle name="RowTitles1-Detail 2 4 2 4 4 3" xfId="30734" xr:uid="{00000000-0005-0000-0000-000083360000}"/>
    <cellStyle name="RowTitles1-Detail 2 4 2 4 5" xfId="14664" xr:uid="{00000000-0005-0000-0000-000084360000}"/>
    <cellStyle name="RowTitles1-Detail 2 4 2 4 5 2" xfId="27349" xr:uid="{00000000-0005-0000-0000-000085360000}"/>
    <cellStyle name="RowTitles1-Detail 2 4 2 4 5 2 2" xfId="36178" xr:uid="{00000000-0005-0000-0000-000086360000}"/>
    <cellStyle name="RowTitles1-Detail 2 4 2 4 6" xfId="5857" xr:uid="{00000000-0005-0000-0000-000087360000}"/>
    <cellStyle name="RowTitles1-Detail 2 4 2 4 6 2" xfId="20460" xr:uid="{00000000-0005-0000-0000-000088360000}"/>
    <cellStyle name="RowTitles1-Detail 2 4 2 4 7" xfId="19295" xr:uid="{00000000-0005-0000-0000-000089360000}"/>
    <cellStyle name="RowTitles1-Detail 2 4 2 5" xfId="1503" xr:uid="{00000000-0005-0000-0000-00008A360000}"/>
    <cellStyle name="RowTitles1-Detail 2 4 2 5 2" xfId="2423" xr:uid="{00000000-0005-0000-0000-00008B360000}"/>
    <cellStyle name="RowTitles1-Detail 2 4 2 5 2 2" xfId="12064" xr:uid="{00000000-0005-0000-0000-00008C360000}"/>
    <cellStyle name="RowTitles1-Detail 2 4 2 5 2 2 2" xfId="22464" xr:uid="{00000000-0005-0000-0000-00008D360000}"/>
    <cellStyle name="RowTitles1-Detail 2 4 2 5 2 2 2 2" xfId="34145" xr:uid="{00000000-0005-0000-0000-00008E360000}"/>
    <cellStyle name="RowTitles1-Detail 2 4 2 5 2 2 3" xfId="31345" xr:uid="{00000000-0005-0000-0000-00008F360000}"/>
    <cellStyle name="RowTitles1-Detail 2 4 2 5 2 3" xfId="15711" xr:uid="{00000000-0005-0000-0000-000090360000}"/>
    <cellStyle name="RowTitles1-Detail 2 4 2 5 2 3 2" xfId="28377" xr:uid="{00000000-0005-0000-0000-000091360000}"/>
    <cellStyle name="RowTitles1-Detail 2 4 2 5 2 3 2 2" xfId="37164" xr:uid="{00000000-0005-0000-0000-000092360000}"/>
    <cellStyle name="RowTitles1-Detail 2 4 2 5 2 4" xfId="7402" xr:uid="{00000000-0005-0000-0000-000093360000}"/>
    <cellStyle name="RowTitles1-Detail 2 4 2 5 2 4 2" xfId="26410" xr:uid="{00000000-0005-0000-0000-000094360000}"/>
    <cellStyle name="RowTitles1-Detail 2 4 2 5 2 5" xfId="25975" xr:uid="{00000000-0005-0000-0000-000095360000}"/>
    <cellStyle name="RowTitles1-Detail 2 4 2 5 3" xfId="4281" xr:uid="{00000000-0005-0000-0000-000096360000}"/>
    <cellStyle name="RowTitles1-Detail 2 4 2 5 3 2" xfId="13903" xr:uid="{00000000-0005-0000-0000-000097360000}"/>
    <cellStyle name="RowTitles1-Detail 2 4 2 5 3 2 2" xfId="24245" xr:uid="{00000000-0005-0000-0000-000098360000}"/>
    <cellStyle name="RowTitles1-Detail 2 4 2 5 3 2 2 2" xfId="35444" xr:uid="{00000000-0005-0000-0000-000099360000}"/>
    <cellStyle name="RowTitles1-Detail 2 4 2 5 3 2 3" xfId="32881" xr:uid="{00000000-0005-0000-0000-00009A360000}"/>
    <cellStyle name="RowTitles1-Detail 2 4 2 5 3 3" xfId="17463" xr:uid="{00000000-0005-0000-0000-00009B360000}"/>
    <cellStyle name="RowTitles1-Detail 2 4 2 5 3 3 2" xfId="30129" xr:uid="{00000000-0005-0000-0000-00009C360000}"/>
    <cellStyle name="RowTitles1-Detail 2 4 2 5 3 3 2 2" xfId="38906" xr:uid="{00000000-0005-0000-0000-00009D360000}"/>
    <cellStyle name="RowTitles1-Detail 2 4 2 5 3 4" xfId="9725" xr:uid="{00000000-0005-0000-0000-00009E360000}"/>
    <cellStyle name="RowTitles1-Detail 2 4 2 5 3 4 2" xfId="17802" xr:uid="{00000000-0005-0000-0000-00009F360000}"/>
    <cellStyle name="RowTitles1-Detail 2 4 2 5 3 5" xfId="20209" xr:uid="{00000000-0005-0000-0000-0000A0360000}"/>
    <cellStyle name="RowTitles1-Detail 2 4 2 5 4" xfId="11174" xr:uid="{00000000-0005-0000-0000-0000A1360000}"/>
    <cellStyle name="RowTitles1-Detail 2 4 2 5 4 2" xfId="21605" xr:uid="{00000000-0005-0000-0000-0000A2360000}"/>
    <cellStyle name="RowTitles1-Detail 2 4 2 5 4 2 2" xfId="33729" xr:uid="{00000000-0005-0000-0000-0000A3360000}"/>
    <cellStyle name="RowTitles1-Detail 2 4 2 5 4 3" xfId="30896" xr:uid="{00000000-0005-0000-0000-0000A4360000}"/>
    <cellStyle name="RowTitles1-Detail 2 4 2 5 5" xfId="14881" xr:uid="{00000000-0005-0000-0000-0000A5360000}"/>
    <cellStyle name="RowTitles1-Detail 2 4 2 5 5 2" xfId="27558" xr:uid="{00000000-0005-0000-0000-0000A6360000}"/>
    <cellStyle name="RowTitles1-Detail 2 4 2 5 5 2 2" xfId="36377" xr:uid="{00000000-0005-0000-0000-0000A7360000}"/>
    <cellStyle name="RowTitles1-Detail 2 4 2 5 6" xfId="5858" xr:uid="{00000000-0005-0000-0000-0000A8360000}"/>
    <cellStyle name="RowTitles1-Detail 2 4 2 5 6 2" xfId="26700" xr:uid="{00000000-0005-0000-0000-0000A9360000}"/>
    <cellStyle name="RowTitles1-Detail 2 4 2 5 7" xfId="5169" xr:uid="{00000000-0005-0000-0000-0000AA360000}"/>
    <cellStyle name="RowTitles1-Detail 2 4 2 6" xfId="1705" xr:uid="{00000000-0005-0000-0000-0000AB360000}"/>
    <cellStyle name="RowTitles1-Detail 2 4 2 6 2" xfId="2424" xr:uid="{00000000-0005-0000-0000-0000AC360000}"/>
    <cellStyle name="RowTitles1-Detail 2 4 2 6 2 2" xfId="12065" xr:uid="{00000000-0005-0000-0000-0000AD360000}"/>
    <cellStyle name="RowTitles1-Detail 2 4 2 6 2 2 2" xfId="22465" xr:uid="{00000000-0005-0000-0000-0000AE360000}"/>
    <cellStyle name="RowTitles1-Detail 2 4 2 6 2 2 2 2" xfId="34146" xr:uid="{00000000-0005-0000-0000-0000AF360000}"/>
    <cellStyle name="RowTitles1-Detail 2 4 2 6 2 2 3" xfId="31346" xr:uid="{00000000-0005-0000-0000-0000B0360000}"/>
    <cellStyle name="RowTitles1-Detail 2 4 2 6 2 3" xfId="15712" xr:uid="{00000000-0005-0000-0000-0000B1360000}"/>
    <cellStyle name="RowTitles1-Detail 2 4 2 6 2 3 2" xfId="28378" xr:uid="{00000000-0005-0000-0000-0000B2360000}"/>
    <cellStyle name="RowTitles1-Detail 2 4 2 6 2 3 2 2" xfId="37165" xr:uid="{00000000-0005-0000-0000-0000B3360000}"/>
    <cellStyle name="RowTitles1-Detail 2 4 2 6 2 4" xfId="7403" xr:uid="{00000000-0005-0000-0000-0000B4360000}"/>
    <cellStyle name="RowTitles1-Detail 2 4 2 6 2 4 2" xfId="21032" xr:uid="{00000000-0005-0000-0000-0000B5360000}"/>
    <cellStyle name="RowTitles1-Detail 2 4 2 6 2 5" xfId="18198" xr:uid="{00000000-0005-0000-0000-0000B6360000}"/>
    <cellStyle name="RowTitles1-Detail 2 4 2 6 3" xfId="4483" xr:uid="{00000000-0005-0000-0000-0000B7360000}"/>
    <cellStyle name="RowTitles1-Detail 2 4 2 6 3 2" xfId="14105" xr:uid="{00000000-0005-0000-0000-0000B8360000}"/>
    <cellStyle name="RowTitles1-Detail 2 4 2 6 3 2 2" xfId="24437" xr:uid="{00000000-0005-0000-0000-0000B9360000}"/>
    <cellStyle name="RowTitles1-Detail 2 4 2 6 3 2 2 2" xfId="35575" xr:uid="{00000000-0005-0000-0000-0000BA360000}"/>
    <cellStyle name="RowTitles1-Detail 2 4 2 6 3 2 3" xfId="33033" xr:uid="{00000000-0005-0000-0000-0000BB360000}"/>
    <cellStyle name="RowTitles1-Detail 2 4 2 6 3 3" xfId="17650" xr:uid="{00000000-0005-0000-0000-0000BC360000}"/>
    <cellStyle name="RowTitles1-Detail 2 4 2 6 3 3 2" xfId="30316" xr:uid="{00000000-0005-0000-0000-0000BD360000}"/>
    <cellStyle name="RowTitles1-Detail 2 4 2 6 3 3 2 2" xfId="39093" xr:uid="{00000000-0005-0000-0000-0000BE360000}"/>
    <cellStyle name="RowTitles1-Detail 2 4 2 6 3 4" xfId="9726" xr:uid="{00000000-0005-0000-0000-0000BF360000}"/>
    <cellStyle name="RowTitles1-Detail 2 4 2 6 3 4 2" xfId="19767" xr:uid="{00000000-0005-0000-0000-0000C0360000}"/>
    <cellStyle name="RowTitles1-Detail 2 4 2 6 3 5" xfId="18213" xr:uid="{00000000-0005-0000-0000-0000C1360000}"/>
    <cellStyle name="RowTitles1-Detail 2 4 2 6 4" xfId="11376" xr:uid="{00000000-0005-0000-0000-0000C2360000}"/>
    <cellStyle name="RowTitles1-Detail 2 4 2 6 4 2" xfId="21801" xr:uid="{00000000-0005-0000-0000-0000C3360000}"/>
    <cellStyle name="RowTitles1-Detail 2 4 2 6 4 2 2" xfId="33860" xr:uid="{00000000-0005-0000-0000-0000C4360000}"/>
    <cellStyle name="RowTitles1-Detail 2 4 2 6 4 3" xfId="31048" xr:uid="{00000000-0005-0000-0000-0000C5360000}"/>
    <cellStyle name="RowTitles1-Detail 2 4 2 6 5" xfId="15083" xr:uid="{00000000-0005-0000-0000-0000C6360000}"/>
    <cellStyle name="RowTitles1-Detail 2 4 2 6 5 2" xfId="27752" xr:uid="{00000000-0005-0000-0000-0000C7360000}"/>
    <cellStyle name="RowTitles1-Detail 2 4 2 6 5 2 2" xfId="36564" xr:uid="{00000000-0005-0000-0000-0000C8360000}"/>
    <cellStyle name="RowTitles1-Detail 2 4 2 6 6" xfId="5859" xr:uid="{00000000-0005-0000-0000-0000C9360000}"/>
    <cellStyle name="RowTitles1-Detail 2 4 2 6 6 2" xfId="24980" xr:uid="{00000000-0005-0000-0000-0000CA360000}"/>
    <cellStyle name="RowTitles1-Detail 2 4 2 6 7" xfId="20263" xr:uid="{00000000-0005-0000-0000-0000CB360000}"/>
    <cellStyle name="RowTitles1-Detail 2 4 2 7" xfId="2419" xr:uid="{00000000-0005-0000-0000-0000CC360000}"/>
    <cellStyle name="RowTitles1-Detail 2 4 2 7 2" xfId="12060" xr:uid="{00000000-0005-0000-0000-0000CD360000}"/>
    <cellStyle name="RowTitles1-Detail 2 4 2 7 2 2" xfId="22460" xr:uid="{00000000-0005-0000-0000-0000CE360000}"/>
    <cellStyle name="RowTitles1-Detail 2 4 2 7 2 2 2" xfId="34141" xr:uid="{00000000-0005-0000-0000-0000CF360000}"/>
    <cellStyle name="RowTitles1-Detail 2 4 2 7 2 3" xfId="31341" xr:uid="{00000000-0005-0000-0000-0000D0360000}"/>
    <cellStyle name="RowTitles1-Detail 2 4 2 7 3" xfId="15707" xr:uid="{00000000-0005-0000-0000-0000D1360000}"/>
    <cellStyle name="RowTitles1-Detail 2 4 2 7 3 2" xfId="28373" xr:uid="{00000000-0005-0000-0000-0000D2360000}"/>
    <cellStyle name="RowTitles1-Detail 2 4 2 7 3 2 2" xfId="37160" xr:uid="{00000000-0005-0000-0000-0000D3360000}"/>
    <cellStyle name="RowTitles1-Detail 2 4 2 7 4" xfId="6460" xr:uid="{00000000-0005-0000-0000-0000D4360000}"/>
    <cellStyle name="RowTitles1-Detail 2 4 2 7 4 2" xfId="21176" xr:uid="{00000000-0005-0000-0000-0000D5360000}"/>
    <cellStyle name="RowTitles1-Detail 2 4 2 7 5" xfId="21926" xr:uid="{00000000-0005-0000-0000-0000D6360000}"/>
    <cellStyle name="RowTitles1-Detail 2 4 2 8" xfId="8885" xr:uid="{00000000-0005-0000-0000-0000D7360000}"/>
    <cellStyle name="RowTitles1-Detail 2 4 2 8 2" xfId="19086" xr:uid="{00000000-0005-0000-0000-0000D8360000}"/>
    <cellStyle name="RowTitles1-Detail 2 4 2 9" xfId="10714" xr:uid="{00000000-0005-0000-0000-0000D9360000}"/>
    <cellStyle name="RowTitles1-Detail 2 4 2 9 2" xfId="26083" xr:uid="{00000000-0005-0000-0000-0000DA360000}"/>
    <cellStyle name="RowTitles1-Detail 2 4 2 9 2 2" xfId="35733" xr:uid="{00000000-0005-0000-0000-0000DB360000}"/>
    <cellStyle name="RowTitles1-Detail 2 4 2_STUD aligned by INSTIT" xfId="4972" xr:uid="{00000000-0005-0000-0000-0000DC360000}"/>
    <cellStyle name="RowTitles1-Detail 2 4 3" xfId="479" xr:uid="{00000000-0005-0000-0000-0000DD360000}"/>
    <cellStyle name="RowTitles1-Detail 2 4 3 2" xfId="835" xr:uid="{00000000-0005-0000-0000-0000DE360000}"/>
    <cellStyle name="RowTitles1-Detail 2 4 3 2 2" xfId="2426" xr:uid="{00000000-0005-0000-0000-0000DF360000}"/>
    <cellStyle name="RowTitles1-Detail 2 4 3 2 2 2" xfId="12067" xr:uid="{00000000-0005-0000-0000-0000E0360000}"/>
    <cellStyle name="RowTitles1-Detail 2 4 3 2 2 2 2" xfId="22467" xr:uid="{00000000-0005-0000-0000-0000E1360000}"/>
    <cellStyle name="RowTitles1-Detail 2 4 3 2 2 2 2 2" xfId="34148" xr:uid="{00000000-0005-0000-0000-0000E2360000}"/>
    <cellStyle name="RowTitles1-Detail 2 4 3 2 2 2 3" xfId="31348" xr:uid="{00000000-0005-0000-0000-0000E3360000}"/>
    <cellStyle name="RowTitles1-Detail 2 4 3 2 2 3" xfId="15714" xr:uid="{00000000-0005-0000-0000-0000E4360000}"/>
    <cellStyle name="RowTitles1-Detail 2 4 3 2 2 3 2" xfId="28380" xr:uid="{00000000-0005-0000-0000-0000E5360000}"/>
    <cellStyle name="RowTitles1-Detail 2 4 3 2 2 3 2 2" xfId="37167" xr:uid="{00000000-0005-0000-0000-0000E6360000}"/>
    <cellStyle name="RowTitles1-Detail 2 4 3 2 2 4" xfId="6779" xr:uid="{00000000-0005-0000-0000-0000E7360000}"/>
    <cellStyle name="RowTitles1-Detail 2 4 3 2 2 4 2" xfId="18958" xr:uid="{00000000-0005-0000-0000-0000E8360000}"/>
    <cellStyle name="RowTitles1-Detail 2 4 3 2 2 5" xfId="26399" xr:uid="{00000000-0005-0000-0000-0000E9360000}"/>
    <cellStyle name="RowTitles1-Detail 2 4 3 2 3" xfId="3616" xr:uid="{00000000-0005-0000-0000-0000EA360000}"/>
    <cellStyle name="RowTitles1-Detail 2 4 3 2 3 2" xfId="13244" xr:uid="{00000000-0005-0000-0000-0000EB360000}"/>
    <cellStyle name="RowTitles1-Detail 2 4 3 2 3 2 2" xfId="23611" xr:uid="{00000000-0005-0000-0000-0000EC360000}"/>
    <cellStyle name="RowTitles1-Detail 2 4 3 2 3 2 2 2" xfId="35024" xr:uid="{00000000-0005-0000-0000-0000ED360000}"/>
    <cellStyle name="RowTitles1-Detail 2 4 3 2 3 2 3" xfId="32395" xr:uid="{00000000-0005-0000-0000-0000EE360000}"/>
    <cellStyle name="RowTitles1-Detail 2 4 3 2 3 3" xfId="16850" xr:uid="{00000000-0005-0000-0000-0000EF360000}"/>
    <cellStyle name="RowTitles1-Detail 2 4 3 2 3 3 2" xfId="29516" xr:uid="{00000000-0005-0000-0000-0000F0360000}"/>
    <cellStyle name="RowTitles1-Detail 2 4 3 2 3 3 2 2" xfId="38296" xr:uid="{00000000-0005-0000-0000-0000F1360000}"/>
    <cellStyle name="RowTitles1-Detail 2 4 3 2 3 4" xfId="8285" xr:uid="{00000000-0005-0000-0000-0000F2360000}"/>
    <cellStyle name="RowTitles1-Detail 2 4 3 2 3 4 2" xfId="25268" xr:uid="{00000000-0005-0000-0000-0000F3360000}"/>
    <cellStyle name="RowTitles1-Detail 2 4 3 2 3 5" xfId="19443" xr:uid="{00000000-0005-0000-0000-0000F4360000}"/>
    <cellStyle name="RowTitles1-Detail 2 4 3 2 4" xfId="9077" xr:uid="{00000000-0005-0000-0000-0000F5360000}"/>
    <cellStyle name="RowTitles1-Detail 2 4 3 2 4 2" xfId="18706" xr:uid="{00000000-0005-0000-0000-0000F6360000}"/>
    <cellStyle name="RowTitles1-Detail 2 4 3 2 5" xfId="10589" xr:uid="{00000000-0005-0000-0000-0000F7360000}"/>
    <cellStyle name="RowTitles1-Detail 2 4 3 2 5 2" xfId="21073" xr:uid="{00000000-0005-0000-0000-0000F8360000}"/>
    <cellStyle name="RowTitles1-Detail 2 4 3 2 5 2 2" xfId="33411" xr:uid="{00000000-0005-0000-0000-0000F9360000}"/>
    <cellStyle name="RowTitles1-Detail 2 4 3 2 5 3" xfId="30524" xr:uid="{00000000-0005-0000-0000-0000FA360000}"/>
    <cellStyle name="RowTitles1-Detail 2 4 3 2 6" xfId="14250" xr:uid="{00000000-0005-0000-0000-0000FB360000}"/>
    <cellStyle name="RowTitles1-Detail 2 4 3 2 6 2" xfId="26951" xr:uid="{00000000-0005-0000-0000-0000FC360000}"/>
    <cellStyle name="RowTitles1-Detail 2 4 3 2 6 2 2" xfId="35794" xr:uid="{00000000-0005-0000-0000-0000FD360000}"/>
    <cellStyle name="RowTitles1-Detail 2 4 3 2 7" xfId="5308" xr:uid="{00000000-0005-0000-0000-0000FE360000}"/>
    <cellStyle name="RowTitles1-Detail 2 4 3 2 7 2" xfId="20247" xr:uid="{00000000-0005-0000-0000-0000FF360000}"/>
    <cellStyle name="RowTitles1-Detail 2 4 3 2 8" xfId="19637" xr:uid="{00000000-0005-0000-0000-000000370000}"/>
    <cellStyle name="RowTitles1-Detail 2 4 3 3" xfId="1114" xr:uid="{00000000-0005-0000-0000-000001370000}"/>
    <cellStyle name="RowTitles1-Detail 2 4 3 3 2" xfId="2427" xr:uid="{00000000-0005-0000-0000-000002370000}"/>
    <cellStyle name="RowTitles1-Detail 2 4 3 3 2 2" xfId="12068" xr:uid="{00000000-0005-0000-0000-000003370000}"/>
    <cellStyle name="RowTitles1-Detail 2 4 3 3 2 2 2" xfId="22468" xr:uid="{00000000-0005-0000-0000-000004370000}"/>
    <cellStyle name="RowTitles1-Detail 2 4 3 3 2 2 2 2" xfId="34149" xr:uid="{00000000-0005-0000-0000-000005370000}"/>
    <cellStyle name="RowTitles1-Detail 2 4 3 3 2 2 3" xfId="31349" xr:uid="{00000000-0005-0000-0000-000006370000}"/>
    <cellStyle name="RowTitles1-Detail 2 4 3 3 2 3" xfId="15715" xr:uid="{00000000-0005-0000-0000-000007370000}"/>
    <cellStyle name="RowTitles1-Detail 2 4 3 3 2 3 2" xfId="28381" xr:uid="{00000000-0005-0000-0000-000008370000}"/>
    <cellStyle name="RowTitles1-Detail 2 4 3 3 2 3 2 2" xfId="37168" xr:uid="{00000000-0005-0000-0000-000009370000}"/>
    <cellStyle name="RowTitles1-Detail 2 4 3 3 2 4" xfId="6953" xr:uid="{00000000-0005-0000-0000-00000A370000}"/>
    <cellStyle name="RowTitles1-Detail 2 4 3 3 2 4 2" xfId="19141" xr:uid="{00000000-0005-0000-0000-00000B370000}"/>
    <cellStyle name="RowTitles1-Detail 2 4 3 3 2 5" xfId="24781" xr:uid="{00000000-0005-0000-0000-00000C370000}"/>
    <cellStyle name="RowTitles1-Detail 2 4 3 3 3" xfId="3892" xr:uid="{00000000-0005-0000-0000-00000D370000}"/>
    <cellStyle name="RowTitles1-Detail 2 4 3 3 3 2" xfId="13515" xr:uid="{00000000-0005-0000-0000-00000E370000}"/>
    <cellStyle name="RowTitles1-Detail 2 4 3 3 3 2 2" xfId="23875" xr:uid="{00000000-0005-0000-0000-00000F370000}"/>
    <cellStyle name="RowTitles1-Detail 2 4 3 3 3 2 2 2" xfId="35189" xr:uid="{00000000-0005-0000-0000-000010370000}"/>
    <cellStyle name="RowTitles1-Detail 2 4 3 3 3 2 3" xfId="32588" xr:uid="{00000000-0005-0000-0000-000011370000}"/>
    <cellStyle name="RowTitles1-Detail 2 4 3 3 3 3" xfId="17105" xr:uid="{00000000-0005-0000-0000-000012370000}"/>
    <cellStyle name="RowTitles1-Detail 2 4 3 3 3 3 2" xfId="29771" xr:uid="{00000000-0005-0000-0000-000013370000}"/>
    <cellStyle name="RowTitles1-Detail 2 4 3 3 3 3 2 2" xfId="38549" xr:uid="{00000000-0005-0000-0000-000014370000}"/>
    <cellStyle name="RowTitles1-Detail 2 4 3 3 3 4" xfId="8461" xr:uid="{00000000-0005-0000-0000-000015370000}"/>
    <cellStyle name="RowTitles1-Detail 2 4 3 3 3 4 2" xfId="19639" xr:uid="{00000000-0005-0000-0000-000016370000}"/>
    <cellStyle name="RowTitles1-Detail 2 4 3 3 3 5" xfId="5213" xr:uid="{00000000-0005-0000-0000-000017370000}"/>
    <cellStyle name="RowTitles1-Detail 2 4 3 3 4" xfId="9256" xr:uid="{00000000-0005-0000-0000-000018370000}"/>
    <cellStyle name="RowTitles1-Detail 2 4 3 3 4 2" xfId="18470" xr:uid="{00000000-0005-0000-0000-000019370000}"/>
    <cellStyle name="RowTitles1-Detail 2 4 3 3 5" xfId="14498" xr:uid="{00000000-0005-0000-0000-00001A370000}"/>
    <cellStyle name="RowTitles1-Detail 2 4 3 3 5 2" xfId="27189" xr:uid="{00000000-0005-0000-0000-00001B370000}"/>
    <cellStyle name="RowTitles1-Detail 2 4 3 3 5 2 2" xfId="36025" xr:uid="{00000000-0005-0000-0000-00001C370000}"/>
    <cellStyle name="RowTitles1-Detail 2 4 3 4" xfId="1343" xr:uid="{00000000-0005-0000-0000-00001D370000}"/>
    <cellStyle name="RowTitles1-Detail 2 4 3 4 2" xfId="2428" xr:uid="{00000000-0005-0000-0000-00001E370000}"/>
    <cellStyle name="RowTitles1-Detail 2 4 3 4 2 2" xfId="12069" xr:uid="{00000000-0005-0000-0000-00001F370000}"/>
    <cellStyle name="RowTitles1-Detail 2 4 3 4 2 2 2" xfId="22469" xr:uid="{00000000-0005-0000-0000-000020370000}"/>
    <cellStyle name="RowTitles1-Detail 2 4 3 4 2 2 2 2" xfId="34150" xr:uid="{00000000-0005-0000-0000-000021370000}"/>
    <cellStyle name="RowTitles1-Detail 2 4 3 4 2 2 3" xfId="31350" xr:uid="{00000000-0005-0000-0000-000022370000}"/>
    <cellStyle name="RowTitles1-Detail 2 4 3 4 2 3" xfId="15716" xr:uid="{00000000-0005-0000-0000-000023370000}"/>
    <cellStyle name="RowTitles1-Detail 2 4 3 4 2 3 2" xfId="28382" xr:uid="{00000000-0005-0000-0000-000024370000}"/>
    <cellStyle name="RowTitles1-Detail 2 4 3 4 2 3 2 2" xfId="37169" xr:uid="{00000000-0005-0000-0000-000025370000}"/>
    <cellStyle name="RowTitles1-Detail 2 4 3 4 2 4" xfId="7404" xr:uid="{00000000-0005-0000-0000-000026370000}"/>
    <cellStyle name="RowTitles1-Detail 2 4 3 4 2 4 2" xfId="25346" xr:uid="{00000000-0005-0000-0000-000027370000}"/>
    <cellStyle name="RowTitles1-Detail 2 4 3 4 2 5" xfId="20637" xr:uid="{00000000-0005-0000-0000-000028370000}"/>
    <cellStyle name="RowTitles1-Detail 2 4 3 4 3" xfId="4121" xr:uid="{00000000-0005-0000-0000-000029370000}"/>
    <cellStyle name="RowTitles1-Detail 2 4 3 4 3 2" xfId="13743" xr:uid="{00000000-0005-0000-0000-00002A370000}"/>
    <cellStyle name="RowTitles1-Detail 2 4 3 4 3 2 2" xfId="24093" xr:uid="{00000000-0005-0000-0000-00002B370000}"/>
    <cellStyle name="RowTitles1-Detail 2 4 3 4 3 2 2 2" xfId="35338" xr:uid="{00000000-0005-0000-0000-00002C370000}"/>
    <cellStyle name="RowTitles1-Detail 2 4 3 4 3 2 3" xfId="32760" xr:uid="{00000000-0005-0000-0000-00002D370000}"/>
    <cellStyle name="RowTitles1-Detail 2 4 3 4 3 3" xfId="17318" xr:uid="{00000000-0005-0000-0000-00002E370000}"/>
    <cellStyle name="RowTitles1-Detail 2 4 3 4 3 3 2" xfId="29984" xr:uid="{00000000-0005-0000-0000-00002F370000}"/>
    <cellStyle name="RowTitles1-Detail 2 4 3 4 3 3 2 2" xfId="38761" xr:uid="{00000000-0005-0000-0000-000030370000}"/>
    <cellStyle name="RowTitles1-Detail 2 4 3 4 3 4" xfId="9727" xr:uid="{00000000-0005-0000-0000-000031370000}"/>
    <cellStyle name="RowTitles1-Detail 2 4 3 4 3 4 2" xfId="25089" xr:uid="{00000000-0005-0000-0000-000032370000}"/>
    <cellStyle name="RowTitles1-Detail 2 4 3 4 3 5" xfId="26020" xr:uid="{00000000-0005-0000-0000-000033370000}"/>
    <cellStyle name="RowTitles1-Detail 2 4 3 4 4" xfId="11014" xr:uid="{00000000-0005-0000-0000-000034370000}"/>
    <cellStyle name="RowTitles1-Detail 2 4 3 4 4 2" xfId="21451" xr:uid="{00000000-0005-0000-0000-000035370000}"/>
    <cellStyle name="RowTitles1-Detail 2 4 3 4 4 2 2" xfId="33623" xr:uid="{00000000-0005-0000-0000-000036370000}"/>
    <cellStyle name="RowTitles1-Detail 2 4 3 4 4 3" xfId="30775" xr:uid="{00000000-0005-0000-0000-000037370000}"/>
    <cellStyle name="RowTitles1-Detail 2 4 3 4 5" xfId="14721" xr:uid="{00000000-0005-0000-0000-000038370000}"/>
    <cellStyle name="RowTitles1-Detail 2 4 3 4 5 2" xfId="27404" xr:uid="{00000000-0005-0000-0000-000039370000}"/>
    <cellStyle name="RowTitles1-Detail 2 4 3 4 5 2 2" xfId="36232" xr:uid="{00000000-0005-0000-0000-00003A370000}"/>
    <cellStyle name="RowTitles1-Detail 2 4 3 4 6" xfId="5860" xr:uid="{00000000-0005-0000-0000-00003B370000}"/>
    <cellStyle name="RowTitles1-Detail 2 4 3 4 6 2" xfId="5382" xr:uid="{00000000-0005-0000-0000-00003C370000}"/>
    <cellStyle name="RowTitles1-Detail 2 4 3 4 7" xfId="19897" xr:uid="{00000000-0005-0000-0000-00003D370000}"/>
    <cellStyle name="RowTitles1-Detail 2 4 3 5" xfId="1559" xr:uid="{00000000-0005-0000-0000-00003E370000}"/>
    <cellStyle name="RowTitles1-Detail 2 4 3 5 2" xfId="2429" xr:uid="{00000000-0005-0000-0000-00003F370000}"/>
    <cellStyle name="RowTitles1-Detail 2 4 3 5 2 2" xfId="12070" xr:uid="{00000000-0005-0000-0000-000040370000}"/>
    <cellStyle name="RowTitles1-Detail 2 4 3 5 2 2 2" xfId="22470" xr:uid="{00000000-0005-0000-0000-000041370000}"/>
    <cellStyle name="RowTitles1-Detail 2 4 3 5 2 2 2 2" xfId="34151" xr:uid="{00000000-0005-0000-0000-000042370000}"/>
    <cellStyle name="RowTitles1-Detail 2 4 3 5 2 2 3" xfId="31351" xr:uid="{00000000-0005-0000-0000-000043370000}"/>
    <cellStyle name="RowTitles1-Detail 2 4 3 5 2 3" xfId="15717" xr:uid="{00000000-0005-0000-0000-000044370000}"/>
    <cellStyle name="RowTitles1-Detail 2 4 3 5 2 3 2" xfId="28383" xr:uid="{00000000-0005-0000-0000-000045370000}"/>
    <cellStyle name="RowTitles1-Detail 2 4 3 5 2 3 2 2" xfId="37170" xr:uid="{00000000-0005-0000-0000-000046370000}"/>
    <cellStyle name="RowTitles1-Detail 2 4 3 5 2 4" xfId="7405" xr:uid="{00000000-0005-0000-0000-000047370000}"/>
    <cellStyle name="RowTitles1-Detail 2 4 3 5 2 4 2" xfId="19810" xr:uid="{00000000-0005-0000-0000-000048370000}"/>
    <cellStyle name="RowTitles1-Detail 2 4 3 5 2 5" xfId="26079" xr:uid="{00000000-0005-0000-0000-000049370000}"/>
    <cellStyle name="RowTitles1-Detail 2 4 3 5 3" xfId="4337" xr:uid="{00000000-0005-0000-0000-00004A370000}"/>
    <cellStyle name="RowTitles1-Detail 2 4 3 5 3 2" xfId="13959" xr:uid="{00000000-0005-0000-0000-00004B370000}"/>
    <cellStyle name="RowTitles1-Detail 2 4 3 5 3 2 2" xfId="24298" xr:uid="{00000000-0005-0000-0000-00004C370000}"/>
    <cellStyle name="RowTitles1-Detail 2 4 3 5 3 2 2 2" xfId="35478" xr:uid="{00000000-0005-0000-0000-00004D370000}"/>
    <cellStyle name="RowTitles1-Detail 2 4 3 5 3 2 3" xfId="32921" xr:uid="{00000000-0005-0000-0000-00004E370000}"/>
    <cellStyle name="RowTitles1-Detail 2 4 3 5 3 3" xfId="17516" xr:uid="{00000000-0005-0000-0000-00004F370000}"/>
    <cellStyle name="RowTitles1-Detail 2 4 3 5 3 3 2" xfId="30182" xr:uid="{00000000-0005-0000-0000-000050370000}"/>
    <cellStyle name="RowTitles1-Detail 2 4 3 5 3 3 2 2" xfId="38959" xr:uid="{00000000-0005-0000-0000-000051370000}"/>
    <cellStyle name="RowTitles1-Detail 2 4 3 5 3 4" xfId="9728" xr:uid="{00000000-0005-0000-0000-000052370000}"/>
    <cellStyle name="RowTitles1-Detail 2 4 3 5 3 4 2" xfId="21220" xr:uid="{00000000-0005-0000-0000-000053370000}"/>
    <cellStyle name="RowTitles1-Detail 2 4 3 5 3 5" xfId="25213" xr:uid="{00000000-0005-0000-0000-000054370000}"/>
    <cellStyle name="RowTitles1-Detail 2 4 3 5 4" xfId="11230" xr:uid="{00000000-0005-0000-0000-000055370000}"/>
    <cellStyle name="RowTitles1-Detail 2 4 3 5 4 2" xfId="21659" xr:uid="{00000000-0005-0000-0000-000056370000}"/>
    <cellStyle name="RowTitles1-Detail 2 4 3 5 4 2 2" xfId="33763" xr:uid="{00000000-0005-0000-0000-000057370000}"/>
    <cellStyle name="RowTitles1-Detail 2 4 3 5 4 3" xfId="30936" xr:uid="{00000000-0005-0000-0000-000058370000}"/>
    <cellStyle name="RowTitles1-Detail 2 4 3 5 5" xfId="14937" xr:uid="{00000000-0005-0000-0000-000059370000}"/>
    <cellStyle name="RowTitles1-Detail 2 4 3 5 5 2" xfId="27611" xr:uid="{00000000-0005-0000-0000-00005A370000}"/>
    <cellStyle name="RowTitles1-Detail 2 4 3 5 5 2 2" xfId="36430" xr:uid="{00000000-0005-0000-0000-00005B370000}"/>
    <cellStyle name="RowTitles1-Detail 2 4 3 5 6" xfId="5861" xr:uid="{00000000-0005-0000-0000-00005C370000}"/>
    <cellStyle name="RowTitles1-Detail 2 4 3 5 6 2" xfId="17973" xr:uid="{00000000-0005-0000-0000-00005D370000}"/>
    <cellStyle name="RowTitles1-Detail 2 4 3 5 7" xfId="24857" xr:uid="{00000000-0005-0000-0000-00005E370000}"/>
    <cellStyle name="RowTitles1-Detail 2 4 3 6" xfId="1761" xr:uid="{00000000-0005-0000-0000-00005F370000}"/>
    <cellStyle name="RowTitles1-Detail 2 4 3 6 2" xfId="2430" xr:uid="{00000000-0005-0000-0000-000060370000}"/>
    <cellStyle name="RowTitles1-Detail 2 4 3 6 2 2" xfId="12071" xr:uid="{00000000-0005-0000-0000-000061370000}"/>
    <cellStyle name="RowTitles1-Detail 2 4 3 6 2 2 2" xfId="22471" xr:uid="{00000000-0005-0000-0000-000062370000}"/>
    <cellStyle name="RowTitles1-Detail 2 4 3 6 2 2 2 2" xfId="34152" xr:uid="{00000000-0005-0000-0000-000063370000}"/>
    <cellStyle name="RowTitles1-Detail 2 4 3 6 2 2 3" xfId="31352" xr:uid="{00000000-0005-0000-0000-000064370000}"/>
    <cellStyle name="RowTitles1-Detail 2 4 3 6 2 3" xfId="15718" xr:uid="{00000000-0005-0000-0000-000065370000}"/>
    <cellStyle name="RowTitles1-Detail 2 4 3 6 2 3 2" xfId="28384" xr:uid="{00000000-0005-0000-0000-000066370000}"/>
    <cellStyle name="RowTitles1-Detail 2 4 3 6 2 3 2 2" xfId="37171" xr:uid="{00000000-0005-0000-0000-000067370000}"/>
    <cellStyle name="RowTitles1-Detail 2 4 3 6 2 4" xfId="7406" xr:uid="{00000000-0005-0000-0000-000068370000}"/>
    <cellStyle name="RowTitles1-Detail 2 4 3 6 2 4 2" xfId="20827" xr:uid="{00000000-0005-0000-0000-000069370000}"/>
    <cellStyle name="RowTitles1-Detail 2 4 3 6 2 5" xfId="25971" xr:uid="{00000000-0005-0000-0000-00006A370000}"/>
    <cellStyle name="RowTitles1-Detail 2 4 3 6 3" xfId="4539" xr:uid="{00000000-0005-0000-0000-00006B370000}"/>
    <cellStyle name="RowTitles1-Detail 2 4 3 6 3 2" xfId="14161" xr:uid="{00000000-0005-0000-0000-00006C370000}"/>
    <cellStyle name="RowTitles1-Detail 2 4 3 6 3 2 2" xfId="24491" xr:uid="{00000000-0005-0000-0000-00006D370000}"/>
    <cellStyle name="RowTitles1-Detail 2 4 3 6 3 2 2 2" xfId="35609" xr:uid="{00000000-0005-0000-0000-00006E370000}"/>
    <cellStyle name="RowTitles1-Detail 2 4 3 6 3 2 3" xfId="33073" xr:uid="{00000000-0005-0000-0000-00006F370000}"/>
    <cellStyle name="RowTitles1-Detail 2 4 3 6 3 3" xfId="17703" xr:uid="{00000000-0005-0000-0000-000070370000}"/>
    <cellStyle name="RowTitles1-Detail 2 4 3 6 3 3 2" xfId="30369" xr:uid="{00000000-0005-0000-0000-000071370000}"/>
    <cellStyle name="RowTitles1-Detail 2 4 3 6 3 3 2 2" xfId="39146" xr:uid="{00000000-0005-0000-0000-000072370000}"/>
    <cellStyle name="RowTitles1-Detail 2 4 3 6 3 4" xfId="9729" xr:uid="{00000000-0005-0000-0000-000073370000}"/>
    <cellStyle name="RowTitles1-Detail 2 4 3 6 3 4 2" xfId="25528" xr:uid="{00000000-0005-0000-0000-000074370000}"/>
    <cellStyle name="RowTitles1-Detail 2 4 3 6 3 5" xfId="8703" xr:uid="{00000000-0005-0000-0000-000075370000}"/>
    <cellStyle name="RowTitles1-Detail 2 4 3 6 4" xfId="11432" xr:uid="{00000000-0005-0000-0000-000076370000}"/>
    <cellStyle name="RowTitles1-Detail 2 4 3 6 4 2" xfId="21855" xr:uid="{00000000-0005-0000-0000-000077370000}"/>
    <cellStyle name="RowTitles1-Detail 2 4 3 6 4 2 2" xfId="33894" xr:uid="{00000000-0005-0000-0000-000078370000}"/>
    <cellStyle name="RowTitles1-Detail 2 4 3 6 4 3" xfId="31088" xr:uid="{00000000-0005-0000-0000-000079370000}"/>
    <cellStyle name="RowTitles1-Detail 2 4 3 6 5" xfId="15139" xr:uid="{00000000-0005-0000-0000-00007A370000}"/>
    <cellStyle name="RowTitles1-Detail 2 4 3 6 5 2" xfId="27806" xr:uid="{00000000-0005-0000-0000-00007B370000}"/>
    <cellStyle name="RowTitles1-Detail 2 4 3 6 5 2 2" xfId="36617" xr:uid="{00000000-0005-0000-0000-00007C370000}"/>
    <cellStyle name="RowTitles1-Detail 2 4 3 6 6" xfId="5862" xr:uid="{00000000-0005-0000-0000-00007D370000}"/>
    <cellStyle name="RowTitles1-Detail 2 4 3 6 6 2" xfId="25963" xr:uid="{00000000-0005-0000-0000-00007E370000}"/>
    <cellStyle name="RowTitles1-Detail 2 4 3 6 7" xfId="25168" xr:uid="{00000000-0005-0000-0000-00007F370000}"/>
    <cellStyle name="RowTitles1-Detail 2 4 3 7" xfId="2425" xr:uid="{00000000-0005-0000-0000-000080370000}"/>
    <cellStyle name="RowTitles1-Detail 2 4 3 7 2" xfId="12066" xr:uid="{00000000-0005-0000-0000-000081370000}"/>
    <cellStyle name="RowTitles1-Detail 2 4 3 7 2 2" xfId="22466" xr:uid="{00000000-0005-0000-0000-000082370000}"/>
    <cellStyle name="RowTitles1-Detail 2 4 3 7 2 2 2" xfId="34147" xr:uid="{00000000-0005-0000-0000-000083370000}"/>
    <cellStyle name="RowTitles1-Detail 2 4 3 7 2 3" xfId="31347" xr:uid="{00000000-0005-0000-0000-000084370000}"/>
    <cellStyle name="RowTitles1-Detail 2 4 3 7 3" xfId="15713" xr:uid="{00000000-0005-0000-0000-000085370000}"/>
    <cellStyle name="RowTitles1-Detail 2 4 3 7 3 2" xfId="28379" xr:uid="{00000000-0005-0000-0000-000086370000}"/>
    <cellStyle name="RowTitles1-Detail 2 4 3 7 3 2 2" xfId="37166" xr:uid="{00000000-0005-0000-0000-000087370000}"/>
    <cellStyle name="RowTitles1-Detail 2 4 3 7 4" xfId="6515" xr:uid="{00000000-0005-0000-0000-000088370000}"/>
    <cellStyle name="RowTitles1-Detail 2 4 3 7 4 2" xfId="25550" xr:uid="{00000000-0005-0000-0000-000089370000}"/>
    <cellStyle name="RowTitles1-Detail 2 4 3 7 5" xfId="8689" xr:uid="{00000000-0005-0000-0000-00008A370000}"/>
    <cellStyle name="RowTitles1-Detail 2 4 3 8" xfId="3352" xr:uid="{00000000-0005-0000-0000-00008B370000}"/>
    <cellStyle name="RowTitles1-Detail 2 4 3 8 2" xfId="12993" xr:uid="{00000000-0005-0000-0000-00008C370000}"/>
    <cellStyle name="RowTitles1-Detail 2 4 3 8 2 2" xfId="23362" xr:uid="{00000000-0005-0000-0000-00008D370000}"/>
    <cellStyle name="RowTitles1-Detail 2 4 3 8 2 2 2" xfId="34877" xr:uid="{00000000-0005-0000-0000-00008E370000}"/>
    <cellStyle name="RowTitles1-Detail 2 4 3 8 2 3" xfId="32225" xr:uid="{00000000-0005-0000-0000-00008F370000}"/>
    <cellStyle name="RowTitles1-Detail 2 4 3 8 3" xfId="16605" xr:uid="{00000000-0005-0000-0000-000090370000}"/>
    <cellStyle name="RowTitles1-Detail 2 4 3 8 3 2" xfId="29271" xr:uid="{00000000-0005-0000-0000-000091370000}"/>
    <cellStyle name="RowTitles1-Detail 2 4 3 8 3 2 2" xfId="38058" xr:uid="{00000000-0005-0000-0000-000092370000}"/>
    <cellStyle name="RowTitles1-Detail 2 4 3 8 4" xfId="8844" xr:uid="{00000000-0005-0000-0000-000093370000}"/>
    <cellStyle name="RowTitles1-Detail 2 4 3 8 4 2" xfId="18554" xr:uid="{00000000-0005-0000-0000-000094370000}"/>
    <cellStyle name="RowTitles1-Detail 2 4 3 8 5" xfId="19864" xr:uid="{00000000-0005-0000-0000-000095370000}"/>
    <cellStyle name="RowTitles1-Detail 2 4 3 9" xfId="10255" xr:uid="{00000000-0005-0000-0000-000096370000}"/>
    <cellStyle name="RowTitles1-Detail 2 4 3 9 2" xfId="18155" xr:uid="{00000000-0005-0000-0000-000097370000}"/>
    <cellStyle name="RowTitles1-Detail 2 4 3 9 2 2" xfId="33180" xr:uid="{00000000-0005-0000-0000-000098370000}"/>
    <cellStyle name="RowTitles1-Detail 2 4 3_STUD aligned by INSTIT" xfId="4973" xr:uid="{00000000-0005-0000-0000-000099370000}"/>
    <cellStyle name="RowTitles1-Detail 2 4 4" xfId="515" xr:uid="{00000000-0005-0000-0000-00009A370000}"/>
    <cellStyle name="RowTitles1-Detail 2 4 4 2" xfId="871" xr:uid="{00000000-0005-0000-0000-00009B370000}"/>
    <cellStyle name="RowTitles1-Detail 2 4 4 2 2" xfId="2432" xr:uid="{00000000-0005-0000-0000-00009C370000}"/>
    <cellStyle name="RowTitles1-Detail 2 4 4 2 2 2" xfId="12073" xr:uid="{00000000-0005-0000-0000-00009D370000}"/>
    <cellStyle name="RowTitles1-Detail 2 4 4 2 2 2 2" xfId="22473" xr:uid="{00000000-0005-0000-0000-00009E370000}"/>
    <cellStyle name="RowTitles1-Detail 2 4 4 2 2 2 2 2" xfId="34154" xr:uid="{00000000-0005-0000-0000-00009F370000}"/>
    <cellStyle name="RowTitles1-Detail 2 4 4 2 2 2 3" xfId="31354" xr:uid="{00000000-0005-0000-0000-0000A0370000}"/>
    <cellStyle name="RowTitles1-Detail 2 4 4 2 2 3" xfId="15720" xr:uid="{00000000-0005-0000-0000-0000A1370000}"/>
    <cellStyle name="RowTitles1-Detail 2 4 4 2 2 3 2" xfId="28386" xr:uid="{00000000-0005-0000-0000-0000A2370000}"/>
    <cellStyle name="RowTitles1-Detail 2 4 4 2 2 3 2 2" xfId="37173" xr:uid="{00000000-0005-0000-0000-0000A3370000}"/>
    <cellStyle name="RowTitles1-Detail 2 4 4 2 2 4" xfId="6813" xr:uid="{00000000-0005-0000-0000-0000A4370000}"/>
    <cellStyle name="RowTitles1-Detail 2 4 4 2 2 4 2" xfId="18737" xr:uid="{00000000-0005-0000-0000-0000A5370000}"/>
    <cellStyle name="RowTitles1-Detail 2 4 4 2 2 5" xfId="19020" xr:uid="{00000000-0005-0000-0000-0000A6370000}"/>
    <cellStyle name="RowTitles1-Detail 2 4 4 2 3" xfId="3652" xr:uid="{00000000-0005-0000-0000-0000A7370000}"/>
    <cellStyle name="RowTitles1-Detail 2 4 4 2 3 2" xfId="13279" xr:uid="{00000000-0005-0000-0000-0000A8370000}"/>
    <cellStyle name="RowTitles1-Detail 2 4 4 2 3 2 2" xfId="23645" xr:uid="{00000000-0005-0000-0000-0000A9370000}"/>
    <cellStyle name="RowTitles1-Detail 2 4 4 2 3 2 2 2" xfId="35052" xr:uid="{00000000-0005-0000-0000-0000AA370000}"/>
    <cellStyle name="RowTitles1-Detail 2 4 4 2 3 2 3" xfId="32427" xr:uid="{00000000-0005-0000-0000-0000AB370000}"/>
    <cellStyle name="RowTitles1-Detail 2 4 4 2 3 3" xfId="16885" xr:uid="{00000000-0005-0000-0000-0000AC370000}"/>
    <cellStyle name="RowTitles1-Detail 2 4 4 2 3 3 2" xfId="29551" xr:uid="{00000000-0005-0000-0000-0000AD370000}"/>
    <cellStyle name="RowTitles1-Detail 2 4 4 2 3 3 2 2" xfId="38330" xr:uid="{00000000-0005-0000-0000-0000AE370000}"/>
    <cellStyle name="RowTitles1-Detail 2 4 4 2 3 4" xfId="8319" xr:uid="{00000000-0005-0000-0000-0000AF370000}"/>
    <cellStyle name="RowTitles1-Detail 2 4 4 2 3 4 2" xfId="18423" xr:uid="{00000000-0005-0000-0000-0000B0370000}"/>
    <cellStyle name="RowTitles1-Detail 2 4 4 2 3 5" xfId="19312" xr:uid="{00000000-0005-0000-0000-0000B1370000}"/>
    <cellStyle name="RowTitles1-Detail 2 4 4 2 4" xfId="9112" xr:uid="{00000000-0005-0000-0000-0000B2370000}"/>
    <cellStyle name="RowTitles1-Detail 2 4 4 2 4 2" xfId="19618" xr:uid="{00000000-0005-0000-0000-0000B3370000}"/>
    <cellStyle name="RowTitles1-Detail 2 4 4 2 5" xfId="10623" xr:uid="{00000000-0005-0000-0000-0000B4370000}"/>
    <cellStyle name="RowTitles1-Detail 2 4 4 2 5 2" xfId="21106" xr:uid="{00000000-0005-0000-0000-0000B5370000}"/>
    <cellStyle name="RowTitles1-Detail 2 4 4 2 5 2 2" xfId="33439" xr:uid="{00000000-0005-0000-0000-0000B6370000}"/>
    <cellStyle name="RowTitles1-Detail 2 4 4 2 5 3" xfId="30556" xr:uid="{00000000-0005-0000-0000-0000B7370000}"/>
    <cellStyle name="RowTitles1-Detail 2 4 4 2 6" xfId="14284" xr:uid="{00000000-0005-0000-0000-0000B8370000}"/>
    <cellStyle name="RowTitles1-Detail 2 4 4 2 6 2" xfId="26985" xr:uid="{00000000-0005-0000-0000-0000B9370000}"/>
    <cellStyle name="RowTitles1-Detail 2 4 4 2 6 2 2" xfId="35827" xr:uid="{00000000-0005-0000-0000-0000BA370000}"/>
    <cellStyle name="RowTitles1-Detail 2 4 4 3" xfId="1150" xr:uid="{00000000-0005-0000-0000-0000BB370000}"/>
    <cellStyle name="RowTitles1-Detail 2 4 4 3 2" xfId="2433" xr:uid="{00000000-0005-0000-0000-0000BC370000}"/>
    <cellStyle name="RowTitles1-Detail 2 4 4 3 2 2" xfId="12074" xr:uid="{00000000-0005-0000-0000-0000BD370000}"/>
    <cellStyle name="RowTitles1-Detail 2 4 4 3 2 2 2" xfId="22474" xr:uid="{00000000-0005-0000-0000-0000BE370000}"/>
    <cellStyle name="RowTitles1-Detail 2 4 4 3 2 2 2 2" xfId="34155" xr:uid="{00000000-0005-0000-0000-0000BF370000}"/>
    <cellStyle name="RowTitles1-Detail 2 4 4 3 2 2 3" xfId="31355" xr:uid="{00000000-0005-0000-0000-0000C0370000}"/>
    <cellStyle name="RowTitles1-Detail 2 4 4 3 2 3" xfId="15721" xr:uid="{00000000-0005-0000-0000-0000C1370000}"/>
    <cellStyle name="RowTitles1-Detail 2 4 4 3 2 3 2" xfId="28387" xr:uid="{00000000-0005-0000-0000-0000C2370000}"/>
    <cellStyle name="RowTitles1-Detail 2 4 4 3 2 3 2 2" xfId="37174" xr:uid="{00000000-0005-0000-0000-0000C3370000}"/>
    <cellStyle name="RowTitles1-Detail 2 4 4 3 2 4" xfId="6987" xr:uid="{00000000-0005-0000-0000-0000C4370000}"/>
    <cellStyle name="RowTitles1-Detail 2 4 4 3 2 4 2" xfId="25661" xr:uid="{00000000-0005-0000-0000-0000C5370000}"/>
    <cellStyle name="RowTitles1-Detail 2 4 4 3 2 5" xfId="25744" xr:uid="{00000000-0005-0000-0000-0000C6370000}"/>
    <cellStyle name="RowTitles1-Detail 2 4 4 3 3" xfId="3928" xr:uid="{00000000-0005-0000-0000-0000C7370000}"/>
    <cellStyle name="RowTitles1-Detail 2 4 4 3 3 2" xfId="13550" xr:uid="{00000000-0005-0000-0000-0000C8370000}"/>
    <cellStyle name="RowTitles1-Detail 2 4 4 3 3 2 2" xfId="23910" xr:uid="{00000000-0005-0000-0000-0000C9370000}"/>
    <cellStyle name="RowTitles1-Detail 2 4 4 3 3 2 2 2" xfId="35217" xr:uid="{00000000-0005-0000-0000-0000CA370000}"/>
    <cellStyle name="RowTitles1-Detail 2 4 4 3 3 2 3" xfId="32620" xr:uid="{00000000-0005-0000-0000-0000CB370000}"/>
    <cellStyle name="RowTitles1-Detail 2 4 4 3 3 3" xfId="17140" xr:uid="{00000000-0005-0000-0000-0000CC370000}"/>
    <cellStyle name="RowTitles1-Detail 2 4 4 3 3 3 2" xfId="29806" xr:uid="{00000000-0005-0000-0000-0000CD370000}"/>
    <cellStyle name="RowTitles1-Detail 2 4 4 3 3 3 2 2" xfId="38583" xr:uid="{00000000-0005-0000-0000-0000CE370000}"/>
    <cellStyle name="RowTitles1-Detail 2 4 4 3 3 4" xfId="8495" xr:uid="{00000000-0005-0000-0000-0000CF370000}"/>
    <cellStyle name="RowTitles1-Detail 2 4 4 3 3 4 2" xfId="18619" xr:uid="{00000000-0005-0000-0000-0000D0370000}"/>
    <cellStyle name="RowTitles1-Detail 2 4 4 3 3 5" xfId="20227" xr:uid="{00000000-0005-0000-0000-0000D1370000}"/>
    <cellStyle name="RowTitles1-Detail 2 4 4 3 4" xfId="9291" xr:uid="{00000000-0005-0000-0000-0000D2370000}"/>
    <cellStyle name="RowTitles1-Detail 2 4 4 3 4 2" xfId="20868" xr:uid="{00000000-0005-0000-0000-0000D3370000}"/>
    <cellStyle name="RowTitles1-Detail 2 4 4 3 5" xfId="14528" xr:uid="{00000000-0005-0000-0000-0000D4370000}"/>
    <cellStyle name="RowTitles1-Detail 2 4 4 3 5 2" xfId="27219" xr:uid="{00000000-0005-0000-0000-0000D5370000}"/>
    <cellStyle name="RowTitles1-Detail 2 4 4 3 5 2 2" xfId="36054" xr:uid="{00000000-0005-0000-0000-0000D6370000}"/>
    <cellStyle name="RowTitles1-Detail 2 4 4 3 6" xfId="5455" xr:uid="{00000000-0005-0000-0000-0000D7370000}"/>
    <cellStyle name="RowTitles1-Detail 2 4 4 3 6 2" xfId="4859" xr:uid="{00000000-0005-0000-0000-0000D8370000}"/>
    <cellStyle name="RowTitles1-Detail 2 4 4 3 7" xfId="18593" xr:uid="{00000000-0005-0000-0000-0000D9370000}"/>
    <cellStyle name="RowTitles1-Detail 2 4 4 4" xfId="1378" xr:uid="{00000000-0005-0000-0000-0000DA370000}"/>
    <cellStyle name="RowTitles1-Detail 2 4 4 4 2" xfId="2434" xr:uid="{00000000-0005-0000-0000-0000DB370000}"/>
    <cellStyle name="RowTitles1-Detail 2 4 4 4 2 2" xfId="12075" xr:uid="{00000000-0005-0000-0000-0000DC370000}"/>
    <cellStyle name="RowTitles1-Detail 2 4 4 4 2 2 2" xfId="22475" xr:uid="{00000000-0005-0000-0000-0000DD370000}"/>
    <cellStyle name="RowTitles1-Detail 2 4 4 4 2 2 2 2" xfId="34156" xr:uid="{00000000-0005-0000-0000-0000DE370000}"/>
    <cellStyle name="RowTitles1-Detail 2 4 4 4 2 2 3" xfId="31356" xr:uid="{00000000-0005-0000-0000-0000DF370000}"/>
    <cellStyle name="RowTitles1-Detail 2 4 4 4 2 3" xfId="15722" xr:uid="{00000000-0005-0000-0000-0000E0370000}"/>
    <cellStyle name="RowTitles1-Detail 2 4 4 4 2 3 2" xfId="28388" xr:uid="{00000000-0005-0000-0000-0000E1370000}"/>
    <cellStyle name="RowTitles1-Detail 2 4 4 4 2 3 2 2" xfId="37175" xr:uid="{00000000-0005-0000-0000-0000E2370000}"/>
    <cellStyle name="RowTitles1-Detail 2 4 4 4 2 4" xfId="7157" xr:uid="{00000000-0005-0000-0000-0000E3370000}"/>
    <cellStyle name="RowTitles1-Detail 2 4 4 4 2 4 2" xfId="27159" xr:uid="{00000000-0005-0000-0000-0000E4370000}"/>
    <cellStyle name="RowTitles1-Detail 2 4 4 4 2 5" xfId="20764" xr:uid="{00000000-0005-0000-0000-0000E5370000}"/>
    <cellStyle name="RowTitles1-Detail 2 4 4 4 3" xfId="4156" xr:uid="{00000000-0005-0000-0000-0000E6370000}"/>
    <cellStyle name="RowTitles1-Detail 2 4 4 4 3 2" xfId="13778" xr:uid="{00000000-0005-0000-0000-0000E7370000}"/>
    <cellStyle name="RowTitles1-Detail 2 4 4 4 3 2 2" xfId="24127" xr:uid="{00000000-0005-0000-0000-0000E8370000}"/>
    <cellStyle name="RowTitles1-Detail 2 4 4 4 3 2 2 2" xfId="35366" xr:uid="{00000000-0005-0000-0000-0000E9370000}"/>
    <cellStyle name="RowTitles1-Detail 2 4 4 4 3 2 3" xfId="32792" xr:uid="{00000000-0005-0000-0000-0000EA370000}"/>
    <cellStyle name="RowTitles1-Detail 2 4 4 4 3 3" xfId="17352" xr:uid="{00000000-0005-0000-0000-0000EB370000}"/>
    <cellStyle name="RowTitles1-Detail 2 4 4 4 3 3 2" xfId="30018" xr:uid="{00000000-0005-0000-0000-0000EC370000}"/>
    <cellStyle name="RowTitles1-Detail 2 4 4 4 3 3 2 2" xfId="38795" xr:uid="{00000000-0005-0000-0000-0000ED370000}"/>
    <cellStyle name="RowTitles1-Detail 2 4 4 4 3 4" xfId="8665" xr:uid="{00000000-0005-0000-0000-0000EE370000}"/>
    <cellStyle name="RowTitles1-Detail 2 4 4 4 3 4 2" xfId="25649" xr:uid="{00000000-0005-0000-0000-0000EF370000}"/>
    <cellStyle name="RowTitles1-Detail 2 4 4 4 3 5" xfId="20576" xr:uid="{00000000-0005-0000-0000-0000F0370000}"/>
    <cellStyle name="RowTitles1-Detail 2 4 4 4 4" xfId="9460" xr:uid="{00000000-0005-0000-0000-0000F1370000}"/>
    <cellStyle name="RowTitles1-Detail 2 4 4 4 4 2" xfId="26225" xr:uid="{00000000-0005-0000-0000-0000F2370000}"/>
    <cellStyle name="RowTitles1-Detail 2 4 4 4 5" xfId="11049" xr:uid="{00000000-0005-0000-0000-0000F3370000}"/>
    <cellStyle name="RowTitles1-Detail 2 4 4 4 5 2" xfId="21486" xr:uid="{00000000-0005-0000-0000-0000F4370000}"/>
    <cellStyle name="RowTitles1-Detail 2 4 4 4 5 2 2" xfId="33651" xr:uid="{00000000-0005-0000-0000-0000F5370000}"/>
    <cellStyle name="RowTitles1-Detail 2 4 4 4 5 3" xfId="30807" xr:uid="{00000000-0005-0000-0000-0000F6370000}"/>
    <cellStyle name="RowTitles1-Detail 2 4 4 4 6" xfId="14756" xr:uid="{00000000-0005-0000-0000-0000F7370000}"/>
    <cellStyle name="RowTitles1-Detail 2 4 4 4 6 2" xfId="27439" xr:uid="{00000000-0005-0000-0000-0000F8370000}"/>
    <cellStyle name="RowTitles1-Detail 2 4 4 4 6 2 2" xfId="36266" xr:uid="{00000000-0005-0000-0000-0000F9370000}"/>
    <cellStyle name="RowTitles1-Detail 2 4 4 4 7" xfId="5616" xr:uid="{00000000-0005-0000-0000-0000FA370000}"/>
    <cellStyle name="RowTitles1-Detail 2 4 4 4 7 2" xfId="26500" xr:uid="{00000000-0005-0000-0000-0000FB370000}"/>
    <cellStyle name="RowTitles1-Detail 2 4 4 4 8" xfId="24966" xr:uid="{00000000-0005-0000-0000-0000FC370000}"/>
    <cellStyle name="RowTitles1-Detail 2 4 4 5" xfId="1594" xr:uid="{00000000-0005-0000-0000-0000FD370000}"/>
    <cellStyle name="RowTitles1-Detail 2 4 4 5 2" xfId="2435" xr:uid="{00000000-0005-0000-0000-0000FE370000}"/>
    <cellStyle name="RowTitles1-Detail 2 4 4 5 2 2" xfId="12076" xr:uid="{00000000-0005-0000-0000-0000FF370000}"/>
    <cellStyle name="RowTitles1-Detail 2 4 4 5 2 2 2" xfId="22476" xr:uid="{00000000-0005-0000-0000-000000380000}"/>
    <cellStyle name="RowTitles1-Detail 2 4 4 5 2 2 2 2" xfId="34157" xr:uid="{00000000-0005-0000-0000-000001380000}"/>
    <cellStyle name="RowTitles1-Detail 2 4 4 5 2 2 3" xfId="31357" xr:uid="{00000000-0005-0000-0000-000002380000}"/>
    <cellStyle name="RowTitles1-Detail 2 4 4 5 2 3" xfId="15723" xr:uid="{00000000-0005-0000-0000-000003380000}"/>
    <cellStyle name="RowTitles1-Detail 2 4 4 5 2 3 2" xfId="28389" xr:uid="{00000000-0005-0000-0000-000004380000}"/>
    <cellStyle name="RowTitles1-Detail 2 4 4 5 2 3 2 2" xfId="37176" xr:uid="{00000000-0005-0000-0000-000005380000}"/>
    <cellStyle name="RowTitles1-Detail 2 4 4 5 2 4" xfId="7407" xr:uid="{00000000-0005-0000-0000-000006380000}"/>
    <cellStyle name="RowTitles1-Detail 2 4 4 5 2 4 2" xfId="25045" xr:uid="{00000000-0005-0000-0000-000007380000}"/>
    <cellStyle name="RowTitles1-Detail 2 4 4 5 2 5" xfId="18801" xr:uid="{00000000-0005-0000-0000-000008380000}"/>
    <cellStyle name="RowTitles1-Detail 2 4 4 5 3" xfId="4372" xr:uid="{00000000-0005-0000-0000-000009380000}"/>
    <cellStyle name="RowTitles1-Detail 2 4 4 5 3 2" xfId="13994" xr:uid="{00000000-0005-0000-0000-00000A380000}"/>
    <cellStyle name="RowTitles1-Detail 2 4 4 5 3 2 2" xfId="24333" xr:uid="{00000000-0005-0000-0000-00000B380000}"/>
    <cellStyle name="RowTitles1-Detail 2 4 4 5 3 2 2 2" xfId="35506" xr:uid="{00000000-0005-0000-0000-00000C380000}"/>
    <cellStyle name="RowTitles1-Detail 2 4 4 5 3 2 3" xfId="32953" xr:uid="{00000000-0005-0000-0000-00000D380000}"/>
    <cellStyle name="RowTitles1-Detail 2 4 4 5 3 3" xfId="17550" xr:uid="{00000000-0005-0000-0000-00000E380000}"/>
    <cellStyle name="RowTitles1-Detail 2 4 4 5 3 3 2" xfId="30216" xr:uid="{00000000-0005-0000-0000-00000F380000}"/>
    <cellStyle name="RowTitles1-Detail 2 4 4 5 3 3 2 2" xfId="38993" xr:uid="{00000000-0005-0000-0000-000010380000}"/>
    <cellStyle name="RowTitles1-Detail 2 4 4 5 3 4" xfId="9730" xr:uid="{00000000-0005-0000-0000-000011380000}"/>
    <cellStyle name="RowTitles1-Detail 2 4 4 5 3 4 2" xfId="25672" xr:uid="{00000000-0005-0000-0000-000012380000}"/>
    <cellStyle name="RowTitles1-Detail 2 4 4 5 3 5" xfId="18592" xr:uid="{00000000-0005-0000-0000-000013380000}"/>
    <cellStyle name="RowTitles1-Detail 2 4 4 5 4" xfId="11265" xr:uid="{00000000-0005-0000-0000-000014380000}"/>
    <cellStyle name="RowTitles1-Detail 2 4 4 5 4 2" xfId="21694" xr:uid="{00000000-0005-0000-0000-000015380000}"/>
    <cellStyle name="RowTitles1-Detail 2 4 4 5 4 2 2" xfId="33791" xr:uid="{00000000-0005-0000-0000-000016380000}"/>
    <cellStyle name="RowTitles1-Detail 2 4 4 5 4 3" xfId="30968" xr:uid="{00000000-0005-0000-0000-000017380000}"/>
    <cellStyle name="RowTitles1-Detail 2 4 4 5 5" xfId="14972" xr:uid="{00000000-0005-0000-0000-000018380000}"/>
    <cellStyle name="RowTitles1-Detail 2 4 4 5 5 2" xfId="27646" xr:uid="{00000000-0005-0000-0000-000019380000}"/>
    <cellStyle name="RowTitles1-Detail 2 4 4 5 5 2 2" xfId="36464" xr:uid="{00000000-0005-0000-0000-00001A380000}"/>
    <cellStyle name="RowTitles1-Detail 2 4 4 5 6" xfId="5863" xr:uid="{00000000-0005-0000-0000-00001B380000}"/>
    <cellStyle name="RowTitles1-Detail 2 4 4 5 6 2" xfId="24895" xr:uid="{00000000-0005-0000-0000-00001C380000}"/>
    <cellStyle name="RowTitles1-Detail 2 4 4 5 7" xfId="18465" xr:uid="{00000000-0005-0000-0000-00001D380000}"/>
    <cellStyle name="RowTitles1-Detail 2 4 4 6" xfId="1796" xr:uid="{00000000-0005-0000-0000-00001E380000}"/>
    <cellStyle name="RowTitles1-Detail 2 4 4 6 2" xfId="2436" xr:uid="{00000000-0005-0000-0000-00001F380000}"/>
    <cellStyle name="RowTitles1-Detail 2 4 4 6 2 2" xfId="12077" xr:uid="{00000000-0005-0000-0000-000020380000}"/>
    <cellStyle name="RowTitles1-Detail 2 4 4 6 2 2 2" xfId="22477" xr:uid="{00000000-0005-0000-0000-000021380000}"/>
    <cellStyle name="RowTitles1-Detail 2 4 4 6 2 2 2 2" xfId="34158" xr:uid="{00000000-0005-0000-0000-000022380000}"/>
    <cellStyle name="RowTitles1-Detail 2 4 4 6 2 2 3" xfId="31358" xr:uid="{00000000-0005-0000-0000-000023380000}"/>
    <cellStyle name="RowTitles1-Detail 2 4 4 6 2 3" xfId="15724" xr:uid="{00000000-0005-0000-0000-000024380000}"/>
    <cellStyle name="RowTitles1-Detail 2 4 4 6 2 3 2" xfId="28390" xr:uid="{00000000-0005-0000-0000-000025380000}"/>
    <cellStyle name="RowTitles1-Detail 2 4 4 6 2 3 2 2" xfId="37177" xr:uid="{00000000-0005-0000-0000-000026380000}"/>
    <cellStyle name="RowTitles1-Detail 2 4 4 6 2 4" xfId="7408" xr:uid="{00000000-0005-0000-0000-000027380000}"/>
    <cellStyle name="RowTitles1-Detail 2 4 4 6 2 4 2" xfId="25582" xr:uid="{00000000-0005-0000-0000-000028380000}"/>
    <cellStyle name="RowTitles1-Detail 2 4 4 6 2 5" xfId="20413" xr:uid="{00000000-0005-0000-0000-000029380000}"/>
    <cellStyle name="RowTitles1-Detail 2 4 4 6 3" xfId="4574" xr:uid="{00000000-0005-0000-0000-00002A380000}"/>
    <cellStyle name="RowTitles1-Detail 2 4 4 6 3 2" xfId="14196" xr:uid="{00000000-0005-0000-0000-00002B380000}"/>
    <cellStyle name="RowTitles1-Detail 2 4 4 6 3 2 2" xfId="24525" xr:uid="{00000000-0005-0000-0000-00002C380000}"/>
    <cellStyle name="RowTitles1-Detail 2 4 4 6 3 2 2 2" xfId="35637" xr:uid="{00000000-0005-0000-0000-00002D380000}"/>
    <cellStyle name="RowTitles1-Detail 2 4 4 6 3 2 3" xfId="33105" xr:uid="{00000000-0005-0000-0000-00002E380000}"/>
    <cellStyle name="RowTitles1-Detail 2 4 4 6 3 3" xfId="17737" xr:uid="{00000000-0005-0000-0000-00002F380000}"/>
    <cellStyle name="RowTitles1-Detail 2 4 4 6 3 3 2" xfId="30403" xr:uid="{00000000-0005-0000-0000-000030380000}"/>
    <cellStyle name="RowTitles1-Detail 2 4 4 6 3 3 2 2" xfId="39180" xr:uid="{00000000-0005-0000-0000-000031380000}"/>
    <cellStyle name="RowTitles1-Detail 2 4 4 6 3 4" xfId="9731" xr:uid="{00000000-0005-0000-0000-000032380000}"/>
    <cellStyle name="RowTitles1-Detail 2 4 4 6 3 4 2" xfId="24798" xr:uid="{00000000-0005-0000-0000-000033380000}"/>
    <cellStyle name="RowTitles1-Detail 2 4 4 6 3 5" xfId="24655" xr:uid="{00000000-0005-0000-0000-000034380000}"/>
    <cellStyle name="RowTitles1-Detail 2 4 4 6 4" xfId="11467" xr:uid="{00000000-0005-0000-0000-000035380000}"/>
    <cellStyle name="RowTitles1-Detail 2 4 4 6 4 2" xfId="21890" xr:uid="{00000000-0005-0000-0000-000036380000}"/>
    <cellStyle name="RowTitles1-Detail 2 4 4 6 4 2 2" xfId="33922" xr:uid="{00000000-0005-0000-0000-000037380000}"/>
    <cellStyle name="RowTitles1-Detail 2 4 4 6 4 3" xfId="31120" xr:uid="{00000000-0005-0000-0000-000038380000}"/>
    <cellStyle name="RowTitles1-Detail 2 4 4 6 5" xfId="15174" xr:uid="{00000000-0005-0000-0000-000039380000}"/>
    <cellStyle name="RowTitles1-Detail 2 4 4 6 5 2" xfId="27841" xr:uid="{00000000-0005-0000-0000-00003A380000}"/>
    <cellStyle name="RowTitles1-Detail 2 4 4 6 5 2 2" xfId="36651" xr:uid="{00000000-0005-0000-0000-00003B380000}"/>
    <cellStyle name="RowTitles1-Detail 2 4 4 6 6" xfId="5864" xr:uid="{00000000-0005-0000-0000-00003C380000}"/>
    <cellStyle name="RowTitles1-Detail 2 4 4 6 6 2" xfId="20846" xr:uid="{00000000-0005-0000-0000-00003D380000}"/>
    <cellStyle name="RowTitles1-Detail 2 4 4 6 7" xfId="25885" xr:uid="{00000000-0005-0000-0000-00003E380000}"/>
    <cellStyle name="RowTitles1-Detail 2 4 4 7" xfId="2431" xr:uid="{00000000-0005-0000-0000-00003F380000}"/>
    <cellStyle name="RowTitles1-Detail 2 4 4 7 2" xfId="12072" xr:uid="{00000000-0005-0000-0000-000040380000}"/>
    <cellStyle name="RowTitles1-Detail 2 4 4 7 2 2" xfId="22472" xr:uid="{00000000-0005-0000-0000-000041380000}"/>
    <cellStyle name="RowTitles1-Detail 2 4 4 7 2 2 2" xfId="34153" xr:uid="{00000000-0005-0000-0000-000042380000}"/>
    <cellStyle name="RowTitles1-Detail 2 4 4 7 2 3" xfId="31353" xr:uid="{00000000-0005-0000-0000-000043380000}"/>
    <cellStyle name="RowTitles1-Detail 2 4 4 7 3" xfId="15719" xr:uid="{00000000-0005-0000-0000-000044380000}"/>
    <cellStyle name="RowTitles1-Detail 2 4 4 7 3 2" xfId="28385" xr:uid="{00000000-0005-0000-0000-000045380000}"/>
    <cellStyle name="RowTitles1-Detail 2 4 4 7 3 2 2" xfId="37172" xr:uid="{00000000-0005-0000-0000-000046380000}"/>
    <cellStyle name="RowTitles1-Detail 2 4 4 7 4" xfId="6550" xr:uid="{00000000-0005-0000-0000-000047380000}"/>
    <cellStyle name="RowTitles1-Detail 2 4 4 7 4 2" xfId="25300" xr:uid="{00000000-0005-0000-0000-000048380000}"/>
    <cellStyle name="RowTitles1-Detail 2 4 4 7 5" xfId="18251" xr:uid="{00000000-0005-0000-0000-000049380000}"/>
    <cellStyle name="RowTitles1-Detail 2 4 4 8" xfId="8819" xr:uid="{00000000-0005-0000-0000-00004A380000}"/>
    <cellStyle name="RowTitles1-Detail 2 4 4 8 2" xfId="4623" xr:uid="{00000000-0005-0000-0000-00004B380000}"/>
    <cellStyle name="RowTitles1-Detail 2 4 4 9" xfId="10835" xr:uid="{00000000-0005-0000-0000-00004C380000}"/>
    <cellStyle name="RowTitles1-Detail 2 4 4 9 2" xfId="20971" xr:uid="{00000000-0005-0000-0000-00004D380000}"/>
    <cellStyle name="RowTitles1-Detail 2 4 4 9 2 2" xfId="33363" xr:uid="{00000000-0005-0000-0000-00004E380000}"/>
    <cellStyle name="RowTitles1-Detail 2 4 4_STUD aligned by INSTIT" xfId="4974" xr:uid="{00000000-0005-0000-0000-00004F380000}"/>
    <cellStyle name="RowTitles1-Detail 2 4 5" xfId="659" xr:uid="{00000000-0005-0000-0000-000050380000}"/>
    <cellStyle name="RowTitles1-Detail 2 4 5 2" xfId="2437" xr:uid="{00000000-0005-0000-0000-000051380000}"/>
    <cellStyle name="RowTitles1-Detail 2 4 5 2 2" xfId="12078" xr:uid="{00000000-0005-0000-0000-000052380000}"/>
    <cellStyle name="RowTitles1-Detail 2 4 5 2 2 2" xfId="22478" xr:uid="{00000000-0005-0000-0000-000053380000}"/>
    <cellStyle name="RowTitles1-Detail 2 4 5 2 2 2 2" xfId="34159" xr:uid="{00000000-0005-0000-0000-000054380000}"/>
    <cellStyle name="RowTitles1-Detail 2 4 5 2 2 3" xfId="31359" xr:uid="{00000000-0005-0000-0000-000055380000}"/>
    <cellStyle name="RowTitles1-Detail 2 4 5 2 3" xfId="15725" xr:uid="{00000000-0005-0000-0000-000056380000}"/>
    <cellStyle name="RowTitles1-Detail 2 4 5 2 3 2" xfId="28391" xr:uid="{00000000-0005-0000-0000-000057380000}"/>
    <cellStyle name="RowTitles1-Detail 2 4 5 2 3 2 2" xfId="37178" xr:uid="{00000000-0005-0000-0000-000058380000}"/>
    <cellStyle name="RowTitles1-Detail 2 4 5 2 4" xfId="6654" xr:uid="{00000000-0005-0000-0000-000059380000}"/>
    <cellStyle name="RowTitles1-Detail 2 4 5 2 4 2" xfId="18916" xr:uid="{00000000-0005-0000-0000-00005A380000}"/>
    <cellStyle name="RowTitles1-Detail 2 4 5 2 5" xfId="19842" xr:uid="{00000000-0005-0000-0000-00005B380000}"/>
    <cellStyle name="RowTitles1-Detail 2 4 5 3" xfId="3464" xr:uid="{00000000-0005-0000-0000-00005C380000}"/>
    <cellStyle name="RowTitles1-Detail 2 4 5 3 2" xfId="13098" xr:uid="{00000000-0005-0000-0000-00005D380000}"/>
    <cellStyle name="RowTitles1-Detail 2 4 5 3 2 2" xfId="23466" xr:uid="{00000000-0005-0000-0000-00005E380000}"/>
    <cellStyle name="RowTitles1-Detail 2 4 5 3 2 2 2" xfId="34935" xr:uid="{00000000-0005-0000-0000-00005F380000}"/>
    <cellStyle name="RowTitles1-Detail 2 4 5 3 2 3" xfId="32292" xr:uid="{00000000-0005-0000-0000-000060380000}"/>
    <cellStyle name="RowTitles1-Detail 2 4 5 3 3" xfId="16707" xr:uid="{00000000-0005-0000-0000-000061380000}"/>
    <cellStyle name="RowTitles1-Detail 2 4 5 3 3 2" xfId="29373" xr:uid="{00000000-0005-0000-0000-000062380000}"/>
    <cellStyle name="RowTitles1-Detail 2 4 5 3 3 2 2" xfId="38156" xr:uid="{00000000-0005-0000-0000-000063380000}"/>
    <cellStyle name="RowTitles1-Detail 2 4 5 3 4" xfId="8161" xr:uid="{00000000-0005-0000-0000-000064380000}"/>
    <cellStyle name="RowTitles1-Detail 2 4 5 3 4 2" xfId="8693" xr:uid="{00000000-0005-0000-0000-000065380000}"/>
    <cellStyle name="RowTitles1-Detail 2 4 5 3 5" xfId="25559" xr:uid="{00000000-0005-0000-0000-000066380000}"/>
    <cellStyle name="RowTitles1-Detail 2 4 5 4" xfId="8735" xr:uid="{00000000-0005-0000-0000-000067380000}"/>
    <cellStyle name="RowTitles1-Detail 2 4 5 4 2" xfId="19789" xr:uid="{00000000-0005-0000-0000-000068380000}"/>
    <cellStyle name="RowTitles1-Detail 2 4 5 5" xfId="10451" xr:uid="{00000000-0005-0000-0000-000069380000}"/>
    <cellStyle name="RowTitles1-Detail 2 4 5 5 2" xfId="20955" xr:uid="{00000000-0005-0000-0000-00006A380000}"/>
    <cellStyle name="RowTitles1-Detail 2 4 5 5 2 2" xfId="33362" xr:uid="{00000000-0005-0000-0000-00006B380000}"/>
    <cellStyle name="RowTitles1-Detail 2 4 5 5 3" xfId="30468" xr:uid="{00000000-0005-0000-0000-00006C380000}"/>
    <cellStyle name="RowTitles1-Detail 2 4 5 6" xfId="10763" xr:uid="{00000000-0005-0000-0000-00006D380000}"/>
    <cellStyle name="RowTitles1-Detail 2 4 5 6 2" xfId="24597" xr:uid="{00000000-0005-0000-0000-00006E380000}"/>
    <cellStyle name="RowTitles1-Detail 2 4 5 6 2 2" xfId="35655" xr:uid="{00000000-0005-0000-0000-00006F380000}"/>
    <cellStyle name="RowTitles1-Detail 2 4 6" xfId="945" xr:uid="{00000000-0005-0000-0000-000070380000}"/>
    <cellStyle name="RowTitles1-Detail 2 4 6 2" xfId="2438" xr:uid="{00000000-0005-0000-0000-000071380000}"/>
    <cellStyle name="RowTitles1-Detail 2 4 6 2 2" xfId="12079" xr:uid="{00000000-0005-0000-0000-000072380000}"/>
    <cellStyle name="RowTitles1-Detail 2 4 6 2 2 2" xfId="22479" xr:uid="{00000000-0005-0000-0000-000073380000}"/>
    <cellStyle name="RowTitles1-Detail 2 4 6 2 2 2 2" xfId="34160" xr:uid="{00000000-0005-0000-0000-000074380000}"/>
    <cellStyle name="RowTitles1-Detail 2 4 6 2 2 3" xfId="31360" xr:uid="{00000000-0005-0000-0000-000075380000}"/>
    <cellStyle name="RowTitles1-Detail 2 4 6 2 3" xfId="15726" xr:uid="{00000000-0005-0000-0000-000076380000}"/>
    <cellStyle name="RowTitles1-Detail 2 4 6 2 3 2" xfId="28392" xr:uid="{00000000-0005-0000-0000-000077380000}"/>
    <cellStyle name="RowTitles1-Detail 2 4 6 2 3 2 2" xfId="37179" xr:uid="{00000000-0005-0000-0000-000078380000}"/>
    <cellStyle name="RowTitles1-Detail 2 4 6 2 4" xfId="6587" xr:uid="{00000000-0005-0000-0000-000079380000}"/>
    <cellStyle name="RowTitles1-Detail 2 4 6 2 4 2" xfId="24768" xr:uid="{00000000-0005-0000-0000-00007A380000}"/>
    <cellStyle name="RowTitles1-Detail 2 4 6 2 5" xfId="25051" xr:uid="{00000000-0005-0000-0000-00007B380000}"/>
    <cellStyle name="RowTitles1-Detail 2 4 6 3" xfId="3723" xr:uid="{00000000-0005-0000-0000-00007C380000}"/>
    <cellStyle name="RowTitles1-Detail 2 4 6 3 2" xfId="13350" xr:uid="{00000000-0005-0000-0000-00007D380000}"/>
    <cellStyle name="RowTitles1-Detail 2 4 6 3 2 2" xfId="23715" xr:uid="{00000000-0005-0000-0000-00007E380000}"/>
    <cellStyle name="RowTitles1-Detail 2 4 6 3 2 2 2" xfId="35095" xr:uid="{00000000-0005-0000-0000-00007F380000}"/>
    <cellStyle name="RowTitles1-Detail 2 4 6 3 2 3" xfId="32476" xr:uid="{00000000-0005-0000-0000-000080380000}"/>
    <cellStyle name="RowTitles1-Detail 2 4 6 3 3" xfId="16950" xr:uid="{00000000-0005-0000-0000-000081380000}"/>
    <cellStyle name="RowTitles1-Detail 2 4 6 3 3 2" xfId="29616" xr:uid="{00000000-0005-0000-0000-000082380000}"/>
    <cellStyle name="RowTitles1-Detail 2 4 6 3 3 2 2" xfId="38395" xr:uid="{00000000-0005-0000-0000-000083380000}"/>
    <cellStyle name="RowTitles1-Detail 2 4 6 3 4" xfId="8087" xr:uid="{00000000-0005-0000-0000-000084380000}"/>
    <cellStyle name="RowTitles1-Detail 2 4 6 3 4 2" xfId="20840" xr:uid="{00000000-0005-0000-0000-000085380000}"/>
    <cellStyle name="RowTitles1-Detail 2 4 6 3 5" xfId="25399" xr:uid="{00000000-0005-0000-0000-000086380000}"/>
    <cellStyle name="RowTitles1-Detail 2 4 6 4" xfId="8784" xr:uid="{00000000-0005-0000-0000-000087380000}"/>
    <cellStyle name="RowTitles1-Detail 2 4 6 4 2" xfId="5505" xr:uid="{00000000-0005-0000-0000-000088380000}"/>
    <cellStyle name="RowTitles1-Detail 2 4 6 5" xfId="14352" xr:uid="{00000000-0005-0000-0000-000089380000}"/>
    <cellStyle name="RowTitles1-Detail 2 4 6 5 2" xfId="27050" xr:uid="{00000000-0005-0000-0000-00008A380000}"/>
    <cellStyle name="RowTitles1-Detail 2 4 6 5 2 2" xfId="35889" xr:uid="{00000000-0005-0000-0000-00008B380000}"/>
    <cellStyle name="RowTitles1-Detail 2 4 6 6" xfId="5142" xr:uid="{00000000-0005-0000-0000-00008C380000}"/>
    <cellStyle name="RowTitles1-Detail 2 4 6 6 2" xfId="26778" xr:uid="{00000000-0005-0000-0000-00008D380000}"/>
    <cellStyle name="RowTitles1-Detail 2 4 6 7" xfId="19570" xr:uid="{00000000-0005-0000-0000-00008E380000}"/>
    <cellStyle name="RowTitles1-Detail 2 4 7" xfId="1184" xr:uid="{00000000-0005-0000-0000-00008F380000}"/>
    <cellStyle name="RowTitles1-Detail 2 4 7 2" xfId="2439" xr:uid="{00000000-0005-0000-0000-000090380000}"/>
    <cellStyle name="RowTitles1-Detail 2 4 7 2 2" xfId="12080" xr:uid="{00000000-0005-0000-0000-000091380000}"/>
    <cellStyle name="RowTitles1-Detail 2 4 7 2 2 2" xfId="22480" xr:uid="{00000000-0005-0000-0000-000092380000}"/>
    <cellStyle name="RowTitles1-Detail 2 4 7 2 2 2 2" xfId="34161" xr:uid="{00000000-0005-0000-0000-000093380000}"/>
    <cellStyle name="RowTitles1-Detail 2 4 7 2 2 3" xfId="31361" xr:uid="{00000000-0005-0000-0000-000094380000}"/>
    <cellStyle name="RowTitles1-Detail 2 4 7 2 3" xfId="15727" xr:uid="{00000000-0005-0000-0000-000095380000}"/>
    <cellStyle name="RowTitles1-Detail 2 4 7 2 3 2" xfId="28393" xr:uid="{00000000-0005-0000-0000-000096380000}"/>
    <cellStyle name="RowTitles1-Detail 2 4 7 2 3 2 2" xfId="37180" xr:uid="{00000000-0005-0000-0000-000097380000}"/>
    <cellStyle name="RowTitles1-Detail 2 4 7 2 4" xfId="7031" xr:uid="{00000000-0005-0000-0000-000098380000}"/>
    <cellStyle name="RowTitles1-Detail 2 4 7 2 4 2" xfId="25077" xr:uid="{00000000-0005-0000-0000-000099380000}"/>
    <cellStyle name="RowTitles1-Detail 2 4 7 2 5" xfId="19894" xr:uid="{00000000-0005-0000-0000-00009A380000}"/>
    <cellStyle name="RowTitles1-Detail 2 4 7 3" xfId="3962" xr:uid="{00000000-0005-0000-0000-00009B380000}"/>
    <cellStyle name="RowTitles1-Detail 2 4 7 3 2" xfId="13584" xr:uid="{00000000-0005-0000-0000-00009C380000}"/>
    <cellStyle name="RowTitles1-Detail 2 4 7 3 2 2" xfId="23941" xr:uid="{00000000-0005-0000-0000-00009D380000}"/>
    <cellStyle name="RowTitles1-Detail 2 4 7 3 2 2 2" xfId="35241" xr:uid="{00000000-0005-0000-0000-00009E380000}"/>
    <cellStyle name="RowTitles1-Detail 2 4 7 3 2 3" xfId="32649" xr:uid="{00000000-0005-0000-0000-00009F380000}"/>
    <cellStyle name="RowTitles1-Detail 2 4 7 3 3" xfId="17169" xr:uid="{00000000-0005-0000-0000-0000A0380000}"/>
    <cellStyle name="RowTitles1-Detail 2 4 7 3 3 2" xfId="29835" xr:uid="{00000000-0005-0000-0000-0000A1380000}"/>
    <cellStyle name="RowTitles1-Detail 2 4 7 3 3 2 2" xfId="38612" xr:uid="{00000000-0005-0000-0000-0000A2380000}"/>
    <cellStyle name="RowTitles1-Detail 2 4 7 3 4" xfId="8539" xr:uid="{00000000-0005-0000-0000-0000A3380000}"/>
    <cellStyle name="RowTitles1-Detail 2 4 7 3 4 2" xfId="24628" xr:uid="{00000000-0005-0000-0000-0000A4380000}"/>
    <cellStyle name="RowTitles1-Detail 2 4 7 3 5" xfId="26343" xr:uid="{00000000-0005-0000-0000-0000A5380000}"/>
    <cellStyle name="RowTitles1-Detail 2 4 7 4" xfId="9335" xr:uid="{00000000-0005-0000-0000-0000A6380000}"/>
    <cellStyle name="RowTitles1-Detail 2 4 7 4 2" xfId="26377" xr:uid="{00000000-0005-0000-0000-0000A7380000}"/>
    <cellStyle name="RowTitles1-Detail 2 4 7 5" xfId="10855" xr:uid="{00000000-0005-0000-0000-0000A8380000}"/>
    <cellStyle name="RowTitles1-Detail 2 4 7 5 2" xfId="21300" xr:uid="{00000000-0005-0000-0000-0000A9380000}"/>
    <cellStyle name="RowTitles1-Detail 2 4 7 5 2 2" xfId="33526" xr:uid="{00000000-0005-0000-0000-0000AA380000}"/>
    <cellStyle name="RowTitles1-Detail 2 4 7 5 3" xfId="30664" xr:uid="{00000000-0005-0000-0000-0000AB380000}"/>
    <cellStyle name="RowTitles1-Detail 2 4 7 6" xfId="14562" xr:uid="{00000000-0005-0000-0000-0000AC380000}"/>
    <cellStyle name="RowTitles1-Detail 2 4 7 6 2" xfId="27251" xr:uid="{00000000-0005-0000-0000-0000AD380000}"/>
    <cellStyle name="RowTitles1-Detail 2 4 7 6 2 2" xfId="36083" xr:uid="{00000000-0005-0000-0000-0000AE380000}"/>
    <cellStyle name="RowTitles1-Detail 2 4 7 7" xfId="5498" xr:uid="{00000000-0005-0000-0000-0000AF380000}"/>
    <cellStyle name="RowTitles1-Detail 2 4 7 7 2" xfId="26255" xr:uid="{00000000-0005-0000-0000-0000B0380000}"/>
    <cellStyle name="RowTitles1-Detail 2 4 7 8" xfId="25378" xr:uid="{00000000-0005-0000-0000-0000B1380000}"/>
    <cellStyle name="RowTitles1-Detail 2 4 8" xfId="1218" xr:uid="{00000000-0005-0000-0000-0000B2380000}"/>
    <cellStyle name="RowTitles1-Detail 2 4 8 2" xfId="2440" xr:uid="{00000000-0005-0000-0000-0000B3380000}"/>
    <cellStyle name="RowTitles1-Detail 2 4 8 2 2" xfId="12081" xr:uid="{00000000-0005-0000-0000-0000B4380000}"/>
    <cellStyle name="RowTitles1-Detail 2 4 8 2 2 2" xfId="22481" xr:uid="{00000000-0005-0000-0000-0000B5380000}"/>
    <cellStyle name="RowTitles1-Detail 2 4 8 2 2 2 2" xfId="34162" xr:uid="{00000000-0005-0000-0000-0000B6380000}"/>
    <cellStyle name="RowTitles1-Detail 2 4 8 2 2 3" xfId="31362" xr:uid="{00000000-0005-0000-0000-0000B7380000}"/>
    <cellStyle name="RowTitles1-Detail 2 4 8 2 3" xfId="15728" xr:uid="{00000000-0005-0000-0000-0000B8380000}"/>
    <cellStyle name="RowTitles1-Detail 2 4 8 2 3 2" xfId="28394" xr:uid="{00000000-0005-0000-0000-0000B9380000}"/>
    <cellStyle name="RowTitles1-Detail 2 4 8 2 3 2 2" xfId="37181" xr:uid="{00000000-0005-0000-0000-0000BA380000}"/>
    <cellStyle name="RowTitles1-Detail 2 4 8 2 4" xfId="7409" xr:uid="{00000000-0005-0000-0000-0000BB380000}"/>
    <cellStyle name="RowTitles1-Detail 2 4 8 2 4 2" xfId="24734" xr:uid="{00000000-0005-0000-0000-0000BC380000}"/>
    <cellStyle name="RowTitles1-Detail 2 4 8 2 5" xfId="24923" xr:uid="{00000000-0005-0000-0000-0000BD380000}"/>
    <cellStyle name="RowTitles1-Detail 2 4 8 3" xfId="3996" xr:uid="{00000000-0005-0000-0000-0000BE380000}"/>
    <cellStyle name="RowTitles1-Detail 2 4 8 3 2" xfId="13618" xr:uid="{00000000-0005-0000-0000-0000BF380000}"/>
    <cellStyle name="RowTitles1-Detail 2 4 8 3 2 2" xfId="23975" xr:uid="{00000000-0005-0000-0000-0000C0380000}"/>
    <cellStyle name="RowTitles1-Detail 2 4 8 3 2 2 2" xfId="35265" xr:uid="{00000000-0005-0000-0000-0000C1380000}"/>
    <cellStyle name="RowTitles1-Detail 2 4 8 3 2 3" xfId="32676" xr:uid="{00000000-0005-0000-0000-0000C2380000}"/>
    <cellStyle name="RowTitles1-Detail 2 4 8 3 3" xfId="17202" xr:uid="{00000000-0005-0000-0000-0000C3380000}"/>
    <cellStyle name="RowTitles1-Detail 2 4 8 3 3 2" xfId="29868" xr:uid="{00000000-0005-0000-0000-0000C4380000}"/>
    <cellStyle name="RowTitles1-Detail 2 4 8 3 3 2 2" xfId="38645" xr:uid="{00000000-0005-0000-0000-0000C5380000}"/>
    <cellStyle name="RowTitles1-Detail 2 4 8 3 4" xfId="9732" xr:uid="{00000000-0005-0000-0000-0000C6380000}"/>
    <cellStyle name="RowTitles1-Detail 2 4 8 3 4 2" xfId="5443" xr:uid="{00000000-0005-0000-0000-0000C7380000}"/>
    <cellStyle name="RowTitles1-Detail 2 4 8 3 5" xfId="26536" xr:uid="{00000000-0005-0000-0000-0000C8380000}"/>
    <cellStyle name="RowTitles1-Detail 2 4 8 4" xfId="10889" xr:uid="{00000000-0005-0000-0000-0000C9380000}"/>
    <cellStyle name="RowTitles1-Detail 2 4 8 4 2" xfId="21333" xr:uid="{00000000-0005-0000-0000-0000CA380000}"/>
    <cellStyle name="RowTitles1-Detail 2 4 8 4 2 2" xfId="33550" xr:uid="{00000000-0005-0000-0000-0000CB380000}"/>
    <cellStyle name="RowTitles1-Detail 2 4 8 4 3" xfId="30691" xr:uid="{00000000-0005-0000-0000-0000CC380000}"/>
    <cellStyle name="RowTitles1-Detail 2 4 8 5" xfId="14596" xr:uid="{00000000-0005-0000-0000-0000CD380000}"/>
    <cellStyle name="RowTitles1-Detail 2 4 8 5 2" xfId="27285" xr:uid="{00000000-0005-0000-0000-0000CE380000}"/>
    <cellStyle name="RowTitles1-Detail 2 4 8 5 2 2" xfId="36116" xr:uid="{00000000-0005-0000-0000-0000CF380000}"/>
    <cellStyle name="RowTitles1-Detail 2 4 8 6" xfId="5865" xr:uid="{00000000-0005-0000-0000-0000D0380000}"/>
    <cellStyle name="RowTitles1-Detail 2 4 8 6 2" xfId="24149" xr:uid="{00000000-0005-0000-0000-0000D1380000}"/>
    <cellStyle name="RowTitles1-Detail 2 4 8 7" xfId="19631" xr:uid="{00000000-0005-0000-0000-0000D2380000}"/>
    <cellStyle name="RowTitles1-Detail 2 4 9" xfId="1438" xr:uid="{00000000-0005-0000-0000-0000D3380000}"/>
    <cellStyle name="RowTitles1-Detail 2 4 9 2" xfId="2441" xr:uid="{00000000-0005-0000-0000-0000D4380000}"/>
    <cellStyle name="RowTitles1-Detail 2 4 9 2 2" xfId="12082" xr:uid="{00000000-0005-0000-0000-0000D5380000}"/>
    <cellStyle name="RowTitles1-Detail 2 4 9 2 2 2" xfId="22482" xr:uid="{00000000-0005-0000-0000-0000D6380000}"/>
    <cellStyle name="RowTitles1-Detail 2 4 9 2 2 2 2" xfId="34163" xr:uid="{00000000-0005-0000-0000-0000D7380000}"/>
    <cellStyle name="RowTitles1-Detail 2 4 9 2 2 3" xfId="31363" xr:uid="{00000000-0005-0000-0000-0000D8380000}"/>
    <cellStyle name="RowTitles1-Detail 2 4 9 2 3" xfId="15729" xr:uid="{00000000-0005-0000-0000-0000D9380000}"/>
    <cellStyle name="RowTitles1-Detail 2 4 9 2 3 2" xfId="28395" xr:uid="{00000000-0005-0000-0000-0000DA380000}"/>
    <cellStyle name="RowTitles1-Detail 2 4 9 2 3 2 2" xfId="37182" xr:uid="{00000000-0005-0000-0000-0000DB380000}"/>
    <cellStyle name="RowTitles1-Detail 2 4 9 2 4" xfId="7410" xr:uid="{00000000-0005-0000-0000-0000DC380000}"/>
    <cellStyle name="RowTitles1-Detail 2 4 9 2 4 2" xfId="27696" xr:uid="{00000000-0005-0000-0000-0000DD380000}"/>
    <cellStyle name="RowTitles1-Detail 2 4 9 2 5" xfId="25177" xr:uid="{00000000-0005-0000-0000-0000DE380000}"/>
    <cellStyle name="RowTitles1-Detail 2 4 9 3" xfId="4216" xr:uid="{00000000-0005-0000-0000-0000DF380000}"/>
    <cellStyle name="RowTitles1-Detail 2 4 9 3 2" xfId="13838" xr:uid="{00000000-0005-0000-0000-0000E0380000}"/>
    <cellStyle name="RowTitles1-Detail 2 4 9 3 2 2" xfId="24183" xr:uid="{00000000-0005-0000-0000-0000E1380000}"/>
    <cellStyle name="RowTitles1-Detail 2 4 9 3 2 2 2" xfId="35407" xr:uid="{00000000-0005-0000-0000-0000E2380000}"/>
    <cellStyle name="RowTitles1-Detail 2 4 9 3 2 3" xfId="32839" xr:uid="{00000000-0005-0000-0000-0000E3380000}"/>
    <cellStyle name="RowTitles1-Detail 2 4 9 3 3" xfId="17404" xr:uid="{00000000-0005-0000-0000-0000E4380000}"/>
    <cellStyle name="RowTitles1-Detail 2 4 9 3 3 2" xfId="30070" xr:uid="{00000000-0005-0000-0000-0000E5380000}"/>
    <cellStyle name="RowTitles1-Detail 2 4 9 3 3 2 2" xfId="38847" xr:uid="{00000000-0005-0000-0000-0000E6380000}"/>
    <cellStyle name="RowTitles1-Detail 2 4 9 3 4" xfId="9733" xr:uid="{00000000-0005-0000-0000-0000E7380000}"/>
    <cellStyle name="RowTitles1-Detail 2 4 9 3 4 2" xfId="4670" xr:uid="{00000000-0005-0000-0000-0000E8380000}"/>
    <cellStyle name="RowTitles1-Detail 2 4 9 3 5" xfId="17975" xr:uid="{00000000-0005-0000-0000-0000E9380000}"/>
    <cellStyle name="RowTitles1-Detail 2 4 9 4" xfId="11109" xr:uid="{00000000-0005-0000-0000-0000EA380000}"/>
    <cellStyle name="RowTitles1-Detail 2 4 9 4 2" xfId="21543" xr:uid="{00000000-0005-0000-0000-0000EB380000}"/>
    <cellStyle name="RowTitles1-Detail 2 4 9 4 2 2" xfId="33692" xr:uid="{00000000-0005-0000-0000-0000EC380000}"/>
    <cellStyle name="RowTitles1-Detail 2 4 9 4 3" xfId="30854" xr:uid="{00000000-0005-0000-0000-0000ED380000}"/>
    <cellStyle name="RowTitles1-Detail 2 4 9 5" xfId="14816" xr:uid="{00000000-0005-0000-0000-0000EE380000}"/>
    <cellStyle name="RowTitles1-Detail 2 4 9 5 2" xfId="27497" xr:uid="{00000000-0005-0000-0000-0000EF380000}"/>
    <cellStyle name="RowTitles1-Detail 2 4 9 5 2 2" xfId="36318" xr:uid="{00000000-0005-0000-0000-0000F0380000}"/>
    <cellStyle name="RowTitles1-Detail 2 4 9 6" xfId="5866" xr:uid="{00000000-0005-0000-0000-0000F1380000}"/>
    <cellStyle name="RowTitles1-Detail 2 4 9 6 2" xfId="25973" xr:uid="{00000000-0005-0000-0000-0000F2380000}"/>
    <cellStyle name="RowTitles1-Detail 2 4 9 7" xfId="18165" xr:uid="{00000000-0005-0000-0000-0000F3380000}"/>
    <cellStyle name="RowTitles1-Detail 2 4_STUD aligned by INSTIT" xfId="4971" xr:uid="{00000000-0005-0000-0000-0000F4380000}"/>
    <cellStyle name="RowTitles1-Detail 2 5" xfId="361" xr:uid="{00000000-0005-0000-0000-0000F5380000}"/>
    <cellStyle name="RowTitles1-Detail 2 5 2" xfId="717" xr:uid="{00000000-0005-0000-0000-0000F6380000}"/>
    <cellStyle name="RowTitles1-Detail 2 5 2 2" xfId="2443" xr:uid="{00000000-0005-0000-0000-0000F7380000}"/>
    <cellStyle name="RowTitles1-Detail 2 5 2 2 2" xfId="12084" xr:uid="{00000000-0005-0000-0000-0000F8380000}"/>
    <cellStyle name="RowTitles1-Detail 2 5 2 2 2 2" xfId="22484" xr:uid="{00000000-0005-0000-0000-0000F9380000}"/>
    <cellStyle name="RowTitles1-Detail 2 5 2 2 2 2 2" xfId="34165" xr:uid="{00000000-0005-0000-0000-0000FA380000}"/>
    <cellStyle name="RowTitles1-Detail 2 5 2 2 2 3" xfId="31365" xr:uid="{00000000-0005-0000-0000-0000FB380000}"/>
    <cellStyle name="RowTitles1-Detail 2 5 2 2 3" xfId="15731" xr:uid="{00000000-0005-0000-0000-0000FC380000}"/>
    <cellStyle name="RowTitles1-Detail 2 5 2 2 3 2" xfId="28397" xr:uid="{00000000-0005-0000-0000-0000FD380000}"/>
    <cellStyle name="RowTitles1-Detail 2 5 2 2 3 2 2" xfId="37184" xr:uid="{00000000-0005-0000-0000-0000FE380000}"/>
    <cellStyle name="RowTitles1-Detail 2 5 2 2 4" xfId="6844" xr:uid="{00000000-0005-0000-0000-0000FF380000}"/>
    <cellStyle name="RowTitles1-Detail 2 5 2 2 4 2" xfId="18609" xr:uid="{00000000-0005-0000-0000-000000390000}"/>
    <cellStyle name="RowTitles1-Detail 2 5 2 2 5" xfId="20666" xr:uid="{00000000-0005-0000-0000-000001390000}"/>
    <cellStyle name="RowTitles1-Detail 2 5 2 3" xfId="3498" xr:uid="{00000000-0005-0000-0000-000002390000}"/>
    <cellStyle name="RowTitles1-Detail 2 5 2 3 2" xfId="13132" xr:uid="{00000000-0005-0000-0000-000003390000}"/>
    <cellStyle name="RowTitles1-Detail 2 5 2 3 2 2" xfId="23500" xr:uid="{00000000-0005-0000-0000-000004390000}"/>
    <cellStyle name="RowTitles1-Detail 2 5 2 3 2 2 2" xfId="34959" xr:uid="{00000000-0005-0000-0000-000005390000}"/>
    <cellStyle name="RowTitles1-Detail 2 5 2 3 2 3" xfId="32319" xr:uid="{00000000-0005-0000-0000-000006390000}"/>
    <cellStyle name="RowTitles1-Detail 2 5 2 3 3" xfId="16741" xr:uid="{00000000-0005-0000-0000-000007390000}"/>
    <cellStyle name="RowTitles1-Detail 2 5 2 3 3 2" xfId="29407" xr:uid="{00000000-0005-0000-0000-000008390000}"/>
    <cellStyle name="RowTitles1-Detail 2 5 2 3 3 2 2" xfId="38190" xr:uid="{00000000-0005-0000-0000-000009390000}"/>
    <cellStyle name="RowTitles1-Detail 2 5 2 3 4" xfId="8350" xr:uid="{00000000-0005-0000-0000-00000A390000}"/>
    <cellStyle name="RowTitles1-Detail 2 5 2 3 4 2" xfId="26200" xr:uid="{00000000-0005-0000-0000-00000B390000}"/>
    <cellStyle name="RowTitles1-Detail 2 5 2 3 5" xfId="24970" xr:uid="{00000000-0005-0000-0000-00000C390000}"/>
    <cellStyle name="RowTitles1-Detail 2 5 2 4" xfId="9143" xr:uid="{00000000-0005-0000-0000-00000D390000}"/>
    <cellStyle name="RowTitles1-Detail 2 5 2 4 2" xfId="25922" xr:uid="{00000000-0005-0000-0000-00000E390000}"/>
    <cellStyle name="RowTitles1-Detail 2 5 2 5" xfId="10306" xr:uid="{00000000-0005-0000-0000-00000F390000}"/>
    <cellStyle name="RowTitles1-Detail 2 5 2 5 2" xfId="25349" xr:uid="{00000000-0005-0000-0000-000010390000}"/>
    <cellStyle name="RowTitles1-Detail 2 5 2 5 2 2" xfId="35701" xr:uid="{00000000-0005-0000-0000-000011390000}"/>
    <cellStyle name="RowTitles1-Detail 2 5 3" xfId="996" xr:uid="{00000000-0005-0000-0000-000012390000}"/>
    <cellStyle name="RowTitles1-Detail 2 5 3 2" xfId="2444" xr:uid="{00000000-0005-0000-0000-000013390000}"/>
    <cellStyle name="RowTitles1-Detail 2 5 3 2 2" xfId="12085" xr:uid="{00000000-0005-0000-0000-000014390000}"/>
    <cellStyle name="RowTitles1-Detail 2 5 3 2 2 2" xfId="22485" xr:uid="{00000000-0005-0000-0000-000015390000}"/>
    <cellStyle name="RowTitles1-Detail 2 5 3 2 2 2 2" xfId="34166" xr:uid="{00000000-0005-0000-0000-000016390000}"/>
    <cellStyle name="RowTitles1-Detail 2 5 3 2 2 3" xfId="31366" xr:uid="{00000000-0005-0000-0000-000017390000}"/>
    <cellStyle name="RowTitles1-Detail 2 5 3 2 3" xfId="15732" xr:uid="{00000000-0005-0000-0000-000018390000}"/>
    <cellStyle name="RowTitles1-Detail 2 5 3 2 3 2" xfId="28398" xr:uid="{00000000-0005-0000-0000-000019390000}"/>
    <cellStyle name="RowTitles1-Detail 2 5 3 2 3 2 2" xfId="37185" xr:uid="{00000000-0005-0000-0000-00001A390000}"/>
    <cellStyle name="RowTitles1-Detail 2 5 3 2 4" xfId="7079" xr:uid="{00000000-0005-0000-0000-00001B390000}"/>
    <cellStyle name="RowTitles1-Detail 2 5 3 2 4 2" xfId="24827" xr:uid="{00000000-0005-0000-0000-00001C390000}"/>
    <cellStyle name="RowTitles1-Detail 2 5 3 2 5" xfId="17834" xr:uid="{00000000-0005-0000-0000-00001D390000}"/>
    <cellStyle name="RowTitles1-Detail 2 5 3 3" xfId="3774" xr:uid="{00000000-0005-0000-0000-00001E390000}"/>
    <cellStyle name="RowTitles1-Detail 2 5 3 3 2" xfId="13401" xr:uid="{00000000-0005-0000-0000-00001F390000}"/>
    <cellStyle name="RowTitles1-Detail 2 5 3 3 2 2" xfId="23764" xr:uid="{00000000-0005-0000-0000-000020390000}"/>
    <cellStyle name="RowTitles1-Detail 2 5 3 3 2 2 2" xfId="35123" xr:uid="{00000000-0005-0000-0000-000021390000}"/>
    <cellStyle name="RowTitles1-Detail 2 5 3 3 2 3" xfId="32510" xr:uid="{00000000-0005-0000-0000-000022390000}"/>
    <cellStyle name="RowTitles1-Detail 2 5 3 3 3" xfId="16996" xr:uid="{00000000-0005-0000-0000-000023390000}"/>
    <cellStyle name="RowTitles1-Detail 2 5 3 3 3 2" xfId="29662" xr:uid="{00000000-0005-0000-0000-000024390000}"/>
    <cellStyle name="RowTitles1-Detail 2 5 3 3 3 2 2" xfId="38441" xr:uid="{00000000-0005-0000-0000-000025390000}"/>
    <cellStyle name="RowTitles1-Detail 2 5 3 3 4" xfId="8587" xr:uid="{00000000-0005-0000-0000-000026390000}"/>
    <cellStyle name="RowTitles1-Detail 2 5 3 3 4 2" xfId="19883" xr:uid="{00000000-0005-0000-0000-000027390000}"/>
    <cellStyle name="RowTitles1-Detail 2 5 3 3 5" xfId="25776" xr:uid="{00000000-0005-0000-0000-000028390000}"/>
    <cellStyle name="RowTitles1-Detail 2 5 3 4" xfId="9383" xr:uid="{00000000-0005-0000-0000-000029390000}"/>
    <cellStyle name="RowTitles1-Detail 2 5 3 4 2" xfId="25686" xr:uid="{00000000-0005-0000-0000-00002A390000}"/>
    <cellStyle name="RowTitles1-Detail 2 5 3 5" xfId="10728" xr:uid="{00000000-0005-0000-0000-00002B390000}"/>
    <cellStyle name="RowTitles1-Detail 2 5 3 5 2" xfId="21200" xr:uid="{00000000-0005-0000-0000-00002C390000}"/>
    <cellStyle name="RowTitles1-Detail 2 5 3 5 2 2" xfId="33476" xr:uid="{00000000-0005-0000-0000-00002D390000}"/>
    <cellStyle name="RowTitles1-Detail 2 5 3 5 3" xfId="30600" xr:uid="{00000000-0005-0000-0000-00002E390000}"/>
    <cellStyle name="RowTitles1-Detail 2 5 3 6" xfId="14403" xr:uid="{00000000-0005-0000-0000-00002F390000}"/>
    <cellStyle name="RowTitles1-Detail 2 5 3 6 2" xfId="27097" xr:uid="{00000000-0005-0000-0000-000030390000}"/>
    <cellStyle name="RowTitles1-Detail 2 5 3 6 2 2" xfId="35935" xr:uid="{00000000-0005-0000-0000-000031390000}"/>
    <cellStyle name="RowTitles1-Detail 2 5 3 7" xfId="5538" xr:uid="{00000000-0005-0000-0000-000032390000}"/>
    <cellStyle name="RowTitles1-Detail 2 5 3 7 2" xfId="24896" xr:uid="{00000000-0005-0000-0000-000033390000}"/>
    <cellStyle name="RowTitles1-Detail 2 5 3 8" xfId="21136" xr:uid="{00000000-0005-0000-0000-000034390000}"/>
    <cellStyle name="RowTitles1-Detail 2 5 4" xfId="1229" xr:uid="{00000000-0005-0000-0000-000035390000}"/>
    <cellStyle name="RowTitles1-Detail 2 5 4 2" xfId="2445" xr:uid="{00000000-0005-0000-0000-000036390000}"/>
    <cellStyle name="RowTitles1-Detail 2 5 4 2 2" xfId="12086" xr:uid="{00000000-0005-0000-0000-000037390000}"/>
    <cellStyle name="RowTitles1-Detail 2 5 4 2 2 2" xfId="22486" xr:uid="{00000000-0005-0000-0000-000038390000}"/>
    <cellStyle name="RowTitles1-Detail 2 5 4 2 2 2 2" xfId="34167" xr:uid="{00000000-0005-0000-0000-000039390000}"/>
    <cellStyle name="RowTitles1-Detail 2 5 4 2 2 3" xfId="31367" xr:uid="{00000000-0005-0000-0000-00003A390000}"/>
    <cellStyle name="RowTitles1-Detail 2 5 4 2 3" xfId="15733" xr:uid="{00000000-0005-0000-0000-00003B390000}"/>
    <cellStyle name="RowTitles1-Detail 2 5 4 2 3 2" xfId="28399" xr:uid="{00000000-0005-0000-0000-00003C390000}"/>
    <cellStyle name="RowTitles1-Detail 2 5 4 2 3 2 2" xfId="37186" xr:uid="{00000000-0005-0000-0000-00003D390000}"/>
    <cellStyle name="RowTitles1-Detail 2 5 4 2 4" xfId="7411" xr:uid="{00000000-0005-0000-0000-00003E390000}"/>
    <cellStyle name="RowTitles1-Detail 2 5 4 2 4 2" xfId="19402" xr:uid="{00000000-0005-0000-0000-00003F390000}"/>
    <cellStyle name="RowTitles1-Detail 2 5 4 2 5" xfId="17851" xr:uid="{00000000-0005-0000-0000-000040390000}"/>
    <cellStyle name="RowTitles1-Detail 2 5 4 3" xfId="4007" xr:uid="{00000000-0005-0000-0000-000041390000}"/>
    <cellStyle name="RowTitles1-Detail 2 5 4 3 2" xfId="13629" xr:uid="{00000000-0005-0000-0000-000042390000}"/>
    <cellStyle name="RowTitles1-Detail 2 5 4 3 2 2" xfId="23982" xr:uid="{00000000-0005-0000-0000-000043390000}"/>
    <cellStyle name="RowTitles1-Detail 2 5 4 3 2 2 2" xfId="35271" xr:uid="{00000000-0005-0000-0000-000044390000}"/>
    <cellStyle name="RowTitles1-Detail 2 5 4 3 2 3" xfId="32682" xr:uid="{00000000-0005-0000-0000-000045390000}"/>
    <cellStyle name="RowTitles1-Detail 2 5 4 3 3" xfId="17209" xr:uid="{00000000-0005-0000-0000-000046390000}"/>
    <cellStyle name="RowTitles1-Detail 2 5 4 3 3 2" xfId="29875" xr:uid="{00000000-0005-0000-0000-000047390000}"/>
    <cellStyle name="RowTitles1-Detail 2 5 4 3 3 2 2" xfId="38652" xr:uid="{00000000-0005-0000-0000-000048390000}"/>
    <cellStyle name="RowTitles1-Detail 2 5 4 3 4" xfId="9734" xr:uid="{00000000-0005-0000-0000-000049390000}"/>
    <cellStyle name="RowTitles1-Detail 2 5 4 3 4 2" xfId="18495" xr:uid="{00000000-0005-0000-0000-00004A390000}"/>
    <cellStyle name="RowTitles1-Detail 2 5 4 3 5" xfId="20518" xr:uid="{00000000-0005-0000-0000-00004B390000}"/>
    <cellStyle name="RowTitles1-Detail 2 5 4 4" xfId="10900" xr:uid="{00000000-0005-0000-0000-00004C390000}"/>
    <cellStyle name="RowTitles1-Detail 2 5 4 4 2" xfId="21341" xr:uid="{00000000-0005-0000-0000-00004D390000}"/>
    <cellStyle name="RowTitles1-Detail 2 5 4 4 2 2" xfId="33556" xr:uid="{00000000-0005-0000-0000-00004E390000}"/>
    <cellStyle name="RowTitles1-Detail 2 5 4 4 3" xfId="30697" xr:uid="{00000000-0005-0000-0000-00004F390000}"/>
    <cellStyle name="RowTitles1-Detail 2 5 4 5" xfId="14607" xr:uid="{00000000-0005-0000-0000-000050390000}"/>
    <cellStyle name="RowTitles1-Detail 2 5 4 5 2" xfId="27293" xr:uid="{00000000-0005-0000-0000-000051390000}"/>
    <cellStyle name="RowTitles1-Detail 2 5 4 5 2 2" xfId="36123" xr:uid="{00000000-0005-0000-0000-000052390000}"/>
    <cellStyle name="RowTitles1-Detail 2 5 4 6" xfId="5867" xr:uid="{00000000-0005-0000-0000-000053390000}"/>
    <cellStyle name="RowTitles1-Detail 2 5 4 6 2" xfId="4614" xr:uid="{00000000-0005-0000-0000-000054390000}"/>
    <cellStyle name="RowTitles1-Detail 2 5 4 7" xfId="5170" xr:uid="{00000000-0005-0000-0000-000055390000}"/>
    <cellStyle name="RowTitles1-Detail 2 5 5" xfId="1448" xr:uid="{00000000-0005-0000-0000-000056390000}"/>
    <cellStyle name="RowTitles1-Detail 2 5 5 2" xfId="2446" xr:uid="{00000000-0005-0000-0000-000057390000}"/>
    <cellStyle name="RowTitles1-Detail 2 5 5 2 2" xfId="12087" xr:uid="{00000000-0005-0000-0000-000058390000}"/>
    <cellStyle name="RowTitles1-Detail 2 5 5 2 2 2" xfId="22487" xr:uid="{00000000-0005-0000-0000-000059390000}"/>
    <cellStyle name="RowTitles1-Detail 2 5 5 2 2 2 2" xfId="34168" xr:uid="{00000000-0005-0000-0000-00005A390000}"/>
    <cellStyle name="RowTitles1-Detail 2 5 5 2 2 3" xfId="31368" xr:uid="{00000000-0005-0000-0000-00005B390000}"/>
    <cellStyle name="RowTitles1-Detail 2 5 5 2 3" xfId="15734" xr:uid="{00000000-0005-0000-0000-00005C390000}"/>
    <cellStyle name="RowTitles1-Detail 2 5 5 2 3 2" xfId="28400" xr:uid="{00000000-0005-0000-0000-00005D390000}"/>
    <cellStyle name="RowTitles1-Detail 2 5 5 2 3 2 2" xfId="37187" xr:uid="{00000000-0005-0000-0000-00005E390000}"/>
    <cellStyle name="RowTitles1-Detail 2 5 5 2 4" xfId="7412" xr:uid="{00000000-0005-0000-0000-00005F390000}"/>
    <cellStyle name="RowTitles1-Detail 2 5 5 2 4 2" xfId="25424" xr:uid="{00000000-0005-0000-0000-000060390000}"/>
    <cellStyle name="RowTitles1-Detail 2 5 5 2 5" xfId="20595" xr:uid="{00000000-0005-0000-0000-000061390000}"/>
    <cellStyle name="RowTitles1-Detail 2 5 5 3" xfId="4226" xr:uid="{00000000-0005-0000-0000-000062390000}"/>
    <cellStyle name="RowTitles1-Detail 2 5 5 3 2" xfId="13848" xr:uid="{00000000-0005-0000-0000-000063390000}"/>
    <cellStyle name="RowTitles1-Detail 2 5 5 3 2 2" xfId="24191" xr:uid="{00000000-0005-0000-0000-000064390000}"/>
    <cellStyle name="RowTitles1-Detail 2 5 5 3 2 2 2" xfId="35413" xr:uid="{00000000-0005-0000-0000-000065390000}"/>
    <cellStyle name="RowTitles1-Detail 2 5 5 3 2 3" xfId="32845" xr:uid="{00000000-0005-0000-0000-000066390000}"/>
    <cellStyle name="RowTitles1-Detail 2 5 5 3 3" xfId="17410" xr:uid="{00000000-0005-0000-0000-000067390000}"/>
    <cellStyle name="RowTitles1-Detail 2 5 5 3 3 2" xfId="30076" xr:uid="{00000000-0005-0000-0000-000068390000}"/>
    <cellStyle name="RowTitles1-Detail 2 5 5 3 3 2 2" xfId="38853" xr:uid="{00000000-0005-0000-0000-000069390000}"/>
    <cellStyle name="RowTitles1-Detail 2 5 5 3 4" xfId="9735" xr:uid="{00000000-0005-0000-0000-00006A390000}"/>
    <cellStyle name="RowTitles1-Detail 2 5 5 3 4 2" xfId="19453" xr:uid="{00000000-0005-0000-0000-00006B390000}"/>
    <cellStyle name="RowTitles1-Detail 2 5 5 3 5" xfId="20782" xr:uid="{00000000-0005-0000-0000-00006C390000}"/>
    <cellStyle name="RowTitles1-Detail 2 5 5 4" xfId="11119" xr:uid="{00000000-0005-0000-0000-00006D390000}"/>
    <cellStyle name="RowTitles1-Detail 2 5 5 4 2" xfId="21551" xr:uid="{00000000-0005-0000-0000-00006E390000}"/>
    <cellStyle name="RowTitles1-Detail 2 5 5 4 2 2" xfId="33698" xr:uid="{00000000-0005-0000-0000-00006F390000}"/>
    <cellStyle name="RowTitles1-Detail 2 5 5 4 3" xfId="30860" xr:uid="{00000000-0005-0000-0000-000070390000}"/>
    <cellStyle name="RowTitles1-Detail 2 5 5 5" xfId="14826" xr:uid="{00000000-0005-0000-0000-000071390000}"/>
    <cellStyle name="RowTitles1-Detail 2 5 5 5 2" xfId="27504" xr:uid="{00000000-0005-0000-0000-000072390000}"/>
    <cellStyle name="RowTitles1-Detail 2 5 5 5 2 2" xfId="36324" xr:uid="{00000000-0005-0000-0000-000073390000}"/>
    <cellStyle name="RowTitles1-Detail 2 5 5 6" xfId="5868" xr:uid="{00000000-0005-0000-0000-000074390000}"/>
    <cellStyle name="RowTitles1-Detail 2 5 5 6 2" xfId="25668" xr:uid="{00000000-0005-0000-0000-000075390000}"/>
    <cellStyle name="RowTitles1-Detail 2 5 5 7" xfId="19288" xr:uid="{00000000-0005-0000-0000-000076390000}"/>
    <cellStyle name="RowTitles1-Detail 2 5 6" xfId="1650" xr:uid="{00000000-0005-0000-0000-000077390000}"/>
    <cellStyle name="RowTitles1-Detail 2 5 6 2" xfId="2447" xr:uid="{00000000-0005-0000-0000-000078390000}"/>
    <cellStyle name="RowTitles1-Detail 2 5 6 2 2" xfId="12088" xr:uid="{00000000-0005-0000-0000-000079390000}"/>
    <cellStyle name="RowTitles1-Detail 2 5 6 2 2 2" xfId="22488" xr:uid="{00000000-0005-0000-0000-00007A390000}"/>
    <cellStyle name="RowTitles1-Detail 2 5 6 2 2 2 2" xfId="34169" xr:uid="{00000000-0005-0000-0000-00007B390000}"/>
    <cellStyle name="RowTitles1-Detail 2 5 6 2 2 3" xfId="31369" xr:uid="{00000000-0005-0000-0000-00007C390000}"/>
    <cellStyle name="RowTitles1-Detail 2 5 6 2 3" xfId="15735" xr:uid="{00000000-0005-0000-0000-00007D390000}"/>
    <cellStyle name="RowTitles1-Detail 2 5 6 2 3 2" xfId="28401" xr:uid="{00000000-0005-0000-0000-00007E390000}"/>
    <cellStyle name="RowTitles1-Detail 2 5 6 2 3 2 2" xfId="37188" xr:uid="{00000000-0005-0000-0000-00007F390000}"/>
    <cellStyle name="RowTitles1-Detail 2 5 6 2 4" xfId="7413" xr:uid="{00000000-0005-0000-0000-000080390000}"/>
    <cellStyle name="RowTitles1-Detail 2 5 6 2 4 2" xfId="26816" xr:uid="{00000000-0005-0000-0000-000081390000}"/>
    <cellStyle name="RowTitles1-Detail 2 5 6 2 5" xfId="18054" xr:uid="{00000000-0005-0000-0000-000082390000}"/>
    <cellStyle name="RowTitles1-Detail 2 5 6 3" xfId="4428" xr:uid="{00000000-0005-0000-0000-000083390000}"/>
    <cellStyle name="RowTitles1-Detail 2 5 6 3 2" xfId="14050" xr:uid="{00000000-0005-0000-0000-000084390000}"/>
    <cellStyle name="RowTitles1-Detail 2 5 6 3 2 2" xfId="24384" xr:uid="{00000000-0005-0000-0000-000085390000}"/>
    <cellStyle name="RowTitles1-Detail 2 5 6 3 2 2 2" xfId="35544" xr:uid="{00000000-0005-0000-0000-000086390000}"/>
    <cellStyle name="RowTitles1-Detail 2 5 6 3 2 3" xfId="32997" xr:uid="{00000000-0005-0000-0000-000087390000}"/>
    <cellStyle name="RowTitles1-Detail 2 5 6 3 3" xfId="17597" xr:uid="{00000000-0005-0000-0000-000088390000}"/>
    <cellStyle name="RowTitles1-Detail 2 5 6 3 3 2" xfId="30263" xr:uid="{00000000-0005-0000-0000-000089390000}"/>
    <cellStyle name="RowTitles1-Detail 2 5 6 3 3 2 2" xfId="39040" xr:uid="{00000000-0005-0000-0000-00008A390000}"/>
    <cellStyle name="RowTitles1-Detail 2 5 6 3 4" xfId="9736" xr:uid="{00000000-0005-0000-0000-00008B390000}"/>
    <cellStyle name="RowTitles1-Detail 2 5 6 3 4 2" xfId="20046" xr:uid="{00000000-0005-0000-0000-00008C390000}"/>
    <cellStyle name="RowTitles1-Detail 2 5 6 3 5" xfId="26345" xr:uid="{00000000-0005-0000-0000-00008D390000}"/>
    <cellStyle name="RowTitles1-Detail 2 5 6 4" xfId="11321" xr:uid="{00000000-0005-0000-0000-00008E390000}"/>
    <cellStyle name="RowTitles1-Detail 2 5 6 4 2" xfId="21747" xr:uid="{00000000-0005-0000-0000-00008F390000}"/>
    <cellStyle name="RowTitles1-Detail 2 5 6 4 2 2" xfId="33829" xr:uid="{00000000-0005-0000-0000-000090390000}"/>
    <cellStyle name="RowTitles1-Detail 2 5 6 4 3" xfId="31012" xr:uid="{00000000-0005-0000-0000-000091390000}"/>
    <cellStyle name="RowTitles1-Detail 2 5 6 5" xfId="15028" xr:uid="{00000000-0005-0000-0000-000092390000}"/>
    <cellStyle name="RowTitles1-Detail 2 5 6 5 2" xfId="27698" xr:uid="{00000000-0005-0000-0000-000093390000}"/>
    <cellStyle name="RowTitles1-Detail 2 5 6 5 2 2" xfId="36511" xr:uid="{00000000-0005-0000-0000-000094390000}"/>
    <cellStyle name="RowTitles1-Detail 2 5 6 6" xfId="5869" xr:uid="{00000000-0005-0000-0000-000095390000}"/>
    <cellStyle name="RowTitles1-Detail 2 5 6 6 2" xfId="25825" xr:uid="{00000000-0005-0000-0000-000096390000}"/>
    <cellStyle name="RowTitles1-Detail 2 5 6 7" xfId="20333" xr:uid="{00000000-0005-0000-0000-000097390000}"/>
    <cellStyle name="RowTitles1-Detail 2 5 7" xfId="2442" xr:uid="{00000000-0005-0000-0000-000098390000}"/>
    <cellStyle name="RowTitles1-Detail 2 5 7 2" xfId="12083" xr:uid="{00000000-0005-0000-0000-000099390000}"/>
    <cellStyle name="RowTitles1-Detail 2 5 7 2 2" xfId="22483" xr:uid="{00000000-0005-0000-0000-00009A390000}"/>
    <cellStyle name="RowTitles1-Detail 2 5 7 2 2 2" xfId="34164" xr:uid="{00000000-0005-0000-0000-00009B390000}"/>
    <cellStyle name="RowTitles1-Detail 2 5 7 2 3" xfId="31364" xr:uid="{00000000-0005-0000-0000-00009C390000}"/>
    <cellStyle name="RowTitles1-Detail 2 5 7 3" xfId="15730" xr:uid="{00000000-0005-0000-0000-00009D390000}"/>
    <cellStyle name="RowTitles1-Detail 2 5 7 3 2" xfId="28396" xr:uid="{00000000-0005-0000-0000-00009E390000}"/>
    <cellStyle name="RowTitles1-Detail 2 5 7 3 2 2" xfId="37183" xr:uid="{00000000-0005-0000-0000-00009F390000}"/>
    <cellStyle name="RowTitles1-Detail 2 5 7 4" xfId="6406" xr:uid="{00000000-0005-0000-0000-0000A0390000}"/>
    <cellStyle name="RowTitles1-Detail 2 5 7 4 2" xfId="8371" xr:uid="{00000000-0005-0000-0000-0000A1390000}"/>
    <cellStyle name="RowTitles1-Detail 2 5 7 5" xfId="19195" xr:uid="{00000000-0005-0000-0000-0000A2390000}"/>
    <cellStyle name="RowTitles1-Detail 2 5 8" xfId="8916" xr:uid="{00000000-0005-0000-0000-0000A3390000}"/>
    <cellStyle name="RowTitles1-Detail 2 5 8 2" xfId="18824" xr:uid="{00000000-0005-0000-0000-0000A4390000}"/>
    <cellStyle name="RowTitles1-Detail 2 5 9" xfId="10527" xr:uid="{00000000-0005-0000-0000-0000A5390000}"/>
    <cellStyle name="RowTitles1-Detail 2 5 9 2" xfId="18819" xr:uid="{00000000-0005-0000-0000-0000A6390000}"/>
    <cellStyle name="RowTitles1-Detail 2 5 9 2 2" xfId="33201" xr:uid="{00000000-0005-0000-0000-0000A7390000}"/>
    <cellStyle name="RowTitles1-Detail 2 5_STUD aligned by INSTIT" xfId="4975" xr:uid="{00000000-0005-0000-0000-0000A8390000}"/>
    <cellStyle name="RowTitles1-Detail 2 6" xfId="362" xr:uid="{00000000-0005-0000-0000-0000A9390000}"/>
    <cellStyle name="RowTitles1-Detail 2 6 2" xfId="718" xr:uid="{00000000-0005-0000-0000-0000AA390000}"/>
    <cellStyle name="RowTitles1-Detail 2 6 2 2" xfId="2449" xr:uid="{00000000-0005-0000-0000-0000AB390000}"/>
    <cellStyle name="RowTitles1-Detail 2 6 2 2 2" xfId="12090" xr:uid="{00000000-0005-0000-0000-0000AC390000}"/>
    <cellStyle name="RowTitles1-Detail 2 6 2 2 2 2" xfId="22490" xr:uid="{00000000-0005-0000-0000-0000AD390000}"/>
    <cellStyle name="RowTitles1-Detail 2 6 2 2 2 2 2" xfId="34171" xr:uid="{00000000-0005-0000-0000-0000AE390000}"/>
    <cellStyle name="RowTitles1-Detail 2 6 2 2 2 3" xfId="31371" xr:uid="{00000000-0005-0000-0000-0000AF390000}"/>
    <cellStyle name="RowTitles1-Detail 2 6 2 2 3" xfId="15737" xr:uid="{00000000-0005-0000-0000-0000B0390000}"/>
    <cellStyle name="RowTitles1-Detail 2 6 2 2 3 2" xfId="28403" xr:uid="{00000000-0005-0000-0000-0000B1390000}"/>
    <cellStyle name="RowTitles1-Detail 2 6 2 2 3 2 2" xfId="37190" xr:uid="{00000000-0005-0000-0000-0000B2390000}"/>
    <cellStyle name="RowTitles1-Detail 2 6 2 2 4" xfId="6691" xr:uid="{00000000-0005-0000-0000-0000B3390000}"/>
    <cellStyle name="RowTitles1-Detail 2 6 2 2 4 2" xfId="18082" xr:uid="{00000000-0005-0000-0000-0000B4390000}"/>
    <cellStyle name="RowTitles1-Detail 2 6 2 2 5" xfId="20467" xr:uid="{00000000-0005-0000-0000-0000B5390000}"/>
    <cellStyle name="RowTitles1-Detail 2 6 2 3" xfId="3499" xr:uid="{00000000-0005-0000-0000-0000B6390000}"/>
    <cellStyle name="RowTitles1-Detail 2 6 2 3 2" xfId="13133" xr:uid="{00000000-0005-0000-0000-0000B7390000}"/>
    <cellStyle name="RowTitles1-Detail 2 6 2 3 2 2" xfId="23501" xr:uid="{00000000-0005-0000-0000-0000B8390000}"/>
    <cellStyle name="RowTitles1-Detail 2 6 2 3 2 2 2" xfId="34960" xr:uid="{00000000-0005-0000-0000-0000B9390000}"/>
    <cellStyle name="RowTitles1-Detail 2 6 2 3 2 3" xfId="32320" xr:uid="{00000000-0005-0000-0000-0000BA390000}"/>
    <cellStyle name="RowTitles1-Detail 2 6 2 3 3" xfId="16742" xr:uid="{00000000-0005-0000-0000-0000BB390000}"/>
    <cellStyle name="RowTitles1-Detail 2 6 2 3 3 2" xfId="29408" xr:uid="{00000000-0005-0000-0000-0000BC390000}"/>
    <cellStyle name="RowTitles1-Detail 2 6 2 3 3 2 2" xfId="38191" xr:uid="{00000000-0005-0000-0000-0000BD390000}"/>
    <cellStyle name="RowTitles1-Detail 2 6 2 3 4" xfId="8198" xr:uid="{00000000-0005-0000-0000-0000BE390000}"/>
    <cellStyle name="RowTitles1-Detail 2 6 2 3 4 2" xfId="24759" xr:uid="{00000000-0005-0000-0000-0000BF390000}"/>
    <cellStyle name="RowTitles1-Detail 2 6 2 3 5" xfId="25122" xr:uid="{00000000-0005-0000-0000-0000C0390000}"/>
    <cellStyle name="RowTitles1-Detail 2 6 2 4" xfId="8712" xr:uid="{00000000-0005-0000-0000-0000C1390000}"/>
    <cellStyle name="RowTitles1-Detail 2 6 2 4 2" xfId="25732" xr:uid="{00000000-0005-0000-0000-0000C2390000}"/>
    <cellStyle name="RowTitles1-Detail 2 6 2 5" xfId="10501" xr:uid="{00000000-0005-0000-0000-0000C3390000}"/>
    <cellStyle name="RowTitles1-Detail 2 6 2 5 2" xfId="21000" xr:uid="{00000000-0005-0000-0000-0000C4390000}"/>
    <cellStyle name="RowTitles1-Detail 2 6 2 5 2 2" xfId="33384" xr:uid="{00000000-0005-0000-0000-0000C5390000}"/>
    <cellStyle name="RowTitles1-Detail 2 6 2 5 3" xfId="30492" xr:uid="{00000000-0005-0000-0000-0000C6390000}"/>
    <cellStyle name="RowTitles1-Detail 2 6 2 6" xfId="10752" xr:uid="{00000000-0005-0000-0000-0000C7390000}"/>
    <cellStyle name="RowTitles1-Detail 2 6 2 6 2" xfId="4679" xr:uid="{00000000-0005-0000-0000-0000C8390000}"/>
    <cellStyle name="RowTitles1-Detail 2 6 2 6 2 2" xfId="18803" xr:uid="{00000000-0005-0000-0000-0000C9390000}"/>
    <cellStyle name="RowTitles1-Detail 2 6 2 7" xfId="5227" xr:uid="{00000000-0005-0000-0000-0000CA390000}"/>
    <cellStyle name="RowTitles1-Detail 2 6 2 7 2" xfId="19088" xr:uid="{00000000-0005-0000-0000-0000CB390000}"/>
    <cellStyle name="RowTitles1-Detail 2 6 2 8" xfId="20162" xr:uid="{00000000-0005-0000-0000-0000CC390000}"/>
    <cellStyle name="RowTitles1-Detail 2 6 3" xfId="997" xr:uid="{00000000-0005-0000-0000-0000CD390000}"/>
    <cellStyle name="RowTitles1-Detail 2 6 3 2" xfId="2450" xr:uid="{00000000-0005-0000-0000-0000CE390000}"/>
    <cellStyle name="RowTitles1-Detail 2 6 3 2 2" xfId="12091" xr:uid="{00000000-0005-0000-0000-0000CF390000}"/>
    <cellStyle name="RowTitles1-Detail 2 6 3 2 2 2" xfId="22491" xr:uid="{00000000-0005-0000-0000-0000D0390000}"/>
    <cellStyle name="RowTitles1-Detail 2 6 3 2 2 2 2" xfId="34172" xr:uid="{00000000-0005-0000-0000-0000D1390000}"/>
    <cellStyle name="RowTitles1-Detail 2 6 3 2 2 3" xfId="31372" xr:uid="{00000000-0005-0000-0000-0000D2390000}"/>
    <cellStyle name="RowTitles1-Detail 2 6 3 2 3" xfId="15738" xr:uid="{00000000-0005-0000-0000-0000D3390000}"/>
    <cellStyle name="RowTitles1-Detail 2 6 3 2 3 2" xfId="28404" xr:uid="{00000000-0005-0000-0000-0000D4390000}"/>
    <cellStyle name="RowTitles1-Detail 2 6 3 2 3 2 2" xfId="37191" xr:uid="{00000000-0005-0000-0000-0000D5390000}"/>
    <cellStyle name="RowTitles1-Detail 2 6 3 2 4" xfId="6845" xr:uid="{00000000-0005-0000-0000-0000D6390000}"/>
    <cellStyle name="RowTitles1-Detail 2 6 3 2 4 2" xfId="18201" xr:uid="{00000000-0005-0000-0000-0000D7390000}"/>
    <cellStyle name="RowTitles1-Detail 2 6 3 2 5" xfId="18985" xr:uid="{00000000-0005-0000-0000-0000D8390000}"/>
    <cellStyle name="RowTitles1-Detail 2 6 3 3" xfId="3775" xr:uid="{00000000-0005-0000-0000-0000D9390000}"/>
    <cellStyle name="RowTitles1-Detail 2 6 3 3 2" xfId="13402" xr:uid="{00000000-0005-0000-0000-0000DA390000}"/>
    <cellStyle name="RowTitles1-Detail 2 6 3 3 2 2" xfId="23765" xr:uid="{00000000-0005-0000-0000-0000DB390000}"/>
    <cellStyle name="RowTitles1-Detail 2 6 3 3 2 2 2" xfId="35124" xr:uid="{00000000-0005-0000-0000-0000DC390000}"/>
    <cellStyle name="RowTitles1-Detail 2 6 3 3 2 3" xfId="32511" xr:uid="{00000000-0005-0000-0000-0000DD390000}"/>
    <cellStyle name="RowTitles1-Detail 2 6 3 3 3" xfId="16997" xr:uid="{00000000-0005-0000-0000-0000DE390000}"/>
    <cellStyle name="RowTitles1-Detail 2 6 3 3 3 2" xfId="29663" xr:uid="{00000000-0005-0000-0000-0000DF390000}"/>
    <cellStyle name="RowTitles1-Detail 2 6 3 3 3 2 2" xfId="38442" xr:uid="{00000000-0005-0000-0000-0000E0390000}"/>
    <cellStyle name="RowTitles1-Detail 2 6 3 3 4" xfId="8351" xr:uid="{00000000-0005-0000-0000-0000E1390000}"/>
    <cellStyle name="RowTitles1-Detail 2 6 3 3 4 2" xfId="25265" xr:uid="{00000000-0005-0000-0000-0000E2390000}"/>
    <cellStyle name="RowTitles1-Detail 2 6 3 3 5" xfId="25980" xr:uid="{00000000-0005-0000-0000-0000E3390000}"/>
    <cellStyle name="RowTitles1-Detail 2 6 3 4" xfId="9144" xr:uid="{00000000-0005-0000-0000-0000E4390000}"/>
    <cellStyle name="RowTitles1-Detail 2 6 3 4 2" xfId="18719" xr:uid="{00000000-0005-0000-0000-0000E5390000}"/>
    <cellStyle name="RowTitles1-Detail 2 6 3 5" xfId="14404" xr:uid="{00000000-0005-0000-0000-0000E6390000}"/>
    <cellStyle name="RowTitles1-Detail 2 6 3 5 2" xfId="27098" xr:uid="{00000000-0005-0000-0000-0000E7390000}"/>
    <cellStyle name="RowTitles1-Detail 2 6 3 5 2 2" xfId="35936" xr:uid="{00000000-0005-0000-0000-0000E8390000}"/>
    <cellStyle name="RowTitles1-Detail 2 6 4" xfId="1230" xr:uid="{00000000-0005-0000-0000-0000E9390000}"/>
    <cellStyle name="RowTitles1-Detail 2 6 4 2" xfId="2451" xr:uid="{00000000-0005-0000-0000-0000EA390000}"/>
    <cellStyle name="RowTitles1-Detail 2 6 4 2 2" xfId="12092" xr:uid="{00000000-0005-0000-0000-0000EB390000}"/>
    <cellStyle name="RowTitles1-Detail 2 6 4 2 2 2" xfId="22492" xr:uid="{00000000-0005-0000-0000-0000EC390000}"/>
    <cellStyle name="RowTitles1-Detail 2 6 4 2 2 2 2" xfId="34173" xr:uid="{00000000-0005-0000-0000-0000ED390000}"/>
    <cellStyle name="RowTitles1-Detail 2 6 4 2 2 3" xfId="31373" xr:uid="{00000000-0005-0000-0000-0000EE390000}"/>
    <cellStyle name="RowTitles1-Detail 2 6 4 2 3" xfId="15739" xr:uid="{00000000-0005-0000-0000-0000EF390000}"/>
    <cellStyle name="RowTitles1-Detail 2 6 4 2 3 2" xfId="28405" xr:uid="{00000000-0005-0000-0000-0000F0390000}"/>
    <cellStyle name="RowTitles1-Detail 2 6 4 2 3 2 2" xfId="37192" xr:uid="{00000000-0005-0000-0000-0000F1390000}"/>
    <cellStyle name="RowTitles1-Detail 2 6 4 2 4" xfId="7414" xr:uid="{00000000-0005-0000-0000-0000F2390000}"/>
    <cellStyle name="RowTitles1-Detail 2 6 4 2 4 2" xfId="26209" xr:uid="{00000000-0005-0000-0000-0000F3390000}"/>
    <cellStyle name="RowTitles1-Detail 2 6 4 2 5" xfId="18168" xr:uid="{00000000-0005-0000-0000-0000F4390000}"/>
    <cellStyle name="RowTitles1-Detail 2 6 4 3" xfId="4008" xr:uid="{00000000-0005-0000-0000-0000F5390000}"/>
    <cellStyle name="RowTitles1-Detail 2 6 4 3 2" xfId="13630" xr:uid="{00000000-0005-0000-0000-0000F6390000}"/>
    <cellStyle name="RowTitles1-Detail 2 6 4 3 2 2" xfId="23983" xr:uid="{00000000-0005-0000-0000-0000F7390000}"/>
    <cellStyle name="RowTitles1-Detail 2 6 4 3 2 2 2" xfId="35272" xr:uid="{00000000-0005-0000-0000-0000F8390000}"/>
    <cellStyle name="RowTitles1-Detail 2 6 4 3 2 3" xfId="32683" xr:uid="{00000000-0005-0000-0000-0000F9390000}"/>
    <cellStyle name="RowTitles1-Detail 2 6 4 3 3" xfId="17210" xr:uid="{00000000-0005-0000-0000-0000FA390000}"/>
    <cellStyle name="RowTitles1-Detail 2 6 4 3 3 2" xfId="29876" xr:uid="{00000000-0005-0000-0000-0000FB390000}"/>
    <cellStyle name="RowTitles1-Detail 2 6 4 3 3 2 2" xfId="38653" xr:uid="{00000000-0005-0000-0000-0000FC390000}"/>
    <cellStyle name="RowTitles1-Detail 2 6 4 3 4" xfId="9737" xr:uid="{00000000-0005-0000-0000-0000FD390000}"/>
    <cellStyle name="RowTitles1-Detail 2 6 4 3 4 2" xfId="26922" xr:uid="{00000000-0005-0000-0000-0000FE390000}"/>
    <cellStyle name="RowTitles1-Detail 2 6 4 3 5" xfId="19033" xr:uid="{00000000-0005-0000-0000-0000FF390000}"/>
    <cellStyle name="RowTitles1-Detail 2 6 4 4" xfId="10901" xr:uid="{00000000-0005-0000-0000-0000003A0000}"/>
    <cellStyle name="RowTitles1-Detail 2 6 4 4 2" xfId="21342" xr:uid="{00000000-0005-0000-0000-0000013A0000}"/>
    <cellStyle name="RowTitles1-Detail 2 6 4 4 2 2" xfId="33557" xr:uid="{00000000-0005-0000-0000-0000023A0000}"/>
    <cellStyle name="RowTitles1-Detail 2 6 4 4 3" xfId="30698" xr:uid="{00000000-0005-0000-0000-0000033A0000}"/>
    <cellStyle name="RowTitles1-Detail 2 6 4 5" xfId="14608" xr:uid="{00000000-0005-0000-0000-0000043A0000}"/>
    <cellStyle name="RowTitles1-Detail 2 6 4 5 2" xfId="27294" xr:uid="{00000000-0005-0000-0000-0000053A0000}"/>
    <cellStyle name="RowTitles1-Detail 2 6 4 5 2 2" xfId="36124" xr:uid="{00000000-0005-0000-0000-0000063A0000}"/>
    <cellStyle name="RowTitles1-Detail 2 6 4 6" xfId="5870" xr:uid="{00000000-0005-0000-0000-0000073A0000}"/>
    <cellStyle name="RowTitles1-Detail 2 6 4 6 2" xfId="19669" xr:uid="{00000000-0005-0000-0000-0000083A0000}"/>
    <cellStyle name="RowTitles1-Detail 2 6 4 7" xfId="25600" xr:uid="{00000000-0005-0000-0000-0000093A0000}"/>
    <cellStyle name="RowTitles1-Detail 2 6 5" xfId="1449" xr:uid="{00000000-0005-0000-0000-00000A3A0000}"/>
    <cellStyle name="RowTitles1-Detail 2 6 5 2" xfId="2452" xr:uid="{00000000-0005-0000-0000-00000B3A0000}"/>
    <cellStyle name="RowTitles1-Detail 2 6 5 2 2" xfId="12093" xr:uid="{00000000-0005-0000-0000-00000C3A0000}"/>
    <cellStyle name="RowTitles1-Detail 2 6 5 2 2 2" xfId="22493" xr:uid="{00000000-0005-0000-0000-00000D3A0000}"/>
    <cellStyle name="RowTitles1-Detail 2 6 5 2 2 2 2" xfId="34174" xr:uid="{00000000-0005-0000-0000-00000E3A0000}"/>
    <cellStyle name="RowTitles1-Detail 2 6 5 2 2 3" xfId="31374" xr:uid="{00000000-0005-0000-0000-00000F3A0000}"/>
    <cellStyle name="RowTitles1-Detail 2 6 5 2 3" xfId="15740" xr:uid="{00000000-0005-0000-0000-0000103A0000}"/>
    <cellStyle name="RowTitles1-Detail 2 6 5 2 3 2" xfId="28406" xr:uid="{00000000-0005-0000-0000-0000113A0000}"/>
    <cellStyle name="RowTitles1-Detail 2 6 5 2 3 2 2" xfId="37193" xr:uid="{00000000-0005-0000-0000-0000123A0000}"/>
    <cellStyle name="RowTitles1-Detail 2 6 5 2 4" xfId="7415" xr:uid="{00000000-0005-0000-0000-0000133A0000}"/>
    <cellStyle name="RowTitles1-Detail 2 6 5 2 4 2" xfId="19692" xr:uid="{00000000-0005-0000-0000-0000143A0000}"/>
    <cellStyle name="RowTitles1-Detail 2 6 5 2 5" xfId="26452" xr:uid="{00000000-0005-0000-0000-0000153A0000}"/>
    <cellStyle name="RowTitles1-Detail 2 6 5 3" xfId="4227" xr:uid="{00000000-0005-0000-0000-0000163A0000}"/>
    <cellStyle name="RowTitles1-Detail 2 6 5 3 2" xfId="13849" xr:uid="{00000000-0005-0000-0000-0000173A0000}"/>
    <cellStyle name="RowTitles1-Detail 2 6 5 3 2 2" xfId="24192" xr:uid="{00000000-0005-0000-0000-0000183A0000}"/>
    <cellStyle name="RowTitles1-Detail 2 6 5 3 2 2 2" xfId="35414" xr:uid="{00000000-0005-0000-0000-0000193A0000}"/>
    <cellStyle name="RowTitles1-Detail 2 6 5 3 2 3" xfId="32846" xr:uid="{00000000-0005-0000-0000-00001A3A0000}"/>
    <cellStyle name="RowTitles1-Detail 2 6 5 3 3" xfId="17411" xr:uid="{00000000-0005-0000-0000-00001B3A0000}"/>
    <cellStyle name="RowTitles1-Detail 2 6 5 3 3 2" xfId="30077" xr:uid="{00000000-0005-0000-0000-00001C3A0000}"/>
    <cellStyle name="RowTitles1-Detail 2 6 5 3 3 2 2" xfId="38854" xr:uid="{00000000-0005-0000-0000-00001D3A0000}"/>
    <cellStyle name="RowTitles1-Detail 2 6 5 3 4" xfId="9738" xr:uid="{00000000-0005-0000-0000-00001E3A0000}"/>
    <cellStyle name="RowTitles1-Detail 2 6 5 3 4 2" xfId="20748" xr:uid="{00000000-0005-0000-0000-00001F3A0000}"/>
    <cellStyle name="RowTitles1-Detail 2 6 5 3 5" xfId="18202" xr:uid="{00000000-0005-0000-0000-0000203A0000}"/>
    <cellStyle name="RowTitles1-Detail 2 6 5 4" xfId="11120" xr:uid="{00000000-0005-0000-0000-0000213A0000}"/>
    <cellStyle name="RowTitles1-Detail 2 6 5 4 2" xfId="21552" xr:uid="{00000000-0005-0000-0000-0000223A0000}"/>
    <cellStyle name="RowTitles1-Detail 2 6 5 4 2 2" xfId="33699" xr:uid="{00000000-0005-0000-0000-0000233A0000}"/>
    <cellStyle name="RowTitles1-Detail 2 6 5 4 3" xfId="30861" xr:uid="{00000000-0005-0000-0000-0000243A0000}"/>
    <cellStyle name="RowTitles1-Detail 2 6 5 5" xfId="14827" xr:uid="{00000000-0005-0000-0000-0000253A0000}"/>
    <cellStyle name="RowTitles1-Detail 2 6 5 5 2" xfId="27505" xr:uid="{00000000-0005-0000-0000-0000263A0000}"/>
    <cellStyle name="RowTitles1-Detail 2 6 5 5 2 2" xfId="36325" xr:uid="{00000000-0005-0000-0000-0000273A0000}"/>
    <cellStyle name="RowTitles1-Detail 2 6 5 6" xfId="5871" xr:uid="{00000000-0005-0000-0000-0000283A0000}"/>
    <cellStyle name="RowTitles1-Detail 2 6 5 6 2" xfId="18976" xr:uid="{00000000-0005-0000-0000-0000293A0000}"/>
    <cellStyle name="RowTitles1-Detail 2 6 5 7" xfId="19138" xr:uid="{00000000-0005-0000-0000-00002A3A0000}"/>
    <cellStyle name="RowTitles1-Detail 2 6 6" xfId="1651" xr:uid="{00000000-0005-0000-0000-00002B3A0000}"/>
    <cellStyle name="RowTitles1-Detail 2 6 6 2" xfId="2453" xr:uid="{00000000-0005-0000-0000-00002C3A0000}"/>
    <cellStyle name="RowTitles1-Detail 2 6 6 2 2" xfId="12094" xr:uid="{00000000-0005-0000-0000-00002D3A0000}"/>
    <cellStyle name="RowTitles1-Detail 2 6 6 2 2 2" xfId="22494" xr:uid="{00000000-0005-0000-0000-00002E3A0000}"/>
    <cellStyle name="RowTitles1-Detail 2 6 6 2 2 2 2" xfId="34175" xr:uid="{00000000-0005-0000-0000-00002F3A0000}"/>
    <cellStyle name="RowTitles1-Detail 2 6 6 2 2 3" xfId="31375" xr:uid="{00000000-0005-0000-0000-0000303A0000}"/>
    <cellStyle name="RowTitles1-Detail 2 6 6 2 3" xfId="15741" xr:uid="{00000000-0005-0000-0000-0000313A0000}"/>
    <cellStyle name="RowTitles1-Detail 2 6 6 2 3 2" xfId="28407" xr:uid="{00000000-0005-0000-0000-0000323A0000}"/>
    <cellStyle name="RowTitles1-Detail 2 6 6 2 3 2 2" xfId="37194" xr:uid="{00000000-0005-0000-0000-0000333A0000}"/>
    <cellStyle name="RowTitles1-Detail 2 6 6 2 4" xfId="7416" xr:uid="{00000000-0005-0000-0000-0000343A0000}"/>
    <cellStyle name="RowTitles1-Detail 2 6 6 2 4 2" xfId="25640" xr:uid="{00000000-0005-0000-0000-0000353A0000}"/>
    <cellStyle name="RowTitles1-Detail 2 6 6 2 5" xfId="25607" xr:uid="{00000000-0005-0000-0000-0000363A0000}"/>
    <cellStyle name="RowTitles1-Detail 2 6 6 3" xfId="4429" xr:uid="{00000000-0005-0000-0000-0000373A0000}"/>
    <cellStyle name="RowTitles1-Detail 2 6 6 3 2" xfId="14051" xr:uid="{00000000-0005-0000-0000-0000383A0000}"/>
    <cellStyle name="RowTitles1-Detail 2 6 6 3 2 2" xfId="24385" xr:uid="{00000000-0005-0000-0000-0000393A0000}"/>
    <cellStyle name="RowTitles1-Detail 2 6 6 3 2 2 2" xfId="35545" xr:uid="{00000000-0005-0000-0000-00003A3A0000}"/>
    <cellStyle name="RowTitles1-Detail 2 6 6 3 2 3" xfId="32998" xr:uid="{00000000-0005-0000-0000-00003B3A0000}"/>
    <cellStyle name="RowTitles1-Detail 2 6 6 3 3" xfId="17598" xr:uid="{00000000-0005-0000-0000-00003C3A0000}"/>
    <cellStyle name="RowTitles1-Detail 2 6 6 3 3 2" xfId="30264" xr:uid="{00000000-0005-0000-0000-00003D3A0000}"/>
    <cellStyle name="RowTitles1-Detail 2 6 6 3 3 2 2" xfId="39041" xr:uid="{00000000-0005-0000-0000-00003E3A0000}"/>
    <cellStyle name="RowTitles1-Detail 2 6 6 3 4" xfId="9739" xr:uid="{00000000-0005-0000-0000-00003F3A0000}"/>
    <cellStyle name="RowTitles1-Detail 2 6 6 3 4 2" xfId="25756" xr:uid="{00000000-0005-0000-0000-0000403A0000}"/>
    <cellStyle name="RowTitles1-Detail 2 6 6 3 5" xfId="19224" xr:uid="{00000000-0005-0000-0000-0000413A0000}"/>
    <cellStyle name="RowTitles1-Detail 2 6 6 4" xfId="11322" xr:uid="{00000000-0005-0000-0000-0000423A0000}"/>
    <cellStyle name="RowTitles1-Detail 2 6 6 4 2" xfId="21748" xr:uid="{00000000-0005-0000-0000-0000433A0000}"/>
    <cellStyle name="RowTitles1-Detail 2 6 6 4 2 2" xfId="33830" xr:uid="{00000000-0005-0000-0000-0000443A0000}"/>
    <cellStyle name="RowTitles1-Detail 2 6 6 4 3" xfId="31013" xr:uid="{00000000-0005-0000-0000-0000453A0000}"/>
    <cellStyle name="RowTitles1-Detail 2 6 6 5" xfId="15029" xr:uid="{00000000-0005-0000-0000-0000463A0000}"/>
    <cellStyle name="RowTitles1-Detail 2 6 6 5 2" xfId="27699" xr:uid="{00000000-0005-0000-0000-0000473A0000}"/>
    <cellStyle name="RowTitles1-Detail 2 6 6 5 2 2" xfId="36512" xr:uid="{00000000-0005-0000-0000-0000483A0000}"/>
    <cellStyle name="RowTitles1-Detail 2 6 6 6" xfId="5872" xr:uid="{00000000-0005-0000-0000-0000493A0000}"/>
    <cellStyle name="RowTitles1-Detail 2 6 6 6 2" xfId="20341" xr:uid="{00000000-0005-0000-0000-00004A3A0000}"/>
    <cellStyle name="RowTitles1-Detail 2 6 6 7" xfId="24625" xr:uid="{00000000-0005-0000-0000-00004B3A0000}"/>
    <cellStyle name="RowTitles1-Detail 2 6 7" xfId="2448" xr:uid="{00000000-0005-0000-0000-00004C3A0000}"/>
    <cellStyle name="RowTitles1-Detail 2 6 7 2" xfId="12089" xr:uid="{00000000-0005-0000-0000-00004D3A0000}"/>
    <cellStyle name="RowTitles1-Detail 2 6 7 2 2" xfId="22489" xr:uid="{00000000-0005-0000-0000-00004E3A0000}"/>
    <cellStyle name="RowTitles1-Detail 2 6 7 2 2 2" xfId="34170" xr:uid="{00000000-0005-0000-0000-00004F3A0000}"/>
    <cellStyle name="RowTitles1-Detail 2 6 7 2 3" xfId="31370" xr:uid="{00000000-0005-0000-0000-0000503A0000}"/>
    <cellStyle name="RowTitles1-Detail 2 6 7 3" xfId="15736" xr:uid="{00000000-0005-0000-0000-0000513A0000}"/>
    <cellStyle name="RowTitles1-Detail 2 6 7 3 2" xfId="28402" xr:uid="{00000000-0005-0000-0000-0000523A0000}"/>
    <cellStyle name="RowTitles1-Detail 2 6 7 3 2 2" xfId="37189" xr:uid="{00000000-0005-0000-0000-0000533A0000}"/>
    <cellStyle name="RowTitles1-Detail 2 6 7 4" xfId="6407" xr:uid="{00000000-0005-0000-0000-0000543A0000}"/>
    <cellStyle name="RowTitles1-Detail 2 6 7 4 2" xfId="26425" xr:uid="{00000000-0005-0000-0000-0000553A0000}"/>
    <cellStyle name="RowTitles1-Detail 2 6 7 5" xfId="26220" xr:uid="{00000000-0005-0000-0000-0000563A0000}"/>
    <cellStyle name="RowTitles1-Detail 2 6 8" xfId="3305" xr:uid="{00000000-0005-0000-0000-0000573A0000}"/>
    <cellStyle name="RowTitles1-Detail 2 6 8 2" xfId="12946" xr:uid="{00000000-0005-0000-0000-0000583A0000}"/>
    <cellStyle name="RowTitles1-Detail 2 6 8 2 2" xfId="23318" xr:uid="{00000000-0005-0000-0000-0000593A0000}"/>
    <cellStyle name="RowTitles1-Detail 2 6 8 2 2 2" xfId="34853" xr:uid="{00000000-0005-0000-0000-00005A3A0000}"/>
    <cellStyle name="RowTitles1-Detail 2 6 8 2 3" xfId="32197" xr:uid="{00000000-0005-0000-0000-00005B3A0000}"/>
    <cellStyle name="RowTitles1-Detail 2 6 8 3" xfId="16563" xr:uid="{00000000-0005-0000-0000-00005C3A0000}"/>
    <cellStyle name="RowTitles1-Detail 2 6 8 3 2" xfId="29229" xr:uid="{00000000-0005-0000-0000-00005D3A0000}"/>
    <cellStyle name="RowTitles1-Detail 2 6 8 3 2 2" xfId="38016" xr:uid="{00000000-0005-0000-0000-00005E3A0000}"/>
    <cellStyle name="RowTitles1-Detail 2 6 8 4" xfId="8915" xr:uid="{00000000-0005-0000-0000-00005F3A0000}"/>
    <cellStyle name="RowTitles1-Detail 2 6 8 4 2" xfId="24825" xr:uid="{00000000-0005-0000-0000-0000603A0000}"/>
    <cellStyle name="RowTitles1-Detail 2 6 8 5" xfId="20421" xr:uid="{00000000-0005-0000-0000-0000613A0000}"/>
    <cellStyle name="RowTitles1-Detail 2 6 9" xfId="10276" xr:uid="{00000000-0005-0000-0000-0000623A0000}"/>
    <cellStyle name="RowTitles1-Detail 2 6 9 2" xfId="20179" xr:uid="{00000000-0005-0000-0000-0000633A0000}"/>
    <cellStyle name="RowTitles1-Detail 2 6 9 2 2" xfId="33283" xr:uid="{00000000-0005-0000-0000-0000643A0000}"/>
    <cellStyle name="RowTitles1-Detail 2 6_STUD aligned by INSTIT" xfId="4976" xr:uid="{00000000-0005-0000-0000-0000653A0000}"/>
    <cellStyle name="RowTitles1-Detail 2 7" xfId="371" xr:uid="{00000000-0005-0000-0000-0000663A0000}"/>
    <cellStyle name="RowTitles1-Detail 2 7 2" xfId="727" xr:uid="{00000000-0005-0000-0000-0000673A0000}"/>
    <cellStyle name="RowTitles1-Detail 2 7 2 2" xfId="2455" xr:uid="{00000000-0005-0000-0000-0000683A0000}"/>
    <cellStyle name="RowTitles1-Detail 2 7 2 2 2" xfId="12096" xr:uid="{00000000-0005-0000-0000-0000693A0000}"/>
    <cellStyle name="RowTitles1-Detail 2 7 2 2 2 2" xfId="22496" xr:uid="{00000000-0005-0000-0000-00006A3A0000}"/>
    <cellStyle name="RowTitles1-Detail 2 7 2 2 2 2 2" xfId="34177" xr:uid="{00000000-0005-0000-0000-00006B3A0000}"/>
    <cellStyle name="RowTitles1-Detail 2 7 2 2 2 3" xfId="31377" xr:uid="{00000000-0005-0000-0000-00006C3A0000}"/>
    <cellStyle name="RowTitles1-Detail 2 7 2 2 3" xfId="15743" xr:uid="{00000000-0005-0000-0000-00006D3A0000}"/>
    <cellStyle name="RowTitles1-Detail 2 7 2 2 3 2" xfId="28409" xr:uid="{00000000-0005-0000-0000-00006E3A0000}"/>
    <cellStyle name="RowTitles1-Detail 2 7 2 2 3 2 2" xfId="37196" xr:uid="{00000000-0005-0000-0000-00006F3A0000}"/>
    <cellStyle name="RowTitles1-Detail 2 7 2 2 4" xfId="6853" xr:uid="{00000000-0005-0000-0000-0000703A0000}"/>
    <cellStyle name="RowTitles1-Detail 2 7 2 2 4 2" xfId="6220" xr:uid="{00000000-0005-0000-0000-0000713A0000}"/>
    <cellStyle name="RowTitles1-Detail 2 7 2 2 5" xfId="20118" xr:uid="{00000000-0005-0000-0000-0000723A0000}"/>
    <cellStyle name="RowTitles1-Detail 2 7 2 3" xfId="3508" xr:uid="{00000000-0005-0000-0000-0000733A0000}"/>
    <cellStyle name="RowTitles1-Detail 2 7 2 3 2" xfId="13140" xr:uid="{00000000-0005-0000-0000-0000743A0000}"/>
    <cellStyle name="RowTitles1-Detail 2 7 2 3 2 2" xfId="23509" xr:uid="{00000000-0005-0000-0000-0000753A0000}"/>
    <cellStyle name="RowTitles1-Detail 2 7 2 3 2 2 2" xfId="34964" xr:uid="{00000000-0005-0000-0000-0000763A0000}"/>
    <cellStyle name="RowTitles1-Detail 2 7 2 3 2 3" xfId="32326" xr:uid="{00000000-0005-0000-0000-0000773A0000}"/>
    <cellStyle name="RowTitles1-Detail 2 7 2 3 3" xfId="16751" xr:uid="{00000000-0005-0000-0000-0000783A0000}"/>
    <cellStyle name="RowTitles1-Detail 2 7 2 3 3 2" xfId="29417" xr:uid="{00000000-0005-0000-0000-0000793A0000}"/>
    <cellStyle name="RowTitles1-Detail 2 7 2 3 3 2 2" xfId="38198" xr:uid="{00000000-0005-0000-0000-00007A3A0000}"/>
    <cellStyle name="RowTitles1-Detail 2 7 2 3 4" xfId="8359" xr:uid="{00000000-0005-0000-0000-00007B3A0000}"/>
    <cellStyle name="RowTitles1-Detail 2 7 2 3 4 2" xfId="26167" xr:uid="{00000000-0005-0000-0000-00007C3A0000}"/>
    <cellStyle name="RowTitles1-Detail 2 7 2 3 5" xfId="24975" xr:uid="{00000000-0005-0000-0000-00007D3A0000}"/>
    <cellStyle name="RowTitles1-Detail 2 7 2 4" xfId="9152" xr:uid="{00000000-0005-0000-0000-00007E3A0000}"/>
    <cellStyle name="RowTitles1-Detail 2 7 2 4 2" xfId="18767" xr:uid="{00000000-0005-0000-0000-00007F3A0000}"/>
    <cellStyle name="RowTitles1-Detail 2 7 2 5" xfId="10688" xr:uid="{00000000-0005-0000-0000-0000803A0000}"/>
    <cellStyle name="RowTitles1-Detail 2 7 2 5 2" xfId="26609" xr:uid="{00000000-0005-0000-0000-0000813A0000}"/>
    <cellStyle name="RowTitles1-Detail 2 7 2 5 2 2" xfId="35764" xr:uid="{00000000-0005-0000-0000-0000823A0000}"/>
    <cellStyle name="RowTitles1-Detail 2 7 2 6" xfId="5360" xr:uid="{00000000-0005-0000-0000-0000833A0000}"/>
    <cellStyle name="RowTitles1-Detail 2 7 2 6 2" xfId="19656" xr:uid="{00000000-0005-0000-0000-0000843A0000}"/>
    <cellStyle name="RowTitles1-Detail 2 7 2 7" xfId="24954" xr:uid="{00000000-0005-0000-0000-0000853A0000}"/>
    <cellStyle name="RowTitles1-Detail 2 7 3" xfId="1006" xr:uid="{00000000-0005-0000-0000-0000863A0000}"/>
    <cellStyle name="RowTitles1-Detail 2 7 3 2" xfId="2456" xr:uid="{00000000-0005-0000-0000-0000873A0000}"/>
    <cellStyle name="RowTitles1-Detail 2 7 3 2 2" xfId="12097" xr:uid="{00000000-0005-0000-0000-0000883A0000}"/>
    <cellStyle name="RowTitles1-Detail 2 7 3 2 2 2" xfId="22497" xr:uid="{00000000-0005-0000-0000-0000893A0000}"/>
    <cellStyle name="RowTitles1-Detail 2 7 3 2 2 2 2" xfId="34178" xr:uid="{00000000-0005-0000-0000-00008A3A0000}"/>
    <cellStyle name="RowTitles1-Detail 2 7 3 2 2 3" xfId="31378" xr:uid="{00000000-0005-0000-0000-00008B3A0000}"/>
    <cellStyle name="RowTitles1-Detail 2 7 3 2 3" xfId="15744" xr:uid="{00000000-0005-0000-0000-00008C3A0000}"/>
    <cellStyle name="RowTitles1-Detail 2 7 3 2 3 2" xfId="28410" xr:uid="{00000000-0005-0000-0000-00008D3A0000}"/>
    <cellStyle name="RowTitles1-Detail 2 7 3 2 3 2 2" xfId="37197" xr:uid="{00000000-0005-0000-0000-00008E3A0000}"/>
    <cellStyle name="RowTitles1-Detail 2 7 3 2 4" xfId="7417" xr:uid="{00000000-0005-0000-0000-00008F3A0000}"/>
    <cellStyle name="RowTitles1-Detail 2 7 3 2 4 2" xfId="26441" xr:uid="{00000000-0005-0000-0000-0000903A0000}"/>
    <cellStyle name="RowTitles1-Detail 2 7 3 2 5" xfId="25129" xr:uid="{00000000-0005-0000-0000-0000913A0000}"/>
    <cellStyle name="RowTitles1-Detail 2 7 3 3" xfId="3784" xr:uid="{00000000-0005-0000-0000-0000923A0000}"/>
    <cellStyle name="RowTitles1-Detail 2 7 3 3 2" xfId="13411" xr:uid="{00000000-0005-0000-0000-0000933A0000}"/>
    <cellStyle name="RowTitles1-Detail 2 7 3 3 2 2" xfId="23774" xr:uid="{00000000-0005-0000-0000-0000943A0000}"/>
    <cellStyle name="RowTitles1-Detail 2 7 3 3 2 2 2" xfId="35129" xr:uid="{00000000-0005-0000-0000-0000953A0000}"/>
    <cellStyle name="RowTitles1-Detail 2 7 3 3 2 3" xfId="32519" xr:uid="{00000000-0005-0000-0000-0000963A0000}"/>
    <cellStyle name="RowTitles1-Detail 2 7 3 3 3" xfId="17006" xr:uid="{00000000-0005-0000-0000-0000973A0000}"/>
    <cellStyle name="RowTitles1-Detail 2 7 3 3 3 2" xfId="29672" xr:uid="{00000000-0005-0000-0000-0000983A0000}"/>
    <cellStyle name="RowTitles1-Detail 2 7 3 3 3 2 2" xfId="38451" xr:uid="{00000000-0005-0000-0000-0000993A0000}"/>
    <cellStyle name="RowTitles1-Detail 2 7 3 3 4" xfId="9740" xr:uid="{00000000-0005-0000-0000-00009A3A0000}"/>
    <cellStyle name="RowTitles1-Detail 2 7 3 3 4 2" xfId="19327" xr:uid="{00000000-0005-0000-0000-00009B3A0000}"/>
    <cellStyle name="RowTitles1-Detail 2 7 3 3 5" xfId="17913" xr:uid="{00000000-0005-0000-0000-00009C3A0000}"/>
    <cellStyle name="RowTitles1-Detail 2 7 3 4" xfId="10735" xr:uid="{00000000-0005-0000-0000-00009D3A0000}"/>
    <cellStyle name="RowTitles1-Detail 2 7 3 4 2" xfId="21206" xr:uid="{00000000-0005-0000-0000-00009E3A0000}"/>
    <cellStyle name="RowTitles1-Detail 2 7 3 4 2 2" xfId="33478" xr:uid="{00000000-0005-0000-0000-00009F3A0000}"/>
    <cellStyle name="RowTitles1-Detail 2 7 3 4 3" xfId="30605" xr:uid="{00000000-0005-0000-0000-0000A03A0000}"/>
    <cellStyle name="RowTitles1-Detail 2 7 3 5" xfId="14412" xr:uid="{00000000-0005-0000-0000-0000A13A0000}"/>
    <cellStyle name="RowTitles1-Detail 2 7 3 5 2" xfId="27106" xr:uid="{00000000-0005-0000-0000-0000A23A0000}"/>
    <cellStyle name="RowTitles1-Detail 2 7 3 5 2 2" xfId="35944" xr:uid="{00000000-0005-0000-0000-0000A33A0000}"/>
    <cellStyle name="RowTitles1-Detail 2 7 4" xfId="1239" xr:uid="{00000000-0005-0000-0000-0000A43A0000}"/>
    <cellStyle name="RowTitles1-Detail 2 7 4 2" xfId="2457" xr:uid="{00000000-0005-0000-0000-0000A53A0000}"/>
    <cellStyle name="RowTitles1-Detail 2 7 4 2 2" xfId="12098" xr:uid="{00000000-0005-0000-0000-0000A63A0000}"/>
    <cellStyle name="RowTitles1-Detail 2 7 4 2 2 2" xfId="22498" xr:uid="{00000000-0005-0000-0000-0000A73A0000}"/>
    <cellStyle name="RowTitles1-Detail 2 7 4 2 2 2 2" xfId="34179" xr:uid="{00000000-0005-0000-0000-0000A83A0000}"/>
    <cellStyle name="RowTitles1-Detail 2 7 4 2 2 3" xfId="31379" xr:uid="{00000000-0005-0000-0000-0000A93A0000}"/>
    <cellStyle name="RowTitles1-Detail 2 7 4 2 3" xfId="15745" xr:uid="{00000000-0005-0000-0000-0000AA3A0000}"/>
    <cellStyle name="RowTitles1-Detail 2 7 4 2 3 2" xfId="28411" xr:uid="{00000000-0005-0000-0000-0000AB3A0000}"/>
    <cellStyle name="RowTitles1-Detail 2 7 4 2 3 2 2" xfId="37198" xr:uid="{00000000-0005-0000-0000-0000AC3A0000}"/>
    <cellStyle name="RowTitles1-Detail 2 7 4 2 4" xfId="7418" xr:uid="{00000000-0005-0000-0000-0000AD3A0000}"/>
    <cellStyle name="RowTitles1-Detail 2 7 4 2 4 2" xfId="27502" xr:uid="{00000000-0005-0000-0000-0000AE3A0000}"/>
    <cellStyle name="RowTitles1-Detail 2 7 4 2 5" xfId="19112" xr:uid="{00000000-0005-0000-0000-0000AF3A0000}"/>
    <cellStyle name="RowTitles1-Detail 2 7 4 3" xfId="4017" xr:uid="{00000000-0005-0000-0000-0000B03A0000}"/>
    <cellStyle name="RowTitles1-Detail 2 7 4 3 2" xfId="13639" xr:uid="{00000000-0005-0000-0000-0000B13A0000}"/>
    <cellStyle name="RowTitles1-Detail 2 7 4 3 2 2" xfId="23992" xr:uid="{00000000-0005-0000-0000-0000B23A0000}"/>
    <cellStyle name="RowTitles1-Detail 2 7 4 3 2 2 2" xfId="35277" xr:uid="{00000000-0005-0000-0000-0000B33A0000}"/>
    <cellStyle name="RowTitles1-Detail 2 7 4 3 2 3" xfId="32690" xr:uid="{00000000-0005-0000-0000-0000B43A0000}"/>
    <cellStyle name="RowTitles1-Detail 2 7 4 3 3" xfId="17219" xr:uid="{00000000-0005-0000-0000-0000B53A0000}"/>
    <cellStyle name="RowTitles1-Detail 2 7 4 3 3 2" xfId="29885" xr:uid="{00000000-0005-0000-0000-0000B63A0000}"/>
    <cellStyle name="RowTitles1-Detail 2 7 4 3 3 2 2" xfId="38662" xr:uid="{00000000-0005-0000-0000-0000B73A0000}"/>
    <cellStyle name="RowTitles1-Detail 2 7 4 3 4" xfId="9741" xr:uid="{00000000-0005-0000-0000-0000B83A0000}"/>
    <cellStyle name="RowTitles1-Detail 2 7 4 3 4 2" xfId="25932" xr:uid="{00000000-0005-0000-0000-0000B93A0000}"/>
    <cellStyle name="RowTitles1-Detail 2 7 4 3 5" xfId="19416" xr:uid="{00000000-0005-0000-0000-0000BA3A0000}"/>
    <cellStyle name="RowTitles1-Detail 2 7 4 4" xfId="10910" xr:uid="{00000000-0005-0000-0000-0000BB3A0000}"/>
    <cellStyle name="RowTitles1-Detail 2 7 4 4 2" xfId="21351" xr:uid="{00000000-0005-0000-0000-0000BC3A0000}"/>
    <cellStyle name="RowTitles1-Detail 2 7 4 4 2 2" xfId="33562" xr:uid="{00000000-0005-0000-0000-0000BD3A0000}"/>
    <cellStyle name="RowTitles1-Detail 2 7 4 4 3" xfId="30705" xr:uid="{00000000-0005-0000-0000-0000BE3A0000}"/>
    <cellStyle name="RowTitles1-Detail 2 7 4 5" xfId="14617" xr:uid="{00000000-0005-0000-0000-0000BF3A0000}"/>
    <cellStyle name="RowTitles1-Detail 2 7 4 5 2" xfId="27303" xr:uid="{00000000-0005-0000-0000-0000C03A0000}"/>
    <cellStyle name="RowTitles1-Detail 2 7 4 5 2 2" xfId="36133" xr:uid="{00000000-0005-0000-0000-0000C13A0000}"/>
    <cellStyle name="RowTitles1-Detail 2 7 4 6" xfId="5873" xr:uid="{00000000-0005-0000-0000-0000C23A0000}"/>
    <cellStyle name="RowTitles1-Detail 2 7 4 6 2" xfId="18697" xr:uid="{00000000-0005-0000-0000-0000C33A0000}"/>
    <cellStyle name="RowTitles1-Detail 2 7 4 7" xfId="21921" xr:uid="{00000000-0005-0000-0000-0000C43A0000}"/>
    <cellStyle name="RowTitles1-Detail 2 7 5" xfId="1456" xr:uid="{00000000-0005-0000-0000-0000C53A0000}"/>
    <cellStyle name="RowTitles1-Detail 2 7 5 2" xfId="2458" xr:uid="{00000000-0005-0000-0000-0000C63A0000}"/>
    <cellStyle name="RowTitles1-Detail 2 7 5 2 2" xfId="12099" xr:uid="{00000000-0005-0000-0000-0000C73A0000}"/>
    <cellStyle name="RowTitles1-Detail 2 7 5 2 2 2" xfId="22499" xr:uid="{00000000-0005-0000-0000-0000C83A0000}"/>
    <cellStyle name="RowTitles1-Detail 2 7 5 2 2 2 2" xfId="34180" xr:uid="{00000000-0005-0000-0000-0000C93A0000}"/>
    <cellStyle name="RowTitles1-Detail 2 7 5 2 2 3" xfId="31380" xr:uid="{00000000-0005-0000-0000-0000CA3A0000}"/>
    <cellStyle name="RowTitles1-Detail 2 7 5 2 3" xfId="15746" xr:uid="{00000000-0005-0000-0000-0000CB3A0000}"/>
    <cellStyle name="RowTitles1-Detail 2 7 5 2 3 2" xfId="28412" xr:uid="{00000000-0005-0000-0000-0000CC3A0000}"/>
    <cellStyle name="RowTitles1-Detail 2 7 5 2 3 2 2" xfId="37199" xr:uid="{00000000-0005-0000-0000-0000CD3A0000}"/>
    <cellStyle name="RowTitles1-Detail 2 7 5 2 4" xfId="7419" xr:uid="{00000000-0005-0000-0000-0000CE3A0000}"/>
    <cellStyle name="RowTitles1-Detail 2 7 5 2 4 2" xfId="22243" xr:uid="{00000000-0005-0000-0000-0000CF3A0000}"/>
    <cellStyle name="RowTitles1-Detail 2 7 5 2 5" xfId="24907" xr:uid="{00000000-0005-0000-0000-0000D03A0000}"/>
    <cellStyle name="RowTitles1-Detail 2 7 5 3" xfId="4234" xr:uid="{00000000-0005-0000-0000-0000D13A0000}"/>
    <cellStyle name="RowTitles1-Detail 2 7 5 3 2" xfId="13856" xr:uid="{00000000-0005-0000-0000-0000D23A0000}"/>
    <cellStyle name="RowTitles1-Detail 2 7 5 3 2 2" xfId="24199" xr:uid="{00000000-0005-0000-0000-0000D33A0000}"/>
    <cellStyle name="RowTitles1-Detail 2 7 5 3 2 2 2" xfId="35418" xr:uid="{00000000-0005-0000-0000-0000D43A0000}"/>
    <cellStyle name="RowTitles1-Detail 2 7 5 3 2 3" xfId="32852" xr:uid="{00000000-0005-0000-0000-0000D53A0000}"/>
    <cellStyle name="RowTitles1-Detail 2 7 5 3 3" xfId="17418" xr:uid="{00000000-0005-0000-0000-0000D63A0000}"/>
    <cellStyle name="RowTitles1-Detail 2 7 5 3 3 2" xfId="30084" xr:uid="{00000000-0005-0000-0000-0000D73A0000}"/>
    <cellStyle name="RowTitles1-Detail 2 7 5 3 3 2 2" xfId="38861" xr:uid="{00000000-0005-0000-0000-0000D83A0000}"/>
    <cellStyle name="RowTitles1-Detail 2 7 5 3 4" xfId="9742" xr:uid="{00000000-0005-0000-0000-0000D93A0000}"/>
    <cellStyle name="RowTitles1-Detail 2 7 5 3 4 2" xfId="17942" xr:uid="{00000000-0005-0000-0000-0000DA3A0000}"/>
    <cellStyle name="RowTitles1-Detail 2 7 5 3 5" xfId="25891" xr:uid="{00000000-0005-0000-0000-0000DB3A0000}"/>
    <cellStyle name="RowTitles1-Detail 2 7 5 4" xfId="11127" xr:uid="{00000000-0005-0000-0000-0000DC3A0000}"/>
    <cellStyle name="RowTitles1-Detail 2 7 5 4 2" xfId="21559" xr:uid="{00000000-0005-0000-0000-0000DD3A0000}"/>
    <cellStyle name="RowTitles1-Detail 2 7 5 4 2 2" xfId="33703" xr:uid="{00000000-0005-0000-0000-0000DE3A0000}"/>
    <cellStyle name="RowTitles1-Detail 2 7 5 4 3" xfId="30867" xr:uid="{00000000-0005-0000-0000-0000DF3A0000}"/>
    <cellStyle name="RowTitles1-Detail 2 7 5 5" xfId="14834" xr:uid="{00000000-0005-0000-0000-0000E03A0000}"/>
    <cellStyle name="RowTitles1-Detail 2 7 5 5 2" xfId="27512" xr:uid="{00000000-0005-0000-0000-0000E13A0000}"/>
    <cellStyle name="RowTitles1-Detail 2 7 5 5 2 2" xfId="36332" xr:uid="{00000000-0005-0000-0000-0000E23A0000}"/>
    <cellStyle name="RowTitles1-Detail 2 7 5 6" xfId="5874" xr:uid="{00000000-0005-0000-0000-0000E33A0000}"/>
    <cellStyle name="RowTitles1-Detail 2 7 5 6 2" xfId="20251" xr:uid="{00000000-0005-0000-0000-0000E43A0000}"/>
    <cellStyle name="RowTitles1-Detail 2 7 5 7" xfId="18223" xr:uid="{00000000-0005-0000-0000-0000E53A0000}"/>
    <cellStyle name="RowTitles1-Detail 2 7 6" xfId="1658" xr:uid="{00000000-0005-0000-0000-0000E63A0000}"/>
    <cellStyle name="RowTitles1-Detail 2 7 6 2" xfId="2459" xr:uid="{00000000-0005-0000-0000-0000E73A0000}"/>
    <cellStyle name="RowTitles1-Detail 2 7 6 2 2" xfId="12100" xr:uid="{00000000-0005-0000-0000-0000E83A0000}"/>
    <cellStyle name="RowTitles1-Detail 2 7 6 2 2 2" xfId="22500" xr:uid="{00000000-0005-0000-0000-0000E93A0000}"/>
    <cellStyle name="RowTitles1-Detail 2 7 6 2 2 2 2" xfId="34181" xr:uid="{00000000-0005-0000-0000-0000EA3A0000}"/>
    <cellStyle name="RowTitles1-Detail 2 7 6 2 2 3" xfId="31381" xr:uid="{00000000-0005-0000-0000-0000EB3A0000}"/>
    <cellStyle name="RowTitles1-Detail 2 7 6 2 3" xfId="15747" xr:uid="{00000000-0005-0000-0000-0000EC3A0000}"/>
    <cellStyle name="RowTitles1-Detail 2 7 6 2 3 2" xfId="28413" xr:uid="{00000000-0005-0000-0000-0000ED3A0000}"/>
    <cellStyle name="RowTitles1-Detail 2 7 6 2 3 2 2" xfId="37200" xr:uid="{00000000-0005-0000-0000-0000EE3A0000}"/>
    <cellStyle name="RowTitles1-Detail 2 7 6 2 4" xfId="7420" xr:uid="{00000000-0005-0000-0000-0000EF3A0000}"/>
    <cellStyle name="RowTitles1-Detail 2 7 6 2 4 2" xfId="20526" xr:uid="{00000000-0005-0000-0000-0000F03A0000}"/>
    <cellStyle name="RowTitles1-Detail 2 7 6 2 5" xfId="20602" xr:uid="{00000000-0005-0000-0000-0000F13A0000}"/>
    <cellStyle name="RowTitles1-Detail 2 7 6 3" xfId="4436" xr:uid="{00000000-0005-0000-0000-0000F23A0000}"/>
    <cellStyle name="RowTitles1-Detail 2 7 6 3 2" xfId="14058" xr:uid="{00000000-0005-0000-0000-0000F33A0000}"/>
    <cellStyle name="RowTitles1-Detail 2 7 6 3 2 2" xfId="24392" xr:uid="{00000000-0005-0000-0000-0000F43A0000}"/>
    <cellStyle name="RowTitles1-Detail 2 7 6 3 2 2 2" xfId="35549" xr:uid="{00000000-0005-0000-0000-0000F53A0000}"/>
    <cellStyle name="RowTitles1-Detail 2 7 6 3 2 3" xfId="33004" xr:uid="{00000000-0005-0000-0000-0000F63A0000}"/>
    <cellStyle name="RowTitles1-Detail 2 7 6 3 3" xfId="17605" xr:uid="{00000000-0005-0000-0000-0000F73A0000}"/>
    <cellStyle name="RowTitles1-Detail 2 7 6 3 3 2" xfId="30271" xr:uid="{00000000-0005-0000-0000-0000F83A0000}"/>
    <cellStyle name="RowTitles1-Detail 2 7 6 3 3 2 2" xfId="39048" xr:uid="{00000000-0005-0000-0000-0000F93A0000}"/>
    <cellStyle name="RowTitles1-Detail 2 7 6 3 4" xfId="9743" xr:uid="{00000000-0005-0000-0000-0000FA3A0000}"/>
    <cellStyle name="RowTitles1-Detail 2 7 6 3 4 2" xfId="18896" xr:uid="{00000000-0005-0000-0000-0000FB3A0000}"/>
    <cellStyle name="RowTitles1-Detail 2 7 6 3 5" xfId="25836" xr:uid="{00000000-0005-0000-0000-0000FC3A0000}"/>
    <cellStyle name="RowTitles1-Detail 2 7 6 4" xfId="11329" xr:uid="{00000000-0005-0000-0000-0000FD3A0000}"/>
    <cellStyle name="RowTitles1-Detail 2 7 6 4 2" xfId="21755" xr:uid="{00000000-0005-0000-0000-0000FE3A0000}"/>
    <cellStyle name="RowTitles1-Detail 2 7 6 4 2 2" xfId="33834" xr:uid="{00000000-0005-0000-0000-0000FF3A0000}"/>
    <cellStyle name="RowTitles1-Detail 2 7 6 4 3" xfId="31019" xr:uid="{00000000-0005-0000-0000-0000003B0000}"/>
    <cellStyle name="RowTitles1-Detail 2 7 6 5" xfId="15036" xr:uid="{00000000-0005-0000-0000-0000013B0000}"/>
    <cellStyle name="RowTitles1-Detail 2 7 6 5 2" xfId="27706" xr:uid="{00000000-0005-0000-0000-0000023B0000}"/>
    <cellStyle name="RowTitles1-Detail 2 7 6 5 2 2" xfId="36519" xr:uid="{00000000-0005-0000-0000-0000033B0000}"/>
    <cellStyle name="RowTitles1-Detail 2 7 6 6" xfId="5875" xr:uid="{00000000-0005-0000-0000-0000043B0000}"/>
    <cellStyle name="RowTitles1-Detail 2 7 6 6 2" xfId="25082" xr:uid="{00000000-0005-0000-0000-0000053B0000}"/>
    <cellStyle name="RowTitles1-Detail 2 7 6 7" xfId="4757" xr:uid="{00000000-0005-0000-0000-0000063B0000}"/>
    <cellStyle name="RowTitles1-Detail 2 7 7" xfId="2454" xr:uid="{00000000-0005-0000-0000-0000073B0000}"/>
    <cellStyle name="RowTitles1-Detail 2 7 7 2" xfId="12095" xr:uid="{00000000-0005-0000-0000-0000083B0000}"/>
    <cellStyle name="RowTitles1-Detail 2 7 7 2 2" xfId="22495" xr:uid="{00000000-0005-0000-0000-0000093B0000}"/>
    <cellStyle name="RowTitles1-Detail 2 7 7 2 2 2" xfId="34176" xr:uid="{00000000-0005-0000-0000-00000A3B0000}"/>
    <cellStyle name="RowTitles1-Detail 2 7 7 2 3" xfId="31376" xr:uid="{00000000-0005-0000-0000-00000B3B0000}"/>
    <cellStyle name="RowTitles1-Detail 2 7 7 3" xfId="15742" xr:uid="{00000000-0005-0000-0000-00000C3B0000}"/>
    <cellStyle name="RowTitles1-Detail 2 7 7 3 2" xfId="28408" xr:uid="{00000000-0005-0000-0000-00000D3B0000}"/>
    <cellStyle name="RowTitles1-Detail 2 7 7 3 2 2" xfId="37195" xr:uid="{00000000-0005-0000-0000-00000E3B0000}"/>
    <cellStyle name="RowTitles1-Detail 2 7 7 4" xfId="6414" xr:uid="{00000000-0005-0000-0000-00000F3B0000}"/>
    <cellStyle name="RowTitles1-Detail 2 7 7 4 2" xfId="17909" xr:uid="{00000000-0005-0000-0000-0000103B0000}"/>
    <cellStyle name="RowTitles1-Detail 2 7 7 5" xfId="26429" xr:uid="{00000000-0005-0000-0000-0000113B0000}"/>
    <cellStyle name="RowTitles1-Detail 2 7 8" xfId="3310" xr:uid="{00000000-0005-0000-0000-0000123B0000}"/>
    <cellStyle name="RowTitles1-Detail 2 7 8 2" xfId="12951" xr:uid="{00000000-0005-0000-0000-0000133B0000}"/>
    <cellStyle name="RowTitles1-Detail 2 7 8 2 2" xfId="23323" xr:uid="{00000000-0005-0000-0000-0000143B0000}"/>
    <cellStyle name="RowTitles1-Detail 2 7 8 2 2 2" xfId="34857" xr:uid="{00000000-0005-0000-0000-0000153B0000}"/>
    <cellStyle name="RowTitles1-Detail 2 7 8 2 3" xfId="32202" xr:uid="{00000000-0005-0000-0000-0000163B0000}"/>
    <cellStyle name="RowTitles1-Detail 2 7 8 3" xfId="16568" xr:uid="{00000000-0005-0000-0000-0000173B0000}"/>
    <cellStyle name="RowTitles1-Detail 2 7 8 3 2" xfId="29234" xr:uid="{00000000-0005-0000-0000-0000183B0000}"/>
    <cellStyle name="RowTitles1-Detail 2 7 8 3 2 2" xfId="38021" xr:uid="{00000000-0005-0000-0000-0000193B0000}"/>
    <cellStyle name="RowTitles1-Detail 2 7 8 4" xfId="8910" xr:uid="{00000000-0005-0000-0000-00001A3B0000}"/>
    <cellStyle name="RowTitles1-Detail 2 7 8 4 2" xfId="19421" xr:uid="{00000000-0005-0000-0000-00001B3B0000}"/>
    <cellStyle name="RowTitles1-Detail 2 7 8 5" xfId="24720" xr:uid="{00000000-0005-0000-0000-00001C3B0000}"/>
    <cellStyle name="RowTitles1-Detail 2 7 9" xfId="10671" xr:uid="{00000000-0005-0000-0000-00001D3B0000}"/>
    <cellStyle name="RowTitles1-Detail 2 7 9 2" xfId="19758" xr:uid="{00000000-0005-0000-0000-00001E3B0000}"/>
    <cellStyle name="RowTitles1-Detail 2 7 9 2 2" xfId="33261" xr:uid="{00000000-0005-0000-0000-00001F3B0000}"/>
    <cellStyle name="RowTitles1-Detail 2 7_STUD aligned by INSTIT" xfId="4977" xr:uid="{00000000-0005-0000-0000-0000203B0000}"/>
    <cellStyle name="RowTitles1-Detail 2 8" xfId="556" xr:uid="{00000000-0005-0000-0000-0000213B0000}"/>
    <cellStyle name="RowTitles1-Detail 2 8 2" xfId="2460" xr:uid="{00000000-0005-0000-0000-0000223B0000}"/>
    <cellStyle name="RowTitles1-Detail 2 8 2 2" xfId="12101" xr:uid="{00000000-0005-0000-0000-0000233B0000}"/>
    <cellStyle name="RowTitles1-Detail 2 8 2 2 2" xfId="22501" xr:uid="{00000000-0005-0000-0000-0000243B0000}"/>
    <cellStyle name="RowTitles1-Detail 2 8 2 2 2 2" xfId="34182" xr:uid="{00000000-0005-0000-0000-0000253B0000}"/>
    <cellStyle name="RowTitles1-Detail 2 8 2 2 3" xfId="31382" xr:uid="{00000000-0005-0000-0000-0000263B0000}"/>
    <cellStyle name="RowTitles1-Detail 2 8 2 3" xfId="15748" xr:uid="{00000000-0005-0000-0000-0000273B0000}"/>
    <cellStyle name="RowTitles1-Detail 2 8 2 3 2" xfId="28414" xr:uid="{00000000-0005-0000-0000-0000283B0000}"/>
    <cellStyle name="RowTitles1-Detail 2 8 2 3 2 2" xfId="37201" xr:uid="{00000000-0005-0000-0000-0000293B0000}"/>
    <cellStyle name="RowTitles1-Detail 2 8 2 4" xfId="6578" xr:uid="{00000000-0005-0000-0000-00002A3B0000}"/>
    <cellStyle name="RowTitles1-Detail 2 8 2 4 2" xfId="24932" xr:uid="{00000000-0005-0000-0000-00002B3B0000}"/>
    <cellStyle name="RowTitles1-Detail 2 8 2 5" xfId="24884" xr:uid="{00000000-0005-0000-0000-00002C3B0000}"/>
    <cellStyle name="RowTitles1-Detail 2 8 3" xfId="3384" xr:uid="{00000000-0005-0000-0000-00002D3B0000}"/>
    <cellStyle name="RowTitles1-Detail 2 8 3 2" xfId="13024" xr:uid="{00000000-0005-0000-0000-00002E3B0000}"/>
    <cellStyle name="RowTitles1-Detail 2 8 3 2 2" xfId="23392" xr:uid="{00000000-0005-0000-0000-00002F3B0000}"/>
    <cellStyle name="RowTitles1-Detail 2 8 3 2 2 2" xfId="34897" xr:uid="{00000000-0005-0000-0000-0000303B0000}"/>
    <cellStyle name="RowTitles1-Detail 2 8 3 2 3" xfId="32248" xr:uid="{00000000-0005-0000-0000-0000313B0000}"/>
    <cellStyle name="RowTitles1-Detail 2 8 3 3" xfId="16634" xr:uid="{00000000-0005-0000-0000-0000323B0000}"/>
    <cellStyle name="RowTitles1-Detail 2 8 3 3 2" xfId="29300" xr:uid="{00000000-0005-0000-0000-0000333B0000}"/>
    <cellStyle name="RowTitles1-Detail 2 8 3 3 2 2" xfId="38086" xr:uid="{00000000-0005-0000-0000-0000343B0000}"/>
    <cellStyle name="RowTitles1-Detail 2 8 3 4" xfId="8078" xr:uid="{00000000-0005-0000-0000-0000353B0000}"/>
    <cellStyle name="RowTitles1-Detail 2 8 3 4 2" xfId="25545" xr:uid="{00000000-0005-0000-0000-0000363B0000}"/>
    <cellStyle name="RowTitles1-Detail 2 8 3 5" xfId="19934" xr:uid="{00000000-0005-0000-0000-0000373B0000}"/>
    <cellStyle name="RowTitles1-Detail 2 8 4" xfId="8790" xr:uid="{00000000-0005-0000-0000-0000383B0000}"/>
    <cellStyle name="RowTitles1-Detail 2 8 4 2" xfId="25426" xr:uid="{00000000-0005-0000-0000-0000393B0000}"/>
    <cellStyle name="RowTitles1-Detail 2 8 5" xfId="10357" xr:uid="{00000000-0005-0000-0000-00003A3B0000}"/>
    <cellStyle name="RowTitles1-Detail 2 8 5 2" xfId="20879" xr:uid="{00000000-0005-0000-0000-00003B3B0000}"/>
    <cellStyle name="RowTitles1-Detail 2 8 5 2 2" xfId="33326" xr:uid="{00000000-0005-0000-0000-00003C3B0000}"/>
    <cellStyle name="RowTitles1-Detail 2 8 5 3" xfId="30426" xr:uid="{00000000-0005-0000-0000-00003D3B0000}"/>
    <cellStyle name="RowTitles1-Detail 2 8 6" xfId="10270" xr:uid="{00000000-0005-0000-0000-00003E3B0000}"/>
    <cellStyle name="RowTitles1-Detail 2 8 6 2" xfId="26208" xr:uid="{00000000-0005-0000-0000-00003F3B0000}"/>
    <cellStyle name="RowTitles1-Detail 2 8 6 2 2" xfId="35741" xr:uid="{00000000-0005-0000-0000-0000403B0000}"/>
    <cellStyle name="RowTitles1-Detail 2 9" xfId="620" xr:uid="{00000000-0005-0000-0000-0000413B0000}"/>
    <cellStyle name="RowTitles1-Detail 2 9 2" xfId="2461" xr:uid="{00000000-0005-0000-0000-0000423B0000}"/>
    <cellStyle name="RowTitles1-Detail 2 9 2 2" xfId="12102" xr:uid="{00000000-0005-0000-0000-0000433B0000}"/>
    <cellStyle name="RowTitles1-Detail 2 9 2 2 2" xfId="22502" xr:uid="{00000000-0005-0000-0000-0000443B0000}"/>
    <cellStyle name="RowTitles1-Detail 2 9 2 2 2 2" xfId="34183" xr:uid="{00000000-0005-0000-0000-0000453B0000}"/>
    <cellStyle name="RowTitles1-Detail 2 9 2 2 3" xfId="31383" xr:uid="{00000000-0005-0000-0000-0000463B0000}"/>
    <cellStyle name="RowTitles1-Detail 2 9 2 3" xfId="15749" xr:uid="{00000000-0005-0000-0000-0000473B0000}"/>
    <cellStyle name="RowTitles1-Detail 2 9 2 3 2" xfId="28415" xr:uid="{00000000-0005-0000-0000-0000483B0000}"/>
    <cellStyle name="RowTitles1-Detail 2 9 2 3 2 2" xfId="37202" xr:uid="{00000000-0005-0000-0000-0000493B0000}"/>
    <cellStyle name="RowTitles1-Detail 2 9 2 4" xfId="6755" xr:uid="{00000000-0005-0000-0000-00004A3B0000}"/>
    <cellStyle name="RowTitles1-Detail 2 9 2 4 2" xfId="18823" xr:uid="{00000000-0005-0000-0000-00004B3B0000}"/>
    <cellStyle name="RowTitles1-Detail 2 9 2 5" xfId="18784" xr:uid="{00000000-0005-0000-0000-00004C3B0000}"/>
    <cellStyle name="RowTitles1-Detail 2 9 3" xfId="3430" xr:uid="{00000000-0005-0000-0000-00004D3B0000}"/>
    <cellStyle name="RowTitles1-Detail 2 9 3 2" xfId="13067" xr:uid="{00000000-0005-0000-0000-00004E3B0000}"/>
    <cellStyle name="RowTitles1-Detail 2 9 3 2 2" xfId="23435" xr:uid="{00000000-0005-0000-0000-00004F3B0000}"/>
    <cellStyle name="RowTitles1-Detail 2 9 3 2 2 2" xfId="34922" xr:uid="{00000000-0005-0000-0000-0000503B0000}"/>
    <cellStyle name="RowTitles1-Detail 2 9 3 2 3" xfId="32278" xr:uid="{00000000-0005-0000-0000-0000513B0000}"/>
    <cellStyle name="RowTitles1-Detail 2 9 3 3" xfId="16678" xr:uid="{00000000-0005-0000-0000-0000523B0000}"/>
    <cellStyle name="RowTitles1-Detail 2 9 3 3 2" xfId="29344" xr:uid="{00000000-0005-0000-0000-0000533B0000}"/>
    <cellStyle name="RowTitles1-Detail 2 9 3 3 2 2" xfId="38127" xr:uid="{00000000-0005-0000-0000-0000543B0000}"/>
    <cellStyle name="RowTitles1-Detail 2 9 3 4" xfId="8261" xr:uid="{00000000-0005-0000-0000-0000553B0000}"/>
    <cellStyle name="RowTitles1-Detail 2 9 3 4 2" xfId="26473" xr:uid="{00000000-0005-0000-0000-0000563B0000}"/>
    <cellStyle name="RowTitles1-Detail 2 9 3 5" xfId="20030" xr:uid="{00000000-0005-0000-0000-0000573B0000}"/>
    <cellStyle name="RowTitles1-Detail 2 9 4" xfId="9052" xr:uid="{00000000-0005-0000-0000-0000583B0000}"/>
    <cellStyle name="RowTitles1-Detail 2 9 4 2" xfId="19959" xr:uid="{00000000-0005-0000-0000-0000593B0000}"/>
    <cellStyle name="RowTitles1-Detail 2 9 5" xfId="11811" xr:uid="{00000000-0005-0000-0000-00005A3B0000}"/>
    <cellStyle name="RowTitles1-Detail 2 9 5 2" xfId="25261" xr:uid="{00000000-0005-0000-0000-00005B3B0000}"/>
    <cellStyle name="RowTitles1-Detail 2 9 5 2 2" xfId="35684" xr:uid="{00000000-0005-0000-0000-00005C3B0000}"/>
    <cellStyle name="RowTitles1-Detail 2 9 6" xfId="5283" xr:uid="{00000000-0005-0000-0000-00005D3B0000}"/>
    <cellStyle name="RowTitles1-Detail 2 9 6 2" xfId="26808" xr:uid="{00000000-0005-0000-0000-00005E3B0000}"/>
    <cellStyle name="RowTitles1-Detail 2 9 7" xfId="18890" xr:uid="{00000000-0005-0000-0000-00005F3B0000}"/>
    <cellStyle name="RowTitles1-Detail 2_STUD aligned by INSTIT" xfId="4938" xr:uid="{00000000-0005-0000-0000-0000603B0000}"/>
    <cellStyle name="RowTitles1-Detail 3" xfId="250" xr:uid="{00000000-0005-0000-0000-0000613B0000}"/>
    <cellStyle name="RowTitles1-Detail 3 10" xfId="1187" xr:uid="{00000000-0005-0000-0000-0000623B0000}"/>
    <cellStyle name="RowTitles1-Detail 3 10 2" xfId="2463" xr:uid="{00000000-0005-0000-0000-0000633B0000}"/>
    <cellStyle name="RowTitles1-Detail 3 10 2 2" xfId="12104" xr:uid="{00000000-0005-0000-0000-0000643B0000}"/>
    <cellStyle name="RowTitles1-Detail 3 10 2 2 2" xfId="22504" xr:uid="{00000000-0005-0000-0000-0000653B0000}"/>
    <cellStyle name="RowTitles1-Detail 3 10 2 2 2 2" xfId="34185" xr:uid="{00000000-0005-0000-0000-0000663B0000}"/>
    <cellStyle name="RowTitles1-Detail 3 10 2 2 3" xfId="31385" xr:uid="{00000000-0005-0000-0000-0000673B0000}"/>
    <cellStyle name="RowTitles1-Detail 3 10 2 3" xfId="15751" xr:uid="{00000000-0005-0000-0000-0000683B0000}"/>
    <cellStyle name="RowTitles1-Detail 3 10 2 3 2" xfId="28417" xr:uid="{00000000-0005-0000-0000-0000693B0000}"/>
    <cellStyle name="RowTitles1-Detail 3 10 2 3 2 2" xfId="37204" xr:uid="{00000000-0005-0000-0000-00006A3B0000}"/>
    <cellStyle name="RowTitles1-Detail 3 10 2 4" xfId="7421" xr:uid="{00000000-0005-0000-0000-00006B3B0000}"/>
    <cellStyle name="RowTitles1-Detail 3 10 2 4 2" xfId="26690" xr:uid="{00000000-0005-0000-0000-00006C3B0000}"/>
    <cellStyle name="RowTitles1-Detail 3 10 2 5" xfId="25303" xr:uid="{00000000-0005-0000-0000-00006D3B0000}"/>
    <cellStyle name="RowTitles1-Detail 3 10 3" xfId="3965" xr:uid="{00000000-0005-0000-0000-00006E3B0000}"/>
    <cellStyle name="RowTitles1-Detail 3 10 3 2" xfId="13587" xr:uid="{00000000-0005-0000-0000-00006F3B0000}"/>
    <cellStyle name="RowTitles1-Detail 3 10 3 2 2" xfId="23944" xr:uid="{00000000-0005-0000-0000-0000703B0000}"/>
    <cellStyle name="RowTitles1-Detail 3 10 3 2 2 2" xfId="35243" xr:uid="{00000000-0005-0000-0000-0000713B0000}"/>
    <cellStyle name="RowTitles1-Detail 3 10 3 2 3" xfId="32651" xr:uid="{00000000-0005-0000-0000-0000723B0000}"/>
    <cellStyle name="RowTitles1-Detail 3 10 3 3" xfId="17172" xr:uid="{00000000-0005-0000-0000-0000733B0000}"/>
    <cellStyle name="RowTitles1-Detail 3 10 3 3 2" xfId="29838" xr:uid="{00000000-0005-0000-0000-0000743B0000}"/>
    <cellStyle name="RowTitles1-Detail 3 10 3 3 2 2" xfId="38615" xr:uid="{00000000-0005-0000-0000-0000753B0000}"/>
    <cellStyle name="RowTitles1-Detail 3 10 3 4" xfId="9744" xr:uid="{00000000-0005-0000-0000-0000763B0000}"/>
    <cellStyle name="RowTitles1-Detail 3 10 3 4 2" xfId="19811" xr:uid="{00000000-0005-0000-0000-0000773B0000}"/>
    <cellStyle name="RowTitles1-Detail 3 10 3 5" xfId="20425" xr:uid="{00000000-0005-0000-0000-0000783B0000}"/>
    <cellStyle name="RowTitles1-Detail 3 10 4" xfId="10858" xr:uid="{00000000-0005-0000-0000-0000793B0000}"/>
    <cellStyle name="RowTitles1-Detail 3 10 4 2" xfId="21303" xr:uid="{00000000-0005-0000-0000-00007A3B0000}"/>
    <cellStyle name="RowTitles1-Detail 3 10 4 2 2" xfId="33528" xr:uid="{00000000-0005-0000-0000-00007B3B0000}"/>
    <cellStyle name="RowTitles1-Detail 3 10 4 3" xfId="30666" xr:uid="{00000000-0005-0000-0000-00007C3B0000}"/>
    <cellStyle name="RowTitles1-Detail 3 10 5" xfId="14565" xr:uid="{00000000-0005-0000-0000-00007D3B0000}"/>
    <cellStyle name="RowTitles1-Detail 3 10 5 2" xfId="27254" xr:uid="{00000000-0005-0000-0000-00007E3B0000}"/>
    <cellStyle name="RowTitles1-Detail 3 10 5 2 2" xfId="36086" xr:uid="{00000000-0005-0000-0000-00007F3B0000}"/>
    <cellStyle name="RowTitles1-Detail 3 10 6" xfId="5876" xr:uid="{00000000-0005-0000-0000-0000803B0000}"/>
    <cellStyle name="RowTitles1-Detail 3 10 6 2" xfId="25326" xr:uid="{00000000-0005-0000-0000-0000813B0000}"/>
    <cellStyle name="RowTitles1-Detail 3 10 7" xfId="20237" xr:uid="{00000000-0005-0000-0000-0000823B0000}"/>
    <cellStyle name="RowTitles1-Detail 3 11" xfId="1415" xr:uid="{00000000-0005-0000-0000-0000833B0000}"/>
    <cellStyle name="RowTitles1-Detail 3 11 2" xfId="2464" xr:uid="{00000000-0005-0000-0000-0000843B0000}"/>
    <cellStyle name="RowTitles1-Detail 3 11 2 2" xfId="12105" xr:uid="{00000000-0005-0000-0000-0000853B0000}"/>
    <cellStyle name="RowTitles1-Detail 3 11 2 2 2" xfId="22505" xr:uid="{00000000-0005-0000-0000-0000863B0000}"/>
    <cellStyle name="RowTitles1-Detail 3 11 2 2 2 2" xfId="34186" xr:uid="{00000000-0005-0000-0000-0000873B0000}"/>
    <cellStyle name="RowTitles1-Detail 3 11 2 2 3" xfId="31386" xr:uid="{00000000-0005-0000-0000-0000883B0000}"/>
    <cellStyle name="RowTitles1-Detail 3 11 2 3" xfId="15752" xr:uid="{00000000-0005-0000-0000-0000893B0000}"/>
    <cellStyle name="RowTitles1-Detail 3 11 2 3 2" xfId="28418" xr:uid="{00000000-0005-0000-0000-00008A3B0000}"/>
    <cellStyle name="RowTitles1-Detail 3 11 2 3 2 2" xfId="37205" xr:uid="{00000000-0005-0000-0000-00008B3B0000}"/>
    <cellStyle name="RowTitles1-Detail 3 11 2 4" xfId="7422" xr:uid="{00000000-0005-0000-0000-00008C3B0000}"/>
    <cellStyle name="RowTitles1-Detail 3 11 2 4 2" xfId="20321" xr:uid="{00000000-0005-0000-0000-00008D3B0000}"/>
    <cellStyle name="RowTitles1-Detail 3 11 2 5" xfId="24710" xr:uid="{00000000-0005-0000-0000-00008E3B0000}"/>
    <cellStyle name="RowTitles1-Detail 3 11 3" xfId="4193" xr:uid="{00000000-0005-0000-0000-00008F3B0000}"/>
    <cellStyle name="RowTitles1-Detail 3 11 3 2" xfId="13815" xr:uid="{00000000-0005-0000-0000-0000903B0000}"/>
    <cellStyle name="RowTitles1-Detail 3 11 3 2 2" xfId="24161" xr:uid="{00000000-0005-0000-0000-0000913B0000}"/>
    <cellStyle name="RowTitles1-Detail 3 11 3 2 2 2" xfId="35389" xr:uid="{00000000-0005-0000-0000-0000923B0000}"/>
    <cellStyle name="RowTitles1-Detail 3 11 3 2 3" xfId="32819" xr:uid="{00000000-0005-0000-0000-0000933B0000}"/>
    <cellStyle name="RowTitles1-Detail 3 11 3 3" xfId="17382" xr:uid="{00000000-0005-0000-0000-0000943B0000}"/>
    <cellStyle name="RowTitles1-Detail 3 11 3 3 2" xfId="30048" xr:uid="{00000000-0005-0000-0000-0000953B0000}"/>
    <cellStyle name="RowTitles1-Detail 3 11 3 3 2 2" xfId="38825" xr:uid="{00000000-0005-0000-0000-0000963B0000}"/>
    <cellStyle name="RowTitles1-Detail 3 11 3 4" xfId="9745" xr:uid="{00000000-0005-0000-0000-0000973B0000}"/>
    <cellStyle name="RowTitles1-Detail 3 11 3 4 2" xfId="20302" xr:uid="{00000000-0005-0000-0000-0000983B0000}"/>
    <cellStyle name="RowTitles1-Detail 3 11 3 5" xfId="20033" xr:uid="{00000000-0005-0000-0000-0000993B0000}"/>
    <cellStyle name="RowTitles1-Detail 3 11 4" xfId="11086" xr:uid="{00000000-0005-0000-0000-00009A3B0000}"/>
    <cellStyle name="RowTitles1-Detail 3 11 4 2" xfId="21521" xr:uid="{00000000-0005-0000-0000-00009B3B0000}"/>
    <cellStyle name="RowTitles1-Detail 3 11 4 2 2" xfId="33674" xr:uid="{00000000-0005-0000-0000-00009C3B0000}"/>
    <cellStyle name="RowTitles1-Detail 3 11 4 3" xfId="30834" xr:uid="{00000000-0005-0000-0000-00009D3B0000}"/>
    <cellStyle name="RowTitles1-Detail 3 11 5" xfId="14793" xr:uid="{00000000-0005-0000-0000-00009E3B0000}"/>
    <cellStyle name="RowTitles1-Detail 3 11 5 2" xfId="27474" xr:uid="{00000000-0005-0000-0000-00009F3B0000}"/>
    <cellStyle name="RowTitles1-Detail 3 11 5 2 2" xfId="36296" xr:uid="{00000000-0005-0000-0000-0000A03B0000}"/>
    <cellStyle name="RowTitles1-Detail 3 11 6" xfId="5877" xr:uid="{00000000-0005-0000-0000-0000A13B0000}"/>
    <cellStyle name="RowTitles1-Detail 3 11 6 2" xfId="17905" xr:uid="{00000000-0005-0000-0000-0000A23B0000}"/>
    <cellStyle name="RowTitles1-Detail 3 11 7" xfId="19080" xr:uid="{00000000-0005-0000-0000-0000A33B0000}"/>
    <cellStyle name="RowTitles1-Detail 3 12" xfId="2462" xr:uid="{00000000-0005-0000-0000-0000A43B0000}"/>
    <cellStyle name="RowTitles1-Detail 3 12 2" xfId="12103" xr:uid="{00000000-0005-0000-0000-0000A53B0000}"/>
    <cellStyle name="RowTitles1-Detail 3 12 2 2" xfId="22503" xr:uid="{00000000-0005-0000-0000-0000A63B0000}"/>
    <cellStyle name="RowTitles1-Detail 3 12 2 2 2" xfId="34184" xr:uid="{00000000-0005-0000-0000-0000A73B0000}"/>
    <cellStyle name="RowTitles1-Detail 3 12 2 3" xfId="31384" xr:uid="{00000000-0005-0000-0000-0000A83B0000}"/>
    <cellStyle name="RowTitles1-Detail 3 12 3" xfId="15750" xr:uid="{00000000-0005-0000-0000-0000A93B0000}"/>
    <cellStyle name="RowTitles1-Detail 3 12 3 2" xfId="28416" xr:uid="{00000000-0005-0000-0000-0000AA3B0000}"/>
    <cellStyle name="RowTitles1-Detail 3 12 3 2 2" xfId="37203" xr:uid="{00000000-0005-0000-0000-0000AB3B0000}"/>
    <cellStyle name="RowTitles1-Detail 3 12 4" xfId="6316" xr:uid="{00000000-0005-0000-0000-0000AC3B0000}"/>
    <cellStyle name="RowTitles1-Detail 3 12 4 2" xfId="25833" xr:uid="{00000000-0005-0000-0000-0000AD3B0000}"/>
    <cellStyle name="RowTitles1-Detail 3 12 5" xfId="26561" xr:uid="{00000000-0005-0000-0000-0000AE3B0000}"/>
    <cellStyle name="RowTitles1-Detail 3 13" xfId="7789" xr:uid="{00000000-0005-0000-0000-0000AF3B0000}"/>
    <cellStyle name="RowTitles1-Detail 3 13 2" xfId="19343" xr:uid="{00000000-0005-0000-0000-0000B03B0000}"/>
    <cellStyle name="RowTitles1-Detail 3 13 2 2" xfId="33230" xr:uid="{00000000-0005-0000-0000-0000B13B0000}"/>
    <cellStyle name="RowTitles1-Detail 3 14" xfId="8961" xr:uid="{00000000-0005-0000-0000-0000B23B0000}"/>
    <cellStyle name="RowTitles1-Detail 3 14 2" xfId="26701" xr:uid="{00000000-0005-0000-0000-0000B33B0000}"/>
    <cellStyle name="RowTitles1-Detail 3 15" xfId="10287" xr:uid="{00000000-0005-0000-0000-0000B43B0000}"/>
    <cellStyle name="RowTitles1-Detail 3 15 2" xfId="19100" xr:uid="{00000000-0005-0000-0000-0000B53B0000}"/>
    <cellStyle name="RowTitles1-Detail 3 15 2 2" xfId="33218" xr:uid="{00000000-0005-0000-0000-0000B63B0000}"/>
    <cellStyle name="RowTitles1-Detail 3 16" xfId="39244" xr:uid="{00000000-0005-0000-0000-0000B73B0000}"/>
    <cellStyle name="RowTitles1-Detail 3 17" xfId="39260" xr:uid="{00000000-0005-0000-0000-0000B83B0000}"/>
    <cellStyle name="RowTitles1-Detail 3 2" xfId="276" xr:uid="{00000000-0005-0000-0000-0000B93B0000}"/>
    <cellStyle name="RowTitles1-Detail 3 2 10" xfId="1408" xr:uid="{00000000-0005-0000-0000-0000BA3B0000}"/>
    <cellStyle name="RowTitles1-Detail 3 2 10 2" xfId="2466" xr:uid="{00000000-0005-0000-0000-0000BB3B0000}"/>
    <cellStyle name="RowTitles1-Detail 3 2 10 2 2" xfId="12107" xr:uid="{00000000-0005-0000-0000-0000BC3B0000}"/>
    <cellStyle name="RowTitles1-Detail 3 2 10 2 2 2" xfId="22507" xr:uid="{00000000-0005-0000-0000-0000BD3B0000}"/>
    <cellStyle name="RowTitles1-Detail 3 2 10 2 2 2 2" xfId="34188" xr:uid="{00000000-0005-0000-0000-0000BE3B0000}"/>
    <cellStyle name="RowTitles1-Detail 3 2 10 2 2 3" xfId="31388" xr:uid="{00000000-0005-0000-0000-0000BF3B0000}"/>
    <cellStyle name="RowTitles1-Detail 3 2 10 2 3" xfId="15754" xr:uid="{00000000-0005-0000-0000-0000C03B0000}"/>
    <cellStyle name="RowTitles1-Detail 3 2 10 2 3 2" xfId="28420" xr:uid="{00000000-0005-0000-0000-0000C13B0000}"/>
    <cellStyle name="RowTitles1-Detail 3 2 10 2 3 2 2" xfId="37207" xr:uid="{00000000-0005-0000-0000-0000C23B0000}"/>
    <cellStyle name="RowTitles1-Detail 3 2 10 2 4" xfId="7423" xr:uid="{00000000-0005-0000-0000-0000C33B0000}"/>
    <cellStyle name="RowTitles1-Detail 3 2 10 2 4 2" xfId="26204" xr:uid="{00000000-0005-0000-0000-0000C43B0000}"/>
    <cellStyle name="RowTitles1-Detail 3 2 10 2 5" xfId="18505" xr:uid="{00000000-0005-0000-0000-0000C53B0000}"/>
    <cellStyle name="RowTitles1-Detail 3 2 10 3" xfId="4186" xr:uid="{00000000-0005-0000-0000-0000C63B0000}"/>
    <cellStyle name="RowTitles1-Detail 3 2 10 3 2" xfId="13808" xr:uid="{00000000-0005-0000-0000-0000C73B0000}"/>
    <cellStyle name="RowTitles1-Detail 3 2 10 3 2 2" xfId="24154" xr:uid="{00000000-0005-0000-0000-0000C83B0000}"/>
    <cellStyle name="RowTitles1-Detail 3 2 10 3 2 2 2" xfId="35387" xr:uid="{00000000-0005-0000-0000-0000C93B0000}"/>
    <cellStyle name="RowTitles1-Detail 3 2 10 3 2 3" xfId="32816" xr:uid="{00000000-0005-0000-0000-0000CA3B0000}"/>
    <cellStyle name="RowTitles1-Detail 3 2 10 3 3" xfId="17376" xr:uid="{00000000-0005-0000-0000-0000CB3B0000}"/>
    <cellStyle name="RowTitles1-Detail 3 2 10 3 3 2" xfId="30042" xr:uid="{00000000-0005-0000-0000-0000CC3B0000}"/>
    <cellStyle name="RowTitles1-Detail 3 2 10 3 3 2 2" xfId="38819" xr:uid="{00000000-0005-0000-0000-0000CD3B0000}"/>
    <cellStyle name="RowTitles1-Detail 3 2 10 3 4" xfId="9746" xr:uid="{00000000-0005-0000-0000-0000CE3B0000}"/>
    <cellStyle name="RowTitles1-Detail 3 2 10 3 4 2" xfId="18477" xr:uid="{00000000-0005-0000-0000-0000CF3B0000}"/>
    <cellStyle name="RowTitles1-Detail 3 2 10 3 5" xfId="25551" xr:uid="{00000000-0005-0000-0000-0000D03B0000}"/>
    <cellStyle name="RowTitles1-Detail 3 2 10 4" xfId="11079" xr:uid="{00000000-0005-0000-0000-0000D13B0000}"/>
    <cellStyle name="RowTitles1-Detail 3 2 10 4 2" xfId="21514" xr:uid="{00000000-0005-0000-0000-0000D23B0000}"/>
    <cellStyle name="RowTitles1-Detail 3 2 10 4 2 2" xfId="33672" xr:uid="{00000000-0005-0000-0000-0000D33B0000}"/>
    <cellStyle name="RowTitles1-Detail 3 2 10 4 3" xfId="30831" xr:uid="{00000000-0005-0000-0000-0000D43B0000}"/>
    <cellStyle name="RowTitles1-Detail 3 2 10 5" xfId="14786" xr:uid="{00000000-0005-0000-0000-0000D53B0000}"/>
    <cellStyle name="RowTitles1-Detail 3 2 10 5 2" xfId="27468" xr:uid="{00000000-0005-0000-0000-0000D63B0000}"/>
    <cellStyle name="RowTitles1-Detail 3 2 10 5 2 2" xfId="36290" xr:uid="{00000000-0005-0000-0000-0000D73B0000}"/>
    <cellStyle name="RowTitles1-Detail 3 2 10 6" xfId="5878" xr:uid="{00000000-0005-0000-0000-0000D83B0000}"/>
    <cellStyle name="RowTitles1-Detail 3 2 10 6 2" xfId="18581" xr:uid="{00000000-0005-0000-0000-0000D93B0000}"/>
    <cellStyle name="RowTitles1-Detail 3 2 10 7" xfId="19257" xr:uid="{00000000-0005-0000-0000-0000DA3B0000}"/>
    <cellStyle name="RowTitles1-Detail 3 2 11" xfId="2465" xr:uid="{00000000-0005-0000-0000-0000DB3B0000}"/>
    <cellStyle name="RowTitles1-Detail 3 2 11 2" xfId="12106" xr:uid="{00000000-0005-0000-0000-0000DC3B0000}"/>
    <cellStyle name="RowTitles1-Detail 3 2 11 2 2" xfId="22506" xr:uid="{00000000-0005-0000-0000-0000DD3B0000}"/>
    <cellStyle name="RowTitles1-Detail 3 2 11 2 2 2" xfId="34187" xr:uid="{00000000-0005-0000-0000-0000DE3B0000}"/>
    <cellStyle name="RowTitles1-Detail 3 2 11 2 3" xfId="31387" xr:uid="{00000000-0005-0000-0000-0000DF3B0000}"/>
    <cellStyle name="RowTitles1-Detail 3 2 11 3" xfId="15753" xr:uid="{00000000-0005-0000-0000-0000E03B0000}"/>
    <cellStyle name="RowTitles1-Detail 3 2 11 3 2" xfId="28419" xr:uid="{00000000-0005-0000-0000-0000E13B0000}"/>
    <cellStyle name="RowTitles1-Detail 3 2 11 3 2 2" xfId="37206" xr:uid="{00000000-0005-0000-0000-0000E23B0000}"/>
    <cellStyle name="RowTitles1-Detail 3 2 11 4" xfId="6317" xr:uid="{00000000-0005-0000-0000-0000E33B0000}"/>
    <cellStyle name="RowTitles1-Detail 3 2 11 4 2" xfId="18861" xr:uid="{00000000-0005-0000-0000-0000E43B0000}"/>
    <cellStyle name="RowTitles1-Detail 3 2 11 5" xfId="20966" xr:uid="{00000000-0005-0000-0000-0000E53B0000}"/>
    <cellStyle name="RowTitles1-Detail 3 2 12" xfId="8063" xr:uid="{00000000-0005-0000-0000-0000E63B0000}"/>
    <cellStyle name="RowTitles1-Detail 3 2 12 2" xfId="26720" xr:uid="{00000000-0005-0000-0000-0000E73B0000}"/>
    <cellStyle name="RowTitles1-Detail 3 2 13" xfId="10737" xr:uid="{00000000-0005-0000-0000-0000E83B0000}"/>
    <cellStyle name="RowTitles1-Detail 3 2 13 2" xfId="20070" xr:uid="{00000000-0005-0000-0000-0000E93B0000}"/>
    <cellStyle name="RowTitles1-Detail 3 2 13 2 2" xfId="33276" xr:uid="{00000000-0005-0000-0000-0000EA3B0000}"/>
    <cellStyle name="RowTitles1-Detail 3 2 2" xfId="341" xr:uid="{00000000-0005-0000-0000-0000EB3B0000}"/>
    <cellStyle name="RowTitles1-Detail 3 2 2 10" xfId="2467" xr:uid="{00000000-0005-0000-0000-0000EC3B0000}"/>
    <cellStyle name="RowTitles1-Detail 3 2 2 10 2" xfId="12108" xr:uid="{00000000-0005-0000-0000-0000ED3B0000}"/>
    <cellStyle name="RowTitles1-Detail 3 2 2 10 2 2" xfId="22508" xr:uid="{00000000-0005-0000-0000-0000EE3B0000}"/>
    <cellStyle name="RowTitles1-Detail 3 2 2 10 2 2 2" xfId="34189" xr:uid="{00000000-0005-0000-0000-0000EF3B0000}"/>
    <cellStyle name="RowTitles1-Detail 3 2 2 10 2 3" xfId="31389" xr:uid="{00000000-0005-0000-0000-0000F03B0000}"/>
    <cellStyle name="RowTitles1-Detail 3 2 2 10 3" xfId="15755" xr:uid="{00000000-0005-0000-0000-0000F13B0000}"/>
    <cellStyle name="RowTitles1-Detail 3 2 2 10 3 2" xfId="28421" xr:uid="{00000000-0005-0000-0000-0000F23B0000}"/>
    <cellStyle name="RowTitles1-Detail 3 2 2 10 3 2 2" xfId="37208" xr:uid="{00000000-0005-0000-0000-0000F33B0000}"/>
    <cellStyle name="RowTitles1-Detail 3 2 2 10 4" xfId="6318" xr:uid="{00000000-0005-0000-0000-0000F43B0000}"/>
    <cellStyle name="RowTitles1-Detail 3 2 2 10 4 2" xfId="25474" xr:uid="{00000000-0005-0000-0000-0000F53B0000}"/>
    <cellStyle name="RowTitles1-Detail 3 2 2 10 5" xfId="19021" xr:uid="{00000000-0005-0000-0000-0000F63B0000}"/>
    <cellStyle name="RowTitles1-Detail 3 2 2 11" xfId="8960" xr:uid="{00000000-0005-0000-0000-0000F73B0000}"/>
    <cellStyle name="RowTitles1-Detail 3 2 2 11 2" xfId="22241" xr:uid="{00000000-0005-0000-0000-0000F83B0000}"/>
    <cellStyle name="RowTitles1-Detail 3 2 2 12" xfId="10370" xr:uid="{00000000-0005-0000-0000-0000F93B0000}"/>
    <cellStyle name="RowTitles1-Detail 3 2 2 12 2" xfId="18148" xr:uid="{00000000-0005-0000-0000-0000FA3B0000}"/>
    <cellStyle name="RowTitles1-Detail 3 2 2 12 2 2" xfId="33173" xr:uid="{00000000-0005-0000-0000-0000FB3B0000}"/>
    <cellStyle name="RowTitles1-Detail 3 2 2 2" xfId="435" xr:uid="{00000000-0005-0000-0000-0000FC3B0000}"/>
    <cellStyle name="RowTitles1-Detail 3 2 2 2 2" xfId="791" xr:uid="{00000000-0005-0000-0000-0000FD3B0000}"/>
    <cellStyle name="RowTitles1-Detail 3 2 2 2 2 2" xfId="2469" xr:uid="{00000000-0005-0000-0000-0000FE3B0000}"/>
    <cellStyle name="RowTitles1-Detail 3 2 2 2 2 2 2" xfId="12110" xr:uid="{00000000-0005-0000-0000-0000FF3B0000}"/>
    <cellStyle name="RowTitles1-Detail 3 2 2 2 2 2 2 2" xfId="22510" xr:uid="{00000000-0005-0000-0000-0000003C0000}"/>
    <cellStyle name="RowTitles1-Detail 3 2 2 2 2 2 2 2 2" xfId="34191" xr:uid="{00000000-0005-0000-0000-0000013C0000}"/>
    <cellStyle name="RowTitles1-Detail 3 2 2 2 2 2 2 3" xfId="31391" xr:uid="{00000000-0005-0000-0000-0000023C0000}"/>
    <cellStyle name="RowTitles1-Detail 3 2 2 2 2 2 3" xfId="15757" xr:uid="{00000000-0005-0000-0000-0000033C0000}"/>
    <cellStyle name="RowTitles1-Detail 3 2 2 2 2 2 3 2" xfId="28423" xr:uid="{00000000-0005-0000-0000-0000043C0000}"/>
    <cellStyle name="RowTitles1-Detail 3 2 2 2 2 2 3 2 2" xfId="37210" xr:uid="{00000000-0005-0000-0000-0000053C0000}"/>
    <cellStyle name="RowTitles1-Detail 3 2 2 2 2 2 4" xfId="6914" xr:uid="{00000000-0005-0000-0000-0000063C0000}"/>
    <cellStyle name="RowTitles1-Detail 3 2 2 2 2 2 4 2" xfId="20695" xr:uid="{00000000-0005-0000-0000-0000073C0000}"/>
    <cellStyle name="RowTitles1-Detail 3 2 2 2 2 2 5" xfId="24606" xr:uid="{00000000-0005-0000-0000-0000083C0000}"/>
    <cellStyle name="RowTitles1-Detail 3 2 2 2 2 3" xfId="3572" xr:uid="{00000000-0005-0000-0000-0000093C0000}"/>
    <cellStyle name="RowTitles1-Detail 3 2 2 2 2 3 2" xfId="13203" xr:uid="{00000000-0005-0000-0000-00000A3C0000}"/>
    <cellStyle name="RowTitles1-Detail 3 2 2 2 2 3 2 2" xfId="23570" xr:uid="{00000000-0005-0000-0000-00000B3C0000}"/>
    <cellStyle name="RowTitles1-Detail 3 2 2 2 2 3 2 2 2" xfId="35001" xr:uid="{00000000-0005-0000-0000-00000C3C0000}"/>
    <cellStyle name="RowTitles1-Detail 3 2 2 2 2 3 2 3" xfId="32368" xr:uid="{00000000-0005-0000-0000-00000D3C0000}"/>
    <cellStyle name="RowTitles1-Detail 3 2 2 2 2 3 3" xfId="16812" xr:uid="{00000000-0005-0000-0000-00000E3C0000}"/>
    <cellStyle name="RowTitles1-Detail 3 2 2 2 2 3 3 2" xfId="29478" xr:uid="{00000000-0005-0000-0000-00000F3C0000}"/>
    <cellStyle name="RowTitles1-Detail 3 2 2 2 2 3 3 2 2" xfId="38258" xr:uid="{00000000-0005-0000-0000-0000103C0000}"/>
    <cellStyle name="RowTitles1-Detail 3 2 2 2 2 3 4" xfId="8421" xr:uid="{00000000-0005-0000-0000-0000113C0000}"/>
    <cellStyle name="RowTitles1-Detail 3 2 2 2 2 3 4 2" xfId="26103" xr:uid="{00000000-0005-0000-0000-0000123C0000}"/>
    <cellStyle name="RowTitles1-Detail 3 2 2 2 2 3 5" xfId="20127" xr:uid="{00000000-0005-0000-0000-0000133C0000}"/>
    <cellStyle name="RowTitles1-Detail 3 2 2 2 2 4" xfId="9215" xr:uid="{00000000-0005-0000-0000-0000143C0000}"/>
    <cellStyle name="RowTitles1-Detail 3 2 2 2 2 4 2" xfId="25917" xr:uid="{00000000-0005-0000-0000-0000153C0000}"/>
    <cellStyle name="RowTitles1-Detail 3 2 2 2 2 5" xfId="10234" xr:uid="{00000000-0005-0000-0000-0000163C0000}"/>
    <cellStyle name="RowTitles1-Detail 3 2 2 2 2 5 2" xfId="19685" xr:uid="{00000000-0005-0000-0000-0000173C0000}"/>
    <cellStyle name="RowTitles1-Detail 3 2 2 2 2 5 2 2" xfId="33254" xr:uid="{00000000-0005-0000-0000-0000183C0000}"/>
    <cellStyle name="RowTitles1-Detail 3 2 2 2 3" xfId="1070" xr:uid="{00000000-0005-0000-0000-0000193C0000}"/>
    <cellStyle name="RowTitles1-Detail 3 2 2 2 3 2" xfId="2470" xr:uid="{00000000-0005-0000-0000-00001A3C0000}"/>
    <cellStyle name="RowTitles1-Detail 3 2 2 2 3 2 2" xfId="12111" xr:uid="{00000000-0005-0000-0000-00001B3C0000}"/>
    <cellStyle name="RowTitles1-Detail 3 2 2 2 3 2 2 2" xfId="22511" xr:uid="{00000000-0005-0000-0000-00001C3C0000}"/>
    <cellStyle name="RowTitles1-Detail 3 2 2 2 3 2 2 2 2" xfId="34192" xr:uid="{00000000-0005-0000-0000-00001D3C0000}"/>
    <cellStyle name="RowTitles1-Detail 3 2 2 2 3 2 2 3" xfId="31392" xr:uid="{00000000-0005-0000-0000-00001E3C0000}"/>
    <cellStyle name="RowTitles1-Detail 3 2 2 2 3 2 3" xfId="15758" xr:uid="{00000000-0005-0000-0000-00001F3C0000}"/>
    <cellStyle name="RowTitles1-Detail 3 2 2 2 3 2 3 2" xfId="28424" xr:uid="{00000000-0005-0000-0000-0000203C0000}"/>
    <cellStyle name="RowTitles1-Detail 3 2 2 2 3 2 3 2 2" xfId="37211" xr:uid="{00000000-0005-0000-0000-0000213C0000}"/>
    <cellStyle name="RowTitles1-Detail 3 2 2 2 3 2 4" xfId="7134" xr:uid="{00000000-0005-0000-0000-0000223C0000}"/>
    <cellStyle name="RowTitles1-Detail 3 2 2 2 3 2 4 2" xfId="18013" xr:uid="{00000000-0005-0000-0000-0000233C0000}"/>
    <cellStyle name="RowTitles1-Detail 3 2 2 2 3 2 5" xfId="26504" xr:uid="{00000000-0005-0000-0000-0000243C0000}"/>
    <cellStyle name="RowTitles1-Detail 3 2 2 2 3 3" xfId="3848" xr:uid="{00000000-0005-0000-0000-0000253C0000}"/>
    <cellStyle name="RowTitles1-Detail 3 2 2 2 3 3 2" xfId="13474" xr:uid="{00000000-0005-0000-0000-0000263C0000}"/>
    <cellStyle name="RowTitles1-Detail 3 2 2 2 3 3 2 2" xfId="23835" xr:uid="{00000000-0005-0000-0000-0000273C0000}"/>
    <cellStyle name="RowTitles1-Detail 3 2 2 2 3 3 2 2 2" xfId="35166" xr:uid="{00000000-0005-0000-0000-0000283C0000}"/>
    <cellStyle name="RowTitles1-Detail 3 2 2 2 3 3 2 3" xfId="32561" xr:uid="{00000000-0005-0000-0000-0000293C0000}"/>
    <cellStyle name="RowTitles1-Detail 3 2 2 2 3 3 3" xfId="17067" xr:uid="{00000000-0005-0000-0000-00002A3C0000}"/>
    <cellStyle name="RowTitles1-Detail 3 2 2 2 3 3 3 2" xfId="29733" xr:uid="{00000000-0005-0000-0000-00002B3C0000}"/>
    <cellStyle name="RowTitles1-Detail 3 2 2 2 3 3 3 2 2" xfId="38511" xr:uid="{00000000-0005-0000-0000-00002C3C0000}"/>
    <cellStyle name="RowTitles1-Detail 3 2 2 2 3 3 4" xfId="8642" xr:uid="{00000000-0005-0000-0000-00002D3C0000}"/>
    <cellStyle name="RowTitles1-Detail 3 2 2 2 3 3 4 2" xfId="4656" xr:uid="{00000000-0005-0000-0000-00002E3C0000}"/>
    <cellStyle name="RowTitles1-Detail 3 2 2 2 3 3 5" xfId="19031" xr:uid="{00000000-0005-0000-0000-00002F3C0000}"/>
    <cellStyle name="RowTitles1-Detail 3 2 2 2 3 4" xfId="9438" xr:uid="{00000000-0005-0000-0000-0000303C0000}"/>
    <cellStyle name="RowTitles1-Detail 3 2 2 2 3 4 2" xfId="25335" xr:uid="{00000000-0005-0000-0000-0000313C0000}"/>
    <cellStyle name="RowTitles1-Detail 3 2 2 2 3 5" xfId="10786" xr:uid="{00000000-0005-0000-0000-0000323C0000}"/>
    <cellStyle name="RowTitles1-Detail 3 2 2 2 3 5 2" xfId="21250" xr:uid="{00000000-0005-0000-0000-0000333C0000}"/>
    <cellStyle name="RowTitles1-Detail 3 2 2 2 3 5 2 2" xfId="33507" xr:uid="{00000000-0005-0000-0000-0000343C0000}"/>
    <cellStyle name="RowTitles1-Detail 3 2 2 2 3 5 3" xfId="30640" xr:uid="{00000000-0005-0000-0000-0000353C0000}"/>
    <cellStyle name="RowTitles1-Detail 3 2 2 2 3 6" xfId="14471" xr:uid="{00000000-0005-0000-0000-0000363C0000}"/>
    <cellStyle name="RowTitles1-Detail 3 2 2 2 3 6 2" xfId="27164" xr:uid="{00000000-0005-0000-0000-0000373C0000}"/>
    <cellStyle name="RowTitles1-Detail 3 2 2 2 3 6 2 2" xfId="36000" xr:uid="{00000000-0005-0000-0000-0000383C0000}"/>
    <cellStyle name="RowTitles1-Detail 3 2 2 2 3 7" xfId="5593" xr:uid="{00000000-0005-0000-0000-0000393C0000}"/>
    <cellStyle name="RowTitles1-Detail 3 2 2 2 3 7 2" xfId="25627" xr:uid="{00000000-0005-0000-0000-00003A3C0000}"/>
    <cellStyle name="RowTitles1-Detail 3 2 2 2 3 8" xfId="25864" xr:uid="{00000000-0005-0000-0000-00003B3C0000}"/>
    <cellStyle name="RowTitles1-Detail 3 2 2 2 4" xfId="1303" xr:uid="{00000000-0005-0000-0000-00003C3C0000}"/>
    <cellStyle name="RowTitles1-Detail 3 2 2 2 4 2" xfId="2471" xr:uid="{00000000-0005-0000-0000-00003D3C0000}"/>
    <cellStyle name="RowTitles1-Detail 3 2 2 2 4 2 2" xfId="12112" xr:uid="{00000000-0005-0000-0000-00003E3C0000}"/>
    <cellStyle name="RowTitles1-Detail 3 2 2 2 4 2 2 2" xfId="22512" xr:uid="{00000000-0005-0000-0000-00003F3C0000}"/>
    <cellStyle name="RowTitles1-Detail 3 2 2 2 4 2 2 2 2" xfId="34193" xr:uid="{00000000-0005-0000-0000-0000403C0000}"/>
    <cellStyle name="RowTitles1-Detail 3 2 2 2 4 2 2 3" xfId="31393" xr:uid="{00000000-0005-0000-0000-0000413C0000}"/>
    <cellStyle name="RowTitles1-Detail 3 2 2 2 4 2 3" xfId="15759" xr:uid="{00000000-0005-0000-0000-0000423C0000}"/>
    <cellStyle name="RowTitles1-Detail 3 2 2 2 4 2 3 2" xfId="28425" xr:uid="{00000000-0005-0000-0000-0000433C0000}"/>
    <cellStyle name="RowTitles1-Detail 3 2 2 2 4 2 3 2 2" xfId="37212" xr:uid="{00000000-0005-0000-0000-0000443C0000}"/>
    <cellStyle name="RowTitles1-Detail 3 2 2 2 4 2 4" xfId="7424" xr:uid="{00000000-0005-0000-0000-0000453C0000}"/>
    <cellStyle name="RowTitles1-Detail 3 2 2 2 4 2 4 2" xfId="19461" xr:uid="{00000000-0005-0000-0000-0000463C0000}"/>
    <cellStyle name="RowTitles1-Detail 3 2 2 2 4 2 5" xfId="19681" xr:uid="{00000000-0005-0000-0000-0000473C0000}"/>
    <cellStyle name="RowTitles1-Detail 3 2 2 2 4 3" xfId="4081" xr:uid="{00000000-0005-0000-0000-0000483C0000}"/>
    <cellStyle name="RowTitles1-Detail 3 2 2 2 4 3 2" xfId="13703" xr:uid="{00000000-0005-0000-0000-0000493C0000}"/>
    <cellStyle name="RowTitles1-Detail 3 2 2 2 4 3 2 2" xfId="24055" xr:uid="{00000000-0005-0000-0000-00004A3C0000}"/>
    <cellStyle name="RowTitles1-Detail 3 2 2 2 4 3 2 2 2" xfId="35315" xr:uid="{00000000-0005-0000-0000-00004B3C0000}"/>
    <cellStyle name="RowTitles1-Detail 3 2 2 2 4 3 2 3" xfId="32733" xr:uid="{00000000-0005-0000-0000-00004C3C0000}"/>
    <cellStyle name="RowTitles1-Detail 3 2 2 2 4 3 3" xfId="17280" xr:uid="{00000000-0005-0000-0000-00004D3C0000}"/>
    <cellStyle name="RowTitles1-Detail 3 2 2 2 4 3 3 2" xfId="29946" xr:uid="{00000000-0005-0000-0000-00004E3C0000}"/>
    <cellStyle name="RowTitles1-Detail 3 2 2 2 4 3 3 2 2" xfId="38723" xr:uid="{00000000-0005-0000-0000-00004F3C0000}"/>
    <cellStyle name="RowTitles1-Detail 3 2 2 2 4 3 4" xfId="9747" xr:uid="{00000000-0005-0000-0000-0000503C0000}"/>
    <cellStyle name="RowTitles1-Detail 3 2 2 2 4 3 4 2" xfId="21198" xr:uid="{00000000-0005-0000-0000-0000513C0000}"/>
    <cellStyle name="RowTitles1-Detail 3 2 2 2 4 3 5" xfId="5214" xr:uid="{00000000-0005-0000-0000-0000523C0000}"/>
    <cellStyle name="RowTitles1-Detail 3 2 2 2 4 4" xfId="10974" xr:uid="{00000000-0005-0000-0000-0000533C0000}"/>
    <cellStyle name="RowTitles1-Detail 3 2 2 2 4 4 2" xfId="21413" xr:uid="{00000000-0005-0000-0000-0000543C0000}"/>
    <cellStyle name="RowTitles1-Detail 3 2 2 2 4 4 2 2" xfId="33600" xr:uid="{00000000-0005-0000-0000-0000553C0000}"/>
    <cellStyle name="RowTitles1-Detail 3 2 2 2 4 4 3" xfId="30748" xr:uid="{00000000-0005-0000-0000-0000563C0000}"/>
    <cellStyle name="RowTitles1-Detail 3 2 2 2 4 5" xfId="14681" xr:uid="{00000000-0005-0000-0000-0000573C0000}"/>
    <cellStyle name="RowTitles1-Detail 3 2 2 2 4 5 2" xfId="27366" xr:uid="{00000000-0005-0000-0000-0000583C0000}"/>
    <cellStyle name="RowTitles1-Detail 3 2 2 2 4 5 2 2" xfId="36194" xr:uid="{00000000-0005-0000-0000-0000593C0000}"/>
    <cellStyle name="RowTitles1-Detail 3 2 2 2 4 6" xfId="5879" xr:uid="{00000000-0005-0000-0000-00005A3C0000}"/>
    <cellStyle name="RowTitles1-Detail 3 2 2 2 4 6 2" xfId="26460" xr:uid="{00000000-0005-0000-0000-00005B3C0000}"/>
    <cellStyle name="RowTitles1-Detail 3 2 2 2 4 7" xfId="20214" xr:uid="{00000000-0005-0000-0000-00005C3C0000}"/>
    <cellStyle name="RowTitles1-Detail 3 2 2 2 5" xfId="1519" xr:uid="{00000000-0005-0000-0000-00005D3C0000}"/>
    <cellStyle name="RowTitles1-Detail 3 2 2 2 5 2" xfId="2472" xr:uid="{00000000-0005-0000-0000-00005E3C0000}"/>
    <cellStyle name="RowTitles1-Detail 3 2 2 2 5 2 2" xfId="12113" xr:uid="{00000000-0005-0000-0000-00005F3C0000}"/>
    <cellStyle name="RowTitles1-Detail 3 2 2 2 5 2 2 2" xfId="22513" xr:uid="{00000000-0005-0000-0000-0000603C0000}"/>
    <cellStyle name="RowTitles1-Detail 3 2 2 2 5 2 2 2 2" xfId="34194" xr:uid="{00000000-0005-0000-0000-0000613C0000}"/>
    <cellStyle name="RowTitles1-Detail 3 2 2 2 5 2 2 3" xfId="31394" xr:uid="{00000000-0005-0000-0000-0000623C0000}"/>
    <cellStyle name="RowTitles1-Detail 3 2 2 2 5 2 3" xfId="15760" xr:uid="{00000000-0005-0000-0000-0000633C0000}"/>
    <cellStyle name="RowTitles1-Detail 3 2 2 2 5 2 3 2" xfId="28426" xr:uid="{00000000-0005-0000-0000-0000643C0000}"/>
    <cellStyle name="RowTitles1-Detail 3 2 2 2 5 2 3 2 2" xfId="37213" xr:uid="{00000000-0005-0000-0000-0000653C0000}"/>
    <cellStyle name="RowTitles1-Detail 3 2 2 2 5 2 4" xfId="7425" xr:uid="{00000000-0005-0000-0000-0000663C0000}"/>
    <cellStyle name="RowTitles1-Detail 3 2 2 2 5 2 4 2" xfId="24898" xr:uid="{00000000-0005-0000-0000-0000673C0000}"/>
    <cellStyle name="RowTitles1-Detail 3 2 2 2 5 2 5" xfId="25575" xr:uid="{00000000-0005-0000-0000-0000683C0000}"/>
    <cellStyle name="RowTitles1-Detail 3 2 2 2 5 3" xfId="4297" xr:uid="{00000000-0005-0000-0000-0000693C0000}"/>
    <cellStyle name="RowTitles1-Detail 3 2 2 2 5 3 2" xfId="13919" xr:uid="{00000000-0005-0000-0000-00006A3C0000}"/>
    <cellStyle name="RowTitles1-Detail 3 2 2 2 5 3 2 2" xfId="24260" xr:uid="{00000000-0005-0000-0000-00006B3C0000}"/>
    <cellStyle name="RowTitles1-Detail 3 2 2 2 5 3 2 2 2" xfId="35455" xr:uid="{00000000-0005-0000-0000-00006C3C0000}"/>
    <cellStyle name="RowTitles1-Detail 3 2 2 2 5 3 2 3" xfId="32894" xr:uid="{00000000-0005-0000-0000-00006D3C0000}"/>
    <cellStyle name="RowTitles1-Detail 3 2 2 2 5 3 3" xfId="17478" xr:uid="{00000000-0005-0000-0000-00006E3C0000}"/>
    <cellStyle name="RowTitles1-Detail 3 2 2 2 5 3 3 2" xfId="30144" xr:uid="{00000000-0005-0000-0000-00006F3C0000}"/>
    <cellStyle name="RowTitles1-Detail 3 2 2 2 5 3 3 2 2" xfId="38921" xr:uid="{00000000-0005-0000-0000-0000703C0000}"/>
    <cellStyle name="RowTitles1-Detail 3 2 2 2 5 3 4" xfId="9748" xr:uid="{00000000-0005-0000-0000-0000713C0000}"/>
    <cellStyle name="RowTitles1-Detail 3 2 2 2 5 3 4 2" xfId="20029" xr:uid="{00000000-0005-0000-0000-0000723C0000}"/>
    <cellStyle name="RowTitles1-Detail 3 2 2 2 5 3 5" xfId="26032" xr:uid="{00000000-0005-0000-0000-0000733C0000}"/>
    <cellStyle name="RowTitles1-Detail 3 2 2 2 5 4" xfId="11190" xr:uid="{00000000-0005-0000-0000-0000743C0000}"/>
    <cellStyle name="RowTitles1-Detail 3 2 2 2 5 4 2" xfId="21621" xr:uid="{00000000-0005-0000-0000-0000753C0000}"/>
    <cellStyle name="RowTitles1-Detail 3 2 2 2 5 4 2 2" xfId="33740" xr:uid="{00000000-0005-0000-0000-0000763C0000}"/>
    <cellStyle name="RowTitles1-Detail 3 2 2 2 5 4 3" xfId="30909" xr:uid="{00000000-0005-0000-0000-0000773C0000}"/>
    <cellStyle name="RowTitles1-Detail 3 2 2 2 5 5" xfId="14897" xr:uid="{00000000-0005-0000-0000-0000783C0000}"/>
    <cellStyle name="RowTitles1-Detail 3 2 2 2 5 5 2" xfId="27573" xr:uid="{00000000-0005-0000-0000-0000793C0000}"/>
    <cellStyle name="RowTitles1-Detail 3 2 2 2 5 5 2 2" xfId="36392" xr:uid="{00000000-0005-0000-0000-00007A3C0000}"/>
    <cellStyle name="RowTitles1-Detail 3 2 2 2 5 6" xfId="5880" xr:uid="{00000000-0005-0000-0000-00007B3C0000}"/>
    <cellStyle name="RowTitles1-Detail 3 2 2 2 5 6 2" xfId="25234" xr:uid="{00000000-0005-0000-0000-00007C3C0000}"/>
    <cellStyle name="RowTitles1-Detail 3 2 2 2 5 7" xfId="19933" xr:uid="{00000000-0005-0000-0000-00007D3C0000}"/>
    <cellStyle name="RowTitles1-Detail 3 2 2 2 6" xfId="1721" xr:uid="{00000000-0005-0000-0000-00007E3C0000}"/>
    <cellStyle name="RowTitles1-Detail 3 2 2 2 6 2" xfId="2473" xr:uid="{00000000-0005-0000-0000-00007F3C0000}"/>
    <cellStyle name="RowTitles1-Detail 3 2 2 2 6 2 2" xfId="12114" xr:uid="{00000000-0005-0000-0000-0000803C0000}"/>
    <cellStyle name="RowTitles1-Detail 3 2 2 2 6 2 2 2" xfId="22514" xr:uid="{00000000-0005-0000-0000-0000813C0000}"/>
    <cellStyle name="RowTitles1-Detail 3 2 2 2 6 2 2 2 2" xfId="34195" xr:uid="{00000000-0005-0000-0000-0000823C0000}"/>
    <cellStyle name="RowTitles1-Detail 3 2 2 2 6 2 2 3" xfId="31395" xr:uid="{00000000-0005-0000-0000-0000833C0000}"/>
    <cellStyle name="RowTitles1-Detail 3 2 2 2 6 2 3" xfId="15761" xr:uid="{00000000-0005-0000-0000-0000843C0000}"/>
    <cellStyle name="RowTitles1-Detail 3 2 2 2 6 2 3 2" xfId="28427" xr:uid="{00000000-0005-0000-0000-0000853C0000}"/>
    <cellStyle name="RowTitles1-Detail 3 2 2 2 6 2 3 2 2" xfId="37214" xr:uid="{00000000-0005-0000-0000-0000863C0000}"/>
    <cellStyle name="RowTitles1-Detail 3 2 2 2 6 2 4" xfId="7426" xr:uid="{00000000-0005-0000-0000-0000873C0000}"/>
    <cellStyle name="RowTitles1-Detail 3 2 2 2 6 2 4 2" xfId="27291" xr:uid="{00000000-0005-0000-0000-0000883C0000}"/>
    <cellStyle name="RowTitles1-Detail 3 2 2 2 6 2 5" xfId="25178" xr:uid="{00000000-0005-0000-0000-0000893C0000}"/>
    <cellStyle name="RowTitles1-Detail 3 2 2 2 6 3" xfId="4499" xr:uid="{00000000-0005-0000-0000-00008A3C0000}"/>
    <cellStyle name="RowTitles1-Detail 3 2 2 2 6 3 2" xfId="14121" xr:uid="{00000000-0005-0000-0000-00008B3C0000}"/>
    <cellStyle name="RowTitles1-Detail 3 2 2 2 6 3 2 2" xfId="24453" xr:uid="{00000000-0005-0000-0000-00008C3C0000}"/>
    <cellStyle name="RowTitles1-Detail 3 2 2 2 6 3 2 2 2" xfId="35586" xr:uid="{00000000-0005-0000-0000-00008D3C0000}"/>
    <cellStyle name="RowTitles1-Detail 3 2 2 2 6 3 2 3" xfId="33046" xr:uid="{00000000-0005-0000-0000-00008E3C0000}"/>
    <cellStyle name="RowTitles1-Detail 3 2 2 2 6 3 3" xfId="17665" xr:uid="{00000000-0005-0000-0000-00008F3C0000}"/>
    <cellStyle name="RowTitles1-Detail 3 2 2 2 6 3 3 2" xfId="30331" xr:uid="{00000000-0005-0000-0000-0000903C0000}"/>
    <cellStyle name="RowTitles1-Detail 3 2 2 2 6 3 3 2 2" xfId="39108" xr:uid="{00000000-0005-0000-0000-0000913C0000}"/>
    <cellStyle name="RowTitles1-Detail 3 2 2 2 6 3 4" xfId="9749" xr:uid="{00000000-0005-0000-0000-0000923C0000}"/>
    <cellStyle name="RowTitles1-Detail 3 2 2 2 6 3 4 2" xfId="5499" xr:uid="{00000000-0005-0000-0000-0000933C0000}"/>
    <cellStyle name="RowTitles1-Detail 3 2 2 2 6 3 5" xfId="19430" xr:uid="{00000000-0005-0000-0000-0000943C0000}"/>
    <cellStyle name="RowTitles1-Detail 3 2 2 2 6 4" xfId="11392" xr:uid="{00000000-0005-0000-0000-0000953C0000}"/>
    <cellStyle name="RowTitles1-Detail 3 2 2 2 6 4 2" xfId="21817" xr:uid="{00000000-0005-0000-0000-0000963C0000}"/>
    <cellStyle name="RowTitles1-Detail 3 2 2 2 6 4 2 2" xfId="33871" xr:uid="{00000000-0005-0000-0000-0000973C0000}"/>
    <cellStyle name="RowTitles1-Detail 3 2 2 2 6 4 3" xfId="31061" xr:uid="{00000000-0005-0000-0000-0000983C0000}"/>
    <cellStyle name="RowTitles1-Detail 3 2 2 2 6 5" xfId="15099" xr:uid="{00000000-0005-0000-0000-0000993C0000}"/>
    <cellStyle name="RowTitles1-Detail 3 2 2 2 6 5 2" xfId="27768" xr:uid="{00000000-0005-0000-0000-00009A3C0000}"/>
    <cellStyle name="RowTitles1-Detail 3 2 2 2 6 5 2 2" xfId="36579" xr:uid="{00000000-0005-0000-0000-00009B3C0000}"/>
    <cellStyle name="RowTitles1-Detail 3 2 2 2 6 6" xfId="5881" xr:uid="{00000000-0005-0000-0000-00009C3C0000}"/>
    <cellStyle name="RowTitles1-Detail 3 2 2 2 6 6 2" xfId="26538" xr:uid="{00000000-0005-0000-0000-00009D3C0000}"/>
    <cellStyle name="RowTitles1-Detail 3 2 2 2 6 7" xfId="24930" xr:uid="{00000000-0005-0000-0000-00009E3C0000}"/>
    <cellStyle name="RowTitles1-Detail 3 2 2 2 7" xfId="2468" xr:uid="{00000000-0005-0000-0000-00009F3C0000}"/>
    <cellStyle name="RowTitles1-Detail 3 2 2 2 7 2" xfId="12109" xr:uid="{00000000-0005-0000-0000-0000A03C0000}"/>
    <cellStyle name="RowTitles1-Detail 3 2 2 2 7 2 2" xfId="22509" xr:uid="{00000000-0005-0000-0000-0000A13C0000}"/>
    <cellStyle name="RowTitles1-Detail 3 2 2 2 7 2 2 2" xfId="34190" xr:uid="{00000000-0005-0000-0000-0000A23C0000}"/>
    <cellStyle name="RowTitles1-Detail 3 2 2 2 7 2 3" xfId="31390" xr:uid="{00000000-0005-0000-0000-0000A33C0000}"/>
    <cellStyle name="RowTitles1-Detail 3 2 2 2 7 3" xfId="15756" xr:uid="{00000000-0005-0000-0000-0000A43C0000}"/>
    <cellStyle name="RowTitles1-Detail 3 2 2 2 7 3 2" xfId="28422" xr:uid="{00000000-0005-0000-0000-0000A53C0000}"/>
    <cellStyle name="RowTitles1-Detail 3 2 2 2 7 3 2 2" xfId="37209" xr:uid="{00000000-0005-0000-0000-0000A63C0000}"/>
    <cellStyle name="RowTitles1-Detail 3 2 2 2 7 4" xfId="6476" xr:uid="{00000000-0005-0000-0000-0000A73C0000}"/>
    <cellStyle name="RowTitles1-Detail 3 2 2 2 7 4 2" xfId="21922" xr:uid="{00000000-0005-0000-0000-0000A83C0000}"/>
    <cellStyle name="RowTitles1-Detail 3 2 2 2 7 5" xfId="26551" xr:uid="{00000000-0005-0000-0000-0000A93C0000}"/>
    <cellStyle name="RowTitles1-Detail 3 2 2 2 8" xfId="8874" xr:uid="{00000000-0005-0000-0000-0000AA3C0000}"/>
    <cellStyle name="RowTitles1-Detail 3 2 2 2 8 2" xfId="25802" xr:uid="{00000000-0005-0000-0000-0000AB3C0000}"/>
    <cellStyle name="RowTitles1-Detail 3 2 2 2 9" xfId="10701" xr:uid="{00000000-0005-0000-0000-0000AC3C0000}"/>
    <cellStyle name="RowTitles1-Detail 3 2 2 2 9 2" xfId="20475" xr:uid="{00000000-0005-0000-0000-0000AD3C0000}"/>
    <cellStyle name="RowTitles1-Detail 3 2 2 2 9 2 2" xfId="33299" xr:uid="{00000000-0005-0000-0000-0000AE3C0000}"/>
    <cellStyle name="RowTitles1-Detail 3 2 2 2_STUD aligned by INSTIT" xfId="4981" xr:uid="{00000000-0005-0000-0000-0000AF3C0000}"/>
    <cellStyle name="RowTitles1-Detail 3 2 2 3" xfId="498" xr:uid="{00000000-0005-0000-0000-0000B03C0000}"/>
    <cellStyle name="RowTitles1-Detail 3 2 2 3 2" xfId="854" xr:uid="{00000000-0005-0000-0000-0000B13C0000}"/>
    <cellStyle name="RowTitles1-Detail 3 2 2 3 2 2" xfId="2475" xr:uid="{00000000-0005-0000-0000-0000B23C0000}"/>
    <cellStyle name="RowTitles1-Detail 3 2 2 3 2 2 2" xfId="12116" xr:uid="{00000000-0005-0000-0000-0000B33C0000}"/>
    <cellStyle name="RowTitles1-Detail 3 2 2 3 2 2 2 2" xfId="22516" xr:uid="{00000000-0005-0000-0000-0000B43C0000}"/>
    <cellStyle name="RowTitles1-Detail 3 2 2 3 2 2 2 2 2" xfId="34197" xr:uid="{00000000-0005-0000-0000-0000B53C0000}"/>
    <cellStyle name="RowTitles1-Detail 3 2 2 3 2 2 2 3" xfId="31397" xr:uid="{00000000-0005-0000-0000-0000B63C0000}"/>
    <cellStyle name="RowTitles1-Detail 3 2 2 3 2 2 3" xfId="15763" xr:uid="{00000000-0005-0000-0000-0000B73C0000}"/>
    <cellStyle name="RowTitles1-Detail 3 2 2 3 2 2 3 2" xfId="28429" xr:uid="{00000000-0005-0000-0000-0000B83C0000}"/>
    <cellStyle name="RowTitles1-Detail 3 2 2 3 2 2 3 2 2" xfId="37216" xr:uid="{00000000-0005-0000-0000-0000B93C0000}"/>
    <cellStyle name="RowTitles1-Detail 3 2 2 3 2 2 4" xfId="6796" xr:uid="{00000000-0005-0000-0000-0000BA3C0000}"/>
    <cellStyle name="RowTitles1-Detail 3 2 2 3 2 2 4 2" xfId="23719" xr:uid="{00000000-0005-0000-0000-0000BB3C0000}"/>
    <cellStyle name="RowTitles1-Detail 3 2 2 3 2 2 5" xfId="18549" xr:uid="{00000000-0005-0000-0000-0000BC3C0000}"/>
    <cellStyle name="RowTitles1-Detail 3 2 2 3 2 3" xfId="3635" xr:uid="{00000000-0005-0000-0000-0000BD3C0000}"/>
    <cellStyle name="RowTitles1-Detail 3 2 2 3 2 3 2" xfId="13262" xr:uid="{00000000-0005-0000-0000-0000BE3C0000}"/>
    <cellStyle name="RowTitles1-Detail 3 2 2 3 2 3 2 2" xfId="23628" xr:uid="{00000000-0005-0000-0000-0000BF3C0000}"/>
    <cellStyle name="RowTitles1-Detail 3 2 2 3 2 3 2 2 2" xfId="35037" xr:uid="{00000000-0005-0000-0000-0000C03C0000}"/>
    <cellStyle name="RowTitles1-Detail 3 2 2 3 2 3 2 3" xfId="32410" xr:uid="{00000000-0005-0000-0000-0000C13C0000}"/>
    <cellStyle name="RowTitles1-Detail 3 2 2 3 2 3 3" xfId="16868" xr:uid="{00000000-0005-0000-0000-0000C23C0000}"/>
    <cellStyle name="RowTitles1-Detail 3 2 2 3 2 3 3 2" xfId="29534" xr:uid="{00000000-0005-0000-0000-0000C33C0000}"/>
    <cellStyle name="RowTitles1-Detail 3 2 2 3 2 3 3 2 2" xfId="38313" xr:uid="{00000000-0005-0000-0000-0000C43C0000}"/>
    <cellStyle name="RowTitles1-Detail 3 2 2 3 2 3 4" xfId="8302" xr:uid="{00000000-0005-0000-0000-0000C53C0000}"/>
    <cellStyle name="RowTitles1-Detail 3 2 2 3 2 3 4 2" xfId="20618" xr:uid="{00000000-0005-0000-0000-0000C63C0000}"/>
    <cellStyle name="RowTitles1-Detail 3 2 2 3 2 3 5" xfId="25443" xr:uid="{00000000-0005-0000-0000-0000C73C0000}"/>
    <cellStyle name="RowTitles1-Detail 3 2 2 3 2 4" xfId="9095" xr:uid="{00000000-0005-0000-0000-0000C83C0000}"/>
    <cellStyle name="RowTitles1-Detail 3 2 2 3 2 4 2" xfId="9017" xr:uid="{00000000-0005-0000-0000-0000C93C0000}"/>
    <cellStyle name="RowTitles1-Detail 3 2 2 3 2 5" xfId="10606" xr:uid="{00000000-0005-0000-0000-0000CA3C0000}"/>
    <cellStyle name="RowTitles1-Detail 3 2 2 3 2 5 2" xfId="21089" xr:uid="{00000000-0005-0000-0000-0000CB3C0000}"/>
    <cellStyle name="RowTitles1-Detail 3 2 2 3 2 5 2 2" xfId="33424" xr:uid="{00000000-0005-0000-0000-0000CC3C0000}"/>
    <cellStyle name="RowTitles1-Detail 3 2 2 3 2 5 3" xfId="30539" xr:uid="{00000000-0005-0000-0000-0000CD3C0000}"/>
    <cellStyle name="RowTitles1-Detail 3 2 2 3 2 6" xfId="14268" xr:uid="{00000000-0005-0000-0000-0000CE3C0000}"/>
    <cellStyle name="RowTitles1-Detail 3 2 2 3 2 6 2" xfId="26969" xr:uid="{00000000-0005-0000-0000-0000CF3C0000}"/>
    <cellStyle name="RowTitles1-Detail 3 2 2 3 2 6 2 2" xfId="35811" xr:uid="{00000000-0005-0000-0000-0000D03C0000}"/>
    <cellStyle name="RowTitles1-Detail 3 2 2 3 2 7" xfId="5324" xr:uid="{00000000-0005-0000-0000-0000D13C0000}"/>
    <cellStyle name="RowTitles1-Detail 3 2 2 3 2 7 2" xfId="20013" xr:uid="{00000000-0005-0000-0000-0000D23C0000}"/>
    <cellStyle name="RowTitles1-Detail 3 2 2 3 2 8" xfId="20534" xr:uid="{00000000-0005-0000-0000-0000D33C0000}"/>
    <cellStyle name="RowTitles1-Detail 3 2 2 3 3" xfId="1133" xr:uid="{00000000-0005-0000-0000-0000D43C0000}"/>
    <cellStyle name="RowTitles1-Detail 3 2 2 3 3 2" xfId="2476" xr:uid="{00000000-0005-0000-0000-0000D53C0000}"/>
    <cellStyle name="RowTitles1-Detail 3 2 2 3 3 2 2" xfId="12117" xr:uid="{00000000-0005-0000-0000-0000D63C0000}"/>
    <cellStyle name="RowTitles1-Detail 3 2 2 3 3 2 2 2" xfId="22517" xr:uid="{00000000-0005-0000-0000-0000D73C0000}"/>
    <cellStyle name="RowTitles1-Detail 3 2 2 3 3 2 2 2 2" xfId="34198" xr:uid="{00000000-0005-0000-0000-0000D83C0000}"/>
    <cellStyle name="RowTitles1-Detail 3 2 2 3 3 2 2 3" xfId="31398" xr:uid="{00000000-0005-0000-0000-0000D93C0000}"/>
    <cellStyle name="RowTitles1-Detail 3 2 2 3 3 2 3" xfId="15764" xr:uid="{00000000-0005-0000-0000-0000DA3C0000}"/>
    <cellStyle name="RowTitles1-Detail 3 2 2 3 3 2 3 2" xfId="28430" xr:uid="{00000000-0005-0000-0000-0000DB3C0000}"/>
    <cellStyle name="RowTitles1-Detail 3 2 2 3 3 2 3 2 2" xfId="37217" xr:uid="{00000000-0005-0000-0000-0000DC3C0000}"/>
    <cellStyle name="RowTitles1-Detail 3 2 2 3 3 2 4" xfId="6970" xr:uid="{00000000-0005-0000-0000-0000DD3C0000}"/>
    <cellStyle name="RowTitles1-Detail 3 2 2 3 3 2 4 2" xfId="24881" xr:uid="{00000000-0005-0000-0000-0000DE3C0000}"/>
    <cellStyle name="RowTitles1-Detail 3 2 2 3 3 2 5" xfId="19095" xr:uid="{00000000-0005-0000-0000-0000DF3C0000}"/>
    <cellStyle name="RowTitles1-Detail 3 2 2 3 3 3" xfId="3911" xr:uid="{00000000-0005-0000-0000-0000E03C0000}"/>
    <cellStyle name="RowTitles1-Detail 3 2 2 3 3 3 2" xfId="13533" xr:uid="{00000000-0005-0000-0000-0000E13C0000}"/>
    <cellStyle name="RowTitles1-Detail 3 2 2 3 3 3 2 2" xfId="23893" xr:uid="{00000000-0005-0000-0000-0000E23C0000}"/>
    <cellStyle name="RowTitles1-Detail 3 2 2 3 3 3 2 2 2" xfId="35202" xr:uid="{00000000-0005-0000-0000-0000E33C0000}"/>
    <cellStyle name="RowTitles1-Detail 3 2 2 3 3 3 2 3" xfId="32603" xr:uid="{00000000-0005-0000-0000-0000E43C0000}"/>
    <cellStyle name="RowTitles1-Detail 3 2 2 3 3 3 3" xfId="17123" xr:uid="{00000000-0005-0000-0000-0000E53C0000}"/>
    <cellStyle name="RowTitles1-Detail 3 2 2 3 3 3 3 2" xfId="29789" xr:uid="{00000000-0005-0000-0000-0000E63C0000}"/>
    <cellStyle name="RowTitles1-Detail 3 2 2 3 3 3 3 2 2" xfId="38566" xr:uid="{00000000-0005-0000-0000-0000E73C0000}"/>
    <cellStyle name="RowTitles1-Detail 3 2 2 3 3 3 4" xfId="8478" xr:uid="{00000000-0005-0000-0000-0000E83C0000}"/>
    <cellStyle name="RowTitles1-Detail 3 2 2 3 3 3 4 2" xfId="17777" xr:uid="{00000000-0005-0000-0000-0000E93C0000}"/>
    <cellStyle name="RowTitles1-Detail 3 2 2 3 3 3 5" xfId="26332" xr:uid="{00000000-0005-0000-0000-0000EA3C0000}"/>
    <cellStyle name="RowTitles1-Detail 3 2 2 3 3 4" xfId="9274" xr:uid="{00000000-0005-0000-0000-0000EB3C0000}"/>
    <cellStyle name="RowTitles1-Detail 3 2 2 3 3 4 2" xfId="26182" xr:uid="{00000000-0005-0000-0000-0000EC3C0000}"/>
    <cellStyle name="RowTitles1-Detail 3 2 2 3 3 5" xfId="14512" xr:uid="{00000000-0005-0000-0000-0000ED3C0000}"/>
    <cellStyle name="RowTitles1-Detail 3 2 2 3 3 5 2" xfId="27203" xr:uid="{00000000-0005-0000-0000-0000EE3C0000}"/>
    <cellStyle name="RowTitles1-Detail 3 2 2 3 3 5 2 2" xfId="36038" xr:uid="{00000000-0005-0000-0000-0000EF3C0000}"/>
    <cellStyle name="RowTitles1-Detail 3 2 2 3 4" xfId="1361" xr:uid="{00000000-0005-0000-0000-0000F03C0000}"/>
    <cellStyle name="RowTitles1-Detail 3 2 2 3 4 2" xfId="2477" xr:uid="{00000000-0005-0000-0000-0000F13C0000}"/>
    <cellStyle name="RowTitles1-Detail 3 2 2 3 4 2 2" xfId="12118" xr:uid="{00000000-0005-0000-0000-0000F23C0000}"/>
    <cellStyle name="RowTitles1-Detail 3 2 2 3 4 2 2 2" xfId="22518" xr:uid="{00000000-0005-0000-0000-0000F33C0000}"/>
    <cellStyle name="RowTitles1-Detail 3 2 2 3 4 2 2 2 2" xfId="34199" xr:uid="{00000000-0005-0000-0000-0000F43C0000}"/>
    <cellStyle name="RowTitles1-Detail 3 2 2 3 4 2 2 3" xfId="31399" xr:uid="{00000000-0005-0000-0000-0000F53C0000}"/>
    <cellStyle name="RowTitles1-Detail 3 2 2 3 4 2 3" xfId="15765" xr:uid="{00000000-0005-0000-0000-0000F63C0000}"/>
    <cellStyle name="RowTitles1-Detail 3 2 2 3 4 2 3 2" xfId="28431" xr:uid="{00000000-0005-0000-0000-0000F73C0000}"/>
    <cellStyle name="RowTitles1-Detail 3 2 2 3 4 2 3 2 2" xfId="37218" xr:uid="{00000000-0005-0000-0000-0000F83C0000}"/>
    <cellStyle name="RowTitles1-Detail 3 2 2 3 4 2 4" xfId="7427" xr:uid="{00000000-0005-0000-0000-0000F93C0000}"/>
    <cellStyle name="RowTitles1-Detail 3 2 2 3 4 2 4 2" xfId="5638" xr:uid="{00000000-0005-0000-0000-0000FA3C0000}"/>
    <cellStyle name="RowTitles1-Detail 3 2 2 3 4 2 5" xfId="25514" xr:uid="{00000000-0005-0000-0000-0000FB3C0000}"/>
    <cellStyle name="RowTitles1-Detail 3 2 2 3 4 3" xfId="4139" xr:uid="{00000000-0005-0000-0000-0000FC3C0000}"/>
    <cellStyle name="RowTitles1-Detail 3 2 2 3 4 3 2" xfId="13761" xr:uid="{00000000-0005-0000-0000-0000FD3C0000}"/>
    <cellStyle name="RowTitles1-Detail 3 2 2 3 4 3 2 2" xfId="24110" xr:uid="{00000000-0005-0000-0000-0000FE3C0000}"/>
    <cellStyle name="RowTitles1-Detail 3 2 2 3 4 3 2 2 2" xfId="35351" xr:uid="{00000000-0005-0000-0000-0000FF3C0000}"/>
    <cellStyle name="RowTitles1-Detail 3 2 2 3 4 3 2 3" xfId="32775" xr:uid="{00000000-0005-0000-0000-0000003D0000}"/>
    <cellStyle name="RowTitles1-Detail 3 2 2 3 4 3 3" xfId="17335" xr:uid="{00000000-0005-0000-0000-0000013D0000}"/>
    <cellStyle name="RowTitles1-Detail 3 2 2 3 4 3 3 2" xfId="30001" xr:uid="{00000000-0005-0000-0000-0000023D0000}"/>
    <cellStyle name="RowTitles1-Detail 3 2 2 3 4 3 3 2 2" xfId="38778" xr:uid="{00000000-0005-0000-0000-0000033D0000}"/>
    <cellStyle name="RowTitles1-Detail 3 2 2 3 4 3 4" xfId="9750" xr:uid="{00000000-0005-0000-0000-0000043D0000}"/>
    <cellStyle name="RowTitles1-Detail 3 2 2 3 4 3 4 2" xfId="19146" xr:uid="{00000000-0005-0000-0000-0000053D0000}"/>
    <cellStyle name="RowTitles1-Detail 3 2 2 3 4 3 5" xfId="21033" xr:uid="{00000000-0005-0000-0000-0000063D0000}"/>
    <cellStyle name="RowTitles1-Detail 3 2 2 3 4 4" xfId="11032" xr:uid="{00000000-0005-0000-0000-0000073D0000}"/>
    <cellStyle name="RowTitles1-Detail 3 2 2 3 4 4 2" xfId="21469" xr:uid="{00000000-0005-0000-0000-0000083D0000}"/>
    <cellStyle name="RowTitles1-Detail 3 2 2 3 4 4 2 2" xfId="33636" xr:uid="{00000000-0005-0000-0000-0000093D0000}"/>
    <cellStyle name="RowTitles1-Detail 3 2 2 3 4 4 3" xfId="30790" xr:uid="{00000000-0005-0000-0000-00000A3D0000}"/>
    <cellStyle name="RowTitles1-Detail 3 2 2 3 4 5" xfId="14739" xr:uid="{00000000-0005-0000-0000-00000B3D0000}"/>
    <cellStyle name="RowTitles1-Detail 3 2 2 3 4 5 2" xfId="27422" xr:uid="{00000000-0005-0000-0000-00000C3D0000}"/>
    <cellStyle name="RowTitles1-Detail 3 2 2 3 4 5 2 2" xfId="36249" xr:uid="{00000000-0005-0000-0000-00000D3D0000}"/>
    <cellStyle name="RowTitles1-Detail 3 2 2 3 4 6" xfId="5882" xr:uid="{00000000-0005-0000-0000-00000E3D0000}"/>
    <cellStyle name="RowTitles1-Detail 3 2 2 3 4 6 2" xfId="19374" xr:uid="{00000000-0005-0000-0000-00000F3D0000}"/>
    <cellStyle name="RowTitles1-Detail 3 2 2 3 4 7" xfId="18109" xr:uid="{00000000-0005-0000-0000-0000103D0000}"/>
    <cellStyle name="RowTitles1-Detail 3 2 2 3 5" xfId="1577" xr:uid="{00000000-0005-0000-0000-0000113D0000}"/>
    <cellStyle name="RowTitles1-Detail 3 2 2 3 5 2" xfId="2478" xr:uid="{00000000-0005-0000-0000-0000123D0000}"/>
    <cellStyle name="RowTitles1-Detail 3 2 2 3 5 2 2" xfId="12119" xr:uid="{00000000-0005-0000-0000-0000133D0000}"/>
    <cellStyle name="RowTitles1-Detail 3 2 2 3 5 2 2 2" xfId="22519" xr:uid="{00000000-0005-0000-0000-0000143D0000}"/>
    <cellStyle name="RowTitles1-Detail 3 2 2 3 5 2 2 2 2" xfId="34200" xr:uid="{00000000-0005-0000-0000-0000153D0000}"/>
    <cellStyle name="RowTitles1-Detail 3 2 2 3 5 2 2 3" xfId="31400" xr:uid="{00000000-0005-0000-0000-0000163D0000}"/>
    <cellStyle name="RowTitles1-Detail 3 2 2 3 5 2 3" xfId="15766" xr:uid="{00000000-0005-0000-0000-0000173D0000}"/>
    <cellStyle name="RowTitles1-Detail 3 2 2 3 5 2 3 2" xfId="28432" xr:uid="{00000000-0005-0000-0000-0000183D0000}"/>
    <cellStyle name="RowTitles1-Detail 3 2 2 3 5 2 3 2 2" xfId="37219" xr:uid="{00000000-0005-0000-0000-0000193D0000}"/>
    <cellStyle name="RowTitles1-Detail 3 2 2 3 5 2 4" xfId="7428" xr:uid="{00000000-0005-0000-0000-00001A3D0000}"/>
    <cellStyle name="RowTitles1-Detail 3 2 2 3 5 2 4 2" xfId="26318" xr:uid="{00000000-0005-0000-0000-00001B3D0000}"/>
    <cellStyle name="RowTitles1-Detail 3 2 2 3 5 2 5" xfId="20401" xr:uid="{00000000-0005-0000-0000-00001C3D0000}"/>
    <cellStyle name="RowTitles1-Detail 3 2 2 3 5 3" xfId="4355" xr:uid="{00000000-0005-0000-0000-00001D3D0000}"/>
    <cellStyle name="RowTitles1-Detail 3 2 2 3 5 3 2" xfId="13977" xr:uid="{00000000-0005-0000-0000-00001E3D0000}"/>
    <cellStyle name="RowTitles1-Detail 3 2 2 3 5 3 2 2" xfId="24316" xr:uid="{00000000-0005-0000-0000-00001F3D0000}"/>
    <cellStyle name="RowTitles1-Detail 3 2 2 3 5 3 2 2 2" xfId="35491" xr:uid="{00000000-0005-0000-0000-0000203D0000}"/>
    <cellStyle name="RowTitles1-Detail 3 2 2 3 5 3 2 3" xfId="32936" xr:uid="{00000000-0005-0000-0000-0000213D0000}"/>
    <cellStyle name="RowTitles1-Detail 3 2 2 3 5 3 3" xfId="17533" xr:uid="{00000000-0005-0000-0000-0000223D0000}"/>
    <cellStyle name="RowTitles1-Detail 3 2 2 3 5 3 3 2" xfId="30199" xr:uid="{00000000-0005-0000-0000-0000233D0000}"/>
    <cellStyle name="RowTitles1-Detail 3 2 2 3 5 3 3 2 2" xfId="38976" xr:uid="{00000000-0005-0000-0000-0000243D0000}"/>
    <cellStyle name="RowTitles1-Detail 3 2 2 3 5 3 4" xfId="9751" xr:uid="{00000000-0005-0000-0000-0000253D0000}"/>
    <cellStyle name="RowTitles1-Detail 3 2 2 3 5 3 4 2" xfId="18971" xr:uid="{00000000-0005-0000-0000-0000263D0000}"/>
    <cellStyle name="RowTitles1-Detail 3 2 2 3 5 3 5" xfId="26369" xr:uid="{00000000-0005-0000-0000-0000273D0000}"/>
    <cellStyle name="RowTitles1-Detail 3 2 2 3 5 4" xfId="11248" xr:uid="{00000000-0005-0000-0000-0000283D0000}"/>
    <cellStyle name="RowTitles1-Detail 3 2 2 3 5 4 2" xfId="21677" xr:uid="{00000000-0005-0000-0000-0000293D0000}"/>
    <cellStyle name="RowTitles1-Detail 3 2 2 3 5 4 2 2" xfId="33776" xr:uid="{00000000-0005-0000-0000-00002A3D0000}"/>
    <cellStyle name="RowTitles1-Detail 3 2 2 3 5 4 3" xfId="30951" xr:uid="{00000000-0005-0000-0000-00002B3D0000}"/>
    <cellStyle name="RowTitles1-Detail 3 2 2 3 5 5" xfId="14955" xr:uid="{00000000-0005-0000-0000-00002C3D0000}"/>
    <cellStyle name="RowTitles1-Detail 3 2 2 3 5 5 2" xfId="27629" xr:uid="{00000000-0005-0000-0000-00002D3D0000}"/>
    <cellStyle name="RowTitles1-Detail 3 2 2 3 5 5 2 2" xfId="36447" xr:uid="{00000000-0005-0000-0000-00002E3D0000}"/>
    <cellStyle name="RowTitles1-Detail 3 2 2 3 5 6" xfId="5883" xr:uid="{00000000-0005-0000-0000-00002F3D0000}"/>
    <cellStyle name="RowTitles1-Detail 3 2 2 3 5 6 2" xfId="26430" xr:uid="{00000000-0005-0000-0000-0000303D0000}"/>
    <cellStyle name="RowTitles1-Detail 3 2 2 3 5 7" xfId="19783" xr:uid="{00000000-0005-0000-0000-0000313D0000}"/>
    <cellStyle name="RowTitles1-Detail 3 2 2 3 6" xfId="1779" xr:uid="{00000000-0005-0000-0000-0000323D0000}"/>
    <cellStyle name="RowTitles1-Detail 3 2 2 3 6 2" xfId="2479" xr:uid="{00000000-0005-0000-0000-0000333D0000}"/>
    <cellStyle name="RowTitles1-Detail 3 2 2 3 6 2 2" xfId="12120" xr:uid="{00000000-0005-0000-0000-0000343D0000}"/>
    <cellStyle name="RowTitles1-Detail 3 2 2 3 6 2 2 2" xfId="22520" xr:uid="{00000000-0005-0000-0000-0000353D0000}"/>
    <cellStyle name="RowTitles1-Detail 3 2 2 3 6 2 2 2 2" xfId="34201" xr:uid="{00000000-0005-0000-0000-0000363D0000}"/>
    <cellStyle name="RowTitles1-Detail 3 2 2 3 6 2 2 3" xfId="31401" xr:uid="{00000000-0005-0000-0000-0000373D0000}"/>
    <cellStyle name="RowTitles1-Detail 3 2 2 3 6 2 3" xfId="15767" xr:uid="{00000000-0005-0000-0000-0000383D0000}"/>
    <cellStyle name="RowTitles1-Detail 3 2 2 3 6 2 3 2" xfId="28433" xr:uid="{00000000-0005-0000-0000-0000393D0000}"/>
    <cellStyle name="RowTitles1-Detail 3 2 2 3 6 2 3 2 2" xfId="37220" xr:uid="{00000000-0005-0000-0000-00003A3D0000}"/>
    <cellStyle name="RowTitles1-Detail 3 2 2 3 6 2 4" xfId="7429" xr:uid="{00000000-0005-0000-0000-00003B3D0000}"/>
    <cellStyle name="RowTitles1-Detail 3 2 2 3 6 2 4 2" xfId="19893" xr:uid="{00000000-0005-0000-0000-00003C3D0000}"/>
    <cellStyle name="RowTitles1-Detail 3 2 2 3 6 2 5" xfId="18638" xr:uid="{00000000-0005-0000-0000-00003D3D0000}"/>
    <cellStyle name="RowTitles1-Detail 3 2 2 3 6 3" xfId="4557" xr:uid="{00000000-0005-0000-0000-00003E3D0000}"/>
    <cellStyle name="RowTitles1-Detail 3 2 2 3 6 3 2" xfId="14179" xr:uid="{00000000-0005-0000-0000-00003F3D0000}"/>
    <cellStyle name="RowTitles1-Detail 3 2 2 3 6 3 2 2" xfId="24508" xr:uid="{00000000-0005-0000-0000-0000403D0000}"/>
    <cellStyle name="RowTitles1-Detail 3 2 2 3 6 3 2 2 2" xfId="35622" xr:uid="{00000000-0005-0000-0000-0000413D0000}"/>
    <cellStyle name="RowTitles1-Detail 3 2 2 3 6 3 2 3" xfId="33088" xr:uid="{00000000-0005-0000-0000-0000423D0000}"/>
    <cellStyle name="RowTitles1-Detail 3 2 2 3 6 3 3" xfId="17720" xr:uid="{00000000-0005-0000-0000-0000433D0000}"/>
    <cellStyle name="RowTitles1-Detail 3 2 2 3 6 3 3 2" xfId="30386" xr:uid="{00000000-0005-0000-0000-0000443D0000}"/>
    <cellStyle name="RowTitles1-Detail 3 2 2 3 6 3 3 2 2" xfId="39163" xr:uid="{00000000-0005-0000-0000-0000453D0000}"/>
    <cellStyle name="RowTitles1-Detail 3 2 2 3 6 3 4" xfId="9752" xr:uid="{00000000-0005-0000-0000-0000463D0000}"/>
    <cellStyle name="RowTitles1-Detail 3 2 2 3 6 3 4 2" xfId="25754" xr:uid="{00000000-0005-0000-0000-0000473D0000}"/>
    <cellStyle name="RowTitles1-Detail 3 2 2 3 6 3 5" xfId="20520" xr:uid="{00000000-0005-0000-0000-0000483D0000}"/>
    <cellStyle name="RowTitles1-Detail 3 2 2 3 6 4" xfId="11450" xr:uid="{00000000-0005-0000-0000-0000493D0000}"/>
    <cellStyle name="RowTitles1-Detail 3 2 2 3 6 4 2" xfId="21873" xr:uid="{00000000-0005-0000-0000-00004A3D0000}"/>
    <cellStyle name="RowTitles1-Detail 3 2 2 3 6 4 2 2" xfId="33907" xr:uid="{00000000-0005-0000-0000-00004B3D0000}"/>
    <cellStyle name="RowTitles1-Detail 3 2 2 3 6 4 3" xfId="31103" xr:uid="{00000000-0005-0000-0000-00004C3D0000}"/>
    <cellStyle name="RowTitles1-Detail 3 2 2 3 6 5" xfId="15157" xr:uid="{00000000-0005-0000-0000-00004D3D0000}"/>
    <cellStyle name="RowTitles1-Detail 3 2 2 3 6 5 2" xfId="27824" xr:uid="{00000000-0005-0000-0000-00004E3D0000}"/>
    <cellStyle name="RowTitles1-Detail 3 2 2 3 6 5 2 2" xfId="36634" xr:uid="{00000000-0005-0000-0000-00004F3D0000}"/>
    <cellStyle name="RowTitles1-Detail 3 2 2 3 6 6" xfId="5884" xr:uid="{00000000-0005-0000-0000-0000503D0000}"/>
    <cellStyle name="RowTitles1-Detail 3 2 2 3 6 6 2" xfId="26624" xr:uid="{00000000-0005-0000-0000-0000513D0000}"/>
    <cellStyle name="RowTitles1-Detail 3 2 2 3 6 7" xfId="24801" xr:uid="{00000000-0005-0000-0000-0000523D0000}"/>
    <cellStyle name="RowTitles1-Detail 3 2 2 3 7" xfId="2474" xr:uid="{00000000-0005-0000-0000-0000533D0000}"/>
    <cellStyle name="RowTitles1-Detail 3 2 2 3 7 2" xfId="12115" xr:uid="{00000000-0005-0000-0000-0000543D0000}"/>
    <cellStyle name="RowTitles1-Detail 3 2 2 3 7 2 2" xfId="22515" xr:uid="{00000000-0005-0000-0000-0000553D0000}"/>
    <cellStyle name="RowTitles1-Detail 3 2 2 3 7 2 2 2" xfId="34196" xr:uid="{00000000-0005-0000-0000-0000563D0000}"/>
    <cellStyle name="RowTitles1-Detail 3 2 2 3 7 2 3" xfId="31396" xr:uid="{00000000-0005-0000-0000-0000573D0000}"/>
    <cellStyle name="RowTitles1-Detail 3 2 2 3 7 3" xfId="15762" xr:uid="{00000000-0005-0000-0000-0000583D0000}"/>
    <cellStyle name="RowTitles1-Detail 3 2 2 3 7 3 2" xfId="28428" xr:uid="{00000000-0005-0000-0000-0000593D0000}"/>
    <cellStyle name="RowTitles1-Detail 3 2 2 3 7 3 2 2" xfId="37215" xr:uid="{00000000-0005-0000-0000-00005A3D0000}"/>
    <cellStyle name="RowTitles1-Detail 3 2 2 3 7 4" xfId="6533" xr:uid="{00000000-0005-0000-0000-00005B3D0000}"/>
    <cellStyle name="RowTitles1-Detail 3 2 2 3 7 4 2" xfId="26831" xr:uid="{00000000-0005-0000-0000-00005C3D0000}"/>
    <cellStyle name="RowTitles1-Detail 3 2 2 3 7 5" xfId="19246" xr:uid="{00000000-0005-0000-0000-00005D3D0000}"/>
    <cellStyle name="RowTitles1-Detail 3 2 2 3 8" xfId="3368" xr:uid="{00000000-0005-0000-0000-00005E3D0000}"/>
    <cellStyle name="RowTitles1-Detail 3 2 2 3 8 2" xfId="13009" xr:uid="{00000000-0005-0000-0000-00005F3D0000}"/>
    <cellStyle name="RowTitles1-Detail 3 2 2 3 8 2 2" xfId="23378" xr:uid="{00000000-0005-0000-0000-0000603D0000}"/>
    <cellStyle name="RowTitles1-Detail 3 2 2 3 8 2 2 2" xfId="34888" xr:uid="{00000000-0005-0000-0000-0000613D0000}"/>
    <cellStyle name="RowTitles1-Detail 3 2 2 3 8 2 3" xfId="32238" xr:uid="{00000000-0005-0000-0000-0000623D0000}"/>
    <cellStyle name="RowTitles1-Detail 3 2 2 3 8 3" xfId="16620" xr:uid="{00000000-0005-0000-0000-0000633D0000}"/>
    <cellStyle name="RowTitles1-Detail 3 2 2 3 8 3 2" xfId="29286" xr:uid="{00000000-0005-0000-0000-0000643D0000}"/>
    <cellStyle name="RowTitles1-Detail 3 2 2 3 8 3 2 2" xfId="38073" xr:uid="{00000000-0005-0000-0000-0000653D0000}"/>
    <cellStyle name="RowTitles1-Detail 3 2 2 3 8 4" xfId="8831" xr:uid="{00000000-0005-0000-0000-0000663D0000}"/>
    <cellStyle name="RowTitles1-Detail 3 2 2 3 8 4 2" xfId="18768" xr:uid="{00000000-0005-0000-0000-0000673D0000}"/>
    <cellStyle name="RowTitles1-Detail 3 2 2 3 8 5" xfId="20697" xr:uid="{00000000-0005-0000-0000-0000683D0000}"/>
    <cellStyle name="RowTitles1-Detail 3 2 2 3 9" xfId="10840" xr:uid="{00000000-0005-0000-0000-0000693D0000}"/>
    <cellStyle name="RowTitles1-Detail 3 2 2 3 9 2" xfId="4892" xr:uid="{00000000-0005-0000-0000-00006A3D0000}"/>
    <cellStyle name="RowTitles1-Detail 3 2 2 3 9 2 2" xfId="5649" xr:uid="{00000000-0005-0000-0000-00006B3D0000}"/>
    <cellStyle name="RowTitles1-Detail 3 2 2 3_STUD aligned by INSTIT" xfId="4982" xr:uid="{00000000-0005-0000-0000-00006C3D0000}"/>
    <cellStyle name="RowTitles1-Detail 3 2 2 4" xfId="528" xr:uid="{00000000-0005-0000-0000-00006D3D0000}"/>
    <cellStyle name="RowTitles1-Detail 3 2 2 4 2" xfId="884" xr:uid="{00000000-0005-0000-0000-00006E3D0000}"/>
    <cellStyle name="RowTitles1-Detail 3 2 2 4 2 2" xfId="2481" xr:uid="{00000000-0005-0000-0000-00006F3D0000}"/>
    <cellStyle name="RowTitles1-Detail 3 2 2 4 2 2 2" xfId="12122" xr:uid="{00000000-0005-0000-0000-0000703D0000}"/>
    <cellStyle name="RowTitles1-Detail 3 2 2 4 2 2 2 2" xfId="22522" xr:uid="{00000000-0005-0000-0000-0000713D0000}"/>
    <cellStyle name="RowTitles1-Detail 3 2 2 4 2 2 2 2 2" xfId="34203" xr:uid="{00000000-0005-0000-0000-0000723D0000}"/>
    <cellStyle name="RowTitles1-Detail 3 2 2 4 2 2 2 3" xfId="31403" xr:uid="{00000000-0005-0000-0000-0000733D0000}"/>
    <cellStyle name="RowTitles1-Detail 3 2 2 4 2 2 3" xfId="15769" xr:uid="{00000000-0005-0000-0000-0000743D0000}"/>
    <cellStyle name="RowTitles1-Detail 3 2 2 4 2 2 3 2" xfId="28435" xr:uid="{00000000-0005-0000-0000-0000753D0000}"/>
    <cellStyle name="RowTitles1-Detail 3 2 2 4 2 2 3 2 2" xfId="37222" xr:uid="{00000000-0005-0000-0000-0000763D0000}"/>
    <cellStyle name="RowTitles1-Detail 3 2 2 4 2 2 4" xfId="6826" xr:uid="{00000000-0005-0000-0000-0000773D0000}"/>
    <cellStyle name="RowTitles1-Detail 3 2 2 4 2 2 4 2" xfId="20284" xr:uid="{00000000-0005-0000-0000-0000783D0000}"/>
    <cellStyle name="RowTitles1-Detail 3 2 2 4 2 2 5" xfId="20853" xr:uid="{00000000-0005-0000-0000-0000793D0000}"/>
    <cellStyle name="RowTitles1-Detail 3 2 2 4 2 3" xfId="3665" xr:uid="{00000000-0005-0000-0000-00007A3D0000}"/>
    <cellStyle name="RowTitles1-Detail 3 2 2 4 2 3 2" xfId="13292" xr:uid="{00000000-0005-0000-0000-00007B3D0000}"/>
    <cellStyle name="RowTitles1-Detail 3 2 2 4 2 3 2 2" xfId="23658" xr:uid="{00000000-0005-0000-0000-00007C3D0000}"/>
    <cellStyle name="RowTitles1-Detail 3 2 2 4 2 3 2 2 2" xfId="35063" xr:uid="{00000000-0005-0000-0000-00007D3D0000}"/>
    <cellStyle name="RowTitles1-Detail 3 2 2 4 2 3 2 3" xfId="32440" xr:uid="{00000000-0005-0000-0000-00007E3D0000}"/>
    <cellStyle name="RowTitles1-Detail 3 2 2 4 2 3 3" xfId="16898" xr:uid="{00000000-0005-0000-0000-00007F3D0000}"/>
    <cellStyle name="RowTitles1-Detail 3 2 2 4 2 3 3 2" xfId="29564" xr:uid="{00000000-0005-0000-0000-0000803D0000}"/>
    <cellStyle name="RowTitles1-Detail 3 2 2 4 2 3 3 2 2" xfId="38343" xr:uid="{00000000-0005-0000-0000-0000813D0000}"/>
    <cellStyle name="RowTitles1-Detail 3 2 2 4 2 3 4" xfId="8332" xr:uid="{00000000-0005-0000-0000-0000823D0000}"/>
    <cellStyle name="RowTitles1-Detail 3 2 2 4 2 3 4 2" xfId="25142" xr:uid="{00000000-0005-0000-0000-0000833D0000}"/>
    <cellStyle name="RowTitles1-Detail 3 2 2 4 2 3 5" xfId="20221" xr:uid="{00000000-0005-0000-0000-0000843D0000}"/>
    <cellStyle name="RowTitles1-Detail 3 2 2 4 2 4" xfId="9125" xr:uid="{00000000-0005-0000-0000-0000853D0000}"/>
    <cellStyle name="RowTitles1-Detail 3 2 2 4 2 4 2" xfId="26563" xr:uid="{00000000-0005-0000-0000-0000863D0000}"/>
    <cellStyle name="RowTitles1-Detail 3 2 2 4 2 5" xfId="10636" xr:uid="{00000000-0005-0000-0000-0000873D0000}"/>
    <cellStyle name="RowTitles1-Detail 3 2 2 4 2 5 2" xfId="21119" xr:uid="{00000000-0005-0000-0000-0000883D0000}"/>
    <cellStyle name="RowTitles1-Detail 3 2 2 4 2 5 2 2" xfId="33450" xr:uid="{00000000-0005-0000-0000-0000893D0000}"/>
    <cellStyle name="RowTitles1-Detail 3 2 2 4 2 5 3" xfId="30569" xr:uid="{00000000-0005-0000-0000-00008A3D0000}"/>
    <cellStyle name="RowTitles1-Detail 3 2 2 4 2 6" xfId="14295" xr:uid="{00000000-0005-0000-0000-00008B3D0000}"/>
    <cellStyle name="RowTitles1-Detail 3 2 2 4 2 6 2" xfId="26996" xr:uid="{00000000-0005-0000-0000-00008C3D0000}"/>
    <cellStyle name="RowTitles1-Detail 3 2 2 4 2 6 2 2" xfId="35838" xr:uid="{00000000-0005-0000-0000-00008D3D0000}"/>
    <cellStyle name="RowTitles1-Detail 3 2 2 4 3" xfId="1163" xr:uid="{00000000-0005-0000-0000-00008E3D0000}"/>
    <cellStyle name="RowTitles1-Detail 3 2 2 4 3 2" xfId="2482" xr:uid="{00000000-0005-0000-0000-00008F3D0000}"/>
    <cellStyle name="RowTitles1-Detail 3 2 2 4 3 2 2" xfId="12123" xr:uid="{00000000-0005-0000-0000-0000903D0000}"/>
    <cellStyle name="RowTitles1-Detail 3 2 2 4 3 2 2 2" xfId="22523" xr:uid="{00000000-0005-0000-0000-0000913D0000}"/>
    <cellStyle name="RowTitles1-Detail 3 2 2 4 3 2 2 2 2" xfId="34204" xr:uid="{00000000-0005-0000-0000-0000923D0000}"/>
    <cellStyle name="RowTitles1-Detail 3 2 2 4 3 2 2 3" xfId="31404" xr:uid="{00000000-0005-0000-0000-0000933D0000}"/>
    <cellStyle name="RowTitles1-Detail 3 2 2 4 3 2 3" xfId="15770" xr:uid="{00000000-0005-0000-0000-0000943D0000}"/>
    <cellStyle name="RowTitles1-Detail 3 2 2 4 3 2 3 2" xfId="28436" xr:uid="{00000000-0005-0000-0000-0000953D0000}"/>
    <cellStyle name="RowTitles1-Detail 3 2 2 4 3 2 3 2 2" xfId="37223" xr:uid="{00000000-0005-0000-0000-0000963D0000}"/>
    <cellStyle name="RowTitles1-Detail 3 2 2 4 3 2 4" xfId="7000" xr:uid="{00000000-0005-0000-0000-0000973D0000}"/>
    <cellStyle name="RowTitles1-Detail 3 2 2 4 3 2 4 2" xfId="18563" xr:uid="{00000000-0005-0000-0000-0000983D0000}"/>
    <cellStyle name="RowTitles1-Detail 3 2 2 4 3 2 5" xfId="25881" xr:uid="{00000000-0005-0000-0000-0000993D0000}"/>
    <cellStyle name="RowTitles1-Detail 3 2 2 4 3 3" xfId="3941" xr:uid="{00000000-0005-0000-0000-00009A3D0000}"/>
    <cellStyle name="RowTitles1-Detail 3 2 2 4 3 3 2" xfId="13563" xr:uid="{00000000-0005-0000-0000-00009B3D0000}"/>
    <cellStyle name="RowTitles1-Detail 3 2 2 4 3 3 2 2" xfId="23923" xr:uid="{00000000-0005-0000-0000-00009C3D0000}"/>
    <cellStyle name="RowTitles1-Detail 3 2 2 4 3 3 2 2 2" xfId="35228" xr:uid="{00000000-0005-0000-0000-00009D3D0000}"/>
    <cellStyle name="RowTitles1-Detail 3 2 2 4 3 3 2 3" xfId="32633" xr:uid="{00000000-0005-0000-0000-00009E3D0000}"/>
    <cellStyle name="RowTitles1-Detail 3 2 2 4 3 3 3" xfId="17153" xr:uid="{00000000-0005-0000-0000-00009F3D0000}"/>
    <cellStyle name="RowTitles1-Detail 3 2 2 4 3 3 3 2" xfId="29819" xr:uid="{00000000-0005-0000-0000-0000A03D0000}"/>
    <cellStyle name="RowTitles1-Detail 3 2 2 4 3 3 3 2 2" xfId="38596" xr:uid="{00000000-0005-0000-0000-0000A13D0000}"/>
    <cellStyle name="RowTitles1-Detail 3 2 2 4 3 3 4" xfId="8508" xr:uid="{00000000-0005-0000-0000-0000A23D0000}"/>
    <cellStyle name="RowTitles1-Detail 3 2 2 4 3 3 4 2" xfId="20547" xr:uid="{00000000-0005-0000-0000-0000A33D0000}"/>
    <cellStyle name="RowTitles1-Detail 3 2 2 4 3 3 5" xfId="25995" xr:uid="{00000000-0005-0000-0000-0000A43D0000}"/>
    <cellStyle name="RowTitles1-Detail 3 2 2 4 3 4" xfId="9304" xr:uid="{00000000-0005-0000-0000-0000A53D0000}"/>
    <cellStyle name="RowTitles1-Detail 3 2 2 4 3 4 2" xfId="4652" xr:uid="{00000000-0005-0000-0000-0000A63D0000}"/>
    <cellStyle name="RowTitles1-Detail 3 2 2 4 3 5" xfId="14541" xr:uid="{00000000-0005-0000-0000-0000A73D0000}"/>
    <cellStyle name="RowTitles1-Detail 3 2 2 4 3 5 2" xfId="27232" xr:uid="{00000000-0005-0000-0000-0000A83D0000}"/>
    <cellStyle name="RowTitles1-Detail 3 2 2 4 3 5 2 2" xfId="36067" xr:uid="{00000000-0005-0000-0000-0000A93D0000}"/>
    <cellStyle name="RowTitles1-Detail 3 2 2 4 3 6" xfId="5468" xr:uid="{00000000-0005-0000-0000-0000AA3D0000}"/>
    <cellStyle name="RowTitles1-Detail 3 2 2 4 3 6 2" xfId="26252" xr:uid="{00000000-0005-0000-0000-0000AB3D0000}"/>
    <cellStyle name="RowTitles1-Detail 3 2 2 4 3 7" xfId="25671" xr:uid="{00000000-0005-0000-0000-0000AC3D0000}"/>
    <cellStyle name="RowTitles1-Detail 3 2 2 4 4" xfId="1391" xr:uid="{00000000-0005-0000-0000-0000AD3D0000}"/>
    <cellStyle name="RowTitles1-Detail 3 2 2 4 4 2" xfId="2483" xr:uid="{00000000-0005-0000-0000-0000AE3D0000}"/>
    <cellStyle name="RowTitles1-Detail 3 2 2 4 4 2 2" xfId="12124" xr:uid="{00000000-0005-0000-0000-0000AF3D0000}"/>
    <cellStyle name="RowTitles1-Detail 3 2 2 4 4 2 2 2" xfId="22524" xr:uid="{00000000-0005-0000-0000-0000B03D0000}"/>
    <cellStyle name="RowTitles1-Detail 3 2 2 4 4 2 2 2 2" xfId="34205" xr:uid="{00000000-0005-0000-0000-0000B13D0000}"/>
    <cellStyle name="RowTitles1-Detail 3 2 2 4 4 2 2 3" xfId="31405" xr:uid="{00000000-0005-0000-0000-0000B23D0000}"/>
    <cellStyle name="RowTitles1-Detail 3 2 2 4 4 2 3" xfId="15771" xr:uid="{00000000-0005-0000-0000-0000B33D0000}"/>
    <cellStyle name="RowTitles1-Detail 3 2 2 4 4 2 3 2" xfId="28437" xr:uid="{00000000-0005-0000-0000-0000B43D0000}"/>
    <cellStyle name="RowTitles1-Detail 3 2 2 4 4 2 3 2 2" xfId="37224" xr:uid="{00000000-0005-0000-0000-0000B53D0000}"/>
    <cellStyle name="RowTitles1-Detail 3 2 2 4 4 2 4" xfId="7170" xr:uid="{00000000-0005-0000-0000-0000B63D0000}"/>
    <cellStyle name="RowTitles1-Detail 3 2 2 4 4 2 4 2" xfId="20279" xr:uid="{00000000-0005-0000-0000-0000B73D0000}"/>
    <cellStyle name="RowTitles1-Detail 3 2 2 4 4 2 5" xfId="25889" xr:uid="{00000000-0005-0000-0000-0000B83D0000}"/>
    <cellStyle name="RowTitles1-Detail 3 2 2 4 4 3" xfId="4169" xr:uid="{00000000-0005-0000-0000-0000B93D0000}"/>
    <cellStyle name="RowTitles1-Detail 3 2 2 4 4 3 2" xfId="13791" xr:uid="{00000000-0005-0000-0000-0000BA3D0000}"/>
    <cellStyle name="RowTitles1-Detail 3 2 2 4 4 3 2 2" xfId="24140" xr:uid="{00000000-0005-0000-0000-0000BB3D0000}"/>
    <cellStyle name="RowTitles1-Detail 3 2 2 4 4 3 2 2 2" xfId="35377" xr:uid="{00000000-0005-0000-0000-0000BC3D0000}"/>
    <cellStyle name="RowTitles1-Detail 3 2 2 4 4 3 2 3" xfId="32805" xr:uid="{00000000-0005-0000-0000-0000BD3D0000}"/>
    <cellStyle name="RowTitles1-Detail 3 2 2 4 4 3 3" xfId="17365" xr:uid="{00000000-0005-0000-0000-0000BE3D0000}"/>
    <cellStyle name="RowTitles1-Detail 3 2 2 4 4 3 3 2" xfId="30031" xr:uid="{00000000-0005-0000-0000-0000BF3D0000}"/>
    <cellStyle name="RowTitles1-Detail 3 2 2 4 4 3 3 2 2" xfId="38808" xr:uid="{00000000-0005-0000-0000-0000C03D0000}"/>
    <cellStyle name="RowTitles1-Detail 3 2 2 4 4 3 4" xfId="8678" xr:uid="{00000000-0005-0000-0000-0000C13D0000}"/>
    <cellStyle name="RowTitles1-Detail 3 2 2 4 4 3 4 2" xfId="25806" xr:uid="{00000000-0005-0000-0000-0000C23D0000}"/>
    <cellStyle name="RowTitles1-Detail 3 2 2 4 4 3 5" xfId="19492" xr:uid="{00000000-0005-0000-0000-0000C33D0000}"/>
    <cellStyle name="RowTitles1-Detail 3 2 2 4 4 4" xfId="9473" xr:uid="{00000000-0005-0000-0000-0000C43D0000}"/>
    <cellStyle name="RowTitles1-Detail 3 2 2 4 4 4 2" xfId="23591" xr:uid="{00000000-0005-0000-0000-0000C53D0000}"/>
    <cellStyle name="RowTitles1-Detail 3 2 2 4 4 5" xfId="11062" xr:uid="{00000000-0005-0000-0000-0000C63D0000}"/>
    <cellStyle name="RowTitles1-Detail 3 2 2 4 4 5 2" xfId="21499" xr:uid="{00000000-0005-0000-0000-0000C73D0000}"/>
    <cellStyle name="RowTitles1-Detail 3 2 2 4 4 5 2 2" xfId="33662" xr:uid="{00000000-0005-0000-0000-0000C83D0000}"/>
    <cellStyle name="RowTitles1-Detail 3 2 2 4 4 5 3" xfId="30820" xr:uid="{00000000-0005-0000-0000-0000C93D0000}"/>
    <cellStyle name="RowTitles1-Detail 3 2 2 4 4 6" xfId="14769" xr:uid="{00000000-0005-0000-0000-0000CA3D0000}"/>
    <cellStyle name="RowTitles1-Detail 3 2 2 4 4 6 2" xfId="27452" xr:uid="{00000000-0005-0000-0000-0000CB3D0000}"/>
    <cellStyle name="RowTitles1-Detail 3 2 2 4 4 6 2 2" xfId="36279" xr:uid="{00000000-0005-0000-0000-0000CC3D0000}"/>
    <cellStyle name="RowTitles1-Detail 3 2 2 4 4 7" xfId="5629" xr:uid="{00000000-0005-0000-0000-0000CD3D0000}"/>
    <cellStyle name="RowTitles1-Detail 3 2 2 4 4 7 2" xfId="25228" xr:uid="{00000000-0005-0000-0000-0000CE3D0000}"/>
    <cellStyle name="RowTitles1-Detail 3 2 2 4 4 8" xfId="26213" xr:uid="{00000000-0005-0000-0000-0000CF3D0000}"/>
    <cellStyle name="RowTitles1-Detail 3 2 2 4 5" xfId="1607" xr:uid="{00000000-0005-0000-0000-0000D03D0000}"/>
    <cellStyle name="RowTitles1-Detail 3 2 2 4 5 2" xfId="2484" xr:uid="{00000000-0005-0000-0000-0000D13D0000}"/>
    <cellStyle name="RowTitles1-Detail 3 2 2 4 5 2 2" xfId="12125" xr:uid="{00000000-0005-0000-0000-0000D23D0000}"/>
    <cellStyle name="RowTitles1-Detail 3 2 2 4 5 2 2 2" xfId="22525" xr:uid="{00000000-0005-0000-0000-0000D33D0000}"/>
    <cellStyle name="RowTitles1-Detail 3 2 2 4 5 2 2 2 2" xfId="34206" xr:uid="{00000000-0005-0000-0000-0000D43D0000}"/>
    <cellStyle name="RowTitles1-Detail 3 2 2 4 5 2 2 3" xfId="31406" xr:uid="{00000000-0005-0000-0000-0000D53D0000}"/>
    <cellStyle name="RowTitles1-Detail 3 2 2 4 5 2 3" xfId="15772" xr:uid="{00000000-0005-0000-0000-0000D63D0000}"/>
    <cellStyle name="RowTitles1-Detail 3 2 2 4 5 2 3 2" xfId="28438" xr:uid="{00000000-0005-0000-0000-0000D73D0000}"/>
    <cellStyle name="RowTitles1-Detail 3 2 2 4 5 2 3 2 2" xfId="37225" xr:uid="{00000000-0005-0000-0000-0000D83D0000}"/>
    <cellStyle name="RowTitles1-Detail 3 2 2 4 5 2 4" xfId="7430" xr:uid="{00000000-0005-0000-0000-0000D93D0000}"/>
    <cellStyle name="RowTitles1-Detail 3 2 2 4 5 2 4 2" xfId="24665" xr:uid="{00000000-0005-0000-0000-0000DA3D0000}"/>
    <cellStyle name="RowTitles1-Detail 3 2 2 4 5 2 5" xfId="20149" xr:uid="{00000000-0005-0000-0000-0000DB3D0000}"/>
    <cellStyle name="RowTitles1-Detail 3 2 2 4 5 3" xfId="4385" xr:uid="{00000000-0005-0000-0000-0000DC3D0000}"/>
    <cellStyle name="RowTitles1-Detail 3 2 2 4 5 3 2" xfId="14007" xr:uid="{00000000-0005-0000-0000-0000DD3D0000}"/>
    <cellStyle name="RowTitles1-Detail 3 2 2 4 5 3 2 2" xfId="24346" xr:uid="{00000000-0005-0000-0000-0000DE3D0000}"/>
    <cellStyle name="RowTitles1-Detail 3 2 2 4 5 3 2 2 2" xfId="35517" xr:uid="{00000000-0005-0000-0000-0000DF3D0000}"/>
    <cellStyle name="RowTitles1-Detail 3 2 2 4 5 3 2 3" xfId="32966" xr:uid="{00000000-0005-0000-0000-0000E03D0000}"/>
    <cellStyle name="RowTitles1-Detail 3 2 2 4 5 3 3" xfId="17563" xr:uid="{00000000-0005-0000-0000-0000E13D0000}"/>
    <cellStyle name="RowTitles1-Detail 3 2 2 4 5 3 3 2" xfId="30229" xr:uid="{00000000-0005-0000-0000-0000E23D0000}"/>
    <cellStyle name="RowTitles1-Detail 3 2 2 4 5 3 3 2 2" xfId="39006" xr:uid="{00000000-0005-0000-0000-0000E33D0000}"/>
    <cellStyle name="RowTitles1-Detail 3 2 2 4 5 3 4" xfId="9753" xr:uid="{00000000-0005-0000-0000-0000E43D0000}"/>
    <cellStyle name="RowTitles1-Detail 3 2 2 4 5 3 4 2" xfId="26513" xr:uid="{00000000-0005-0000-0000-0000E53D0000}"/>
    <cellStyle name="RowTitles1-Detail 3 2 2 4 5 3 5" xfId="20187" xr:uid="{00000000-0005-0000-0000-0000E63D0000}"/>
    <cellStyle name="RowTitles1-Detail 3 2 2 4 5 4" xfId="11278" xr:uid="{00000000-0005-0000-0000-0000E73D0000}"/>
    <cellStyle name="RowTitles1-Detail 3 2 2 4 5 4 2" xfId="21707" xr:uid="{00000000-0005-0000-0000-0000E83D0000}"/>
    <cellStyle name="RowTitles1-Detail 3 2 2 4 5 4 2 2" xfId="33802" xr:uid="{00000000-0005-0000-0000-0000E93D0000}"/>
    <cellStyle name="RowTitles1-Detail 3 2 2 4 5 4 3" xfId="30981" xr:uid="{00000000-0005-0000-0000-0000EA3D0000}"/>
    <cellStyle name="RowTitles1-Detail 3 2 2 4 5 5" xfId="14985" xr:uid="{00000000-0005-0000-0000-0000EB3D0000}"/>
    <cellStyle name="RowTitles1-Detail 3 2 2 4 5 5 2" xfId="27659" xr:uid="{00000000-0005-0000-0000-0000EC3D0000}"/>
    <cellStyle name="RowTitles1-Detail 3 2 2 4 5 5 2 2" xfId="36477" xr:uid="{00000000-0005-0000-0000-0000ED3D0000}"/>
    <cellStyle name="RowTitles1-Detail 3 2 2 4 5 6" xfId="5885" xr:uid="{00000000-0005-0000-0000-0000EE3D0000}"/>
    <cellStyle name="RowTitles1-Detail 3 2 2 4 5 6 2" xfId="19013" xr:uid="{00000000-0005-0000-0000-0000EF3D0000}"/>
    <cellStyle name="RowTitles1-Detail 3 2 2 4 5 7" xfId="18050" xr:uid="{00000000-0005-0000-0000-0000F03D0000}"/>
    <cellStyle name="RowTitles1-Detail 3 2 2 4 6" xfId="1809" xr:uid="{00000000-0005-0000-0000-0000F13D0000}"/>
    <cellStyle name="RowTitles1-Detail 3 2 2 4 6 2" xfId="2485" xr:uid="{00000000-0005-0000-0000-0000F23D0000}"/>
    <cellStyle name="RowTitles1-Detail 3 2 2 4 6 2 2" xfId="12126" xr:uid="{00000000-0005-0000-0000-0000F33D0000}"/>
    <cellStyle name="RowTitles1-Detail 3 2 2 4 6 2 2 2" xfId="22526" xr:uid="{00000000-0005-0000-0000-0000F43D0000}"/>
    <cellStyle name="RowTitles1-Detail 3 2 2 4 6 2 2 2 2" xfId="34207" xr:uid="{00000000-0005-0000-0000-0000F53D0000}"/>
    <cellStyle name="RowTitles1-Detail 3 2 2 4 6 2 2 3" xfId="31407" xr:uid="{00000000-0005-0000-0000-0000F63D0000}"/>
    <cellStyle name="RowTitles1-Detail 3 2 2 4 6 2 3" xfId="15773" xr:uid="{00000000-0005-0000-0000-0000F73D0000}"/>
    <cellStyle name="RowTitles1-Detail 3 2 2 4 6 2 3 2" xfId="28439" xr:uid="{00000000-0005-0000-0000-0000F83D0000}"/>
    <cellStyle name="RowTitles1-Detail 3 2 2 4 6 2 3 2 2" xfId="37226" xr:uid="{00000000-0005-0000-0000-0000F93D0000}"/>
    <cellStyle name="RowTitles1-Detail 3 2 2 4 6 2 4" xfId="7431" xr:uid="{00000000-0005-0000-0000-0000FA3D0000}"/>
    <cellStyle name="RowTitles1-Detail 3 2 2 4 6 2 4 2" xfId="20175" xr:uid="{00000000-0005-0000-0000-0000FB3D0000}"/>
    <cellStyle name="RowTitles1-Detail 3 2 2 4 6 2 5" xfId="5203" xr:uid="{00000000-0005-0000-0000-0000FC3D0000}"/>
    <cellStyle name="RowTitles1-Detail 3 2 2 4 6 3" xfId="4587" xr:uid="{00000000-0005-0000-0000-0000FD3D0000}"/>
    <cellStyle name="RowTitles1-Detail 3 2 2 4 6 3 2" xfId="14209" xr:uid="{00000000-0005-0000-0000-0000FE3D0000}"/>
    <cellStyle name="RowTitles1-Detail 3 2 2 4 6 3 2 2" xfId="24538" xr:uid="{00000000-0005-0000-0000-0000FF3D0000}"/>
    <cellStyle name="RowTitles1-Detail 3 2 2 4 6 3 2 2 2" xfId="35648" xr:uid="{00000000-0005-0000-0000-0000003E0000}"/>
    <cellStyle name="RowTitles1-Detail 3 2 2 4 6 3 2 3" xfId="33118" xr:uid="{00000000-0005-0000-0000-0000013E0000}"/>
    <cellStyle name="RowTitles1-Detail 3 2 2 4 6 3 3" xfId="17750" xr:uid="{00000000-0005-0000-0000-0000023E0000}"/>
    <cellStyle name="RowTitles1-Detail 3 2 2 4 6 3 3 2" xfId="30416" xr:uid="{00000000-0005-0000-0000-0000033E0000}"/>
    <cellStyle name="RowTitles1-Detail 3 2 2 4 6 3 3 2 2" xfId="39193" xr:uid="{00000000-0005-0000-0000-0000043E0000}"/>
    <cellStyle name="RowTitles1-Detail 3 2 2 4 6 3 4" xfId="9754" xr:uid="{00000000-0005-0000-0000-0000053E0000}"/>
    <cellStyle name="RowTitles1-Detail 3 2 2 4 6 3 4 2" xfId="26287" xr:uid="{00000000-0005-0000-0000-0000063E0000}"/>
    <cellStyle name="RowTitles1-Detail 3 2 2 4 6 3 5" xfId="18875" xr:uid="{00000000-0005-0000-0000-0000073E0000}"/>
    <cellStyle name="RowTitles1-Detail 3 2 2 4 6 4" xfId="11480" xr:uid="{00000000-0005-0000-0000-0000083E0000}"/>
    <cellStyle name="RowTitles1-Detail 3 2 2 4 6 4 2" xfId="21903" xr:uid="{00000000-0005-0000-0000-0000093E0000}"/>
    <cellStyle name="RowTitles1-Detail 3 2 2 4 6 4 2 2" xfId="33933" xr:uid="{00000000-0005-0000-0000-00000A3E0000}"/>
    <cellStyle name="RowTitles1-Detail 3 2 2 4 6 4 3" xfId="31133" xr:uid="{00000000-0005-0000-0000-00000B3E0000}"/>
    <cellStyle name="RowTitles1-Detail 3 2 2 4 6 5" xfId="15187" xr:uid="{00000000-0005-0000-0000-00000C3E0000}"/>
    <cellStyle name="RowTitles1-Detail 3 2 2 4 6 5 2" xfId="27854" xr:uid="{00000000-0005-0000-0000-00000D3E0000}"/>
    <cellStyle name="RowTitles1-Detail 3 2 2 4 6 5 2 2" xfId="36664" xr:uid="{00000000-0005-0000-0000-00000E3E0000}"/>
    <cellStyle name="RowTitles1-Detail 3 2 2 4 6 6" xfId="5886" xr:uid="{00000000-0005-0000-0000-00000F3E0000}"/>
    <cellStyle name="RowTitles1-Detail 3 2 2 4 6 6 2" xfId="18212" xr:uid="{00000000-0005-0000-0000-0000103E0000}"/>
    <cellStyle name="RowTitles1-Detail 3 2 2 4 6 7" xfId="19815" xr:uid="{00000000-0005-0000-0000-0000113E0000}"/>
    <cellStyle name="RowTitles1-Detail 3 2 2 4 7" xfId="2480" xr:uid="{00000000-0005-0000-0000-0000123E0000}"/>
    <cellStyle name="RowTitles1-Detail 3 2 2 4 7 2" xfId="12121" xr:uid="{00000000-0005-0000-0000-0000133E0000}"/>
    <cellStyle name="RowTitles1-Detail 3 2 2 4 7 2 2" xfId="22521" xr:uid="{00000000-0005-0000-0000-0000143E0000}"/>
    <cellStyle name="RowTitles1-Detail 3 2 2 4 7 2 2 2" xfId="34202" xr:uid="{00000000-0005-0000-0000-0000153E0000}"/>
    <cellStyle name="RowTitles1-Detail 3 2 2 4 7 2 3" xfId="31402" xr:uid="{00000000-0005-0000-0000-0000163E0000}"/>
    <cellStyle name="RowTitles1-Detail 3 2 2 4 7 3" xfId="15768" xr:uid="{00000000-0005-0000-0000-0000173E0000}"/>
    <cellStyle name="RowTitles1-Detail 3 2 2 4 7 3 2" xfId="28434" xr:uid="{00000000-0005-0000-0000-0000183E0000}"/>
    <cellStyle name="RowTitles1-Detail 3 2 2 4 7 3 2 2" xfId="37221" xr:uid="{00000000-0005-0000-0000-0000193E0000}"/>
    <cellStyle name="RowTitles1-Detail 3 2 2 4 7 4" xfId="6563" xr:uid="{00000000-0005-0000-0000-00001A3E0000}"/>
    <cellStyle name="RowTitles1-Detail 3 2 2 4 7 4 2" xfId="24637" xr:uid="{00000000-0005-0000-0000-00001B3E0000}"/>
    <cellStyle name="RowTitles1-Detail 3 2 2 4 7 5" xfId="20414" xr:uid="{00000000-0005-0000-0000-00001C3E0000}"/>
    <cellStyle name="RowTitles1-Detail 3 2 2 4 8" xfId="8809" xr:uid="{00000000-0005-0000-0000-00001D3E0000}"/>
    <cellStyle name="RowTitles1-Detail 3 2 2 4 8 2" xfId="26447" xr:uid="{00000000-0005-0000-0000-00001E3E0000}"/>
    <cellStyle name="RowTitles1-Detail 3 2 2 4 9" xfId="10282" xr:uid="{00000000-0005-0000-0000-00001F3E0000}"/>
    <cellStyle name="RowTitles1-Detail 3 2 2 4 9 2" xfId="5437" xr:uid="{00000000-0005-0000-0000-0000203E0000}"/>
    <cellStyle name="RowTitles1-Detail 3 2 2 4 9 2 2" xfId="24890" xr:uid="{00000000-0005-0000-0000-0000213E0000}"/>
    <cellStyle name="RowTitles1-Detail 3 2 2 4_STUD aligned by INSTIT" xfId="4983" xr:uid="{00000000-0005-0000-0000-0000223E0000}"/>
    <cellStyle name="RowTitles1-Detail 3 2 2 5" xfId="698" xr:uid="{00000000-0005-0000-0000-0000233E0000}"/>
    <cellStyle name="RowTitles1-Detail 3 2 2 5 2" xfId="2486" xr:uid="{00000000-0005-0000-0000-0000243E0000}"/>
    <cellStyle name="RowTitles1-Detail 3 2 2 5 2 2" xfId="12127" xr:uid="{00000000-0005-0000-0000-0000253E0000}"/>
    <cellStyle name="RowTitles1-Detail 3 2 2 5 2 2 2" xfId="22527" xr:uid="{00000000-0005-0000-0000-0000263E0000}"/>
    <cellStyle name="RowTitles1-Detail 3 2 2 5 2 2 2 2" xfId="34208" xr:uid="{00000000-0005-0000-0000-0000273E0000}"/>
    <cellStyle name="RowTitles1-Detail 3 2 2 5 2 2 3" xfId="31408" xr:uid="{00000000-0005-0000-0000-0000283E0000}"/>
    <cellStyle name="RowTitles1-Detail 3 2 2 5 2 3" xfId="15774" xr:uid="{00000000-0005-0000-0000-0000293E0000}"/>
    <cellStyle name="RowTitles1-Detail 3 2 2 5 2 3 2" xfId="28440" xr:uid="{00000000-0005-0000-0000-00002A3E0000}"/>
    <cellStyle name="RowTitles1-Detail 3 2 2 5 2 3 2 2" xfId="37227" xr:uid="{00000000-0005-0000-0000-00002B3E0000}"/>
    <cellStyle name="RowTitles1-Detail 3 2 2 5 2 4" xfId="6677" xr:uid="{00000000-0005-0000-0000-00002C3E0000}"/>
    <cellStyle name="RowTitles1-Detail 3 2 2 5 2 4 2" xfId="26855" xr:uid="{00000000-0005-0000-0000-00002D3E0000}"/>
    <cellStyle name="RowTitles1-Detail 3 2 2 5 2 5" xfId="17983" xr:uid="{00000000-0005-0000-0000-00002E3E0000}"/>
    <cellStyle name="RowTitles1-Detail 3 2 2 5 3" xfId="3483" xr:uid="{00000000-0005-0000-0000-00002F3E0000}"/>
    <cellStyle name="RowTitles1-Detail 3 2 2 5 3 2" xfId="13117" xr:uid="{00000000-0005-0000-0000-0000303E0000}"/>
    <cellStyle name="RowTitles1-Detail 3 2 2 5 3 2 2" xfId="23485" xr:uid="{00000000-0005-0000-0000-0000313E0000}"/>
    <cellStyle name="RowTitles1-Detail 3 2 2 5 3 2 2 2" xfId="34947" xr:uid="{00000000-0005-0000-0000-0000323E0000}"/>
    <cellStyle name="RowTitles1-Detail 3 2 2 5 3 2 3" xfId="32306" xr:uid="{00000000-0005-0000-0000-0000333E0000}"/>
    <cellStyle name="RowTitles1-Detail 3 2 2 5 3 3" xfId="16726" xr:uid="{00000000-0005-0000-0000-0000343E0000}"/>
    <cellStyle name="RowTitles1-Detail 3 2 2 5 3 3 2" xfId="29392" xr:uid="{00000000-0005-0000-0000-0000353E0000}"/>
    <cellStyle name="RowTitles1-Detail 3 2 2 5 3 3 2 2" xfId="38175" xr:uid="{00000000-0005-0000-0000-0000363E0000}"/>
    <cellStyle name="RowTitles1-Detail 3 2 2 5 3 4" xfId="8184" xr:uid="{00000000-0005-0000-0000-0000373E0000}"/>
    <cellStyle name="RowTitles1-Detail 3 2 2 5 3 4 2" xfId="18694" xr:uid="{00000000-0005-0000-0000-0000383E0000}"/>
    <cellStyle name="RowTitles1-Detail 3 2 2 5 3 5" xfId="20606" xr:uid="{00000000-0005-0000-0000-0000393E0000}"/>
    <cellStyle name="RowTitles1-Detail 3 2 2 5 4" xfId="8018" xr:uid="{00000000-0005-0000-0000-00003A3E0000}"/>
    <cellStyle name="RowTitles1-Detail 3 2 2 5 4 2" xfId="18215" xr:uid="{00000000-0005-0000-0000-00003B3E0000}"/>
    <cellStyle name="RowTitles1-Detail 3 2 2 5 5" xfId="10485" xr:uid="{00000000-0005-0000-0000-00003C3E0000}"/>
    <cellStyle name="RowTitles1-Detail 3 2 2 5 5 2" xfId="20987" xr:uid="{00000000-0005-0000-0000-00003D3E0000}"/>
    <cellStyle name="RowTitles1-Detail 3 2 2 5 5 2 2" xfId="33375" xr:uid="{00000000-0005-0000-0000-00003E3E0000}"/>
    <cellStyle name="RowTitles1-Detail 3 2 2 5 5 3" xfId="30482" xr:uid="{00000000-0005-0000-0000-00003F3E0000}"/>
    <cellStyle name="RowTitles1-Detail 3 2 2 5 6" xfId="10325" xr:uid="{00000000-0005-0000-0000-0000403E0000}"/>
    <cellStyle name="RowTitles1-Detail 3 2 2 5 6 2" xfId="18150" xr:uid="{00000000-0005-0000-0000-0000413E0000}"/>
    <cellStyle name="RowTitles1-Detail 3 2 2 5 6 2 2" xfId="33175" xr:uid="{00000000-0005-0000-0000-0000423E0000}"/>
    <cellStyle name="RowTitles1-Detail 3 2 2 6" xfId="977" xr:uid="{00000000-0005-0000-0000-0000433E0000}"/>
    <cellStyle name="RowTitles1-Detail 3 2 2 6 2" xfId="2487" xr:uid="{00000000-0005-0000-0000-0000443E0000}"/>
    <cellStyle name="RowTitles1-Detail 3 2 2 6 2 2" xfId="12128" xr:uid="{00000000-0005-0000-0000-0000453E0000}"/>
    <cellStyle name="RowTitles1-Detail 3 2 2 6 2 2 2" xfId="22528" xr:uid="{00000000-0005-0000-0000-0000463E0000}"/>
    <cellStyle name="RowTitles1-Detail 3 2 2 6 2 2 2 2" xfId="34209" xr:uid="{00000000-0005-0000-0000-0000473E0000}"/>
    <cellStyle name="RowTitles1-Detail 3 2 2 6 2 2 3" xfId="31409" xr:uid="{00000000-0005-0000-0000-0000483E0000}"/>
    <cellStyle name="RowTitles1-Detail 3 2 2 6 2 3" xfId="15775" xr:uid="{00000000-0005-0000-0000-0000493E0000}"/>
    <cellStyle name="RowTitles1-Detail 3 2 2 6 2 3 2" xfId="28441" xr:uid="{00000000-0005-0000-0000-00004A3E0000}"/>
    <cellStyle name="RowTitles1-Detail 3 2 2 6 2 3 2 2" xfId="37228" xr:uid="{00000000-0005-0000-0000-00004B3E0000}"/>
    <cellStyle name="RowTitles1-Detail 3 2 2 6 2 4" xfId="6686" xr:uid="{00000000-0005-0000-0000-00004C3E0000}"/>
    <cellStyle name="RowTitles1-Detail 3 2 2 6 2 4 2" xfId="19209" xr:uid="{00000000-0005-0000-0000-00004D3E0000}"/>
    <cellStyle name="RowTitles1-Detail 3 2 2 6 2 5" xfId="22237" xr:uid="{00000000-0005-0000-0000-00004E3E0000}"/>
    <cellStyle name="RowTitles1-Detail 3 2 2 6 3" xfId="3755" xr:uid="{00000000-0005-0000-0000-00004F3E0000}"/>
    <cellStyle name="RowTitles1-Detail 3 2 2 6 3 2" xfId="13382" xr:uid="{00000000-0005-0000-0000-0000503E0000}"/>
    <cellStyle name="RowTitles1-Detail 3 2 2 6 3 2 2" xfId="23747" xr:uid="{00000000-0005-0000-0000-0000513E0000}"/>
    <cellStyle name="RowTitles1-Detail 3 2 2 6 3 2 2 2" xfId="35112" xr:uid="{00000000-0005-0000-0000-0000523E0000}"/>
    <cellStyle name="RowTitles1-Detail 3 2 2 6 3 2 3" xfId="32497" xr:uid="{00000000-0005-0000-0000-0000533E0000}"/>
    <cellStyle name="RowTitles1-Detail 3 2 2 6 3 3" xfId="16981" xr:uid="{00000000-0005-0000-0000-0000543E0000}"/>
    <cellStyle name="RowTitles1-Detail 3 2 2 6 3 3 2" xfId="29647" xr:uid="{00000000-0005-0000-0000-0000553E0000}"/>
    <cellStyle name="RowTitles1-Detail 3 2 2 6 3 3 2 2" xfId="38426" xr:uid="{00000000-0005-0000-0000-0000563E0000}"/>
    <cellStyle name="RowTitles1-Detail 3 2 2 6 3 4" xfId="8193" xr:uid="{00000000-0005-0000-0000-0000573E0000}"/>
    <cellStyle name="RowTitles1-Detail 3 2 2 6 3 4 2" xfId="25645" xr:uid="{00000000-0005-0000-0000-0000583E0000}"/>
    <cellStyle name="RowTitles1-Detail 3 2 2 6 3 5" xfId="20338" xr:uid="{00000000-0005-0000-0000-0000593E0000}"/>
    <cellStyle name="RowTitles1-Detail 3 2 2 6 4" xfId="8714" xr:uid="{00000000-0005-0000-0000-00005A3E0000}"/>
    <cellStyle name="RowTitles1-Detail 3 2 2 6 4 2" xfId="26852" xr:uid="{00000000-0005-0000-0000-00005B3E0000}"/>
    <cellStyle name="RowTitles1-Detail 3 2 2 6 5" xfId="14384" xr:uid="{00000000-0005-0000-0000-00005C3E0000}"/>
    <cellStyle name="RowTitles1-Detail 3 2 2 6 5 2" xfId="27081" xr:uid="{00000000-0005-0000-0000-00005D3E0000}"/>
    <cellStyle name="RowTitles1-Detail 3 2 2 6 5 2 2" xfId="35920" xr:uid="{00000000-0005-0000-0000-00005E3E0000}"/>
    <cellStyle name="RowTitles1-Detail 3 2 2 6 6" xfId="5222" xr:uid="{00000000-0005-0000-0000-00005F3E0000}"/>
    <cellStyle name="RowTitles1-Detail 3 2 2 6 6 2" xfId="24874" xr:uid="{00000000-0005-0000-0000-0000603E0000}"/>
    <cellStyle name="RowTitles1-Detail 3 2 2 6 7" xfId="5302" xr:uid="{00000000-0005-0000-0000-0000613E0000}"/>
    <cellStyle name="RowTitles1-Detail 3 2 2 7" xfId="1211" xr:uid="{00000000-0005-0000-0000-0000623E0000}"/>
    <cellStyle name="RowTitles1-Detail 3 2 2 7 2" xfId="2488" xr:uid="{00000000-0005-0000-0000-0000633E0000}"/>
    <cellStyle name="RowTitles1-Detail 3 2 2 7 2 2" xfId="12129" xr:uid="{00000000-0005-0000-0000-0000643E0000}"/>
    <cellStyle name="RowTitles1-Detail 3 2 2 7 2 2 2" xfId="22529" xr:uid="{00000000-0005-0000-0000-0000653E0000}"/>
    <cellStyle name="RowTitles1-Detail 3 2 2 7 2 2 2 2" xfId="34210" xr:uid="{00000000-0005-0000-0000-0000663E0000}"/>
    <cellStyle name="RowTitles1-Detail 3 2 2 7 2 2 3" xfId="31410" xr:uid="{00000000-0005-0000-0000-0000673E0000}"/>
    <cellStyle name="RowTitles1-Detail 3 2 2 7 2 3" xfId="15776" xr:uid="{00000000-0005-0000-0000-0000683E0000}"/>
    <cellStyle name="RowTitles1-Detail 3 2 2 7 2 3 2" xfId="28442" xr:uid="{00000000-0005-0000-0000-0000693E0000}"/>
    <cellStyle name="RowTitles1-Detail 3 2 2 7 2 3 2 2" xfId="37229" xr:uid="{00000000-0005-0000-0000-00006A3E0000}"/>
    <cellStyle name="RowTitles1-Detail 3 2 2 7 2 4" xfId="7065" xr:uid="{00000000-0005-0000-0000-00006B3E0000}"/>
    <cellStyle name="RowTitles1-Detail 3 2 2 7 2 4 2" xfId="18905" xr:uid="{00000000-0005-0000-0000-00006C3E0000}"/>
    <cellStyle name="RowTitles1-Detail 3 2 2 7 2 5" xfId="26866" xr:uid="{00000000-0005-0000-0000-00006D3E0000}"/>
    <cellStyle name="RowTitles1-Detail 3 2 2 7 3" xfId="3989" xr:uid="{00000000-0005-0000-0000-00006E3E0000}"/>
    <cellStyle name="RowTitles1-Detail 3 2 2 7 3 2" xfId="13611" xr:uid="{00000000-0005-0000-0000-00006F3E0000}"/>
    <cellStyle name="RowTitles1-Detail 3 2 2 7 3 2 2" xfId="23968" xr:uid="{00000000-0005-0000-0000-0000703E0000}"/>
    <cellStyle name="RowTitles1-Detail 3 2 2 7 3 2 2 2" xfId="35259" xr:uid="{00000000-0005-0000-0000-0000713E0000}"/>
    <cellStyle name="RowTitles1-Detail 3 2 2 7 3 2 3" xfId="32669" xr:uid="{00000000-0005-0000-0000-0000723E0000}"/>
    <cellStyle name="RowTitles1-Detail 3 2 2 7 3 3" xfId="17195" xr:uid="{00000000-0005-0000-0000-0000733E0000}"/>
    <cellStyle name="RowTitles1-Detail 3 2 2 7 3 3 2" xfId="29861" xr:uid="{00000000-0005-0000-0000-0000743E0000}"/>
    <cellStyle name="RowTitles1-Detail 3 2 2 7 3 3 2 2" xfId="38638" xr:uid="{00000000-0005-0000-0000-0000753E0000}"/>
    <cellStyle name="RowTitles1-Detail 3 2 2 7 3 4" xfId="8573" xr:uid="{00000000-0005-0000-0000-0000763E0000}"/>
    <cellStyle name="RowTitles1-Detail 3 2 2 7 3 4 2" xfId="4866" xr:uid="{00000000-0005-0000-0000-0000773E0000}"/>
    <cellStyle name="RowTitles1-Detail 3 2 2 7 3 5" xfId="17920" xr:uid="{00000000-0005-0000-0000-0000783E0000}"/>
    <cellStyle name="RowTitles1-Detail 3 2 2 7 4" xfId="9369" xr:uid="{00000000-0005-0000-0000-0000793E0000}"/>
    <cellStyle name="RowTitles1-Detail 3 2 2 7 4 2" xfId="26070" xr:uid="{00000000-0005-0000-0000-00007A3E0000}"/>
    <cellStyle name="RowTitles1-Detail 3 2 2 7 5" xfId="10882" xr:uid="{00000000-0005-0000-0000-00007B3E0000}"/>
    <cellStyle name="RowTitles1-Detail 3 2 2 7 5 2" xfId="21326" xr:uid="{00000000-0005-0000-0000-00007C3E0000}"/>
    <cellStyle name="RowTitles1-Detail 3 2 2 7 5 2 2" xfId="33544" xr:uid="{00000000-0005-0000-0000-00007D3E0000}"/>
    <cellStyle name="RowTitles1-Detail 3 2 2 7 5 3" xfId="30684" xr:uid="{00000000-0005-0000-0000-00007E3E0000}"/>
    <cellStyle name="RowTitles1-Detail 3 2 2 7 6" xfId="14589" xr:uid="{00000000-0005-0000-0000-00007F3E0000}"/>
    <cellStyle name="RowTitles1-Detail 3 2 2 7 6 2" xfId="27278" xr:uid="{00000000-0005-0000-0000-0000803E0000}"/>
    <cellStyle name="RowTitles1-Detail 3 2 2 7 6 2 2" xfId="36109" xr:uid="{00000000-0005-0000-0000-0000813E0000}"/>
    <cellStyle name="RowTitles1-Detail 3 2 2 7 7" xfId="5525" xr:uid="{00000000-0005-0000-0000-0000823E0000}"/>
    <cellStyle name="RowTitles1-Detail 3 2 2 7 7 2" xfId="25903" xr:uid="{00000000-0005-0000-0000-0000833E0000}"/>
    <cellStyle name="RowTitles1-Detail 3 2 2 7 8" xfId="25028" xr:uid="{00000000-0005-0000-0000-0000843E0000}"/>
    <cellStyle name="RowTitles1-Detail 3 2 2 8" xfId="1431" xr:uid="{00000000-0005-0000-0000-0000853E0000}"/>
    <cellStyle name="RowTitles1-Detail 3 2 2 8 2" xfId="2489" xr:uid="{00000000-0005-0000-0000-0000863E0000}"/>
    <cellStyle name="RowTitles1-Detail 3 2 2 8 2 2" xfId="12130" xr:uid="{00000000-0005-0000-0000-0000873E0000}"/>
    <cellStyle name="RowTitles1-Detail 3 2 2 8 2 2 2" xfId="22530" xr:uid="{00000000-0005-0000-0000-0000883E0000}"/>
    <cellStyle name="RowTitles1-Detail 3 2 2 8 2 2 2 2" xfId="34211" xr:uid="{00000000-0005-0000-0000-0000893E0000}"/>
    <cellStyle name="RowTitles1-Detail 3 2 2 8 2 2 3" xfId="31411" xr:uid="{00000000-0005-0000-0000-00008A3E0000}"/>
    <cellStyle name="RowTitles1-Detail 3 2 2 8 2 3" xfId="15777" xr:uid="{00000000-0005-0000-0000-00008B3E0000}"/>
    <cellStyle name="RowTitles1-Detail 3 2 2 8 2 3 2" xfId="28443" xr:uid="{00000000-0005-0000-0000-00008C3E0000}"/>
    <cellStyle name="RowTitles1-Detail 3 2 2 8 2 3 2 2" xfId="37230" xr:uid="{00000000-0005-0000-0000-00008D3E0000}"/>
    <cellStyle name="RowTitles1-Detail 3 2 2 8 2 4" xfId="7432" xr:uid="{00000000-0005-0000-0000-00008E3E0000}"/>
    <cellStyle name="RowTitles1-Detail 3 2 2 8 2 4 2" xfId="5655" xr:uid="{00000000-0005-0000-0000-00008F3E0000}"/>
    <cellStyle name="RowTitles1-Detail 3 2 2 8 2 5" xfId="25389" xr:uid="{00000000-0005-0000-0000-0000903E0000}"/>
    <cellStyle name="RowTitles1-Detail 3 2 2 8 3" xfId="4209" xr:uid="{00000000-0005-0000-0000-0000913E0000}"/>
    <cellStyle name="RowTitles1-Detail 3 2 2 8 3 2" xfId="13831" xr:uid="{00000000-0005-0000-0000-0000923E0000}"/>
    <cellStyle name="RowTitles1-Detail 3 2 2 8 3 2 2" xfId="24176" xr:uid="{00000000-0005-0000-0000-0000933E0000}"/>
    <cellStyle name="RowTitles1-Detail 3 2 2 8 3 2 2 2" xfId="35401" xr:uid="{00000000-0005-0000-0000-0000943E0000}"/>
    <cellStyle name="RowTitles1-Detail 3 2 2 8 3 2 3" xfId="32832" xr:uid="{00000000-0005-0000-0000-0000953E0000}"/>
    <cellStyle name="RowTitles1-Detail 3 2 2 8 3 3" xfId="17397" xr:uid="{00000000-0005-0000-0000-0000963E0000}"/>
    <cellStyle name="RowTitles1-Detail 3 2 2 8 3 3 2" xfId="30063" xr:uid="{00000000-0005-0000-0000-0000973E0000}"/>
    <cellStyle name="RowTitles1-Detail 3 2 2 8 3 3 2 2" xfId="38840" xr:uid="{00000000-0005-0000-0000-0000983E0000}"/>
    <cellStyle name="RowTitles1-Detail 3 2 2 8 3 4" xfId="9755" xr:uid="{00000000-0005-0000-0000-0000993E0000}"/>
    <cellStyle name="RowTitles1-Detail 3 2 2 8 3 4 2" xfId="18235" xr:uid="{00000000-0005-0000-0000-00009A3E0000}"/>
    <cellStyle name="RowTitles1-Detail 3 2 2 8 3 5" xfId="26707" xr:uid="{00000000-0005-0000-0000-00009B3E0000}"/>
    <cellStyle name="RowTitles1-Detail 3 2 2 8 4" xfId="11102" xr:uid="{00000000-0005-0000-0000-00009C3E0000}"/>
    <cellStyle name="RowTitles1-Detail 3 2 2 8 4 2" xfId="21536" xr:uid="{00000000-0005-0000-0000-00009D3E0000}"/>
    <cellStyle name="RowTitles1-Detail 3 2 2 8 4 2 2" xfId="33686" xr:uid="{00000000-0005-0000-0000-00009E3E0000}"/>
    <cellStyle name="RowTitles1-Detail 3 2 2 8 4 3" xfId="30847" xr:uid="{00000000-0005-0000-0000-00009F3E0000}"/>
    <cellStyle name="RowTitles1-Detail 3 2 2 8 5" xfId="14809" xr:uid="{00000000-0005-0000-0000-0000A03E0000}"/>
    <cellStyle name="RowTitles1-Detail 3 2 2 8 5 2" xfId="27490" xr:uid="{00000000-0005-0000-0000-0000A13E0000}"/>
    <cellStyle name="RowTitles1-Detail 3 2 2 8 5 2 2" xfId="36311" xr:uid="{00000000-0005-0000-0000-0000A23E0000}"/>
    <cellStyle name="RowTitles1-Detail 3 2 2 8 6" xfId="5887" xr:uid="{00000000-0005-0000-0000-0000A33E0000}"/>
    <cellStyle name="RowTitles1-Detail 3 2 2 8 6 2" xfId="19701" xr:uid="{00000000-0005-0000-0000-0000A43E0000}"/>
    <cellStyle name="RowTitles1-Detail 3 2 2 8 7" xfId="26812" xr:uid="{00000000-0005-0000-0000-0000A53E0000}"/>
    <cellStyle name="RowTitles1-Detail 3 2 2 9" xfId="1635" xr:uid="{00000000-0005-0000-0000-0000A63E0000}"/>
    <cellStyle name="RowTitles1-Detail 3 2 2 9 2" xfId="2490" xr:uid="{00000000-0005-0000-0000-0000A73E0000}"/>
    <cellStyle name="RowTitles1-Detail 3 2 2 9 2 2" xfId="12131" xr:uid="{00000000-0005-0000-0000-0000A83E0000}"/>
    <cellStyle name="RowTitles1-Detail 3 2 2 9 2 2 2" xfId="22531" xr:uid="{00000000-0005-0000-0000-0000A93E0000}"/>
    <cellStyle name="RowTitles1-Detail 3 2 2 9 2 2 2 2" xfId="34212" xr:uid="{00000000-0005-0000-0000-0000AA3E0000}"/>
    <cellStyle name="RowTitles1-Detail 3 2 2 9 2 2 3" xfId="31412" xr:uid="{00000000-0005-0000-0000-0000AB3E0000}"/>
    <cellStyle name="RowTitles1-Detail 3 2 2 9 2 3" xfId="15778" xr:uid="{00000000-0005-0000-0000-0000AC3E0000}"/>
    <cellStyle name="RowTitles1-Detail 3 2 2 9 2 3 2" xfId="28444" xr:uid="{00000000-0005-0000-0000-0000AD3E0000}"/>
    <cellStyle name="RowTitles1-Detail 3 2 2 9 2 3 2 2" xfId="37231" xr:uid="{00000000-0005-0000-0000-0000AE3E0000}"/>
    <cellStyle name="RowTitles1-Detail 3 2 2 9 2 4" xfId="7433" xr:uid="{00000000-0005-0000-0000-0000AF3E0000}"/>
    <cellStyle name="RowTitles1-Detail 3 2 2 9 2 4 2" xfId="18342" xr:uid="{00000000-0005-0000-0000-0000B03E0000}"/>
    <cellStyle name="RowTitles1-Detail 3 2 2 9 2 5" xfId="26572" xr:uid="{00000000-0005-0000-0000-0000B13E0000}"/>
    <cellStyle name="RowTitles1-Detail 3 2 2 9 3" xfId="4413" xr:uid="{00000000-0005-0000-0000-0000B23E0000}"/>
    <cellStyle name="RowTitles1-Detail 3 2 2 9 3 2" xfId="14035" xr:uid="{00000000-0005-0000-0000-0000B33E0000}"/>
    <cellStyle name="RowTitles1-Detail 3 2 2 9 3 2 2" xfId="24372" xr:uid="{00000000-0005-0000-0000-0000B43E0000}"/>
    <cellStyle name="RowTitles1-Detail 3 2 2 9 3 2 2 2" xfId="35534" xr:uid="{00000000-0005-0000-0000-0000B53E0000}"/>
    <cellStyle name="RowTitles1-Detail 3 2 2 9 3 2 3" xfId="32986" xr:uid="{00000000-0005-0000-0000-0000B63E0000}"/>
    <cellStyle name="RowTitles1-Detail 3 2 2 9 3 3" xfId="17586" xr:uid="{00000000-0005-0000-0000-0000B73E0000}"/>
    <cellStyle name="RowTitles1-Detail 3 2 2 9 3 3 2" xfId="30252" xr:uid="{00000000-0005-0000-0000-0000B83E0000}"/>
    <cellStyle name="RowTitles1-Detail 3 2 2 9 3 3 2 2" xfId="39029" xr:uid="{00000000-0005-0000-0000-0000B93E0000}"/>
    <cellStyle name="RowTitles1-Detail 3 2 2 9 3 4" xfId="9756" xr:uid="{00000000-0005-0000-0000-0000BA3E0000}"/>
    <cellStyle name="RowTitles1-Detail 3 2 2 9 3 4 2" xfId="24853" xr:uid="{00000000-0005-0000-0000-0000BB3E0000}"/>
    <cellStyle name="RowTitles1-Detail 3 2 2 9 3 5" xfId="26900" xr:uid="{00000000-0005-0000-0000-0000BC3E0000}"/>
    <cellStyle name="RowTitles1-Detail 3 2 2 9 4" xfId="11306" xr:uid="{00000000-0005-0000-0000-0000BD3E0000}"/>
    <cellStyle name="RowTitles1-Detail 3 2 2 9 4 2" xfId="21735" xr:uid="{00000000-0005-0000-0000-0000BE3E0000}"/>
    <cellStyle name="RowTitles1-Detail 3 2 2 9 4 2 2" xfId="33819" xr:uid="{00000000-0005-0000-0000-0000BF3E0000}"/>
    <cellStyle name="RowTitles1-Detail 3 2 2 9 4 3" xfId="31001" xr:uid="{00000000-0005-0000-0000-0000C03E0000}"/>
    <cellStyle name="RowTitles1-Detail 3 2 2 9 5" xfId="15013" xr:uid="{00000000-0005-0000-0000-0000C13E0000}"/>
    <cellStyle name="RowTitles1-Detail 3 2 2 9 5 2" xfId="27686" xr:uid="{00000000-0005-0000-0000-0000C23E0000}"/>
    <cellStyle name="RowTitles1-Detail 3 2 2 9 5 2 2" xfId="36500" xr:uid="{00000000-0005-0000-0000-0000C33E0000}"/>
    <cellStyle name="RowTitles1-Detail 3 2 2 9 6" xfId="5888" xr:uid="{00000000-0005-0000-0000-0000C43E0000}"/>
    <cellStyle name="RowTitles1-Detail 3 2 2 9 6 2" xfId="20374" xr:uid="{00000000-0005-0000-0000-0000C53E0000}"/>
    <cellStyle name="RowTitles1-Detail 3 2 2 9 7" xfId="5500" xr:uid="{00000000-0005-0000-0000-0000C63E0000}"/>
    <cellStyle name="RowTitles1-Detail 3 2 2_STUD aligned by INSTIT" xfId="4980" xr:uid="{00000000-0005-0000-0000-0000C73E0000}"/>
    <cellStyle name="RowTitles1-Detail 3 2 3" xfId="403" xr:uid="{00000000-0005-0000-0000-0000C83E0000}"/>
    <cellStyle name="RowTitles1-Detail 3 2 3 2" xfId="759" xr:uid="{00000000-0005-0000-0000-0000C93E0000}"/>
    <cellStyle name="RowTitles1-Detail 3 2 3 2 2" xfId="2492" xr:uid="{00000000-0005-0000-0000-0000CA3E0000}"/>
    <cellStyle name="RowTitles1-Detail 3 2 3 2 2 2" xfId="12133" xr:uid="{00000000-0005-0000-0000-0000CB3E0000}"/>
    <cellStyle name="RowTitles1-Detail 3 2 3 2 2 2 2" xfId="22533" xr:uid="{00000000-0005-0000-0000-0000CC3E0000}"/>
    <cellStyle name="RowTitles1-Detail 3 2 3 2 2 2 2 2" xfId="34214" xr:uid="{00000000-0005-0000-0000-0000CD3E0000}"/>
    <cellStyle name="RowTitles1-Detail 3 2 3 2 2 2 3" xfId="31414" xr:uid="{00000000-0005-0000-0000-0000CE3E0000}"/>
    <cellStyle name="RowTitles1-Detail 3 2 3 2 2 3" xfId="15780" xr:uid="{00000000-0005-0000-0000-0000CF3E0000}"/>
    <cellStyle name="RowTitles1-Detail 3 2 3 2 2 3 2" xfId="28446" xr:uid="{00000000-0005-0000-0000-0000D03E0000}"/>
    <cellStyle name="RowTitles1-Detail 3 2 3 2 2 3 2 2" xfId="37233" xr:uid="{00000000-0005-0000-0000-0000D13E0000}"/>
    <cellStyle name="RowTitles1-Detail 3 2 3 2 2 4" xfId="6883" xr:uid="{00000000-0005-0000-0000-0000D23E0000}"/>
    <cellStyle name="RowTitles1-Detail 3 2 3 2 2 4 2" xfId="18894" xr:uid="{00000000-0005-0000-0000-0000D33E0000}"/>
    <cellStyle name="RowTitles1-Detail 3 2 3 2 2 5" xfId="18327" xr:uid="{00000000-0005-0000-0000-0000D43E0000}"/>
    <cellStyle name="RowTitles1-Detail 3 2 3 2 3" xfId="3540" xr:uid="{00000000-0005-0000-0000-0000D53E0000}"/>
    <cellStyle name="RowTitles1-Detail 3 2 3 2 3 2" xfId="13172" xr:uid="{00000000-0005-0000-0000-0000D63E0000}"/>
    <cellStyle name="RowTitles1-Detail 3 2 3 2 3 2 2" xfId="23539" xr:uid="{00000000-0005-0000-0000-0000D73E0000}"/>
    <cellStyle name="RowTitles1-Detail 3 2 3 2 3 2 2 2" xfId="34983" xr:uid="{00000000-0005-0000-0000-0000D83E0000}"/>
    <cellStyle name="RowTitles1-Detail 3 2 3 2 3 2 3" xfId="32347" xr:uid="{00000000-0005-0000-0000-0000D93E0000}"/>
    <cellStyle name="RowTitles1-Detail 3 2 3 2 3 3" xfId="16781" xr:uid="{00000000-0005-0000-0000-0000DA3E0000}"/>
    <cellStyle name="RowTitles1-Detail 3 2 3 2 3 3 2" xfId="29447" xr:uid="{00000000-0005-0000-0000-0000DB3E0000}"/>
    <cellStyle name="RowTitles1-Detail 3 2 3 2 3 3 2 2" xfId="38228" xr:uid="{00000000-0005-0000-0000-0000DC3E0000}"/>
    <cellStyle name="RowTitles1-Detail 3 2 3 2 3 4" xfId="8390" xr:uid="{00000000-0005-0000-0000-0000DD3E0000}"/>
    <cellStyle name="RowTitles1-Detail 3 2 3 2 3 4 2" xfId="5647" xr:uid="{00000000-0005-0000-0000-0000DE3E0000}"/>
    <cellStyle name="RowTitles1-Detail 3 2 3 2 3 5" xfId="17944" xr:uid="{00000000-0005-0000-0000-0000DF3E0000}"/>
    <cellStyle name="RowTitles1-Detail 3 2 3 2 4" xfId="9184" xr:uid="{00000000-0005-0000-0000-0000E03E0000}"/>
    <cellStyle name="RowTitles1-Detail 3 2 3 2 4 2" xfId="26837" xr:uid="{00000000-0005-0000-0000-0000E13E0000}"/>
    <cellStyle name="RowTitles1-Detail 3 2 3 2 5" xfId="10182" xr:uid="{00000000-0005-0000-0000-0000E23E0000}"/>
    <cellStyle name="RowTitles1-Detail 3 2 3 2 5 2" xfId="20503" xr:uid="{00000000-0005-0000-0000-0000E33E0000}"/>
    <cellStyle name="RowTitles1-Detail 3 2 3 2 5 2 2" xfId="33313" xr:uid="{00000000-0005-0000-0000-0000E43E0000}"/>
    <cellStyle name="RowTitles1-Detail 3 2 3 3" xfId="1038" xr:uid="{00000000-0005-0000-0000-0000E53E0000}"/>
    <cellStyle name="RowTitles1-Detail 3 2 3 3 2" xfId="2493" xr:uid="{00000000-0005-0000-0000-0000E63E0000}"/>
    <cellStyle name="RowTitles1-Detail 3 2 3 3 2 2" xfId="12134" xr:uid="{00000000-0005-0000-0000-0000E73E0000}"/>
    <cellStyle name="RowTitles1-Detail 3 2 3 3 2 2 2" xfId="22534" xr:uid="{00000000-0005-0000-0000-0000E83E0000}"/>
    <cellStyle name="RowTitles1-Detail 3 2 3 3 2 2 2 2" xfId="34215" xr:uid="{00000000-0005-0000-0000-0000E93E0000}"/>
    <cellStyle name="RowTitles1-Detail 3 2 3 3 2 2 3" xfId="31415" xr:uid="{00000000-0005-0000-0000-0000EA3E0000}"/>
    <cellStyle name="RowTitles1-Detail 3 2 3 3 2 3" xfId="15781" xr:uid="{00000000-0005-0000-0000-0000EB3E0000}"/>
    <cellStyle name="RowTitles1-Detail 3 2 3 3 2 3 2" xfId="28447" xr:uid="{00000000-0005-0000-0000-0000EC3E0000}"/>
    <cellStyle name="RowTitles1-Detail 3 2 3 3 2 3 2 2" xfId="37234" xr:uid="{00000000-0005-0000-0000-0000ED3E0000}"/>
    <cellStyle name="RowTitles1-Detail 3 2 3 3 2 4" xfId="7104" xr:uid="{00000000-0005-0000-0000-0000EE3E0000}"/>
    <cellStyle name="RowTitles1-Detail 3 2 3 3 2 4 2" xfId="24978" xr:uid="{00000000-0005-0000-0000-0000EF3E0000}"/>
    <cellStyle name="RowTitles1-Detail 3 2 3 3 2 5" xfId="20457" xr:uid="{00000000-0005-0000-0000-0000F03E0000}"/>
    <cellStyle name="RowTitles1-Detail 3 2 3 3 3" xfId="3816" xr:uid="{00000000-0005-0000-0000-0000F13E0000}"/>
    <cellStyle name="RowTitles1-Detail 3 2 3 3 3 2" xfId="13443" xr:uid="{00000000-0005-0000-0000-0000F23E0000}"/>
    <cellStyle name="RowTitles1-Detail 3 2 3 3 3 2 2" xfId="23804" xr:uid="{00000000-0005-0000-0000-0000F33E0000}"/>
    <cellStyle name="RowTitles1-Detail 3 2 3 3 3 2 2 2" xfId="35148" xr:uid="{00000000-0005-0000-0000-0000F43E0000}"/>
    <cellStyle name="RowTitles1-Detail 3 2 3 3 3 2 3" xfId="32540" xr:uid="{00000000-0005-0000-0000-0000F53E0000}"/>
    <cellStyle name="RowTitles1-Detail 3 2 3 3 3 3" xfId="17036" xr:uid="{00000000-0005-0000-0000-0000F63E0000}"/>
    <cellStyle name="RowTitles1-Detail 3 2 3 3 3 3 2" xfId="29702" xr:uid="{00000000-0005-0000-0000-0000F73E0000}"/>
    <cellStyle name="RowTitles1-Detail 3 2 3 3 3 3 2 2" xfId="38481" xr:uid="{00000000-0005-0000-0000-0000F83E0000}"/>
    <cellStyle name="RowTitles1-Detail 3 2 3 3 3 4" xfId="8612" xr:uid="{00000000-0005-0000-0000-0000F93E0000}"/>
    <cellStyle name="RowTitles1-Detail 3 2 3 3 3 4 2" xfId="25324" xr:uid="{00000000-0005-0000-0000-0000FA3E0000}"/>
    <cellStyle name="RowTitles1-Detail 3 2 3 3 3 5" xfId="20557" xr:uid="{00000000-0005-0000-0000-0000FB3E0000}"/>
    <cellStyle name="RowTitles1-Detail 3 2 3 3 4" xfId="9408" xr:uid="{00000000-0005-0000-0000-0000FC3E0000}"/>
    <cellStyle name="RowTitles1-Detail 3 2 3 3 4 2" xfId="20997" xr:uid="{00000000-0005-0000-0000-0000FD3E0000}"/>
    <cellStyle name="RowTitles1-Detail 3 2 3 3 5" xfId="10756" xr:uid="{00000000-0005-0000-0000-0000FE3E0000}"/>
    <cellStyle name="RowTitles1-Detail 3 2 3 3 5 2" xfId="21224" xr:uid="{00000000-0005-0000-0000-0000FF3E0000}"/>
    <cellStyle name="RowTitles1-Detail 3 2 3 3 5 2 2" xfId="33489" xr:uid="{00000000-0005-0000-0000-0000003F0000}"/>
    <cellStyle name="RowTitles1-Detail 3 2 3 3 5 3" xfId="30618" xr:uid="{00000000-0005-0000-0000-0000013F0000}"/>
    <cellStyle name="RowTitles1-Detail 3 2 3 3 6" xfId="14440" xr:uid="{00000000-0005-0000-0000-0000023F0000}"/>
    <cellStyle name="RowTitles1-Detail 3 2 3 3 6 2" xfId="27133" xr:uid="{00000000-0005-0000-0000-0000033F0000}"/>
    <cellStyle name="RowTitles1-Detail 3 2 3 3 6 2 2" xfId="35970" xr:uid="{00000000-0005-0000-0000-0000043F0000}"/>
    <cellStyle name="RowTitles1-Detail 3 2 3 3 7" xfId="5563" xr:uid="{00000000-0005-0000-0000-0000053F0000}"/>
    <cellStyle name="RowTitles1-Detail 3 2 3 3 7 2" xfId="24605" xr:uid="{00000000-0005-0000-0000-0000063F0000}"/>
    <cellStyle name="RowTitles1-Detail 3 2 3 3 8" xfId="19250" xr:uid="{00000000-0005-0000-0000-0000073F0000}"/>
    <cellStyle name="RowTitles1-Detail 3 2 3 4" xfId="1271" xr:uid="{00000000-0005-0000-0000-0000083F0000}"/>
    <cellStyle name="RowTitles1-Detail 3 2 3 4 2" xfId="2494" xr:uid="{00000000-0005-0000-0000-0000093F0000}"/>
    <cellStyle name="RowTitles1-Detail 3 2 3 4 2 2" xfId="12135" xr:uid="{00000000-0005-0000-0000-00000A3F0000}"/>
    <cellStyle name="RowTitles1-Detail 3 2 3 4 2 2 2" xfId="22535" xr:uid="{00000000-0005-0000-0000-00000B3F0000}"/>
    <cellStyle name="RowTitles1-Detail 3 2 3 4 2 2 2 2" xfId="34216" xr:uid="{00000000-0005-0000-0000-00000C3F0000}"/>
    <cellStyle name="RowTitles1-Detail 3 2 3 4 2 2 3" xfId="31416" xr:uid="{00000000-0005-0000-0000-00000D3F0000}"/>
    <cellStyle name="RowTitles1-Detail 3 2 3 4 2 3" xfId="15782" xr:uid="{00000000-0005-0000-0000-00000E3F0000}"/>
    <cellStyle name="RowTitles1-Detail 3 2 3 4 2 3 2" xfId="28448" xr:uid="{00000000-0005-0000-0000-00000F3F0000}"/>
    <cellStyle name="RowTitles1-Detail 3 2 3 4 2 3 2 2" xfId="37235" xr:uid="{00000000-0005-0000-0000-0000103F0000}"/>
    <cellStyle name="RowTitles1-Detail 3 2 3 4 2 4" xfId="7434" xr:uid="{00000000-0005-0000-0000-0000113F0000}"/>
    <cellStyle name="RowTitles1-Detail 3 2 3 4 2 4 2" xfId="27095" xr:uid="{00000000-0005-0000-0000-0000123F0000}"/>
    <cellStyle name="RowTitles1-Detail 3 2 3 4 2 5" xfId="26739" xr:uid="{00000000-0005-0000-0000-0000133F0000}"/>
    <cellStyle name="RowTitles1-Detail 3 2 3 4 3" xfId="4049" xr:uid="{00000000-0005-0000-0000-0000143F0000}"/>
    <cellStyle name="RowTitles1-Detail 3 2 3 4 3 2" xfId="13671" xr:uid="{00000000-0005-0000-0000-0000153F0000}"/>
    <cellStyle name="RowTitles1-Detail 3 2 3 4 3 2 2" xfId="24023" xr:uid="{00000000-0005-0000-0000-0000163F0000}"/>
    <cellStyle name="RowTitles1-Detail 3 2 3 4 3 2 2 2" xfId="35296" xr:uid="{00000000-0005-0000-0000-0000173F0000}"/>
    <cellStyle name="RowTitles1-Detail 3 2 3 4 3 2 3" xfId="32711" xr:uid="{00000000-0005-0000-0000-0000183F0000}"/>
    <cellStyle name="RowTitles1-Detail 3 2 3 4 3 3" xfId="17249" xr:uid="{00000000-0005-0000-0000-0000193F0000}"/>
    <cellStyle name="RowTitles1-Detail 3 2 3 4 3 3 2" xfId="29915" xr:uid="{00000000-0005-0000-0000-00001A3F0000}"/>
    <cellStyle name="RowTitles1-Detail 3 2 3 4 3 3 2 2" xfId="38692" xr:uid="{00000000-0005-0000-0000-00001B3F0000}"/>
    <cellStyle name="RowTitles1-Detail 3 2 3 4 3 4" xfId="9757" xr:uid="{00000000-0005-0000-0000-00001C3F0000}"/>
    <cellStyle name="RowTitles1-Detail 3 2 3 4 3 4 2" xfId="18754" xr:uid="{00000000-0005-0000-0000-00001D3F0000}"/>
    <cellStyle name="RowTitles1-Detail 3 2 3 4 3 5" xfId="25401" xr:uid="{00000000-0005-0000-0000-00001E3F0000}"/>
    <cellStyle name="RowTitles1-Detail 3 2 3 4 4" xfId="10942" xr:uid="{00000000-0005-0000-0000-00001F3F0000}"/>
    <cellStyle name="RowTitles1-Detail 3 2 3 4 4 2" xfId="21382" xr:uid="{00000000-0005-0000-0000-0000203F0000}"/>
    <cellStyle name="RowTitles1-Detail 3 2 3 4 4 2 2" xfId="33581" xr:uid="{00000000-0005-0000-0000-0000213F0000}"/>
    <cellStyle name="RowTitles1-Detail 3 2 3 4 4 3" xfId="30726" xr:uid="{00000000-0005-0000-0000-0000223F0000}"/>
    <cellStyle name="RowTitles1-Detail 3 2 3 4 5" xfId="14649" xr:uid="{00000000-0005-0000-0000-0000233F0000}"/>
    <cellStyle name="RowTitles1-Detail 3 2 3 4 5 2" xfId="27334" xr:uid="{00000000-0005-0000-0000-0000243F0000}"/>
    <cellStyle name="RowTitles1-Detail 3 2 3 4 5 2 2" xfId="36163" xr:uid="{00000000-0005-0000-0000-0000253F0000}"/>
    <cellStyle name="RowTitles1-Detail 3 2 3 4 6" xfId="5889" xr:uid="{00000000-0005-0000-0000-0000263F0000}"/>
    <cellStyle name="RowTitles1-Detail 3 2 3 4 6 2" xfId="18435" xr:uid="{00000000-0005-0000-0000-0000273F0000}"/>
    <cellStyle name="RowTitles1-Detail 3 2 3 4 7" xfId="24555" xr:uid="{00000000-0005-0000-0000-0000283F0000}"/>
    <cellStyle name="RowTitles1-Detail 3 2 3 5" xfId="1488" xr:uid="{00000000-0005-0000-0000-0000293F0000}"/>
    <cellStyle name="RowTitles1-Detail 3 2 3 5 2" xfId="2495" xr:uid="{00000000-0005-0000-0000-00002A3F0000}"/>
    <cellStyle name="RowTitles1-Detail 3 2 3 5 2 2" xfId="12136" xr:uid="{00000000-0005-0000-0000-00002B3F0000}"/>
    <cellStyle name="RowTitles1-Detail 3 2 3 5 2 2 2" xfId="22536" xr:uid="{00000000-0005-0000-0000-00002C3F0000}"/>
    <cellStyle name="RowTitles1-Detail 3 2 3 5 2 2 2 2" xfId="34217" xr:uid="{00000000-0005-0000-0000-00002D3F0000}"/>
    <cellStyle name="RowTitles1-Detail 3 2 3 5 2 2 3" xfId="31417" xr:uid="{00000000-0005-0000-0000-00002E3F0000}"/>
    <cellStyle name="RowTitles1-Detail 3 2 3 5 2 3" xfId="15783" xr:uid="{00000000-0005-0000-0000-00002F3F0000}"/>
    <cellStyle name="RowTitles1-Detail 3 2 3 5 2 3 2" xfId="28449" xr:uid="{00000000-0005-0000-0000-0000303F0000}"/>
    <cellStyle name="RowTitles1-Detail 3 2 3 5 2 3 2 2" xfId="37236" xr:uid="{00000000-0005-0000-0000-0000313F0000}"/>
    <cellStyle name="RowTitles1-Detail 3 2 3 5 2 4" xfId="7435" xr:uid="{00000000-0005-0000-0000-0000323F0000}"/>
    <cellStyle name="RowTitles1-Detail 3 2 3 5 2 4 2" xfId="19469" xr:uid="{00000000-0005-0000-0000-0000333F0000}"/>
    <cellStyle name="RowTitles1-Detail 3 2 3 5 2 5" xfId="20513" xr:uid="{00000000-0005-0000-0000-0000343F0000}"/>
    <cellStyle name="RowTitles1-Detail 3 2 3 5 3" xfId="4266" xr:uid="{00000000-0005-0000-0000-0000353F0000}"/>
    <cellStyle name="RowTitles1-Detail 3 2 3 5 3 2" xfId="13888" xr:uid="{00000000-0005-0000-0000-0000363F0000}"/>
    <cellStyle name="RowTitles1-Detail 3 2 3 5 3 2 2" xfId="24230" xr:uid="{00000000-0005-0000-0000-0000373F0000}"/>
    <cellStyle name="RowTitles1-Detail 3 2 3 5 3 2 2 2" xfId="35437" xr:uid="{00000000-0005-0000-0000-0000383F0000}"/>
    <cellStyle name="RowTitles1-Detail 3 2 3 5 3 2 3" xfId="32873" xr:uid="{00000000-0005-0000-0000-0000393F0000}"/>
    <cellStyle name="RowTitles1-Detail 3 2 3 5 3 3" xfId="17448" xr:uid="{00000000-0005-0000-0000-00003A3F0000}"/>
    <cellStyle name="RowTitles1-Detail 3 2 3 5 3 3 2" xfId="30114" xr:uid="{00000000-0005-0000-0000-00003B3F0000}"/>
    <cellStyle name="RowTitles1-Detail 3 2 3 5 3 3 2 2" xfId="38891" xr:uid="{00000000-0005-0000-0000-00003C3F0000}"/>
    <cellStyle name="RowTitles1-Detail 3 2 3 5 3 4" xfId="9758" xr:uid="{00000000-0005-0000-0000-00003D3F0000}"/>
    <cellStyle name="RowTitles1-Detail 3 2 3 5 3 4 2" xfId="25930" xr:uid="{00000000-0005-0000-0000-00003E3F0000}"/>
    <cellStyle name="RowTitles1-Detail 3 2 3 5 3 5" xfId="4626" xr:uid="{00000000-0005-0000-0000-00003F3F0000}"/>
    <cellStyle name="RowTitles1-Detail 3 2 3 5 4" xfId="11159" xr:uid="{00000000-0005-0000-0000-0000403F0000}"/>
    <cellStyle name="RowTitles1-Detail 3 2 3 5 4 2" xfId="21590" xr:uid="{00000000-0005-0000-0000-0000413F0000}"/>
    <cellStyle name="RowTitles1-Detail 3 2 3 5 4 2 2" xfId="33722" xr:uid="{00000000-0005-0000-0000-0000423F0000}"/>
    <cellStyle name="RowTitles1-Detail 3 2 3 5 4 3" xfId="30888" xr:uid="{00000000-0005-0000-0000-0000433F0000}"/>
    <cellStyle name="RowTitles1-Detail 3 2 3 5 5" xfId="14866" xr:uid="{00000000-0005-0000-0000-0000443F0000}"/>
    <cellStyle name="RowTitles1-Detail 3 2 3 5 5 2" xfId="27543" xr:uid="{00000000-0005-0000-0000-0000453F0000}"/>
    <cellStyle name="RowTitles1-Detail 3 2 3 5 5 2 2" xfId="36362" xr:uid="{00000000-0005-0000-0000-0000463F0000}"/>
    <cellStyle name="RowTitles1-Detail 3 2 3 5 6" xfId="5890" xr:uid="{00000000-0005-0000-0000-0000473F0000}"/>
    <cellStyle name="RowTitles1-Detail 3 2 3 5 6 2" xfId="26814" xr:uid="{00000000-0005-0000-0000-0000483F0000}"/>
    <cellStyle name="RowTitles1-Detail 3 2 3 5 7" xfId="6249" xr:uid="{00000000-0005-0000-0000-0000493F0000}"/>
    <cellStyle name="RowTitles1-Detail 3 2 3 6" xfId="1690" xr:uid="{00000000-0005-0000-0000-00004A3F0000}"/>
    <cellStyle name="RowTitles1-Detail 3 2 3 6 2" xfId="2496" xr:uid="{00000000-0005-0000-0000-00004B3F0000}"/>
    <cellStyle name="RowTitles1-Detail 3 2 3 6 2 2" xfId="12137" xr:uid="{00000000-0005-0000-0000-00004C3F0000}"/>
    <cellStyle name="RowTitles1-Detail 3 2 3 6 2 2 2" xfId="22537" xr:uid="{00000000-0005-0000-0000-00004D3F0000}"/>
    <cellStyle name="RowTitles1-Detail 3 2 3 6 2 2 2 2" xfId="34218" xr:uid="{00000000-0005-0000-0000-00004E3F0000}"/>
    <cellStyle name="RowTitles1-Detail 3 2 3 6 2 2 3" xfId="31418" xr:uid="{00000000-0005-0000-0000-00004F3F0000}"/>
    <cellStyle name="RowTitles1-Detail 3 2 3 6 2 3" xfId="15784" xr:uid="{00000000-0005-0000-0000-0000503F0000}"/>
    <cellStyle name="RowTitles1-Detail 3 2 3 6 2 3 2" xfId="28450" xr:uid="{00000000-0005-0000-0000-0000513F0000}"/>
    <cellStyle name="RowTitles1-Detail 3 2 3 6 2 3 2 2" xfId="37237" xr:uid="{00000000-0005-0000-0000-0000523F0000}"/>
    <cellStyle name="RowTitles1-Detail 3 2 3 6 2 4" xfId="7436" xr:uid="{00000000-0005-0000-0000-0000533F0000}"/>
    <cellStyle name="RowTitles1-Detail 3 2 3 6 2 4 2" xfId="24766" xr:uid="{00000000-0005-0000-0000-0000543F0000}"/>
    <cellStyle name="RowTitles1-Detail 3 2 3 6 2 5" xfId="25012" xr:uid="{00000000-0005-0000-0000-0000553F0000}"/>
    <cellStyle name="RowTitles1-Detail 3 2 3 6 3" xfId="4468" xr:uid="{00000000-0005-0000-0000-0000563F0000}"/>
    <cellStyle name="RowTitles1-Detail 3 2 3 6 3 2" xfId="14090" xr:uid="{00000000-0005-0000-0000-0000573F0000}"/>
    <cellStyle name="RowTitles1-Detail 3 2 3 6 3 2 2" xfId="24422" xr:uid="{00000000-0005-0000-0000-0000583F0000}"/>
    <cellStyle name="RowTitles1-Detail 3 2 3 6 3 2 2 2" xfId="35568" xr:uid="{00000000-0005-0000-0000-0000593F0000}"/>
    <cellStyle name="RowTitles1-Detail 3 2 3 6 3 2 3" xfId="33025" xr:uid="{00000000-0005-0000-0000-00005A3F0000}"/>
    <cellStyle name="RowTitles1-Detail 3 2 3 6 3 3" xfId="17635" xr:uid="{00000000-0005-0000-0000-00005B3F0000}"/>
    <cellStyle name="RowTitles1-Detail 3 2 3 6 3 3 2" xfId="30301" xr:uid="{00000000-0005-0000-0000-00005C3F0000}"/>
    <cellStyle name="RowTitles1-Detail 3 2 3 6 3 3 2 2" xfId="39078" xr:uid="{00000000-0005-0000-0000-00005D3F0000}"/>
    <cellStyle name="RowTitles1-Detail 3 2 3 6 3 4" xfId="9759" xr:uid="{00000000-0005-0000-0000-00005E3F0000}"/>
    <cellStyle name="RowTitles1-Detail 3 2 3 6 3 4 2" xfId="24683" xr:uid="{00000000-0005-0000-0000-00005F3F0000}"/>
    <cellStyle name="RowTitles1-Detail 3 2 3 6 3 5" xfId="5444" xr:uid="{00000000-0005-0000-0000-0000603F0000}"/>
    <cellStyle name="RowTitles1-Detail 3 2 3 6 4" xfId="11361" xr:uid="{00000000-0005-0000-0000-0000613F0000}"/>
    <cellStyle name="RowTitles1-Detail 3 2 3 6 4 2" xfId="21786" xr:uid="{00000000-0005-0000-0000-0000623F0000}"/>
    <cellStyle name="RowTitles1-Detail 3 2 3 6 4 2 2" xfId="33853" xr:uid="{00000000-0005-0000-0000-0000633F0000}"/>
    <cellStyle name="RowTitles1-Detail 3 2 3 6 4 3" xfId="31040" xr:uid="{00000000-0005-0000-0000-0000643F0000}"/>
    <cellStyle name="RowTitles1-Detail 3 2 3 6 5" xfId="15068" xr:uid="{00000000-0005-0000-0000-0000653F0000}"/>
    <cellStyle name="RowTitles1-Detail 3 2 3 6 5 2" xfId="27737" xr:uid="{00000000-0005-0000-0000-0000663F0000}"/>
    <cellStyle name="RowTitles1-Detail 3 2 3 6 5 2 2" xfId="36549" xr:uid="{00000000-0005-0000-0000-0000673F0000}"/>
    <cellStyle name="RowTitles1-Detail 3 2 3 6 6" xfId="5891" xr:uid="{00000000-0005-0000-0000-0000683F0000}"/>
    <cellStyle name="RowTitles1-Detail 3 2 3 6 6 2" xfId="18178" xr:uid="{00000000-0005-0000-0000-0000693F0000}"/>
    <cellStyle name="RowTitles1-Detail 3 2 3 6 7" xfId="25106" xr:uid="{00000000-0005-0000-0000-00006A3F0000}"/>
    <cellStyle name="RowTitles1-Detail 3 2 3 7" xfId="2491" xr:uid="{00000000-0005-0000-0000-00006B3F0000}"/>
    <cellStyle name="RowTitles1-Detail 3 2 3 7 2" xfId="12132" xr:uid="{00000000-0005-0000-0000-00006C3F0000}"/>
    <cellStyle name="RowTitles1-Detail 3 2 3 7 2 2" xfId="22532" xr:uid="{00000000-0005-0000-0000-00006D3F0000}"/>
    <cellStyle name="RowTitles1-Detail 3 2 3 7 2 2 2" xfId="34213" xr:uid="{00000000-0005-0000-0000-00006E3F0000}"/>
    <cellStyle name="RowTitles1-Detail 3 2 3 7 2 3" xfId="31413" xr:uid="{00000000-0005-0000-0000-00006F3F0000}"/>
    <cellStyle name="RowTitles1-Detail 3 2 3 7 3" xfId="15779" xr:uid="{00000000-0005-0000-0000-0000703F0000}"/>
    <cellStyle name="RowTitles1-Detail 3 2 3 7 3 2" xfId="28445" xr:uid="{00000000-0005-0000-0000-0000713F0000}"/>
    <cellStyle name="RowTitles1-Detail 3 2 3 7 3 2 2" xfId="37232" xr:uid="{00000000-0005-0000-0000-0000723F0000}"/>
    <cellStyle name="RowTitles1-Detail 3 2 3 7 4" xfId="6445" xr:uid="{00000000-0005-0000-0000-0000733F0000}"/>
    <cellStyle name="RowTitles1-Detail 3 2 3 7 4 2" xfId="24773" xr:uid="{00000000-0005-0000-0000-0000743F0000}"/>
    <cellStyle name="RowTitles1-Detail 3 2 3 7 5" xfId="26517" xr:uid="{00000000-0005-0000-0000-0000753F0000}"/>
    <cellStyle name="RowTitles1-Detail 3 2 3 8" xfId="8892" xr:uid="{00000000-0005-0000-0000-0000763F0000}"/>
    <cellStyle name="RowTitles1-Detail 3 2 3 8 2" xfId="24607" xr:uid="{00000000-0005-0000-0000-0000773F0000}"/>
    <cellStyle name="RowTitles1-Detail 3 2 3 9" xfId="10702" xr:uid="{00000000-0005-0000-0000-0000783F0000}"/>
    <cellStyle name="RowTitles1-Detail 3 2 3 9 2" xfId="25305" xr:uid="{00000000-0005-0000-0000-0000793F0000}"/>
    <cellStyle name="RowTitles1-Detail 3 2 3 9 2 2" xfId="35688" xr:uid="{00000000-0005-0000-0000-00007A3F0000}"/>
    <cellStyle name="RowTitles1-Detail 3 2 3_STUD aligned by INSTIT" xfId="4984" xr:uid="{00000000-0005-0000-0000-00007B3F0000}"/>
    <cellStyle name="RowTitles1-Detail 3 2 4" xfId="461" xr:uid="{00000000-0005-0000-0000-00007C3F0000}"/>
    <cellStyle name="RowTitles1-Detail 3 2 4 2" xfId="817" xr:uid="{00000000-0005-0000-0000-00007D3F0000}"/>
    <cellStyle name="RowTitles1-Detail 3 2 4 2 2" xfId="2498" xr:uid="{00000000-0005-0000-0000-00007E3F0000}"/>
    <cellStyle name="RowTitles1-Detail 3 2 4 2 2 2" xfId="12139" xr:uid="{00000000-0005-0000-0000-00007F3F0000}"/>
    <cellStyle name="RowTitles1-Detail 3 2 4 2 2 2 2" xfId="22539" xr:uid="{00000000-0005-0000-0000-0000803F0000}"/>
    <cellStyle name="RowTitles1-Detail 3 2 4 2 2 2 2 2" xfId="34220" xr:uid="{00000000-0005-0000-0000-0000813F0000}"/>
    <cellStyle name="RowTitles1-Detail 3 2 4 2 2 2 3" xfId="31420" xr:uid="{00000000-0005-0000-0000-0000823F0000}"/>
    <cellStyle name="RowTitles1-Detail 3 2 4 2 2 3" xfId="15786" xr:uid="{00000000-0005-0000-0000-0000833F0000}"/>
    <cellStyle name="RowTitles1-Detail 3 2 4 2 2 3 2" xfId="28452" xr:uid="{00000000-0005-0000-0000-0000843F0000}"/>
    <cellStyle name="RowTitles1-Detail 3 2 4 2 2 3 2 2" xfId="37239" xr:uid="{00000000-0005-0000-0000-0000853F0000}"/>
    <cellStyle name="RowTitles1-Detail 3 2 4 2 2 4" xfId="6764" xr:uid="{00000000-0005-0000-0000-0000863F0000}"/>
    <cellStyle name="RowTitles1-Detail 3 2 4 2 2 4 2" xfId="18353" xr:uid="{00000000-0005-0000-0000-0000873F0000}"/>
    <cellStyle name="RowTitles1-Detail 3 2 4 2 2 5" xfId="19259" xr:uid="{00000000-0005-0000-0000-0000883F0000}"/>
    <cellStyle name="RowTitles1-Detail 3 2 4 2 3" xfId="3598" xr:uid="{00000000-0005-0000-0000-0000893F0000}"/>
    <cellStyle name="RowTitles1-Detail 3 2 4 2 3 2" xfId="13226" xr:uid="{00000000-0005-0000-0000-00008A3F0000}"/>
    <cellStyle name="RowTitles1-Detail 3 2 4 2 3 2 2" xfId="23594" xr:uid="{00000000-0005-0000-0000-00008B3F0000}"/>
    <cellStyle name="RowTitles1-Detail 3 2 4 2 3 2 2 2" xfId="35015" xr:uid="{00000000-0005-0000-0000-00008C3F0000}"/>
    <cellStyle name="RowTitles1-Detail 3 2 4 2 3 2 3" xfId="32385" xr:uid="{00000000-0005-0000-0000-00008D3F0000}"/>
    <cellStyle name="RowTitles1-Detail 3 2 4 2 3 3" xfId="16833" xr:uid="{00000000-0005-0000-0000-00008E3F0000}"/>
    <cellStyle name="RowTitles1-Detail 3 2 4 2 3 3 2" xfId="29499" xr:uid="{00000000-0005-0000-0000-00008F3F0000}"/>
    <cellStyle name="RowTitles1-Detail 3 2 4 2 3 3 2 2" xfId="38279" xr:uid="{00000000-0005-0000-0000-0000903F0000}"/>
    <cellStyle name="RowTitles1-Detail 3 2 4 2 3 4" xfId="8270" xr:uid="{00000000-0005-0000-0000-0000913F0000}"/>
    <cellStyle name="RowTitles1-Detail 3 2 4 2 3 4 2" xfId="26722" xr:uid="{00000000-0005-0000-0000-0000923F0000}"/>
    <cellStyle name="RowTitles1-Detail 3 2 4 2 3 5" xfId="25462" xr:uid="{00000000-0005-0000-0000-0000933F0000}"/>
    <cellStyle name="RowTitles1-Detail 3 2 4 2 4" xfId="9061" xr:uid="{00000000-0005-0000-0000-0000943F0000}"/>
    <cellStyle name="RowTitles1-Detail 3 2 4 2 4 2" xfId="5639" xr:uid="{00000000-0005-0000-0000-0000953F0000}"/>
    <cellStyle name="RowTitles1-Detail 3 2 4 2 5" xfId="10578" xr:uid="{00000000-0005-0000-0000-0000963F0000}"/>
    <cellStyle name="RowTitles1-Detail 3 2 4 2 5 2" xfId="21063" xr:uid="{00000000-0005-0000-0000-0000973F0000}"/>
    <cellStyle name="RowTitles1-Detail 3 2 4 2 5 2 2" xfId="33404" xr:uid="{00000000-0005-0000-0000-0000983F0000}"/>
    <cellStyle name="RowTitles1-Detail 3 2 4 2 5 3" xfId="30516" xr:uid="{00000000-0005-0000-0000-0000993F0000}"/>
    <cellStyle name="RowTitles1-Detail 3 2 4 2 6" xfId="14232" xr:uid="{00000000-0005-0000-0000-00009A3F0000}"/>
    <cellStyle name="RowTitles1-Detail 3 2 4 2 6 2" xfId="26934" xr:uid="{00000000-0005-0000-0000-00009B3F0000}"/>
    <cellStyle name="RowTitles1-Detail 3 2 4 2 6 2 2" xfId="35777" xr:uid="{00000000-0005-0000-0000-00009C3F0000}"/>
    <cellStyle name="RowTitles1-Detail 3 2 4 2 7" xfId="5292" xr:uid="{00000000-0005-0000-0000-00009D3F0000}"/>
    <cellStyle name="RowTitles1-Detail 3 2 4 2 7 2" xfId="25622" xr:uid="{00000000-0005-0000-0000-00009E3F0000}"/>
    <cellStyle name="RowTitles1-Detail 3 2 4 2 8" xfId="19451" xr:uid="{00000000-0005-0000-0000-00009F3F0000}"/>
    <cellStyle name="RowTitles1-Detail 3 2 4 3" xfId="1096" xr:uid="{00000000-0005-0000-0000-0000A03F0000}"/>
    <cellStyle name="RowTitles1-Detail 3 2 4 3 2" xfId="2499" xr:uid="{00000000-0005-0000-0000-0000A13F0000}"/>
    <cellStyle name="RowTitles1-Detail 3 2 4 3 2 2" xfId="12140" xr:uid="{00000000-0005-0000-0000-0000A23F0000}"/>
    <cellStyle name="RowTitles1-Detail 3 2 4 3 2 2 2" xfId="22540" xr:uid="{00000000-0005-0000-0000-0000A33F0000}"/>
    <cellStyle name="RowTitles1-Detail 3 2 4 3 2 2 2 2" xfId="34221" xr:uid="{00000000-0005-0000-0000-0000A43F0000}"/>
    <cellStyle name="RowTitles1-Detail 3 2 4 3 2 2 3" xfId="31421" xr:uid="{00000000-0005-0000-0000-0000A53F0000}"/>
    <cellStyle name="RowTitles1-Detail 3 2 4 3 2 3" xfId="15787" xr:uid="{00000000-0005-0000-0000-0000A63F0000}"/>
    <cellStyle name="RowTitles1-Detail 3 2 4 3 2 3 2" xfId="28453" xr:uid="{00000000-0005-0000-0000-0000A73F0000}"/>
    <cellStyle name="RowTitles1-Detail 3 2 4 3 2 3 2 2" xfId="37240" xr:uid="{00000000-0005-0000-0000-0000A83F0000}"/>
    <cellStyle name="RowTitles1-Detail 3 2 4 3 2 4" xfId="6936" xr:uid="{00000000-0005-0000-0000-0000A93F0000}"/>
    <cellStyle name="RowTitles1-Detail 3 2 4 3 2 4 2" xfId="18181" xr:uid="{00000000-0005-0000-0000-0000AA3F0000}"/>
    <cellStyle name="RowTitles1-Detail 3 2 4 3 2 5" xfId="18448" xr:uid="{00000000-0005-0000-0000-0000AB3F0000}"/>
    <cellStyle name="RowTitles1-Detail 3 2 4 3 3" xfId="3874" xr:uid="{00000000-0005-0000-0000-0000AC3F0000}"/>
    <cellStyle name="RowTitles1-Detail 3 2 4 3 3 2" xfId="13497" xr:uid="{00000000-0005-0000-0000-0000AD3F0000}"/>
    <cellStyle name="RowTitles1-Detail 3 2 4 3 3 2 2" xfId="23858" xr:uid="{00000000-0005-0000-0000-0000AE3F0000}"/>
    <cellStyle name="RowTitles1-Detail 3 2 4 3 3 2 2 2" xfId="35180" xr:uid="{00000000-0005-0000-0000-0000AF3F0000}"/>
    <cellStyle name="RowTitles1-Detail 3 2 4 3 3 2 3" xfId="32578" xr:uid="{00000000-0005-0000-0000-0000B03F0000}"/>
    <cellStyle name="RowTitles1-Detail 3 2 4 3 3 3" xfId="17088" xr:uid="{00000000-0005-0000-0000-0000B13F0000}"/>
    <cellStyle name="RowTitles1-Detail 3 2 4 3 3 3 2" xfId="29754" xr:uid="{00000000-0005-0000-0000-0000B23F0000}"/>
    <cellStyle name="RowTitles1-Detail 3 2 4 3 3 3 2 2" xfId="38532" xr:uid="{00000000-0005-0000-0000-0000B33F0000}"/>
    <cellStyle name="RowTitles1-Detail 3 2 4 3 3 4" xfId="8444" xr:uid="{00000000-0005-0000-0000-0000B43F0000}"/>
    <cellStyle name="RowTitles1-Detail 3 2 4 3 3 4 2" xfId="20328" xr:uid="{00000000-0005-0000-0000-0000B53F0000}"/>
    <cellStyle name="RowTitles1-Detail 3 2 4 3 3 5" xfId="20608" xr:uid="{00000000-0005-0000-0000-0000B63F0000}"/>
    <cellStyle name="RowTitles1-Detail 3 2 4 3 4" xfId="9238" xr:uid="{00000000-0005-0000-0000-0000B73F0000}"/>
    <cellStyle name="RowTitles1-Detail 3 2 4 3 4 2" xfId="18741" xr:uid="{00000000-0005-0000-0000-0000B83F0000}"/>
    <cellStyle name="RowTitles1-Detail 3 2 4 3 5" xfId="14488" xr:uid="{00000000-0005-0000-0000-0000B93F0000}"/>
    <cellStyle name="RowTitles1-Detail 3 2 4 3 5 2" xfId="27180" xr:uid="{00000000-0005-0000-0000-0000BA3F0000}"/>
    <cellStyle name="RowTitles1-Detail 3 2 4 3 5 2 2" xfId="36016" xr:uid="{00000000-0005-0000-0000-0000BB3F0000}"/>
    <cellStyle name="RowTitles1-Detail 3 2 4 4" xfId="1325" xr:uid="{00000000-0005-0000-0000-0000BC3F0000}"/>
    <cellStyle name="RowTitles1-Detail 3 2 4 4 2" xfId="2500" xr:uid="{00000000-0005-0000-0000-0000BD3F0000}"/>
    <cellStyle name="RowTitles1-Detail 3 2 4 4 2 2" xfId="12141" xr:uid="{00000000-0005-0000-0000-0000BE3F0000}"/>
    <cellStyle name="RowTitles1-Detail 3 2 4 4 2 2 2" xfId="22541" xr:uid="{00000000-0005-0000-0000-0000BF3F0000}"/>
    <cellStyle name="RowTitles1-Detail 3 2 4 4 2 2 2 2" xfId="34222" xr:uid="{00000000-0005-0000-0000-0000C03F0000}"/>
    <cellStyle name="RowTitles1-Detail 3 2 4 4 2 2 3" xfId="31422" xr:uid="{00000000-0005-0000-0000-0000C13F0000}"/>
    <cellStyle name="RowTitles1-Detail 3 2 4 4 2 3" xfId="15788" xr:uid="{00000000-0005-0000-0000-0000C23F0000}"/>
    <cellStyle name="RowTitles1-Detail 3 2 4 4 2 3 2" xfId="28454" xr:uid="{00000000-0005-0000-0000-0000C33F0000}"/>
    <cellStyle name="RowTitles1-Detail 3 2 4 4 2 3 2 2" xfId="37241" xr:uid="{00000000-0005-0000-0000-0000C43F0000}"/>
    <cellStyle name="RowTitles1-Detail 3 2 4 4 2 4" xfId="7437" xr:uid="{00000000-0005-0000-0000-0000C53F0000}"/>
    <cellStyle name="RowTitles1-Detail 3 2 4 4 2 4 2" xfId="21927" xr:uid="{00000000-0005-0000-0000-0000C63F0000}"/>
    <cellStyle name="RowTitles1-Detail 3 2 4 4 2 5" xfId="19868" xr:uid="{00000000-0005-0000-0000-0000C73F0000}"/>
    <cellStyle name="RowTitles1-Detail 3 2 4 4 3" xfId="4103" xr:uid="{00000000-0005-0000-0000-0000C83F0000}"/>
    <cellStyle name="RowTitles1-Detail 3 2 4 4 3 2" xfId="13725" xr:uid="{00000000-0005-0000-0000-0000C93F0000}"/>
    <cellStyle name="RowTitles1-Detail 3 2 4 4 3 2 2" xfId="24076" xr:uid="{00000000-0005-0000-0000-0000CA3F0000}"/>
    <cellStyle name="RowTitles1-Detail 3 2 4 4 3 2 2 2" xfId="35329" xr:uid="{00000000-0005-0000-0000-0000CB3F0000}"/>
    <cellStyle name="RowTitles1-Detail 3 2 4 4 3 2 3" xfId="32750" xr:uid="{00000000-0005-0000-0000-0000CC3F0000}"/>
    <cellStyle name="RowTitles1-Detail 3 2 4 4 3 3" xfId="17301" xr:uid="{00000000-0005-0000-0000-0000CD3F0000}"/>
    <cellStyle name="RowTitles1-Detail 3 2 4 4 3 3 2" xfId="29967" xr:uid="{00000000-0005-0000-0000-0000CE3F0000}"/>
    <cellStyle name="RowTitles1-Detail 3 2 4 4 3 3 2 2" xfId="38744" xr:uid="{00000000-0005-0000-0000-0000CF3F0000}"/>
    <cellStyle name="RowTitles1-Detail 3 2 4 4 3 4" xfId="9760" xr:uid="{00000000-0005-0000-0000-0000D03F0000}"/>
    <cellStyle name="RowTitles1-Detail 3 2 4 4 3 4 2" xfId="24912" xr:uid="{00000000-0005-0000-0000-0000D13F0000}"/>
    <cellStyle name="RowTitles1-Detail 3 2 4 4 3 5" xfId="20123" xr:uid="{00000000-0005-0000-0000-0000D23F0000}"/>
    <cellStyle name="RowTitles1-Detail 3 2 4 4 4" xfId="10996" xr:uid="{00000000-0005-0000-0000-0000D33F0000}"/>
    <cellStyle name="RowTitles1-Detail 3 2 4 4 4 2" xfId="21434" xr:uid="{00000000-0005-0000-0000-0000D43F0000}"/>
    <cellStyle name="RowTitles1-Detail 3 2 4 4 4 2 2" xfId="33614" xr:uid="{00000000-0005-0000-0000-0000D53F0000}"/>
    <cellStyle name="RowTitles1-Detail 3 2 4 4 4 3" xfId="30765" xr:uid="{00000000-0005-0000-0000-0000D63F0000}"/>
    <cellStyle name="RowTitles1-Detail 3 2 4 4 5" xfId="14703" xr:uid="{00000000-0005-0000-0000-0000D73F0000}"/>
    <cellStyle name="RowTitles1-Detail 3 2 4 4 5 2" xfId="27387" xr:uid="{00000000-0005-0000-0000-0000D83F0000}"/>
    <cellStyle name="RowTitles1-Detail 3 2 4 4 5 2 2" xfId="36215" xr:uid="{00000000-0005-0000-0000-0000D93F0000}"/>
    <cellStyle name="RowTitles1-Detail 3 2 4 4 6" xfId="5892" xr:uid="{00000000-0005-0000-0000-0000DA3F0000}"/>
    <cellStyle name="RowTitles1-Detail 3 2 4 4 6 2" xfId="26058" xr:uid="{00000000-0005-0000-0000-0000DB3F0000}"/>
    <cellStyle name="RowTitles1-Detail 3 2 4 4 7" xfId="26414" xr:uid="{00000000-0005-0000-0000-0000DC3F0000}"/>
    <cellStyle name="RowTitles1-Detail 3 2 4 5" xfId="1541" xr:uid="{00000000-0005-0000-0000-0000DD3F0000}"/>
    <cellStyle name="RowTitles1-Detail 3 2 4 5 2" xfId="2501" xr:uid="{00000000-0005-0000-0000-0000DE3F0000}"/>
    <cellStyle name="RowTitles1-Detail 3 2 4 5 2 2" xfId="12142" xr:uid="{00000000-0005-0000-0000-0000DF3F0000}"/>
    <cellStyle name="RowTitles1-Detail 3 2 4 5 2 2 2" xfId="22542" xr:uid="{00000000-0005-0000-0000-0000E03F0000}"/>
    <cellStyle name="RowTitles1-Detail 3 2 4 5 2 2 2 2" xfId="34223" xr:uid="{00000000-0005-0000-0000-0000E13F0000}"/>
    <cellStyle name="RowTitles1-Detail 3 2 4 5 2 2 3" xfId="31423" xr:uid="{00000000-0005-0000-0000-0000E23F0000}"/>
    <cellStyle name="RowTitles1-Detail 3 2 4 5 2 3" xfId="15789" xr:uid="{00000000-0005-0000-0000-0000E33F0000}"/>
    <cellStyle name="RowTitles1-Detail 3 2 4 5 2 3 2" xfId="28455" xr:uid="{00000000-0005-0000-0000-0000E43F0000}"/>
    <cellStyle name="RowTitles1-Detail 3 2 4 5 2 3 2 2" xfId="37242" xr:uid="{00000000-0005-0000-0000-0000E53F0000}"/>
    <cellStyle name="RowTitles1-Detail 3 2 4 5 2 4" xfId="7438" xr:uid="{00000000-0005-0000-0000-0000E63F0000}"/>
    <cellStyle name="RowTitles1-Detail 3 2 4 5 2 4 2" xfId="18219" xr:uid="{00000000-0005-0000-0000-0000E73F0000}"/>
    <cellStyle name="RowTitles1-Detail 3 2 4 5 2 5" xfId="19365" xr:uid="{00000000-0005-0000-0000-0000E83F0000}"/>
    <cellStyle name="RowTitles1-Detail 3 2 4 5 3" xfId="4319" xr:uid="{00000000-0005-0000-0000-0000E93F0000}"/>
    <cellStyle name="RowTitles1-Detail 3 2 4 5 3 2" xfId="13941" xr:uid="{00000000-0005-0000-0000-0000EA3F0000}"/>
    <cellStyle name="RowTitles1-Detail 3 2 4 5 3 2 2" xfId="24281" xr:uid="{00000000-0005-0000-0000-0000EB3F0000}"/>
    <cellStyle name="RowTitles1-Detail 3 2 4 5 3 2 2 2" xfId="35469" xr:uid="{00000000-0005-0000-0000-0000EC3F0000}"/>
    <cellStyle name="RowTitles1-Detail 3 2 4 5 3 2 3" xfId="32911" xr:uid="{00000000-0005-0000-0000-0000ED3F0000}"/>
    <cellStyle name="RowTitles1-Detail 3 2 4 5 3 3" xfId="17499" xr:uid="{00000000-0005-0000-0000-0000EE3F0000}"/>
    <cellStyle name="RowTitles1-Detail 3 2 4 5 3 3 2" xfId="30165" xr:uid="{00000000-0005-0000-0000-0000EF3F0000}"/>
    <cellStyle name="RowTitles1-Detail 3 2 4 5 3 3 2 2" xfId="38942" xr:uid="{00000000-0005-0000-0000-0000F03F0000}"/>
    <cellStyle name="RowTitles1-Detail 3 2 4 5 3 4" xfId="9761" xr:uid="{00000000-0005-0000-0000-0000F13F0000}"/>
    <cellStyle name="RowTitles1-Detail 3 2 4 5 3 4 2" xfId="20268" xr:uid="{00000000-0005-0000-0000-0000F23F0000}"/>
    <cellStyle name="RowTitles1-Detail 3 2 4 5 3 5" xfId="19203" xr:uid="{00000000-0005-0000-0000-0000F33F0000}"/>
    <cellStyle name="RowTitles1-Detail 3 2 4 5 4" xfId="11212" xr:uid="{00000000-0005-0000-0000-0000F43F0000}"/>
    <cellStyle name="RowTitles1-Detail 3 2 4 5 4 2" xfId="21642" xr:uid="{00000000-0005-0000-0000-0000F53F0000}"/>
    <cellStyle name="RowTitles1-Detail 3 2 4 5 4 2 2" xfId="33754" xr:uid="{00000000-0005-0000-0000-0000F63F0000}"/>
    <cellStyle name="RowTitles1-Detail 3 2 4 5 4 3" xfId="30926" xr:uid="{00000000-0005-0000-0000-0000F73F0000}"/>
    <cellStyle name="RowTitles1-Detail 3 2 4 5 5" xfId="14919" xr:uid="{00000000-0005-0000-0000-0000F83F0000}"/>
    <cellStyle name="RowTitles1-Detail 3 2 4 5 5 2" xfId="27594" xr:uid="{00000000-0005-0000-0000-0000F93F0000}"/>
    <cellStyle name="RowTitles1-Detail 3 2 4 5 5 2 2" xfId="36413" xr:uid="{00000000-0005-0000-0000-0000FA3F0000}"/>
    <cellStyle name="RowTitles1-Detail 3 2 4 5 6" xfId="5893" xr:uid="{00000000-0005-0000-0000-0000FB3F0000}"/>
    <cellStyle name="RowTitles1-Detail 3 2 4 5 6 2" xfId="18938" xr:uid="{00000000-0005-0000-0000-0000FC3F0000}"/>
    <cellStyle name="RowTitles1-Detail 3 2 4 5 7" xfId="26864" xr:uid="{00000000-0005-0000-0000-0000FD3F0000}"/>
    <cellStyle name="RowTitles1-Detail 3 2 4 6" xfId="1743" xr:uid="{00000000-0005-0000-0000-0000FE3F0000}"/>
    <cellStyle name="RowTitles1-Detail 3 2 4 6 2" xfId="2502" xr:uid="{00000000-0005-0000-0000-0000FF3F0000}"/>
    <cellStyle name="RowTitles1-Detail 3 2 4 6 2 2" xfId="12143" xr:uid="{00000000-0005-0000-0000-000000400000}"/>
    <cellStyle name="RowTitles1-Detail 3 2 4 6 2 2 2" xfId="22543" xr:uid="{00000000-0005-0000-0000-000001400000}"/>
    <cellStyle name="RowTitles1-Detail 3 2 4 6 2 2 2 2" xfId="34224" xr:uid="{00000000-0005-0000-0000-000002400000}"/>
    <cellStyle name="RowTitles1-Detail 3 2 4 6 2 2 3" xfId="31424" xr:uid="{00000000-0005-0000-0000-000003400000}"/>
    <cellStyle name="RowTitles1-Detail 3 2 4 6 2 3" xfId="15790" xr:uid="{00000000-0005-0000-0000-000004400000}"/>
    <cellStyle name="RowTitles1-Detail 3 2 4 6 2 3 2" xfId="28456" xr:uid="{00000000-0005-0000-0000-000005400000}"/>
    <cellStyle name="RowTitles1-Detail 3 2 4 6 2 3 2 2" xfId="37243" xr:uid="{00000000-0005-0000-0000-000006400000}"/>
    <cellStyle name="RowTitles1-Detail 3 2 4 6 2 4" xfId="7439" xr:uid="{00000000-0005-0000-0000-000007400000}"/>
    <cellStyle name="RowTitles1-Detail 3 2 4 6 2 4 2" xfId="24660" xr:uid="{00000000-0005-0000-0000-000008400000}"/>
    <cellStyle name="RowTitles1-Detail 3 2 4 6 2 5" xfId="20347" xr:uid="{00000000-0005-0000-0000-000009400000}"/>
    <cellStyle name="RowTitles1-Detail 3 2 4 6 3" xfId="4521" xr:uid="{00000000-0005-0000-0000-00000A400000}"/>
    <cellStyle name="RowTitles1-Detail 3 2 4 6 3 2" xfId="14143" xr:uid="{00000000-0005-0000-0000-00000B400000}"/>
    <cellStyle name="RowTitles1-Detail 3 2 4 6 3 2 2" xfId="24474" xr:uid="{00000000-0005-0000-0000-00000C400000}"/>
    <cellStyle name="RowTitles1-Detail 3 2 4 6 3 2 2 2" xfId="35600" xr:uid="{00000000-0005-0000-0000-00000D400000}"/>
    <cellStyle name="RowTitles1-Detail 3 2 4 6 3 2 3" xfId="33063" xr:uid="{00000000-0005-0000-0000-00000E400000}"/>
    <cellStyle name="RowTitles1-Detail 3 2 4 6 3 3" xfId="17686" xr:uid="{00000000-0005-0000-0000-00000F400000}"/>
    <cellStyle name="RowTitles1-Detail 3 2 4 6 3 3 2" xfId="30352" xr:uid="{00000000-0005-0000-0000-000010400000}"/>
    <cellStyle name="RowTitles1-Detail 3 2 4 6 3 3 2 2" xfId="39129" xr:uid="{00000000-0005-0000-0000-000011400000}"/>
    <cellStyle name="RowTitles1-Detail 3 2 4 6 3 4" xfId="9762" xr:uid="{00000000-0005-0000-0000-000012400000}"/>
    <cellStyle name="RowTitles1-Detail 3 2 4 6 3 4 2" xfId="24723" xr:uid="{00000000-0005-0000-0000-000013400000}"/>
    <cellStyle name="RowTitles1-Detail 3 2 4 6 3 5" xfId="19120" xr:uid="{00000000-0005-0000-0000-000014400000}"/>
    <cellStyle name="RowTitles1-Detail 3 2 4 6 4" xfId="11414" xr:uid="{00000000-0005-0000-0000-000015400000}"/>
    <cellStyle name="RowTitles1-Detail 3 2 4 6 4 2" xfId="21838" xr:uid="{00000000-0005-0000-0000-000016400000}"/>
    <cellStyle name="RowTitles1-Detail 3 2 4 6 4 2 2" xfId="33885" xr:uid="{00000000-0005-0000-0000-000017400000}"/>
    <cellStyle name="RowTitles1-Detail 3 2 4 6 4 3" xfId="31078" xr:uid="{00000000-0005-0000-0000-000018400000}"/>
    <cellStyle name="RowTitles1-Detail 3 2 4 6 5" xfId="15121" xr:uid="{00000000-0005-0000-0000-000019400000}"/>
    <cellStyle name="RowTitles1-Detail 3 2 4 6 5 2" xfId="27789" xr:uid="{00000000-0005-0000-0000-00001A400000}"/>
    <cellStyle name="RowTitles1-Detail 3 2 4 6 5 2 2" xfId="36600" xr:uid="{00000000-0005-0000-0000-00001B400000}"/>
    <cellStyle name="RowTitles1-Detail 3 2 4 6 6" xfId="5894" xr:uid="{00000000-0005-0000-0000-00001C400000}"/>
    <cellStyle name="RowTitles1-Detail 3 2 4 6 6 2" xfId="21194" xr:uid="{00000000-0005-0000-0000-00001D400000}"/>
    <cellStyle name="RowTitles1-Detail 3 2 4 6 7" xfId="18933" xr:uid="{00000000-0005-0000-0000-00001E400000}"/>
    <cellStyle name="RowTitles1-Detail 3 2 4 7" xfId="2497" xr:uid="{00000000-0005-0000-0000-00001F400000}"/>
    <cellStyle name="RowTitles1-Detail 3 2 4 7 2" xfId="12138" xr:uid="{00000000-0005-0000-0000-000020400000}"/>
    <cellStyle name="RowTitles1-Detail 3 2 4 7 2 2" xfId="22538" xr:uid="{00000000-0005-0000-0000-000021400000}"/>
    <cellStyle name="RowTitles1-Detail 3 2 4 7 2 2 2" xfId="34219" xr:uid="{00000000-0005-0000-0000-000022400000}"/>
    <cellStyle name="RowTitles1-Detail 3 2 4 7 2 3" xfId="31419" xr:uid="{00000000-0005-0000-0000-000023400000}"/>
    <cellStyle name="RowTitles1-Detail 3 2 4 7 3" xfId="15785" xr:uid="{00000000-0005-0000-0000-000024400000}"/>
    <cellStyle name="RowTitles1-Detail 3 2 4 7 3 2" xfId="28451" xr:uid="{00000000-0005-0000-0000-000025400000}"/>
    <cellStyle name="RowTitles1-Detail 3 2 4 7 3 2 2" xfId="37238" xr:uid="{00000000-0005-0000-0000-000026400000}"/>
    <cellStyle name="RowTitles1-Detail 3 2 4 7 4" xfId="6497" xr:uid="{00000000-0005-0000-0000-000027400000}"/>
    <cellStyle name="RowTitles1-Detail 3 2 4 7 4 2" xfId="20438" xr:uid="{00000000-0005-0000-0000-000028400000}"/>
    <cellStyle name="RowTitles1-Detail 3 2 4 7 5" xfId="24964" xr:uid="{00000000-0005-0000-0000-000029400000}"/>
    <cellStyle name="RowTitles1-Detail 3 2 4 8" xfId="3334" xr:uid="{00000000-0005-0000-0000-00002A400000}"/>
    <cellStyle name="RowTitles1-Detail 3 2 4 8 2" xfId="12975" xr:uid="{00000000-0005-0000-0000-00002B400000}"/>
    <cellStyle name="RowTitles1-Detail 3 2 4 8 2 2" xfId="23345" xr:uid="{00000000-0005-0000-0000-00002C400000}"/>
    <cellStyle name="RowTitles1-Detail 3 2 4 8 2 2 2" xfId="34868" xr:uid="{00000000-0005-0000-0000-00002D400000}"/>
    <cellStyle name="RowTitles1-Detail 3 2 4 8 2 3" xfId="32215" xr:uid="{00000000-0005-0000-0000-00002E400000}"/>
    <cellStyle name="RowTitles1-Detail 3 2 4 8 3" xfId="16588" xr:uid="{00000000-0005-0000-0000-00002F400000}"/>
    <cellStyle name="RowTitles1-Detail 3 2 4 8 3 2" xfId="29254" xr:uid="{00000000-0005-0000-0000-000030400000}"/>
    <cellStyle name="RowTitles1-Detail 3 2 4 8 3 2 2" xfId="38041" xr:uid="{00000000-0005-0000-0000-000031400000}"/>
    <cellStyle name="RowTitles1-Detail 3 2 4 8 4" xfId="8857" xr:uid="{00000000-0005-0000-0000-000032400000}"/>
    <cellStyle name="RowTitles1-Detail 3 2 4 8 4 2" xfId="26231" xr:uid="{00000000-0005-0000-0000-000033400000}"/>
    <cellStyle name="RowTitles1-Detail 3 2 4 8 5" xfId="20192" xr:uid="{00000000-0005-0000-0000-000034400000}"/>
    <cellStyle name="RowTitles1-Detail 3 2 4 9" xfId="10510" xr:uid="{00000000-0005-0000-0000-000035400000}"/>
    <cellStyle name="RowTitles1-Detail 3 2 4 9 2" xfId="24944" xr:uid="{00000000-0005-0000-0000-000036400000}"/>
    <cellStyle name="RowTitles1-Detail 3 2 4 9 2 2" xfId="35672" xr:uid="{00000000-0005-0000-0000-000037400000}"/>
    <cellStyle name="RowTitles1-Detail 3 2 4_STUD aligned by INSTIT" xfId="4985" xr:uid="{00000000-0005-0000-0000-000038400000}"/>
    <cellStyle name="RowTitles1-Detail 3 2 5" xfId="507" xr:uid="{00000000-0005-0000-0000-000039400000}"/>
    <cellStyle name="RowTitles1-Detail 3 2 5 2" xfId="863" xr:uid="{00000000-0005-0000-0000-00003A400000}"/>
    <cellStyle name="RowTitles1-Detail 3 2 5 2 2" xfId="2504" xr:uid="{00000000-0005-0000-0000-00003B400000}"/>
    <cellStyle name="RowTitles1-Detail 3 2 5 2 2 2" xfId="12145" xr:uid="{00000000-0005-0000-0000-00003C400000}"/>
    <cellStyle name="RowTitles1-Detail 3 2 5 2 2 2 2" xfId="22545" xr:uid="{00000000-0005-0000-0000-00003D400000}"/>
    <cellStyle name="RowTitles1-Detail 3 2 5 2 2 2 2 2" xfId="34226" xr:uid="{00000000-0005-0000-0000-00003E400000}"/>
    <cellStyle name="RowTitles1-Detail 3 2 5 2 2 2 3" xfId="31426" xr:uid="{00000000-0005-0000-0000-00003F400000}"/>
    <cellStyle name="RowTitles1-Detail 3 2 5 2 2 3" xfId="15792" xr:uid="{00000000-0005-0000-0000-000040400000}"/>
    <cellStyle name="RowTitles1-Detail 3 2 5 2 2 3 2" xfId="28458" xr:uid="{00000000-0005-0000-0000-000041400000}"/>
    <cellStyle name="RowTitles1-Detail 3 2 5 2 2 3 2 2" xfId="37245" xr:uid="{00000000-0005-0000-0000-000042400000}"/>
    <cellStyle name="RowTitles1-Detail 3 2 5 2 2 4" xfId="6805" xr:uid="{00000000-0005-0000-0000-000043400000}"/>
    <cellStyle name="RowTitles1-Detail 3 2 5 2 2 4 2" xfId="25249" xr:uid="{00000000-0005-0000-0000-000044400000}"/>
    <cellStyle name="RowTitles1-Detail 3 2 5 2 2 5" xfId="5376" xr:uid="{00000000-0005-0000-0000-000045400000}"/>
    <cellStyle name="RowTitles1-Detail 3 2 5 2 3" xfId="3644" xr:uid="{00000000-0005-0000-0000-000046400000}"/>
    <cellStyle name="RowTitles1-Detail 3 2 5 2 3 2" xfId="13271" xr:uid="{00000000-0005-0000-0000-000047400000}"/>
    <cellStyle name="RowTitles1-Detail 3 2 5 2 3 2 2" xfId="23637" xr:uid="{00000000-0005-0000-0000-000048400000}"/>
    <cellStyle name="RowTitles1-Detail 3 2 5 2 3 2 2 2" xfId="35045" xr:uid="{00000000-0005-0000-0000-000049400000}"/>
    <cellStyle name="RowTitles1-Detail 3 2 5 2 3 2 3" xfId="32419" xr:uid="{00000000-0005-0000-0000-00004A400000}"/>
    <cellStyle name="RowTitles1-Detail 3 2 5 2 3 3" xfId="16877" xr:uid="{00000000-0005-0000-0000-00004B400000}"/>
    <cellStyle name="RowTitles1-Detail 3 2 5 2 3 3 2" xfId="29543" xr:uid="{00000000-0005-0000-0000-00004C400000}"/>
    <cellStyle name="RowTitles1-Detail 3 2 5 2 3 3 2 2" xfId="38322" xr:uid="{00000000-0005-0000-0000-00004D400000}"/>
    <cellStyle name="RowTitles1-Detail 3 2 5 2 3 4" xfId="8311" xr:uid="{00000000-0005-0000-0000-00004E400000}"/>
    <cellStyle name="RowTitles1-Detail 3 2 5 2 3 4 2" xfId="18679" xr:uid="{00000000-0005-0000-0000-00004F400000}"/>
    <cellStyle name="RowTitles1-Detail 3 2 5 2 3 5" xfId="26555" xr:uid="{00000000-0005-0000-0000-000050400000}"/>
    <cellStyle name="RowTitles1-Detail 3 2 5 2 4" xfId="9104" xr:uid="{00000000-0005-0000-0000-000051400000}"/>
    <cellStyle name="RowTitles1-Detail 3 2 5 2 4 2" xfId="25283" xr:uid="{00000000-0005-0000-0000-000052400000}"/>
    <cellStyle name="RowTitles1-Detail 3 2 5 2 5" xfId="10615" xr:uid="{00000000-0005-0000-0000-000053400000}"/>
    <cellStyle name="RowTitles1-Detail 3 2 5 2 5 2" xfId="21098" xr:uid="{00000000-0005-0000-0000-000054400000}"/>
    <cellStyle name="RowTitles1-Detail 3 2 5 2 5 2 2" xfId="33432" xr:uid="{00000000-0005-0000-0000-000055400000}"/>
    <cellStyle name="RowTitles1-Detail 3 2 5 2 5 3" xfId="30548" xr:uid="{00000000-0005-0000-0000-000056400000}"/>
    <cellStyle name="RowTitles1-Detail 3 2 5 2 6" xfId="14277" xr:uid="{00000000-0005-0000-0000-000057400000}"/>
    <cellStyle name="RowTitles1-Detail 3 2 5 2 6 2" xfId="26978" xr:uid="{00000000-0005-0000-0000-000058400000}"/>
    <cellStyle name="RowTitles1-Detail 3 2 5 2 6 2 2" xfId="35820" xr:uid="{00000000-0005-0000-0000-000059400000}"/>
    <cellStyle name="RowTitles1-Detail 3 2 5 3" xfId="1142" xr:uid="{00000000-0005-0000-0000-00005A400000}"/>
    <cellStyle name="RowTitles1-Detail 3 2 5 3 2" xfId="2505" xr:uid="{00000000-0005-0000-0000-00005B400000}"/>
    <cellStyle name="RowTitles1-Detail 3 2 5 3 2 2" xfId="12146" xr:uid="{00000000-0005-0000-0000-00005C400000}"/>
    <cellStyle name="RowTitles1-Detail 3 2 5 3 2 2 2" xfId="22546" xr:uid="{00000000-0005-0000-0000-00005D400000}"/>
    <cellStyle name="RowTitles1-Detail 3 2 5 3 2 2 2 2" xfId="34227" xr:uid="{00000000-0005-0000-0000-00005E400000}"/>
    <cellStyle name="RowTitles1-Detail 3 2 5 3 2 2 3" xfId="31427" xr:uid="{00000000-0005-0000-0000-00005F400000}"/>
    <cellStyle name="RowTitles1-Detail 3 2 5 3 2 3" xfId="15793" xr:uid="{00000000-0005-0000-0000-000060400000}"/>
    <cellStyle name="RowTitles1-Detail 3 2 5 3 2 3 2" xfId="28459" xr:uid="{00000000-0005-0000-0000-000061400000}"/>
    <cellStyle name="RowTitles1-Detail 3 2 5 3 2 3 2 2" xfId="37246" xr:uid="{00000000-0005-0000-0000-000062400000}"/>
    <cellStyle name="RowTitles1-Detail 3 2 5 3 2 4" xfId="6979" xr:uid="{00000000-0005-0000-0000-000063400000}"/>
    <cellStyle name="RowTitles1-Detail 3 2 5 3 2 4 2" xfId="19445" xr:uid="{00000000-0005-0000-0000-000064400000}"/>
    <cellStyle name="RowTitles1-Detail 3 2 5 3 2 5" xfId="25088" xr:uid="{00000000-0005-0000-0000-000065400000}"/>
    <cellStyle name="RowTitles1-Detail 3 2 5 3 3" xfId="3920" xr:uid="{00000000-0005-0000-0000-000066400000}"/>
    <cellStyle name="RowTitles1-Detail 3 2 5 3 3 2" xfId="13542" xr:uid="{00000000-0005-0000-0000-000067400000}"/>
    <cellStyle name="RowTitles1-Detail 3 2 5 3 3 2 2" xfId="23902" xr:uid="{00000000-0005-0000-0000-000068400000}"/>
    <cellStyle name="RowTitles1-Detail 3 2 5 3 3 2 2 2" xfId="35210" xr:uid="{00000000-0005-0000-0000-000069400000}"/>
    <cellStyle name="RowTitles1-Detail 3 2 5 3 3 2 3" xfId="32612" xr:uid="{00000000-0005-0000-0000-00006A400000}"/>
    <cellStyle name="RowTitles1-Detail 3 2 5 3 3 3" xfId="17132" xr:uid="{00000000-0005-0000-0000-00006B400000}"/>
    <cellStyle name="RowTitles1-Detail 3 2 5 3 3 3 2" xfId="29798" xr:uid="{00000000-0005-0000-0000-00006C400000}"/>
    <cellStyle name="RowTitles1-Detail 3 2 5 3 3 3 2 2" xfId="38575" xr:uid="{00000000-0005-0000-0000-00006D400000}"/>
    <cellStyle name="RowTitles1-Detail 3 2 5 3 3 4" xfId="8487" xr:uid="{00000000-0005-0000-0000-00006E400000}"/>
    <cellStyle name="RowTitles1-Detail 3 2 5 3 3 4 2" xfId="26241" xr:uid="{00000000-0005-0000-0000-00006F400000}"/>
    <cellStyle name="RowTitles1-Detail 3 2 5 3 3 5" xfId="23668" xr:uid="{00000000-0005-0000-0000-000070400000}"/>
    <cellStyle name="RowTitles1-Detail 3 2 5 3 4" xfId="9283" xr:uid="{00000000-0005-0000-0000-000071400000}"/>
    <cellStyle name="RowTitles1-Detail 3 2 5 3 4 2" xfId="20566" xr:uid="{00000000-0005-0000-0000-000072400000}"/>
    <cellStyle name="RowTitles1-Detail 3 2 5 3 5" xfId="14520" xr:uid="{00000000-0005-0000-0000-000073400000}"/>
    <cellStyle name="RowTitles1-Detail 3 2 5 3 5 2" xfId="27211" xr:uid="{00000000-0005-0000-0000-000074400000}"/>
    <cellStyle name="RowTitles1-Detail 3 2 5 3 5 2 2" xfId="36046" xr:uid="{00000000-0005-0000-0000-000075400000}"/>
    <cellStyle name="RowTitles1-Detail 3 2 5 3 6" xfId="5447" xr:uid="{00000000-0005-0000-0000-000076400000}"/>
    <cellStyle name="RowTitles1-Detail 3 2 5 3 6 2" xfId="25856" xr:uid="{00000000-0005-0000-0000-000077400000}"/>
    <cellStyle name="RowTitles1-Detail 3 2 5 3 7" xfId="25066" xr:uid="{00000000-0005-0000-0000-000078400000}"/>
    <cellStyle name="RowTitles1-Detail 3 2 5 4" xfId="1370" xr:uid="{00000000-0005-0000-0000-000079400000}"/>
    <cellStyle name="RowTitles1-Detail 3 2 5 4 2" xfId="2506" xr:uid="{00000000-0005-0000-0000-00007A400000}"/>
    <cellStyle name="RowTitles1-Detail 3 2 5 4 2 2" xfId="12147" xr:uid="{00000000-0005-0000-0000-00007B400000}"/>
    <cellStyle name="RowTitles1-Detail 3 2 5 4 2 2 2" xfId="22547" xr:uid="{00000000-0005-0000-0000-00007C400000}"/>
    <cellStyle name="RowTitles1-Detail 3 2 5 4 2 2 2 2" xfId="34228" xr:uid="{00000000-0005-0000-0000-00007D400000}"/>
    <cellStyle name="RowTitles1-Detail 3 2 5 4 2 2 3" xfId="31428" xr:uid="{00000000-0005-0000-0000-00007E400000}"/>
    <cellStyle name="RowTitles1-Detail 3 2 5 4 2 3" xfId="15794" xr:uid="{00000000-0005-0000-0000-00007F400000}"/>
    <cellStyle name="RowTitles1-Detail 3 2 5 4 2 3 2" xfId="28460" xr:uid="{00000000-0005-0000-0000-000080400000}"/>
    <cellStyle name="RowTitles1-Detail 3 2 5 4 2 3 2 2" xfId="37247" xr:uid="{00000000-0005-0000-0000-000081400000}"/>
    <cellStyle name="RowTitles1-Detail 3 2 5 4 2 4" xfId="7149" xr:uid="{00000000-0005-0000-0000-000082400000}"/>
    <cellStyle name="RowTitles1-Detail 3 2 5 4 2 4 2" xfId="27361" xr:uid="{00000000-0005-0000-0000-000083400000}"/>
    <cellStyle name="RowTitles1-Detail 3 2 5 4 2 5" xfId="19855" xr:uid="{00000000-0005-0000-0000-000084400000}"/>
    <cellStyle name="RowTitles1-Detail 3 2 5 4 3" xfId="4148" xr:uid="{00000000-0005-0000-0000-000085400000}"/>
    <cellStyle name="RowTitles1-Detail 3 2 5 4 3 2" xfId="13770" xr:uid="{00000000-0005-0000-0000-000086400000}"/>
    <cellStyle name="RowTitles1-Detail 3 2 5 4 3 2 2" xfId="24119" xr:uid="{00000000-0005-0000-0000-000087400000}"/>
    <cellStyle name="RowTitles1-Detail 3 2 5 4 3 2 2 2" xfId="35359" xr:uid="{00000000-0005-0000-0000-000088400000}"/>
    <cellStyle name="RowTitles1-Detail 3 2 5 4 3 2 3" xfId="32784" xr:uid="{00000000-0005-0000-0000-000089400000}"/>
    <cellStyle name="RowTitles1-Detail 3 2 5 4 3 3" xfId="17344" xr:uid="{00000000-0005-0000-0000-00008A400000}"/>
    <cellStyle name="RowTitles1-Detail 3 2 5 4 3 3 2" xfId="30010" xr:uid="{00000000-0005-0000-0000-00008B400000}"/>
    <cellStyle name="RowTitles1-Detail 3 2 5 4 3 3 2 2" xfId="38787" xr:uid="{00000000-0005-0000-0000-00008C400000}"/>
    <cellStyle name="RowTitles1-Detail 3 2 5 4 3 4" xfId="8657" xr:uid="{00000000-0005-0000-0000-00008D400000}"/>
    <cellStyle name="RowTitles1-Detail 3 2 5 4 3 4 2" xfId="25140" xr:uid="{00000000-0005-0000-0000-00008E400000}"/>
    <cellStyle name="RowTitles1-Detail 3 2 5 4 3 5" xfId="18011" xr:uid="{00000000-0005-0000-0000-00008F400000}"/>
    <cellStyle name="RowTitles1-Detail 3 2 5 4 4" xfId="9452" xr:uid="{00000000-0005-0000-0000-000090400000}"/>
    <cellStyle name="RowTitles1-Detail 3 2 5 4 4 2" xfId="20130" xr:uid="{00000000-0005-0000-0000-000091400000}"/>
    <cellStyle name="RowTitles1-Detail 3 2 5 4 5" xfId="11041" xr:uid="{00000000-0005-0000-0000-000092400000}"/>
    <cellStyle name="RowTitles1-Detail 3 2 5 4 5 2" xfId="21478" xr:uid="{00000000-0005-0000-0000-000093400000}"/>
    <cellStyle name="RowTitles1-Detail 3 2 5 4 5 2 2" xfId="33644" xr:uid="{00000000-0005-0000-0000-000094400000}"/>
    <cellStyle name="RowTitles1-Detail 3 2 5 4 5 3" xfId="30799" xr:uid="{00000000-0005-0000-0000-000095400000}"/>
    <cellStyle name="RowTitles1-Detail 3 2 5 4 6" xfId="14748" xr:uid="{00000000-0005-0000-0000-000096400000}"/>
    <cellStyle name="RowTitles1-Detail 3 2 5 4 6 2" xfId="27431" xr:uid="{00000000-0005-0000-0000-000097400000}"/>
    <cellStyle name="RowTitles1-Detail 3 2 5 4 6 2 2" xfId="36258" xr:uid="{00000000-0005-0000-0000-000098400000}"/>
    <cellStyle name="RowTitles1-Detail 3 2 5 4 7" xfId="5608" xr:uid="{00000000-0005-0000-0000-000099400000}"/>
    <cellStyle name="RowTitles1-Detail 3 2 5 4 7 2" xfId="20010" xr:uid="{00000000-0005-0000-0000-00009A400000}"/>
    <cellStyle name="RowTitles1-Detail 3 2 5 4 8" xfId="20409" xr:uid="{00000000-0005-0000-0000-00009B400000}"/>
    <cellStyle name="RowTitles1-Detail 3 2 5 5" xfId="1586" xr:uid="{00000000-0005-0000-0000-00009C400000}"/>
    <cellStyle name="RowTitles1-Detail 3 2 5 5 2" xfId="2507" xr:uid="{00000000-0005-0000-0000-00009D400000}"/>
    <cellStyle name="RowTitles1-Detail 3 2 5 5 2 2" xfId="12148" xr:uid="{00000000-0005-0000-0000-00009E400000}"/>
    <cellStyle name="RowTitles1-Detail 3 2 5 5 2 2 2" xfId="22548" xr:uid="{00000000-0005-0000-0000-00009F400000}"/>
    <cellStyle name="RowTitles1-Detail 3 2 5 5 2 2 2 2" xfId="34229" xr:uid="{00000000-0005-0000-0000-0000A0400000}"/>
    <cellStyle name="RowTitles1-Detail 3 2 5 5 2 2 3" xfId="31429" xr:uid="{00000000-0005-0000-0000-0000A1400000}"/>
    <cellStyle name="RowTitles1-Detail 3 2 5 5 2 3" xfId="15795" xr:uid="{00000000-0005-0000-0000-0000A2400000}"/>
    <cellStyle name="RowTitles1-Detail 3 2 5 5 2 3 2" xfId="28461" xr:uid="{00000000-0005-0000-0000-0000A3400000}"/>
    <cellStyle name="RowTitles1-Detail 3 2 5 5 2 3 2 2" xfId="37248" xr:uid="{00000000-0005-0000-0000-0000A4400000}"/>
    <cellStyle name="RowTitles1-Detail 3 2 5 5 2 4" xfId="7440" xr:uid="{00000000-0005-0000-0000-0000A5400000}"/>
    <cellStyle name="RowTitles1-Detail 3 2 5 5 2 4 2" xfId="18659" xr:uid="{00000000-0005-0000-0000-0000A6400000}"/>
    <cellStyle name="RowTitles1-Detail 3 2 5 5 2 5" xfId="19900" xr:uid="{00000000-0005-0000-0000-0000A7400000}"/>
    <cellStyle name="RowTitles1-Detail 3 2 5 5 3" xfId="4364" xr:uid="{00000000-0005-0000-0000-0000A8400000}"/>
    <cellStyle name="RowTitles1-Detail 3 2 5 5 3 2" xfId="13986" xr:uid="{00000000-0005-0000-0000-0000A9400000}"/>
    <cellStyle name="RowTitles1-Detail 3 2 5 5 3 2 2" xfId="24325" xr:uid="{00000000-0005-0000-0000-0000AA400000}"/>
    <cellStyle name="RowTitles1-Detail 3 2 5 5 3 2 2 2" xfId="35499" xr:uid="{00000000-0005-0000-0000-0000AB400000}"/>
    <cellStyle name="RowTitles1-Detail 3 2 5 5 3 2 3" xfId="32945" xr:uid="{00000000-0005-0000-0000-0000AC400000}"/>
    <cellStyle name="RowTitles1-Detail 3 2 5 5 3 3" xfId="17542" xr:uid="{00000000-0005-0000-0000-0000AD400000}"/>
    <cellStyle name="RowTitles1-Detail 3 2 5 5 3 3 2" xfId="30208" xr:uid="{00000000-0005-0000-0000-0000AE400000}"/>
    <cellStyle name="RowTitles1-Detail 3 2 5 5 3 3 2 2" xfId="38985" xr:uid="{00000000-0005-0000-0000-0000AF400000}"/>
    <cellStyle name="RowTitles1-Detail 3 2 5 5 3 4" xfId="9763" xr:uid="{00000000-0005-0000-0000-0000B0400000}"/>
    <cellStyle name="RowTitles1-Detail 3 2 5 5 3 4 2" xfId="20816" xr:uid="{00000000-0005-0000-0000-0000B1400000}"/>
    <cellStyle name="RowTitles1-Detail 3 2 5 5 3 5" xfId="19985" xr:uid="{00000000-0005-0000-0000-0000B2400000}"/>
    <cellStyle name="RowTitles1-Detail 3 2 5 5 4" xfId="11257" xr:uid="{00000000-0005-0000-0000-0000B3400000}"/>
    <cellStyle name="RowTitles1-Detail 3 2 5 5 4 2" xfId="21686" xr:uid="{00000000-0005-0000-0000-0000B4400000}"/>
    <cellStyle name="RowTitles1-Detail 3 2 5 5 4 2 2" xfId="33784" xr:uid="{00000000-0005-0000-0000-0000B5400000}"/>
    <cellStyle name="RowTitles1-Detail 3 2 5 5 4 3" xfId="30960" xr:uid="{00000000-0005-0000-0000-0000B6400000}"/>
    <cellStyle name="RowTitles1-Detail 3 2 5 5 5" xfId="14964" xr:uid="{00000000-0005-0000-0000-0000B7400000}"/>
    <cellStyle name="RowTitles1-Detail 3 2 5 5 5 2" xfId="27638" xr:uid="{00000000-0005-0000-0000-0000B8400000}"/>
    <cellStyle name="RowTitles1-Detail 3 2 5 5 5 2 2" xfId="36456" xr:uid="{00000000-0005-0000-0000-0000B9400000}"/>
    <cellStyle name="RowTitles1-Detail 3 2 5 5 6" xfId="5895" xr:uid="{00000000-0005-0000-0000-0000BA400000}"/>
    <cellStyle name="RowTitles1-Detail 3 2 5 5 6 2" xfId="18502" xr:uid="{00000000-0005-0000-0000-0000BB400000}"/>
    <cellStyle name="RowTitles1-Detail 3 2 5 5 7" xfId="26075" xr:uid="{00000000-0005-0000-0000-0000BC400000}"/>
    <cellStyle name="RowTitles1-Detail 3 2 5 6" xfId="1788" xr:uid="{00000000-0005-0000-0000-0000BD400000}"/>
    <cellStyle name="RowTitles1-Detail 3 2 5 6 2" xfId="2508" xr:uid="{00000000-0005-0000-0000-0000BE400000}"/>
    <cellStyle name="RowTitles1-Detail 3 2 5 6 2 2" xfId="12149" xr:uid="{00000000-0005-0000-0000-0000BF400000}"/>
    <cellStyle name="RowTitles1-Detail 3 2 5 6 2 2 2" xfId="22549" xr:uid="{00000000-0005-0000-0000-0000C0400000}"/>
    <cellStyle name="RowTitles1-Detail 3 2 5 6 2 2 2 2" xfId="34230" xr:uid="{00000000-0005-0000-0000-0000C1400000}"/>
    <cellStyle name="RowTitles1-Detail 3 2 5 6 2 2 3" xfId="31430" xr:uid="{00000000-0005-0000-0000-0000C2400000}"/>
    <cellStyle name="RowTitles1-Detail 3 2 5 6 2 3" xfId="15796" xr:uid="{00000000-0005-0000-0000-0000C3400000}"/>
    <cellStyle name="RowTitles1-Detail 3 2 5 6 2 3 2" xfId="28462" xr:uid="{00000000-0005-0000-0000-0000C4400000}"/>
    <cellStyle name="RowTitles1-Detail 3 2 5 6 2 3 2 2" xfId="37249" xr:uid="{00000000-0005-0000-0000-0000C5400000}"/>
    <cellStyle name="RowTitles1-Detail 3 2 5 6 2 4" xfId="7441" xr:uid="{00000000-0005-0000-0000-0000C6400000}"/>
    <cellStyle name="RowTitles1-Detail 3 2 5 6 2 4 2" xfId="19275" xr:uid="{00000000-0005-0000-0000-0000C7400000}"/>
    <cellStyle name="RowTitles1-Detail 3 2 5 6 2 5" xfId="17993" xr:uid="{00000000-0005-0000-0000-0000C8400000}"/>
    <cellStyle name="RowTitles1-Detail 3 2 5 6 3" xfId="4566" xr:uid="{00000000-0005-0000-0000-0000C9400000}"/>
    <cellStyle name="RowTitles1-Detail 3 2 5 6 3 2" xfId="14188" xr:uid="{00000000-0005-0000-0000-0000CA400000}"/>
    <cellStyle name="RowTitles1-Detail 3 2 5 6 3 2 2" xfId="24517" xr:uid="{00000000-0005-0000-0000-0000CB400000}"/>
    <cellStyle name="RowTitles1-Detail 3 2 5 6 3 2 2 2" xfId="35630" xr:uid="{00000000-0005-0000-0000-0000CC400000}"/>
    <cellStyle name="RowTitles1-Detail 3 2 5 6 3 2 3" xfId="33097" xr:uid="{00000000-0005-0000-0000-0000CD400000}"/>
    <cellStyle name="RowTitles1-Detail 3 2 5 6 3 3" xfId="17729" xr:uid="{00000000-0005-0000-0000-0000CE400000}"/>
    <cellStyle name="RowTitles1-Detail 3 2 5 6 3 3 2" xfId="30395" xr:uid="{00000000-0005-0000-0000-0000CF400000}"/>
    <cellStyle name="RowTitles1-Detail 3 2 5 6 3 3 2 2" xfId="39172" xr:uid="{00000000-0005-0000-0000-0000D0400000}"/>
    <cellStyle name="RowTitles1-Detail 3 2 5 6 3 4" xfId="9764" xr:uid="{00000000-0005-0000-0000-0000D1400000}"/>
    <cellStyle name="RowTitles1-Detail 3 2 5 6 3 4 2" xfId="20536" xr:uid="{00000000-0005-0000-0000-0000D2400000}"/>
    <cellStyle name="RowTitles1-Detail 3 2 5 6 3 5" xfId="18798" xr:uid="{00000000-0005-0000-0000-0000D3400000}"/>
    <cellStyle name="RowTitles1-Detail 3 2 5 6 4" xfId="11459" xr:uid="{00000000-0005-0000-0000-0000D4400000}"/>
    <cellStyle name="RowTitles1-Detail 3 2 5 6 4 2" xfId="21882" xr:uid="{00000000-0005-0000-0000-0000D5400000}"/>
    <cellStyle name="RowTitles1-Detail 3 2 5 6 4 2 2" xfId="33915" xr:uid="{00000000-0005-0000-0000-0000D6400000}"/>
    <cellStyle name="RowTitles1-Detail 3 2 5 6 4 3" xfId="31112" xr:uid="{00000000-0005-0000-0000-0000D7400000}"/>
    <cellStyle name="RowTitles1-Detail 3 2 5 6 5" xfId="15166" xr:uid="{00000000-0005-0000-0000-0000D8400000}"/>
    <cellStyle name="RowTitles1-Detail 3 2 5 6 5 2" xfId="27833" xr:uid="{00000000-0005-0000-0000-0000D9400000}"/>
    <cellStyle name="RowTitles1-Detail 3 2 5 6 5 2 2" xfId="36643" xr:uid="{00000000-0005-0000-0000-0000DA400000}"/>
    <cellStyle name="RowTitles1-Detail 3 2 5 6 6" xfId="5896" xr:uid="{00000000-0005-0000-0000-0000DB400000}"/>
    <cellStyle name="RowTitles1-Detail 3 2 5 6 6 2" xfId="26689" xr:uid="{00000000-0005-0000-0000-0000DC400000}"/>
    <cellStyle name="RowTitles1-Detail 3 2 5 6 7" xfId="18136" xr:uid="{00000000-0005-0000-0000-0000DD400000}"/>
    <cellStyle name="RowTitles1-Detail 3 2 5 7" xfId="2503" xr:uid="{00000000-0005-0000-0000-0000DE400000}"/>
    <cellStyle name="RowTitles1-Detail 3 2 5 7 2" xfId="12144" xr:uid="{00000000-0005-0000-0000-0000DF400000}"/>
    <cellStyle name="RowTitles1-Detail 3 2 5 7 2 2" xfId="22544" xr:uid="{00000000-0005-0000-0000-0000E0400000}"/>
    <cellStyle name="RowTitles1-Detail 3 2 5 7 2 2 2" xfId="34225" xr:uid="{00000000-0005-0000-0000-0000E1400000}"/>
    <cellStyle name="RowTitles1-Detail 3 2 5 7 2 3" xfId="31425" xr:uid="{00000000-0005-0000-0000-0000E2400000}"/>
    <cellStyle name="RowTitles1-Detail 3 2 5 7 3" xfId="15791" xr:uid="{00000000-0005-0000-0000-0000E3400000}"/>
    <cellStyle name="RowTitles1-Detail 3 2 5 7 3 2" xfId="28457" xr:uid="{00000000-0005-0000-0000-0000E4400000}"/>
    <cellStyle name="RowTitles1-Detail 3 2 5 7 3 2 2" xfId="37244" xr:uid="{00000000-0005-0000-0000-0000E5400000}"/>
    <cellStyle name="RowTitles1-Detail 3 2 5 7 4" xfId="6542" xr:uid="{00000000-0005-0000-0000-0000E6400000}"/>
    <cellStyle name="RowTitles1-Detail 3 2 5 7 4 2" xfId="20616" xr:uid="{00000000-0005-0000-0000-0000E7400000}"/>
    <cellStyle name="RowTitles1-Detail 3 2 5 7 5" xfId="18511" xr:uid="{00000000-0005-0000-0000-0000E8400000}"/>
    <cellStyle name="RowTitles1-Detail 3 2 5 8" xfId="7912" xr:uid="{00000000-0005-0000-0000-0000E9400000}"/>
    <cellStyle name="RowTitles1-Detail 3 2 5 8 2" xfId="26839" xr:uid="{00000000-0005-0000-0000-0000EA400000}"/>
    <cellStyle name="RowTitles1-Detail 3 2 5 9" xfId="10655" xr:uid="{00000000-0005-0000-0000-0000EB400000}"/>
    <cellStyle name="RowTitles1-Detail 3 2 5 9 2" xfId="18135" xr:uid="{00000000-0005-0000-0000-0000EC400000}"/>
    <cellStyle name="RowTitles1-Detail 3 2 5 9 2 2" xfId="33168" xr:uid="{00000000-0005-0000-0000-0000ED400000}"/>
    <cellStyle name="RowTitles1-Detail 3 2 5_STUD aligned by INSTIT" xfId="4986" xr:uid="{00000000-0005-0000-0000-0000EE400000}"/>
    <cellStyle name="RowTitles1-Detail 3 2 6" xfId="634" xr:uid="{00000000-0005-0000-0000-0000EF400000}"/>
    <cellStyle name="RowTitles1-Detail 3 2 6 2" xfId="2509" xr:uid="{00000000-0005-0000-0000-0000F0400000}"/>
    <cellStyle name="RowTitles1-Detail 3 2 6 2 2" xfId="12150" xr:uid="{00000000-0005-0000-0000-0000F1400000}"/>
    <cellStyle name="RowTitles1-Detail 3 2 6 2 2 2" xfId="22550" xr:uid="{00000000-0005-0000-0000-0000F2400000}"/>
    <cellStyle name="RowTitles1-Detail 3 2 6 2 2 2 2" xfId="34231" xr:uid="{00000000-0005-0000-0000-0000F3400000}"/>
    <cellStyle name="RowTitles1-Detail 3 2 6 2 2 3" xfId="31431" xr:uid="{00000000-0005-0000-0000-0000F4400000}"/>
    <cellStyle name="RowTitles1-Detail 3 2 6 2 3" xfId="15797" xr:uid="{00000000-0005-0000-0000-0000F5400000}"/>
    <cellStyle name="RowTitles1-Detail 3 2 6 2 3 2" xfId="28463" xr:uid="{00000000-0005-0000-0000-0000F6400000}"/>
    <cellStyle name="RowTitles1-Detail 3 2 6 2 3 2 2" xfId="37250" xr:uid="{00000000-0005-0000-0000-0000F7400000}"/>
    <cellStyle name="RowTitles1-Detail 3 2 6 2 4" xfId="6634" xr:uid="{00000000-0005-0000-0000-0000F8400000}"/>
    <cellStyle name="RowTitles1-Detail 3 2 6 2 4 2" xfId="5218" xr:uid="{00000000-0005-0000-0000-0000F9400000}"/>
    <cellStyle name="RowTitles1-Detail 3 2 6 2 5" xfId="25173" xr:uid="{00000000-0005-0000-0000-0000FA400000}"/>
    <cellStyle name="RowTitles1-Detail 3 2 6 3" xfId="3444" xr:uid="{00000000-0005-0000-0000-0000FB400000}"/>
    <cellStyle name="RowTitles1-Detail 3 2 6 3 2" xfId="13078" xr:uid="{00000000-0005-0000-0000-0000FC400000}"/>
    <cellStyle name="RowTitles1-Detail 3 2 6 3 2 2" xfId="23447" xr:uid="{00000000-0005-0000-0000-0000FD400000}"/>
    <cellStyle name="RowTitles1-Detail 3 2 6 3 2 2 2" xfId="34926" xr:uid="{00000000-0005-0000-0000-0000FE400000}"/>
    <cellStyle name="RowTitles1-Detail 3 2 6 3 2 3" xfId="32282" xr:uid="{00000000-0005-0000-0000-0000FF400000}"/>
    <cellStyle name="RowTitles1-Detail 3 2 6 3 3" xfId="16688" xr:uid="{00000000-0005-0000-0000-000000410000}"/>
    <cellStyle name="RowTitles1-Detail 3 2 6 3 3 2" xfId="29354" xr:uid="{00000000-0005-0000-0000-000001410000}"/>
    <cellStyle name="RowTitles1-Detail 3 2 6 3 3 2 2" xfId="38137" xr:uid="{00000000-0005-0000-0000-000002410000}"/>
    <cellStyle name="RowTitles1-Detail 3 2 6 3 4" xfId="8141" xr:uid="{00000000-0005-0000-0000-000003410000}"/>
    <cellStyle name="RowTitles1-Detail 3 2 6 3 4 2" xfId="25845" xr:uid="{00000000-0005-0000-0000-000004410000}"/>
    <cellStyle name="RowTitles1-Detail 3 2 6 3 5" xfId="26741" xr:uid="{00000000-0005-0000-0000-000005410000}"/>
    <cellStyle name="RowTitles1-Detail 3 2 6 4" xfId="8751" xr:uid="{00000000-0005-0000-0000-000006410000}"/>
    <cellStyle name="RowTitles1-Detail 3 2 6 4 2" xfId="26807" xr:uid="{00000000-0005-0000-0000-000007410000}"/>
    <cellStyle name="RowTitles1-Detail 3 2 6 5" xfId="10430" xr:uid="{00000000-0005-0000-0000-000008410000}"/>
    <cellStyle name="RowTitles1-Detail 3 2 6 5 2" xfId="20936" xr:uid="{00000000-0005-0000-0000-000009410000}"/>
    <cellStyle name="RowTitles1-Detail 3 2 6 5 2 2" xfId="33354" xr:uid="{00000000-0005-0000-0000-00000A410000}"/>
    <cellStyle name="RowTitles1-Detail 3 2 6 5 3" xfId="30459" xr:uid="{00000000-0005-0000-0000-00000B410000}"/>
    <cellStyle name="RowTitles1-Detail 3 2 6 6" xfId="11812" xr:uid="{00000000-0005-0000-0000-00000C410000}"/>
    <cellStyle name="RowTitles1-Detail 3 2 6 6 2" xfId="19056" xr:uid="{00000000-0005-0000-0000-00000D410000}"/>
    <cellStyle name="RowTitles1-Detail 3 2 6 6 2 2" xfId="33210" xr:uid="{00000000-0005-0000-0000-00000E410000}"/>
    <cellStyle name="RowTitles1-Detail 3 2 7" xfId="923" xr:uid="{00000000-0005-0000-0000-00000F410000}"/>
    <cellStyle name="RowTitles1-Detail 3 2 7 2" xfId="2510" xr:uid="{00000000-0005-0000-0000-000010410000}"/>
    <cellStyle name="RowTitles1-Detail 3 2 7 2 2" xfId="12151" xr:uid="{00000000-0005-0000-0000-000011410000}"/>
    <cellStyle name="RowTitles1-Detail 3 2 7 2 2 2" xfId="22551" xr:uid="{00000000-0005-0000-0000-000012410000}"/>
    <cellStyle name="RowTitles1-Detail 3 2 7 2 2 2 2" xfId="34232" xr:uid="{00000000-0005-0000-0000-000013410000}"/>
    <cellStyle name="RowTitles1-Detail 3 2 7 2 2 3" xfId="31432" xr:uid="{00000000-0005-0000-0000-000014410000}"/>
    <cellStyle name="RowTitles1-Detail 3 2 7 2 3" xfId="15798" xr:uid="{00000000-0005-0000-0000-000015410000}"/>
    <cellStyle name="RowTitles1-Detail 3 2 7 2 3 2" xfId="28464" xr:uid="{00000000-0005-0000-0000-000016410000}"/>
    <cellStyle name="RowTitles1-Detail 3 2 7 2 3 2 2" xfId="37251" xr:uid="{00000000-0005-0000-0000-000017410000}"/>
    <cellStyle name="RowTitles1-Detail 3 2 7 2 4" xfId="6591" xr:uid="{00000000-0005-0000-0000-000018410000}"/>
    <cellStyle name="RowTitles1-Detail 3 2 7 2 4 2" xfId="19094" xr:uid="{00000000-0005-0000-0000-000019410000}"/>
    <cellStyle name="RowTitles1-Detail 3 2 7 2 5" xfId="24797" xr:uid="{00000000-0005-0000-0000-00001A410000}"/>
    <cellStyle name="RowTitles1-Detail 3 2 7 3" xfId="3701" xr:uid="{00000000-0005-0000-0000-00001B410000}"/>
    <cellStyle name="RowTitles1-Detail 3 2 7 3 2" xfId="13328" xr:uid="{00000000-0005-0000-0000-00001C410000}"/>
    <cellStyle name="RowTitles1-Detail 3 2 7 3 2 2" xfId="23693" xr:uid="{00000000-0005-0000-0000-00001D410000}"/>
    <cellStyle name="RowTitles1-Detail 3 2 7 3 2 2 2" xfId="35082" xr:uid="{00000000-0005-0000-0000-00001E410000}"/>
    <cellStyle name="RowTitles1-Detail 3 2 7 3 2 3" xfId="32462" xr:uid="{00000000-0005-0000-0000-00001F410000}"/>
    <cellStyle name="RowTitles1-Detail 3 2 7 3 3" xfId="16928" xr:uid="{00000000-0005-0000-0000-000020410000}"/>
    <cellStyle name="RowTitles1-Detail 3 2 7 3 3 2" xfId="29594" xr:uid="{00000000-0005-0000-0000-000021410000}"/>
    <cellStyle name="RowTitles1-Detail 3 2 7 3 3 2 2" xfId="38373" xr:uid="{00000000-0005-0000-0000-000022410000}"/>
    <cellStyle name="RowTitles1-Detail 3 2 7 3 4" xfId="8091" xr:uid="{00000000-0005-0000-0000-000023410000}"/>
    <cellStyle name="RowTitles1-Detail 3 2 7 3 4 2" xfId="25931" xr:uid="{00000000-0005-0000-0000-000024410000}"/>
    <cellStyle name="RowTitles1-Detail 3 2 7 3 5" xfId="25821" xr:uid="{00000000-0005-0000-0000-000025410000}"/>
    <cellStyle name="RowTitles1-Detail 3 2 7 4" xfId="8035" xr:uid="{00000000-0005-0000-0000-000026410000}"/>
    <cellStyle name="RowTitles1-Detail 3 2 7 4 2" xfId="26562" xr:uid="{00000000-0005-0000-0000-000027410000}"/>
    <cellStyle name="RowTitles1-Detail 3 2 7 5" xfId="14330" xr:uid="{00000000-0005-0000-0000-000028410000}"/>
    <cellStyle name="RowTitles1-Detail 3 2 7 5 2" xfId="27028" xr:uid="{00000000-0005-0000-0000-000029410000}"/>
    <cellStyle name="RowTitles1-Detail 3 2 7 5 2 2" xfId="35867" xr:uid="{00000000-0005-0000-0000-00002A410000}"/>
    <cellStyle name="RowTitles1-Detail 3 2 7 6" xfId="5146" xr:uid="{00000000-0005-0000-0000-00002B410000}"/>
    <cellStyle name="RowTitles1-Detail 3 2 7 6 2" xfId="25041" xr:uid="{00000000-0005-0000-0000-00002C410000}"/>
    <cellStyle name="RowTitles1-Detail 3 2 7 7" xfId="20508" xr:uid="{00000000-0005-0000-0000-00002D410000}"/>
    <cellStyle name="RowTitles1-Detail 3 2 8" xfId="589" xr:uid="{00000000-0005-0000-0000-00002E410000}"/>
    <cellStyle name="RowTitles1-Detail 3 2 8 2" xfId="2511" xr:uid="{00000000-0005-0000-0000-00002F410000}"/>
    <cellStyle name="RowTitles1-Detail 3 2 8 2 2" xfId="12152" xr:uid="{00000000-0005-0000-0000-000030410000}"/>
    <cellStyle name="RowTitles1-Detail 3 2 8 2 2 2" xfId="22552" xr:uid="{00000000-0005-0000-0000-000031410000}"/>
    <cellStyle name="RowTitles1-Detail 3 2 8 2 2 2 2" xfId="34233" xr:uid="{00000000-0005-0000-0000-000032410000}"/>
    <cellStyle name="RowTitles1-Detail 3 2 8 2 2 3" xfId="31433" xr:uid="{00000000-0005-0000-0000-000033410000}"/>
    <cellStyle name="RowTitles1-Detail 3 2 8 2 3" xfId="15799" xr:uid="{00000000-0005-0000-0000-000034410000}"/>
    <cellStyle name="RowTitles1-Detail 3 2 8 2 3 2" xfId="28465" xr:uid="{00000000-0005-0000-0000-000035410000}"/>
    <cellStyle name="RowTitles1-Detail 3 2 8 2 3 2 2" xfId="37252" xr:uid="{00000000-0005-0000-0000-000036410000}"/>
    <cellStyle name="RowTitles1-Detail 3 2 8 2 4" xfId="7013" xr:uid="{00000000-0005-0000-0000-000037410000}"/>
    <cellStyle name="RowTitles1-Detail 3 2 8 2 4 2" xfId="25749" xr:uid="{00000000-0005-0000-0000-000038410000}"/>
    <cellStyle name="RowTitles1-Detail 3 2 8 2 5" xfId="17854" xr:uid="{00000000-0005-0000-0000-000039410000}"/>
    <cellStyle name="RowTitles1-Detail 3 2 8 3" xfId="3407" xr:uid="{00000000-0005-0000-0000-00003A410000}"/>
    <cellStyle name="RowTitles1-Detail 3 2 8 3 2" xfId="13046" xr:uid="{00000000-0005-0000-0000-00003B410000}"/>
    <cellStyle name="RowTitles1-Detail 3 2 8 3 2 2" xfId="23414" xr:uid="{00000000-0005-0000-0000-00003C410000}"/>
    <cellStyle name="RowTitles1-Detail 3 2 8 3 2 2 2" xfId="34909" xr:uid="{00000000-0005-0000-0000-00003D410000}"/>
    <cellStyle name="RowTitles1-Detail 3 2 8 3 2 3" xfId="32263" xr:uid="{00000000-0005-0000-0000-00003E410000}"/>
    <cellStyle name="RowTitles1-Detail 3 2 8 3 3" xfId="16656" xr:uid="{00000000-0005-0000-0000-00003F410000}"/>
    <cellStyle name="RowTitles1-Detail 3 2 8 3 3 2" xfId="29322" xr:uid="{00000000-0005-0000-0000-000040410000}"/>
    <cellStyle name="RowTitles1-Detail 3 2 8 3 3 2 2" xfId="38107" xr:uid="{00000000-0005-0000-0000-000041410000}"/>
    <cellStyle name="RowTitles1-Detail 3 2 8 3 4" xfId="8521" xr:uid="{00000000-0005-0000-0000-000042410000}"/>
    <cellStyle name="RowTitles1-Detail 3 2 8 3 4 2" xfId="19686" xr:uid="{00000000-0005-0000-0000-000043410000}"/>
    <cellStyle name="RowTitles1-Detail 3 2 8 3 5" xfId="20356" xr:uid="{00000000-0005-0000-0000-000044410000}"/>
    <cellStyle name="RowTitles1-Detail 3 2 8 4" xfId="9317" xr:uid="{00000000-0005-0000-0000-000045410000}"/>
    <cellStyle name="RowTitles1-Detail 3 2 8 4 2" xfId="25488" xr:uid="{00000000-0005-0000-0000-000046410000}"/>
    <cellStyle name="RowTitles1-Detail 3 2 8 5" xfId="10390" xr:uid="{00000000-0005-0000-0000-000047410000}"/>
    <cellStyle name="RowTitles1-Detail 3 2 8 5 2" xfId="20902" xr:uid="{00000000-0005-0000-0000-000048410000}"/>
    <cellStyle name="RowTitles1-Detail 3 2 8 5 2 2" xfId="33338" xr:uid="{00000000-0005-0000-0000-000049410000}"/>
    <cellStyle name="RowTitles1-Detail 3 2 8 5 3" xfId="30441" xr:uid="{00000000-0005-0000-0000-00004A410000}"/>
    <cellStyle name="RowTitles1-Detail 3 2 8 6" xfId="10261" xr:uid="{00000000-0005-0000-0000-00004B410000}"/>
    <cellStyle name="RowTitles1-Detail 3 2 8 6 2" xfId="18154" xr:uid="{00000000-0005-0000-0000-00004C410000}"/>
    <cellStyle name="RowTitles1-Detail 3 2 8 6 2 2" xfId="33179" xr:uid="{00000000-0005-0000-0000-00004D410000}"/>
    <cellStyle name="RowTitles1-Detail 3 2 8 7" xfId="5481" xr:uid="{00000000-0005-0000-0000-00004E410000}"/>
    <cellStyle name="RowTitles1-Detail 3 2 8 7 2" xfId="19039" xr:uid="{00000000-0005-0000-0000-00004F410000}"/>
    <cellStyle name="RowTitles1-Detail 3 2 8 8" xfId="18761" xr:uid="{00000000-0005-0000-0000-000050410000}"/>
    <cellStyle name="RowTitles1-Detail 3 2 9" xfId="1175" xr:uid="{00000000-0005-0000-0000-000051410000}"/>
    <cellStyle name="RowTitles1-Detail 3 2 9 2" xfId="2512" xr:uid="{00000000-0005-0000-0000-000052410000}"/>
    <cellStyle name="RowTitles1-Detail 3 2 9 2 2" xfId="12153" xr:uid="{00000000-0005-0000-0000-000053410000}"/>
    <cellStyle name="RowTitles1-Detail 3 2 9 2 2 2" xfId="22553" xr:uid="{00000000-0005-0000-0000-000054410000}"/>
    <cellStyle name="RowTitles1-Detail 3 2 9 2 2 2 2" xfId="34234" xr:uid="{00000000-0005-0000-0000-000055410000}"/>
    <cellStyle name="RowTitles1-Detail 3 2 9 2 2 3" xfId="31434" xr:uid="{00000000-0005-0000-0000-000056410000}"/>
    <cellStyle name="RowTitles1-Detail 3 2 9 2 3" xfId="15800" xr:uid="{00000000-0005-0000-0000-000057410000}"/>
    <cellStyle name="RowTitles1-Detail 3 2 9 2 3 2" xfId="28466" xr:uid="{00000000-0005-0000-0000-000058410000}"/>
    <cellStyle name="RowTitles1-Detail 3 2 9 2 3 2 2" xfId="37253" xr:uid="{00000000-0005-0000-0000-000059410000}"/>
    <cellStyle name="RowTitles1-Detail 3 2 9 2 4" xfId="7442" xr:uid="{00000000-0005-0000-0000-00005A410000}"/>
    <cellStyle name="RowTitles1-Detail 3 2 9 2 4 2" xfId="20791" xr:uid="{00000000-0005-0000-0000-00005B410000}"/>
    <cellStyle name="RowTitles1-Detail 3 2 9 2 5" xfId="25320" xr:uid="{00000000-0005-0000-0000-00005C410000}"/>
    <cellStyle name="RowTitles1-Detail 3 2 9 3" xfId="3953" xr:uid="{00000000-0005-0000-0000-00005D410000}"/>
    <cellStyle name="RowTitles1-Detail 3 2 9 3 2" xfId="13575" xr:uid="{00000000-0005-0000-0000-00005E410000}"/>
    <cellStyle name="RowTitles1-Detail 3 2 9 3 2 2" xfId="23934" xr:uid="{00000000-0005-0000-0000-00005F410000}"/>
    <cellStyle name="RowTitles1-Detail 3 2 9 3 2 2 2" xfId="35235" xr:uid="{00000000-0005-0000-0000-000060410000}"/>
    <cellStyle name="RowTitles1-Detail 3 2 9 3 2 3" xfId="32642" xr:uid="{00000000-0005-0000-0000-000061410000}"/>
    <cellStyle name="RowTitles1-Detail 3 2 9 3 3" xfId="17162" xr:uid="{00000000-0005-0000-0000-000062410000}"/>
    <cellStyle name="RowTitles1-Detail 3 2 9 3 3 2" xfId="29828" xr:uid="{00000000-0005-0000-0000-000063410000}"/>
    <cellStyle name="RowTitles1-Detail 3 2 9 3 3 2 2" xfId="38605" xr:uid="{00000000-0005-0000-0000-000064410000}"/>
    <cellStyle name="RowTitles1-Detail 3 2 9 3 4" xfId="9765" xr:uid="{00000000-0005-0000-0000-000065410000}"/>
    <cellStyle name="RowTitles1-Detail 3 2 9 3 4 2" xfId="18762" xr:uid="{00000000-0005-0000-0000-000066410000}"/>
    <cellStyle name="RowTitles1-Detail 3 2 9 3 5" xfId="20424" xr:uid="{00000000-0005-0000-0000-000067410000}"/>
    <cellStyle name="RowTitles1-Detail 3 2 9 4" xfId="10846" xr:uid="{00000000-0005-0000-0000-000068410000}"/>
    <cellStyle name="RowTitles1-Detail 3 2 9 4 2" xfId="21291" xr:uid="{00000000-0005-0000-0000-000069410000}"/>
    <cellStyle name="RowTitles1-Detail 3 2 9 4 2 2" xfId="33520" xr:uid="{00000000-0005-0000-0000-00006A410000}"/>
    <cellStyle name="RowTitles1-Detail 3 2 9 4 3" xfId="30657" xr:uid="{00000000-0005-0000-0000-00006B410000}"/>
    <cellStyle name="RowTitles1-Detail 3 2 9 5" xfId="14553" xr:uid="{00000000-0005-0000-0000-00006C410000}"/>
    <cellStyle name="RowTitles1-Detail 3 2 9 5 2" xfId="27242" xr:uid="{00000000-0005-0000-0000-00006D410000}"/>
    <cellStyle name="RowTitles1-Detail 3 2 9 5 2 2" xfId="36076" xr:uid="{00000000-0005-0000-0000-00006E410000}"/>
    <cellStyle name="RowTitles1-Detail 3 2 9 6" xfId="5897" xr:uid="{00000000-0005-0000-0000-00006F410000}"/>
    <cellStyle name="RowTitles1-Detail 3 2 9 6 2" xfId="19122" xr:uid="{00000000-0005-0000-0000-000070410000}"/>
    <cellStyle name="RowTitles1-Detail 3 2 9 7" xfId="18046" xr:uid="{00000000-0005-0000-0000-000071410000}"/>
    <cellStyle name="RowTitles1-Detail 3 2_STUD aligned by INSTIT" xfId="4979" xr:uid="{00000000-0005-0000-0000-000072410000}"/>
    <cellStyle name="RowTitles1-Detail 3 3" xfId="322" xr:uid="{00000000-0005-0000-0000-000073410000}"/>
    <cellStyle name="RowTitles1-Detail 3 3 10" xfId="2513" xr:uid="{00000000-0005-0000-0000-000074410000}"/>
    <cellStyle name="RowTitles1-Detail 3 3 10 2" xfId="12154" xr:uid="{00000000-0005-0000-0000-000075410000}"/>
    <cellStyle name="RowTitles1-Detail 3 3 10 2 2" xfId="22554" xr:uid="{00000000-0005-0000-0000-000076410000}"/>
    <cellStyle name="RowTitles1-Detail 3 3 10 2 2 2" xfId="34235" xr:uid="{00000000-0005-0000-0000-000077410000}"/>
    <cellStyle name="RowTitles1-Detail 3 3 10 2 3" xfId="31435" xr:uid="{00000000-0005-0000-0000-000078410000}"/>
    <cellStyle name="RowTitles1-Detail 3 3 10 3" xfId="15801" xr:uid="{00000000-0005-0000-0000-000079410000}"/>
    <cellStyle name="RowTitles1-Detail 3 3 10 3 2" xfId="28467" xr:uid="{00000000-0005-0000-0000-00007A410000}"/>
    <cellStyle name="RowTitles1-Detail 3 3 10 3 2 2" xfId="37254" xr:uid="{00000000-0005-0000-0000-00007B410000}"/>
    <cellStyle name="RowTitles1-Detail 3 3 10 4" xfId="6319" xr:uid="{00000000-0005-0000-0000-00007C410000}"/>
    <cellStyle name="RowTitles1-Detail 3 3 10 4 2" xfId="7773" xr:uid="{00000000-0005-0000-0000-00007D410000}"/>
    <cellStyle name="RowTitles1-Detail 3 3 10 5" xfId="24557" xr:uid="{00000000-0005-0000-0000-00007E410000}"/>
    <cellStyle name="RowTitles1-Detail 3 3 11" xfId="8959" xr:uid="{00000000-0005-0000-0000-00007F410000}"/>
    <cellStyle name="RowTitles1-Detail 3 3 11 2" xfId="18614" xr:uid="{00000000-0005-0000-0000-000080410000}"/>
    <cellStyle name="RowTitles1-Detail 3 3 12" xfId="10672" xr:uid="{00000000-0005-0000-0000-000081410000}"/>
    <cellStyle name="RowTitles1-Detail 3 3 12 2" xfId="25307" xr:uid="{00000000-0005-0000-0000-000082410000}"/>
    <cellStyle name="RowTitles1-Detail 3 3 12 2 2" xfId="35689" xr:uid="{00000000-0005-0000-0000-000083410000}"/>
    <cellStyle name="RowTitles1-Detail 3 3 2" xfId="423" xr:uid="{00000000-0005-0000-0000-000084410000}"/>
    <cellStyle name="RowTitles1-Detail 3 3 2 2" xfId="779" xr:uid="{00000000-0005-0000-0000-000085410000}"/>
    <cellStyle name="RowTitles1-Detail 3 3 2 2 2" xfId="2515" xr:uid="{00000000-0005-0000-0000-000086410000}"/>
    <cellStyle name="RowTitles1-Detail 3 3 2 2 2 2" xfId="12156" xr:uid="{00000000-0005-0000-0000-000087410000}"/>
    <cellStyle name="RowTitles1-Detail 3 3 2 2 2 2 2" xfId="22556" xr:uid="{00000000-0005-0000-0000-000088410000}"/>
    <cellStyle name="RowTitles1-Detail 3 3 2 2 2 2 2 2" xfId="34237" xr:uid="{00000000-0005-0000-0000-000089410000}"/>
    <cellStyle name="RowTitles1-Detail 3 3 2 2 2 2 3" xfId="31437" xr:uid="{00000000-0005-0000-0000-00008A410000}"/>
    <cellStyle name="RowTitles1-Detail 3 3 2 2 2 3" xfId="15803" xr:uid="{00000000-0005-0000-0000-00008B410000}"/>
    <cellStyle name="RowTitles1-Detail 3 3 2 2 2 3 2" xfId="28469" xr:uid="{00000000-0005-0000-0000-00008C410000}"/>
    <cellStyle name="RowTitles1-Detail 3 3 2 2 2 3 2 2" xfId="37256" xr:uid="{00000000-0005-0000-0000-00008D410000}"/>
    <cellStyle name="RowTitles1-Detail 3 3 2 2 2 4" xfId="6902" xr:uid="{00000000-0005-0000-0000-00008E410000}"/>
    <cellStyle name="RowTitles1-Detail 3 3 2 2 2 4 2" xfId="26632" xr:uid="{00000000-0005-0000-0000-00008F410000}"/>
    <cellStyle name="RowTitles1-Detail 3 3 2 2 2 5" xfId="26174" xr:uid="{00000000-0005-0000-0000-000090410000}"/>
    <cellStyle name="RowTitles1-Detail 3 3 2 2 3" xfId="3560" xr:uid="{00000000-0005-0000-0000-000091410000}"/>
    <cellStyle name="RowTitles1-Detail 3 3 2 2 3 2" xfId="13191" xr:uid="{00000000-0005-0000-0000-000092410000}"/>
    <cellStyle name="RowTitles1-Detail 3 3 2 2 3 2 2" xfId="23559" xr:uid="{00000000-0005-0000-0000-000093410000}"/>
    <cellStyle name="RowTitles1-Detail 3 3 2 2 3 2 2 2" xfId="34993" xr:uid="{00000000-0005-0000-0000-000094410000}"/>
    <cellStyle name="RowTitles1-Detail 3 3 2 2 3 2 3" xfId="32359" xr:uid="{00000000-0005-0000-0000-000095410000}"/>
    <cellStyle name="RowTitles1-Detail 3 3 2 2 3 3" xfId="16801" xr:uid="{00000000-0005-0000-0000-000096410000}"/>
    <cellStyle name="RowTitles1-Detail 3 3 2 2 3 3 2" xfId="29467" xr:uid="{00000000-0005-0000-0000-000097410000}"/>
    <cellStyle name="RowTitles1-Detail 3 3 2 2 3 3 2 2" xfId="38247" xr:uid="{00000000-0005-0000-0000-000098410000}"/>
    <cellStyle name="RowTitles1-Detail 3 3 2 2 3 4" xfId="8409" xr:uid="{00000000-0005-0000-0000-000099410000}"/>
    <cellStyle name="RowTitles1-Detail 3 3 2 2 3 4 2" xfId="26673" xr:uid="{00000000-0005-0000-0000-00009A410000}"/>
    <cellStyle name="RowTitles1-Detail 3 3 2 2 3 5" xfId="19763" xr:uid="{00000000-0005-0000-0000-00009B410000}"/>
    <cellStyle name="RowTitles1-Detail 3 3 2 2 4" xfId="9203" xr:uid="{00000000-0005-0000-0000-00009C410000}"/>
    <cellStyle name="RowTitles1-Detail 3 3 2 2 4 2" xfId="4758" xr:uid="{00000000-0005-0000-0000-00009D410000}"/>
    <cellStyle name="RowTitles1-Detail 3 3 2 2 5" xfId="10178" xr:uid="{00000000-0005-0000-0000-00009E410000}"/>
    <cellStyle name="RowTitles1-Detail 3 3 2 2 5 2" xfId="19107" xr:uid="{00000000-0005-0000-0000-00009F410000}"/>
    <cellStyle name="RowTitles1-Detail 3 3 2 2 5 2 2" xfId="33225" xr:uid="{00000000-0005-0000-0000-0000A0410000}"/>
    <cellStyle name="RowTitles1-Detail 3 3 2 3" xfId="1058" xr:uid="{00000000-0005-0000-0000-0000A1410000}"/>
    <cellStyle name="RowTitles1-Detail 3 3 2 3 2" xfId="2516" xr:uid="{00000000-0005-0000-0000-0000A2410000}"/>
    <cellStyle name="RowTitles1-Detail 3 3 2 3 2 2" xfId="12157" xr:uid="{00000000-0005-0000-0000-0000A3410000}"/>
    <cellStyle name="RowTitles1-Detail 3 3 2 3 2 2 2" xfId="22557" xr:uid="{00000000-0005-0000-0000-0000A4410000}"/>
    <cellStyle name="RowTitles1-Detail 3 3 2 3 2 2 2 2" xfId="34238" xr:uid="{00000000-0005-0000-0000-0000A5410000}"/>
    <cellStyle name="RowTitles1-Detail 3 3 2 3 2 2 3" xfId="31438" xr:uid="{00000000-0005-0000-0000-0000A6410000}"/>
    <cellStyle name="RowTitles1-Detail 3 3 2 3 2 3" xfId="15804" xr:uid="{00000000-0005-0000-0000-0000A7410000}"/>
    <cellStyle name="RowTitles1-Detail 3 3 2 3 2 3 2" xfId="28470" xr:uid="{00000000-0005-0000-0000-0000A8410000}"/>
    <cellStyle name="RowTitles1-Detail 3 3 2 3 2 3 2 2" xfId="37257" xr:uid="{00000000-0005-0000-0000-0000A9410000}"/>
    <cellStyle name="RowTitles1-Detail 3 3 2 3 2 4" xfId="7123" xr:uid="{00000000-0005-0000-0000-0000AA410000}"/>
    <cellStyle name="RowTitles1-Detail 3 3 2 3 2 4 2" xfId="19188" xr:uid="{00000000-0005-0000-0000-0000AB410000}"/>
    <cellStyle name="RowTitles1-Detail 3 3 2 3 2 5" xfId="4669" xr:uid="{00000000-0005-0000-0000-0000AC410000}"/>
    <cellStyle name="RowTitles1-Detail 3 3 2 3 3" xfId="3836" xr:uid="{00000000-0005-0000-0000-0000AD410000}"/>
    <cellStyle name="RowTitles1-Detail 3 3 2 3 3 2" xfId="13462" xr:uid="{00000000-0005-0000-0000-0000AE410000}"/>
    <cellStyle name="RowTitles1-Detail 3 3 2 3 3 2 2" xfId="23823" xr:uid="{00000000-0005-0000-0000-0000AF410000}"/>
    <cellStyle name="RowTitles1-Detail 3 3 2 3 3 2 2 2" xfId="35158" xr:uid="{00000000-0005-0000-0000-0000B0410000}"/>
    <cellStyle name="RowTitles1-Detail 3 3 2 3 3 2 3" xfId="32552" xr:uid="{00000000-0005-0000-0000-0000B1410000}"/>
    <cellStyle name="RowTitles1-Detail 3 3 2 3 3 3" xfId="17056" xr:uid="{00000000-0005-0000-0000-0000B2410000}"/>
    <cellStyle name="RowTitles1-Detail 3 3 2 3 3 3 2" xfId="29722" xr:uid="{00000000-0005-0000-0000-0000B3410000}"/>
    <cellStyle name="RowTitles1-Detail 3 3 2 3 3 3 2 2" xfId="38500" xr:uid="{00000000-0005-0000-0000-0000B4410000}"/>
    <cellStyle name="RowTitles1-Detail 3 3 2 3 3 4" xfId="8631" xr:uid="{00000000-0005-0000-0000-0000B5410000}"/>
    <cellStyle name="RowTitles1-Detail 3 3 2 3 3 4 2" xfId="25135" xr:uid="{00000000-0005-0000-0000-0000B6410000}"/>
    <cellStyle name="RowTitles1-Detail 3 3 2 3 3 5" xfId="19200" xr:uid="{00000000-0005-0000-0000-0000B7410000}"/>
    <cellStyle name="RowTitles1-Detail 3 3 2 3 4" xfId="9427" xr:uid="{00000000-0005-0000-0000-0000B8410000}"/>
    <cellStyle name="RowTitles1-Detail 3 3 2 3 4 2" xfId="24941" xr:uid="{00000000-0005-0000-0000-0000B9410000}"/>
    <cellStyle name="RowTitles1-Detail 3 3 2 3 5" xfId="10774" xr:uid="{00000000-0005-0000-0000-0000BA410000}"/>
    <cellStyle name="RowTitles1-Detail 3 3 2 3 5 2" xfId="21239" xr:uid="{00000000-0005-0000-0000-0000BB410000}"/>
    <cellStyle name="RowTitles1-Detail 3 3 2 3 5 2 2" xfId="33499" xr:uid="{00000000-0005-0000-0000-0000BC410000}"/>
    <cellStyle name="RowTitles1-Detail 3 3 2 3 5 3" xfId="30631" xr:uid="{00000000-0005-0000-0000-0000BD410000}"/>
    <cellStyle name="RowTitles1-Detail 3 3 2 3 6" xfId="14459" xr:uid="{00000000-0005-0000-0000-0000BE410000}"/>
    <cellStyle name="RowTitles1-Detail 3 3 2 3 6 2" xfId="27152" xr:uid="{00000000-0005-0000-0000-0000BF410000}"/>
    <cellStyle name="RowTitles1-Detail 3 3 2 3 6 2 2" xfId="35989" xr:uid="{00000000-0005-0000-0000-0000C0410000}"/>
    <cellStyle name="RowTitles1-Detail 3 3 2 3 7" xfId="5582" xr:uid="{00000000-0005-0000-0000-0000C1410000}"/>
    <cellStyle name="RowTitles1-Detail 3 3 2 3 7 2" xfId="19780" xr:uid="{00000000-0005-0000-0000-0000C2410000}"/>
    <cellStyle name="RowTitles1-Detail 3 3 2 3 8" xfId="26645" xr:uid="{00000000-0005-0000-0000-0000C3410000}"/>
    <cellStyle name="RowTitles1-Detail 3 3 2 4" xfId="1291" xr:uid="{00000000-0005-0000-0000-0000C4410000}"/>
    <cellStyle name="RowTitles1-Detail 3 3 2 4 2" xfId="2517" xr:uid="{00000000-0005-0000-0000-0000C5410000}"/>
    <cellStyle name="RowTitles1-Detail 3 3 2 4 2 2" xfId="12158" xr:uid="{00000000-0005-0000-0000-0000C6410000}"/>
    <cellStyle name="RowTitles1-Detail 3 3 2 4 2 2 2" xfId="22558" xr:uid="{00000000-0005-0000-0000-0000C7410000}"/>
    <cellStyle name="RowTitles1-Detail 3 3 2 4 2 2 2 2" xfId="34239" xr:uid="{00000000-0005-0000-0000-0000C8410000}"/>
    <cellStyle name="RowTitles1-Detail 3 3 2 4 2 2 3" xfId="31439" xr:uid="{00000000-0005-0000-0000-0000C9410000}"/>
    <cellStyle name="RowTitles1-Detail 3 3 2 4 2 3" xfId="15805" xr:uid="{00000000-0005-0000-0000-0000CA410000}"/>
    <cellStyle name="RowTitles1-Detail 3 3 2 4 2 3 2" xfId="28471" xr:uid="{00000000-0005-0000-0000-0000CB410000}"/>
    <cellStyle name="RowTitles1-Detail 3 3 2 4 2 3 2 2" xfId="37258" xr:uid="{00000000-0005-0000-0000-0000CC410000}"/>
    <cellStyle name="RowTitles1-Detail 3 3 2 4 2 4" xfId="7443" xr:uid="{00000000-0005-0000-0000-0000CD410000}"/>
    <cellStyle name="RowTitles1-Detail 3 3 2 4 2 4 2" xfId="26191" xr:uid="{00000000-0005-0000-0000-0000CE410000}"/>
    <cellStyle name="RowTitles1-Detail 3 3 2 4 2 5" xfId="25705" xr:uid="{00000000-0005-0000-0000-0000CF410000}"/>
    <cellStyle name="RowTitles1-Detail 3 3 2 4 3" xfId="4069" xr:uid="{00000000-0005-0000-0000-0000D0410000}"/>
    <cellStyle name="RowTitles1-Detail 3 3 2 4 3 2" xfId="13691" xr:uid="{00000000-0005-0000-0000-0000D1410000}"/>
    <cellStyle name="RowTitles1-Detail 3 3 2 4 3 2 2" xfId="24043" xr:uid="{00000000-0005-0000-0000-0000D2410000}"/>
    <cellStyle name="RowTitles1-Detail 3 3 2 4 3 2 2 2" xfId="35307" xr:uid="{00000000-0005-0000-0000-0000D3410000}"/>
    <cellStyle name="RowTitles1-Detail 3 3 2 4 3 2 3" xfId="32724" xr:uid="{00000000-0005-0000-0000-0000D4410000}"/>
    <cellStyle name="RowTitles1-Detail 3 3 2 4 3 3" xfId="17269" xr:uid="{00000000-0005-0000-0000-0000D5410000}"/>
    <cellStyle name="RowTitles1-Detail 3 3 2 4 3 3 2" xfId="29935" xr:uid="{00000000-0005-0000-0000-0000D6410000}"/>
    <cellStyle name="RowTitles1-Detail 3 3 2 4 3 3 2 2" xfId="38712" xr:uid="{00000000-0005-0000-0000-0000D7410000}"/>
    <cellStyle name="RowTitles1-Detail 3 3 2 4 3 4" xfId="9766" xr:uid="{00000000-0005-0000-0000-0000D8410000}"/>
    <cellStyle name="RowTitles1-Detail 3 3 2 4 3 4 2" xfId="24717" xr:uid="{00000000-0005-0000-0000-0000D9410000}"/>
    <cellStyle name="RowTitles1-Detail 3 3 2 4 3 5" xfId="18494" xr:uid="{00000000-0005-0000-0000-0000DA410000}"/>
    <cellStyle name="RowTitles1-Detail 3 3 2 4 4" xfId="10962" xr:uid="{00000000-0005-0000-0000-0000DB410000}"/>
    <cellStyle name="RowTitles1-Detail 3 3 2 4 4 2" xfId="21402" xr:uid="{00000000-0005-0000-0000-0000DC410000}"/>
    <cellStyle name="RowTitles1-Detail 3 3 2 4 4 2 2" xfId="33592" xr:uid="{00000000-0005-0000-0000-0000DD410000}"/>
    <cellStyle name="RowTitles1-Detail 3 3 2 4 4 3" xfId="30739" xr:uid="{00000000-0005-0000-0000-0000DE410000}"/>
    <cellStyle name="RowTitles1-Detail 3 3 2 4 5" xfId="14669" xr:uid="{00000000-0005-0000-0000-0000DF410000}"/>
    <cellStyle name="RowTitles1-Detail 3 3 2 4 5 2" xfId="27354" xr:uid="{00000000-0005-0000-0000-0000E0410000}"/>
    <cellStyle name="RowTitles1-Detail 3 3 2 4 5 2 2" xfId="36183" xr:uid="{00000000-0005-0000-0000-0000E1410000}"/>
    <cellStyle name="RowTitles1-Detail 3 3 2 4 6" xfId="5898" xr:uid="{00000000-0005-0000-0000-0000E2410000}"/>
    <cellStyle name="RowTitles1-Detail 3 3 2 4 6 2" xfId="19370" xr:uid="{00000000-0005-0000-0000-0000E3410000}"/>
    <cellStyle name="RowTitles1-Detail 3 3 2 4 7" xfId="5495" xr:uid="{00000000-0005-0000-0000-0000E4410000}"/>
    <cellStyle name="RowTitles1-Detail 3 3 2 5" xfId="1507" xr:uid="{00000000-0005-0000-0000-0000E5410000}"/>
    <cellStyle name="RowTitles1-Detail 3 3 2 5 2" xfId="2518" xr:uid="{00000000-0005-0000-0000-0000E6410000}"/>
    <cellStyle name="RowTitles1-Detail 3 3 2 5 2 2" xfId="12159" xr:uid="{00000000-0005-0000-0000-0000E7410000}"/>
    <cellStyle name="RowTitles1-Detail 3 3 2 5 2 2 2" xfId="22559" xr:uid="{00000000-0005-0000-0000-0000E8410000}"/>
    <cellStyle name="RowTitles1-Detail 3 3 2 5 2 2 2 2" xfId="34240" xr:uid="{00000000-0005-0000-0000-0000E9410000}"/>
    <cellStyle name="RowTitles1-Detail 3 3 2 5 2 2 3" xfId="31440" xr:uid="{00000000-0005-0000-0000-0000EA410000}"/>
    <cellStyle name="RowTitles1-Detail 3 3 2 5 2 3" xfId="15806" xr:uid="{00000000-0005-0000-0000-0000EB410000}"/>
    <cellStyle name="RowTitles1-Detail 3 3 2 5 2 3 2" xfId="28472" xr:uid="{00000000-0005-0000-0000-0000EC410000}"/>
    <cellStyle name="RowTitles1-Detail 3 3 2 5 2 3 2 2" xfId="37259" xr:uid="{00000000-0005-0000-0000-0000ED410000}"/>
    <cellStyle name="RowTitles1-Detail 3 3 2 5 2 4" xfId="7444" xr:uid="{00000000-0005-0000-0000-0000EE410000}"/>
    <cellStyle name="RowTitles1-Detail 3 3 2 5 2 4 2" xfId="25529" xr:uid="{00000000-0005-0000-0000-0000EF410000}"/>
    <cellStyle name="RowTitles1-Detail 3 3 2 5 2 5" xfId="25859" xr:uid="{00000000-0005-0000-0000-0000F0410000}"/>
    <cellStyle name="RowTitles1-Detail 3 3 2 5 3" xfId="4285" xr:uid="{00000000-0005-0000-0000-0000F1410000}"/>
    <cellStyle name="RowTitles1-Detail 3 3 2 5 3 2" xfId="13907" xr:uid="{00000000-0005-0000-0000-0000F2410000}"/>
    <cellStyle name="RowTitles1-Detail 3 3 2 5 3 2 2" xfId="24249" xr:uid="{00000000-0005-0000-0000-0000F3410000}"/>
    <cellStyle name="RowTitles1-Detail 3 3 2 5 3 2 2 2" xfId="35447" xr:uid="{00000000-0005-0000-0000-0000F4410000}"/>
    <cellStyle name="RowTitles1-Detail 3 3 2 5 3 2 3" xfId="32885" xr:uid="{00000000-0005-0000-0000-0000F5410000}"/>
    <cellStyle name="RowTitles1-Detail 3 3 2 5 3 3" xfId="17467" xr:uid="{00000000-0005-0000-0000-0000F6410000}"/>
    <cellStyle name="RowTitles1-Detail 3 3 2 5 3 3 2" xfId="30133" xr:uid="{00000000-0005-0000-0000-0000F7410000}"/>
    <cellStyle name="RowTitles1-Detail 3 3 2 5 3 3 2 2" xfId="38910" xr:uid="{00000000-0005-0000-0000-0000F8410000}"/>
    <cellStyle name="RowTitles1-Detail 3 3 2 5 3 4" xfId="9767" xr:uid="{00000000-0005-0000-0000-0000F9410000}"/>
    <cellStyle name="RowTitles1-Detail 3 3 2 5 3 4 2" xfId="26595" xr:uid="{00000000-0005-0000-0000-0000FA410000}"/>
    <cellStyle name="RowTitles1-Detail 3 3 2 5 3 5" xfId="20377" xr:uid="{00000000-0005-0000-0000-0000FB410000}"/>
    <cellStyle name="RowTitles1-Detail 3 3 2 5 4" xfId="11178" xr:uid="{00000000-0005-0000-0000-0000FC410000}"/>
    <cellStyle name="RowTitles1-Detail 3 3 2 5 4 2" xfId="21609" xr:uid="{00000000-0005-0000-0000-0000FD410000}"/>
    <cellStyle name="RowTitles1-Detail 3 3 2 5 4 2 2" xfId="33732" xr:uid="{00000000-0005-0000-0000-0000FE410000}"/>
    <cellStyle name="RowTitles1-Detail 3 3 2 5 4 3" xfId="30900" xr:uid="{00000000-0005-0000-0000-0000FF410000}"/>
    <cellStyle name="RowTitles1-Detail 3 3 2 5 5" xfId="14885" xr:uid="{00000000-0005-0000-0000-000000420000}"/>
    <cellStyle name="RowTitles1-Detail 3 3 2 5 5 2" xfId="27562" xr:uid="{00000000-0005-0000-0000-000001420000}"/>
    <cellStyle name="RowTitles1-Detail 3 3 2 5 5 2 2" xfId="36381" xr:uid="{00000000-0005-0000-0000-000002420000}"/>
    <cellStyle name="RowTitles1-Detail 3 3 2 5 6" xfId="5899" xr:uid="{00000000-0005-0000-0000-000003420000}"/>
    <cellStyle name="RowTitles1-Detail 3 3 2 5 6 2" xfId="25630" xr:uid="{00000000-0005-0000-0000-000004420000}"/>
    <cellStyle name="RowTitles1-Detail 3 3 2 5 7" xfId="19554" xr:uid="{00000000-0005-0000-0000-000005420000}"/>
    <cellStyle name="RowTitles1-Detail 3 3 2 6" xfId="1709" xr:uid="{00000000-0005-0000-0000-000006420000}"/>
    <cellStyle name="RowTitles1-Detail 3 3 2 6 2" xfId="2519" xr:uid="{00000000-0005-0000-0000-000007420000}"/>
    <cellStyle name="RowTitles1-Detail 3 3 2 6 2 2" xfId="12160" xr:uid="{00000000-0005-0000-0000-000008420000}"/>
    <cellStyle name="RowTitles1-Detail 3 3 2 6 2 2 2" xfId="22560" xr:uid="{00000000-0005-0000-0000-000009420000}"/>
    <cellStyle name="RowTitles1-Detail 3 3 2 6 2 2 2 2" xfId="34241" xr:uid="{00000000-0005-0000-0000-00000A420000}"/>
    <cellStyle name="RowTitles1-Detail 3 3 2 6 2 2 3" xfId="31441" xr:uid="{00000000-0005-0000-0000-00000B420000}"/>
    <cellStyle name="RowTitles1-Detail 3 3 2 6 2 3" xfId="15807" xr:uid="{00000000-0005-0000-0000-00000C420000}"/>
    <cellStyle name="RowTitles1-Detail 3 3 2 6 2 3 2" xfId="28473" xr:uid="{00000000-0005-0000-0000-00000D420000}"/>
    <cellStyle name="RowTitles1-Detail 3 3 2 6 2 3 2 2" xfId="37260" xr:uid="{00000000-0005-0000-0000-00000E420000}"/>
    <cellStyle name="RowTitles1-Detail 3 3 2 6 2 4" xfId="7445" xr:uid="{00000000-0005-0000-0000-00000F420000}"/>
    <cellStyle name="RowTitles1-Detail 3 3 2 6 2 4 2" xfId="17982" xr:uid="{00000000-0005-0000-0000-000010420000}"/>
    <cellStyle name="RowTitles1-Detail 3 3 2 6 2 5" xfId="25083" xr:uid="{00000000-0005-0000-0000-000011420000}"/>
    <cellStyle name="RowTitles1-Detail 3 3 2 6 3" xfId="4487" xr:uid="{00000000-0005-0000-0000-000012420000}"/>
    <cellStyle name="RowTitles1-Detail 3 3 2 6 3 2" xfId="14109" xr:uid="{00000000-0005-0000-0000-000013420000}"/>
    <cellStyle name="RowTitles1-Detail 3 3 2 6 3 2 2" xfId="24441" xr:uid="{00000000-0005-0000-0000-000014420000}"/>
    <cellStyle name="RowTitles1-Detail 3 3 2 6 3 2 2 2" xfId="35578" xr:uid="{00000000-0005-0000-0000-000015420000}"/>
    <cellStyle name="RowTitles1-Detail 3 3 2 6 3 2 3" xfId="33037" xr:uid="{00000000-0005-0000-0000-000016420000}"/>
    <cellStyle name="RowTitles1-Detail 3 3 2 6 3 3" xfId="17654" xr:uid="{00000000-0005-0000-0000-000017420000}"/>
    <cellStyle name="RowTitles1-Detail 3 3 2 6 3 3 2" xfId="30320" xr:uid="{00000000-0005-0000-0000-000018420000}"/>
    <cellStyle name="RowTitles1-Detail 3 3 2 6 3 3 2 2" xfId="39097" xr:uid="{00000000-0005-0000-0000-000019420000}"/>
    <cellStyle name="RowTitles1-Detail 3 3 2 6 3 4" xfId="9768" xr:uid="{00000000-0005-0000-0000-00001A420000}"/>
    <cellStyle name="RowTitles1-Detail 3 3 2 6 3 4 2" xfId="19425" xr:uid="{00000000-0005-0000-0000-00001B420000}"/>
    <cellStyle name="RowTitles1-Detail 3 3 2 6 3 5" xfId="26843" xr:uid="{00000000-0005-0000-0000-00001C420000}"/>
    <cellStyle name="RowTitles1-Detail 3 3 2 6 4" xfId="11380" xr:uid="{00000000-0005-0000-0000-00001D420000}"/>
    <cellStyle name="RowTitles1-Detail 3 3 2 6 4 2" xfId="21805" xr:uid="{00000000-0005-0000-0000-00001E420000}"/>
    <cellStyle name="RowTitles1-Detail 3 3 2 6 4 2 2" xfId="33863" xr:uid="{00000000-0005-0000-0000-00001F420000}"/>
    <cellStyle name="RowTitles1-Detail 3 3 2 6 4 3" xfId="31052" xr:uid="{00000000-0005-0000-0000-000020420000}"/>
    <cellStyle name="RowTitles1-Detail 3 3 2 6 5" xfId="15087" xr:uid="{00000000-0005-0000-0000-000021420000}"/>
    <cellStyle name="RowTitles1-Detail 3 3 2 6 5 2" xfId="27756" xr:uid="{00000000-0005-0000-0000-000022420000}"/>
    <cellStyle name="RowTitles1-Detail 3 3 2 6 5 2 2" xfId="36568" xr:uid="{00000000-0005-0000-0000-000023420000}"/>
    <cellStyle name="RowTitles1-Detail 3 3 2 6 6" xfId="5900" xr:uid="{00000000-0005-0000-0000-000024420000}"/>
    <cellStyle name="RowTitles1-Detail 3 3 2 6 6 2" xfId="5400" xr:uid="{00000000-0005-0000-0000-000025420000}"/>
    <cellStyle name="RowTitles1-Detail 3 3 2 6 7" xfId="25166" xr:uid="{00000000-0005-0000-0000-000026420000}"/>
    <cellStyle name="RowTitles1-Detail 3 3 2 7" xfId="2514" xr:uid="{00000000-0005-0000-0000-000027420000}"/>
    <cellStyle name="RowTitles1-Detail 3 3 2 7 2" xfId="12155" xr:uid="{00000000-0005-0000-0000-000028420000}"/>
    <cellStyle name="RowTitles1-Detail 3 3 2 7 2 2" xfId="22555" xr:uid="{00000000-0005-0000-0000-000029420000}"/>
    <cellStyle name="RowTitles1-Detail 3 3 2 7 2 2 2" xfId="34236" xr:uid="{00000000-0005-0000-0000-00002A420000}"/>
    <cellStyle name="RowTitles1-Detail 3 3 2 7 2 3" xfId="31436" xr:uid="{00000000-0005-0000-0000-00002B420000}"/>
    <cellStyle name="RowTitles1-Detail 3 3 2 7 3" xfId="15802" xr:uid="{00000000-0005-0000-0000-00002C420000}"/>
    <cellStyle name="RowTitles1-Detail 3 3 2 7 3 2" xfId="28468" xr:uid="{00000000-0005-0000-0000-00002D420000}"/>
    <cellStyle name="RowTitles1-Detail 3 3 2 7 3 2 2" xfId="37255" xr:uid="{00000000-0005-0000-0000-00002E420000}"/>
    <cellStyle name="RowTitles1-Detail 3 3 2 7 4" xfId="6464" xr:uid="{00000000-0005-0000-0000-00002F420000}"/>
    <cellStyle name="RowTitles1-Detail 3 3 2 7 4 2" xfId="20270" xr:uid="{00000000-0005-0000-0000-000030420000}"/>
    <cellStyle name="RowTitles1-Detail 3 3 2 7 5" xfId="18425" xr:uid="{00000000-0005-0000-0000-000031420000}"/>
    <cellStyle name="RowTitles1-Detail 3 3 2 8" xfId="8882" xr:uid="{00000000-0005-0000-0000-000032420000}"/>
    <cellStyle name="RowTitles1-Detail 3 3 2 8 2" xfId="20166" xr:uid="{00000000-0005-0000-0000-000033420000}"/>
    <cellStyle name="RowTitles1-Detail 3 3 2 9" xfId="10558" xr:uid="{00000000-0005-0000-0000-000034420000}"/>
    <cellStyle name="RowTitles1-Detail 3 3 2 9 2" xfId="18139" xr:uid="{00000000-0005-0000-0000-000035420000}"/>
    <cellStyle name="RowTitles1-Detail 3 3 2 9 2 2" xfId="33170" xr:uid="{00000000-0005-0000-0000-000036420000}"/>
    <cellStyle name="RowTitles1-Detail 3 3 2_STUD aligned by INSTIT" xfId="4988" xr:uid="{00000000-0005-0000-0000-000037420000}"/>
    <cellStyle name="RowTitles1-Detail 3 3 3" xfId="485" xr:uid="{00000000-0005-0000-0000-000038420000}"/>
    <cellStyle name="RowTitles1-Detail 3 3 3 2" xfId="841" xr:uid="{00000000-0005-0000-0000-000039420000}"/>
    <cellStyle name="RowTitles1-Detail 3 3 3 2 2" xfId="2521" xr:uid="{00000000-0005-0000-0000-00003A420000}"/>
    <cellStyle name="RowTitles1-Detail 3 3 3 2 2 2" xfId="12162" xr:uid="{00000000-0005-0000-0000-00003B420000}"/>
    <cellStyle name="RowTitles1-Detail 3 3 3 2 2 2 2" xfId="22562" xr:uid="{00000000-0005-0000-0000-00003C420000}"/>
    <cellStyle name="RowTitles1-Detail 3 3 3 2 2 2 2 2" xfId="34243" xr:uid="{00000000-0005-0000-0000-00003D420000}"/>
    <cellStyle name="RowTitles1-Detail 3 3 3 2 2 2 3" xfId="31443" xr:uid="{00000000-0005-0000-0000-00003E420000}"/>
    <cellStyle name="RowTitles1-Detail 3 3 3 2 2 3" xfId="15809" xr:uid="{00000000-0005-0000-0000-00003F420000}"/>
    <cellStyle name="RowTitles1-Detail 3 3 3 2 2 3 2" xfId="28475" xr:uid="{00000000-0005-0000-0000-000040420000}"/>
    <cellStyle name="RowTitles1-Detail 3 3 3 2 2 3 2 2" xfId="37262" xr:uid="{00000000-0005-0000-0000-000041420000}"/>
    <cellStyle name="RowTitles1-Detail 3 3 3 2 2 4" xfId="6785" xr:uid="{00000000-0005-0000-0000-000042420000}"/>
    <cellStyle name="RowTitles1-Detail 3 3 3 2 2 4 2" xfId="26871" xr:uid="{00000000-0005-0000-0000-000043420000}"/>
    <cellStyle name="RowTitles1-Detail 3 3 3 2 2 5" xfId="25143" xr:uid="{00000000-0005-0000-0000-000044420000}"/>
    <cellStyle name="RowTitles1-Detail 3 3 3 2 3" xfId="3622" xr:uid="{00000000-0005-0000-0000-000045420000}"/>
    <cellStyle name="RowTitles1-Detail 3 3 3 2 3 2" xfId="13250" xr:uid="{00000000-0005-0000-0000-000046420000}"/>
    <cellStyle name="RowTitles1-Detail 3 3 3 2 3 2 2" xfId="23617" xr:uid="{00000000-0005-0000-0000-000047420000}"/>
    <cellStyle name="RowTitles1-Detail 3 3 3 2 3 2 2 2" xfId="35029" xr:uid="{00000000-0005-0000-0000-000048420000}"/>
    <cellStyle name="RowTitles1-Detail 3 3 3 2 3 2 3" xfId="32401" xr:uid="{00000000-0005-0000-0000-000049420000}"/>
    <cellStyle name="RowTitles1-Detail 3 3 3 2 3 3" xfId="16856" xr:uid="{00000000-0005-0000-0000-00004A420000}"/>
    <cellStyle name="RowTitles1-Detail 3 3 3 2 3 3 2" xfId="29522" xr:uid="{00000000-0005-0000-0000-00004B420000}"/>
    <cellStyle name="RowTitles1-Detail 3 3 3 2 3 3 2 2" xfId="38302" xr:uid="{00000000-0005-0000-0000-00004C420000}"/>
    <cellStyle name="RowTitles1-Detail 3 3 3 2 3 4" xfId="8291" xr:uid="{00000000-0005-0000-0000-00004D420000}"/>
    <cellStyle name="RowTitles1-Detail 3 3 3 2 3 4 2" xfId="25562" xr:uid="{00000000-0005-0000-0000-00004E420000}"/>
    <cellStyle name="RowTitles1-Detail 3 3 3 2 3 5" xfId="18891" xr:uid="{00000000-0005-0000-0000-00004F420000}"/>
    <cellStyle name="RowTitles1-Detail 3 3 3 2 4" xfId="9083" xr:uid="{00000000-0005-0000-0000-000050420000}"/>
    <cellStyle name="RowTitles1-Detail 3 3 3 2 4 2" xfId="25433" xr:uid="{00000000-0005-0000-0000-000051420000}"/>
    <cellStyle name="RowTitles1-Detail 3 3 3 2 5" xfId="10595" xr:uid="{00000000-0005-0000-0000-000052420000}"/>
    <cellStyle name="RowTitles1-Detail 3 3 3 2 5 2" xfId="21079" xr:uid="{00000000-0005-0000-0000-000053420000}"/>
    <cellStyle name="RowTitles1-Detail 3 3 3 2 5 2 2" xfId="33416" xr:uid="{00000000-0005-0000-0000-000054420000}"/>
    <cellStyle name="RowTitles1-Detail 3 3 3 2 5 3" xfId="30530" xr:uid="{00000000-0005-0000-0000-000055420000}"/>
    <cellStyle name="RowTitles1-Detail 3 3 3 2 6" xfId="14256" xr:uid="{00000000-0005-0000-0000-000056420000}"/>
    <cellStyle name="RowTitles1-Detail 3 3 3 2 6 2" xfId="26957" xr:uid="{00000000-0005-0000-0000-000057420000}"/>
    <cellStyle name="RowTitles1-Detail 3 3 3 2 6 2 2" xfId="35800" xr:uid="{00000000-0005-0000-0000-000058420000}"/>
    <cellStyle name="RowTitles1-Detail 3 3 3 2 7" xfId="5313" xr:uid="{00000000-0005-0000-0000-000059420000}"/>
    <cellStyle name="RowTitles1-Detail 3 3 3 2 7 2" xfId="25039" xr:uid="{00000000-0005-0000-0000-00005A420000}"/>
    <cellStyle name="RowTitles1-Detail 3 3 3 2 8" xfId="19400" xr:uid="{00000000-0005-0000-0000-00005B420000}"/>
    <cellStyle name="RowTitles1-Detail 3 3 3 3" xfId="1120" xr:uid="{00000000-0005-0000-0000-00005C420000}"/>
    <cellStyle name="RowTitles1-Detail 3 3 3 3 2" xfId="2522" xr:uid="{00000000-0005-0000-0000-00005D420000}"/>
    <cellStyle name="RowTitles1-Detail 3 3 3 3 2 2" xfId="12163" xr:uid="{00000000-0005-0000-0000-00005E420000}"/>
    <cellStyle name="RowTitles1-Detail 3 3 3 3 2 2 2" xfId="22563" xr:uid="{00000000-0005-0000-0000-00005F420000}"/>
    <cellStyle name="RowTitles1-Detail 3 3 3 3 2 2 2 2" xfId="34244" xr:uid="{00000000-0005-0000-0000-000060420000}"/>
    <cellStyle name="RowTitles1-Detail 3 3 3 3 2 2 3" xfId="31444" xr:uid="{00000000-0005-0000-0000-000061420000}"/>
    <cellStyle name="RowTitles1-Detail 3 3 3 3 2 3" xfId="15810" xr:uid="{00000000-0005-0000-0000-000062420000}"/>
    <cellStyle name="RowTitles1-Detail 3 3 3 3 2 3 2" xfId="28476" xr:uid="{00000000-0005-0000-0000-000063420000}"/>
    <cellStyle name="RowTitles1-Detail 3 3 3 3 2 3 2 2" xfId="37263" xr:uid="{00000000-0005-0000-0000-000064420000}"/>
    <cellStyle name="RowTitles1-Detail 3 3 3 3 2 4" xfId="6959" xr:uid="{00000000-0005-0000-0000-000065420000}"/>
    <cellStyle name="RowTitles1-Detail 3 3 3 3 2 4 2" xfId="19319" xr:uid="{00000000-0005-0000-0000-000066420000}"/>
    <cellStyle name="RowTitles1-Detail 3 3 3 3 2 5" xfId="24587" xr:uid="{00000000-0005-0000-0000-000067420000}"/>
    <cellStyle name="RowTitles1-Detail 3 3 3 3 3" xfId="3898" xr:uid="{00000000-0005-0000-0000-000068420000}"/>
    <cellStyle name="RowTitles1-Detail 3 3 3 3 3 2" xfId="13521" xr:uid="{00000000-0005-0000-0000-000069420000}"/>
    <cellStyle name="RowTitles1-Detail 3 3 3 3 3 2 2" xfId="23881" xr:uid="{00000000-0005-0000-0000-00006A420000}"/>
    <cellStyle name="RowTitles1-Detail 3 3 3 3 3 2 2 2" xfId="35194" xr:uid="{00000000-0005-0000-0000-00006B420000}"/>
    <cellStyle name="RowTitles1-Detail 3 3 3 3 3 2 3" xfId="32594" xr:uid="{00000000-0005-0000-0000-00006C420000}"/>
    <cellStyle name="RowTitles1-Detail 3 3 3 3 3 3" xfId="17111" xr:uid="{00000000-0005-0000-0000-00006D420000}"/>
    <cellStyle name="RowTitles1-Detail 3 3 3 3 3 3 2" xfId="29777" xr:uid="{00000000-0005-0000-0000-00006E420000}"/>
    <cellStyle name="RowTitles1-Detail 3 3 3 3 3 3 2 2" xfId="38555" xr:uid="{00000000-0005-0000-0000-00006F420000}"/>
    <cellStyle name="RowTitles1-Detail 3 3 3 3 3 4" xfId="8467" xr:uid="{00000000-0005-0000-0000-000070420000}"/>
    <cellStyle name="RowTitles1-Detail 3 3 3 3 3 4 2" xfId="21923" xr:uid="{00000000-0005-0000-0000-000071420000}"/>
    <cellStyle name="RowTitles1-Detail 3 3 3 3 3 5" xfId="24564" xr:uid="{00000000-0005-0000-0000-000072420000}"/>
    <cellStyle name="RowTitles1-Detail 3 3 3 3 4" xfId="9262" xr:uid="{00000000-0005-0000-0000-000073420000}"/>
    <cellStyle name="RowTitles1-Detail 3 3 3 3 4 2" xfId="25811" xr:uid="{00000000-0005-0000-0000-000074420000}"/>
    <cellStyle name="RowTitles1-Detail 3 3 3 3 5" xfId="14503" xr:uid="{00000000-0005-0000-0000-000075420000}"/>
    <cellStyle name="RowTitles1-Detail 3 3 3 3 5 2" xfId="27194" xr:uid="{00000000-0005-0000-0000-000076420000}"/>
    <cellStyle name="RowTitles1-Detail 3 3 3 3 5 2 2" xfId="36030" xr:uid="{00000000-0005-0000-0000-000077420000}"/>
    <cellStyle name="RowTitles1-Detail 3 3 3 4" xfId="1349" xr:uid="{00000000-0005-0000-0000-000078420000}"/>
    <cellStyle name="RowTitles1-Detail 3 3 3 4 2" xfId="2523" xr:uid="{00000000-0005-0000-0000-000079420000}"/>
    <cellStyle name="RowTitles1-Detail 3 3 3 4 2 2" xfId="12164" xr:uid="{00000000-0005-0000-0000-00007A420000}"/>
    <cellStyle name="RowTitles1-Detail 3 3 3 4 2 2 2" xfId="22564" xr:uid="{00000000-0005-0000-0000-00007B420000}"/>
    <cellStyle name="RowTitles1-Detail 3 3 3 4 2 2 2 2" xfId="34245" xr:uid="{00000000-0005-0000-0000-00007C420000}"/>
    <cellStyle name="RowTitles1-Detail 3 3 3 4 2 2 3" xfId="31445" xr:uid="{00000000-0005-0000-0000-00007D420000}"/>
    <cellStyle name="RowTitles1-Detail 3 3 3 4 2 3" xfId="15811" xr:uid="{00000000-0005-0000-0000-00007E420000}"/>
    <cellStyle name="RowTitles1-Detail 3 3 3 4 2 3 2" xfId="28477" xr:uid="{00000000-0005-0000-0000-00007F420000}"/>
    <cellStyle name="RowTitles1-Detail 3 3 3 4 2 3 2 2" xfId="37264" xr:uid="{00000000-0005-0000-0000-000080420000}"/>
    <cellStyle name="RowTitles1-Detail 3 3 3 4 2 4" xfId="7446" xr:uid="{00000000-0005-0000-0000-000081420000}"/>
    <cellStyle name="RowTitles1-Detail 3 3 3 4 2 4 2" xfId="18356" xr:uid="{00000000-0005-0000-0000-000082420000}"/>
    <cellStyle name="RowTitles1-Detail 3 3 3 4 2 5" xfId="20847" xr:uid="{00000000-0005-0000-0000-000083420000}"/>
    <cellStyle name="RowTitles1-Detail 3 3 3 4 3" xfId="4127" xr:uid="{00000000-0005-0000-0000-000084420000}"/>
    <cellStyle name="RowTitles1-Detail 3 3 3 4 3 2" xfId="13749" xr:uid="{00000000-0005-0000-0000-000085420000}"/>
    <cellStyle name="RowTitles1-Detail 3 3 3 4 3 2 2" xfId="24099" xr:uid="{00000000-0005-0000-0000-000086420000}"/>
    <cellStyle name="RowTitles1-Detail 3 3 3 4 3 2 2 2" xfId="35343" xr:uid="{00000000-0005-0000-0000-000087420000}"/>
    <cellStyle name="RowTitles1-Detail 3 3 3 4 3 2 3" xfId="32766" xr:uid="{00000000-0005-0000-0000-000088420000}"/>
    <cellStyle name="RowTitles1-Detail 3 3 3 4 3 3" xfId="17324" xr:uid="{00000000-0005-0000-0000-000089420000}"/>
    <cellStyle name="RowTitles1-Detail 3 3 3 4 3 3 2" xfId="29990" xr:uid="{00000000-0005-0000-0000-00008A420000}"/>
    <cellStyle name="RowTitles1-Detail 3 3 3 4 3 3 2 2" xfId="38767" xr:uid="{00000000-0005-0000-0000-00008B420000}"/>
    <cellStyle name="RowTitles1-Detail 3 3 3 4 3 4" xfId="9769" xr:uid="{00000000-0005-0000-0000-00008C420000}"/>
    <cellStyle name="RowTitles1-Detail 3 3 3 4 3 4 2" xfId="25926" xr:uid="{00000000-0005-0000-0000-00008D420000}"/>
    <cellStyle name="RowTitles1-Detail 3 3 3 4 3 5" xfId="4819" xr:uid="{00000000-0005-0000-0000-00008E420000}"/>
    <cellStyle name="RowTitles1-Detail 3 3 3 4 4" xfId="11020" xr:uid="{00000000-0005-0000-0000-00008F420000}"/>
    <cellStyle name="RowTitles1-Detail 3 3 3 4 4 2" xfId="21457" xr:uid="{00000000-0005-0000-0000-000090420000}"/>
    <cellStyle name="RowTitles1-Detail 3 3 3 4 4 2 2" xfId="33628" xr:uid="{00000000-0005-0000-0000-000091420000}"/>
    <cellStyle name="RowTitles1-Detail 3 3 3 4 4 3" xfId="30781" xr:uid="{00000000-0005-0000-0000-000092420000}"/>
    <cellStyle name="RowTitles1-Detail 3 3 3 4 5" xfId="14727" xr:uid="{00000000-0005-0000-0000-000093420000}"/>
    <cellStyle name="RowTitles1-Detail 3 3 3 4 5 2" xfId="27410" xr:uid="{00000000-0005-0000-0000-000094420000}"/>
    <cellStyle name="RowTitles1-Detail 3 3 3 4 5 2 2" xfId="36238" xr:uid="{00000000-0005-0000-0000-000095420000}"/>
    <cellStyle name="RowTitles1-Detail 3 3 3 4 6" xfId="5901" xr:uid="{00000000-0005-0000-0000-000096420000}"/>
    <cellStyle name="RowTitles1-Detail 3 3 3 4 6 2" xfId="20774" xr:uid="{00000000-0005-0000-0000-000097420000}"/>
    <cellStyle name="RowTitles1-Detail 3 3 3 4 7" xfId="19907" xr:uid="{00000000-0005-0000-0000-000098420000}"/>
    <cellStyle name="RowTitles1-Detail 3 3 3 5" xfId="1565" xr:uid="{00000000-0005-0000-0000-000099420000}"/>
    <cellStyle name="RowTitles1-Detail 3 3 3 5 2" xfId="2524" xr:uid="{00000000-0005-0000-0000-00009A420000}"/>
    <cellStyle name="RowTitles1-Detail 3 3 3 5 2 2" xfId="12165" xr:uid="{00000000-0005-0000-0000-00009B420000}"/>
    <cellStyle name="RowTitles1-Detail 3 3 3 5 2 2 2" xfId="22565" xr:uid="{00000000-0005-0000-0000-00009C420000}"/>
    <cellStyle name="RowTitles1-Detail 3 3 3 5 2 2 2 2" xfId="34246" xr:uid="{00000000-0005-0000-0000-00009D420000}"/>
    <cellStyle name="RowTitles1-Detail 3 3 3 5 2 2 3" xfId="31446" xr:uid="{00000000-0005-0000-0000-00009E420000}"/>
    <cellStyle name="RowTitles1-Detail 3 3 3 5 2 3" xfId="15812" xr:uid="{00000000-0005-0000-0000-00009F420000}"/>
    <cellStyle name="RowTitles1-Detail 3 3 3 5 2 3 2" xfId="28478" xr:uid="{00000000-0005-0000-0000-0000A0420000}"/>
    <cellStyle name="RowTitles1-Detail 3 3 3 5 2 3 2 2" xfId="37265" xr:uid="{00000000-0005-0000-0000-0000A1420000}"/>
    <cellStyle name="RowTitles1-Detail 3 3 3 5 2 4" xfId="7447" xr:uid="{00000000-0005-0000-0000-0000A2420000}"/>
    <cellStyle name="RowTitles1-Detail 3 3 3 5 2 4 2" xfId="18161" xr:uid="{00000000-0005-0000-0000-0000A3420000}"/>
    <cellStyle name="RowTitles1-Detail 3 3 3 5 2 5" xfId="20771" xr:uid="{00000000-0005-0000-0000-0000A4420000}"/>
    <cellStyle name="RowTitles1-Detail 3 3 3 5 3" xfId="4343" xr:uid="{00000000-0005-0000-0000-0000A5420000}"/>
    <cellStyle name="RowTitles1-Detail 3 3 3 5 3 2" xfId="13965" xr:uid="{00000000-0005-0000-0000-0000A6420000}"/>
    <cellStyle name="RowTitles1-Detail 3 3 3 5 3 2 2" xfId="24304" xr:uid="{00000000-0005-0000-0000-0000A7420000}"/>
    <cellStyle name="RowTitles1-Detail 3 3 3 5 3 2 2 2" xfId="35483" xr:uid="{00000000-0005-0000-0000-0000A8420000}"/>
    <cellStyle name="RowTitles1-Detail 3 3 3 5 3 2 3" xfId="32927" xr:uid="{00000000-0005-0000-0000-0000A9420000}"/>
    <cellStyle name="RowTitles1-Detail 3 3 3 5 3 3" xfId="17522" xr:uid="{00000000-0005-0000-0000-0000AA420000}"/>
    <cellStyle name="RowTitles1-Detail 3 3 3 5 3 3 2" xfId="30188" xr:uid="{00000000-0005-0000-0000-0000AB420000}"/>
    <cellStyle name="RowTitles1-Detail 3 3 3 5 3 3 2 2" xfId="38965" xr:uid="{00000000-0005-0000-0000-0000AC420000}"/>
    <cellStyle name="RowTitles1-Detail 3 3 3 5 3 4" xfId="9770" xr:uid="{00000000-0005-0000-0000-0000AD420000}"/>
    <cellStyle name="RowTitles1-Detail 3 3 3 5 3 4 2" xfId="21134" xr:uid="{00000000-0005-0000-0000-0000AE420000}"/>
    <cellStyle name="RowTitles1-Detail 3 3 3 5 3 5" xfId="19703" xr:uid="{00000000-0005-0000-0000-0000AF420000}"/>
    <cellStyle name="RowTitles1-Detail 3 3 3 5 4" xfId="11236" xr:uid="{00000000-0005-0000-0000-0000B0420000}"/>
    <cellStyle name="RowTitles1-Detail 3 3 3 5 4 2" xfId="21665" xr:uid="{00000000-0005-0000-0000-0000B1420000}"/>
    <cellStyle name="RowTitles1-Detail 3 3 3 5 4 2 2" xfId="33768" xr:uid="{00000000-0005-0000-0000-0000B2420000}"/>
    <cellStyle name="RowTitles1-Detail 3 3 3 5 4 3" xfId="30942" xr:uid="{00000000-0005-0000-0000-0000B3420000}"/>
    <cellStyle name="RowTitles1-Detail 3 3 3 5 5" xfId="14943" xr:uid="{00000000-0005-0000-0000-0000B4420000}"/>
    <cellStyle name="RowTitles1-Detail 3 3 3 5 5 2" xfId="27617" xr:uid="{00000000-0005-0000-0000-0000B5420000}"/>
    <cellStyle name="RowTitles1-Detail 3 3 3 5 5 2 2" xfId="36436" xr:uid="{00000000-0005-0000-0000-0000B6420000}"/>
    <cellStyle name="RowTitles1-Detail 3 3 3 5 6" xfId="5902" xr:uid="{00000000-0005-0000-0000-0000B7420000}"/>
    <cellStyle name="RowTitles1-Detail 3 3 3 5 6 2" xfId="19795" xr:uid="{00000000-0005-0000-0000-0000B8420000}"/>
    <cellStyle name="RowTitles1-Detail 3 3 3 5 7" xfId="24693" xr:uid="{00000000-0005-0000-0000-0000B9420000}"/>
    <cellStyle name="RowTitles1-Detail 3 3 3 6" xfId="1767" xr:uid="{00000000-0005-0000-0000-0000BA420000}"/>
    <cellStyle name="RowTitles1-Detail 3 3 3 6 2" xfId="2525" xr:uid="{00000000-0005-0000-0000-0000BB420000}"/>
    <cellStyle name="RowTitles1-Detail 3 3 3 6 2 2" xfId="12166" xr:uid="{00000000-0005-0000-0000-0000BC420000}"/>
    <cellStyle name="RowTitles1-Detail 3 3 3 6 2 2 2" xfId="22566" xr:uid="{00000000-0005-0000-0000-0000BD420000}"/>
    <cellStyle name="RowTitles1-Detail 3 3 3 6 2 2 2 2" xfId="34247" xr:uid="{00000000-0005-0000-0000-0000BE420000}"/>
    <cellStyle name="RowTitles1-Detail 3 3 3 6 2 2 3" xfId="31447" xr:uid="{00000000-0005-0000-0000-0000BF420000}"/>
    <cellStyle name="RowTitles1-Detail 3 3 3 6 2 3" xfId="15813" xr:uid="{00000000-0005-0000-0000-0000C0420000}"/>
    <cellStyle name="RowTitles1-Detail 3 3 3 6 2 3 2" xfId="28479" xr:uid="{00000000-0005-0000-0000-0000C1420000}"/>
    <cellStyle name="RowTitles1-Detail 3 3 3 6 2 3 2 2" xfId="37266" xr:uid="{00000000-0005-0000-0000-0000C2420000}"/>
    <cellStyle name="RowTitles1-Detail 3 3 3 6 2 4" xfId="7448" xr:uid="{00000000-0005-0000-0000-0000C3420000}"/>
    <cellStyle name="RowTitles1-Detail 3 3 3 6 2 4 2" xfId="20781" xr:uid="{00000000-0005-0000-0000-0000C4420000}"/>
    <cellStyle name="RowTitles1-Detail 3 3 3 6 2 5" xfId="21236" xr:uid="{00000000-0005-0000-0000-0000C5420000}"/>
    <cellStyle name="RowTitles1-Detail 3 3 3 6 3" xfId="4545" xr:uid="{00000000-0005-0000-0000-0000C6420000}"/>
    <cellStyle name="RowTitles1-Detail 3 3 3 6 3 2" xfId="14167" xr:uid="{00000000-0005-0000-0000-0000C7420000}"/>
    <cellStyle name="RowTitles1-Detail 3 3 3 6 3 2 2" xfId="24497" xr:uid="{00000000-0005-0000-0000-0000C8420000}"/>
    <cellStyle name="RowTitles1-Detail 3 3 3 6 3 2 2 2" xfId="35614" xr:uid="{00000000-0005-0000-0000-0000C9420000}"/>
    <cellStyle name="RowTitles1-Detail 3 3 3 6 3 2 3" xfId="33079" xr:uid="{00000000-0005-0000-0000-0000CA420000}"/>
    <cellStyle name="RowTitles1-Detail 3 3 3 6 3 3" xfId="17709" xr:uid="{00000000-0005-0000-0000-0000CB420000}"/>
    <cellStyle name="RowTitles1-Detail 3 3 3 6 3 3 2" xfId="30375" xr:uid="{00000000-0005-0000-0000-0000CC420000}"/>
    <cellStyle name="RowTitles1-Detail 3 3 3 6 3 3 2 2" xfId="39152" xr:uid="{00000000-0005-0000-0000-0000CD420000}"/>
    <cellStyle name="RowTitles1-Detail 3 3 3 6 3 4" xfId="9771" xr:uid="{00000000-0005-0000-0000-0000CE420000}"/>
    <cellStyle name="RowTitles1-Detail 3 3 3 6 3 4 2" xfId="25491" xr:uid="{00000000-0005-0000-0000-0000CF420000}"/>
    <cellStyle name="RowTitles1-Detail 3 3 3 6 3 5" xfId="26646" xr:uid="{00000000-0005-0000-0000-0000D0420000}"/>
    <cellStyle name="RowTitles1-Detail 3 3 3 6 4" xfId="11438" xr:uid="{00000000-0005-0000-0000-0000D1420000}"/>
    <cellStyle name="RowTitles1-Detail 3 3 3 6 4 2" xfId="21861" xr:uid="{00000000-0005-0000-0000-0000D2420000}"/>
    <cellStyle name="RowTitles1-Detail 3 3 3 6 4 2 2" xfId="33899" xr:uid="{00000000-0005-0000-0000-0000D3420000}"/>
    <cellStyle name="RowTitles1-Detail 3 3 3 6 4 3" xfId="31094" xr:uid="{00000000-0005-0000-0000-0000D4420000}"/>
    <cellStyle name="RowTitles1-Detail 3 3 3 6 5" xfId="15145" xr:uid="{00000000-0005-0000-0000-0000D5420000}"/>
    <cellStyle name="RowTitles1-Detail 3 3 3 6 5 2" xfId="27812" xr:uid="{00000000-0005-0000-0000-0000D6420000}"/>
    <cellStyle name="RowTitles1-Detail 3 3 3 6 5 2 2" xfId="36623" xr:uid="{00000000-0005-0000-0000-0000D7420000}"/>
    <cellStyle name="RowTitles1-Detail 3 3 3 6 6" xfId="5903" xr:uid="{00000000-0005-0000-0000-0000D8420000}"/>
    <cellStyle name="RowTitles1-Detail 3 3 3 6 6 2" xfId="25416" xr:uid="{00000000-0005-0000-0000-0000D9420000}"/>
    <cellStyle name="RowTitles1-Detail 3 3 3 6 7" xfId="26230" xr:uid="{00000000-0005-0000-0000-0000DA420000}"/>
    <cellStyle name="RowTitles1-Detail 3 3 3 7" xfId="2520" xr:uid="{00000000-0005-0000-0000-0000DB420000}"/>
    <cellStyle name="RowTitles1-Detail 3 3 3 7 2" xfId="12161" xr:uid="{00000000-0005-0000-0000-0000DC420000}"/>
    <cellStyle name="RowTitles1-Detail 3 3 3 7 2 2" xfId="22561" xr:uid="{00000000-0005-0000-0000-0000DD420000}"/>
    <cellStyle name="RowTitles1-Detail 3 3 3 7 2 2 2" xfId="34242" xr:uid="{00000000-0005-0000-0000-0000DE420000}"/>
    <cellStyle name="RowTitles1-Detail 3 3 3 7 2 3" xfId="31442" xr:uid="{00000000-0005-0000-0000-0000DF420000}"/>
    <cellStyle name="RowTitles1-Detail 3 3 3 7 3" xfId="15808" xr:uid="{00000000-0005-0000-0000-0000E0420000}"/>
    <cellStyle name="RowTitles1-Detail 3 3 3 7 3 2" xfId="28474" xr:uid="{00000000-0005-0000-0000-0000E1420000}"/>
    <cellStyle name="RowTitles1-Detail 3 3 3 7 3 2 2" xfId="37261" xr:uid="{00000000-0005-0000-0000-0000E2420000}"/>
    <cellStyle name="RowTitles1-Detail 3 3 3 7 4" xfId="6521" xr:uid="{00000000-0005-0000-0000-0000E3420000}"/>
    <cellStyle name="RowTitles1-Detail 3 3 3 7 4 2" xfId="4821" xr:uid="{00000000-0005-0000-0000-0000E4420000}"/>
    <cellStyle name="RowTitles1-Detail 3 3 3 7 5" xfId="19821" xr:uid="{00000000-0005-0000-0000-0000E5420000}"/>
    <cellStyle name="RowTitles1-Detail 3 3 3 8" xfId="3356" xr:uid="{00000000-0005-0000-0000-0000E6420000}"/>
    <cellStyle name="RowTitles1-Detail 3 3 3 8 2" xfId="12997" xr:uid="{00000000-0005-0000-0000-0000E7420000}"/>
    <cellStyle name="RowTitles1-Detail 3 3 3 8 2 2" xfId="23366" xr:uid="{00000000-0005-0000-0000-0000E8420000}"/>
    <cellStyle name="RowTitles1-Detail 3 3 3 8 2 2 2" xfId="34880" xr:uid="{00000000-0005-0000-0000-0000E9420000}"/>
    <cellStyle name="RowTitles1-Detail 3 3 3 8 2 3" xfId="32229" xr:uid="{00000000-0005-0000-0000-0000EA420000}"/>
    <cellStyle name="RowTitles1-Detail 3 3 3 8 3" xfId="16609" xr:uid="{00000000-0005-0000-0000-0000EB420000}"/>
    <cellStyle name="RowTitles1-Detail 3 3 3 8 3 2" xfId="29275" xr:uid="{00000000-0005-0000-0000-0000EC420000}"/>
    <cellStyle name="RowTitles1-Detail 3 3 3 8 3 2 2" xfId="38062" xr:uid="{00000000-0005-0000-0000-0000ED420000}"/>
    <cellStyle name="RowTitles1-Detail 3 3 3 8 4" xfId="8840" xr:uid="{00000000-0005-0000-0000-0000EE420000}"/>
    <cellStyle name="RowTitles1-Detail 3 3 3 8 4 2" xfId="26731" xr:uid="{00000000-0005-0000-0000-0000EF420000}"/>
    <cellStyle name="RowTitles1-Detail 3 3 3 8 5" xfId="19429" xr:uid="{00000000-0005-0000-0000-0000F0420000}"/>
    <cellStyle name="RowTitles1-Detail 3 3 3 9" xfId="10820" xr:uid="{00000000-0005-0000-0000-0000F1420000}"/>
    <cellStyle name="RowTitles1-Detail 3 3 3 9 2" xfId="7308" xr:uid="{00000000-0005-0000-0000-0000F2420000}"/>
    <cellStyle name="RowTitles1-Detail 3 3 3 9 2 2" xfId="19571" xr:uid="{00000000-0005-0000-0000-0000F3420000}"/>
    <cellStyle name="RowTitles1-Detail 3 3 3_STUD aligned by INSTIT" xfId="4989" xr:uid="{00000000-0005-0000-0000-0000F4420000}"/>
    <cellStyle name="RowTitles1-Detail 3 3 4" xfId="519" xr:uid="{00000000-0005-0000-0000-0000F5420000}"/>
    <cellStyle name="RowTitles1-Detail 3 3 4 2" xfId="875" xr:uid="{00000000-0005-0000-0000-0000F6420000}"/>
    <cellStyle name="RowTitles1-Detail 3 3 4 2 2" xfId="2527" xr:uid="{00000000-0005-0000-0000-0000F7420000}"/>
    <cellStyle name="RowTitles1-Detail 3 3 4 2 2 2" xfId="12168" xr:uid="{00000000-0005-0000-0000-0000F8420000}"/>
    <cellStyle name="RowTitles1-Detail 3 3 4 2 2 2 2" xfId="22568" xr:uid="{00000000-0005-0000-0000-0000F9420000}"/>
    <cellStyle name="RowTitles1-Detail 3 3 4 2 2 2 2 2" xfId="34249" xr:uid="{00000000-0005-0000-0000-0000FA420000}"/>
    <cellStyle name="RowTitles1-Detail 3 3 4 2 2 2 3" xfId="31449" xr:uid="{00000000-0005-0000-0000-0000FB420000}"/>
    <cellStyle name="RowTitles1-Detail 3 3 4 2 2 3" xfId="15815" xr:uid="{00000000-0005-0000-0000-0000FC420000}"/>
    <cellStyle name="RowTitles1-Detail 3 3 4 2 2 3 2" xfId="28481" xr:uid="{00000000-0005-0000-0000-0000FD420000}"/>
    <cellStyle name="RowTitles1-Detail 3 3 4 2 2 3 2 2" xfId="37268" xr:uid="{00000000-0005-0000-0000-0000FE420000}"/>
    <cellStyle name="RowTitles1-Detail 3 3 4 2 2 4" xfId="6817" xr:uid="{00000000-0005-0000-0000-0000FF420000}"/>
    <cellStyle name="RowTitles1-Detail 3 3 4 2 2 4 2" xfId="26385" xr:uid="{00000000-0005-0000-0000-000000430000}"/>
    <cellStyle name="RowTitles1-Detail 3 3 4 2 2 5" xfId="26591" xr:uid="{00000000-0005-0000-0000-000001430000}"/>
    <cellStyle name="RowTitles1-Detail 3 3 4 2 3" xfId="3656" xr:uid="{00000000-0005-0000-0000-000002430000}"/>
    <cellStyle name="RowTitles1-Detail 3 3 4 2 3 2" xfId="13283" xr:uid="{00000000-0005-0000-0000-000003430000}"/>
    <cellStyle name="RowTitles1-Detail 3 3 4 2 3 2 2" xfId="23649" xr:uid="{00000000-0005-0000-0000-000004430000}"/>
    <cellStyle name="RowTitles1-Detail 3 3 4 2 3 2 2 2" xfId="35055" xr:uid="{00000000-0005-0000-0000-000005430000}"/>
    <cellStyle name="RowTitles1-Detail 3 3 4 2 3 2 3" xfId="32431" xr:uid="{00000000-0005-0000-0000-000006430000}"/>
    <cellStyle name="RowTitles1-Detail 3 3 4 2 3 3" xfId="16889" xr:uid="{00000000-0005-0000-0000-000007430000}"/>
    <cellStyle name="RowTitles1-Detail 3 3 4 2 3 3 2" xfId="29555" xr:uid="{00000000-0005-0000-0000-000008430000}"/>
    <cellStyle name="RowTitles1-Detail 3 3 4 2 3 3 2 2" xfId="38334" xr:uid="{00000000-0005-0000-0000-000009430000}"/>
    <cellStyle name="RowTitles1-Detail 3 3 4 2 3 4" xfId="8323" xr:uid="{00000000-0005-0000-0000-00000A430000}"/>
    <cellStyle name="RowTitles1-Detail 3 3 4 2 3 4 2" xfId="20054" xr:uid="{00000000-0005-0000-0000-00000B430000}"/>
    <cellStyle name="RowTitles1-Detail 3 3 4 2 3 5" xfId="25189" xr:uid="{00000000-0005-0000-0000-00000C430000}"/>
    <cellStyle name="RowTitles1-Detail 3 3 4 2 4" xfId="9116" xr:uid="{00000000-0005-0000-0000-00000D430000}"/>
    <cellStyle name="RowTitles1-Detail 3 3 4 2 4 2" xfId="20480" xr:uid="{00000000-0005-0000-0000-00000E430000}"/>
    <cellStyle name="RowTitles1-Detail 3 3 4 2 5" xfId="10627" xr:uid="{00000000-0005-0000-0000-00000F430000}"/>
    <cellStyle name="RowTitles1-Detail 3 3 4 2 5 2" xfId="21110" xr:uid="{00000000-0005-0000-0000-000010430000}"/>
    <cellStyle name="RowTitles1-Detail 3 3 4 2 5 2 2" xfId="33442" xr:uid="{00000000-0005-0000-0000-000011430000}"/>
    <cellStyle name="RowTitles1-Detail 3 3 4 2 5 3" xfId="30560" xr:uid="{00000000-0005-0000-0000-000012430000}"/>
    <cellStyle name="RowTitles1-Detail 3 3 4 2 6" xfId="14287" xr:uid="{00000000-0005-0000-0000-000013430000}"/>
    <cellStyle name="RowTitles1-Detail 3 3 4 2 6 2" xfId="26988" xr:uid="{00000000-0005-0000-0000-000014430000}"/>
    <cellStyle name="RowTitles1-Detail 3 3 4 2 6 2 2" xfId="35830" xr:uid="{00000000-0005-0000-0000-000015430000}"/>
    <cellStyle name="RowTitles1-Detail 3 3 4 3" xfId="1154" xr:uid="{00000000-0005-0000-0000-000016430000}"/>
    <cellStyle name="RowTitles1-Detail 3 3 4 3 2" xfId="2528" xr:uid="{00000000-0005-0000-0000-000017430000}"/>
    <cellStyle name="RowTitles1-Detail 3 3 4 3 2 2" xfId="12169" xr:uid="{00000000-0005-0000-0000-000018430000}"/>
    <cellStyle name="RowTitles1-Detail 3 3 4 3 2 2 2" xfId="22569" xr:uid="{00000000-0005-0000-0000-000019430000}"/>
    <cellStyle name="RowTitles1-Detail 3 3 4 3 2 2 2 2" xfId="34250" xr:uid="{00000000-0005-0000-0000-00001A430000}"/>
    <cellStyle name="RowTitles1-Detail 3 3 4 3 2 2 3" xfId="31450" xr:uid="{00000000-0005-0000-0000-00001B430000}"/>
    <cellStyle name="RowTitles1-Detail 3 3 4 3 2 3" xfId="15816" xr:uid="{00000000-0005-0000-0000-00001C430000}"/>
    <cellStyle name="RowTitles1-Detail 3 3 4 3 2 3 2" xfId="28482" xr:uid="{00000000-0005-0000-0000-00001D430000}"/>
    <cellStyle name="RowTitles1-Detail 3 3 4 3 2 3 2 2" xfId="37269" xr:uid="{00000000-0005-0000-0000-00001E430000}"/>
    <cellStyle name="RowTitles1-Detail 3 3 4 3 2 4" xfId="6991" xr:uid="{00000000-0005-0000-0000-00001F430000}"/>
    <cellStyle name="RowTitles1-Detail 3 3 4 3 2 4 2" xfId="20568" xr:uid="{00000000-0005-0000-0000-000020430000}"/>
    <cellStyle name="RowTitles1-Detail 3 3 4 3 2 5" xfId="18686" xr:uid="{00000000-0005-0000-0000-000021430000}"/>
    <cellStyle name="RowTitles1-Detail 3 3 4 3 3" xfId="3932" xr:uid="{00000000-0005-0000-0000-000022430000}"/>
    <cellStyle name="RowTitles1-Detail 3 3 4 3 3 2" xfId="13554" xr:uid="{00000000-0005-0000-0000-000023430000}"/>
    <cellStyle name="RowTitles1-Detail 3 3 4 3 3 2 2" xfId="23914" xr:uid="{00000000-0005-0000-0000-000024430000}"/>
    <cellStyle name="RowTitles1-Detail 3 3 4 3 3 2 2 2" xfId="35220" xr:uid="{00000000-0005-0000-0000-000025430000}"/>
    <cellStyle name="RowTitles1-Detail 3 3 4 3 3 2 3" xfId="32624" xr:uid="{00000000-0005-0000-0000-000026430000}"/>
    <cellStyle name="RowTitles1-Detail 3 3 4 3 3 3" xfId="17144" xr:uid="{00000000-0005-0000-0000-000027430000}"/>
    <cellStyle name="RowTitles1-Detail 3 3 4 3 3 3 2" xfId="29810" xr:uid="{00000000-0005-0000-0000-000028430000}"/>
    <cellStyle name="RowTitles1-Detail 3 3 4 3 3 3 2 2" xfId="38587" xr:uid="{00000000-0005-0000-0000-000029430000}"/>
    <cellStyle name="RowTitles1-Detail 3 3 4 3 3 4" xfId="8499" xr:uid="{00000000-0005-0000-0000-00002A430000}"/>
    <cellStyle name="RowTitles1-Detail 3 3 4 3 3 4 2" xfId="20629" xr:uid="{00000000-0005-0000-0000-00002B430000}"/>
    <cellStyle name="RowTitles1-Detail 3 3 4 3 3 5" xfId="4899" xr:uid="{00000000-0005-0000-0000-00002C430000}"/>
    <cellStyle name="RowTitles1-Detail 3 3 4 3 4" xfId="9295" xr:uid="{00000000-0005-0000-0000-00002D430000}"/>
    <cellStyle name="RowTitles1-Detail 3 3 4 3 4 2" xfId="24775" xr:uid="{00000000-0005-0000-0000-00002E430000}"/>
    <cellStyle name="RowTitles1-Detail 3 3 4 3 5" xfId="14532" xr:uid="{00000000-0005-0000-0000-00002F430000}"/>
    <cellStyle name="RowTitles1-Detail 3 3 4 3 5 2" xfId="27223" xr:uid="{00000000-0005-0000-0000-000030430000}"/>
    <cellStyle name="RowTitles1-Detail 3 3 4 3 5 2 2" xfId="36058" xr:uid="{00000000-0005-0000-0000-000031430000}"/>
    <cellStyle name="RowTitles1-Detail 3 3 4 3 6" xfId="5459" xr:uid="{00000000-0005-0000-0000-000032430000}"/>
    <cellStyle name="RowTitles1-Detail 3 3 4 3 6 2" xfId="20458" xr:uid="{00000000-0005-0000-0000-000033430000}"/>
    <cellStyle name="RowTitles1-Detail 3 3 4 3 7" xfId="18862" xr:uid="{00000000-0005-0000-0000-000034430000}"/>
    <cellStyle name="RowTitles1-Detail 3 3 4 4" xfId="1382" xr:uid="{00000000-0005-0000-0000-000035430000}"/>
    <cellStyle name="RowTitles1-Detail 3 3 4 4 2" xfId="2529" xr:uid="{00000000-0005-0000-0000-000036430000}"/>
    <cellStyle name="RowTitles1-Detail 3 3 4 4 2 2" xfId="12170" xr:uid="{00000000-0005-0000-0000-000037430000}"/>
    <cellStyle name="RowTitles1-Detail 3 3 4 4 2 2 2" xfId="22570" xr:uid="{00000000-0005-0000-0000-000038430000}"/>
    <cellStyle name="RowTitles1-Detail 3 3 4 4 2 2 2 2" xfId="34251" xr:uid="{00000000-0005-0000-0000-000039430000}"/>
    <cellStyle name="RowTitles1-Detail 3 3 4 4 2 2 3" xfId="31451" xr:uid="{00000000-0005-0000-0000-00003A430000}"/>
    <cellStyle name="RowTitles1-Detail 3 3 4 4 2 3" xfId="15817" xr:uid="{00000000-0005-0000-0000-00003B430000}"/>
    <cellStyle name="RowTitles1-Detail 3 3 4 4 2 3 2" xfId="28483" xr:uid="{00000000-0005-0000-0000-00003C430000}"/>
    <cellStyle name="RowTitles1-Detail 3 3 4 4 2 3 2 2" xfId="37270" xr:uid="{00000000-0005-0000-0000-00003D430000}"/>
    <cellStyle name="RowTitles1-Detail 3 3 4 4 2 4" xfId="7161" xr:uid="{00000000-0005-0000-0000-00003E430000}"/>
    <cellStyle name="RowTitles1-Detail 3 3 4 4 2 4 2" xfId="19904" xr:uid="{00000000-0005-0000-0000-00003F430000}"/>
    <cellStyle name="RowTitles1-Detail 3 3 4 4 2 5" xfId="18264" xr:uid="{00000000-0005-0000-0000-000040430000}"/>
    <cellStyle name="RowTitles1-Detail 3 3 4 4 3" xfId="4160" xr:uid="{00000000-0005-0000-0000-000041430000}"/>
    <cellStyle name="RowTitles1-Detail 3 3 4 4 3 2" xfId="13782" xr:uid="{00000000-0005-0000-0000-000042430000}"/>
    <cellStyle name="RowTitles1-Detail 3 3 4 4 3 2 2" xfId="24131" xr:uid="{00000000-0005-0000-0000-000043430000}"/>
    <cellStyle name="RowTitles1-Detail 3 3 4 4 3 2 2 2" xfId="35369" xr:uid="{00000000-0005-0000-0000-000044430000}"/>
    <cellStyle name="RowTitles1-Detail 3 3 4 4 3 2 3" xfId="32796" xr:uid="{00000000-0005-0000-0000-000045430000}"/>
    <cellStyle name="RowTitles1-Detail 3 3 4 4 3 3" xfId="17356" xr:uid="{00000000-0005-0000-0000-000046430000}"/>
    <cellStyle name="RowTitles1-Detail 3 3 4 4 3 3 2" xfId="30022" xr:uid="{00000000-0005-0000-0000-000047430000}"/>
    <cellStyle name="RowTitles1-Detail 3 3 4 4 3 3 2 2" xfId="38799" xr:uid="{00000000-0005-0000-0000-000048430000}"/>
    <cellStyle name="RowTitles1-Detail 3 3 4 4 3 4" xfId="8669" xr:uid="{00000000-0005-0000-0000-000049430000}"/>
    <cellStyle name="RowTitles1-Detail 3 3 4 4 3 4 2" xfId="19128" xr:uid="{00000000-0005-0000-0000-00004A430000}"/>
    <cellStyle name="RowTitles1-Detail 3 3 4 4 3 5" xfId="20723" xr:uid="{00000000-0005-0000-0000-00004B430000}"/>
    <cellStyle name="RowTitles1-Detail 3 3 4 4 4" xfId="9464" xr:uid="{00000000-0005-0000-0000-00004C430000}"/>
    <cellStyle name="RowTitles1-Detail 3 3 4 4 4 2" xfId="26240" xr:uid="{00000000-0005-0000-0000-00004D430000}"/>
    <cellStyle name="RowTitles1-Detail 3 3 4 4 5" xfId="11053" xr:uid="{00000000-0005-0000-0000-00004E430000}"/>
    <cellStyle name="RowTitles1-Detail 3 3 4 4 5 2" xfId="21490" xr:uid="{00000000-0005-0000-0000-00004F430000}"/>
    <cellStyle name="RowTitles1-Detail 3 3 4 4 5 2 2" xfId="33654" xr:uid="{00000000-0005-0000-0000-000050430000}"/>
    <cellStyle name="RowTitles1-Detail 3 3 4 4 5 3" xfId="30811" xr:uid="{00000000-0005-0000-0000-000051430000}"/>
    <cellStyle name="RowTitles1-Detail 3 3 4 4 6" xfId="14760" xr:uid="{00000000-0005-0000-0000-000052430000}"/>
    <cellStyle name="RowTitles1-Detail 3 3 4 4 6 2" xfId="27443" xr:uid="{00000000-0005-0000-0000-000053430000}"/>
    <cellStyle name="RowTitles1-Detail 3 3 4 4 6 2 2" xfId="36270" xr:uid="{00000000-0005-0000-0000-000054430000}"/>
    <cellStyle name="RowTitles1-Detail 3 3 4 4 7" xfId="5620" xr:uid="{00000000-0005-0000-0000-000055430000}"/>
    <cellStyle name="RowTitles1-Detail 3 3 4 4 7 2" xfId="19446" xr:uid="{00000000-0005-0000-0000-000056430000}"/>
    <cellStyle name="RowTitles1-Detail 3 3 4 4 8" xfId="24943" xr:uid="{00000000-0005-0000-0000-000057430000}"/>
    <cellStyle name="RowTitles1-Detail 3 3 4 5" xfId="1598" xr:uid="{00000000-0005-0000-0000-000058430000}"/>
    <cellStyle name="RowTitles1-Detail 3 3 4 5 2" xfId="2530" xr:uid="{00000000-0005-0000-0000-000059430000}"/>
    <cellStyle name="RowTitles1-Detail 3 3 4 5 2 2" xfId="12171" xr:uid="{00000000-0005-0000-0000-00005A430000}"/>
    <cellStyle name="RowTitles1-Detail 3 3 4 5 2 2 2" xfId="22571" xr:uid="{00000000-0005-0000-0000-00005B430000}"/>
    <cellStyle name="RowTitles1-Detail 3 3 4 5 2 2 2 2" xfId="34252" xr:uid="{00000000-0005-0000-0000-00005C430000}"/>
    <cellStyle name="RowTitles1-Detail 3 3 4 5 2 2 3" xfId="31452" xr:uid="{00000000-0005-0000-0000-00005D430000}"/>
    <cellStyle name="RowTitles1-Detail 3 3 4 5 2 3" xfId="15818" xr:uid="{00000000-0005-0000-0000-00005E430000}"/>
    <cellStyle name="RowTitles1-Detail 3 3 4 5 2 3 2" xfId="28484" xr:uid="{00000000-0005-0000-0000-00005F430000}"/>
    <cellStyle name="RowTitles1-Detail 3 3 4 5 2 3 2 2" xfId="37271" xr:uid="{00000000-0005-0000-0000-000060430000}"/>
    <cellStyle name="RowTitles1-Detail 3 3 4 5 2 4" xfId="7449" xr:uid="{00000000-0005-0000-0000-000061430000}"/>
    <cellStyle name="RowTitles1-Detail 3 3 4 5 2 4 2" xfId="4618" xr:uid="{00000000-0005-0000-0000-000062430000}"/>
    <cellStyle name="RowTitles1-Detail 3 3 4 5 2 5" xfId="25765" xr:uid="{00000000-0005-0000-0000-000063430000}"/>
    <cellStyle name="RowTitles1-Detail 3 3 4 5 3" xfId="4376" xr:uid="{00000000-0005-0000-0000-000064430000}"/>
    <cellStyle name="RowTitles1-Detail 3 3 4 5 3 2" xfId="13998" xr:uid="{00000000-0005-0000-0000-000065430000}"/>
    <cellStyle name="RowTitles1-Detail 3 3 4 5 3 2 2" xfId="24337" xr:uid="{00000000-0005-0000-0000-000066430000}"/>
    <cellStyle name="RowTitles1-Detail 3 3 4 5 3 2 2 2" xfId="35509" xr:uid="{00000000-0005-0000-0000-000067430000}"/>
    <cellStyle name="RowTitles1-Detail 3 3 4 5 3 2 3" xfId="32957" xr:uid="{00000000-0005-0000-0000-000068430000}"/>
    <cellStyle name="RowTitles1-Detail 3 3 4 5 3 3" xfId="17554" xr:uid="{00000000-0005-0000-0000-000069430000}"/>
    <cellStyle name="RowTitles1-Detail 3 3 4 5 3 3 2" xfId="30220" xr:uid="{00000000-0005-0000-0000-00006A430000}"/>
    <cellStyle name="RowTitles1-Detail 3 3 4 5 3 3 2 2" xfId="38997" xr:uid="{00000000-0005-0000-0000-00006B430000}"/>
    <cellStyle name="RowTitles1-Detail 3 3 4 5 3 4" xfId="9772" xr:uid="{00000000-0005-0000-0000-00006C430000}"/>
    <cellStyle name="RowTitles1-Detail 3 3 4 5 3 4 2" xfId="18009" xr:uid="{00000000-0005-0000-0000-00006D430000}"/>
    <cellStyle name="RowTitles1-Detail 3 3 4 5 3 5" xfId="20264" xr:uid="{00000000-0005-0000-0000-00006E430000}"/>
    <cellStyle name="RowTitles1-Detail 3 3 4 5 4" xfId="11269" xr:uid="{00000000-0005-0000-0000-00006F430000}"/>
    <cellStyle name="RowTitles1-Detail 3 3 4 5 4 2" xfId="21698" xr:uid="{00000000-0005-0000-0000-000070430000}"/>
    <cellStyle name="RowTitles1-Detail 3 3 4 5 4 2 2" xfId="33794" xr:uid="{00000000-0005-0000-0000-000071430000}"/>
    <cellStyle name="RowTitles1-Detail 3 3 4 5 4 3" xfId="30972" xr:uid="{00000000-0005-0000-0000-000072430000}"/>
    <cellStyle name="RowTitles1-Detail 3 3 4 5 5" xfId="14976" xr:uid="{00000000-0005-0000-0000-000073430000}"/>
    <cellStyle name="RowTitles1-Detail 3 3 4 5 5 2" xfId="27650" xr:uid="{00000000-0005-0000-0000-000074430000}"/>
    <cellStyle name="RowTitles1-Detail 3 3 4 5 5 2 2" xfId="36468" xr:uid="{00000000-0005-0000-0000-000075430000}"/>
    <cellStyle name="RowTitles1-Detail 3 3 4 5 6" xfId="5904" xr:uid="{00000000-0005-0000-0000-000076430000}"/>
    <cellStyle name="RowTitles1-Detail 3 3 4 5 6 2" xfId="17835" xr:uid="{00000000-0005-0000-0000-000077430000}"/>
    <cellStyle name="RowTitles1-Detail 3 3 4 5 7" xfId="18670" xr:uid="{00000000-0005-0000-0000-000078430000}"/>
    <cellStyle name="RowTitles1-Detail 3 3 4 6" xfId="1800" xr:uid="{00000000-0005-0000-0000-000079430000}"/>
    <cellStyle name="RowTitles1-Detail 3 3 4 6 2" xfId="2531" xr:uid="{00000000-0005-0000-0000-00007A430000}"/>
    <cellStyle name="RowTitles1-Detail 3 3 4 6 2 2" xfId="12172" xr:uid="{00000000-0005-0000-0000-00007B430000}"/>
    <cellStyle name="RowTitles1-Detail 3 3 4 6 2 2 2" xfId="22572" xr:uid="{00000000-0005-0000-0000-00007C430000}"/>
    <cellStyle name="RowTitles1-Detail 3 3 4 6 2 2 2 2" xfId="34253" xr:uid="{00000000-0005-0000-0000-00007D430000}"/>
    <cellStyle name="RowTitles1-Detail 3 3 4 6 2 2 3" xfId="31453" xr:uid="{00000000-0005-0000-0000-00007E430000}"/>
    <cellStyle name="RowTitles1-Detail 3 3 4 6 2 3" xfId="15819" xr:uid="{00000000-0005-0000-0000-00007F430000}"/>
    <cellStyle name="RowTitles1-Detail 3 3 4 6 2 3 2" xfId="28485" xr:uid="{00000000-0005-0000-0000-000080430000}"/>
    <cellStyle name="RowTitles1-Detail 3 3 4 6 2 3 2 2" xfId="37272" xr:uid="{00000000-0005-0000-0000-000081430000}"/>
    <cellStyle name="RowTitles1-Detail 3 3 4 6 2 4" xfId="7450" xr:uid="{00000000-0005-0000-0000-000082430000}"/>
    <cellStyle name="RowTitles1-Detail 3 3 4 6 2 4 2" xfId="17992" xr:uid="{00000000-0005-0000-0000-000083430000}"/>
    <cellStyle name="RowTitles1-Detail 3 3 4 6 2 5" xfId="23946" xr:uid="{00000000-0005-0000-0000-000084430000}"/>
    <cellStyle name="RowTitles1-Detail 3 3 4 6 3" xfId="4578" xr:uid="{00000000-0005-0000-0000-000085430000}"/>
    <cellStyle name="RowTitles1-Detail 3 3 4 6 3 2" xfId="14200" xr:uid="{00000000-0005-0000-0000-000086430000}"/>
    <cellStyle name="RowTitles1-Detail 3 3 4 6 3 2 2" xfId="24529" xr:uid="{00000000-0005-0000-0000-000087430000}"/>
    <cellStyle name="RowTitles1-Detail 3 3 4 6 3 2 2 2" xfId="35640" xr:uid="{00000000-0005-0000-0000-000088430000}"/>
    <cellStyle name="RowTitles1-Detail 3 3 4 6 3 2 3" xfId="33109" xr:uid="{00000000-0005-0000-0000-000089430000}"/>
    <cellStyle name="RowTitles1-Detail 3 3 4 6 3 3" xfId="17741" xr:uid="{00000000-0005-0000-0000-00008A430000}"/>
    <cellStyle name="RowTitles1-Detail 3 3 4 6 3 3 2" xfId="30407" xr:uid="{00000000-0005-0000-0000-00008B430000}"/>
    <cellStyle name="RowTitles1-Detail 3 3 4 6 3 3 2 2" xfId="39184" xr:uid="{00000000-0005-0000-0000-00008C430000}"/>
    <cellStyle name="RowTitles1-Detail 3 3 4 6 3 4" xfId="9773" xr:uid="{00000000-0005-0000-0000-00008D430000}"/>
    <cellStyle name="RowTitles1-Detail 3 3 4 6 3 4 2" xfId="18956" xr:uid="{00000000-0005-0000-0000-00008E430000}"/>
    <cellStyle name="RowTitles1-Detail 3 3 4 6 3 5" xfId="18865" xr:uid="{00000000-0005-0000-0000-00008F430000}"/>
    <cellStyle name="RowTitles1-Detail 3 3 4 6 4" xfId="11471" xr:uid="{00000000-0005-0000-0000-000090430000}"/>
    <cellStyle name="RowTitles1-Detail 3 3 4 6 4 2" xfId="21894" xr:uid="{00000000-0005-0000-0000-000091430000}"/>
    <cellStyle name="RowTitles1-Detail 3 3 4 6 4 2 2" xfId="33925" xr:uid="{00000000-0005-0000-0000-000092430000}"/>
    <cellStyle name="RowTitles1-Detail 3 3 4 6 4 3" xfId="31124" xr:uid="{00000000-0005-0000-0000-000093430000}"/>
    <cellStyle name="RowTitles1-Detail 3 3 4 6 5" xfId="15178" xr:uid="{00000000-0005-0000-0000-000094430000}"/>
    <cellStyle name="RowTitles1-Detail 3 3 4 6 5 2" xfId="27845" xr:uid="{00000000-0005-0000-0000-000095430000}"/>
    <cellStyle name="RowTitles1-Detail 3 3 4 6 5 2 2" xfId="36655" xr:uid="{00000000-0005-0000-0000-000096430000}"/>
    <cellStyle name="RowTitles1-Detail 3 3 4 6 6" xfId="5905" xr:uid="{00000000-0005-0000-0000-000097430000}"/>
    <cellStyle name="RowTitles1-Detail 3 3 4 6 6 2" xfId="19849" xr:uid="{00000000-0005-0000-0000-000098430000}"/>
    <cellStyle name="RowTitles1-Detail 3 3 4 6 7" xfId="20649" xr:uid="{00000000-0005-0000-0000-000099430000}"/>
    <cellStyle name="RowTitles1-Detail 3 3 4 7" xfId="2526" xr:uid="{00000000-0005-0000-0000-00009A430000}"/>
    <cellStyle name="RowTitles1-Detail 3 3 4 7 2" xfId="12167" xr:uid="{00000000-0005-0000-0000-00009B430000}"/>
    <cellStyle name="RowTitles1-Detail 3 3 4 7 2 2" xfId="22567" xr:uid="{00000000-0005-0000-0000-00009C430000}"/>
    <cellStyle name="RowTitles1-Detail 3 3 4 7 2 2 2" xfId="34248" xr:uid="{00000000-0005-0000-0000-00009D430000}"/>
    <cellStyle name="RowTitles1-Detail 3 3 4 7 2 3" xfId="31448" xr:uid="{00000000-0005-0000-0000-00009E430000}"/>
    <cellStyle name="RowTitles1-Detail 3 3 4 7 3" xfId="15814" xr:uid="{00000000-0005-0000-0000-00009F430000}"/>
    <cellStyle name="RowTitles1-Detail 3 3 4 7 3 2" xfId="28480" xr:uid="{00000000-0005-0000-0000-0000A0430000}"/>
    <cellStyle name="RowTitles1-Detail 3 3 4 7 3 2 2" xfId="37267" xr:uid="{00000000-0005-0000-0000-0000A1430000}"/>
    <cellStyle name="RowTitles1-Detail 3 3 4 7 4" xfId="6554" xr:uid="{00000000-0005-0000-0000-0000A2430000}"/>
    <cellStyle name="RowTitles1-Detail 3 3 4 7 4 2" xfId="26066" xr:uid="{00000000-0005-0000-0000-0000A3430000}"/>
    <cellStyle name="RowTitles1-Detail 3 3 4 7 5" xfId="26867" xr:uid="{00000000-0005-0000-0000-0000A4430000}"/>
    <cellStyle name="RowTitles1-Detail 3 3 4 8" xfId="8816" xr:uid="{00000000-0005-0000-0000-0000A5430000}"/>
    <cellStyle name="RowTitles1-Detail 3 3 4 8 2" xfId="20683" xr:uid="{00000000-0005-0000-0000-0000A6430000}"/>
    <cellStyle name="RowTitles1-Detail 3 3 4 9" xfId="10550" xr:uid="{00000000-0005-0000-0000-0000A7430000}"/>
    <cellStyle name="RowTitles1-Detail 3 3 4 9 2" xfId="25322" xr:uid="{00000000-0005-0000-0000-0000A8430000}"/>
    <cellStyle name="RowTitles1-Detail 3 3 4 9 2 2" xfId="35693" xr:uid="{00000000-0005-0000-0000-0000A9430000}"/>
    <cellStyle name="RowTitles1-Detail 3 3 4_STUD aligned by INSTIT" xfId="4990" xr:uid="{00000000-0005-0000-0000-0000AA430000}"/>
    <cellStyle name="RowTitles1-Detail 3 3 5" xfId="679" xr:uid="{00000000-0005-0000-0000-0000AB430000}"/>
    <cellStyle name="RowTitles1-Detail 3 3 5 2" xfId="2532" xr:uid="{00000000-0005-0000-0000-0000AC430000}"/>
    <cellStyle name="RowTitles1-Detail 3 3 5 2 2" xfId="12173" xr:uid="{00000000-0005-0000-0000-0000AD430000}"/>
    <cellStyle name="RowTitles1-Detail 3 3 5 2 2 2" xfId="22573" xr:uid="{00000000-0005-0000-0000-0000AE430000}"/>
    <cellStyle name="RowTitles1-Detail 3 3 5 2 2 2 2" xfId="34254" xr:uid="{00000000-0005-0000-0000-0000AF430000}"/>
    <cellStyle name="RowTitles1-Detail 3 3 5 2 2 3" xfId="31454" xr:uid="{00000000-0005-0000-0000-0000B0430000}"/>
    <cellStyle name="RowTitles1-Detail 3 3 5 2 3" xfId="15820" xr:uid="{00000000-0005-0000-0000-0000B1430000}"/>
    <cellStyle name="RowTitles1-Detail 3 3 5 2 3 2" xfId="28486" xr:uid="{00000000-0005-0000-0000-0000B2430000}"/>
    <cellStyle name="RowTitles1-Detail 3 3 5 2 3 2 2" xfId="37273" xr:uid="{00000000-0005-0000-0000-0000B3430000}"/>
    <cellStyle name="RowTitles1-Detail 3 3 5 2 4" xfId="6664" xr:uid="{00000000-0005-0000-0000-0000B4430000}"/>
    <cellStyle name="RowTitles1-Detail 3 3 5 2 4 2" xfId="24641" xr:uid="{00000000-0005-0000-0000-0000B5430000}"/>
    <cellStyle name="RowTitles1-Detail 3 3 5 2 5" xfId="26740" xr:uid="{00000000-0005-0000-0000-0000B6430000}"/>
    <cellStyle name="RowTitles1-Detail 3 3 5 3" xfId="3469" xr:uid="{00000000-0005-0000-0000-0000B7430000}"/>
    <cellStyle name="RowTitles1-Detail 3 3 5 3 2" xfId="13103" xr:uid="{00000000-0005-0000-0000-0000B8430000}"/>
    <cellStyle name="RowTitles1-Detail 3 3 5 3 2 2" xfId="23471" xr:uid="{00000000-0005-0000-0000-0000B9430000}"/>
    <cellStyle name="RowTitles1-Detail 3 3 5 3 2 2 2" xfId="34938" xr:uid="{00000000-0005-0000-0000-0000BA430000}"/>
    <cellStyle name="RowTitles1-Detail 3 3 5 3 2 3" xfId="32296" xr:uid="{00000000-0005-0000-0000-0000BB430000}"/>
    <cellStyle name="RowTitles1-Detail 3 3 5 3 3" xfId="16712" xr:uid="{00000000-0005-0000-0000-0000BC430000}"/>
    <cellStyle name="RowTitles1-Detail 3 3 5 3 3 2" xfId="29378" xr:uid="{00000000-0005-0000-0000-0000BD430000}"/>
    <cellStyle name="RowTitles1-Detail 3 3 5 3 3 2 2" xfId="38161" xr:uid="{00000000-0005-0000-0000-0000BE430000}"/>
    <cellStyle name="RowTitles1-Detail 3 3 5 3 4" xfId="8171" xr:uid="{00000000-0005-0000-0000-0000BF430000}"/>
    <cellStyle name="RowTitles1-Detail 3 3 5 3 4 2" xfId="20160" xr:uid="{00000000-0005-0000-0000-0000C0430000}"/>
    <cellStyle name="RowTitles1-Detail 3 3 5 3 5" xfId="25893" xr:uid="{00000000-0005-0000-0000-0000C1430000}"/>
    <cellStyle name="RowTitles1-Detail 3 3 5 4" xfId="8729" xr:uid="{00000000-0005-0000-0000-0000C2430000}"/>
    <cellStyle name="RowTitles1-Detail 3 3 5 4 2" xfId="25276" xr:uid="{00000000-0005-0000-0000-0000C3430000}"/>
    <cellStyle name="RowTitles1-Detail 3 3 5 5" xfId="10471" xr:uid="{00000000-0005-0000-0000-0000C4430000}"/>
    <cellStyle name="RowTitles1-Detail 3 3 5 5 2" xfId="20974" xr:uid="{00000000-0005-0000-0000-0000C5430000}"/>
    <cellStyle name="RowTitles1-Detail 3 3 5 5 2 2" xfId="33366" xr:uid="{00000000-0005-0000-0000-0000C6430000}"/>
    <cellStyle name="RowTitles1-Detail 3 3 5 5 3" xfId="30472" xr:uid="{00000000-0005-0000-0000-0000C7430000}"/>
    <cellStyle name="RowTitles1-Detail 3 3 5 6" xfId="10586" xr:uid="{00000000-0005-0000-0000-0000C8430000}"/>
    <cellStyle name="RowTitles1-Detail 3 3 5 6 2" xfId="24758" xr:uid="{00000000-0005-0000-0000-0000C9430000}"/>
    <cellStyle name="RowTitles1-Detail 3 3 5 6 2 2" xfId="35663" xr:uid="{00000000-0005-0000-0000-0000CA430000}"/>
    <cellStyle name="RowTitles1-Detail 3 3 6" xfId="961" xr:uid="{00000000-0005-0000-0000-0000CB430000}"/>
    <cellStyle name="RowTitles1-Detail 3 3 6 2" xfId="2533" xr:uid="{00000000-0005-0000-0000-0000CC430000}"/>
    <cellStyle name="RowTitles1-Detail 3 3 6 2 2" xfId="12174" xr:uid="{00000000-0005-0000-0000-0000CD430000}"/>
    <cellStyle name="RowTitles1-Detail 3 3 6 2 2 2" xfId="22574" xr:uid="{00000000-0005-0000-0000-0000CE430000}"/>
    <cellStyle name="RowTitles1-Detail 3 3 6 2 2 2 2" xfId="34255" xr:uid="{00000000-0005-0000-0000-0000CF430000}"/>
    <cellStyle name="RowTitles1-Detail 3 3 6 2 2 3" xfId="31455" xr:uid="{00000000-0005-0000-0000-0000D0430000}"/>
    <cellStyle name="RowTitles1-Detail 3 3 6 2 3" xfId="15821" xr:uid="{00000000-0005-0000-0000-0000D1430000}"/>
    <cellStyle name="RowTitles1-Detail 3 3 6 2 3 2" xfId="28487" xr:uid="{00000000-0005-0000-0000-0000D2430000}"/>
    <cellStyle name="RowTitles1-Detail 3 3 6 2 3 2 2" xfId="37274" xr:uid="{00000000-0005-0000-0000-0000D3430000}"/>
    <cellStyle name="RowTitles1-Detail 3 3 6 2 4" xfId="6583" xr:uid="{00000000-0005-0000-0000-0000D4430000}"/>
    <cellStyle name="RowTitles1-Detail 3 3 6 2 4 2" xfId="21276" xr:uid="{00000000-0005-0000-0000-0000D5430000}"/>
    <cellStyle name="RowTitles1-Detail 3 3 6 2 5" xfId="25033" xr:uid="{00000000-0005-0000-0000-0000D6430000}"/>
    <cellStyle name="RowTitles1-Detail 3 3 6 3" xfId="3739" xr:uid="{00000000-0005-0000-0000-0000D7430000}"/>
    <cellStyle name="RowTitles1-Detail 3 3 6 3 2" xfId="13366" xr:uid="{00000000-0005-0000-0000-0000D8430000}"/>
    <cellStyle name="RowTitles1-Detail 3 3 6 3 2 2" xfId="23731" xr:uid="{00000000-0005-0000-0000-0000D9430000}"/>
    <cellStyle name="RowTitles1-Detail 3 3 6 3 2 2 2" xfId="35102" xr:uid="{00000000-0005-0000-0000-0000DA430000}"/>
    <cellStyle name="RowTitles1-Detail 3 3 6 3 2 3" xfId="32485" xr:uid="{00000000-0005-0000-0000-0000DB430000}"/>
    <cellStyle name="RowTitles1-Detail 3 3 6 3 3" xfId="16965" xr:uid="{00000000-0005-0000-0000-0000DC430000}"/>
    <cellStyle name="RowTitles1-Detail 3 3 6 3 3 2" xfId="29631" xr:uid="{00000000-0005-0000-0000-0000DD430000}"/>
    <cellStyle name="RowTitles1-Detail 3 3 6 3 3 2 2" xfId="38410" xr:uid="{00000000-0005-0000-0000-0000DE430000}"/>
    <cellStyle name="RowTitles1-Detail 3 3 6 3 4" xfId="8083" xr:uid="{00000000-0005-0000-0000-0000DF430000}"/>
    <cellStyle name="RowTitles1-Detail 3 3 6 3 4 2" xfId="18207" xr:uid="{00000000-0005-0000-0000-0000E0430000}"/>
    <cellStyle name="RowTitles1-Detail 3 3 6 3 5" xfId="21207" xr:uid="{00000000-0005-0000-0000-0000E1430000}"/>
    <cellStyle name="RowTitles1-Detail 3 3 6 4" xfId="8786" xr:uid="{00000000-0005-0000-0000-0000E2430000}"/>
    <cellStyle name="RowTitles1-Detail 3 3 6 4 2" xfId="18682" xr:uid="{00000000-0005-0000-0000-0000E3430000}"/>
    <cellStyle name="RowTitles1-Detail 3 3 6 5" xfId="14368" xr:uid="{00000000-0005-0000-0000-0000E4430000}"/>
    <cellStyle name="RowTitles1-Detail 3 3 6 5 2" xfId="27065" xr:uid="{00000000-0005-0000-0000-0000E5430000}"/>
    <cellStyle name="RowTitles1-Detail 3 3 6 5 2 2" xfId="35904" xr:uid="{00000000-0005-0000-0000-0000E6430000}"/>
    <cellStyle name="RowTitles1-Detail 3 3 6 6" xfId="5138" xr:uid="{00000000-0005-0000-0000-0000E7430000}"/>
    <cellStyle name="RowTitles1-Detail 3 3 6 6 2" xfId="19713" xr:uid="{00000000-0005-0000-0000-0000E8430000}"/>
    <cellStyle name="RowTitles1-Detail 3 3 6 7" xfId="24852" xr:uid="{00000000-0005-0000-0000-0000E9430000}"/>
    <cellStyle name="RowTitles1-Detail 3 3 7" xfId="1198" xr:uid="{00000000-0005-0000-0000-0000EA430000}"/>
    <cellStyle name="RowTitles1-Detail 3 3 7 2" xfId="2534" xr:uid="{00000000-0005-0000-0000-0000EB430000}"/>
    <cellStyle name="RowTitles1-Detail 3 3 7 2 2" xfId="12175" xr:uid="{00000000-0005-0000-0000-0000EC430000}"/>
    <cellStyle name="RowTitles1-Detail 3 3 7 2 2 2" xfId="22575" xr:uid="{00000000-0005-0000-0000-0000ED430000}"/>
    <cellStyle name="RowTitles1-Detail 3 3 7 2 2 2 2" xfId="34256" xr:uid="{00000000-0005-0000-0000-0000EE430000}"/>
    <cellStyle name="RowTitles1-Detail 3 3 7 2 2 3" xfId="31456" xr:uid="{00000000-0005-0000-0000-0000EF430000}"/>
    <cellStyle name="RowTitles1-Detail 3 3 7 2 3" xfId="15822" xr:uid="{00000000-0005-0000-0000-0000F0430000}"/>
    <cellStyle name="RowTitles1-Detail 3 3 7 2 3 2" xfId="28488" xr:uid="{00000000-0005-0000-0000-0000F1430000}"/>
    <cellStyle name="RowTitles1-Detail 3 3 7 2 3 2 2" xfId="37275" xr:uid="{00000000-0005-0000-0000-0000F2430000}"/>
    <cellStyle name="RowTitles1-Detail 3 3 7 2 4" xfId="7051" xr:uid="{00000000-0005-0000-0000-0000F3430000}"/>
    <cellStyle name="RowTitles1-Detail 3 3 7 2 4 2" xfId="18927" xr:uid="{00000000-0005-0000-0000-0000F4430000}"/>
    <cellStyle name="RowTitles1-Detail 3 3 7 2 5" xfId="25179" xr:uid="{00000000-0005-0000-0000-0000F5430000}"/>
    <cellStyle name="RowTitles1-Detail 3 3 7 3" xfId="3976" xr:uid="{00000000-0005-0000-0000-0000F6430000}"/>
    <cellStyle name="RowTitles1-Detail 3 3 7 3 2" xfId="13598" xr:uid="{00000000-0005-0000-0000-0000F7430000}"/>
    <cellStyle name="RowTitles1-Detail 3 3 7 3 2 2" xfId="23955" xr:uid="{00000000-0005-0000-0000-0000F8430000}"/>
    <cellStyle name="RowTitles1-Detail 3 3 7 3 2 2 2" xfId="35249" xr:uid="{00000000-0005-0000-0000-0000F9430000}"/>
    <cellStyle name="RowTitles1-Detail 3 3 7 3 2 3" xfId="32658" xr:uid="{00000000-0005-0000-0000-0000FA430000}"/>
    <cellStyle name="RowTitles1-Detail 3 3 7 3 3" xfId="17182" xr:uid="{00000000-0005-0000-0000-0000FB430000}"/>
    <cellStyle name="RowTitles1-Detail 3 3 7 3 3 2" xfId="29848" xr:uid="{00000000-0005-0000-0000-0000FC430000}"/>
    <cellStyle name="RowTitles1-Detail 3 3 7 3 3 2 2" xfId="38625" xr:uid="{00000000-0005-0000-0000-0000FD430000}"/>
    <cellStyle name="RowTitles1-Detail 3 3 7 3 4" xfId="8559" xr:uid="{00000000-0005-0000-0000-0000FE430000}"/>
    <cellStyle name="RowTitles1-Detail 3 3 7 3 4 2" xfId="26746" xr:uid="{00000000-0005-0000-0000-0000FF430000}"/>
    <cellStyle name="RowTitles1-Detail 3 3 7 3 5" xfId="25207" xr:uid="{00000000-0005-0000-0000-000000440000}"/>
    <cellStyle name="RowTitles1-Detail 3 3 7 4" xfId="9355" xr:uid="{00000000-0005-0000-0000-000001440000}"/>
    <cellStyle name="RowTitles1-Detail 3 3 7 4 2" xfId="20727" xr:uid="{00000000-0005-0000-0000-000002440000}"/>
    <cellStyle name="RowTitles1-Detail 3 3 7 5" xfId="10869" xr:uid="{00000000-0005-0000-0000-000003440000}"/>
    <cellStyle name="RowTitles1-Detail 3 3 7 5 2" xfId="21314" xr:uid="{00000000-0005-0000-0000-000004440000}"/>
    <cellStyle name="RowTitles1-Detail 3 3 7 5 2 2" xfId="33534" xr:uid="{00000000-0005-0000-0000-000005440000}"/>
    <cellStyle name="RowTitles1-Detail 3 3 7 5 3" xfId="30673" xr:uid="{00000000-0005-0000-0000-000006440000}"/>
    <cellStyle name="RowTitles1-Detail 3 3 7 6" xfId="14576" xr:uid="{00000000-0005-0000-0000-000007440000}"/>
    <cellStyle name="RowTitles1-Detail 3 3 7 6 2" xfId="27265" xr:uid="{00000000-0005-0000-0000-000008440000}"/>
    <cellStyle name="RowTitles1-Detail 3 3 7 6 2 2" xfId="36096" xr:uid="{00000000-0005-0000-0000-000009440000}"/>
    <cellStyle name="RowTitles1-Detail 3 3 7 7" xfId="5511" xr:uid="{00000000-0005-0000-0000-00000A440000}"/>
    <cellStyle name="RowTitles1-Detail 3 3 7 7 2" xfId="26594" xr:uid="{00000000-0005-0000-0000-00000B440000}"/>
    <cellStyle name="RowTitles1-Detail 3 3 7 8" xfId="20408" xr:uid="{00000000-0005-0000-0000-00000C440000}"/>
    <cellStyle name="RowTitles1-Detail 3 3 8" xfId="1419" xr:uid="{00000000-0005-0000-0000-00000D440000}"/>
    <cellStyle name="RowTitles1-Detail 3 3 8 2" xfId="2535" xr:uid="{00000000-0005-0000-0000-00000E440000}"/>
    <cellStyle name="RowTitles1-Detail 3 3 8 2 2" xfId="12176" xr:uid="{00000000-0005-0000-0000-00000F440000}"/>
    <cellStyle name="RowTitles1-Detail 3 3 8 2 2 2" xfId="22576" xr:uid="{00000000-0005-0000-0000-000010440000}"/>
    <cellStyle name="RowTitles1-Detail 3 3 8 2 2 2 2" xfId="34257" xr:uid="{00000000-0005-0000-0000-000011440000}"/>
    <cellStyle name="RowTitles1-Detail 3 3 8 2 2 3" xfId="31457" xr:uid="{00000000-0005-0000-0000-000012440000}"/>
    <cellStyle name="RowTitles1-Detail 3 3 8 2 3" xfId="15823" xr:uid="{00000000-0005-0000-0000-000013440000}"/>
    <cellStyle name="RowTitles1-Detail 3 3 8 2 3 2" xfId="28489" xr:uid="{00000000-0005-0000-0000-000014440000}"/>
    <cellStyle name="RowTitles1-Detail 3 3 8 2 3 2 2" xfId="37276" xr:uid="{00000000-0005-0000-0000-000015440000}"/>
    <cellStyle name="RowTitles1-Detail 3 3 8 2 4" xfId="7451" xr:uid="{00000000-0005-0000-0000-000016440000}"/>
    <cellStyle name="RowTitles1-Detail 3 3 8 2 4 2" xfId="24695" xr:uid="{00000000-0005-0000-0000-000017440000}"/>
    <cellStyle name="RowTitles1-Detail 3 3 8 2 5" xfId="19196" xr:uid="{00000000-0005-0000-0000-000018440000}"/>
    <cellStyle name="RowTitles1-Detail 3 3 8 3" xfId="4197" xr:uid="{00000000-0005-0000-0000-000019440000}"/>
    <cellStyle name="RowTitles1-Detail 3 3 8 3 2" xfId="13819" xr:uid="{00000000-0005-0000-0000-00001A440000}"/>
    <cellStyle name="RowTitles1-Detail 3 3 8 3 2 2" xfId="24164" xr:uid="{00000000-0005-0000-0000-00001B440000}"/>
    <cellStyle name="RowTitles1-Detail 3 3 8 3 2 2 2" xfId="35392" xr:uid="{00000000-0005-0000-0000-00001C440000}"/>
    <cellStyle name="RowTitles1-Detail 3 3 8 3 2 3" xfId="32822" xr:uid="{00000000-0005-0000-0000-00001D440000}"/>
    <cellStyle name="RowTitles1-Detail 3 3 8 3 3" xfId="17385" xr:uid="{00000000-0005-0000-0000-00001E440000}"/>
    <cellStyle name="RowTitles1-Detail 3 3 8 3 3 2" xfId="30051" xr:uid="{00000000-0005-0000-0000-00001F440000}"/>
    <cellStyle name="RowTitles1-Detail 3 3 8 3 3 2 2" xfId="38828" xr:uid="{00000000-0005-0000-0000-000020440000}"/>
    <cellStyle name="RowTitles1-Detail 3 3 8 3 4" xfId="9774" xr:uid="{00000000-0005-0000-0000-000021440000}"/>
    <cellStyle name="RowTitles1-Detail 3 3 8 3 4 2" xfId="25341" xr:uid="{00000000-0005-0000-0000-000022440000}"/>
    <cellStyle name="RowTitles1-Detail 3 3 8 3 5" xfId="25920" xr:uid="{00000000-0005-0000-0000-000023440000}"/>
    <cellStyle name="RowTitles1-Detail 3 3 8 4" xfId="11090" xr:uid="{00000000-0005-0000-0000-000024440000}"/>
    <cellStyle name="RowTitles1-Detail 3 3 8 4 2" xfId="21524" xr:uid="{00000000-0005-0000-0000-000025440000}"/>
    <cellStyle name="RowTitles1-Detail 3 3 8 4 2 2" xfId="33677" xr:uid="{00000000-0005-0000-0000-000026440000}"/>
    <cellStyle name="RowTitles1-Detail 3 3 8 4 3" xfId="30837" xr:uid="{00000000-0005-0000-0000-000027440000}"/>
    <cellStyle name="RowTitles1-Detail 3 3 8 5" xfId="14797" xr:uid="{00000000-0005-0000-0000-000028440000}"/>
    <cellStyle name="RowTitles1-Detail 3 3 8 5 2" xfId="27478" xr:uid="{00000000-0005-0000-0000-000029440000}"/>
    <cellStyle name="RowTitles1-Detail 3 3 8 5 2 2" xfId="36299" xr:uid="{00000000-0005-0000-0000-00002A440000}"/>
    <cellStyle name="RowTitles1-Detail 3 3 8 6" xfId="5906" xr:uid="{00000000-0005-0000-0000-00002B440000}"/>
    <cellStyle name="RowTitles1-Detail 3 3 8 6 2" xfId="17792" xr:uid="{00000000-0005-0000-0000-00002C440000}"/>
    <cellStyle name="RowTitles1-Detail 3 3 8 7" xfId="25063" xr:uid="{00000000-0005-0000-0000-00002D440000}"/>
    <cellStyle name="RowTitles1-Detail 3 3 9" xfId="1624" xr:uid="{00000000-0005-0000-0000-00002E440000}"/>
    <cellStyle name="RowTitles1-Detail 3 3 9 2" xfId="2536" xr:uid="{00000000-0005-0000-0000-00002F440000}"/>
    <cellStyle name="RowTitles1-Detail 3 3 9 2 2" xfId="12177" xr:uid="{00000000-0005-0000-0000-000030440000}"/>
    <cellStyle name="RowTitles1-Detail 3 3 9 2 2 2" xfId="22577" xr:uid="{00000000-0005-0000-0000-000031440000}"/>
    <cellStyle name="RowTitles1-Detail 3 3 9 2 2 2 2" xfId="34258" xr:uid="{00000000-0005-0000-0000-000032440000}"/>
    <cellStyle name="RowTitles1-Detail 3 3 9 2 2 3" xfId="31458" xr:uid="{00000000-0005-0000-0000-000033440000}"/>
    <cellStyle name="RowTitles1-Detail 3 3 9 2 3" xfId="15824" xr:uid="{00000000-0005-0000-0000-000034440000}"/>
    <cellStyle name="RowTitles1-Detail 3 3 9 2 3 2" xfId="28490" xr:uid="{00000000-0005-0000-0000-000035440000}"/>
    <cellStyle name="RowTitles1-Detail 3 3 9 2 3 2 2" xfId="37277" xr:uid="{00000000-0005-0000-0000-000036440000}"/>
    <cellStyle name="RowTitles1-Detail 3 3 9 2 4" xfId="7452" xr:uid="{00000000-0005-0000-0000-000037440000}"/>
    <cellStyle name="RowTitles1-Detail 3 3 9 2 4 2" xfId="17781" xr:uid="{00000000-0005-0000-0000-000038440000}"/>
    <cellStyle name="RowTitles1-Detail 3 3 9 2 5" xfId="20667" xr:uid="{00000000-0005-0000-0000-000039440000}"/>
    <cellStyle name="RowTitles1-Detail 3 3 9 3" xfId="4402" xr:uid="{00000000-0005-0000-0000-00003A440000}"/>
    <cellStyle name="RowTitles1-Detail 3 3 9 3 2" xfId="14024" xr:uid="{00000000-0005-0000-0000-00003B440000}"/>
    <cellStyle name="RowTitles1-Detail 3 3 9 3 2 2" xfId="24361" xr:uid="{00000000-0005-0000-0000-00003C440000}"/>
    <cellStyle name="RowTitles1-Detail 3 3 9 3 2 2 2" xfId="35526" xr:uid="{00000000-0005-0000-0000-00003D440000}"/>
    <cellStyle name="RowTitles1-Detail 3 3 9 3 2 3" xfId="32977" xr:uid="{00000000-0005-0000-0000-00003E440000}"/>
    <cellStyle name="RowTitles1-Detail 3 3 9 3 3" xfId="17575" xr:uid="{00000000-0005-0000-0000-00003F440000}"/>
    <cellStyle name="RowTitles1-Detail 3 3 9 3 3 2" xfId="30241" xr:uid="{00000000-0005-0000-0000-000040440000}"/>
    <cellStyle name="RowTitles1-Detail 3 3 9 3 3 2 2" xfId="39018" xr:uid="{00000000-0005-0000-0000-000041440000}"/>
    <cellStyle name="RowTitles1-Detail 3 3 9 3 4" xfId="9775" xr:uid="{00000000-0005-0000-0000-000042440000}"/>
    <cellStyle name="RowTitles1-Detail 3 3 9 3 4 2" xfId="24865" xr:uid="{00000000-0005-0000-0000-000043440000}"/>
    <cellStyle name="RowTitles1-Detail 3 3 9 3 5" xfId="18506" xr:uid="{00000000-0005-0000-0000-000044440000}"/>
    <cellStyle name="RowTitles1-Detail 3 3 9 4" xfId="11295" xr:uid="{00000000-0005-0000-0000-000045440000}"/>
    <cellStyle name="RowTitles1-Detail 3 3 9 4 2" xfId="21724" xr:uid="{00000000-0005-0000-0000-000046440000}"/>
    <cellStyle name="RowTitles1-Detail 3 3 9 4 2 2" xfId="33811" xr:uid="{00000000-0005-0000-0000-000047440000}"/>
    <cellStyle name="RowTitles1-Detail 3 3 9 4 3" xfId="30992" xr:uid="{00000000-0005-0000-0000-000048440000}"/>
    <cellStyle name="RowTitles1-Detail 3 3 9 5" xfId="15002" xr:uid="{00000000-0005-0000-0000-000049440000}"/>
    <cellStyle name="RowTitles1-Detail 3 3 9 5 2" xfId="27675" xr:uid="{00000000-0005-0000-0000-00004A440000}"/>
    <cellStyle name="RowTitles1-Detail 3 3 9 5 2 2" xfId="36489" xr:uid="{00000000-0005-0000-0000-00004B440000}"/>
    <cellStyle name="RowTitles1-Detail 3 3 9 6" xfId="5907" xr:uid="{00000000-0005-0000-0000-00004C440000}"/>
    <cellStyle name="RowTitles1-Detail 3 3 9 6 2" xfId="20371" xr:uid="{00000000-0005-0000-0000-00004D440000}"/>
    <cellStyle name="RowTitles1-Detail 3 3 9 7" xfId="25382" xr:uid="{00000000-0005-0000-0000-00004E440000}"/>
    <cellStyle name="RowTitles1-Detail 3 3_STUD aligned by INSTIT" xfId="4987" xr:uid="{00000000-0005-0000-0000-00004F440000}"/>
    <cellStyle name="RowTitles1-Detail 3 4" xfId="388" xr:uid="{00000000-0005-0000-0000-000050440000}"/>
    <cellStyle name="RowTitles1-Detail 3 4 2" xfId="744" xr:uid="{00000000-0005-0000-0000-000051440000}"/>
    <cellStyle name="RowTitles1-Detail 3 4 2 2" xfId="2538" xr:uid="{00000000-0005-0000-0000-000052440000}"/>
    <cellStyle name="RowTitles1-Detail 3 4 2 2 2" xfId="12179" xr:uid="{00000000-0005-0000-0000-000053440000}"/>
    <cellStyle name="RowTitles1-Detail 3 4 2 2 2 2" xfId="22579" xr:uid="{00000000-0005-0000-0000-000054440000}"/>
    <cellStyle name="RowTitles1-Detail 3 4 2 2 2 2 2" xfId="34260" xr:uid="{00000000-0005-0000-0000-000055440000}"/>
    <cellStyle name="RowTitles1-Detail 3 4 2 2 2 3" xfId="31460" xr:uid="{00000000-0005-0000-0000-000056440000}"/>
    <cellStyle name="RowTitles1-Detail 3 4 2 2 3" xfId="15826" xr:uid="{00000000-0005-0000-0000-000057440000}"/>
    <cellStyle name="RowTitles1-Detail 3 4 2 2 3 2" xfId="28492" xr:uid="{00000000-0005-0000-0000-000058440000}"/>
    <cellStyle name="RowTitles1-Detail 3 4 2 2 3 2 2" xfId="37279" xr:uid="{00000000-0005-0000-0000-000059440000}"/>
    <cellStyle name="RowTitles1-Detail 3 4 2 2 4" xfId="6868" xr:uid="{00000000-0005-0000-0000-00005A440000}"/>
    <cellStyle name="RowTitles1-Detail 3 4 2 2 4 2" xfId="25531" xr:uid="{00000000-0005-0000-0000-00005B440000}"/>
    <cellStyle name="RowTitles1-Detail 3 4 2 2 5" xfId="19334" xr:uid="{00000000-0005-0000-0000-00005C440000}"/>
    <cellStyle name="RowTitles1-Detail 3 4 2 3" xfId="3525" xr:uid="{00000000-0005-0000-0000-00005D440000}"/>
    <cellStyle name="RowTitles1-Detail 3 4 2 3 2" xfId="13157" xr:uid="{00000000-0005-0000-0000-00005E440000}"/>
    <cellStyle name="RowTitles1-Detail 3 4 2 3 2 2" xfId="23524" xr:uid="{00000000-0005-0000-0000-00005F440000}"/>
    <cellStyle name="RowTitles1-Detail 3 4 2 3 2 2 2" xfId="34974" xr:uid="{00000000-0005-0000-0000-000060440000}"/>
    <cellStyle name="RowTitles1-Detail 3 4 2 3 2 3" xfId="32337" xr:uid="{00000000-0005-0000-0000-000061440000}"/>
    <cellStyle name="RowTitles1-Detail 3 4 2 3 3" xfId="16766" xr:uid="{00000000-0005-0000-0000-000062440000}"/>
    <cellStyle name="RowTitles1-Detail 3 4 2 3 3 2" xfId="29432" xr:uid="{00000000-0005-0000-0000-000063440000}"/>
    <cellStyle name="RowTitles1-Detail 3 4 2 3 3 2 2" xfId="38213" xr:uid="{00000000-0005-0000-0000-000064440000}"/>
    <cellStyle name="RowTitles1-Detail 3 4 2 3 4" xfId="8375" xr:uid="{00000000-0005-0000-0000-000065440000}"/>
    <cellStyle name="RowTitles1-Detail 3 4 2 3 4 2" xfId="25270" xr:uid="{00000000-0005-0000-0000-000066440000}"/>
    <cellStyle name="RowTitles1-Detail 3 4 2 3 5" xfId="18519" xr:uid="{00000000-0005-0000-0000-000067440000}"/>
    <cellStyle name="RowTitles1-Detail 3 4 2 4" xfId="9169" xr:uid="{00000000-0005-0000-0000-000068440000}"/>
    <cellStyle name="RowTitles1-Detail 3 4 2 4 2" xfId="19067" xr:uid="{00000000-0005-0000-0000-000069440000}"/>
    <cellStyle name="RowTitles1-Detail 3 4 2 5" xfId="10213" xr:uid="{00000000-0005-0000-0000-00006A440000}"/>
    <cellStyle name="RowTitles1-Detail 3 4 2 5 2" xfId="25009" xr:uid="{00000000-0005-0000-0000-00006B440000}"/>
    <cellStyle name="RowTitles1-Detail 3 4 2 5 2 2" xfId="35677" xr:uid="{00000000-0005-0000-0000-00006C440000}"/>
    <cellStyle name="RowTitles1-Detail 3 4 3" xfId="1023" xr:uid="{00000000-0005-0000-0000-00006D440000}"/>
    <cellStyle name="RowTitles1-Detail 3 4 3 2" xfId="2539" xr:uid="{00000000-0005-0000-0000-00006E440000}"/>
    <cellStyle name="RowTitles1-Detail 3 4 3 2 2" xfId="12180" xr:uid="{00000000-0005-0000-0000-00006F440000}"/>
    <cellStyle name="RowTitles1-Detail 3 4 3 2 2 2" xfId="22580" xr:uid="{00000000-0005-0000-0000-000070440000}"/>
    <cellStyle name="RowTitles1-Detail 3 4 3 2 2 2 2" xfId="34261" xr:uid="{00000000-0005-0000-0000-000071440000}"/>
    <cellStyle name="RowTitles1-Detail 3 4 3 2 2 3" xfId="31461" xr:uid="{00000000-0005-0000-0000-000072440000}"/>
    <cellStyle name="RowTitles1-Detail 3 4 3 2 3" xfId="15827" xr:uid="{00000000-0005-0000-0000-000073440000}"/>
    <cellStyle name="RowTitles1-Detail 3 4 3 2 3 2" xfId="28493" xr:uid="{00000000-0005-0000-0000-000074440000}"/>
    <cellStyle name="RowTitles1-Detail 3 4 3 2 3 2 2" xfId="37280" xr:uid="{00000000-0005-0000-0000-000075440000}"/>
    <cellStyle name="RowTitles1-Detail 3 4 3 2 4" xfId="7091" xr:uid="{00000000-0005-0000-0000-000076440000}"/>
    <cellStyle name="RowTitles1-Detail 3 4 3 2 4 2" xfId="19761" xr:uid="{00000000-0005-0000-0000-000077440000}"/>
    <cellStyle name="RowTitles1-Detail 3 4 3 2 5" xfId="18527" xr:uid="{00000000-0005-0000-0000-000078440000}"/>
    <cellStyle name="RowTitles1-Detail 3 4 3 3" xfId="3801" xr:uid="{00000000-0005-0000-0000-000079440000}"/>
    <cellStyle name="RowTitles1-Detail 3 4 3 3 2" xfId="13428" xr:uid="{00000000-0005-0000-0000-00007A440000}"/>
    <cellStyle name="RowTitles1-Detail 3 4 3 3 2 2" xfId="23789" xr:uid="{00000000-0005-0000-0000-00007B440000}"/>
    <cellStyle name="RowTitles1-Detail 3 4 3 3 2 2 2" xfId="35139" xr:uid="{00000000-0005-0000-0000-00007C440000}"/>
    <cellStyle name="RowTitles1-Detail 3 4 3 3 2 3" xfId="32530" xr:uid="{00000000-0005-0000-0000-00007D440000}"/>
    <cellStyle name="RowTitles1-Detail 3 4 3 3 3" xfId="17021" xr:uid="{00000000-0005-0000-0000-00007E440000}"/>
    <cellStyle name="RowTitles1-Detail 3 4 3 3 3 2" xfId="29687" xr:uid="{00000000-0005-0000-0000-00007F440000}"/>
    <cellStyle name="RowTitles1-Detail 3 4 3 3 3 2 2" xfId="38466" xr:uid="{00000000-0005-0000-0000-000080440000}"/>
    <cellStyle name="RowTitles1-Detail 3 4 3 3 4" xfId="8599" xr:uid="{00000000-0005-0000-0000-000081440000}"/>
    <cellStyle name="RowTitles1-Detail 3 4 3 3 4 2" xfId="20311" xr:uid="{00000000-0005-0000-0000-000082440000}"/>
    <cellStyle name="RowTitles1-Detail 3 4 3 3 5" xfId="26202" xr:uid="{00000000-0005-0000-0000-000083440000}"/>
    <cellStyle name="RowTitles1-Detail 3 4 3 4" xfId="9395" xr:uid="{00000000-0005-0000-0000-000084440000}"/>
    <cellStyle name="RowTitles1-Detail 3 4 3 4 2" xfId="18317" xr:uid="{00000000-0005-0000-0000-000085440000}"/>
    <cellStyle name="RowTitles1-Detail 3 4 3 5" xfId="10745" xr:uid="{00000000-0005-0000-0000-000086440000}"/>
    <cellStyle name="RowTitles1-Detail 3 4 3 5 2" xfId="21213" xr:uid="{00000000-0005-0000-0000-000087440000}"/>
    <cellStyle name="RowTitles1-Detail 3 4 3 5 2 2" xfId="33481" xr:uid="{00000000-0005-0000-0000-000088440000}"/>
    <cellStyle name="RowTitles1-Detail 3 4 3 5 3" xfId="30609" xr:uid="{00000000-0005-0000-0000-000089440000}"/>
    <cellStyle name="RowTitles1-Detail 3 4 3 6" xfId="14426" xr:uid="{00000000-0005-0000-0000-00008A440000}"/>
    <cellStyle name="RowTitles1-Detail 3 4 3 6 2" xfId="27119" xr:uid="{00000000-0005-0000-0000-00008B440000}"/>
    <cellStyle name="RowTitles1-Detail 3 4 3 6 2 2" xfId="35956" xr:uid="{00000000-0005-0000-0000-00008C440000}"/>
    <cellStyle name="RowTitles1-Detail 3 4 3 7" xfId="5550" xr:uid="{00000000-0005-0000-0000-00008D440000}"/>
    <cellStyle name="RowTitles1-Detail 3 4 3 7 2" xfId="24953" xr:uid="{00000000-0005-0000-0000-00008E440000}"/>
    <cellStyle name="RowTitles1-Detail 3 4 3 8" xfId="17814" xr:uid="{00000000-0005-0000-0000-00008F440000}"/>
    <cellStyle name="RowTitles1-Detail 3 4 4" xfId="1256" xr:uid="{00000000-0005-0000-0000-000090440000}"/>
    <cellStyle name="RowTitles1-Detail 3 4 4 2" xfId="2540" xr:uid="{00000000-0005-0000-0000-000091440000}"/>
    <cellStyle name="RowTitles1-Detail 3 4 4 2 2" xfId="12181" xr:uid="{00000000-0005-0000-0000-000092440000}"/>
    <cellStyle name="RowTitles1-Detail 3 4 4 2 2 2" xfId="22581" xr:uid="{00000000-0005-0000-0000-000093440000}"/>
    <cellStyle name="RowTitles1-Detail 3 4 4 2 2 2 2" xfId="34262" xr:uid="{00000000-0005-0000-0000-000094440000}"/>
    <cellStyle name="RowTitles1-Detail 3 4 4 2 2 3" xfId="31462" xr:uid="{00000000-0005-0000-0000-000095440000}"/>
    <cellStyle name="RowTitles1-Detail 3 4 4 2 3" xfId="15828" xr:uid="{00000000-0005-0000-0000-000096440000}"/>
    <cellStyle name="RowTitles1-Detail 3 4 4 2 3 2" xfId="28494" xr:uid="{00000000-0005-0000-0000-000097440000}"/>
    <cellStyle name="RowTitles1-Detail 3 4 4 2 3 2 2" xfId="37281" xr:uid="{00000000-0005-0000-0000-000098440000}"/>
    <cellStyle name="RowTitles1-Detail 3 4 4 2 4" xfId="7453" xr:uid="{00000000-0005-0000-0000-000099440000}"/>
    <cellStyle name="RowTitles1-Detail 3 4 4 2 4 2" xfId="20220" xr:uid="{00000000-0005-0000-0000-00009A440000}"/>
    <cellStyle name="RowTitles1-Detail 3 4 4 2 5" xfId="19596" xr:uid="{00000000-0005-0000-0000-00009B440000}"/>
    <cellStyle name="RowTitles1-Detail 3 4 4 3" xfId="4034" xr:uid="{00000000-0005-0000-0000-00009C440000}"/>
    <cellStyle name="RowTitles1-Detail 3 4 4 3 2" xfId="13656" xr:uid="{00000000-0005-0000-0000-00009D440000}"/>
    <cellStyle name="RowTitles1-Detail 3 4 4 3 2 2" xfId="24008" xr:uid="{00000000-0005-0000-0000-00009E440000}"/>
    <cellStyle name="RowTitles1-Detail 3 4 4 3 2 2 2" xfId="35287" xr:uid="{00000000-0005-0000-0000-00009F440000}"/>
    <cellStyle name="RowTitles1-Detail 3 4 4 3 2 3" xfId="32701" xr:uid="{00000000-0005-0000-0000-0000A0440000}"/>
    <cellStyle name="RowTitles1-Detail 3 4 4 3 3" xfId="17234" xr:uid="{00000000-0005-0000-0000-0000A1440000}"/>
    <cellStyle name="RowTitles1-Detail 3 4 4 3 3 2" xfId="29900" xr:uid="{00000000-0005-0000-0000-0000A2440000}"/>
    <cellStyle name="RowTitles1-Detail 3 4 4 3 3 2 2" xfId="38677" xr:uid="{00000000-0005-0000-0000-0000A3440000}"/>
    <cellStyle name="RowTitles1-Detail 3 4 4 3 4" xfId="9776" xr:uid="{00000000-0005-0000-0000-0000A4440000}"/>
    <cellStyle name="RowTitles1-Detail 3 4 4 3 4 2" xfId="20572" xr:uid="{00000000-0005-0000-0000-0000A5440000}"/>
    <cellStyle name="RowTitles1-Detail 3 4 4 3 5" xfId="20653" xr:uid="{00000000-0005-0000-0000-0000A6440000}"/>
    <cellStyle name="RowTitles1-Detail 3 4 4 4" xfId="10927" xr:uid="{00000000-0005-0000-0000-0000A7440000}"/>
    <cellStyle name="RowTitles1-Detail 3 4 4 4 2" xfId="21367" xr:uid="{00000000-0005-0000-0000-0000A8440000}"/>
    <cellStyle name="RowTitles1-Detail 3 4 4 4 2 2" xfId="33572" xr:uid="{00000000-0005-0000-0000-0000A9440000}"/>
    <cellStyle name="RowTitles1-Detail 3 4 4 4 3" xfId="30716" xr:uid="{00000000-0005-0000-0000-0000AA440000}"/>
    <cellStyle name="RowTitles1-Detail 3 4 4 5" xfId="14634" xr:uid="{00000000-0005-0000-0000-0000AB440000}"/>
    <cellStyle name="RowTitles1-Detail 3 4 4 5 2" xfId="27319" xr:uid="{00000000-0005-0000-0000-0000AC440000}"/>
    <cellStyle name="RowTitles1-Detail 3 4 4 5 2 2" xfId="36148" xr:uid="{00000000-0005-0000-0000-0000AD440000}"/>
    <cellStyle name="RowTitles1-Detail 3 4 4 6" xfId="5908" xr:uid="{00000000-0005-0000-0000-0000AE440000}"/>
    <cellStyle name="RowTitles1-Detail 3 4 4 6 2" xfId="17930" xr:uid="{00000000-0005-0000-0000-0000AF440000}"/>
    <cellStyle name="RowTitles1-Detail 3 4 4 7" xfId="9010" xr:uid="{00000000-0005-0000-0000-0000B0440000}"/>
    <cellStyle name="RowTitles1-Detail 3 4 5" xfId="1473" xr:uid="{00000000-0005-0000-0000-0000B1440000}"/>
    <cellStyle name="RowTitles1-Detail 3 4 5 2" xfId="2541" xr:uid="{00000000-0005-0000-0000-0000B2440000}"/>
    <cellStyle name="RowTitles1-Detail 3 4 5 2 2" xfId="12182" xr:uid="{00000000-0005-0000-0000-0000B3440000}"/>
    <cellStyle name="RowTitles1-Detail 3 4 5 2 2 2" xfId="22582" xr:uid="{00000000-0005-0000-0000-0000B4440000}"/>
    <cellStyle name="RowTitles1-Detail 3 4 5 2 2 2 2" xfId="34263" xr:uid="{00000000-0005-0000-0000-0000B5440000}"/>
    <cellStyle name="RowTitles1-Detail 3 4 5 2 2 3" xfId="31463" xr:uid="{00000000-0005-0000-0000-0000B6440000}"/>
    <cellStyle name="RowTitles1-Detail 3 4 5 2 3" xfId="15829" xr:uid="{00000000-0005-0000-0000-0000B7440000}"/>
    <cellStyle name="RowTitles1-Detail 3 4 5 2 3 2" xfId="28495" xr:uid="{00000000-0005-0000-0000-0000B8440000}"/>
    <cellStyle name="RowTitles1-Detail 3 4 5 2 3 2 2" xfId="37282" xr:uid="{00000000-0005-0000-0000-0000B9440000}"/>
    <cellStyle name="RowTitles1-Detail 3 4 5 2 4" xfId="7454" xr:uid="{00000000-0005-0000-0000-0000BA440000}"/>
    <cellStyle name="RowTitles1-Detail 3 4 5 2 4 2" xfId="26149" xr:uid="{00000000-0005-0000-0000-0000BB440000}"/>
    <cellStyle name="RowTitles1-Detail 3 4 5 2 5" xfId="25608" xr:uid="{00000000-0005-0000-0000-0000BC440000}"/>
    <cellStyle name="RowTitles1-Detail 3 4 5 3" xfId="4251" xr:uid="{00000000-0005-0000-0000-0000BD440000}"/>
    <cellStyle name="RowTitles1-Detail 3 4 5 3 2" xfId="13873" xr:uid="{00000000-0005-0000-0000-0000BE440000}"/>
    <cellStyle name="RowTitles1-Detail 3 4 5 3 2 2" xfId="24215" xr:uid="{00000000-0005-0000-0000-0000BF440000}"/>
    <cellStyle name="RowTitles1-Detail 3 4 5 3 2 2 2" xfId="35428" xr:uid="{00000000-0005-0000-0000-0000C0440000}"/>
    <cellStyle name="RowTitles1-Detail 3 4 5 3 2 3" xfId="32863" xr:uid="{00000000-0005-0000-0000-0000C1440000}"/>
    <cellStyle name="RowTitles1-Detail 3 4 5 3 3" xfId="17433" xr:uid="{00000000-0005-0000-0000-0000C2440000}"/>
    <cellStyle name="RowTitles1-Detail 3 4 5 3 3 2" xfId="30099" xr:uid="{00000000-0005-0000-0000-0000C3440000}"/>
    <cellStyle name="RowTitles1-Detail 3 4 5 3 3 2 2" xfId="38876" xr:uid="{00000000-0005-0000-0000-0000C4440000}"/>
    <cellStyle name="RowTitles1-Detail 3 4 5 3 4" xfId="9777" xr:uid="{00000000-0005-0000-0000-0000C5440000}"/>
    <cellStyle name="RowTitles1-Detail 3 4 5 3 4 2" xfId="25693" xr:uid="{00000000-0005-0000-0000-0000C6440000}"/>
    <cellStyle name="RowTitles1-Detail 3 4 5 3 5" xfId="20282" xr:uid="{00000000-0005-0000-0000-0000C7440000}"/>
    <cellStyle name="RowTitles1-Detail 3 4 5 4" xfId="11144" xr:uid="{00000000-0005-0000-0000-0000C8440000}"/>
    <cellStyle name="RowTitles1-Detail 3 4 5 4 2" xfId="21575" xr:uid="{00000000-0005-0000-0000-0000C9440000}"/>
    <cellStyle name="RowTitles1-Detail 3 4 5 4 2 2" xfId="33713" xr:uid="{00000000-0005-0000-0000-0000CA440000}"/>
    <cellStyle name="RowTitles1-Detail 3 4 5 4 3" xfId="30878" xr:uid="{00000000-0005-0000-0000-0000CB440000}"/>
    <cellStyle name="RowTitles1-Detail 3 4 5 5" xfId="14851" xr:uid="{00000000-0005-0000-0000-0000CC440000}"/>
    <cellStyle name="RowTitles1-Detail 3 4 5 5 2" xfId="27528" xr:uid="{00000000-0005-0000-0000-0000CD440000}"/>
    <cellStyle name="RowTitles1-Detail 3 4 5 5 2 2" xfId="36347" xr:uid="{00000000-0005-0000-0000-0000CE440000}"/>
    <cellStyle name="RowTitles1-Detail 3 4 5 6" xfId="5909" xr:uid="{00000000-0005-0000-0000-0000CF440000}"/>
    <cellStyle name="RowTitles1-Detail 3 4 5 6 2" xfId="25552" xr:uid="{00000000-0005-0000-0000-0000D0440000}"/>
    <cellStyle name="RowTitles1-Detail 3 4 5 7" xfId="26794" xr:uid="{00000000-0005-0000-0000-0000D1440000}"/>
    <cellStyle name="RowTitles1-Detail 3 4 6" xfId="1675" xr:uid="{00000000-0005-0000-0000-0000D2440000}"/>
    <cellStyle name="RowTitles1-Detail 3 4 6 2" xfId="2542" xr:uid="{00000000-0005-0000-0000-0000D3440000}"/>
    <cellStyle name="RowTitles1-Detail 3 4 6 2 2" xfId="12183" xr:uid="{00000000-0005-0000-0000-0000D4440000}"/>
    <cellStyle name="RowTitles1-Detail 3 4 6 2 2 2" xfId="22583" xr:uid="{00000000-0005-0000-0000-0000D5440000}"/>
    <cellStyle name="RowTitles1-Detail 3 4 6 2 2 2 2" xfId="34264" xr:uid="{00000000-0005-0000-0000-0000D6440000}"/>
    <cellStyle name="RowTitles1-Detail 3 4 6 2 2 3" xfId="31464" xr:uid="{00000000-0005-0000-0000-0000D7440000}"/>
    <cellStyle name="RowTitles1-Detail 3 4 6 2 3" xfId="15830" xr:uid="{00000000-0005-0000-0000-0000D8440000}"/>
    <cellStyle name="RowTitles1-Detail 3 4 6 2 3 2" xfId="28496" xr:uid="{00000000-0005-0000-0000-0000D9440000}"/>
    <cellStyle name="RowTitles1-Detail 3 4 6 2 3 2 2" xfId="37283" xr:uid="{00000000-0005-0000-0000-0000DA440000}"/>
    <cellStyle name="RowTitles1-Detail 3 4 6 2 4" xfId="7455" xr:uid="{00000000-0005-0000-0000-0000DB440000}"/>
    <cellStyle name="RowTitles1-Detail 3 4 6 2 4 2" xfId="25453" xr:uid="{00000000-0005-0000-0000-0000DC440000}"/>
    <cellStyle name="RowTitles1-Detail 3 4 6 2 5" xfId="26552" xr:uid="{00000000-0005-0000-0000-0000DD440000}"/>
    <cellStyle name="RowTitles1-Detail 3 4 6 3" xfId="4453" xr:uid="{00000000-0005-0000-0000-0000DE440000}"/>
    <cellStyle name="RowTitles1-Detail 3 4 6 3 2" xfId="14075" xr:uid="{00000000-0005-0000-0000-0000DF440000}"/>
    <cellStyle name="RowTitles1-Detail 3 4 6 3 2 2" xfId="24407" xr:uid="{00000000-0005-0000-0000-0000E0440000}"/>
    <cellStyle name="RowTitles1-Detail 3 4 6 3 2 2 2" xfId="35559" xr:uid="{00000000-0005-0000-0000-0000E1440000}"/>
    <cellStyle name="RowTitles1-Detail 3 4 6 3 2 3" xfId="33015" xr:uid="{00000000-0005-0000-0000-0000E2440000}"/>
    <cellStyle name="RowTitles1-Detail 3 4 6 3 3" xfId="17620" xr:uid="{00000000-0005-0000-0000-0000E3440000}"/>
    <cellStyle name="RowTitles1-Detail 3 4 6 3 3 2" xfId="30286" xr:uid="{00000000-0005-0000-0000-0000E4440000}"/>
    <cellStyle name="RowTitles1-Detail 3 4 6 3 3 2 2" xfId="39063" xr:uid="{00000000-0005-0000-0000-0000E5440000}"/>
    <cellStyle name="RowTitles1-Detail 3 4 6 3 4" xfId="9778" xr:uid="{00000000-0005-0000-0000-0000E6440000}"/>
    <cellStyle name="RowTitles1-Detail 3 4 6 3 4 2" xfId="19776" xr:uid="{00000000-0005-0000-0000-0000E7440000}"/>
    <cellStyle name="RowTitles1-Detail 3 4 6 3 5" xfId="19034" xr:uid="{00000000-0005-0000-0000-0000E8440000}"/>
    <cellStyle name="RowTitles1-Detail 3 4 6 4" xfId="11346" xr:uid="{00000000-0005-0000-0000-0000E9440000}"/>
    <cellStyle name="RowTitles1-Detail 3 4 6 4 2" xfId="21771" xr:uid="{00000000-0005-0000-0000-0000EA440000}"/>
    <cellStyle name="RowTitles1-Detail 3 4 6 4 2 2" xfId="33844" xr:uid="{00000000-0005-0000-0000-0000EB440000}"/>
    <cellStyle name="RowTitles1-Detail 3 4 6 4 3" xfId="31030" xr:uid="{00000000-0005-0000-0000-0000EC440000}"/>
    <cellStyle name="RowTitles1-Detail 3 4 6 5" xfId="15053" xr:uid="{00000000-0005-0000-0000-0000ED440000}"/>
    <cellStyle name="RowTitles1-Detail 3 4 6 5 2" xfId="27722" xr:uid="{00000000-0005-0000-0000-0000EE440000}"/>
    <cellStyle name="RowTitles1-Detail 3 4 6 5 2 2" xfId="36534" xr:uid="{00000000-0005-0000-0000-0000EF440000}"/>
    <cellStyle name="RowTitles1-Detail 3 4 6 6" xfId="5910" xr:uid="{00000000-0005-0000-0000-0000F0440000}"/>
    <cellStyle name="RowTitles1-Detail 3 4 6 6 2" xfId="18785" xr:uid="{00000000-0005-0000-0000-0000F1440000}"/>
    <cellStyle name="RowTitles1-Detail 3 4 6 7" xfId="19775" xr:uid="{00000000-0005-0000-0000-0000F2440000}"/>
    <cellStyle name="RowTitles1-Detail 3 4 7" xfId="2537" xr:uid="{00000000-0005-0000-0000-0000F3440000}"/>
    <cellStyle name="RowTitles1-Detail 3 4 7 2" xfId="12178" xr:uid="{00000000-0005-0000-0000-0000F4440000}"/>
    <cellStyle name="RowTitles1-Detail 3 4 7 2 2" xfId="22578" xr:uid="{00000000-0005-0000-0000-0000F5440000}"/>
    <cellStyle name="RowTitles1-Detail 3 4 7 2 2 2" xfId="34259" xr:uid="{00000000-0005-0000-0000-0000F6440000}"/>
    <cellStyle name="RowTitles1-Detail 3 4 7 2 3" xfId="31459" xr:uid="{00000000-0005-0000-0000-0000F7440000}"/>
    <cellStyle name="RowTitles1-Detail 3 4 7 3" xfId="15825" xr:uid="{00000000-0005-0000-0000-0000F8440000}"/>
    <cellStyle name="RowTitles1-Detail 3 4 7 3 2" xfId="28491" xr:uid="{00000000-0005-0000-0000-0000F9440000}"/>
    <cellStyle name="RowTitles1-Detail 3 4 7 3 2 2" xfId="37278" xr:uid="{00000000-0005-0000-0000-0000FA440000}"/>
    <cellStyle name="RowTitles1-Detail 3 4 7 4" xfId="6430" xr:uid="{00000000-0005-0000-0000-0000FB440000}"/>
    <cellStyle name="RowTitles1-Detail 3 4 7 4 2" xfId="19316" xr:uid="{00000000-0005-0000-0000-0000FC440000}"/>
    <cellStyle name="RowTitles1-Detail 3 4 7 5" xfId="20960" xr:uid="{00000000-0005-0000-0000-0000FD440000}"/>
    <cellStyle name="RowTitles1-Detail 3 4 8" xfId="8901" xr:uid="{00000000-0005-0000-0000-0000FE440000}"/>
    <cellStyle name="RowTitles1-Detail 3 4 8 2" xfId="25513" xr:uid="{00000000-0005-0000-0000-0000FF440000}"/>
    <cellStyle name="RowTitles1-Detail 3 4 9" xfId="10169" xr:uid="{00000000-0005-0000-0000-000000450000}"/>
    <cellStyle name="RowTitles1-Detail 3 4 9 2" xfId="5507" xr:uid="{00000000-0005-0000-0000-000001450000}"/>
    <cellStyle name="RowTitles1-Detail 3 4 9 2 2" xfId="20821" xr:uid="{00000000-0005-0000-0000-000002450000}"/>
    <cellStyle name="RowTitles1-Detail 3 4_STUD aligned by INSTIT" xfId="4991" xr:uid="{00000000-0005-0000-0000-000003450000}"/>
    <cellStyle name="RowTitles1-Detail 3 5" xfId="364" xr:uid="{00000000-0005-0000-0000-000004450000}"/>
    <cellStyle name="RowTitles1-Detail 3 5 2" xfId="720" xr:uid="{00000000-0005-0000-0000-000005450000}"/>
    <cellStyle name="RowTitles1-Detail 3 5 2 2" xfId="2544" xr:uid="{00000000-0005-0000-0000-000006450000}"/>
    <cellStyle name="RowTitles1-Detail 3 5 2 2 2" xfId="12185" xr:uid="{00000000-0005-0000-0000-000007450000}"/>
    <cellStyle name="RowTitles1-Detail 3 5 2 2 2 2" xfId="22585" xr:uid="{00000000-0005-0000-0000-000008450000}"/>
    <cellStyle name="RowTitles1-Detail 3 5 2 2 2 2 2" xfId="34266" xr:uid="{00000000-0005-0000-0000-000009450000}"/>
    <cellStyle name="RowTitles1-Detail 3 5 2 2 2 3" xfId="31466" xr:uid="{00000000-0005-0000-0000-00000A450000}"/>
    <cellStyle name="RowTitles1-Detail 3 5 2 2 3" xfId="15832" xr:uid="{00000000-0005-0000-0000-00000B450000}"/>
    <cellStyle name="RowTitles1-Detail 3 5 2 2 3 2" xfId="28498" xr:uid="{00000000-0005-0000-0000-00000C450000}"/>
    <cellStyle name="RowTitles1-Detail 3 5 2 2 3 2 2" xfId="37285" xr:uid="{00000000-0005-0000-0000-00000D450000}"/>
    <cellStyle name="RowTitles1-Detail 3 5 2 2 4" xfId="6693" xr:uid="{00000000-0005-0000-0000-00000E450000}"/>
    <cellStyle name="RowTitles1-Detail 3 5 2 2 4 2" xfId="25792" xr:uid="{00000000-0005-0000-0000-00000F450000}"/>
    <cellStyle name="RowTitles1-Detail 3 5 2 2 5" xfId="18993" xr:uid="{00000000-0005-0000-0000-000010450000}"/>
    <cellStyle name="RowTitles1-Detail 3 5 2 3" xfId="3501" xr:uid="{00000000-0005-0000-0000-000011450000}"/>
    <cellStyle name="RowTitles1-Detail 3 5 2 3 2" xfId="13135" xr:uid="{00000000-0005-0000-0000-000012450000}"/>
    <cellStyle name="RowTitles1-Detail 3 5 2 3 2 2" xfId="23503" xr:uid="{00000000-0005-0000-0000-000013450000}"/>
    <cellStyle name="RowTitles1-Detail 3 5 2 3 2 2 2" xfId="34962" xr:uid="{00000000-0005-0000-0000-000014450000}"/>
    <cellStyle name="RowTitles1-Detail 3 5 2 3 2 3" xfId="32322" xr:uid="{00000000-0005-0000-0000-000015450000}"/>
    <cellStyle name="RowTitles1-Detail 3 5 2 3 3" xfId="16744" xr:uid="{00000000-0005-0000-0000-000016450000}"/>
    <cellStyle name="RowTitles1-Detail 3 5 2 3 3 2" xfId="29410" xr:uid="{00000000-0005-0000-0000-000017450000}"/>
    <cellStyle name="RowTitles1-Detail 3 5 2 3 3 2 2" xfId="38193" xr:uid="{00000000-0005-0000-0000-000018450000}"/>
    <cellStyle name="RowTitles1-Detail 3 5 2 3 4" xfId="8200" xr:uid="{00000000-0005-0000-0000-000019450000}"/>
    <cellStyle name="RowTitles1-Detail 3 5 2 3 4 2" xfId="24972" xr:uid="{00000000-0005-0000-0000-00001A450000}"/>
    <cellStyle name="RowTitles1-Detail 3 5 2 3 5" xfId="25200" xr:uid="{00000000-0005-0000-0000-00001B450000}"/>
    <cellStyle name="RowTitles1-Detail 3 5 2 4" xfId="8711" xr:uid="{00000000-0005-0000-0000-00001C450000}"/>
    <cellStyle name="RowTitles1-Detail 3 5 2 4 2" xfId="20277" xr:uid="{00000000-0005-0000-0000-00001D450000}"/>
    <cellStyle name="RowTitles1-Detail 3 5 2 5" xfId="10503" xr:uid="{00000000-0005-0000-0000-00001E450000}"/>
    <cellStyle name="RowTitles1-Detail 3 5 2 5 2" xfId="21002" xr:uid="{00000000-0005-0000-0000-00001F450000}"/>
    <cellStyle name="RowTitles1-Detail 3 5 2 5 2 2" xfId="33386" xr:uid="{00000000-0005-0000-0000-000020450000}"/>
    <cellStyle name="RowTitles1-Detail 3 5 2 5 3" xfId="30494" xr:uid="{00000000-0005-0000-0000-000021450000}"/>
    <cellStyle name="RowTitles1-Detail 3 5 2 6" xfId="10420" xr:uid="{00000000-0005-0000-0000-000022450000}"/>
    <cellStyle name="RowTitles1-Detail 3 5 2 6 2" xfId="17974" xr:uid="{00000000-0005-0000-0000-000023450000}"/>
    <cellStyle name="RowTitles1-Detail 3 5 2 6 2 2" xfId="33162" xr:uid="{00000000-0005-0000-0000-000024450000}"/>
    <cellStyle name="RowTitles1-Detail 3 5 2 7" xfId="5229" xr:uid="{00000000-0005-0000-0000-000025450000}"/>
    <cellStyle name="RowTitles1-Detail 3 5 2 7 2" xfId="19919" xr:uid="{00000000-0005-0000-0000-000026450000}"/>
    <cellStyle name="RowTitles1-Detail 3 5 2 8" xfId="26506" xr:uid="{00000000-0005-0000-0000-000027450000}"/>
    <cellStyle name="RowTitles1-Detail 3 5 3" xfId="999" xr:uid="{00000000-0005-0000-0000-000028450000}"/>
    <cellStyle name="RowTitles1-Detail 3 5 3 2" xfId="2545" xr:uid="{00000000-0005-0000-0000-000029450000}"/>
    <cellStyle name="RowTitles1-Detail 3 5 3 2 2" xfId="12186" xr:uid="{00000000-0005-0000-0000-00002A450000}"/>
    <cellStyle name="RowTitles1-Detail 3 5 3 2 2 2" xfId="22586" xr:uid="{00000000-0005-0000-0000-00002B450000}"/>
    <cellStyle name="RowTitles1-Detail 3 5 3 2 2 2 2" xfId="34267" xr:uid="{00000000-0005-0000-0000-00002C450000}"/>
    <cellStyle name="RowTitles1-Detail 3 5 3 2 2 3" xfId="31467" xr:uid="{00000000-0005-0000-0000-00002D450000}"/>
    <cellStyle name="RowTitles1-Detail 3 5 3 2 3" xfId="15833" xr:uid="{00000000-0005-0000-0000-00002E450000}"/>
    <cellStyle name="RowTitles1-Detail 3 5 3 2 3 2" xfId="28499" xr:uid="{00000000-0005-0000-0000-00002F450000}"/>
    <cellStyle name="RowTitles1-Detail 3 5 3 2 3 2 2" xfId="37286" xr:uid="{00000000-0005-0000-0000-000030450000}"/>
    <cellStyle name="RowTitles1-Detail 3 5 3 2 4" xfId="6847" xr:uid="{00000000-0005-0000-0000-000031450000}"/>
    <cellStyle name="RowTitles1-Detail 3 5 3 2 4 2" xfId="25996" xr:uid="{00000000-0005-0000-0000-000032450000}"/>
    <cellStyle name="RowTitles1-Detail 3 5 3 2 5" xfId="24721" xr:uid="{00000000-0005-0000-0000-000033450000}"/>
    <cellStyle name="RowTitles1-Detail 3 5 3 3" xfId="3777" xr:uid="{00000000-0005-0000-0000-000034450000}"/>
    <cellStyle name="RowTitles1-Detail 3 5 3 3 2" xfId="13404" xr:uid="{00000000-0005-0000-0000-000035450000}"/>
    <cellStyle name="RowTitles1-Detail 3 5 3 3 2 2" xfId="23767" xr:uid="{00000000-0005-0000-0000-000036450000}"/>
    <cellStyle name="RowTitles1-Detail 3 5 3 3 2 2 2" xfId="35126" xr:uid="{00000000-0005-0000-0000-000037450000}"/>
    <cellStyle name="RowTitles1-Detail 3 5 3 3 2 3" xfId="32513" xr:uid="{00000000-0005-0000-0000-000038450000}"/>
    <cellStyle name="RowTitles1-Detail 3 5 3 3 3" xfId="16999" xr:uid="{00000000-0005-0000-0000-000039450000}"/>
    <cellStyle name="RowTitles1-Detail 3 5 3 3 3 2" xfId="29665" xr:uid="{00000000-0005-0000-0000-00003A450000}"/>
    <cellStyle name="RowTitles1-Detail 3 5 3 3 3 2 2" xfId="38444" xr:uid="{00000000-0005-0000-0000-00003B450000}"/>
    <cellStyle name="RowTitles1-Detail 3 5 3 3 4" xfId="8353" xr:uid="{00000000-0005-0000-0000-00003C450000}"/>
    <cellStyle name="RowTitles1-Detail 3 5 3 3 4 2" xfId="19736" xr:uid="{00000000-0005-0000-0000-00003D450000}"/>
    <cellStyle name="RowTitles1-Detail 3 5 3 3 5" xfId="5532" xr:uid="{00000000-0005-0000-0000-00003E450000}"/>
    <cellStyle name="RowTitles1-Detail 3 5 3 4" xfId="9146" xr:uid="{00000000-0005-0000-0000-00003F450000}"/>
    <cellStyle name="RowTitles1-Detail 3 5 3 4 2" xfId="20456" xr:uid="{00000000-0005-0000-0000-000040450000}"/>
    <cellStyle name="RowTitles1-Detail 3 5 3 5" xfId="14406" xr:uid="{00000000-0005-0000-0000-000041450000}"/>
    <cellStyle name="RowTitles1-Detail 3 5 3 5 2" xfId="27100" xr:uid="{00000000-0005-0000-0000-000042450000}"/>
    <cellStyle name="RowTitles1-Detail 3 5 3 5 2 2" xfId="35938" xr:uid="{00000000-0005-0000-0000-000043450000}"/>
    <cellStyle name="RowTitles1-Detail 3 5 4" xfId="1232" xr:uid="{00000000-0005-0000-0000-000044450000}"/>
    <cellStyle name="RowTitles1-Detail 3 5 4 2" xfId="2546" xr:uid="{00000000-0005-0000-0000-000045450000}"/>
    <cellStyle name="RowTitles1-Detail 3 5 4 2 2" xfId="12187" xr:uid="{00000000-0005-0000-0000-000046450000}"/>
    <cellStyle name="RowTitles1-Detail 3 5 4 2 2 2" xfId="22587" xr:uid="{00000000-0005-0000-0000-000047450000}"/>
    <cellStyle name="RowTitles1-Detail 3 5 4 2 2 2 2" xfId="34268" xr:uid="{00000000-0005-0000-0000-000048450000}"/>
    <cellStyle name="RowTitles1-Detail 3 5 4 2 2 3" xfId="31468" xr:uid="{00000000-0005-0000-0000-000049450000}"/>
    <cellStyle name="RowTitles1-Detail 3 5 4 2 3" xfId="15834" xr:uid="{00000000-0005-0000-0000-00004A450000}"/>
    <cellStyle name="RowTitles1-Detail 3 5 4 2 3 2" xfId="28500" xr:uid="{00000000-0005-0000-0000-00004B450000}"/>
    <cellStyle name="RowTitles1-Detail 3 5 4 2 3 2 2" xfId="37287" xr:uid="{00000000-0005-0000-0000-00004C450000}"/>
    <cellStyle name="RowTitles1-Detail 3 5 4 2 4" xfId="7456" xr:uid="{00000000-0005-0000-0000-00004D450000}"/>
    <cellStyle name="RowTitles1-Detail 3 5 4 2 4 2" xfId="24643" xr:uid="{00000000-0005-0000-0000-00004E450000}"/>
    <cellStyle name="RowTitles1-Detail 3 5 4 2 5" xfId="26042" xr:uid="{00000000-0005-0000-0000-00004F450000}"/>
    <cellStyle name="RowTitles1-Detail 3 5 4 3" xfId="4010" xr:uid="{00000000-0005-0000-0000-000050450000}"/>
    <cellStyle name="RowTitles1-Detail 3 5 4 3 2" xfId="13632" xr:uid="{00000000-0005-0000-0000-000051450000}"/>
    <cellStyle name="RowTitles1-Detail 3 5 4 3 2 2" xfId="23985" xr:uid="{00000000-0005-0000-0000-000052450000}"/>
    <cellStyle name="RowTitles1-Detail 3 5 4 3 2 2 2" xfId="35274" xr:uid="{00000000-0005-0000-0000-000053450000}"/>
    <cellStyle name="RowTitles1-Detail 3 5 4 3 2 3" xfId="32685" xr:uid="{00000000-0005-0000-0000-000054450000}"/>
    <cellStyle name="RowTitles1-Detail 3 5 4 3 3" xfId="17212" xr:uid="{00000000-0005-0000-0000-000055450000}"/>
    <cellStyle name="RowTitles1-Detail 3 5 4 3 3 2" xfId="29878" xr:uid="{00000000-0005-0000-0000-000056450000}"/>
    <cellStyle name="RowTitles1-Detail 3 5 4 3 3 2 2" xfId="38655" xr:uid="{00000000-0005-0000-0000-000057450000}"/>
    <cellStyle name="RowTitles1-Detail 3 5 4 3 4" xfId="9779" xr:uid="{00000000-0005-0000-0000-000058450000}"/>
    <cellStyle name="RowTitles1-Detail 3 5 4 3 4 2" xfId="18631" xr:uid="{00000000-0005-0000-0000-000059450000}"/>
    <cellStyle name="RowTitles1-Detail 3 5 4 3 5" xfId="24906" xr:uid="{00000000-0005-0000-0000-00005A450000}"/>
    <cellStyle name="RowTitles1-Detail 3 5 4 4" xfId="10903" xr:uid="{00000000-0005-0000-0000-00005B450000}"/>
    <cellStyle name="RowTitles1-Detail 3 5 4 4 2" xfId="21344" xr:uid="{00000000-0005-0000-0000-00005C450000}"/>
    <cellStyle name="RowTitles1-Detail 3 5 4 4 2 2" xfId="33559" xr:uid="{00000000-0005-0000-0000-00005D450000}"/>
    <cellStyle name="RowTitles1-Detail 3 5 4 4 3" xfId="30700" xr:uid="{00000000-0005-0000-0000-00005E450000}"/>
    <cellStyle name="RowTitles1-Detail 3 5 4 5" xfId="14610" xr:uid="{00000000-0005-0000-0000-00005F450000}"/>
    <cellStyle name="RowTitles1-Detail 3 5 4 5 2" xfId="27296" xr:uid="{00000000-0005-0000-0000-000060450000}"/>
    <cellStyle name="RowTitles1-Detail 3 5 4 5 2 2" xfId="36126" xr:uid="{00000000-0005-0000-0000-000061450000}"/>
    <cellStyle name="RowTitles1-Detail 3 5 4 6" xfId="5911" xr:uid="{00000000-0005-0000-0000-000062450000}"/>
    <cellStyle name="RowTitles1-Detail 3 5 4 6 2" xfId="19235" xr:uid="{00000000-0005-0000-0000-000063450000}"/>
    <cellStyle name="RowTitles1-Detail 3 5 4 7" xfId="18120" xr:uid="{00000000-0005-0000-0000-000064450000}"/>
    <cellStyle name="RowTitles1-Detail 3 5 5" xfId="1451" xr:uid="{00000000-0005-0000-0000-000065450000}"/>
    <cellStyle name="RowTitles1-Detail 3 5 5 2" xfId="2547" xr:uid="{00000000-0005-0000-0000-000066450000}"/>
    <cellStyle name="RowTitles1-Detail 3 5 5 2 2" xfId="12188" xr:uid="{00000000-0005-0000-0000-000067450000}"/>
    <cellStyle name="RowTitles1-Detail 3 5 5 2 2 2" xfId="22588" xr:uid="{00000000-0005-0000-0000-000068450000}"/>
    <cellStyle name="RowTitles1-Detail 3 5 5 2 2 2 2" xfId="34269" xr:uid="{00000000-0005-0000-0000-000069450000}"/>
    <cellStyle name="RowTitles1-Detail 3 5 5 2 2 3" xfId="31469" xr:uid="{00000000-0005-0000-0000-00006A450000}"/>
    <cellStyle name="RowTitles1-Detail 3 5 5 2 3" xfId="15835" xr:uid="{00000000-0005-0000-0000-00006B450000}"/>
    <cellStyle name="RowTitles1-Detail 3 5 5 2 3 2" xfId="28501" xr:uid="{00000000-0005-0000-0000-00006C450000}"/>
    <cellStyle name="RowTitles1-Detail 3 5 5 2 3 2 2" xfId="37288" xr:uid="{00000000-0005-0000-0000-00006D450000}"/>
    <cellStyle name="RowTitles1-Detail 3 5 5 2 4" xfId="7457" xr:uid="{00000000-0005-0000-0000-00006E450000}"/>
    <cellStyle name="RowTitles1-Detail 3 5 5 2 4 2" xfId="26395" xr:uid="{00000000-0005-0000-0000-00006F450000}"/>
    <cellStyle name="RowTitles1-Detail 3 5 5 2 5" xfId="26350" xr:uid="{00000000-0005-0000-0000-000070450000}"/>
    <cellStyle name="RowTitles1-Detail 3 5 5 3" xfId="4229" xr:uid="{00000000-0005-0000-0000-000071450000}"/>
    <cellStyle name="RowTitles1-Detail 3 5 5 3 2" xfId="13851" xr:uid="{00000000-0005-0000-0000-000072450000}"/>
    <cellStyle name="RowTitles1-Detail 3 5 5 3 2 2" xfId="24194" xr:uid="{00000000-0005-0000-0000-000073450000}"/>
    <cellStyle name="RowTitles1-Detail 3 5 5 3 2 2 2" xfId="35416" xr:uid="{00000000-0005-0000-0000-000074450000}"/>
    <cellStyle name="RowTitles1-Detail 3 5 5 3 2 3" xfId="32848" xr:uid="{00000000-0005-0000-0000-000075450000}"/>
    <cellStyle name="RowTitles1-Detail 3 5 5 3 3" xfId="17413" xr:uid="{00000000-0005-0000-0000-000076450000}"/>
    <cellStyle name="RowTitles1-Detail 3 5 5 3 3 2" xfId="30079" xr:uid="{00000000-0005-0000-0000-000077450000}"/>
    <cellStyle name="RowTitles1-Detail 3 5 5 3 3 2 2" xfId="38856" xr:uid="{00000000-0005-0000-0000-000078450000}"/>
    <cellStyle name="RowTitles1-Detail 3 5 5 3 4" xfId="9780" xr:uid="{00000000-0005-0000-0000-000079450000}"/>
    <cellStyle name="RowTitles1-Detail 3 5 5 3 4 2" xfId="19417" xr:uid="{00000000-0005-0000-0000-00007A450000}"/>
    <cellStyle name="RowTitles1-Detail 3 5 5 3 5" xfId="20061" xr:uid="{00000000-0005-0000-0000-00007B450000}"/>
    <cellStyle name="RowTitles1-Detail 3 5 5 4" xfId="11122" xr:uid="{00000000-0005-0000-0000-00007C450000}"/>
    <cellStyle name="RowTitles1-Detail 3 5 5 4 2" xfId="21554" xr:uid="{00000000-0005-0000-0000-00007D450000}"/>
    <cellStyle name="RowTitles1-Detail 3 5 5 4 2 2" xfId="33701" xr:uid="{00000000-0005-0000-0000-00007E450000}"/>
    <cellStyle name="RowTitles1-Detail 3 5 5 4 3" xfId="30863" xr:uid="{00000000-0005-0000-0000-00007F450000}"/>
    <cellStyle name="RowTitles1-Detail 3 5 5 5" xfId="14829" xr:uid="{00000000-0005-0000-0000-000080450000}"/>
    <cellStyle name="RowTitles1-Detail 3 5 5 5 2" xfId="27507" xr:uid="{00000000-0005-0000-0000-000081450000}"/>
    <cellStyle name="RowTitles1-Detail 3 5 5 5 2 2" xfId="36327" xr:uid="{00000000-0005-0000-0000-000082450000}"/>
    <cellStyle name="RowTitles1-Detail 3 5 5 6" xfId="5912" xr:uid="{00000000-0005-0000-0000-000083450000}"/>
    <cellStyle name="RowTitles1-Detail 3 5 5 6 2" xfId="25850" xr:uid="{00000000-0005-0000-0000-000084450000}"/>
    <cellStyle name="RowTitles1-Detail 3 5 5 7" xfId="25046" xr:uid="{00000000-0005-0000-0000-000085450000}"/>
    <cellStyle name="RowTitles1-Detail 3 5 6" xfId="1653" xr:uid="{00000000-0005-0000-0000-000086450000}"/>
    <cellStyle name="RowTitles1-Detail 3 5 6 2" xfId="2548" xr:uid="{00000000-0005-0000-0000-000087450000}"/>
    <cellStyle name="RowTitles1-Detail 3 5 6 2 2" xfId="12189" xr:uid="{00000000-0005-0000-0000-000088450000}"/>
    <cellStyle name="RowTitles1-Detail 3 5 6 2 2 2" xfId="22589" xr:uid="{00000000-0005-0000-0000-000089450000}"/>
    <cellStyle name="RowTitles1-Detail 3 5 6 2 2 2 2" xfId="34270" xr:uid="{00000000-0005-0000-0000-00008A450000}"/>
    <cellStyle name="RowTitles1-Detail 3 5 6 2 2 3" xfId="31470" xr:uid="{00000000-0005-0000-0000-00008B450000}"/>
    <cellStyle name="RowTitles1-Detail 3 5 6 2 3" xfId="15836" xr:uid="{00000000-0005-0000-0000-00008C450000}"/>
    <cellStyle name="RowTitles1-Detail 3 5 6 2 3 2" xfId="28502" xr:uid="{00000000-0005-0000-0000-00008D450000}"/>
    <cellStyle name="RowTitles1-Detail 3 5 6 2 3 2 2" xfId="37289" xr:uid="{00000000-0005-0000-0000-00008E450000}"/>
    <cellStyle name="RowTitles1-Detail 3 5 6 2 4" xfId="7458" xr:uid="{00000000-0005-0000-0000-00008F450000}"/>
    <cellStyle name="RowTitles1-Detail 3 5 6 2 4 2" xfId="21043" xr:uid="{00000000-0005-0000-0000-000090450000}"/>
    <cellStyle name="RowTitles1-Detail 3 5 6 2 5" xfId="5373" xr:uid="{00000000-0005-0000-0000-000091450000}"/>
    <cellStyle name="RowTitles1-Detail 3 5 6 3" xfId="4431" xr:uid="{00000000-0005-0000-0000-000092450000}"/>
    <cellStyle name="RowTitles1-Detail 3 5 6 3 2" xfId="14053" xr:uid="{00000000-0005-0000-0000-000093450000}"/>
    <cellStyle name="RowTitles1-Detail 3 5 6 3 2 2" xfId="24387" xr:uid="{00000000-0005-0000-0000-000094450000}"/>
    <cellStyle name="RowTitles1-Detail 3 5 6 3 2 2 2" xfId="35547" xr:uid="{00000000-0005-0000-0000-000095450000}"/>
    <cellStyle name="RowTitles1-Detail 3 5 6 3 2 3" xfId="33000" xr:uid="{00000000-0005-0000-0000-000096450000}"/>
    <cellStyle name="RowTitles1-Detail 3 5 6 3 3" xfId="17600" xr:uid="{00000000-0005-0000-0000-000097450000}"/>
    <cellStyle name="RowTitles1-Detail 3 5 6 3 3 2" xfId="30266" xr:uid="{00000000-0005-0000-0000-000098450000}"/>
    <cellStyle name="RowTitles1-Detail 3 5 6 3 3 2 2" xfId="39043" xr:uid="{00000000-0005-0000-0000-000099450000}"/>
    <cellStyle name="RowTitles1-Detail 3 5 6 3 4" xfId="9781" xr:uid="{00000000-0005-0000-0000-00009A450000}"/>
    <cellStyle name="RowTitles1-Detail 3 5 6 3 4 2" xfId="20549" xr:uid="{00000000-0005-0000-0000-00009B450000}"/>
    <cellStyle name="RowTitles1-Detail 3 5 6 3 5" xfId="20037" xr:uid="{00000000-0005-0000-0000-00009C450000}"/>
    <cellStyle name="RowTitles1-Detail 3 5 6 4" xfId="11324" xr:uid="{00000000-0005-0000-0000-00009D450000}"/>
    <cellStyle name="RowTitles1-Detail 3 5 6 4 2" xfId="21750" xr:uid="{00000000-0005-0000-0000-00009E450000}"/>
    <cellStyle name="RowTitles1-Detail 3 5 6 4 2 2" xfId="33832" xr:uid="{00000000-0005-0000-0000-00009F450000}"/>
    <cellStyle name="RowTitles1-Detail 3 5 6 4 3" xfId="31015" xr:uid="{00000000-0005-0000-0000-0000A0450000}"/>
    <cellStyle name="RowTitles1-Detail 3 5 6 5" xfId="15031" xr:uid="{00000000-0005-0000-0000-0000A1450000}"/>
    <cellStyle name="RowTitles1-Detail 3 5 6 5 2" xfId="27701" xr:uid="{00000000-0005-0000-0000-0000A2450000}"/>
    <cellStyle name="RowTitles1-Detail 3 5 6 5 2 2" xfId="36514" xr:uid="{00000000-0005-0000-0000-0000A3450000}"/>
    <cellStyle name="RowTitles1-Detail 3 5 6 6" xfId="5913" xr:uid="{00000000-0005-0000-0000-0000A4450000}"/>
    <cellStyle name="RowTitles1-Detail 3 5 6 6 2" xfId="19657" xr:uid="{00000000-0005-0000-0000-0000A5450000}"/>
    <cellStyle name="RowTitles1-Detail 3 5 6 7" xfId="26666" xr:uid="{00000000-0005-0000-0000-0000A6450000}"/>
    <cellStyle name="RowTitles1-Detail 3 5 7" xfId="2543" xr:uid="{00000000-0005-0000-0000-0000A7450000}"/>
    <cellStyle name="RowTitles1-Detail 3 5 7 2" xfId="12184" xr:uid="{00000000-0005-0000-0000-0000A8450000}"/>
    <cellStyle name="RowTitles1-Detail 3 5 7 2 2" xfId="22584" xr:uid="{00000000-0005-0000-0000-0000A9450000}"/>
    <cellStyle name="RowTitles1-Detail 3 5 7 2 2 2" xfId="34265" xr:uid="{00000000-0005-0000-0000-0000AA450000}"/>
    <cellStyle name="RowTitles1-Detail 3 5 7 2 3" xfId="31465" xr:uid="{00000000-0005-0000-0000-0000AB450000}"/>
    <cellStyle name="RowTitles1-Detail 3 5 7 3" xfId="15831" xr:uid="{00000000-0005-0000-0000-0000AC450000}"/>
    <cellStyle name="RowTitles1-Detail 3 5 7 3 2" xfId="28497" xr:uid="{00000000-0005-0000-0000-0000AD450000}"/>
    <cellStyle name="RowTitles1-Detail 3 5 7 3 2 2" xfId="37284" xr:uid="{00000000-0005-0000-0000-0000AE450000}"/>
    <cellStyle name="RowTitles1-Detail 3 5 7 4" xfId="6409" xr:uid="{00000000-0005-0000-0000-0000AF450000}"/>
    <cellStyle name="RowTitles1-Detail 3 5 7 4 2" xfId="17877" xr:uid="{00000000-0005-0000-0000-0000B0450000}"/>
    <cellStyle name="RowTitles1-Detail 3 5 7 5" xfId="25466" xr:uid="{00000000-0005-0000-0000-0000B1450000}"/>
    <cellStyle name="RowTitles1-Detail 3 5 8" xfId="3307" xr:uid="{00000000-0005-0000-0000-0000B2450000}"/>
    <cellStyle name="RowTitles1-Detail 3 5 8 2" xfId="12948" xr:uid="{00000000-0005-0000-0000-0000B3450000}"/>
    <cellStyle name="RowTitles1-Detail 3 5 8 2 2" xfId="23320" xr:uid="{00000000-0005-0000-0000-0000B4450000}"/>
    <cellStyle name="RowTitles1-Detail 3 5 8 2 2 2" xfId="34855" xr:uid="{00000000-0005-0000-0000-0000B5450000}"/>
    <cellStyle name="RowTitles1-Detail 3 5 8 2 3" xfId="32199" xr:uid="{00000000-0005-0000-0000-0000B6450000}"/>
    <cellStyle name="RowTitles1-Detail 3 5 8 3" xfId="16565" xr:uid="{00000000-0005-0000-0000-0000B7450000}"/>
    <cellStyle name="RowTitles1-Detail 3 5 8 3 2" xfId="29231" xr:uid="{00000000-0005-0000-0000-0000B8450000}"/>
    <cellStyle name="RowTitles1-Detail 3 5 8 3 2 2" xfId="38018" xr:uid="{00000000-0005-0000-0000-0000B9450000}"/>
    <cellStyle name="RowTitles1-Detail 3 5 8 4" xfId="8913" xr:uid="{00000000-0005-0000-0000-0000BA450000}"/>
    <cellStyle name="RowTitles1-Detail 3 5 8 4 2" xfId="20728" xr:uid="{00000000-0005-0000-0000-0000BB450000}"/>
    <cellStyle name="RowTitles1-Detail 3 5 8 5" xfId="19263" xr:uid="{00000000-0005-0000-0000-0000BC450000}"/>
    <cellStyle name="RowTitles1-Detail 3 5 9" xfId="10839" xr:uid="{00000000-0005-0000-0000-0000BD450000}"/>
    <cellStyle name="RowTitles1-Detail 3 5 9 2" xfId="17934" xr:uid="{00000000-0005-0000-0000-0000BE450000}"/>
    <cellStyle name="RowTitles1-Detail 3 5 9 2 2" xfId="33160" xr:uid="{00000000-0005-0000-0000-0000BF450000}"/>
    <cellStyle name="RowTitles1-Detail 3 5_STUD aligned by INSTIT" xfId="4992" xr:uid="{00000000-0005-0000-0000-0000C0450000}"/>
    <cellStyle name="RowTitles1-Detail 3 6" xfId="481" xr:uid="{00000000-0005-0000-0000-0000C1450000}"/>
    <cellStyle name="RowTitles1-Detail 3 6 2" xfId="837" xr:uid="{00000000-0005-0000-0000-0000C2450000}"/>
    <cellStyle name="RowTitles1-Detail 3 6 2 2" xfId="2550" xr:uid="{00000000-0005-0000-0000-0000C3450000}"/>
    <cellStyle name="RowTitles1-Detail 3 6 2 2 2" xfId="12191" xr:uid="{00000000-0005-0000-0000-0000C4450000}"/>
    <cellStyle name="RowTitles1-Detail 3 6 2 2 2 2" xfId="22591" xr:uid="{00000000-0005-0000-0000-0000C5450000}"/>
    <cellStyle name="RowTitles1-Detail 3 6 2 2 2 2 2" xfId="34272" xr:uid="{00000000-0005-0000-0000-0000C6450000}"/>
    <cellStyle name="RowTitles1-Detail 3 6 2 2 2 3" xfId="31472" xr:uid="{00000000-0005-0000-0000-0000C7450000}"/>
    <cellStyle name="RowTitles1-Detail 3 6 2 2 3" xfId="15838" xr:uid="{00000000-0005-0000-0000-0000C8450000}"/>
    <cellStyle name="RowTitles1-Detail 3 6 2 2 3 2" xfId="28504" xr:uid="{00000000-0005-0000-0000-0000C9450000}"/>
    <cellStyle name="RowTitles1-Detail 3 6 2 2 3 2 2" xfId="37291" xr:uid="{00000000-0005-0000-0000-0000CA450000}"/>
    <cellStyle name="RowTitles1-Detail 3 6 2 2 4" xfId="6781" xr:uid="{00000000-0005-0000-0000-0000CB450000}"/>
    <cellStyle name="RowTitles1-Detail 3 6 2 2 4 2" xfId="18001" xr:uid="{00000000-0005-0000-0000-0000CC450000}"/>
    <cellStyle name="RowTitles1-Detail 3 6 2 2 5" xfId="20120" xr:uid="{00000000-0005-0000-0000-0000CD450000}"/>
    <cellStyle name="RowTitles1-Detail 3 6 2 3" xfId="3618" xr:uid="{00000000-0005-0000-0000-0000CE450000}"/>
    <cellStyle name="RowTitles1-Detail 3 6 2 3 2" xfId="13246" xr:uid="{00000000-0005-0000-0000-0000CF450000}"/>
    <cellStyle name="RowTitles1-Detail 3 6 2 3 2 2" xfId="23613" xr:uid="{00000000-0005-0000-0000-0000D0450000}"/>
    <cellStyle name="RowTitles1-Detail 3 6 2 3 2 2 2" xfId="35025" xr:uid="{00000000-0005-0000-0000-0000D1450000}"/>
    <cellStyle name="RowTitles1-Detail 3 6 2 3 2 3" xfId="32397" xr:uid="{00000000-0005-0000-0000-0000D2450000}"/>
    <cellStyle name="RowTitles1-Detail 3 6 2 3 3" xfId="16852" xr:uid="{00000000-0005-0000-0000-0000D3450000}"/>
    <cellStyle name="RowTitles1-Detail 3 6 2 3 3 2" xfId="29518" xr:uid="{00000000-0005-0000-0000-0000D4450000}"/>
    <cellStyle name="RowTitles1-Detail 3 6 2 3 3 2 2" xfId="38298" xr:uid="{00000000-0005-0000-0000-0000D5450000}"/>
    <cellStyle name="RowTitles1-Detail 3 6 2 3 4" xfId="8287" xr:uid="{00000000-0005-0000-0000-0000D6450000}"/>
    <cellStyle name="RowTitles1-Detail 3 6 2 3 4 2" xfId="26605" xr:uid="{00000000-0005-0000-0000-0000D7450000}"/>
    <cellStyle name="RowTitles1-Detail 3 6 2 3 5" xfId="18590" xr:uid="{00000000-0005-0000-0000-0000D8450000}"/>
    <cellStyle name="RowTitles1-Detail 3 6 2 4" xfId="9079" xr:uid="{00000000-0005-0000-0000-0000D9450000}"/>
    <cellStyle name="RowTitles1-Detail 3 6 2 4 2" xfId="19386" xr:uid="{00000000-0005-0000-0000-0000DA450000}"/>
    <cellStyle name="RowTitles1-Detail 3 6 2 5" xfId="10591" xr:uid="{00000000-0005-0000-0000-0000DB450000}"/>
    <cellStyle name="RowTitles1-Detail 3 6 2 5 2" xfId="21075" xr:uid="{00000000-0005-0000-0000-0000DC450000}"/>
    <cellStyle name="RowTitles1-Detail 3 6 2 5 2 2" xfId="33412" xr:uid="{00000000-0005-0000-0000-0000DD450000}"/>
    <cellStyle name="RowTitles1-Detail 3 6 2 5 3" xfId="30526" xr:uid="{00000000-0005-0000-0000-0000DE450000}"/>
    <cellStyle name="RowTitles1-Detail 3 6 2 6" xfId="14252" xr:uid="{00000000-0005-0000-0000-0000DF450000}"/>
    <cellStyle name="RowTitles1-Detail 3 6 2 6 2" xfId="26953" xr:uid="{00000000-0005-0000-0000-0000E0450000}"/>
    <cellStyle name="RowTitles1-Detail 3 6 2 6 2 2" xfId="35796" xr:uid="{00000000-0005-0000-0000-0000E1450000}"/>
    <cellStyle name="RowTitles1-Detail 3 6 3" xfId="1116" xr:uid="{00000000-0005-0000-0000-0000E2450000}"/>
    <cellStyle name="RowTitles1-Detail 3 6 3 2" xfId="2551" xr:uid="{00000000-0005-0000-0000-0000E3450000}"/>
    <cellStyle name="RowTitles1-Detail 3 6 3 2 2" xfId="12192" xr:uid="{00000000-0005-0000-0000-0000E4450000}"/>
    <cellStyle name="RowTitles1-Detail 3 6 3 2 2 2" xfId="22592" xr:uid="{00000000-0005-0000-0000-0000E5450000}"/>
    <cellStyle name="RowTitles1-Detail 3 6 3 2 2 2 2" xfId="34273" xr:uid="{00000000-0005-0000-0000-0000E6450000}"/>
    <cellStyle name="RowTitles1-Detail 3 6 3 2 2 3" xfId="31473" xr:uid="{00000000-0005-0000-0000-0000E7450000}"/>
    <cellStyle name="RowTitles1-Detail 3 6 3 2 3" xfId="15839" xr:uid="{00000000-0005-0000-0000-0000E8450000}"/>
    <cellStyle name="RowTitles1-Detail 3 6 3 2 3 2" xfId="28505" xr:uid="{00000000-0005-0000-0000-0000E9450000}"/>
    <cellStyle name="RowTitles1-Detail 3 6 3 2 3 2 2" xfId="37292" xr:uid="{00000000-0005-0000-0000-0000EA450000}"/>
    <cellStyle name="RowTitles1-Detail 3 6 3 2 4" xfId="6955" xr:uid="{00000000-0005-0000-0000-0000EB450000}"/>
    <cellStyle name="RowTitles1-Detail 3 6 3 2 4 2" xfId="7314" xr:uid="{00000000-0005-0000-0000-0000EC450000}"/>
    <cellStyle name="RowTitles1-Detail 3 6 3 2 5" xfId="24879" xr:uid="{00000000-0005-0000-0000-0000ED450000}"/>
    <cellStyle name="RowTitles1-Detail 3 6 3 3" xfId="3894" xr:uid="{00000000-0005-0000-0000-0000EE450000}"/>
    <cellStyle name="RowTitles1-Detail 3 6 3 3 2" xfId="13517" xr:uid="{00000000-0005-0000-0000-0000EF450000}"/>
    <cellStyle name="RowTitles1-Detail 3 6 3 3 2 2" xfId="23877" xr:uid="{00000000-0005-0000-0000-0000F0450000}"/>
    <cellStyle name="RowTitles1-Detail 3 6 3 3 2 2 2" xfId="35190" xr:uid="{00000000-0005-0000-0000-0000F1450000}"/>
    <cellStyle name="RowTitles1-Detail 3 6 3 3 2 3" xfId="32590" xr:uid="{00000000-0005-0000-0000-0000F2450000}"/>
    <cellStyle name="RowTitles1-Detail 3 6 3 3 3" xfId="17107" xr:uid="{00000000-0005-0000-0000-0000F3450000}"/>
    <cellStyle name="RowTitles1-Detail 3 6 3 3 3 2" xfId="29773" xr:uid="{00000000-0005-0000-0000-0000F4450000}"/>
    <cellStyle name="RowTitles1-Detail 3 6 3 3 3 2 2" xfId="38551" xr:uid="{00000000-0005-0000-0000-0000F5450000}"/>
    <cellStyle name="RowTitles1-Detail 3 6 3 3 4" xfId="8463" xr:uid="{00000000-0005-0000-0000-0000F6450000}"/>
    <cellStyle name="RowTitles1-Detail 3 6 3 3 4 2" xfId="20451" xr:uid="{00000000-0005-0000-0000-0000F7450000}"/>
    <cellStyle name="RowTitles1-Detail 3 6 3 3 5" xfId="17940" xr:uid="{00000000-0005-0000-0000-0000F8450000}"/>
    <cellStyle name="RowTitles1-Detail 3 6 3 4" xfId="9258" xr:uid="{00000000-0005-0000-0000-0000F9450000}"/>
    <cellStyle name="RowTitles1-Detail 3 6 3 4 2" xfId="26880" xr:uid="{00000000-0005-0000-0000-0000FA450000}"/>
    <cellStyle name="RowTitles1-Detail 3 6 3 5" xfId="14499" xr:uid="{00000000-0005-0000-0000-0000FB450000}"/>
    <cellStyle name="RowTitles1-Detail 3 6 3 5 2" xfId="27190" xr:uid="{00000000-0005-0000-0000-0000FC450000}"/>
    <cellStyle name="RowTitles1-Detail 3 6 3 5 2 2" xfId="36026" xr:uid="{00000000-0005-0000-0000-0000FD450000}"/>
    <cellStyle name="RowTitles1-Detail 3 6 3 6" xfId="5435" xr:uid="{00000000-0005-0000-0000-0000FE450000}"/>
    <cellStyle name="RowTitles1-Detail 3 6 3 6 2" xfId="20361" xr:uid="{00000000-0005-0000-0000-0000FF450000}"/>
    <cellStyle name="RowTitles1-Detail 3 6 3 7" xfId="19837" xr:uid="{00000000-0005-0000-0000-000000460000}"/>
    <cellStyle name="RowTitles1-Detail 3 6 4" xfId="1345" xr:uid="{00000000-0005-0000-0000-000001460000}"/>
    <cellStyle name="RowTitles1-Detail 3 6 4 2" xfId="2552" xr:uid="{00000000-0005-0000-0000-000002460000}"/>
    <cellStyle name="RowTitles1-Detail 3 6 4 2 2" xfId="12193" xr:uid="{00000000-0005-0000-0000-000003460000}"/>
    <cellStyle name="RowTitles1-Detail 3 6 4 2 2 2" xfId="22593" xr:uid="{00000000-0005-0000-0000-000004460000}"/>
    <cellStyle name="RowTitles1-Detail 3 6 4 2 2 2 2" xfId="34274" xr:uid="{00000000-0005-0000-0000-000005460000}"/>
    <cellStyle name="RowTitles1-Detail 3 6 4 2 2 3" xfId="31474" xr:uid="{00000000-0005-0000-0000-000006460000}"/>
    <cellStyle name="RowTitles1-Detail 3 6 4 2 3" xfId="15840" xr:uid="{00000000-0005-0000-0000-000007460000}"/>
    <cellStyle name="RowTitles1-Detail 3 6 4 2 3 2" xfId="28506" xr:uid="{00000000-0005-0000-0000-000008460000}"/>
    <cellStyle name="RowTitles1-Detail 3 6 4 2 3 2 2" xfId="37293" xr:uid="{00000000-0005-0000-0000-000009460000}"/>
    <cellStyle name="RowTitles1-Detail 3 6 4 2 4" xfId="7143" xr:uid="{00000000-0005-0000-0000-00000A460000}"/>
    <cellStyle name="RowTitles1-Detail 3 6 4 2 4 2" xfId="19588" xr:uid="{00000000-0005-0000-0000-00000B460000}"/>
    <cellStyle name="RowTitles1-Detail 3 6 4 2 5" xfId="19518" xr:uid="{00000000-0005-0000-0000-00000C460000}"/>
    <cellStyle name="RowTitles1-Detail 3 6 4 3" xfId="4123" xr:uid="{00000000-0005-0000-0000-00000D460000}"/>
    <cellStyle name="RowTitles1-Detail 3 6 4 3 2" xfId="13745" xr:uid="{00000000-0005-0000-0000-00000E460000}"/>
    <cellStyle name="RowTitles1-Detail 3 6 4 3 2 2" xfId="24095" xr:uid="{00000000-0005-0000-0000-00000F460000}"/>
    <cellStyle name="RowTitles1-Detail 3 6 4 3 2 2 2" xfId="35339" xr:uid="{00000000-0005-0000-0000-000010460000}"/>
    <cellStyle name="RowTitles1-Detail 3 6 4 3 2 3" xfId="32762" xr:uid="{00000000-0005-0000-0000-000011460000}"/>
    <cellStyle name="RowTitles1-Detail 3 6 4 3 3" xfId="17320" xr:uid="{00000000-0005-0000-0000-000012460000}"/>
    <cellStyle name="RowTitles1-Detail 3 6 4 3 3 2" xfId="29986" xr:uid="{00000000-0005-0000-0000-000013460000}"/>
    <cellStyle name="RowTitles1-Detail 3 6 4 3 3 2 2" xfId="38763" xr:uid="{00000000-0005-0000-0000-000014460000}"/>
    <cellStyle name="RowTitles1-Detail 3 6 4 3 4" xfId="8651" xr:uid="{00000000-0005-0000-0000-000015460000}"/>
    <cellStyle name="RowTitles1-Detail 3 6 4 3 4 2" xfId="19714" xr:uid="{00000000-0005-0000-0000-000016460000}"/>
    <cellStyle name="RowTitles1-Detail 3 6 4 3 5" xfId="26088" xr:uid="{00000000-0005-0000-0000-000017460000}"/>
    <cellStyle name="RowTitles1-Detail 3 6 4 4" xfId="9447" xr:uid="{00000000-0005-0000-0000-000018460000}"/>
    <cellStyle name="RowTitles1-Detail 3 6 4 4 2" xfId="26037" xr:uid="{00000000-0005-0000-0000-000019460000}"/>
    <cellStyle name="RowTitles1-Detail 3 6 4 5" xfId="11016" xr:uid="{00000000-0005-0000-0000-00001A460000}"/>
    <cellStyle name="RowTitles1-Detail 3 6 4 5 2" xfId="21453" xr:uid="{00000000-0005-0000-0000-00001B460000}"/>
    <cellStyle name="RowTitles1-Detail 3 6 4 5 2 2" xfId="33624" xr:uid="{00000000-0005-0000-0000-00001C460000}"/>
    <cellStyle name="RowTitles1-Detail 3 6 4 5 3" xfId="30777" xr:uid="{00000000-0005-0000-0000-00001D460000}"/>
    <cellStyle name="RowTitles1-Detail 3 6 4 6" xfId="14723" xr:uid="{00000000-0005-0000-0000-00001E460000}"/>
    <cellStyle name="RowTitles1-Detail 3 6 4 6 2" xfId="27406" xr:uid="{00000000-0005-0000-0000-00001F460000}"/>
    <cellStyle name="RowTitles1-Detail 3 6 4 6 2 2" xfId="36234" xr:uid="{00000000-0005-0000-0000-000020460000}"/>
    <cellStyle name="RowTitles1-Detail 3 6 4 7" xfId="5602" xr:uid="{00000000-0005-0000-0000-000021460000}"/>
    <cellStyle name="RowTitles1-Detail 3 6 4 7 2" xfId="20396" xr:uid="{00000000-0005-0000-0000-000022460000}"/>
    <cellStyle name="RowTitles1-Detail 3 6 4 8" xfId="24824" xr:uid="{00000000-0005-0000-0000-000023460000}"/>
    <cellStyle name="RowTitles1-Detail 3 6 5" xfId="1561" xr:uid="{00000000-0005-0000-0000-000024460000}"/>
    <cellStyle name="RowTitles1-Detail 3 6 5 2" xfId="2553" xr:uid="{00000000-0005-0000-0000-000025460000}"/>
    <cellStyle name="RowTitles1-Detail 3 6 5 2 2" xfId="12194" xr:uid="{00000000-0005-0000-0000-000026460000}"/>
    <cellStyle name="RowTitles1-Detail 3 6 5 2 2 2" xfId="22594" xr:uid="{00000000-0005-0000-0000-000027460000}"/>
    <cellStyle name="RowTitles1-Detail 3 6 5 2 2 2 2" xfId="34275" xr:uid="{00000000-0005-0000-0000-000028460000}"/>
    <cellStyle name="RowTitles1-Detail 3 6 5 2 2 3" xfId="31475" xr:uid="{00000000-0005-0000-0000-000029460000}"/>
    <cellStyle name="RowTitles1-Detail 3 6 5 2 3" xfId="15841" xr:uid="{00000000-0005-0000-0000-00002A460000}"/>
    <cellStyle name="RowTitles1-Detail 3 6 5 2 3 2" xfId="28507" xr:uid="{00000000-0005-0000-0000-00002B460000}"/>
    <cellStyle name="RowTitles1-Detail 3 6 5 2 3 2 2" xfId="37294" xr:uid="{00000000-0005-0000-0000-00002C460000}"/>
    <cellStyle name="RowTitles1-Detail 3 6 5 2 4" xfId="7459" xr:uid="{00000000-0005-0000-0000-00002D460000}"/>
    <cellStyle name="RowTitles1-Detail 3 6 5 2 4 2" xfId="26250" xr:uid="{00000000-0005-0000-0000-00002E460000}"/>
    <cellStyle name="RowTitles1-Detail 3 6 5 2 5" xfId="19427" xr:uid="{00000000-0005-0000-0000-00002F460000}"/>
    <cellStyle name="RowTitles1-Detail 3 6 5 3" xfId="4339" xr:uid="{00000000-0005-0000-0000-000030460000}"/>
    <cellStyle name="RowTitles1-Detail 3 6 5 3 2" xfId="13961" xr:uid="{00000000-0005-0000-0000-000031460000}"/>
    <cellStyle name="RowTitles1-Detail 3 6 5 3 2 2" xfId="24300" xr:uid="{00000000-0005-0000-0000-000032460000}"/>
    <cellStyle name="RowTitles1-Detail 3 6 5 3 2 2 2" xfId="35479" xr:uid="{00000000-0005-0000-0000-000033460000}"/>
    <cellStyle name="RowTitles1-Detail 3 6 5 3 2 3" xfId="32923" xr:uid="{00000000-0005-0000-0000-000034460000}"/>
    <cellStyle name="RowTitles1-Detail 3 6 5 3 3" xfId="17518" xr:uid="{00000000-0005-0000-0000-000035460000}"/>
    <cellStyle name="RowTitles1-Detail 3 6 5 3 3 2" xfId="30184" xr:uid="{00000000-0005-0000-0000-000036460000}"/>
    <cellStyle name="RowTitles1-Detail 3 6 5 3 3 2 2" xfId="38961" xr:uid="{00000000-0005-0000-0000-000037460000}"/>
    <cellStyle name="RowTitles1-Detail 3 6 5 3 4" xfId="9782" xr:uid="{00000000-0005-0000-0000-000038460000}"/>
    <cellStyle name="RowTitles1-Detail 3 6 5 3 4 2" xfId="24732" xr:uid="{00000000-0005-0000-0000-000039460000}"/>
    <cellStyle name="RowTitles1-Detail 3 6 5 3 5" xfId="18370" xr:uid="{00000000-0005-0000-0000-00003A460000}"/>
    <cellStyle name="RowTitles1-Detail 3 6 5 4" xfId="11232" xr:uid="{00000000-0005-0000-0000-00003B460000}"/>
    <cellStyle name="RowTitles1-Detail 3 6 5 4 2" xfId="21661" xr:uid="{00000000-0005-0000-0000-00003C460000}"/>
    <cellStyle name="RowTitles1-Detail 3 6 5 4 2 2" xfId="33764" xr:uid="{00000000-0005-0000-0000-00003D460000}"/>
    <cellStyle name="RowTitles1-Detail 3 6 5 4 3" xfId="30938" xr:uid="{00000000-0005-0000-0000-00003E460000}"/>
    <cellStyle name="RowTitles1-Detail 3 6 5 5" xfId="14939" xr:uid="{00000000-0005-0000-0000-00003F460000}"/>
    <cellStyle name="RowTitles1-Detail 3 6 5 5 2" xfId="27613" xr:uid="{00000000-0005-0000-0000-000040460000}"/>
    <cellStyle name="RowTitles1-Detail 3 6 5 5 2 2" xfId="36432" xr:uid="{00000000-0005-0000-0000-000041460000}"/>
    <cellStyle name="RowTitles1-Detail 3 6 5 6" xfId="5914" xr:uid="{00000000-0005-0000-0000-000042460000}"/>
    <cellStyle name="RowTitles1-Detail 3 6 5 6 2" xfId="26633" xr:uid="{00000000-0005-0000-0000-000043460000}"/>
    <cellStyle name="RowTitles1-Detail 3 6 5 7" xfId="19157" xr:uid="{00000000-0005-0000-0000-000044460000}"/>
    <cellStyle name="RowTitles1-Detail 3 6 6" xfId="1763" xr:uid="{00000000-0005-0000-0000-000045460000}"/>
    <cellStyle name="RowTitles1-Detail 3 6 6 2" xfId="2554" xr:uid="{00000000-0005-0000-0000-000046460000}"/>
    <cellStyle name="RowTitles1-Detail 3 6 6 2 2" xfId="12195" xr:uid="{00000000-0005-0000-0000-000047460000}"/>
    <cellStyle name="RowTitles1-Detail 3 6 6 2 2 2" xfId="22595" xr:uid="{00000000-0005-0000-0000-000048460000}"/>
    <cellStyle name="RowTitles1-Detail 3 6 6 2 2 2 2" xfId="34276" xr:uid="{00000000-0005-0000-0000-000049460000}"/>
    <cellStyle name="RowTitles1-Detail 3 6 6 2 2 3" xfId="31476" xr:uid="{00000000-0005-0000-0000-00004A460000}"/>
    <cellStyle name="RowTitles1-Detail 3 6 6 2 3" xfId="15842" xr:uid="{00000000-0005-0000-0000-00004B460000}"/>
    <cellStyle name="RowTitles1-Detail 3 6 6 2 3 2" xfId="28508" xr:uid="{00000000-0005-0000-0000-00004C460000}"/>
    <cellStyle name="RowTitles1-Detail 3 6 6 2 3 2 2" xfId="37295" xr:uid="{00000000-0005-0000-0000-00004D460000}"/>
    <cellStyle name="RowTitles1-Detail 3 6 6 2 4" xfId="7460" xr:uid="{00000000-0005-0000-0000-00004E460000}"/>
    <cellStyle name="RowTitles1-Detail 3 6 6 2 4 2" xfId="25905" xr:uid="{00000000-0005-0000-0000-00004F460000}"/>
    <cellStyle name="RowTitles1-Detail 3 6 6 2 5" xfId="19238" xr:uid="{00000000-0005-0000-0000-000050460000}"/>
    <cellStyle name="RowTitles1-Detail 3 6 6 3" xfId="4541" xr:uid="{00000000-0005-0000-0000-000051460000}"/>
    <cellStyle name="RowTitles1-Detail 3 6 6 3 2" xfId="14163" xr:uid="{00000000-0005-0000-0000-000052460000}"/>
    <cellStyle name="RowTitles1-Detail 3 6 6 3 2 2" xfId="24493" xr:uid="{00000000-0005-0000-0000-000053460000}"/>
    <cellStyle name="RowTitles1-Detail 3 6 6 3 2 2 2" xfId="35610" xr:uid="{00000000-0005-0000-0000-000054460000}"/>
    <cellStyle name="RowTitles1-Detail 3 6 6 3 2 3" xfId="33075" xr:uid="{00000000-0005-0000-0000-000055460000}"/>
    <cellStyle name="RowTitles1-Detail 3 6 6 3 3" xfId="17705" xr:uid="{00000000-0005-0000-0000-000056460000}"/>
    <cellStyle name="RowTitles1-Detail 3 6 6 3 3 2" xfId="30371" xr:uid="{00000000-0005-0000-0000-000057460000}"/>
    <cellStyle name="RowTitles1-Detail 3 6 6 3 3 2 2" xfId="39148" xr:uid="{00000000-0005-0000-0000-000058460000}"/>
    <cellStyle name="RowTitles1-Detail 3 6 6 3 4" xfId="9783" xr:uid="{00000000-0005-0000-0000-000059460000}"/>
    <cellStyle name="RowTitles1-Detail 3 6 6 3 4 2" xfId="17995" xr:uid="{00000000-0005-0000-0000-00005A460000}"/>
    <cellStyle name="RowTitles1-Detail 3 6 6 3 5" xfId="18720" xr:uid="{00000000-0005-0000-0000-00005B460000}"/>
    <cellStyle name="RowTitles1-Detail 3 6 6 4" xfId="11434" xr:uid="{00000000-0005-0000-0000-00005C460000}"/>
    <cellStyle name="RowTitles1-Detail 3 6 6 4 2" xfId="21857" xr:uid="{00000000-0005-0000-0000-00005D460000}"/>
    <cellStyle name="RowTitles1-Detail 3 6 6 4 2 2" xfId="33895" xr:uid="{00000000-0005-0000-0000-00005E460000}"/>
    <cellStyle name="RowTitles1-Detail 3 6 6 4 3" xfId="31090" xr:uid="{00000000-0005-0000-0000-00005F460000}"/>
    <cellStyle name="RowTitles1-Detail 3 6 6 5" xfId="15141" xr:uid="{00000000-0005-0000-0000-000060460000}"/>
    <cellStyle name="RowTitles1-Detail 3 6 6 5 2" xfId="27808" xr:uid="{00000000-0005-0000-0000-000061460000}"/>
    <cellStyle name="RowTitles1-Detail 3 6 6 5 2 2" xfId="36619" xr:uid="{00000000-0005-0000-0000-000062460000}"/>
    <cellStyle name="RowTitles1-Detail 3 6 6 6" xfId="5915" xr:uid="{00000000-0005-0000-0000-000063460000}"/>
    <cellStyle name="RowTitles1-Detail 3 6 6 6 2" xfId="5180" xr:uid="{00000000-0005-0000-0000-000064460000}"/>
    <cellStyle name="RowTitles1-Detail 3 6 6 7" xfId="18103" xr:uid="{00000000-0005-0000-0000-000065460000}"/>
    <cellStyle name="RowTitles1-Detail 3 6 7" xfId="2549" xr:uid="{00000000-0005-0000-0000-000066460000}"/>
    <cellStyle name="RowTitles1-Detail 3 6 7 2" xfId="12190" xr:uid="{00000000-0005-0000-0000-000067460000}"/>
    <cellStyle name="RowTitles1-Detail 3 6 7 2 2" xfId="22590" xr:uid="{00000000-0005-0000-0000-000068460000}"/>
    <cellStyle name="RowTitles1-Detail 3 6 7 2 2 2" xfId="34271" xr:uid="{00000000-0005-0000-0000-000069460000}"/>
    <cellStyle name="RowTitles1-Detail 3 6 7 2 3" xfId="31471" xr:uid="{00000000-0005-0000-0000-00006A460000}"/>
    <cellStyle name="RowTitles1-Detail 3 6 7 3" xfId="15837" xr:uid="{00000000-0005-0000-0000-00006B460000}"/>
    <cellStyle name="RowTitles1-Detail 3 6 7 3 2" xfId="28503" xr:uid="{00000000-0005-0000-0000-00006C460000}"/>
    <cellStyle name="RowTitles1-Detail 3 6 7 3 2 2" xfId="37290" xr:uid="{00000000-0005-0000-0000-00006D460000}"/>
    <cellStyle name="RowTitles1-Detail 3 6 7 4" xfId="6517" xr:uid="{00000000-0005-0000-0000-00006E460000}"/>
    <cellStyle name="RowTitles1-Detail 3 6 7 4 2" xfId="25691" xr:uid="{00000000-0005-0000-0000-00006F460000}"/>
    <cellStyle name="RowTitles1-Detail 3 6 7 5" xfId="18925" xr:uid="{00000000-0005-0000-0000-000070460000}"/>
    <cellStyle name="RowTitles1-Detail 3 6 8" xfId="8843" xr:uid="{00000000-0005-0000-0000-000071460000}"/>
    <cellStyle name="RowTitles1-Detail 3 6 8 2" xfId="25650" xr:uid="{00000000-0005-0000-0000-000072460000}"/>
    <cellStyle name="RowTitles1-Detail 3 6 9" xfId="10273" xr:uid="{00000000-0005-0000-0000-000073460000}"/>
    <cellStyle name="RowTitles1-Detail 3 6 9 2" xfId="18915" xr:uid="{00000000-0005-0000-0000-000074460000}"/>
    <cellStyle name="RowTitles1-Detail 3 6 9 2 2" xfId="33207" xr:uid="{00000000-0005-0000-0000-000075460000}"/>
    <cellStyle name="RowTitles1-Detail 3 6_STUD aligned by INSTIT" xfId="4993" xr:uid="{00000000-0005-0000-0000-000076460000}"/>
    <cellStyle name="RowTitles1-Detail 3 7" xfId="609" xr:uid="{00000000-0005-0000-0000-000077460000}"/>
    <cellStyle name="RowTitles1-Detail 3 7 2" xfId="2555" xr:uid="{00000000-0005-0000-0000-000078460000}"/>
    <cellStyle name="RowTitles1-Detail 3 7 2 2" xfId="12196" xr:uid="{00000000-0005-0000-0000-000079460000}"/>
    <cellStyle name="RowTitles1-Detail 3 7 2 2 2" xfId="22596" xr:uid="{00000000-0005-0000-0000-00007A460000}"/>
    <cellStyle name="RowTitles1-Detail 3 7 2 2 2 2" xfId="34277" xr:uid="{00000000-0005-0000-0000-00007B460000}"/>
    <cellStyle name="RowTitles1-Detail 3 7 2 2 3" xfId="31477" xr:uid="{00000000-0005-0000-0000-00007C460000}"/>
    <cellStyle name="RowTitles1-Detail 3 7 2 3" xfId="15843" xr:uid="{00000000-0005-0000-0000-00007D460000}"/>
    <cellStyle name="RowTitles1-Detail 3 7 2 3 2" xfId="28509" xr:uid="{00000000-0005-0000-0000-00007E460000}"/>
    <cellStyle name="RowTitles1-Detail 3 7 2 3 2 2" xfId="37296" xr:uid="{00000000-0005-0000-0000-00007F460000}"/>
    <cellStyle name="RowTitles1-Detail 3 7 2 4" xfId="6618" xr:uid="{00000000-0005-0000-0000-000080460000}"/>
    <cellStyle name="RowTitles1-Detail 3 7 2 4 2" xfId="18934" xr:uid="{00000000-0005-0000-0000-000081460000}"/>
    <cellStyle name="RowTitles1-Detail 3 7 2 5" xfId="18522" xr:uid="{00000000-0005-0000-0000-000082460000}"/>
    <cellStyle name="RowTitles1-Detail 3 7 3" xfId="3422" xr:uid="{00000000-0005-0000-0000-000083460000}"/>
    <cellStyle name="RowTitles1-Detail 3 7 3 2" xfId="13059" xr:uid="{00000000-0005-0000-0000-000084460000}"/>
    <cellStyle name="RowTitles1-Detail 3 7 3 2 2" xfId="23427" xr:uid="{00000000-0005-0000-0000-000085460000}"/>
    <cellStyle name="RowTitles1-Detail 3 7 3 2 2 2" xfId="34916" xr:uid="{00000000-0005-0000-0000-000086460000}"/>
    <cellStyle name="RowTitles1-Detail 3 7 3 2 3" xfId="32271" xr:uid="{00000000-0005-0000-0000-000087460000}"/>
    <cellStyle name="RowTitles1-Detail 3 7 3 3" xfId="16670" xr:uid="{00000000-0005-0000-0000-000088460000}"/>
    <cellStyle name="RowTitles1-Detail 3 7 3 3 2" xfId="29336" xr:uid="{00000000-0005-0000-0000-000089460000}"/>
    <cellStyle name="RowTitles1-Detail 3 7 3 3 2 2" xfId="38119" xr:uid="{00000000-0005-0000-0000-00008A460000}"/>
    <cellStyle name="RowTitles1-Detail 3 7 3 4" xfId="8121" xr:uid="{00000000-0005-0000-0000-00008B460000}"/>
    <cellStyle name="RowTitles1-Detail 3 7 3 4 2" xfId="19475" xr:uid="{00000000-0005-0000-0000-00008C460000}"/>
    <cellStyle name="RowTitles1-Detail 3 7 3 5" xfId="18299" xr:uid="{00000000-0005-0000-0000-00008D460000}"/>
    <cellStyle name="RowTitles1-Detail 3 7 4" xfId="8019" xr:uid="{00000000-0005-0000-0000-00008E460000}"/>
    <cellStyle name="RowTitles1-Detail 3 7 4 2" xfId="18629" xr:uid="{00000000-0005-0000-0000-00008F460000}"/>
    <cellStyle name="RowTitles1-Detail 3 7 5" xfId="10409" xr:uid="{00000000-0005-0000-0000-000090460000}"/>
    <cellStyle name="RowTitles1-Detail 3 7 5 2" xfId="20918" xr:uid="{00000000-0005-0000-0000-000091460000}"/>
    <cellStyle name="RowTitles1-Detail 3 7 5 2 2" xfId="33345" xr:uid="{00000000-0005-0000-0000-000092460000}"/>
    <cellStyle name="RowTitles1-Detail 3 7 5 3" xfId="30449" xr:uid="{00000000-0005-0000-0000-000093460000}"/>
    <cellStyle name="RowTitles1-Detail 3 7 6" xfId="10423" xr:uid="{00000000-0005-0000-0000-000094460000}"/>
    <cellStyle name="RowTitles1-Detail 3 7 6 2" xfId="26073" xr:uid="{00000000-0005-0000-0000-000095460000}"/>
    <cellStyle name="RowTitles1-Detail 3 7 6 2 2" xfId="35732" xr:uid="{00000000-0005-0000-0000-000096460000}"/>
    <cellStyle name="RowTitles1-Detail 3 8" xfId="905" xr:uid="{00000000-0005-0000-0000-000097460000}"/>
    <cellStyle name="RowTitles1-Detail 3 8 2" xfId="2556" xr:uid="{00000000-0005-0000-0000-000098460000}"/>
    <cellStyle name="RowTitles1-Detail 3 8 2 2" xfId="12197" xr:uid="{00000000-0005-0000-0000-000099460000}"/>
    <cellStyle name="RowTitles1-Detail 3 8 2 2 2" xfId="22597" xr:uid="{00000000-0005-0000-0000-00009A460000}"/>
    <cellStyle name="RowTitles1-Detail 3 8 2 2 2 2" xfId="34278" xr:uid="{00000000-0005-0000-0000-00009B460000}"/>
    <cellStyle name="RowTitles1-Detail 3 8 2 2 3" xfId="31478" xr:uid="{00000000-0005-0000-0000-00009C460000}"/>
    <cellStyle name="RowTitles1-Detail 3 8 2 3" xfId="15844" xr:uid="{00000000-0005-0000-0000-00009D460000}"/>
    <cellStyle name="RowTitles1-Detail 3 8 2 3 2" xfId="28510" xr:uid="{00000000-0005-0000-0000-00009E460000}"/>
    <cellStyle name="RowTitles1-Detail 3 8 2 3 2 2" xfId="37297" xr:uid="{00000000-0005-0000-0000-00009F460000}"/>
    <cellStyle name="RowTitles1-Detail 3 8 2 4" xfId="6672" xr:uid="{00000000-0005-0000-0000-0000A0460000}"/>
    <cellStyle name="RowTitles1-Detail 3 8 2 4 2" xfId="20254" xr:uid="{00000000-0005-0000-0000-0000A1460000}"/>
    <cellStyle name="RowTitles1-Detail 3 8 2 5" xfId="26641" xr:uid="{00000000-0005-0000-0000-0000A2460000}"/>
    <cellStyle name="RowTitles1-Detail 3 8 3" xfId="3684" xr:uid="{00000000-0005-0000-0000-0000A3460000}"/>
    <cellStyle name="RowTitles1-Detail 3 8 3 2" xfId="13311" xr:uid="{00000000-0005-0000-0000-0000A4460000}"/>
    <cellStyle name="RowTitles1-Detail 3 8 3 2 2" xfId="23676" xr:uid="{00000000-0005-0000-0000-0000A5460000}"/>
    <cellStyle name="RowTitles1-Detail 3 8 3 2 2 2" xfId="35073" xr:uid="{00000000-0005-0000-0000-0000A6460000}"/>
    <cellStyle name="RowTitles1-Detail 3 8 3 2 3" xfId="32451" xr:uid="{00000000-0005-0000-0000-0000A7460000}"/>
    <cellStyle name="RowTitles1-Detail 3 8 3 3" xfId="16912" xr:uid="{00000000-0005-0000-0000-0000A8460000}"/>
    <cellStyle name="RowTitles1-Detail 3 8 3 3 2" xfId="29578" xr:uid="{00000000-0005-0000-0000-0000A9460000}"/>
    <cellStyle name="RowTitles1-Detail 3 8 3 3 2 2" xfId="38357" xr:uid="{00000000-0005-0000-0000-0000AA460000}"/>
    <cellStyle name="RowTitles1-Detail 3 8 3 4" xfId="8179" xr:uid="{00000000-0005-0000-0000-0000AB460000}"/>
    <cellStyle name="RowTitles1-Detail 3 8 3 4 2" xfId="26289" xr:uid="{00000000-0005-0000-0000-0000AC460000}"/>
    <cellStyle name="RowTitles1-Detail 3 8 3 5" xfId="26901" xr:uid="{00000000-0005-0000-0000-0000AD460000}"/>
    <cellStyle name="RowTitles1-Detail 3 8 4" xfId="8724" xr:uid="{00000000-0005-0000-0000-0000AE460000}"/>
    <cellStyle name="RowTitles1-Detail 3 8 4 2" xfId="24942" xr:uid="{00000000-0005-0000-0000-0000AF460000}"/>
    <cellStyle name="RowTitles1-Detail 3 8 5" xfId="14313" xr:uid="{00000000-0005-0000-0000-0000B0460000}"/>
    <cellStyle name="RowTitles1-Detail 3 8 5 2" xfId="27012" xr:uid="{00000000-0005-0000-0000-0000B1460000}"/>
    <cellStyle name="RowTitles1-Detail 3 8 5 2 2" xfId="35851" xr:uid="{00000000-0005-0000-0000-0000B2460000}"/>
    <cellStyle name="RowTitles1-Detail 3 8 6" xfId="5210" xr:uid="{00000000-0005-0000-0000-0000B3460000}"/>
    <cellStyle name="RowTitles1-Detail 3 8 6 2" xfId="18176" xr:uid="{00000000-0005-0000-0000-0000B4460000}"/>
    <cellStyle name="RowTitles1-Detail 3 8 7" xfId="4659" xr:uid="{00000000-0005-0000-0000-0000B5460000}"/>
    <cellStyle name="RowTitles1-Detail 3 9" xfId="583" xr:uid="{00000000-0005-0000-0000-0000B6460000}"/>
    <cellStyle name="RowTitles1-Detail 3 9 2" xfId="2557" xr:uid="{00000000-0005-0000-0000-0000B7460000}"/>
    <cellStyle name="RowTitles1-Detail 3 9 2 2" xfId="12198" xr:uid="{00000000-0005-0000-0000-0000B8460000}"/>
    <cellStyle name="RowTitles1-Detail 3 9 2 2 2" xfId="22598" xr:uid="{00000000-0005-0000-0000-0000B9460000}"/>
    <cellStyle name="RowTitles1-Detail 3 9 2 2 2 2" xfId="34279" xr:uid="{00000000-0005-0000-0000-0000BA460000}"/>
    <cellStyle name="RowTitles1-Detail 3 9 2 2 3" xfId="31479" xr:uid="{00000000-0005-0000-0000-0000BB460000}"/>
    <cellStyle name="RowTitles1-Detail 3 9 2 3" xfId="15845" xr:uid="{00000000-0005-0000-0000-0000BC460000}"/>
    <cellStyle name="RowTitles1-Detail 3 9 2 3 2" xfId="28511" xr:uid="{00000000-0005-0000-0000-0000BD460000}"/>
    <cellStyle name="RowTitles1-Detail 3 9 2 3 2 2" xfId="37298" xr:uid="{00000000-0005-0000-0000-0000BE460000}"/>
    <cellStyle name="RowTitles1-Detail 3 9 2 4" xfId="6601" xr:uid="{00000000-0005-0000-0000-0000BF460000}"/>
    <cellStyle name="RowTitles1-Detail 3 9 2 4 2" xfId="20647" xr:uid="{00000000-0005-0000-0000-0000C0460000}"/>
    <cellStyle name="RowTitles1-Detail 3 9 2 5" xfId="26315" xr:uid="{00000000-0005-0000-0000-0000C1460000}"/>
    <cellStyle name="RowTitles1-Detail 3 9 3" xfId="3403" xr:uid="{00000000-0005-0000-0000-0000C2460000}"/>
    <cellStyle name="RowTitles1-Detail 3 9 3 2" xfId="13042" xr:uid="{00000000-0005-0000-0000-0000C3460000}"/>
    <cellStyle name="RowTitles1-Detail 3 9 3 2 2" xfId="23410" xr:uid="{00000000-0005-0000-0000-0000C4460000}"/>
    <cellStyle name="RowTitles1-Detail 3 9 3 2 2 2" xfId="34905" xr:uid="{00000000-0005-0000-0000-0000C5460000}"/>
    <cellStyle name="RowTitles1-Detail 3 9 3 2 3" xfId="32259" xr:uid="{00000000-0005-0000-0000-0000C6460000}"/>
    <cellStyle name="RowTitles1-Detail 3 9 3 3" xfId="16652" xr:uid="{00000000-0005-0000-0000-0000C7460000}"/>
    <cellStyle name="RowTitles1-Detail 3 9 3 3 2" xfId="29318" xr:uid="{00000000-0005-0000-0000-0000C8460000}"/>
    <cellStyle name="RowTitles1-Detail 3 9 3 3 2 2" xfId="38103" xr:uid="{00000000-0005-0000-0000-0000C9460000}"/>
    <cellStyle name="RowTitles1-Detail 3 9 3 4" xfId="8103" xr:uid="{00000000-0005-0000-0000-0000CA460000}"/>
    <cellStyle name="RowTitles1-Detail 3 9 3 4 2" xfId="19566" xr:uid="{00000000-0005-0000-0000-0000CB460000}"/>
    <cellStyle name="RowTitles1-Detail 3 9 3 5" xfId="26304" xr:uid="{00000000-0005-0000-0000-0000CC460000}"/>
    <cellStyle name="RowTitles1-Detail 3 9 4" xfId="8016" xr:uid="{00000000-0005-0000-0000-0000CD460000}"/>
    <cellStyle name="RowTitles1-Detail 3 9 4 2" xfId="4685" xr:uid="{00000000-0005-0000-0000-0000CE460000}"/>
    <cellStyle name="RowTitles1-Detail 3 9 5" xfId="10384" xr:uid="{00000000-0005-0000-0000-0000CF460000}"/>
    <cellStyle name="RowTitles1-Detail 3 9 5 2" xfId="20897" xr:uid="{00000000-0005-0000-0000-0000D0460000}"/>
    <cellStyle name="RowTitles1-Detail 3 9 5 2 2" xfId="33334" xr:uid="{00000000-0005-0000-0000-0000D1460000}"/>
    <cellStyle name="RowTitles1-Detail 3 9 5 3" xfId="30437" xr:uid="{00000000-0005-0000-0000-0000D2460000}"/>
    <cellStyle name="RowTitles1-Detail 3 9 6" xfId="10396" xr:uid="{00000000-0005-0000-0000-0000D3460000}"/>
    <cellStyle name="RowTitles1-Detail 3 9 6 2" xfId="25044" xr:uid="{00000000-0005-0000-0000-0000D4460000}"/>
    <cellStyle name="RowTitles1-Detail 3 9 6 2 2" xfId="35679" xr:uid="{00000000-0005-0000-0000-0000D5460000}"/>
    <cellStyle name="RowTitles1-Detail 3 9 7" xfId="5156" xr:uid="{00000000-0005-0000-0000-0000D6460000}"/>
    <cellStyle name="RowTitles1-Detail 3 9 7 2" xfId="25943" xr:uid="{00000000-0005-0000-0000-0000D7460000}"/>
    <cellStyle name="RowTitles1-Detail 3 9 8" xfId="25580" xr:uid="{00000000-0005-0000-0000-0000D8460000}"/>
    <cellStyle name="RowTitles1-Detail 3_STUD aligned by INSTIT" xfId="4978" xr:uid="{00000000-0005-0000-0000-0000D9460000}"/>
    <cellStyle name="RowTitles1-Detail 4" xfId="251" xr:uid="{00000000-0005-0000-0000-0000DA460000}"/>
    <cellStyle name="RowTitles1-Detail 4 10" xfId="1194" xr:uid="{00000000-0005-0000-0000-0000DB460000}"/>
    <cellStyle name="RowTitles1-Detail 4 10 2" xfId="2559" xr:uid="{00000000-0005-0000-0000-0000DC460000}"/>
    <cellStyle name="RowTitles1-Detail 4 10 2 2" xfId="12200" xr:uid="{00000000-0005-0000-0000-0000DD460000}"/>
    <cellStyle name="RowTitles1-Detail 4 10 2 2 2" xfId="22600" xr:uid="{00000000-0005-0000-0000-0000DE460000}"/>
    <cellStyle name="RowTitles1-Detail 4 10 2 2 2 2" xfId="34281" xr:uid="{00000000-0005-0000-0000-0000DF460000}"/>
    <cellStyle name="RowTitles1-Detail 4 10 2 2 3" xfId="31481" xr:uid="{00000000-0005-0000-0000-0000E0460000}"/>
    <cellStyle name="RowTitles1-Detail 4 10 2 3" xfId="15847" xr:uid="{00000000-0005-0000-0000-0000E1460000}"/>
    <cellStyle name="RowTitles1-Detail 4 10 2 3 2" xfId="28513" xr:uid="{00000000-0005-0000-0000-0000E2460000}"/>
    <cellStyle name="RowTitles1-Detail 4 10 2 3 2 2" xfId="37300" xr:uid="{00000000-0005-0000-0000-0000E3460000}"/>
    <cellStyle name="RowTitles1-Detail 4 10 2 4" xfId="7461" xr:uid="{00000000-0005-0000-0000-0000E4460000}"/>
    <cellStyle name="RowTitles1-Detail 4 10 2 4 2" xfId="19145" xr:uid="{00000000-0005-0000-0000-0000E5460000}"/>
    <cellStyle name="RowTitles1-Detail 4 10 2 5" xfId="20171" xr:uid="{00000000-0005-0000-0000-0000E6460000}"/>
    <cellStyle name="RowTitles1-Detail 4 10 3" xfId="3972" xr:uid="{00000000-0005-0000-0000-0000E7460000}"/>
    <cellStyle name="RowTitles1-Detail 4 10 3 2" xfId="13594" xr:uid="{00000000-0005-0000-0000-0000E8460000}"/>
    <cellStyle name="RowTitles1-Detail 4 10 3 2 2" xfId="23951" xr:uid="{00000000-0005-0000-0000-0000E9460000}"/>
    <cellStyle name="RowTitles1-Detail 4 10 3 2 2 2" xfId="35245" xr:uid="{00000000-0005-0000-0000-0000EA460000}"/>
    <cellStyle name="RowTitles1-Detail 4 10 3 2 3" xfId="32654" xr:uid="{00000000-0005-0000-0000-0000EB460000}"/>
    <cellStyle name="RowTitles1-Detail 4 10 3 3" xfId="17178" xr:uid="{00000000-0005-0000-0000-0000EC460000}"/>
    <cellStyle name="RowTitles1-Detail 4 10 3 3 2" xfId="29844" xr:uid="{00000000-0005-0000-0000-0000ED460000}"/>
    <cellStyle name="RowTitles1-Detail 4 10 3 3 2 2" xfId="38621" xr:uid="{00000000-0005-0000-0000-0000EE460000}"/>
    <cellStyle name="RowTitles1-Detail 4 10 3 4" xfId="9784" xr:uid="{00000000-0005-0000-0000-0000EF460000}"/>
    <cellStyle name="RowTitles1-Detail 4 10 3 4 2" xfId="18589" xr:uid="{00000000-0005-0000-0000-0000F0460000}"/>
    <cellStyle name="RowTitles1-Detail 4 10 3 5" xfId="25777" xr:uid="{00000000-0005-0000-0000-0000F1460000}"/>
    <cellStyle name="RowTitles1-Detail 4 10 4" xfId="10865" xr:uid="{00000000-0005-0000-0000-0000F2460000}"/>
    <cellStyle name="RowTitles1-Detail 4 10 4 2" xfId="21310" xr:uid="{00000000-0005-0000-0000-0000F3460000}"/>
    <cellStyle name="RowTitles1-Detail 4 10 4 2 2" xfId="33530" xr:uid="{00000000-0005-0000-0000-0000F4460000}"/>
    <cellStyle name="RowTitles1-Detail 4 10 4 3" xfId="30669" xr:uid="{00000000-0005-0000-0000-0000F5460000}"/>
    <cellStyle name="RowTitles1-Detail 4 10 5" xfId="14572" xr:uid="{00000000-0005-0000-0000-0000F6460000}"/>
    <cellStyle name="RowTitles1-Detail 4 10 5 2" xfId="27261" xr:uid="{00000000-0005-0000-0000-0000F7460000}"/>
    <cellStyle name="RowTitles1-Detail 4 10 5 2 2" xfId="36092" xr:uid="{00000000-0005-0000-0000-0000F8460000}"/>
    <cellStyle name="RowTitles1-Detail 4 10 6" xfId="5916" xr:uid="{00000000-0005-0000-0000-0000F9460000}"/>
    <cellStyle name="RowTitles1-Detail 4 10 6 2" xfId="7190" xr:uid="{00000000-0005-0000-0000-0000FA460000}"/>
    <cellStyle name="RowTitles1-Detail 4 10 7" xfId="21262" xr:uid="{00000000-0005-0000-0000-0000FB460000}"/>
    <cellStyle name="RowTitles1-Detail 4 11" xfId="935" xr:uid="{00000000-0005-0000-0000-0000FC460000}"/>
    <cellStyle name="RowTitles1-Detail 4 11 2" xfId="2560" xr:uid="{00000000-0005-0000-0000-0000FD460000}"/>
    <cellStyle name="RowTitles1-Detail 4 11 2 2" xfId="12201" xr:uid="{00000000-0005-0000-0000-0000FE460000}"/>
    <cellStyle name="RowTitles1-Detail 4 11 2 2 2" xfId="22601" xr:uid="{00000000-0005-0000-0000-0000FF460000}"/>
    <cellStyle name="RowTitles1-Detail 4 11 2 2 2 2" xfId="34282" xr:uid="{00000000-0005-0000-0000-000000470000}"/>
    <cellStyle name="RowTitles1-Detail 4 11 2 2 3" xfId="31482" xr:uid="{00000000-0005-0000-0000-000001470000}"/>
    <cellStyle name="RowTitles1-Detail 4 11 2 3" xfId="15848" xr:uid="{00000000-0005-0000-0000-000002470000}"/>
    <cellStyle name="RowTitles1-Detail 4 11 2 3 2" xfId="28514" xr:uid="{00000000-0005-0000-0000-000003470000}"/>
    <cellStyle name="RowTitles1-Detail 4 11 2 3 2 2" xfId="37301" xr:uid="{00000000-0005-0000-0000-000004470000}"/>
    <cellStyle name="RowTitles1-Detail 4 11 2 4" xfId="7462" xr:uid="{00000000-0005-0000-0000-000005470000}"/>
    <cellStyle name="RowTitles1-Detail 4 11 2 4 2" xfId="19931" xr:uid="{00000000-0005-0000-0000-000006470000}"/>
    <cellStyle name="RowTitles1-Detail 4 11 2 5" xfId="19249" xr:uid="{00000000-0005-0000-0000-000007470000}"/>
    <cellStyle name="RowTitles1-Detail 4 11 3" xfId="3713" xr:uid="{00000000-0005-0000-0000-000008470000}"/>
    <cellStyle name="RowTitles1-Detail 4 11 3 2" xfId="13340" xr:uid="{00000000-0005-0000-0000-000009470000}"/>
    <cellStyle name="RowTitles1-Detail 4 11 3 2 2" xfId="23705" xr:uid="{00000000-0005-0000-0000-00000A470000}"/>
    <cellStyle name="RowTitles1-Detail 4 11 3 2 2 2" xfId="35090" xr:uid="{00000000-0005-0000-0000-00000B470000}"/>
    <cellStyle name="RowTitles1-Detail 4 11 3 2 3" xfId="32471" xr:uid="{00000000-0005-0000-0000-00000C470000}"/>
    <cellStyle name="RowTitles1-Detail 4 11 3 3" xfId="16940" xr:uid="{00000000-0005-0000-0000-00000D470000}"/>
    <cellStyle name="RowTitles1-Detail 4 11 3 3 2" xfId="29606" xr:uid="{00000000-0005-0000-0000-00000E470000}"/>
    <cellStyle name="RowTitles1-Detail 4 11 3 3 2 2" xfId="38385" xr:uid="{00000000-0005-0000-0000-00000F470000}"/>
    <cellStyle name="RowTitles1-Detail 4 11 3 4" xfId="9785" xr:uid="{00000000-0005-0000-0000-000010470000}"/>
    <cellStyle name="RowTitles1-Detail 4 11 3 4 2" xfId="17812" xr:uid="{00000000-0005-0000-0000-000011470000}"/>
    <cellStyle name="RowTitles1-Detail 4 11 3 5" xfId="20640" xr:uid="{00000000-0005-0000-0000-000012470000}"/>
    <cellStyle name="RowTitles1-Detail 4 11 4" xfId="10678" xr:uid="{00000000-0005-0000-0000-000013470000}"/>
    <cellStyle name="RowTitles1-Detail 4 11 4 2" xfId="21156" xr:uid="{00000000-0005-0000-0000-000014470000}"/>
    <cellStyle name="RowTitles1-Detail 4 11 4 2 2" xfId="33461" xr:uid="{00000000-0005-0000-0000-000015470000}"/>
    <cellStyle name="RowTitles1-Detail 4 11 4 3" xfId="30582" xr:uid="{00000000-0005-0000-0000-000016470000}"/>
    <cellStyle name="RowTitles1-Detail 4 11 5" xfId="14342" xr:uid="{00000000-0005-0000-0000-000017470000}"/>
    <cellStyle name="RowTitles1-Detail 4 11 5 2" xfId="27040" xr:uid="{00000000-0005-0000-0000-000018470000}"/>
    <cellStyle name="RowTitles1-Detail 4 11 5 2 2" xfId="35879" xr:uid="{00000000-0005-0000-0000-000019470000}"/>
    <cellStyle name="RowTitles1-Detail 4 11 6" xfId="5917" xr:uid="{00000000-0005-0000-0000-00001A470000}"/>
    <cellStyle name="RowTitles1-Detail 4 11 6 2" xfId="25235" xr:uid="{00000000-0005-0000-0000-00001B470000}"/>
    <cellStyle name="RowTitles1-Detail 4 11 7" xfId="18529" xr:uid="{00000000-0005-0000-0000-00001C470000}"/>
    <cellStyle name="RowTitles1-Detail 4 12" xfId="2558" xr:uid="{00000000-0005-0000-0000-00001D470000}"/>
    <cellStyle name="RowTitles1-Detail 4 12 2" xfId="12199" xr:uid="{00000000-0005-0000-0000-00001E470000}"/>
    <cellStyle name="RowTitles1-Detail 4 12 2 2" xfId="22599" xr:uid="{00000000-0005-0000-0000-00001F470000}"/>
    <cellStyle name="RowTitles1-Detail 4 12 2 2 2" xfId="34280" xr:uid="{00000000-0005-0000-0000-000020470000}"/>
    <cellStyle name="RowTitles1-Detail 4 12 2 3" xfId="31480" xr:uid="{00000000-0005-0000-0000-000021470000}"/>
    <cellStyle name="RowTitles1-Detail 4 12 3" xfId="15846" xr:uid="{00000000-0005-0000-0000-000022470000}"/>
    <cellStyle name="RowTitles1-Detail 4 12 3 2" xfId="28512" xr:uid="{00000000-0005-0000-0000-000023470000}"/>
    <cellStyle name="RowTitles1-Detail 4 12 3 2 2" xfId="37299" xr:uid="{00000000-0005-0000-0000-000024470000}"/>
    <cellStyle name="RowTitles1-Detail 4 12 4" xfId="6320" xr:uid="{00000000-0005-0000-0000-000025470000}"/>
    <cellStyle name="RowTitles1-Detail 4 12 4 2" xfId="24571" xr:uid="{00000000-0005-0000-0000-000026470000}"/>
    <cellStyle name="RowTitles1-Detail 4 12 5" xfId="26628" xr:uid="{00000000-0005-0000-0000-000027470000}"/>
    <cellStyle name="RowTitles1-Detail 4 13" xfId="7797" xr:uid="{00000000-0005-0000-0000-000028470000}"/>
    <cellStyle name="RowTitles1-Detail 4 13 2" xfId="19348" xr:uid="{00000000-0005-0000-0000-000029470000}"/>
    <cellStyle name="RowTitles1-Detail 4 13 2 2" xfId="33232" xr:uid="{00000000-0005-0000-0000-00002A470000}"/>
    <cellStyle name="RowTitles1-Detail 4 14" xfId="8958" xr:uid="{00000000-0005-0000-0000-00002B470000}"/>
    <cellStyle name="RowTitles1-Detail 4 14 2" xfId="19507" xr:uid="{00000000-0005-0000-0000-00002C470000}"/>
    <cellStyle name="RowTitles1-Detail 4 15" xfId="10715" xr:uid="{00000000-0005-0000-0000-00002D470000}"/>
    <cellStyle name="RowTitles1-Detail 4 15 2" xfId="19726" xr:uid="{00000000-0005-0000-0000-00002E470000}"/>
    <cellStyle name="RowTitles1-Detail 4 15 2 2" xfId="33258" xr:uid="{00000000-0005-0000-0000-00002F470000}"/>
    <cellStyle name="RowTitles1-Detail 4 16" xfId="39235" xr:uid="{00000000-0005-0000-0000-000030470000}"/>
    <cellStyle name="RowTitles1-Detail 4 2" xfId="277" xr:uid="{00000000-0005-0000-0000-000031470000}"/>
    <cellStyle name="RowTitles1-Detail 4 2 10" xfId="1398" xr:uid="{00000000-0005-0000-0000-000032470000}"/>
    <cellStyle name="RowTitles1-Detail 4 2 10 2" xfId="2562" xr:uid="{00000000-0005-0000-0000-000033470000}"/>
    <cellStyle name="RowTitles1-Detail 4 2 10 2 2" xfId="12203" xr:uid="{00000000-0005-0000-0000-000034470000}"/>
    <cellStyle name="RowTitles1-Detail 4 2 10 2 2 2" xfId="22603" xr:uid="{00000000-0005-0000-0000-000035470000}"/>
    <cellStyle name="RowTitles1-Detail 4 2 10 2 2 2 2" xfId="34284" xr:uid="{00000000-0005-0000-0000-000036470000}"/>
    <cellStyle name="RowTitles1-Detail 4 2 10 2 2 3" xfId="31484" xr:uid="{00000000-0005-0000-0000-000037470000}"/>
    <cellStyle name="RowTitles1-Detail 4 2 10 2 3" xfId="15850" xr:uid="{00000000-0005-0000-0000-000038470000}"/>
    <cellStyle name="RowTitles1-Detail 4 2 10 2 3 2" xfId="28516" xr:uid="{00000000-0005-0000-0000-000039470000}"/>
    <cellStyle name="RowTitles1-Detail 4 2 10 2 3 2 2" xfId="37303" xr:uid="{00000000-0005-0000-0000-00003A470000}"/>
    <cellStyle name="RowTitles1-Detail 4 2 10 2 4" xfId="7463" xr:uid="{00000000-0005-0000-0000-00003B470000}"/>
    <cellStyle name="RowTitles1-Detail 4 2 10 2 4 2" xfId="25588" xr:uid="{00000000-0005-0000-0000-00003C470000}"/>
    <cellStyle name="RowTitles1-Detail 4 2 10 2 5" xfId="26835" xr:uid="{00000000-0005-0000-0000-00003D470000}"/>
    <cellStyle name="RowTitles1-Detail 4 2 10 3" xfId="4176" xr:uid="{00000000-0005-0000-0000-00003E470000}"/>
    <cellStyle name="RowTitles1-Detail 4 2 10 3 2" xfId="13798" xr:uid="{00000000-0005-0000-0000-00003F470000}"/>
    <cellStyle name="RowTitles1-Detail 4 2 10 3 2 2" xfId="24147" xr:uid="{00000000-0005-0000-0000-000040470000}"/>
    <cellStyle name="RowTitles1-Detail 4 2 10 3 2 2 2" xfId="35383" xr:uid="{00000000-0005-0000-0000-000041470000}"/>
    <cellStyle name="RowTitles1-Detail 4 2 10 3 2 3" xfId="32812" xr:uid="{00000000-0005-0000-0000-000042470000}"/>
    <cellStyle name="RowTitles1-Detail 4 2 10 3 3" xfId="17372" xr:uid="{00000000-0005-0000-0000-000043470000}"/>
    <cellStyle name="RowTitles1-Detail 4 2 10 3 3 2" xfId="30038" xr:uid="{00000000-0005-0000-0000-000044470000}"/>
    <cellStyle name="RowTitles1-Detail 4 2 10 3 3 2 2" xfId="38815" xr:uid="{00000000-0005-0000-0000-000045470000}"/>
    <cellStyle name="RowTitles1-Detail 4 2 10 3 4" xfId="9786" xr:uid="{00000000-0005-0000-0000-000046470000}"/>
    <cellStyle name="RowTitles1-Detail 4 2 10 3 4 2" xfId="19502" xr:uid="{00000000-0005-0000-0000-000047470000}"/>
    <cellStyle name="RowTitles1-Detail 4 2 10 3 5" xfId="26091" xr:uid="{00000000-0005-0000-0000-000048470000}"/>
    <cellStyle name="RowTitles1-Detail 4 2 10 4" xfId="11069" xr:uid="{00000000-0005-0000-0000-000049470000}"/>
    <cellStyle name="RowTitles1-Detail 4 2 10 4 2" xfId="21506" xr:uid="{00000000-0005-0000-0000-00004A470000}"/>
    <cellStyle name="RowTitles1-Detail 4 2 10 4 2 2" xfId="33668" xr:uid="{00000000-0005-0000-0000-00004B470000}"/>
    <cellStyle name="RowTitles1-Detail 4 2 10 4 3" xfId="30827" xr:uid="{00000000-0005-0000-0000-00004C470000}"/>
    <cellStyle name="RowTitles1-Detail 4 2 10 5" xfId="14776" xr:uid="{00000000-0005-0000-0000-00004D470000}"/>
    <cellStyle name="RowTitles1-Detail 4 2 10 5 2" xfId="27459" xr:uid="{00000000-0005-0000-0000-00004E470000}"/>
    <cellStyle name="RowTitles1-Detail 4 2 10 5 2 2" xfId="36286" xr:uid="{00000000-0005-0000-0000-00004F470000}"/>
    <cellStyle name="RowTitles1-Detail 4 2 10 6" xfId="5918" xr:uid="{00000000-0005-0000-0000-000050470000}"/>
    <cellStyle name="RowTitles1-Detail 4 2 10 6 2" xfId="18665" xr:uid="{00000000-0005-0000-0000-000051470000}"/>
    <cellStyle name="RowTitles1-Detail 4 2 10 7" xfId="26847" xr:uid="{00000000-0005-0000-0000-000052470000}"/>
    <cellStyle name="RowTitles1-Detail 4 2 11" xfId="2561" xr:uid="{00000000-0005-0000-0000-000053470000}"/>
    <cellStyle name="RowTitles1-Detail 4 2 11 2" xfId="12202" xr:uid="{00000000-0005-0000-0000-000054470000}"/>
    <cellStyle name="RowTitles1-Detail 4 2 11 2 2" xfId="22602" xr:uid="{00000000-0005-0000-0000-000055470000}"/>
    <cellStyle name="RowTitles1-Detail 4 2 11 2 2 2" xfId="34283" xr:uid="{00000000-0005-0000-0000-000056470000}"/>
    <cellStyle name="RowTitles1-Detail 4 2 11 2 3" xfId="31483" xr:uid="{00000000-0005-0000-0000-000057470000}"/>
    <cellStyle name="RowTitles1-Detail 4 2 11 3" xfId="15849" xr:uid="{00000000-0005-0000-0000-000058470000}"/>
    <cellStyle name="RowTitles1-Detail 4 2 11 3 2" xfId="28515" xr:uid="{00000000-0005-0000-0000-000059470000}"/>
    <cellStyle name="RowTitles1-Detail 4 2 11 3 2 2" xfId="37302" xr:uid="{00000000-0005-0000-0000-00005A470000}"/>
    <cellStyle name="RowTitles1-Detail 4 2 11 4" xfId="6321" xr:uid="{00000000-0005-0000-0000-00005B470000}"/>
    <cellStyle name="RowTitles1-Detail 4 2 11 4 2" xfId="18488" xr:uid="{00000000-0005-0000-0000-00005C470000}"/>
    <cellStyle name="RowTitles1-Detail 4 2 11 5" xfId="5344" xr:uid="{00000000-0005-0000-0000-00005D470000}"/>
    <cellStyle name="RowTitles1-Detail 4 2 12" xfId="8051" xr:uid="{00000000-0005-0000-0000-00005E470000}"/>
    <cellStyle name="RowTitles1-Detail 4 2 12 2" xfId="26154" xr:uid="{00000000-0005-0000-0000-00005F470000}"/>
    <cellStyle name="RowTitles1-Detail 4 2 13" xfId="10268" xr:uid="{00000000-0005-0000-0000-000060470000}"/>
    <cellStyle name="RowTitles1-Detail 4 2 13 2" xfId="24663" xr:uid="{00000000-0005-0000-0000-000061470000}"/>
    <cellStyle name="RowTitles1-Detail 4 2 13 2 2" xfId="35659" xr:uid="{00000000-0005-0000-0000-000062470000}"/>
    <cellStyle name="RowTitles1-Detail 4 2 2" xfId="342" xr:uid="{00000000-0005-0000-0000-000063470000}"/>
    <cellStyle name="RowTitles1-Detail 4 2 2 10" xfId="2563" xr:uid="{00000000-0005-0000-0000-000064470000}"/>
    <cellStyle name="RowTitles1-Detail 4 2 2 10 2" xfId="12204" xr:uid="{00000000-0005-0000-0000-000065470000}"/>
    <cellStyle name="RowTitles1-Detail 4 2 2 10 2 2" xfId="22604" xr:uid="{00000000-0005-0000-0000-000066470000}"/>
    <cellStyle name="RowTitles1-Detail 4 2 2 10 2 2 2" xfId="34285" xr:uid="{00000000-0005-0000-0000-000067470000}"/>
    <cellStyle name="RowTitles1-Detail 4 2 2 10 2 3" xfId="31485" xr:uid="{00000000-0005-0000-0000-000068470000}"/>
    <cellStyle name="RowTitles1-Detail 4 2 2 10 3" xfId="15851" xr:uid="{00000000-0005-0000-0000-000069470000}"/>
    <cellStyle name="RowTitles1-Detail 4 2 2 10 3 2" xfId="28517" xr:uid="{00000000-0005-0000-0000-00006A470000}"/>
    <cellStyle name="RowTitles1-Detail 4 2 2 10 3 2 2" xfId="37304" xr:uid="{00000000-0005-0000-0000-00006B470000}"/>
    <cellStyle name="RowTitles1-Detail 4 2 2 10 4" xfId="6322" xr:uid="{00000000-0005-0000-0000-00006C470000}"/>
    <cellStyle name="RowTitles1-Detail 4 2 2 10 4 2" xfId="22217" xr:uid="{00000000-0005-0000-0000-00006D470000}"/>
    <cellStyle name="RowTitles1-Detail 4 2 2 10 5" xfId="25385" xr:uid="{00000000-0005-0000-0000-00006E470000}"/>
    <cellStyle name="RowTitles1-Detail 4 2 2 11" xfId="8957" xr:uid="{00000000-0005-0000-0000-00006F470000}"/>
    <cellStyle name="RowTitles1-Detail 4 2 2 11 2" xfId="20454" xr:uid="{00000000-0005-0000-0000-000070470000}"/>
    <cellStyle name="RowTitles1-Detail 4 2 2 12" xfId="10518" xr:uid="{00000000-0005-0000-0000-000071470000}"/>
    <cellStyle name="RowTitles1-Detail 4 2 2 12 2" xfId="20487" xr:uid="{00000000-0005-0000-0000-000072470000}"/>
    <cellStyle name="RowTitles1-Detail 4 2 2 12 2 2" xfId="33302" xr:uid="{00000000-0005-0000-0000-000073470000}"/>
    <cellStyle name="RowTitles1-Detail 4 2 2 2" xfId="436" xr:uid="{00000000-0005-0000-0000-000074470000}"/>
    <cellStyle name="RowTitles1-Detail 4 2 2 2 2" xfId="792" xr:uid="{00000000-0005-0000-0000-000075470000}"/>
    <cellStyle name="RowTitles1-Detail 4 2 2 2 2 2" xfId="2565" xr:uid="{00000000-0005-0000-0000-000076470000}"/>
    <cellStyle name="RowTitles1-Detail 4 2 2 2 2 2 2" xfId="12206" xr:uid="{00000000-0005-0000-0000-000077470000}"/>
    <cellStyle name="RowTitles1-Detail 4 2 2 2 2 2 2 2" xfId="22606" xr:uid="{00000000-0005-0000-0000-000078470000}"/>
    <cellStyle name="RowTitles1-Detail 4 2 2 2 2 2 2 2 2" xfId="34287" xr:uid="{00000000-0005-0000-0000-000079470000}"/>
    <cellStyle name="RowTitles1-Detail 4 2 2 2 2 2 2 3" xfId="31487" xr:uid="{00000000-0005-0000-0000-00007A470000}"/>
    <cellStyle name="RowTitles1-Detail 4 2 2 2 2 2 3" xfId="15853" xr:uid="{00000000-0005-0000-0000-00007B470000}"/>
    <cellStyle name="RowTitles1-Detail 4 2 2 2 2 2 3 2" xfId="28519" xr:uid="{00000000-0005-0000-0000-00007C470000}"/>
    <cellStyle name="RowTitles1-Detail 4 2 2 2 2 2 3 2 2" xfId="37306" xr:uid="{00000000-0005-0000-0000-00007D470000}"/>
    <cellStyle name="RowTitles1-Detail 4 2 2 2 2 2 4" xfId="6915" xr:uid="{00000000-0005-0000-0000-00007E470000}"/>
    <cellStyle name="RowTitles1-Detail 4 2 2 2 2 2 4 2" xfId="25310" xr:uid="{00000000-0005-0000-0000-00007F470000}"/>
    <cellStyle name="RowTitles1-Detail 4 2 2 2 2 2 5" xfId="20603" xr:uid="{00000000-0005-0000-0000-000080470000}"/>
    <cellStyle name="RowTitles1-Detail 4 2 2 2 2 3" xfId="3573" xr:uid="{00000000-0005-0000-0000-000081470000}"/>
    <cellStyle name="RowTitles1-Detail 4 2 2 2 2 3 2" xfId="13204" xr:uid="{00000000-0005-0000-0000-000082470000}"/>
    <cellStyle name="RowTitles1-Detail 4 2 2 2 2 3 2 2" xfId="23571" xr:uid="{00000000-0005-0000-0000-000083470000}"/>
    <cellStyle name="RowTitles1-Detail 4 2 2 2 2 3 2 2 2" xfId="35002" xr:uid="{00000000-0005-0000-0000-000084470000}"/>
    <cellStyle name="RowTitles1-Detail 4 2 2 2 2 3 2 3" xfId="32369" xr:uid="{00000000-0005-0000-0000-000085470000}"/>
    <cellStyle name="RowTitles1-Detail 4 2 2 2 2 3 3" xfId="16813" xr:uid="{00000000-0005-0000-0000-000086470000}"/>
    <cellStyle name="RowTitles1-Detail 4 2 2 2 2 3 3 2" xfId="29479" xr:uid="{00000000-0005-0000-0000-000087470000}"/>
    <cellStyle name="RowTitles1-Detail 4 2 2 2 2 3 3 2 2" xfId="38259" xr:uid="{00000000-0005-0000-0000-000088470000}"/>
    <cellStyle name="RowTitles1-Detail 4 2 2 2 2 3 4" xfId="8422" xr:uid="{00000000-0005-0000-0000-000089470000}"/>
    <cellStyle name="RowTitles1-Detail 4 2 2 2 2 3 4 2" xfId="5383" xr:uid="{00000000-0005-0000-0000-00008A470000}"/>
    <cellStyle name="RowTitles1-Detail 4 2 2 2 2 3 5" xfId="20701" xr:uid="{00000000-0005-0000-0000-00008B470000}"/>
    <cellStyle name="RowTitles1-Detail 4 2 2 2 2 4" xfId="9216" xr:uid="{00000000-0005-0000-0000-00008C470000}"/>
    <cellStyle name="RowTitles1-Detail 4 2 2 2 2 4 2" xfId="18400" xr:uid="{00000000-0005-0000-0000-00008D470000}"/>
    <cellStyle name="RowTitles1-Detail 4 2 2 2 2 5" xfId="10174" xr:uid="{00000000-0005-0000-0000-00008E470000}"/>
    <cellStyle name="RowTitles1-Detail 4 2 2 2 2 5 2" xfId="25076" xr:uid="{00000000-0005-0000-0000-00008F470000}"/>
    <cellStyle name="RowTitles1-Detail 4 2 2 2 2 5 2 2" xfId="35681" xr:uid="{00000000-0005-0000-0000-000090470000}"/>
    <cellStyle name="RowTitles1-Detail 4 2 2 2 3" xfId="1071" xr:uid="{00000000-0005-0000-0000-000091470000}"/>
    <cellStyle name="RowTitles1-Detail 4 2 2 2 3 2" xfId="2566" xr:uid="{00000000-0005-0000-0000-000092470000}"/>
    <cellStyle name="RowTitles1-Detail 4 2 2 2 3 2 2" xfId="12207" xr:uid="{00000000-0005-0000-0000-000093470000}"/>
    <cellStyle name="RowTitles1-Detail 4 2 2 2 3 2 2 2" xfId="22607" xr:uid="{00000000-0005-0000-0000-000094470000}"/>
    <cellStyle name="RowTitles1-Detail 4 2 2 2 3 2 2 2 2" xfId="34288" xr:uid="{00000000-0005-0000-0000-000095470000}"/>
    <cellStyle name="RowTitles1-Detail 4 2 2 2 3 2 2 3" xfId="31488" xr:uid="{00000000-0005-0000-0000-000096470000}"/>
    <cellStyle name="RowTitles1-Detail 4 2 2 2 3 2 3" xfId="15854" xr:uid="{00000000-0005-0000-0000-000097470000}"/>
    <cellStyle name="RowTitles1-Detail 4 2 2 2 3 2 3 2" xfId="28520" xr:uid="{00000000-0005-0000-0000-000098470000}"/>
    <cellStyle name="RowTitles1-Detail 4 2 2 2 3 2 3 2 2" xfId="37307" xr:uid="{00000000-0005-0000-0000-000099470000}"/>
    <cellStyle name="RowTitles1-Detail 4 2 2 2 3 2 4" xfId="7135" xr:uid="{00000000-0005-0000-0000-00009A470000}"/>
    <cellStyle name="RowTitles1-Detail 4 2 2 2 3 2 4 2" xfId="25423" xr:uid="{00000000-0005-0000-0000-00009B470000}"/>
    <cellStyle name="RowTitles1-Detail 4 2 2 2 3 2 5" xfId="24996" xr:uid="{00000000-0005-0000-0000-00009C470000}"/>
    <cellStyle name="RowTitles1-Detail 4 2 2 2 3 3" xfId="3849" xr:uid="{00000000-0005-0000-0000-00009D470000}"/>
    <cellStyle name="RowTitles1-Detail 4 2 2 2 3 3 2" xfId="13475" xr:uid="{00000000-0005-0000-0000-00009E470000}"/>
    <cellStyle name="RowTitles1-Detail 4 2 2 2 3 3 2 2" xfId="23836" xr:uid="{00000000-0005-0000-0000-00009F470000}"/>
    <cellStyle name="RowTitles1-Detail 4 2 2 2 3 3 2 2 2" xfId="35167" xr:uid="{00000000-0005-0000-0000-0000A0470000}"/>
    <cellStyle name="RowTitles1-Detail 4 2 2 2 3 3 2 3" xfId="32562" xr:uid="{00000000-0005-0000-0000-0000A1470000}"/>
    <cellStyle name="RowTitles1-Detail 4 2 2 2 3 3 3" xfId="17068" xr:uid="{00000000-0005-0000-0000-0000A2470000}"/>
    <cellStyle name="RowTitles1-Detail 4 2 2 2 3 3 3 2" xfId="29734" xr:uid="{00000000-0005-0000-0000-0000A3470000}"/>
    <cellStyle name="RowTitles1-Detail 4 2 2 2 3 3 3 2 2" xfId="38512" xr:uid="{00000000-0005-0000-0000-0000A4470000}"/>
    <cellStyle name="RowTitles1-Detail 4 2 2 2 3 3 4" xfId="8643" xr:uid="{00000000-0005-0000-0000-0000A5470000}"/>
    <cellStyle name="RowTitles1-Detail 4 2 2 2 3 3 4 2" xfId="25018" xr:uid="{00000000-0005-0000-0000-0000A6470000}"/>
    <cellStyle name="RowTitles1-Detail 4 2 2 2 3 3 5" xfId="17906" xr:uid="{00000000-0005-0000-0000-0000A7470000}"/>
    <cellStyle name="RowTitles1-Detail 4 2 2 2 3 4" xfId="9439" xr:uid="{00000000-0005-0000-0000-0000A8470000}"/>
    <cellStyle name="RowTitles1-Detail 4 2 2 2 3 4 2" xfId="18193" xr:uid="{00000000-0005-0000-0000-0000A9470000}"/>
    <cellStyle name="RowTitles1-Detail 4 2 2 2 3 5" xfId="10787" xr:uid="{00000000-0005-0000-0000-0000AA470000}"/>
    <cellStyle name="RowTitles1-Detail 4 2 2 2 3 5 2" xfId="21251" xr:uid="{00000000-0005-0000-0000-0000AB470000}"/>
    <cellStyle name="RowTitles1-Detail 4 2 2 2 3 5 2 2" xfId="33508" xr:uid="{00000000-0005-0000-0000-0000AC470000}"/>
    <cellStyle name="RowTitles1-Detail 4 2 2 2 3 5 3" xfId="30641" xr:uid="{00000000-0005-0000-0000-0000AD470000}"/>
    <cellStyle name="RowTitles1-Detail 4 2 2 2 3 6" xfId="14472" xr:uid="{00000000-0005-0000-0000-0000AE470000}"/>
    <cellStyle name="RowTitles1-Detail 4 2 2 2 3 6 2" xfId="27165" xr:uid="{00000000-0005-0000-0000-0000AF470000}"/>
    <cellStyle name="RowTitles1-Detail 4 2 2 2 3 6 2 2" xfId="36001" xr:uid="{00000000-0005-0000-0000-0000B0470000}"/>
    <cellStyle name="RowTitles1-Detail 4 2 2 2 3 7" xfId="5594" xr:uid="{00000000-0005-0000-0000-0000B1470000}"/>
    <cellStyle name="RowTitles1-Detail 4 2 2 2 3 7 2" xfId="24835" xr:uid="{00000000-0005-0000-0000-0000B2470000}"/>
    <cellStyle name="RowTitles1-Detail 4 2 2 2 3 8" xfId="17941" xr:uid="{00000000-0005-0000-0000-0000B3470000}"/>
    <cellStyle name="RowTitles1-Detail 4 2 2 2 4" xfId="1304" xr:uid="{00000000-0005-0000-0000-0000B4470000}"/>
    <cellStyle name="RowTitles1-Detail 4 2 2 2 4 2" xfId="2567" xr:uid="{00000000-0005-0000-0000-0000B5470000}"/>
    <cellStyle name="RowTitles1-Detail 4 2 2 2 4 2 2" xfId="12208" xr:uid="{00000000-0005-0000-0000-0000B6470000}"/>
    <cellStyle name="RowTitles1-Detail 4 2 2 2 4 2 2 2" xfId="22608" xr:uid="{00000000-0005-0000-0000-0000B7470000}"/>
    <cellStyle name="RowTitles1-Detail 4 2 2 2 4 2 2 2 2" xfId="34289" xr:uid="{00000000-0005-0000-0000-0000B8470000}"/>
    <cellStyle name="RowTitles1-Detail 4 2 2 2 4 2 2 3" xfId="31489" xr:uid="{00000000-0005-0000-0000-0000B9470000}"/>
    <cellStyle name="RowTitles1-Detail 4 2 2 2 4 2 3" xfId="15855" xr:uid="{00000000-0005-0000-0000-0000BA470000}"/>
    <cellStyle name="RowTitles1-Detail 4 2 2 2 4 2 3 2" xfId="28521" xr:uid="{00000000-0005-0000-0000-0000BB470000}"/>
    <cellStyle name="RowTitles1-Detail 4 2 2 2 4 2 3 2 2" xfId="37308" xr:uid="{00000000-0005-0000-0000-0000BC470000}"/>
    <cellStyle name="RowTitles1-Detail 4 2 2 2 4 2 4" xfId="7464" xr:uid="{00000000-0005-0000-0000-0000BD470000}"/>
    <cellStyle name="RowTitles1-Detail 4 2 2 2 4 2 4 2" xfId="18321" xr:uid="{00000000-0005-0000-0000-0000BE470000}"/>
    <cellStyle name="RowTitles1-Detail 4 2 2 2 4 2 5" xfId="18904" xr:uid="{00000000-0005-0000-0000-0000BF470000}"/>
    <cellStyle name="RowTitles1-Detail 4 2 2 2 4 3" xfId="4082" xr:uid="{00000000-0005-0000-0000-0000C0470000}"/>
    <cellStyle name="RowTitles1-Detail 4 2 2 2 4 3 2" xfId="13704" xr:uid="{00000000-0005-0000-0000-0000C1470000}"/>
    <cellStyle name="RowTitles1-Detail 4 2 2 2 4 3 2 2" xfId="24056" xr:uid="{00000000-0005-0000-0000-0000C2470000}"/>
    <cellStyle name="RowTitles1-Detail 4 2 2 2 4 3 2 2 2" xfId="35316" xr:uid="{00000000-0005-0000-0000-0000C3470000}"/>
    <cellStyle name="RowTitles1-Detail 4 2 2 2 4 3 2 3" xfId="32734" xr:uid="{00000000-0005-0000-0000-0000C4470000}"/>
    <cellStyle name="RowTitles1-Detail 4 2 2 2 4 3 3" xfId="17281" xr:uid="{00000000-0005-0000-0000-0000C5470000}"/>
    <cellStyle name="RowTitles1-Detail 4 2 2 2 4 3 3 2" xfId="29947" xr:uid="{00000000-0005-0000-0000-0000C6470000}"/>
    <cellStyle name="RowTitles1-Detail 4 2 2 2 4 3 3 2 2" xfId="38724" xr:uid="{00000000-0005-0000-0000-0000C7470000}"/>
    <cellStyle name="RowTitles1-Detail 4 2 2 2 4 3 4" xfId="9787" xr:uid="{00000000-0005-0000-0000-0000C8470000}"/>
    <cellStyle name="RowTitles1-Detail 4 2 2 2 4 3 4 2" xfId="19654" xr:uid="{00000000-0005-0000-0000-0000C9470000}"/>
    <cellStyle name="RowTitles1-Detail 4 2 2 2 4 3 5" xfId="18510" xr:uid="{00000000-0005-0000-0000-0000CA470000}"/>
    <cellStyle name="RowTitles1-Detail 4 2 2 2 4 4" xfId="10975" xr:uid="{00000000-0005-0000-0000-0000CB470000}"/>
    <cellStyle name="RowTitles1-Detail 4 2 2 2 4 4 2" xfId="21414" xr:uid="{00000000-0005-0000-0000-0000CC470000}"/>
    <cellStyle name="RowTitles1-Detail 4 2 2 2 4 4 2 2" xfId="33601" xr:uid="{00000000-0005-0000-0000-0000CD470000}"/>
    <cellStyle name="RowTitles1-Detail 4 2 2 2 4 4 3" xfId="30749" xr:uid="{00000000-0005-0000-0000-0000CE470000}"/>
    <cellStyle name="RowTitles1-Detail 4 2 2 2 4 5" xfId="14682" xr:uid="{00000000-0005-0000-0000-0000CF470000}"/>
    <cellStyle name="RowTitles1-Detail 4 2 2 2 4 5 2" xfId="27367" xr:uid="{00000000-0005-0000-0000-0000D0470000}"/>
    <cellStyle name="RowTitles1-Detail 4 2 2 2 4 5 2 2" xfId="36195" xr:uid="{00000000-0005-0000-0000-0000D1470000}"/>
    <cellStyle name="RowTitles1-Detail 4 2 2 2 4 6" xfId="5919" xr:uid="{00000000-0005-0000-0000-0000D2470000}"/>
    <cellStyle name="RowTitles1-Detail 4 2 2 2 4 6 2" xfId="26337" xr:uid="{00000000-0005-0000-0000-0000D3470000}"/>
    <cellStyle name="RowTitles1-Detail 4 2 2 2 4 7" xfId="20634" xr:uid="{00000000-0005-0000-0000-0000D4470000}"/>
    <cellStyle name="RowTitles1-Detail 4 2 2 2 5" xfId="1520" xr:uid="{00000000-0005-0000-0000-0000D5470000}"/>
    <cellStyle name="RowTitles1-Detail 4 2 2 2 5 2" xfId="2568" xr:uid="{00000000-0005-0000-0000-0000D6470000}"/>
    <cellStyle name="RowTitles1-Detail 4 2 2 2 5 2 2" xfId="12209" xr:uid="{00000000-0005-0000-0000-0000D7470000}"/>
    <cellStyle name="RowTitles1-Detail 4 2 2 2 5 2 2 2" xfId="22609" xr:uid="{00000000-0005-0000-0000-0000D8470000}"/>
    <cellStyle name="RowTitles1-Detail 4 2 2 2 5 2 2 2 2" xfId="34290" xr:uid="{00000000-0005-0000-0000-0000D9470000}"/>
    <cellStyle name="RowTitles1-Detail 4 2 2 2 5 2 2 3" xfId="31490" xr:uid="{00000000-0005-0000-0000-0000DA470000}"/>
    <cellStyle name="RowTitles1-Detail 4 2 2 2 5 2 3" xfId="15856" xr:uid="{00000000-0005-0000-0000-0000DB470000}"/>
    <cellStyle name="RowTitles1-Detail 4 2 2 2 5 2 3 2" xfId="28522" xr:uid="{00000000-0005-0000-0000-0000DC470000}"/>
    <cellStyle name="RowTitles1-Detail 4 2 2 2 5 2 3 2 2" xfId="37309" xr:uid="{00000000-0005-0000-0000-0000DD470000}"/>
    <cellStyle name="RowTitles1-Detail 4 2 2 2 5 2 4" xfId="7465" xr:uid="{00000000-0005-0000-0000-0000DE470000}"/>
    <cellStyle name="RowTitles1-Detail 4 2 2 2 5 2 4 2" xfId="20491" xr:uid="{00000000-0005-0000-0000-0000DF470000}"/>
    <cellStyle name="RowTitles1-Detail 4 2 2 2 5 2 5" xfId="26708" xr:uid="{00000000-0005-0000-0000-0000E0470000}"/>
    <cellStyle name="RowTitles1-Detail 4 2 2 2 5 3" xfId="4298" xr:uid="{00000000-0005-0000-0000-0000E1470000}"/>
    <cellStyle name="RowTitles1-Detail 4 2 2 2 5 3 2" xfId="13920" xr:uid="{00000000-0005-0000-0000-0000E2470000}"/>
    <cellStyle name="RowTitles1-Detail 4 2 2 2 5 3 2 2" xfId="24261" xr:uid="{00000000-0005-0000-0000-0000E3470000}"/>
    <cellStyle name="RowTitles1-Detail 4 2 2 2 5 3 2 2 2" xfId="35456" xr:uid="{00000000-0005-0000-0000-0000E4470000}"/>
    <cellStyle name="RowTitles1-Detail 4 2 2 2 5 3 2 3" xfId="32895" xr:uid="{00000000-0005-0000-0000-0000E5470000}"/>
    <cellStyle name="RowTitles1-Detail 4 2 2 2 5 3 3" xfId="17479" xr:uid="{00000000-0005-0000-0000-0000E6470000}"/>
    <cellStyle name="RowTitles1-Detail 4 2 2 2 5 3 3 2" xfId="30145" xr:uid="{00000000-0005-0000-0000-0000E7470000}"/>
    <cellStyle name="RowTitles1-Detail 4 2 2 2 5 3 3 2 2" xfId="38922" xr:uid="{00000000-0005-0000-0000-0000E8470000}"/>
    <cellStyle name="RowTitles1-Detail 4 2 2 2 5 3 4" xfId="9788" xr:uid="{00000000-0005-0000-0000-0000E9470000}"/>
    <cellStyle name="RowTitles1-Detail 4 2 2 2 5 3 4 2" xfId="18359" xr:uid="{00000000-0005-0000-0000-0000EA470000}"/>
    <cellStyle name="RowTitles1-Detail 4 2 2 2 5 3 5" xfId="19387" xr:uid="{00000000-0005-0000-0000-0000EB470000}"/>
    <cellStyle name="RowTitles1-Detail 4 2 2 2 5 4" xfId="11191" xr:uid="{00000000-0005-0000-0000-0000EC470000}"/>
    <cellStyle name="RowTitles1-Detail 4 2 2 2 5 4 2" xfId="21622" xr:uid="{00000000-0005-0000-0000-0000ED470000}"/>
    <cellStyle name="RowTitles1-Detail 4 2 2 2 5 4 2 2" xfId="33741" xr:uid="{00000000-0005-0000-0000-0000EE470000}"/>
    <cellStyle name="RowTitles1-Detail 4 2 2 2 5 4 3" xfId="30910" xr:uid="{00000000-0005-0000-0000-0000EF470000}"/>
    <cellStyle name="RowTitles1-Detail 4 2 2 2 5 5" xfId="14898" xr:uid="{00000000-0005-0000-0000-0000F0470000}"/>
    <cellStyle name="RowTitles1-Detail 4 2 2 2 5 5 2" xfId="27574" xr:uid="{00000000-0005-0000-0000-0000F1470000}"/>
    <cellStyle name="RowTitles1-Detail 4 2 2 2 5 5 2 2" xfId="36393" xr:uid="{00000000-0005-0000-0000-0000F2470000}"/>
    <cellStyle name="RowTitles1-Detail 4 2 2 2 5 6" xfId="5920" xr:uid="{00000000-0005-0000-0000-0000F3470000}"/>
    <cellStyle name="RowTitles1-Detail 4 2 2 2 5 6 2" xfId="20325" xr:uid="{00000000-0005-0000-0000-0000F4470000}"/>
    <cellStyle name="RowTitles1-Detail 4 2 2 2 5 7" xfId="25601" xr:uid="{00000000-0005-0000-0000-0000F5470000}"/>
    <cellStyle name="RowTitles1-Detail 4 2 2 2 6" xfId="1722" xr:uid="{00000000-0005-0000-0000-0000F6470000}"/>
    <cellStyle name="RowTitles1-Detail 4 2 2 2 6 2" xfId="2569" xr:uid="{00000000-0005-0000-0000-0000F7470000}"/>
    <cellStyle name="RowTitles1-Detail 4 2 2 2 6 2 2" xfId="12210" xr:uid="{00000000-0005-0000-0000-0000F8470000}"/>
    <cellStyle name="RowTitles1-Detail 4 2 2 2 6 2 2 2" xfId="22610" xr:uid="{00000000-0005-0000-0000-0000F9470000}"/>
    <cellStyle name="RowTitles1-Detail 4 2 2 2 6 2 2 2 2" xfId="34291" xr:uid="{00000000-0005-0000-0000-0000FA470000}"/>
    <cellStyle name="RowTitles1-Detail 4 2 2 2 6 2 2 3" xfId="31491" xr:uid="{00000000-0005-0000-0000-0000FB470000}"/>
    <cellStyle name="RowTitles1-Detail 4 2 2 2 6 2 3" xfId="15857" xr:uid="{00000000-0005-0000-0000-0000FC470000}"/>
    <cellStyle name="RowTitles1-Detail 4 2 2 2 6 2 3 2" xfId="28523" xr:uid="{00000000-0005-0000-0000-0000FD470000}"/>
    <cellStyle name="RowTitles1-Detail 4 2 2 2 6 2 3 2 2" xfId="37310" xr:uid="{00000000-0005-0000-0000-0000FE470000}"/>
    <cellStyle name="RowTitles1-Detail 4 2 2 2 6 2 4" xfId="7466" xr:uid="{00000000-0005-0000-0000-0000FF470000}"/>
    <cellStyle name="RowTitles1-Detail 4 2 2 2 6 2 4 2" xfId="25593" xr:uid="{00000000-0005-0000-0000-000000480000}"/>
    <cellStyle name="RowTitles1-Detail 4 2 2 2 6 2 5" xfId="19462" xr:uid="{00000000-0005-0000-0000-000001480000}"/>
    <cellStyle name="RowTitles1-Detail 4 2 2 2 6 3" xfId="4500" xr:uid="{00000000-0005-0000-0000-000002480000}"/>
    <cellStyle name="RowTitles1-Detail 4 2 2 2 6 3 2" xfId="14122" xr:uid="{00000000-0005-0000-0000-000003480000}"/>
    <cellStyle name="RowTitles1-Detail 4 2 2 2 6 3 2 2" xfId="24454" xr:uid="{00000000-0005-0000-0000-000004480000}"/>
    <cellStyle name="RowTitles1-Detail 4 2 2 2 6 3 2 2 2" xfId="35587" xr:uid="{00000000-0005-0000-0000-000005480000}"/>
    <cellStyle name="RowTitles1-Detail 4 2 2 2 6 3 2 3" xfId="33047" xr:uid="{00000000-0005-0000-0000-000006480000}"/>
    <cellStyle name="RowTitles1-Detail 4 2 2 2 6 3 3" xfId="17666" xr:uid="{00000000-0005-0000-0000-000007480000}"/>
    <cellStyle name="RowTitles1-Detail 4 2 2 2 6 3 3 2" xfId="30332" xr:uid="{00000000-0005-0000-0000-000008480000}"/>
    <cellStyle name="RowTitles1-Detail 4 2 2 2 6 3 3 2 2" xfId="39109" xr:uid="{00000000-0005-0000-0000-000009480000}"/>
    <cellStyle name="RowTitles1-Detail 4 2 2 2 6 3 4" xfId="9789" xr:uid="{00000000-0005-0000-0000-00000A480000}"/>
    <cellStyle name="RowTitles1-Detail 4 2 2 2 6 3 4 2" xfId="13489" xr:uid="{00000000-0005-0000-0000-00000B480000}"/>
    <cellStyle name="RowTitles1-Detail 4 2 2 2 6 3 5" xfId="18175" xr:uid="{00000000-0005-0000-0000-00000C480000}"/>
    <cellStyle name="RowTitles1-Detail 4 2 2 2 6 4" xfId="11393" xr:uid="{00000000-0005-0000-0000-00000D480000}"/>
    <cellStyle name="RowTitles1-Detail 4 2 2 2 6 4 2" xfId="21818" xr:uid="{00000000-0005-0000-0000-00000E480000}"/>
    <cellStyle name="RowTitles1-Detail 4 2 2 2 6 4 2 2" xfId="33872" xr:uid="{00000000-0005-0000-0000-00000F480000}"/>
    <cellStyle name="RowTitles1-Detail 4 2 2 2 6 4 3" xfId="31062" xr:uid="{00000000-0005-0000-0000-000010480000}"/>
    <cellStyle name="RowTitles1-Detail 4 2 2 2 6 5" xfId="15100" xr:uid="{00000000-0005-0000-0000-000011480000}"/>
    <cellStyle name="RowTitles1-Detail 4 2 2 2 6 5 2" xfId="27769" xr:uid="{00000000-0005-0000-0000-000012480000}"/>
    <cellStyle name="RowTitles1-Detail 4 2 2 2 6 5 2 2" xfId="36580" xr:uid="{00000000-0005-0000-0000-000013480000}"/>
    <cellStyle name="RowTitles1-Detail 4 2 2 2 6 6" xfId="5921" xr:uid="{00000000-0005-0000-0000-000014480000}"/>
    <cellStyle name="RowTitles1-Detail 4 2 2 2 6 6 2" xfId="25069" xr:uid="{00000000-0005-0000-0000-000015480000}"/>
    <cellStyle name="RowTitles1-Detail 4 2 2 2 6 7" xfId="26224" xr:uid="{00000000-0005-0000-0000-000016480000}"/>
    <cellStyle name="RowTitles1-Detail 4 2 2 2 7" xfId="2564" xr:uid="{00000000-0005-0000-0000-000017480000}"/>
    <cellStyle name="RowTitles1-Detail 4 2 2 2 7 2" xfId="12205" xr:uid="{00000000-0005-0000-0000-000018480000}"/>
    <cellStyle name="RowTitles1-Detail 4 2 2 2 7 2 2" xfId="22605" xr:uid="{00000000-0005-0000-0000-000019480000}"/>
    <cellStyle name="RowTitles1-Detail 4 2 2 2 7 2 2 2" xfId="34286" xr:uid="{00000000-0005-0000-0000-00001A480000}"/>
    <cellStyle name="RowTitles1-Detail 4 2 2 2 7 2 3" xfId="31486" xr:uid="{00000000-0005-0000-0000-00001B480000}"/>
    <cellStyle name="RowTitles1-Detail 4 2 2 2 7 3" xfId="15852" xr:uid="{00000000-0005-0000-0000-00001C480000}"/>
    <cellStyle name="RowTitles1-Detail 4 2 2 2 7 3 2" xfId="28518" xr:uid="{00000000-0005-0000-0000-00001D480000}"/>
    <cellStyle name="RowTitles1-Detail 4 2 2 2 7 3 2 2" xfId="37305" xr:uid="{00000000-0005-0000-0000-00001E480000}"/>
    <cellStyle name="RowTitles1-Detail 4 2 2 2 7 4" xfId="6477" xr:uid="{00000000-0005-0000-0000-00001F480000}"/>
    <cellStyle name="RowTitles1-Detail 4 2 2 2 7 4 2" xfId="25541" xr:uid="{00000000-0005-0000-0000-000020480000}"/>
    <cellStyle name="RowTitles1-Detail 4 2 2 2 7 5" xfId="17819" xr:uid="{00000000-0005-0000-0000-000021480000}"/>
    <cellStyle name="RowTitles1-Detail 4 2 2 2 8" xfId="8873" xr:uid="{00000000-0005-0000-0000-000022480000}"/>
    <cellStyle name="RowTitles1-Detail 4 2 2 2 8 2" xfId="20620" xr:uid="{00000000-0005-0000-0000-000023480000}"/>
    <cellStyle name="RowTitles1-Detail 4 2 2 2 9" xfId="10837" xr:uid="{00000000-0005-0000-0000-000024480000}"/>
    <cellStyle name="RowTitles1-Detail 4 2 2 2 9 2" xfId="19805" xr:uid="{00000000-0005-0000-0000-000025480000}"/>
    <cellStyle name="RowTitles1-Detail 4 2 2 2 9 2 2" xfId="33262" xr:uid="{00000000-0005-0000-0000-000026480000}"/>
    <cellStyle name="RowTitles1-Detail 4 2 2 2_STUD aligned by INSTIT" xfId="4997" xr:uid="{00000000-0005-0000-0000-000027480000}"/>
    <cellStyle name="RowTitles1-Detail 4 2 2 3" xfId="499" xr:uid="{00000000-0005-0000-0000-000028480000}"/>
    <cellStyle name="RowTitles1-Detail 4 2 2 3 2" xfId="855" xr:uid="{00000000-0005-0000-0000-000029480000}"/>
    <cellStyle name="RowTitles1-Detail 4 2 2 3 2 2" xfId="2571" xr:uid="{00000000-0005-0000-0000-00002A480000}"/>
    <cellStyle name="RowTitles1-Detail 4 2 2 3 2 2 2" xfId="12212" xr:uid="{00000000-0005-0000-0000-00002B480000}"/>
    <cellStyle name="RowTitles1-Detail 4 2 2 3 2 2 2 2" xfId="22612" xr:uid="{00000000-0005-0000-0000-00002C480000}"/>
    <cellStyle name="RowTitles1-Detail 4 2 2 3 2 2 2 2 2" xfId="34293" xr:uid="{00000000-0005-0000-0000-00002D480000}"/>
    <cellStyle name="RowTitles1-Detail 4 2 2 3 2 2 2 3" xfId="31493" xr:uid="{00000000-0005-0000-0000-00002E480000}"/>
    <cellStyle name="RowTitles1-Detail 4 2 2 3 2 2 3" xfId="15859" xr:uid="{00000000-0005-0000-0000-00002F480000}"/>
    <cellStyle name="RowTitles1-Detail 4 2 2 3 2 2 3 2" xfId="28525" xr:uid="{00000000-0005-0000-0000-000030480000}"/>
    <cellStyle name="RowTitles1-Detail 4 2 2 3 2 2 3 2 2" xfId="37312" xr:uid="{00000000-0005-0000-0000-000031480000}"/>
    <cellStyle name="RowTitles1-Detail 4 2 2 3 2 2 4" xfId="6797" xr:uid="{00000000-0005-0000-0000-000032480000}"/>
    <cellStyle name="RowTitles1-Detail 4 2 2 3 2 2 4 2" xfId="18414" xr:uid="{00000000-0005-0000-0000-000033480000}"/>
    <cellStyle name="RowTitles1-Detail 4 2 2 3 2 2 5" xfId="26638" xr:uid="{00000000-0005-0000-0000-000034480000}"/>
    <cellStyle name="RowTitles1-Detail 4 2 2 3 2 3" xfId="3636" xr:uid="{00000000-0005-0000-0000-000035480000}"/>
    <cellStyle name="RowTitles1-Detail 4 2 2 3 2 3 2" xfId="13263" xr:uid="{00000000-0005-0000-0000-000036480000}"/>
    <cellStyle name="RowTitles1-Detail 4 2 2 3 2 3 2 2" xfId="23629" xr:uid="{00000000-0005-0000-0000-000037480000}"/>
    <cellStyle name="RowTitles1-Detail 4 2 2 3 2 3 2 2 2" xfId="35038" xr:uid="{00000000-0005-0000-0000-000038480000}"/>
    <cellStyle name="RowTitles1-Detail 4 2 2 3 2 3 2 3" xfId="32411" xr:uid="{00000000-0005-0000-0000-000039480000}"/>
    <cellStyle name="RowTitles1-Detail 4 2 2 3 2 3 3" xfId="16869" xr:uid="{00000000-0005-0000-0000-00003A480000}"/>
    <cellStyle name="RowTitles1-Detail 4 2 2 3 2 3 3 2" xfId="29535" xr:uid="{00000000-0005-0000-0000-00003B480000}"/>
    <cellStyle name="RowTitles1-Detail 4 2 2 3 2 3 3 2 2" xfId="38314" xr:uid="{00000000-0005-0000-0000-00003C480000}"/>
    <cellStyle name="RowTitles1-Detail 4 2 2 3 2 3 4" xfId="8303" xr:uid="{00000000-0005-0000-0000-00003D480000}"/>
    <cellStyle name="RowTitles1-Detail 4 2 2 3 2 3 4 2" xfId="17863" xr:uid="{00000000-0005-0000-0000-00003E480000}"/>
    <cellStyle name="RowTitles1-Detail 4 2 2 3 2 3 5" xfId="18034" xr:uid="{00000000-0005-0000-0000-00003F480000}"/>
    <cellStyle name="RowTitles1-Detail 4 2 2 3 2 4" xfId="9096" xr:uid="{00000000-0005-0000-0000-000040480000}"/>
    <cellStyle name="RowTitles1-Detail 4 2 2 3 2 4 2" xfId="18726" xr:uid="{00000000-0005-0000-0000-000041480000}"/>
    <cellStyle name="RowTitles1-Detail 4 2 2 3 2 5" xfId="10607" xr:uid="{00000000-0005-0000-0000-000042480000}"/>
    <cellStyle name="RowTitles1-Detail 4 2 2 3 2 5 2" xfId="21090" xr:uid="{00000000-0005-0000-0000-000043480000}"/>
    <cellStyle name="RowTitles1-Detail 4 2 2 3 2 5 2 2" xfId="33425" xr:uid="{00000000-0005-0000-0000-000044480000}"/>
    <cellStyle name="RowTitles1-Detail 4 2 2 3 2 5 3" xfId="30540" xr:uid="{00000000-0005-0000-0000-000045480000}"/>
    <cellStyle name="RowTitles1-Detail 4 2 2 3 2 6" xfId="14269" xr:uid="{00000000-0005-0000-0000-000046480000}"/>
    <cellStyle name="RowTitles1-Detail 4 2 2 3 2 6 2" xfId="26970" xr:uid="{00000000-0005-0000-0000-000047480000}"/>
    <cellStyle name="RowTitles1-Detail 4 2 2 3 2 6 2 2" xfId="35812" xr:uid="{00000000-0005-0000-0000-000048480000}"/>
    <cellStyle name="RowTitles1-Detail 4 2 2 3 2 7" xfId="5325" xr:uid="{00000000-0005-0000-0000-000049480000}"/>
    <cellStyle name="RowTitles1-Detail 4 2 2 3 2 7 2" xfId="19641" xr:uid="{00000000-0005-0000-0000-00004A480000}"/>
    <cellStyle name="RowTitles1-Detail 4 2 2 3 2 8" xfId="20087" xr:uid="{00000000-0005-0000-0000-00004B480000}"/>
    <cellStyle name="RowTitles1-Detail 4 2 2 3 3" xfId="1134" xr:uid="{00000000-0005-0000-0000-00004C480000}"/>
    <cellStyle name="RowTitles1-Detail 4 2 2 3 3 2" xfId="2572" xr:uid="{00000000-0005-0000-0000-00004D480000}"/>
    <cellStyle name="RowTitles1-Detail 4 2 2 3 3 2 2" xfId="12213" xr:uid="{00000000-0005-0000-0000-00004E480000}"/>
    <cellStyle name="RowTitles1-Detail 4 2 2 3 3 2 2 2" xfId="22613" xr:uid="{00000000-0005-0000-0000-00004F480000}"/>
    <cellStyle name="RowTitles1-Detail 4 2 2 3 3 2 2 2 2" xfId="34294" xr:uid="{00000000-0005-0000-0000-000050480000}"/>
    <cellStyle name="RowTitles1-Detail 4 2 2 3 3 2 2 3" xfId="31494" xr:uid="{00000000-0005-0000-0000-000051480000}"/>
    <cellStyle name="RowTitles1-Detail 4 2 2 3 3 2 3" xfId="15860" xr:uid="{00000000-0005-0000-0000-000052480000}"/>
    <cellStyle name="RowTitles1-Detail 4 2 2 3 3 2 3 2" xfId="28526" xr:uid="{00000000-0005-0000-0000-000053480000}"/>
    <cellStyle name="RowTitles1-Detail 4 2 2 3 3 2 3 2 2" xfId="37313" xr:uid="{00000000-0005-0000-0000-000054480000}"/>
    <cellStyle name="RowTitles1-Detail 4 2 2 3 3 2 4" xfId="6971" xr:uid="{00000000-0005-0000-0000-000055480000}"/>
    <cellStyle name="RowTitles1-Detail 4 2 2 3 3 2 4 2" xfId="26732" xr:uid="{00000000-0005-0000-0000-000056480000}"/>
    <cellStyle name="RowTitles1-Detail 4 2 2 3 3 2 5" xfId="5333" xr:uid="{00000000-0005-0000-0000-000057480000}"/>
    <cellStyle name="RowTitles1-Detail 4 2 2 3 3 3" xfId="3912" xr:uid="{00000000-0005-0000-0000-000058480000}"/>
    <cellStyle name="RowTitles1-Detail 4 2 2 3 3 3 2" xfId="13534" xr:uid="{00000000-0005-0000-0000-000059480000}"/>
    <cellStyle name="RowTitles1-Detail 4 2 2 3 3 3 2 2" xfId="23894" xr:uid="{00000000-0005-0000-0000-00005A480000}"/>
    <cellStyle name="RowTitles1-Detail 4 2 2 3 3 3 2 2 2" xfId="35203" xr:uid="{00000000-0005-0000-0000-00005B480000}"/>
    <cellStyle name="RowTitles1-Detail 4 2 2 3 3 3 2 3" xfId="32604" xr:uid="{00000000-0005-0000-0000-00005C480000}"/>
    <cellStyle name="RowTitles1-Detail 4 2 2 3 3 3 3" xfId="17124" xr:uid="{00000000-0005-0000-0000-00005D480000}"/>
    <cellStyle name="RowTitles1-Detail 4 2 2 3 3 3 3 2" xfId="29790" xr:uid="{00000000-0005-0000-0000-00005E480000}"/>
    <cellStyle name="RowTitles1-Detail 4 2 2 3 3 3 3 2 2" xfId="38567" xr:uid="{00000000-0005-0000-0000-00005F480000}"/>
    <cellStyle name="RowTitles1-Detail 4 2 2 3 3 3 4" xfId="8479" xr:uid="{00000000-0005-0000-0000-000060480000}"/>
    <cellStyle name="RowTitles1-Detail 4 2 2 3 3 3 4 2" xfId="26575" xr:uid="{00000000-0005-0000-0000-000061480000}"/>
    <cellStyle name="RowTitles1-Detail 4 2 2 3 3 3 5" xfId="18630" xr:uid="{00000000-0005-0000-0000-000062480000}"/>
    <cellStyle name="RowTitles1-Detail 4 2 2 3 3 4" xfId="9275" xr:uid="{00000000-0005-0000-0000-000063480000}"/>
    <cellStyle name="RowTitles1-Detail 4 2 2 3 3 4 2" xfId="20961" xr:uid="{00000000-0005-0000-0000-000064480000}"/>
    <cellStyle name="RowTitles1-Detail 4 2 2 3 3 5" xfId="14513" xr:uid="{00000000-0005-0000-0000-000065480000}"/>
    <cellStyle name="RowTitles1-Detail 4 2 2 3 3 5 2" xfId="27204" xr:uid="{00000000-0005-0000-0000-000066480000}"/>
    <cellStyle name="RowTitles1-Detail 4 2 2 3 3 5 2 2" xfId="36039" xr:uid="{00000000-0005-0000-0000-000067480000}"/>
    <cellStyle name="RowTitles1-Detail 4 2 2 3 4" xfId="1362" xr:uid="{00000000-0005-0000-0000-000068480000}"/>
    <cellStyle name="RowTitles1-Detail 4 2 2 3 4 2" xfId="2573" xr:uid="{00000000-0005-0000-0000-000069480000}"/>
    <cellStyle name="RowTitles1-Detail 4 2 2 3 4 2 2" xfId="12214" xr:uid="{00000000-0005-0000-0000-00006A480000}"/>
    <cellStyle name="RowTitles1-Detail 4 2 2 3 4 2 2 2" xfId="22614" xr:uid="{00000000-0005-0000-0000-00006B480000}"/>
    <cellStyle name="RowTitles1-Detail 4 2 2 3 4 2 2 2 2" xfId="34295" xr:uid="{00000000-0005-0000-0000-00006C480000}"/>
    <cellStyle name="RowTitles1-Detail 4 2 2 3 4 2 2 3" xfId="31495" xr:uid="{00000000-0005-0000-0000-00006D480000}"/>
    <cellStyle name="RowTitles1-Detail 4 2 2 3 4 2 3" xfId="15861" xr:uid="{00000000-0005-0000-0000-00006E480000}"/>
    <cellStyle name="RowTitles1-Detail 4 2 2 3 4 2 3 2" xfId="28527" xr:uid="{00000000-0005-0000-0000-00006F480000}"/>
    <cellStyle name="RowTitles1-Detail 4 2 2 3 4 2 3 2 2" xfId="37314" xr:uid="{00000000-0005-0000-0000-000070480000}"/>
    <cellStyle name="RowTitles1-Detail 4 2 2 3 4 2 4" xfId="7467" xr:uid="{00000000-0005-0000-0000-000071480000}"/>
    <cellStyle name="RowTitles1-Detail 4 2 2 3 4 2 4 2" xfId="26210" xr:uid="{00000000-0005-0000-0000-000072480000}"/>
    <cellStyle name="RowTitles1-Detail 4 2 2 3 4 2 5" xfId="21195" xr:uid="{00000000-0005-0000-0000-000073480000}"/>
    <cellStyle name="RowTitles1-Detail 4 2 2 3 4 3" xfId="4140" xr:uid="{00000000-0005-0000-0000-000074480000}"/>
    <cellStyle name="RowTitles1-Detail 4 2 2 3 4 3 2" xfId="13762" xr:uid="{00000000-0005-0000-0000-000075480000}"/>
    <cellStyle name="RowTitles1-Detail 4 2 2 3 4 3 2 2" xfId="24111" xr:uid="{00000000-0005-0000-0000-000076480000}"/>
    <cellStyle name="RowTitles1-Detail 4 2 2 3 4 3 2 2 2" xfId="35352" xr:uid="{00000000-0005-0000-0000-000077480000}"/>
    <cellStyle name="RowTitles1-Detail 4 2 2 3 4 3 2 3" xfId="32776" xr:uid="{00000000-0005-0000-0000-000078480000}"/>
    <cellStyle name="RowTitles1-Detail 4 2 2 3 4 3 3" xfId="17336" xr:uid="{00000000-0005-0000-0000-000079480000}"/>
    <cellStyle name="RowTitles1-Detail 4 2 2 3 4 3 3 2" xfId="30002" xr:uid="{00000000-0005-0000-0000-00007A480000}"/>
    <cellStyle name="RowTitles1-Detail 4 2 2 3 4 3 3 2 2" xfId="38779" xr:uid="{00000000-0005-0000-0000-00007B480000}"/>
    <cellStyle name="RowTitles1-Detail 4 2 2 3 4 3 4" xfId="9790" xr:uid="{00000000-0005-0000-0000-00007C480000}"/>
    <cellStyle name="RowTitles1-Detail 4 2 2 3 4 3 4 2" xfId="4674" xr:uid="{00000000-0005-0000-0000-00007D480000}"/>
    <cellStyle name="RowTitles1-Detail 4 2 2 3 4 3 5" xfId="21546" xr:uid="{00000000-0005-0000-0000-00007E480000}"/>
    <cellStyle name="RowTitles1-Detail 4 2 2 3 4 4" xfId="11033" xr:uid="{00000000-0005-0000-0000-00007F480000}"/>
    <cellStyle name="RowTitles1-Detail 4 2 2 3 4 4 2" xfId="21470" xr:uid="{00000000-0005-0000-0000-000080480000}"/>
    <cellStyle name="RowTitles1-Detail 4 2 2 3 4 4 2 2" xfId="33637" xr:uid="{00000000-0005-0000-0000-000081480000}"/>
    <cellStyle name="RowTitles1-Detail 4 2 2 3 4 4 3" xfId="30791" xr:uid="{00000000-0005-0000-0000-000082480000}"/>
    <cellStyle name="RowTitles1-Detail 4 2 2 3 4 5" xfId="14740" xr:uid="{00000000-0005-0000-0000-000083480000}"/>
    <cellStyle name="RowTitles1-Detail 4 2 2 3 4 5 2" xfId="27423" xr:uid="{00000000-0005-0000-0000-000084480000}"/>
    <cellStyle name="RowTitles1-Detail 4 2 2 3 4 5 2 2" xfId="36250" xr:uid="{00000000-0005-0000-0000-000085480000}"/>
    <cellStyle name="RowTitles1-Detail 4 2 2 3 4 6" xfId="5922" xr:uid="{00000000-0005-0000-0000-000086480000}"/>
    <cellStyle name="RowTitles1-Detail 4 2 2 3 4 6 2" xfId="19181" xr:uid="{00000000-0005-0000-0000-000087480000}"/>
    <cellStyle name="RowTitles1-Detail 4 2 2 3 4 7" xfId="26877" xr:uid="{00000000-0005-0000-0000-000088480000}"/>
    <cellStyle name="RowTitles1-Detail 4 2 2 3 5" xfId="1578" xr:uid="{00000000-0005-0000-0000-000089480000}"/>
    <cellStyle name="RowTitles1-Detail 4 2 2 3 5 2" xfId="2574" xr:uid="{00000000-0005-0000-0000-00008A480000}"/>
    <cellStyle name="RowTitles1-Detail 4 2 2 3 5 2 2" xfId="12215" xr:uid="{00000000-0005-0000-0000-00008B480000}"/>
    <cellStyle name="RowTitles1-Detail 4 2 2 3 5 2 2 2" xfId="22615" xr:uid="{00000000-0005-0000-0000-00008C480000}"/>
    <cellStyle name="RowTitles1-Detail 4 2 2 3 5 2 2 2 2" xfId="34296" xr:uid="{00000000-0005-0000-0000-00008D480000}"/>
    <cellStyle name="RowTitles1-Detail 4 2 2 3 5 2 2 3" xfId="31496" xr:uid="{00000000-0005-0000-0000-00008E480000}"/>
    <cellStyle name="RowTitles1-Detail 4 2 2 3 5 2 3" xfId="15862" xr:uid="{00000000-0005-0000-0000-00008F480000}"/>
    <cellStyle name="RowTitles1-Detail 4 2 2 3 5 2 3 2" xfId="28528" xr:uid="{00000000-0005-0000-0000-000090480000}"/>
    <cellStyle name="RowTitles1-Detail 4 2 2 3 5 2 3 2 2" xfId="37315" xr:uid="{00000000-0005-0000-0000-000091480000}"/>
    <cellStyle name="RowTitles1-Detail 4 2 2 3 5 2 4" xfId="7468" xr:uid="{00000000-0005-0000-0000-000092480000}"/>
    <cellStyle name="RowTitles1-Detail 4 2 2 3 5 2 4 2" xfId="20262" xr:uid="{00000000-0005-0000-0000-000093480000}"/>
    <cellStyle name="RowTitles1-Detail 4 2 2 3 5 2 5" xfId="19889" xr:uid="{00000000-0005-0000-0000-000094480000}"/>
    <cellStyle name="RowTitles1-Detail 4 2 2 3 5 3" xfId="4356" xr:uid="{00000000-0005-0000-0000-000095480000}"/>
    <cellStyle name="RowTitles1-Detail 4 2 2 3 5 3 2" xfId="13978" xr:uid="{00000000-0005-0000-0000-000096480000}"/>
    <cellStyle name="RowTitles1-Detail 4 2 2 3 5 3 2 2" xfId="24317" xr:uid="{00000000-0005-0000-0000-000097480000}"/>
    <cellStyle name="RowTitles1-Detail 4 2 2 3 5 3 2 2 2" xfId="35492" xr:uid="{00000000-0005-0000-0000-000098480000}"/>
    <cellStyle name="RowTitles1-Detail 4 2 2 3 5 3 2 3" xfId="32937" xr:uid="{00000000-0005-0000-0000-000099480000}"/>
    <cellStyle name="RowTitles1-Detail 4 2 2 3 5 3 3" xfId="17534" xr:uid="{00000000-0005-0000-0000-00009A480000}"/>
    <cellStyle name="RowTitles1-Detail 4 2 2 3 5 3 3 2" xfId="30200" xr:uid="{00000000-0005-0000-0000-00009B480000}"/>
    <cellStyle name="RowTitles1-Detail 4 2 2 3 5 3 3 2 2" xfId="38977" xr:uid="{00000000-0005-0000-0000-00009C480000}"/>
    <cellStyle name="RowTitles1-Detail 4 2 2 3 5 3 4" xfId="9791" xr:uid="{00000000-0005-0000-0000-00009D480000}"/>
    <cellStyle name="RowTitles1-Detail 4 2 2 3 5 3 4 2" xfId="18484" xr:uid="{00000000-0005-0000-0000-00009E480000}"/>
    <cellStyle name="RowTitles1-Detail 4 2 2 3 5 3 5" xfId="5194" xr:uid="{00000000-0005-0000-0000-00009F480000}"/>
    <cellStyle name="RowTitles1-Detail 4 2 2 3 5 4" xfId="11249" xr:uid="{00000000-0005-0000-0000-0000A0480000}"/>
    <cellStyle name="RowTitles1-Detail 4 2 2 3 5 4 2" xfId="21678" xr:uid="{00000000-0005-0000-0000-0000A1480000}"/>
    <cellStyle name="RowTitles1-Detail 4 2 2 3 5 4 2 2" xfId="33777" xr:uid="{00000000-0005-0000-0000-0000A2480000}"/>
    <cellStyle name="RowTitles1-Detail 4 2 2 3 5 4 3" xfId="30952" xr:uid="{00000000-0005-0000-0000-0000A3480000}"/>
    <cellStyle name="RowTitles1-Detail 4 2 2 3 5 5" xfId="14956" xr:uid="{00000000-0005-0000-0000-0000A4480000}"/>
    <cellStyle name="RowTitles1-Detail 4 2 2 3 5 5 2" xfId="27630" xr:uid="{00000000-0005-0000-0000-0000A5480000}"/>
    <cellStyle name="RowTitles1-Detail 4 2 2 3 5 5 2 2" xfId="36448" xr:uid="{00000000-0005-0000-0000-0000A6480000}"/>
    <cellStyle name="RowTitles1-Detail 4 2 2 3 5 6" xfId="5923" xr:uid="{00000000-0005-0000-0000-0000A7480000}"/>
    <cellStyle name="RowTitles1-Detail 4 2 2 3 5 6 2" xfId="25236" xr:uid="{00000000-0005-0000-0000-0000A8480000}"/>
    <cellStyle name="RowTitles1-Detail 4 2 2 3 5 7" xfId="20191" xr:uid="{00000000-0005-0000-0000-0000A9480000}"/>
    <cellStyle name="RowTitles1-Detail 4 2 2 3 6" xfId="1780" xr:uid="{00000000-0005-0000-0000-0000AA480000}"/>
    <cellStyle name="RowTitles1-Detail 4 2 2 3 6 2" xfId="2575" xr:uid="{00000000-0005-0000-0000-0000AB480000}"/>
    <cellStyle name="RowTitles1-Detail 4 2 2 3 6 2 2" xfId="12216" xr:uid="{00000000-0005-0000-0000-0000AC480000}"/>
    <cellStyle name="RowTitles1-Detail 4 2 2 3 6 2 2 2" xfId="22616" xr:uid="{00000000-0005-0000-0000-0000AD480000}"/>
    <cellStyle name="RowTitles1-Detail 4 2 2 3 6 2 2 2 2" xfId="34297" xr:uid="{00000000-0005-0000-0000-0000AE480000}"/>
    <cellStyle name="RowTitles1-Detail 4 2 2 3 6 2 2 3" xfId="31497" xr:uid="{00000000-0005-0000-0000-0000AF480000}"/>
    <cellStyle name="RowTitles1-Detail 4 2 2 3 6 2 3" xfId="15863" xr:uid="{00000000-0005-0000-0000-0000B0480000}"/>
    <cellStyle name="RowTitles1-Detail 4 2 2 3 6 2 3 2" xfId="28529" xr:uid="{00000000-0005-0000-0000-0000B1480000}"/>
    <cellStyle name="RowTitles1-Detail 4 2 2 3 6 2 3 2 2" xfId="37316" xr:uid="{00000000-0005-0000-0000-0000B2480000}"/>
    <cellStyle name="RowTitles1-Detail 4 2 2 3 6 2 4" xfId="7469" xr:uid="{00000000-0005-0000-0000-0000B3480000}"/>
    <cellStyle name="RowTitles1-Detail 4 2 2 3 6 2 4 2" xfId="26617" xr:uid="{00000000-0005-0000-0000-0000B4480000}"/>
    <cellStyle name="RowTitles1-Detail 4 2 2 3 6 2 5" xfId="20829" xr:uid="{00000000-0005-0000-0000-0000B5480000}"/>
    <cellStyle name="RowTitles1-Detail 4 2 2 3 6 3" xfId="4558" xr:uid="{00000000-0005-0000-0000-0000B6480000}"/>
    <cellStyle name="RowTitles1-Detail 4 2 2 3 6 3 2" xfId="14180" xr:uid="{00000000-0005-0000-0000-0000B7480000}"/>
    <cellStyle name="RowTitles1-Detail 4 2 2 3 6 3 2 2" xfId="24509" xr:uid="{00000000-0005-0000-0000-0000B8480000}"/>
    <cellStyle name="RowTitles1-Detail 4 2 2 3 6 3 2 2 2" xfId="35623" xr:uid="{00000000-0005-0000-0000-0000B9480000}"/>
    <cellStyle name="RowTitles1-Detail 4 2 2 3 6 3 2 3" xfId="33089" xr:uid="{00000000-0005-0000-0000-0000BA480000}"/>
    <cellStyle name="RowTitles1-Detail 4 2 2 3 6 3 3" xfId="17721" xr:uid="{00000000-0005-0000-0000-0000BB480000}"/>
    <cellStyle name="RowTitles1-Detail 4 2 2 3 6 3 3 2" xfId="30387" xr:uid="{00000000-0005-0000-0000-0000BC480000}"/>
    <cellStyle name="RowTitles1-Detail 4 2 2 3 6 3 3 2 2" xfId="39164" xr:uid="{00000000-0005-0000-0000-0000BD480000}"/>
    <cellStyle name="RowTitles1-Detail 4 2 2 3 6 3 4" xfId="9792" xr:uid="{00000000-0005-0000-0000-0000BE480000}"/>
    <cellStyle name="RowTitles1-Detail 4 2 2 3 6 3 4 2" xfId="19434" xr:uid="{00000000-0005-0000-0000-0000BF480000}"/>
    <cellStyle name="RowTitles1-Detail 4 2 2 3 6 3 5" xfId="19633" xr:uid="{00000000-0005-0000-0000-0000C0480000}"/>
    <cellStyle name="RowTitles1-Detail 4 2 2 3 6 4" xfId="11451" xr:uid="{00000000-0005-0000-0000-0000C1480000}"/>
    <cellStyle name="RowTitles1-Detail 4 2 2 3 6 4 2" xfId="21874" xr:uid="{00000000-0005-0000-0000-0000C2480000}"/>
    <cellStyle name="RowTitles1-Detail 4 2 2 3 6 4 2 2" xfId="33908" xr:uid="{00000000-0005-0000-0000-0000C3480000}"/>
    <cellStyle name="RowTitles1-Detail 4 2 2 3 6 4 3" xfId="31104" xr:uid="{00000000-0005-0000-0000-0000C4480000}"/>
    <cellStyle name="RowTitles1-Detail 4 2 2 3 6 5" xfId="15158" xr:uid="{00000000-0005-0000-0000-0000C5480000}"/>
    <cellStyle name="RowTitles1-Detail 4 2 2 3 6 5 2" xfId="27825" xr:uid="{00000000-0005-0000-0000-0000C6480000}"/>
    <cellStyle name="RowTitles1-Detail 4 2 2 3 6 5 2 2" xfId="36635" xr:uid="{00000000-0005-0000-0000-0000C7480000}"/>
    <cellStyle name="RowTitles1-Detail 4 2 2 3 6 6" xfId="5924" xr:uid="{00000000-0005-0000-0000-0000C8480000}"/>
    <cellStyle name="RowTitles1-Detail 4 2 2 3 6 6 2" xfId="24973" xr:uid="{00000000-0005-0000-0000-0000C9480000}"/>
    <cellStyle name="RowTitles1-Detail 4 2 2 3 6 7" xfId="19223" xr:uid="{00000000-0005-0000-0000-0000CA480000}"/>
    <cellStyle name="RowTitles1-Detail 4 2 2 3 7" xfId="2570" xr:uid="{00000000-0005-0000-0000-0000CB480000}"/>
    <cellStyle name="RowTitles1-Detail 4 2 2 3 7 2" xfId="12211" xr:uid="{00000000-0005-0000-0000-0000CC480000}"/>
    <cellStyle name="RowTitles1-Detail 4 2 2 3 7 2 2" xfId="22611" xr:uid="{00000000-0005-0000-0000-0000CD480000}"/>
    <cellStyle name="RowTitles1-Detail 4 2 2 3 7 2 2 2" xfId="34292" xr:uid="{00000000-0005-0000-0000-0000CE480000}"/>
    <cellStyle name="RowTitles1-Detail 4 2 2 3 7 2 3" xfId="31492" xr:uid="{00000000-0005-0000-0000-0000CF480000}"/>
    <cellStyle name="RowTitles1-Detail 4 2 2 3 7 3" xfId="15858" xr:uid="{00000000-0005-0000-0000-0000D0480000}"/>
    <cellStyle name="RowTitles1-Detail 4 2 2 3 7 3 2" xfId="28524" xr:uid="{00000000-0005-0000-0000-0000D1480000}"/>
    <cellStyle name="RowTitles1-Detail 4 2 2 3 7 3 2 2" xfId="37311" xr:uid="{00000000-0005-0000-0000-0000D2480000}"/>
    <cellStyle name="RowTitles1-Detail 4 2 2 3 7 4" xfId="6534" xr:uid="{00000000-0005-0000-0000-0000D3480000}"/>
    <cellStyle name="RowTitles1-Detail 4 2 2 3 7 4 2" xfId="4889" xr:uid="{00000000-0005-0000-0000-0000D4480000}"/>
    <cellStyle name="RowTitles1-Detail 4 2 2 3 7 5" xfId="18773" xr:uid="{00000000-0005-0000-0000-0000D5480000}"/>
    <cellStyle name="RowTitles1-Detail 4 2 2 3 8" xfId="3369" xr:uid="{00000000-0005-0000-0000-0000D6480000}"/>
    <cellStyle name="RowTitles1-Detail 4 2 2 3 8 2" xfId="13010" xr:uid="{00000000-0005-0000-0000-0000D7480000}"/>
    <cellStyle name="RowTitles1-Detail 4 2 2 3 8 2 2" xfId="23379" xr:uid="{00000000-0005-0000-0000-0000D8480000}"/>
    <cellStyle name="RowTitles1-Detail 4 2 2 3 8 2 2 2" xfId="34889" xr:uid="{00000000-0005-0000-0000-0000D9480000}"/>
    <cellStyle name="RowTitles1-Detail 4 2 2 3 8 2 3" xfId="32239" xr:uid="{00000000-0005-0000-0000-0000DA480000}"/>
    <cellStyle name="RowTitles1-Detail 4 2 2 3 8 3" xfId="16621" xr:uid="{00000000-0005-0000-0000-0000DB480000}"/>
    <cellStyle name="RowTitles1-Detail 4 2 2 3 8 3 2" xfId="29287" xr:uid="{00000000-0005-0000-0000-0000DC480000}"/>
    <cellStyle name="RowTitles1-Detail 4 2 2 3 8 3 2 2" xfId="38074" xr:uid="{00000000-0005-0000-0000-0000DD480000}"/>
    <cellStyle name="RowTitles1-Detail 4 2 2 3 8 4" xfId="8830" xr:uid="{00000000-0005-0000-0000-0000DE480000}"/>
    <cellStyle name="RowTitles1-Detail 4 2 2 3 8 4 2" xfId="24910" xr:uid="{00000000-0005-0000-0000-0000DF480000}"/>
    <cellStyle name="RowTitles1-Detail 4 2 2 3 8 5" xfId="19876" xr:uid="{00000000-0005-0000-0000-0000E0480000}"/>
    <cellStyle name="RowTitles1-Detail 4 2 2 3 9" xfId="10335" xr:uid="{00000000-0005-0000-0000-0000E1480000}"/>
    <cellStyle name="RowTitles1-Detail 4 2 2 3 9 2" xfId="19869" xr:uid="{00000000-0005-0000-0000-0000E2480000}"/>
    <cellStyle name="RowTitles1-Detail 4 2 2 3 9 2 2" xfId="33266" xr:uid="{00000000-0005-0000-0000-0000E3480000}"/>
    <cellStyle name="RowTitles1-Detail 4 2 2 3_STUD aligned by INSTIT" xfId="4998" xr:uid="{00000000-0005-0000-0000-0000E4480000}"/>
    <cellStyle name="RowTitles1-Detail 4 2 2 4" xfId="529" xr:uid="{00000000-0005-0000-0000-0000E5480000}"/>
    <cellStyle name="RowTitles1-Detail 4 2 2 4 2" xfId="885" xr:uid="{00000000-0005-0000-0000-0000E6480000}"/>
    <cellStyle name="RowTitles1-Detail 4 2 2 4 2 2" xfId="2577" xr:uid="{00000000-0005-0000-0000-0000E7480000}"/>
    <cellStyle name="RowTitles1-Detail 4 2 2 4 2 2 2" xfId="12218" xr:uid="{00000000-0005-0000-0000-0000E8480000}"/>
    <cellStyle name="RowTitles1-Detail 4 2 2 4 2 2 2 2" xfId="22618" xr:uid="{00000000-0005-0000-0000-0000E9480000}"/>
    <cellStyle name="RowTitles1-Detail 4 2 2 4 2 2 2 2 2" xfId="34299" xr:uid="{00000000-0005-0000-0000-0000EA480000}"/>
    <cellStyle name="RowTitles1-Detail 4 2 2 4 2 2 2 3" xfId="31499" xr:uid="{00000000-0005-0000-0000-0000EB480000}"/>
    <cellStyle name="RowTitles1-Detail 4 2 2 4 2 2 3" xfId="15865" xr:uid="{00000000-0005-0000-0000-0000EC480000}"/>
    <cellStyle name="RowTitles1-Detail 4 2 2 4 2 2 3 2" xfId="28531" xr:uid="{00000000-0005-0000-0000-0000ED480000}"/>
    <cellStyle name="RowTitles1-Detail 4 2 2 4 2 2 3 2 2" xfId="37318" xr:uid="{00000000-0005-0000-0000-0000EE480000}"/>
    <cellStyle name="RowTitles1-Detail 4 2 2 4 2 2 4" xfId="6827" xr:uid="{00000000-0005-0000-0000-0000EF480000}"/>
    <cellStyle name="RowTitles1-Detail 4 2 2 4 2 2 4 2" xfId="26712" xr:uid="{00000000-0005-0000-0000-0000F0480000}"/>
    <cellStyle name="RowTitles1-Detail 4 2 2 4 2 2 5" xfId="25080" xr:uid="{00000000-0005-0000-0000-0000F1480000}"/>
    <cellStyle name="RowTitles1-Detail 4 2 2 4 2 3" xfId="3666" xr:uid="{00000000-0005-0000-0000-0000F2480000}"/>
    <cellStyle name="RowTitles1-Detail 4 2 2 4 2 3 2" xfId="13293" xr:uid="{00000000-0005-0000-0000-0000F3480000}"/>
    <cellStyle name="RowTitles1-Detail 4 2 2 4 2 3 2 2" xfId="23659" xr:uid="{00000000-0005-0000-0000-0000F4480000}"/>
    <cellStyle name="RowTitles1-Detail 4 2 2 4 2 3 2 2 2" xfId="35064" xr:uid="{00000000-0005-0000-0000-0000F5480000}"/>
    <cellStyle name="RowTitles1-Detail 4 2 2 4 2 3 2 3" xfId="32441" xr:uid="{00000000-0005-0000-0000-0000F6480000}"/>
    <cellStyle name="RowTitles1-Detail 4 2 2 4 2 3 3" xfId="16899" xr:uid="{00000000-0005-0000-0000-0000F7480000}"/>
    <cellStyle name="RowTitles1-Detail 4 2 2 4 2 3 3 2" xfId="29565" xr:uid="{00000000-0005-0000-0000-0000F8480000}"/>
    <cellStyle name="RowTitles1-Detail 4 2 2 4 2 3 3 2 2" xfId="38344" xr:uid="{00000000-0005-0000-0000-0000F9480000}"/>
    <cellStyle name="RowTitles1-Detail 4 2 2 4 2 3 4" xfId="8333" xr:uid="{00000000-0005-0000-0000-0000FA480000}"/>
    <cellStyle name="RowTitles1-Detail 4 2 2 4 2 3 4 2" xfId="18246" xr:uid="{00000000-0005-0000-0000-0000FB480000}"/>
    <cellStyle name="RowTitles1-Detail 4 2 2 4 2 3 5" xfId="20545" xr:uid="{00000000-0005-0000-0000-0000FC480000}"/>
    <cellStyle name="RowTitles1-Detail 4 2 2 4 2 4" xfId="9126" xr:uid="{00000000-0005-0000-0000-0000FD480000}"/>
    <cellStyle name="RowTitles1-Detail 4 2 2 4 2 4 2" xfId="19066" xr:uid="{00000000-0005-0000-0000-0000FE480000}"/>
    <cellStyle name="RowTitles1-Detail 4 2 2 4 2 5" xfId="10637" xr:uid="{00000000-0005-0000-0000-0000FF480000}"/>
    <cellStyle name="RowTitles1-Detail 4 2 2 4 2 5 2" xfId="21120" xr:uid="{00000000-0005-0000-0000-000000490000}"/>
    <cellStyle name="RowTitles1-Detail 4 2 2 4 2 5 2 2" xfId="33451" xr:uid="{00000000-0005-0000-0000-000001490000}"/>
    <cellStyle name="RowTitles1-Detail 4 2 2 4 2 5 3" xfId="30570" xr:uid="{00000000-0005-0000-0000-000002490000}"/>
    <cellStyle name="RowTitles1-Detail 4 2 2 4 2 6" xfId="14296" xr:uid="{00000000-0005-0000-0000-000003490000}"/>
    <cellStyle name="RowTitles1-Detail 4 2 2 4 2 6 2" xfId="26997" xr:uid="{00000000-0005-0000-0000-000004490000}"/>
    <cellStyle name="RowTitles1-Detail 4 2 2 4 2 6 2 2" xfId="35839" xr:uid="{00000000-0005-0000-0000-000005490000}"/>
    <cellStyle name="RowTitles1-Detail 4 2 2 4 3" xfId="1164" xr:uid="{00000000-0005-0000-0000-000006490000}"/>
    <cellStyle name="RowTitles1-Detail 4 2 2 4 3 2" xfId="2578" xr:uid="{00000000-0005-0000-0000-000007490000}"/>
    <cellStyle name="RowTitles1-Detail 4 2 2 4 3 2 2" xfId="12219" xr:uid="{00000000-0005-0000-0000-000008490000}"/>
    <cellStyle name="RowTitles1-Detail 4 2 2 4 3 2 2 2" xfId="22619" xr:uid="{00000000-0005-0000-0000-000009490000}"/>
    <cellStyle name="RowTitles1-Detail 4 2 2 4 3 2 2 2 2" xfId="34300" xr:uid="{00000000-0005-0000-0000-00000A490000}"/>
    <cellStyle name="RowTitles1-Detail 4 2 2 4 3 2 2 3" xfId="31500" xr:uid="{00000000-0005-0000-0000-00000B490000}"/>
    <cellStyle name="RowTitles1-Detail 4 2 2 4 3 2 3" xfId="15866" xr:uid="{00000000-0005-0000-0000-00000C490000}"/>
    <cellStyle name="RowTitles1-Detail 4 2 2 4 3 2 3 2" xfId="28532" xr:uid="{00000000-0005-0000-0000-00000D490000}"/>
    <cellStyle name="RowTitles1-Detail 4 2 2 4 3 2 3 2 2" xfId="37319" xr:uid="{00000000-0005-0000-0000-00000E490000}"/>
    <cellStyle name="RowTitles1-Detail 4 2 2 4 3 2 4" xfId="7001" xr:uid="{00000000-0005-0000-0000-00000F490000}"/>
    <cellStyle name="RowTitles1-Detail 4 2 2 4 3 2 4 2" xfId="19560" xr:uid="{00000000-0005-0000-0000-000010490000}"/>
    <cellStyle name="RowTitles1-Detail 4 2 2 4 3 2 5" xfId="17831" xr:uid="{00000000-0005-0000-0000-000011490000}"/>
    <cellStyle name="RowTitles1-Detail 4 2 2 4 3 3" xfId="3942" xr:uid="{00000000-0005-0000-0000-000012490000}"/>
    <cellStyle name="RowTitles1-Detail 4 2 2 4 3 3 2" xfId="13564" xr:uid="{00000000-0005-0000-0000-000013490000}"/>
    <cellStyle name="RowTitles1-Detail 4 2 2 4 3 3 2 2" xfId="23924" xr:uid="{00000000-0005-0000-0000-000014490000}"/>
    <cellStyle name="RowTitles1-Detail 4 2 2 4 3 3 2 2 2" xfId="35229" xr:uid="{00000000-0005-0000-0000-000015490000}"/>
    <cellStyle name="RowTitles1-Detail 4 2 2 4 3 3 2 3" xfId="32634" xr:uid="{00000000-0005-0000-0000-000016490000}"/>
    <cellStyle name="RowTitles1-Detail 4 2 2 4 3 3 3" xfId="17154" xr:uid="{00000000-0005-0000-0000-000017490000}"/>
    <cellStyle name="RowTitles1-Detail 4 2 2 4 3 3 3 2" xfId="29820" xr:uid="{00000000-0005-0000-0000-000018490000}"/>
    <cellStyle name="RowTitles1-Detail 4 2 2 4 3 3 3 2 2" xfId="38597" xr:uid="{00000000-0005-0000-0000-000019490000}"/>
    <cellStyle name="RowTitles1-Detail 4 2 2 4 3 3 4" xfId="8509" xr:uid="{00000000-0005-0000-0000-00001A490000}"/>
    <cellStyle name="RowTitles1-Detail 4 2 2 4 3 3 4 2" xfId="18037" xr:uid="{00000000-0005-0000-0000-00001B490000}"/>
    <cellStyle name="RowTitles1-Detail 4 2 2 4 3 3 5" xfId="19032" xr:uid="{00000000-0005-0000-0000-00001C490000}"/>
    <cellStyle name="RowTitles1-Detail 4 2 2 4 3 4" xfId="9305" xr:uid="{00000000-0005-0000-0000-00001D490000}"/>
    <cellStyle name="RowTitles1-Detail 4 2 2 4 3 4 2" xfId="20291" xr:uid="{00000000-0005-0000-0000-00001E490000}"/>
    <cellStyle name="RowTitles1-Detail 4 2 2 4 3 5" xfId="14542" xr:uid="{00000000-0005-0000-0000-00001F490000}"/>
    <cellStyle name="RowTitles1-Detail 4 2 2 4 3 5 2" xfId="27233" xr:uid="{00000000-0005-0000-0000-000020490000}"/>
    <cellStyle name="RowTitles1-Detail 4 2 2 4 3 5 2 2" xfId="36068" xr:uid="{00000000-0005-0000-0000-000021490000}"/>
    <cellStyle name="RowTitles1-Detail 4 2 2 4 3 6" xfId="5469" xr:uid="{00000000-0005-0000-0000-000022490000}"/>
    <cellStyle name="RowTitles1-Detail 4 2 2 4 3 6 2" xfId="4625" xr:uid="{00000000-0005-0000-0000-000023490000}"/>
    <cellStyle name="RowTitles1-Detail 4 2 2 4 3 7" xfId="18930" xr:uid="{00000000-0005-0000-0000-000024490000}"/>
    <cellStyle name="RowTitles1-Detail 4 2 2 4 4" xfId="1392" xr:uid="{00000000-0005-0000-0000-000025490000}"/>
    <cellStyle name="RowTitles1-Detail 4 2 2 4 4 2" xfId="2579" xr:uid="{00000000-0005-0000-0000-000026490000}"/>
    <cellStyle name="RowTitles1-Detail 4 2 2 4 4 2 2" xfId="12220" xr:uid="{00000000-0005-0000-0000-000027490000}"/>
    <cellStyle name="RowTitles1-Detail 4 2 2 4 4 2 2 2" xfId="22620" xr:uid="{00000000-0005-0000-0000-000028490000}"/>
    <cellStyle name="RowTitles1-Detail 4 2 2 4 4 2 2 2 2" xfId="34301" xr:uid="{00000000-0005-0000-0000-000029490000}"/>
    <cellStyle name="RowTitles1-Detail 4 2 2 4 4 2 2 3" xfId="31501" xr:uid="{00000000-0005-0000-0000-00002A490000}"/>
    <cellStyle name="RowTitles1-Detail 4 2 2 4 4 2 3" xfId="15867" xr:uid="{00000000-0005-0000-0000-00002B490000}"/>
    <cellStyle name="RowTitles1-Detail 4 2 2 4 4 2 3 2" xfId="28533" xr:uid="{00000000-0005-0000-0000-00002C490000}"/>
    <cellStyle name="RowTitles1-Detail 4 2 2 4 4 2 3 2 2" xfId="37320" xr:uid="{00000000-0005-0000-0000-00002D490000}"/>
    <cellStyle name="RowTitles1-Detail 4 2 2 4 4 2 4" xfId="7171" xr:uid="{00000000-0005-0000-0000-00002E490000}"/>
    <cellStyle name="RowTitles1-Detail 4 2 2 4 4 2 4 2" xfId="24965" xr:uid="{00000000-0005-0000-0000-00002F490000}"/>
    <cellStyle name="RowTitles1-Detail 4 2 2 4 4 2 5" xfId="20473" xr:uid="{00000000-0005-0000-0000-000030490000}"/>
    <cellStyle name="RowTitles1-Detail 4 2 2 4 4 3" xfId="4170" xr:uid="{00000000-0005-0000-0000-000031490000}"/>
    <cellStyle name="RowTitles1-Detail 4 2 2 4 4 3 2" xfId="13792" xr:uid="{00000000-0005-0000-0000-000032490000}"/>
    <cellStyle name="RowTitles1-Detail 4 2 2 4 4 3 2 2" xfId="24141" xr:uid="{00000000-0005-0000-0000-000033490000}"/>
    <cellStyle name="RowTitles1-Detail 4 2 2 4 4 3 2 2 2" xfId="35378" xr:uid="{00000000-0005-0000-0000-000034490000}"/>
    <cellStyle name="RowTitles1-Detail 4 2 2 4 4 3 2 3" xfId="32806" xr:uid="{00000000-0005-0000-0000-000035490000}"/>
    <cellStyle name="RowTitles1-Detail 4 2 2 4 4 3 3" xfId="17366" xr:uid="{00000000-0005-0000-0000-000036490000}"/>
    <cellStyle name="RowTitles1-Detail 4 2 2 4 4 3 3 2" xfId="30032" xr:uid="{00000000-0005-0000-0000-000037490000}"/>
    <cellStyle name="RowTitles1-Detail 4 2 2 4 4 3 3 2 2" xfId="38809" xr:uid="{00000000-0005-0000-0000-000038490000}"/>
    <cellStyle name="RowTitles1-Detail 4 2 2 4 4 3 4" xfId="8679" xr:uid="{00000000-0005-0000-0000-000039490000}"/>
    <cellStyle name="RowTitles1-Detail 4 2 2 4 4 3 4 2" xfId="19799" xr:uid="{00000000-0005-0000-0000-00003A490000}"/>
    <cellStyle name="RowTitles1-Detail 4 2 2 4 4 3 5" xfId="19625" xr:uid="{00000000-0005-0000-0000-00003B490000}"/>
    <cellStyle name="RowTitles1-Detail 4 2 2 4 4 4" xfId="9474" xr:uid="{00000000-0005-0000-0000-00003C490000}"/>
    <cellStyle name="RowTitles1-Detail 4 2 2 4 4 4 2" xfId="19217" xr:uid="{00000000-0005-0000-0000-00003D490000}"/>
    <cellStyle name="RowTitles1-Detail 4 2 2 4 4 5" xfId="11063" xr:uid="{00000000-0005-0000-0000-00003E490000}"/>
    <cellStyle name="RowTitles1-Detail 4 2 2 4 4 5 2" xfId="21500" xr:uid="{00000000-0005-0000-0000-00003F490000}"/>
    <cellStyle name="RowTitles1-Detail 4 2 2 4 4 5 2 2" xfId="33663" xr:uid="{00000000-0005-0000-0000-000040490000}"/>
    <cellStyle name="RowTitles1-Detail 4 2 2 4 4 5 3" xfId="30821" xr:uid="{00000000-0005-0000-0000-000041490000}"/>
    <cellStyle name="RowTitles1-Detail 4 2 2 4 4 6" xfId="14770" xr:uid="{00000000-0005-0000-0000-000042490000}"/>
    <cellStyle name="RowTitles1-Detail 4 2 2 4 4 6 2" xfId="27453" xr:uid="{00000000-0005-0000-0000-000043490000}"/>
    <cellStyle name="RowTitles1-Detail 4 2 2 4 4 6 2 2" xfId="36280" xr:uid="{00000000-0005-0000-0000-000044490000}"/>
    <cellStyle name="RowTitles1-Detail 4 2 2 4 4 7" xfId="5630" xr:uid="{00000000-0005-0000-0000-000045490000}"/>
    <cellStyle name="RowTitles1-Detail 4 2 2 4 4 7 2" xfId="19373" xr:uid="{00000000-0005-0000-0000-000046490000}"/>
    <cellStyle name="RowTitles1-Detail 4 2 2 4 4 8" xfId="18839" xr:uid="{00000000-0005-0000-0000-000047490000}"/>
    <cellStyle name="RowTitles1-Detail 4 2 2 4 5" xfId="1608" xr:uid="{00000000-0005-0000-0000-000048490000}"/>
    <cellStyle name="RowTitles1-Detail 4 2 2 4 5 2" xfId="2580" xr:uid="{00000000-0005-0000-0000-000049490000}"/>
    <cellStyle name="RowTitles1-Detail 4 2 2 4 5 2 2" xfId="12221" xr:uid="{00000000-0005-0000-0000-00004A490000}"/>
    <cellStyle name="RowTitles1-Detail 4 2 2 4 5 2 2 2" xfId="22621" xr:uid="{00000000-0005-0000-0000-00004B490000}"/>
    <cellStyle name="RowTitles1-Detail 4 2 2 4 5 2 2 2 2" xfId="34302" xr:uid="{00000000-0005-0000-0000-00004C490000}"/>
    <cellStyle name="RowTitles1-Detail 4 2 2 4 5 2 2 3" xfId="31502" xr:uid="{00000000-0005-0000-0000-00004D490000}"/>
    <cellStyle name="RowTitles1-Detail 4 2 2 4 5 2 3" xfId="15868" xr:uid="{00000000-0005-0000-0000-00004E490000}"/>
    <cellStyle name="RowTitles1-Detail 4 2 2 4 5 2 3 2" xfId="28534" xr:uid="{00000000-0005-0000-0000-00004F490000}"/>
    <cellStyle name="RowTitles1-Detail 4 2 2 4 5 2 3 2 2" xfId="37321" xr:uid="{00000000-0005-0000-0000-000050490000}"/>
    <cellStyle name="RowTitles1-Detail 4 2 2 4 5 2 4" xfId="7470" xr:uid="{00000000-0005-0000-0000-000051490000}"/>
    <cellStyle name="RowTitles1-Detail 4 2 2 4 5 2 4 2" xfId="18647" xr:uid="{00000000-0005-0000-0000-000052490000}"/>
    <cellStyle name="RowTitles1-Detail 4 2 2 4 5 2 5" xfId="19132" xr:uid="{00000000-0005-0000-0000-000053490000}"/>
    <cellStyle name="RowTitles1-Detail 4 2 2 4 5 3" xfId="4386" xr:uid="{00000000-0005-0000-0000-000054490000}"/>
    <cellStyle name="RowTitles1-Detail 4 2 2 4 5 3 2" xfId="14008" xr:uid="{00000000-0005-0000-0000-000055490000}"/>
    <cellStyle name="RowTitles1-Detail 4 2 2 4 5 3 2 2" xfId="24347" xr:uid="{00000000-0005-0000-0000-000056490000}"/>
    <cellStyle name="RowTitles1-Detail 4 2 2 4 5 3 2 2 2" xfId="35518" xr:uid="{00000000-0005-0000-0000-000057490000}"/>
    <cellStyle name="RowTitles1-Detail 4 2 2 4 5 3 2 3" xfId="32967" xr:uid="{00000000-0005-0000-0000-000058490000}"/>
    <cellStyle name="RowTitles1-Detail 4 2 2 4 5 3 3" xfId="17564" xr:uid="{00000000-0005-0000-0000-000059490000}"/>
    <cellStyle name="RowTitles1-Detail 4 2 2 4 5 3 3 2" xfId="30230" xr:uid="{00000000-0005-0000-0000-00005A490000}"/>
    <cellStyle name="RowTitles1-Detail 4 2 2 4 5 3 3 2 2" xfId="39007" xr:uid="{00000000-0005-0000-0000-00005B490000}"/>
    <cellStyle name="RowTitles1-Detail 4 2 2 4 5 3 4" xfId="9793" xr:uid="{00000000-0005-0000-0000-00005C490000}"/>
    <cellStyle name="RowTitles1-Detail 4 2 2 4 5 3 4 2" xfId="20049" xr:uid="{00000000-0005-0000-0000-00005D490000}"/>
    <cellStyle name="RowTitles1-Detail 4 2 2 4 5 3 5" xfId="18271" xr:uid="{00000000-0005-0000-0000-00005E490000}"/>
    <cellStyle name="RowTitles1-Detail 4 2 2 4 5 4" xfId="11279" xr:uid="{00000000-0005-0000-0000-00005F490000}"/>
    <cellStyle name="RowTitles1-Detail 4 2 2 4 5 4 2" xfId="21708" xr:uid="{00000000-0005-0000-0000-000060490000}"/>
    <cellStyle name="RowTitles1-Detail 4 2 2 4 5 4 2 2" xfId="33803" xr:uid="{00000000-0005-0000-0000-000061490000}"/>
    <cellStyle name="RowTitles1-Detail 4 2 2 4 5 4 3" xfId="30982" xr:uid="{00000000-0005-0000-0000-000062490000}"/>
    <cellStyle name="RowTitles1-Detail 4 2 2 4 5 5" xfId="14986" xr:uid="{00000000-0005-0000-0000-000063490000}"/>
    <cellStyle name="RowTitles1-Detail 4 2 2 4 5 5 2" xfId="27660" xr:uid="{00000000-0005-0000-0000-000064490000}"/>
    <cellStyle name="RowTitles1-Detail 4 2 2 4 5 5 2 2" xfId="36478" xr:uid="{00000000-0005-0000-0000-000065490000}"/>
    <cellStyle name="RowTitles1-Detail 4 2 2 4 5 6" xfId="5925" xr:uid="{00000000-0005-0000-0000-000066490000}"/>
    <cellStyle name="RowTitles1-Detail 4 2 2 4 5 6 2" xfId="5536" xr:uid="{00000000-0005-0000-0000-000067490000}"/>
    <cellStyle name="RowTitles1-Detail 4 2 2 4 5 7" xfId="24843" xr:uid="{00000000-0005-0000-0000-000068490000}"/>
    <cellStyle name="RowTitles1-Detail 4 2 2 4 6" xfId="1810" xr:uid="{00000000-0005-0000-0000-000069490000}"/>
    <cellStyle name="RowTitles1-Detail 4 2 2 4 6 2" xfId="2581" xr:uid="{00000000-0005-0000-0000-00006A490000}"/>
    <cellStyle name="RowTitles1-Detail 4 2 2 4 6 2 2" xfId="12222" xr:uid="{00000000-0005-0000-0000-00006B490000}"/>
    <cellStyle name="RowTitles1-Detail 4 2 2 4 6 2 2 2" xfId="22622" xr:uid="{00000000-0005-0000-0000-00006C490000}"/>
    <cellStyle name="RowTitles1-Detail 4 2 2 4 6 2 2 2 2" xfId="34303" xr:uid="{00000000-0005-0000-0000-00006D490000}"/>
    <cellStyle name="RowTitles1-Detail 4 2 2 4 6 2 2 3" xfId="31503" xr:uid="{00000000-0005-0000-0000-00006E490000}"/>
    <cellStyle name="RowTitles1-Detail 4 2 2 4 6 2 3" xfId="15869" xr:uid="{00000000-0005-0000-0000-00006F490000}"/>
    <cellStyle name="RowTitles1-Detail 4 2 2 4 6 2 3 2" xfId="28535" xr:uid="{00000000-0005-0000-0000-000070490000}"/>
    <cellStyle name="RowTitles1-Detail 4 2 2 4 6 2 3 2 2" xfId="37322" xr:uid="{00000000-0005-0000-0000-000071490000}"/>
    <cellStyle name="RowTitles1-Detail 4 2 2 4 6 2 4" xfId="7471" xr:uid="{00000000-0005-0000-0000-000072490000}"/>
    <cellStyle name="RowTitles1-Detail 4 2 2 4 6 2 4 2" xfId="24952" xr:uid="{00000000-0005-0000-0000-000073490000}"/>
    <cellStyle name="RowTitles1-Detail 4 2 2 4 6 2 5" xfId="20956" xr:uid="{00000000-0005-0000-0000-000074490000}"/>
    <cellStyle name="RowTitles1-Detail 4 2 2 4 6 3" xfId="4588" xr:uid="{00000000-0005-0000-0000-000075490000}"/>
    <cellStyle name="RowTitles1-Detail 4 2 2 4 6 3 2" xfId="14210" xr:uid="{00000000-0005-0000-0000-000076490000}"/>
    <cellStyle name="RowTitles1-Detail 4 2 2 4 6 3 2 2" xfId="24539" xr:uid="{00000000-0005-0000-0000-000077490000}"/>
    <cellStyle name="RowTitles1-Detail 4 2 2 4 6 3 2 2 2" xfId="35649" xr:uid="{00000000-0005-0000-0000-000078490000}"/>
    <cellStyle name="RowTitles1-Detail 4 2 2 4 6 3 2 3" xfId="33119" xr:uid="{00000000-0005-0000-0000-000079490000}"/>
    <cellStyle name="RowTitles1-Detail 4 2 2 4 6 3 3" xfId="17751" xr:uid="{00000000-0005-0000-0000-00007A490000}"/>
    <cellStyle name="RowTitles1-Detail 4 2 2 4 6 3 3 2" xfId="30417" xr:uid="{00000000-0005-0000-0000-00007B490000}"/>
    <cellStyle name="RowTitles1-Detail 4 2 2 4 6 3 3 2 2" xfId="39194" xr:uid="{00000000-0005-0000-0000-00007C490000}"/>
    <cellStyle name="RowTitles1-Detail 4 2 2 4 6 3 4" xfId="9794" xr:uid="{00000000-0005-0000-0000-00007D490000}"/>
    <cellStyle name="RowTitles1-Detail 4 2 2 4 6 3 4 2" xfId="18395" xr:uid="{00000000-0005-0000-0000-00007E490000}"/>
    <cellStyle name="RowTitles1-Detail 4 2 2 4 6 3 5" xfId="18725" xr:uid="{00000000-0005-0000-0000-00007F490000}"/>
    <cellStyle name="RowTitles1-Detail 4 2 2 4 6 4" xfId="11481" xr:uid="{00000000-0005-0000-0000-000080490000}"/>
    <cellStyle name="RowTitles1-Detail 4 2 2 4 6 4 2" xfId="21904" xr:uid="{00000000-0005-0000-0000-000081490000}"/>
    <cellStyle name="RowTitles1-Detail 4 2 2 4 6 4 2 2" xfId="33934" xr:uid="{00000000-0005-0000-0000-000082490000}"/>
    <cellStyle name="RowTitles1-Detail 4 2 2 4 6 4 3" xfId="31134" xr:uid="{00000000-0005-0000-0000-000083490000}"/>
    <cellStyle name="RowTitles1-Detail 4 2 2 4 6 5" xfId="15188" xr:uid="{00000000-0005-0000-0000-000084490000}"/>
    <cellStyle name="RowTitles1-Detail 4 2 2 4 6 5 2" xfId="27855" xr:uid="{00000000-0005-0000-0000-000085490000}"/>
    <cellStyle name="RowTitles1-Detail 4 2 2 4 6 5 2 2" xfId="36665" xr:uid="{00000000-0005-0000-0000-000086490000}"/>
    <cellStyle name="RowTitles1-Detail 4 2 2 4 6 6" xfId="5926" xr:uid="{00000000-0005-0000-0000-000087490000}"/>
    <cellStyle name="RowTitles1-Detail 4 2 2 4 6 6 2" xfId="26832" xr:uid="{00000000-0005-0000-0000-000088490000}"/>
    <cellStyle name="RowTitles1-Detail 4 2 2 4 6 7" xfId="26474" xr:uid="{00000000-0005-0000-0000-000089490000}"/>
    <cellStyle name="RowTitles1-Detail 4 2 2 4 7" xfId="2576" xr:uid="{00000000-0005-0000-0000-00008A490000}"/>
    <cellStyle name="RowTitles1-Detail 4 2 2 4 7 2" xfId="12217" xr:uid="{00000000-0005-0000-0000-00008B490000}"/>
    <cellStyle name="RowTitles1-Detail 4 2 2 4 7 2 2" xfId="22617" xr:uid="{00000000-0005-0000-0000-00008C490000}"/>
    <cellStyle name="RowTitles1-Detail 4 2 2 4 7 2 2 2" xfId="34298" xr:uid="{00000000-0005-0000-0000-00008D490000}"/>
    <cellStyle name="RowTitles1-Detail 4 2 2 4 7 2 3" xfId="31498" xr:uid="{00000000-0005-0000-0000-00008E490000}"/>
    <cellStyle name="RowTitles1-Detail 4 2 2 4 7 3" xfId="15864" xr:uid="{00000000-0005-0000-0000-00008F490000}"/>
    <cellStyle name="RowTitles1-Detail 4 2 2 4 7 3 2" xfId="28530" xr:uid="{00000000-0005-0000-0000-000090490000}"/>
    <cellStyle name="RowTitles1-Detail 4 2 2 4 7 3 2 2" xfId="37317" xr:uid="{00000000-0005-0000-0000-000091490000}"/>
    <cellStyle name="RowTitles1-Detail 4 2 2 4 7 4" xfId="6564" xr:uid="{00000000-0005-0000-0000-000092490000}"/>
    <cellStyle name="RowTitles1-Detail 4 2 2 4 7 4 2" xfId="24724" xr:uid="{00000000-0005-0000-0000-000093490000}"/>
    <cellStyle name="RowTitles1-Detail 4 2 2 4 7 5" xfId="25180" xr:uid="{00000000-0005-0000-0000-000094490000}"/>
    <cellStyle name="RowTitles1-Detail 4 2 2 4 8" xfId="8052" xr:uid="{00000000-0005-0000-0000-000095490000}"/>
    <cellStyle name="RowTitles1-Detail 4 2 2 4 8 2" xfId="24575" xr:uid="{00000000-0005-0000-0000-000096490000}"/>
    <cellStyle name="RowTitles1-Detail 4 2 2 4 9" xfId="10712" xr:uid="{00000000-0005-0000-0000-000097490000}"/>
    <cellStyle name="RowTitles1-Detail 4 2 2 4 9 2" xfId="20773" xr:uid="{00000000-0005-0000-0000-000098490000}"/>
    <cellStyle name="RowTitles1-Detail 4 2 2 4 9 2 2" xfId="33318" xr:uid="{00000000-0005-0000-0000-000099490000}"/>
    <cellStyle name="RowTitles1-Detail 4 2 2 4_STUD aligned by INSTIT" xfId="4999" xr:uid="{00000000-0005-0000-0000-00009A490000}"/>
    <cellStyle name="RowTitles1-Detail 4 2 2 5" xfId="699" xr:uid="{00000000-0005-0000-0000-00009B490000}"/>
    <cellStyle name="RowTitles1-Detail 4 2 2 5 2" xfId="2582" xr:uid="{00000000-0005-0000-0000-00009C490000}"/>
    <cellStyle name="RowTitles1-Detail 4 2 2 5 2 2" xfId="12223" xr:uid="{00000000-0005-0000-0000-00009D490000}"/>
    <cellStyle name="RowTitles1-Detail 4 2 2 5 2 2 2" xfId="22623" xr:uid="{00000000-0005-0000-0000-00009E490000}"/>
    <cellStyle name="RowTitles1-Detail 4 2 2 5 2 2 2 2" xfId="34304" xr:uid="{00000000-0005-0000-0000-00009F490000}"/>
    <cellStyle name="RowTitles1-Detail 4 2 2 5 2 2 3" xfId="31504" xr:uid="{00000000-0005-0000-0000-0000A0490000}"/>
    <cellStyle name="RowTitles1-Detail 4 2 2 5 2 3" xfId="15870" xr:uid="{00000000-0005-0000-0000-0000A1490000}"/>
    <cellStyle name="RowTitles1-Detail 4 2 2 5 2 3 2" xfId="28536" xr:uid="{00000000-0005-0000-0000-0000A2490000}"/>
    <cellStyle name="RowTitles1-Detail 4 2 2 5 2 3 2 2" xfId="37323" xr:uid="{00000000-0005-0000-0000-0000A3490000}"/>
    <cellStyle name="RowTitles1-Detail 4 2 2 5 2 4" xfId="6678" xr:uid="{00000000-0005-0000-0000-0000A4490000}"/>
    <cellStyle name="RowTitles1-Detail 4 2 2 5 2 4 2" xfId="25421" xr:uid="{00000000-0005-0000-0000-0000A5490000}"/>
    <cellStyle name="RowTitles1-Detail 4 2 2 5 2 5" xfId="20562" xr:uid="{00000000-0005-0000-0000-0000A6490000}"/>
    <cellStyle name="RowTitles1-Detail 4 2 2 5 3" xfId="3484" xr:uid="{00000000-0005-0000-0000-0000A7490000}"/>
    <cellStyle name="RowTitles1-Detail 4 2 2 5 3 2" xfId="13118" xr:uid="{00000000-0005-0000-0000-0000A8490000}"/>
    <cellStyle name="RowTitles1-Detail 4 2 2 5 3 2 2" xfId="23486" xr:uid="{00000000-0005-0000-0000-0000A9490000}"/>
    <cellStyle name="RowTitles1-Detail 4 2 2 5 3 2 2 2" xfId="34948" xr:uid="{00000000-0005-0000-0000-0000AA490000}"/>
    <cellStyle name="RowTitles1-Detail 4 2 2 5 3 2 3" xfId="32307" xr:uid="{00000000-0005-0000-0000-0000AB490000}"/>
    <cellStyle name="RowTitles1-Detail 4 2 2 5 3 3" xfId="16727" xr:uid="{00000000-0005-0000-0000-0000AC490000}"/>
    <cellStyle name="RowTitles1-Detail 4 2 2 5 3 3 2" xfId="29393" xr:uid="{00000000-0005-0000-0000-0000AD490000}"/>
    <cellStyle name="RowTitles1-Detail 4 2 2 5 3 3 2 2" xfId="38176" xr:uid="{00000000-0005-0000-0000-0000AE490000}"/>
    <cellStyle name="RowTitles1-Detail 4 2 2 5 3 4" xfId="8185" xr:uid="{00000000-0005-0000-0000-0000AF490000}"/>
    <cellStyle name="RowTitles1-Detail 4 2 2 5 3 4 2" xfId="18392" xr:uid="{00000000-0005-0000-0000-0000B0490000}"/>
    <cellStyle name="RowTitles1-Detail 4 2 2 5 3 5" xfId="19265" xr:uid="{00000000-0005-0000-0000-0000B1490000}"/>
    <cellStyle name="RowTitles1-Detail 4 2 2 5 4" xfId="7873" xr:uid="{00000000-0005-0000-0000-0000B2490000}"/>
    <cellStyle name="RowTitles1-Detail 4 2 2 5 4 2" xfId="25911" xr:uid="{00000000-0005-0000-0000-0000B3490000}"/>
    <cellStyle name="RowTitles1-Detail 4 2 2 5 5" xfId="10486" xr:uid="{00000000-0005-0000-0000-0000B4490000}"/>
    <cellStyle name="RowTitles1-Detail 4 2 2 5 5 2" xfId="20988" xr:uid="{00000000-0005-0000-0000-0000B5490000}"/>
    <cellStyle name="RowTitles1-Detail 4 2 2 5 5 2 2" xfId="33376" xr:uid="{00000000-0005-0000-0000-0000B6490000}"/>
    <cellStyle name="RowTitles1-Detail 4 2 2 5 5 3" xfId="30483" xr:uid="{00000000-0005-0000-0000-0000B7490000}"/>
    <cellStyle name="RowTitles1-Detail 4 2 2 5 6" xfId="10783" xr:uid="{00000000-0005-0000-0000-0000B8490000}"/>
    <cellStyle name="RowTitles1-Detail 4 2 2 5 6 2" xfId="25295" xr:uid="{00000000-0005-0000-0000-0000B9490000}"/>
    <cellStyle name="RowTitles1-Detail 4 2 2 5 6 2 2" xfId="35685" xr:uid="{00000000-0005-0000-0000-0000BA490000}"/>
    <cellStyle name="RowTitles1-Detail 4 2 2 6" xfId="978" xr:uid="{00000000-0005-0000-0000-0000BB490000}"/>
    <cellStyle name="RowTitles1-Detail 4 2 2 6 2" xfId="2583" xr:uid="{00000000-0005-0000-0000-0000BC490000}"/>
    <cellStyle name="RowTitles1-Detail 4 2 2 6 2 2" xfId="12224" xr:uid="{00000000-0005-0000-0000-0000BD490000}"/>
    <cellStyle name="RowTitles1-Detail 4 2 2 6 2 2 2" xfId="22624" xr:uid="{00000000-0005-0000-0000-0000BE490000}"/>
    <cellStyle name="RowTitles1-Detail 4 2 2 6 2 2 2 2" xfId="34305" xr:uid="{00000000-0005-0000-0000-0000BF490000}"/>
    <cellStyle name="RowTitles1-Detail 4 2 2 6 2 2 3" xfId="31505" xr:uid="{00000000-0005-0000-0000-0000C0490000}"/>
    <cellStyle name="RowTitles1-Detail 4 2 2 6 2 3" xfId="15871" xr:uid="{00000000-0005-0000-0000-0000C1490000}"/>
    <cellStyle name="RowTitles1-Detail 4 2 2 6 2 3 2" xfId="28537" xr:uid="{00000000-0005-0000-0000-0000C2490000}"/>
    <cellStyle name="RowTitles1-Detail 4 2 2 6 2 3 2 2" xfId="37324" xr:uid="{00000000-0005-0000-0000-0000C3490000}"/>
    <cellStyle name="RowTitles1-Detail 4 2 2 6 2 4" xfId="6833" xr:uid="{00000000-0005-0000-0000-0000C4490000}"/>
    <cellStyle name="RowTitles1-Detail 4 2 2 6 2 4 2" xfId="19367" xr:uid="{00000000-0005-0000-0000-0000C5490000}"/>
    <cellStyle name="RowTitles1-Detail 4 2 2 6 2 5" xfId="19688" xr:uid="{00000000-0005-0000-0000-0000C6490000}"/>
    <cellStyle name="RowTitles1-Detail 4 2 2 6 3" xfId="3756" xr:uid="{00000000-0005-0000-0000-0000C7490000}"/>
    <cellStyle name="RowTitles1-Detail 4 2 2 6 3 2" xfId="13383" xr:uid="{00000000-0005-0000-0000-0000C8490000}"/>
    <cellStyle name="RowTitles1-Detail 4 2 2 6 3 2 2" xfId="23748" xr:uid="{00000000-0005-0000-0000-0000C9490000}"/>
    <cellStyle name="RowTitles1-Detail 4 2 2 6 3 2 2 2" xfId="35113" xr:uid="{00000000-0005-0000-0000-0000CA490000}"/>
    <cellStyle name="RowTitles1-Detail 4 2 2 6 3 2 3" xfId="32498" xr:uid="{00000000-0005-0000-0000-0000CB490000}"/>
    <cellStyle name="RowTitles1-Detail 4 2 2 6 3 3" xfId="16982" xr:uid="{00000000-0005-0000-0000-0000CC490000}"/>
    <cellStyle name="RowTitles1-Detail 4 2 2 6 3 3 2" xfId="29648" xr:uid="{00000000-0005-0000-0000-0000CD490000}"/>
    <cellStyle name="RowTitles1-Detail 4 2 2 6 3 3 2 2" xfId="38427" xr:uid="{00000000-0005-0000-0000-0000CE490000}"/>
    <cellStyle name="RowTitles1-Detail 4 2 2 6 3 4" xfId="8339" xr:uid="{00000000-0005-0000-0000-0000CF490000}"/>
    <cellStyle name="RowTitles1-Detail 4 2 2 6 3 4 2" xfId="25038" xr:uid="{00000000-0005-0000-0000-0000D0490000}"/>
    <cellStyle name="RowTitles1-Detail 4 2 2 6 3 5" xfId="17890" xr:uid="{00000000-0005-0000-0000-0000D1490000}"/>
    <cellStyle name="RowTitles1-Detail 4 2 2 6 4" xfId="9132" xr:uid="{00000000-0005-0000-0000-0000D2490000}"/>
    <cellStyle name="RowTitles1-Detail 4 2 2 6 4 2" xfId="18243" xr:uid="{00000000-0005-0000-0000-0000D3490000}"/>
    <cellStyle name="RowTitles1-Detail 4 2 2 6 5" xfId="14385" xr:uid="{00000000-0005-0000-0000-0000D4490000}"/>
    <cellStyle name="RowTitles1-Detail 4 2 2 6 5 2" xfId="27082" xr:uid="{00000000-0005-0000-0000-0000D5490000}"/>
    <cellStyle name="RowTitles1-Detail 4 2 2 6 5 2 2" xfId="35921" xr:uid="{00000000-0005-0000-0000-0000D6490000}"/>
    <cellStyle name="RowTitles1-Detail 4 2 2 6 6" xfId="5347" xr:uid="{00000000-0005-0000-0000-0000D7490000}"/>
    <cellStyle name="RowTitles1-Detail 4 2 2 6 6 2" xfId="26109" xr:uid="{00000000-0005-0000-0000-0000D8490000}"/>
    <cellStyle name="RowTitles1-Detail 4 2 2 6 7" xfId="25544" xr:uid="{00000000-0005-0000-0000-0000D9490000}"/>
    <cellStyle name="RowTitles1-Detail 4 2 2 7" xfId="1212" xr:uid="{00000000-0005-0000-0000-0000DA490000}"/>
    <cellStyle name="RowTitles1-Detail 4 2 2 7 2" xfId="2584" xr:uid="{00000000-0005-0000-0000-0000DB490000}"/>
    <cellStyle name="RowTitles1-Detail 4 2 2 7 2 2" xfId="12225" xr:uid="{00000000-0005-0000-0000-0000DC490000}"/>
    <cellStyle name="RowTitles1-Detail 4 2 2 7 2 2 2" xfId="22625" xr:uid="{00000000-0005-0000-0000-0000DD490000}"/>
    <cellStyle name="RowTitles1-Detail 4 2 2 7 2 2 2 2" xfId="34306" xr:uid="{00000000-0005-0000-0000-0000DE490000}"/>
    <cellStyle name="RowTitles1-Detail 4 2 2 7 2 2 3" xfId="31506" xr:uid="{00000000-0005-0000-0000-0000DF490000}"/>
    <cellStyle name="RowTitles1-Detail 4 2 2 7 2 3" xfId="15872" xr:uid="{00000000-0005-0000-0000-0000E0490000}"/>
    <cellStyle name="RowTitles1-Detail 4 2 2 7 2 3 2" xfId="28538" xr:uid="{00000000-0005-0000-0000-0000E1490000}"/>
    <cellStyle name="RowTitles1-Detail 4 2 2 7 2 3 2 2" xfId="37325" xr:uid="{00000000-0005-0000-0000-0000E2490000}"/>
    <cellStyle name="RowTitles1-Detail 4 2 2 7 2 4" xfId="7066" xr:uid="{00000000-0005-0000-0000-0000E3490000}"/>
    <cellStyle name="RowTitles1-Detail 4 2 2 7 2 4 2" xfId="24692" xr:uid="{00000000-0005-0000-0000-0000E4490000}"/>
    <cellStyle name="RowTitles1-Detail 4 2 2 7 2 5" xfId="18468" xr:uid="{00000000-0005-0000-0000-0000E5490000}"/>
    <cellStyle name="RowTitles1-Detail 4 2 2 7 3" xfId="3990" xr:uid="{00000000-0005-0000-0000-0000E6490000}"/>
    <cellStyle name="RowTitles1-Detail 4 2 2 7 3 2" xfId="13612" xr:uid="{00000000-0005-0000-0000-0000E7490000}"/>
    <cellStyle name="RowTitles1-Detail 4 2 2 7 3 2 2" xfId="23969" xr:uid="{00000000-0005-0000-0000-0000E8490000}"/>
    <cellStyle name="RowTitles1-Detail 4 2 2 7 3 2 2 2" xfId="35260" xr:uid="{00000000-0005-0000-0000-0000E9490000}"/>
    <cellStyle name="RowTitles1-Detail 4 2 2 7 3 2 3" xfId="32670" xr:uid="{00000000-0005-0000-0000-0000EA490000}"/>
    <cellStyle name="RowTitles1-Detail 4 2 2 7 3 3" xfId="17196" xr:uid="{00000000-0005-0000-0000-0000EB490000}"/>
    <cellStyle name="RowTitles1-Detail 4 2 2 7 3 3 2" xfId="29862" xr:uid="{00000000-0005-0000-0000-0000EC490000}"/>
    <cellStyle name="RowTitles1-Detail 4 2 2 7 3 3 2 2" xfId="38639" xr:uid="{00000000-0005-0000-0000-0000ED490000}"/>
    <cellStyle name="RowTitles1-Detail 4 2 2 7 3 4" xfId="8574" xr:uid="{00000000-0005-0000-0000-0000EE490000}"/>
    <cellStyle name="RowTitles1-Detail 4 2 2 7 3 4 2" xfId="18928" xr:uid="{00000000-0005-0000-0000-0000EF490000}"/>
    <cellStyle name="RowTitles1-Detail 4 2 2 7 3 5" xfId="24633" xr:uid="{00000000-0005-0000-0000-0000F0490000}"/>
    <cellStyle name="RowTitles1-Detail 4 2 2 7 4" xfId="9370" xr:uid="{00000000-0005-0000-0000-0000F1490000}"/>
    <cellStyle name="RowTitles1-Detail 4 2 2 7 4 2" xfId="20110" xr:uid="{00000000-0005-0000-0000-0000F2490000}"/>
    <cellStyle name="RowTitles1-Detail 4 2 2 7 5" xfId="10883" xr:uid="{00000000-0005-0000-0000-0000F3490000}"/>
    <cellStyle name="RowTitles1-Detail 4 2 2 7 5 2" xfId="21327" xr:uid="{00000000-0005-0000-0000-0000F4490000}"/>
    <cellStyle name="RowTitles1-Detail 4 2 2 7 5 2 2" xfId="33545" xr:uid="{00000000-0005-0000-0000-0000F5490000}"/>
    <cellStyle name="RowTitles1-Detail 4 2 2 7 5 3" xfId="30685" xr:uid="{00000000-0005-0000-0000-0000F6490000}"/>
    <cellStyle name="RowTitles1-Detail 4 2 2 7 6" xfId="14590" xr:uid="{00000000-0005-0000-0000-0000F7490000}"/>
    <cellStyle name="RowTitles1-Detail 4 2 2 7 6 2" xfId="27279" xr:uid="{00000000-0005-0000-0000-0000F8490000}"/>
    <cellStyle name="RowTitles1-Detail 4 2 2 7 6 2 2" xfId="36110" xr:uid="{00000000-0005-0000-0000-0000F9490000}"/>
    <cellStyle name="RowTitles1-Detail 4 2 2 7 7" xfId="5526" xr:uid="{00000000-0005-0000-0000-0000FA490000}"/>
    <cellStyle name="RowTitles1-Detail 4 2 2 7 7 2" xfId="21178" xr:uid="{00000000-0005-0000-0000-0000FB490000}"/>
    <cellStyle name="RowTitles1-Detail 4 2 2 7 8" xfId="25695" xr:uid="{00000000-0005-0000-0000-0000FC490000}"/>
    <cellStyle name="RowTitles1-Detail 4 2 2 8" xfId="1432" xr:uid="{00000000-0005-0000-0000-0000FD490000}"/>
    <cellStyle name="RowTitles1-Detail 4 2 2 8 2" xfId="2585" xr:uid="{00000000-0005-0000-0000-0000FE490000}"/>
    <cellStyle name="RowTitles1-Detail 4 2 2 8 2 2" xfId="12226" xr:uid="{00000000-0005-0000-0000-0000FF490000}"/>
    <cellStyle name="RowTitles1-Detail 4 2 2 8 2 2 2" xfId="22626" xr:uid="{00000000-0005-0000-0000-0000004A0000}"/>
    <cellStyle name="RowTitles1-Detail 4 2 2 8 2 2 2 2" xfId="34307" xr:uid="{00000000-0005-0000-0000-0000014A0000}"/>
    <cellStyle name="RowTitles1-Detail 4 2 2 8 2 2 3" xfId="31507" xr:uid="{00000000-0005-0000-0000-0000024A0000}"/>
    <cellStyle name="RowTitles1-Detail 4 2 2 8 2 3" xfId="15873" xr:uid="{00000000-0005-0000-0000-0000034A0000}"/>
    <cellStyle name="RowTitles1-Detail 4 2 2 8 2 3 2" xfId="28539" xr:uid="{00000000-0005-0000-0000-0000044A0000}"/>
    <cellStyle name="RowTitles1-Detail 4 2 2 8 2 3 2 2" xfId="37326" xr:uid="{00000000-0005-0000-0000-0000054A0000}"/>
    <cellStyle name="RowTitles1-Detail 4 2 2 8 2 4" xfId="7472" xr:uid="{00000000-0005-0000-0000-0000064A0000}"/>
    <cellStyle name="RowTitles1-Detail 4 2 2 8 2 4 2" xfId="5419" xr:uid="{00000000-0005-0000-0000-0000074A0000}"/>
    <cellStyle name="RowTitles1-Detail 4 2 2 8 2 5" xfId="26035" xr:uid="{00000000-0005-0000-0000-0000084A0000}"/>
    <cellStyle name="RowTitles1-Detail 4 2 2 8 3" xfId="4210" xr:uid="{00000000-0005-0000-0000-0000094A0000}"/>
    <cellStyle name="RowTitles1-Detail 4 2 2 8 3 2" xfId="13832" xr:uid="{00000000-0005-0000-0000-00000A4A0000}"/>
    <cellStyle name="RowTitles1-Detail 4 2 2 8 3 2 2" xfId="24177" xr:uid="{00000000-0005-0000-0000-00000B4A0000}"/>
    <cellStyle name="RowTitles1-Detail 4 2 2 8 3 2 2 2" xfId="35402" xr:uid="{00000000-0005-0000-0000-00000C4A0000}"/>
    <cellStyle name="RowTitles1-Detail 4 2 2 8 3 2 3" xfId="32833" xr:uid="{00000000-0005-0000-0000-00000D4A0000}"/>
    <cellStyle name="RowTitles1-Detail 4 2 2 8 3 3" xfId="17398" xr:uid="{00000000-0005-0000-0000-00000E4A0000}"/>
    <cellStyle name="RowTitles1-Detail 4 2 2 8 3 3 2" xfId="30064" xr:uid="{00000000-0005-0000-0000-00000F4A0000}"/>
    <cellStyle name="RowTitles1-Detail 4 2 2 8 3 3 2 2" xfId="38841" xr:uid="{00000000-0005-0000-0000-0000104A0000}"/>
    <cellStyle name="RowTitles1-Detail 4 2 2 8 3 4" xfId="9795" xr:uid="{00000000-0005-0000-0000-0000114A0000}"/>
    <cellStyle name="RowTitles1-Detail 4 2 2 8 3 4 2" xfId="25978" xr:uid="{00000000-0005-0000-0000-0000124A0000}"/>
    <cellStyle name="RowTitles1-Detail 4 2 2 8 3 5" xfId="20776" xr:uid="{00000000-0005-0000-0000-0000134A0000}"/>
    <cellStyle name="RowTitles1-Detail 4 2 2 8 4" xfId="11103" xr:uid="{00000000-0005-0000-0000-0000144A0000}"/>
    <cellStyle name="RowTitles1-Detail 4 2 2 8 4 2" xfId="21537" xr:uid="{00000000-0005-0000-0000-0000154A0000}"/>
    <cellStyle name="RowTitles1-Detail 4 2 2 8 4 2 2" xfId="33687" xr:uid="{00000000-0005-0000-0000-0000164A0000}"/>
    <cellStyle name="RowTitles1-Detail 4 2 2 8 4 3" xfId="30848" xr:uid="{00000000-0005-0000-0000-0000174A0000}"/>
    <cellStyle name="RowTitles1-Detail 4 2 2 8 5" xfId="14810" xr:uid="{00000000-0005-0000-0000-0000184A0000}"/>
    <cellStyle name="RowTitles1-Detail 4 2 2 8 5 2" xfId="27491" xr:uid="{00000000-0005-0000-0000-0000194A0000}"/>
    <cellStyle name="RowTitles1-Detail 4 2 2 8 5 2 2" xfId="36312" xr:uid="{00000000-0005-0000-0000-00001A4A0000}"/>
    <cellStyle name="RowTitles1-Detail 4 2 2 8 6" xfId="5927" xr:uid="{00000000-0005-0000-0000-00001B4A0000}"/>
    <cellStyle name="RowTitles1-Detail 4 2 2 8 6 2" xfId="20524" xr:uid="{00000000-0005-0000-0000-00001C4A0000}"/>
    <cellStyle name="RowTitles1-Detail 4 2 2 8 7" xfId="24986" xr:uid="{00000000-0005-0000-0000-00001D4A0000}"/>
    <cellStyle name="RowTitles1-Detail 4 2 2 9" xfId="1636" xr:uid="{00000000-0005-0000-0000-00001E4A0000}"/>
    <cellStyle name="RowTitles1-Detail 4 2 2 9 2" xfId="2586" xr:uid="{00000000-0005-0000-0000-00001F4A0000}"/>
    <cellStyle name="RowTitles1-Detail 4 2 2 9 2 2" xfId="12227" xr:uid="{00000000-0005-0000-0000-0000204A0000}"/>
    <cellStyle name="RowTitles1-Detail 4 2 2 9 2 2 2" xfId="22627" xr:uid="{00000000-0005-0000-0000-0000214A0000}"/>
    <cellStyle name="RowTitles1-Detail 4 2 2 9 2 2 2 2" xfId="34308" xr:uid="{00000000-0005-0000-0000-0000224A0000}"/>
    <cellStyle name="RowTitles1-Detail 4 2 2 9 2 2 3" xfId="31508" xr:uid="{00000000-0005-0000-0000-0000234A0000}"/>
    <cellStyle name="RowTitles1-Detail 4 2 2 9 2 3" xfId="15874" xr:uid="{00000000-0005-0000-0000-0000244A0000}"/>
    <cellStyle name="RowTitles1-Detail 4 2 2 9 2 3 2" xfId="28540" xr:uid="{00000000-0005-0000-0000-0000254A0000}"/>
    <cellStyle name="RowTitles1-Detail 4 2 2 9 2 3 2 2" xfId="37327" xr:uid="{00000000-0005-0000-0000-0000264A0000}"/>
    <cellStyle name="RowTitles1-Detail 4 2 2 9 2 4" xfId="7473" xr:uid="{00000000-0005-0000-0000-0000274A0000}"/>
    <cellStyle name="RowTitles1-Detail 4 2 2 9 2 4 2" xfId="18743" xr:uid="{00000000-0005-0000-0000-0000284A0000}"/>
    <cellStyle name="RowTitles1-Detail 4 2 2 9 2 5" xfId="26524" xr:uid="{00000000-0005-0000-0000-0000294A0000}"/>
    <cellStyle name="RowTitles1-Detail 4 2 2 9 3" xfId="4414" xr:uid="{00000000-0005-0000-0000-00002A4A0000}"/>
    <cellStyle name="RowTitles1-Detail 4 2 2 9 3 2" xfId="14036" xr:uid="{00000000-0005-0000-0000-00002B4A0000}"/>
    <cellStyle name="RowTitles1-Detail 4 2 2 9 3 2 2" xfId="24373" xr:uid="{00000000-0005-0000-0000-00002C4A0000}"/>
    <cellStyle name="RowTitles1-Detail 4 2 2 9 3 2 2 2" xfId="35535" xr:uid="{00000000-0005-0000-0000-00002D4A0000}"/>
    <cellStyle name="RowTitles1-Detail 4 2 2 9 3 2 3" xfId="32987" xr:uid="{00000000-0005-0000-0000-00002E4A0000}"/>
    <cellStyle name="RowTitles1-Detail 4 2 2 9 3 3" xfId="17587" xr:uid="{00000000-0005-0000-0000-00002F4A0000}"/>
    <cellStyle name="RowTitles1-Detail 4 2 2 9 3 3 2" xfId="30253" xr:uid="{00000000-0005-0000-0000-0000304A0000}"/>
    <cellStyle name="RowTitles1-Detail 4 2 2 9 3 3 2 2" xfId="39030" xr:uid="{00000000-0005-0000-0000-0000314A0000}"/>
    <cellStyle name="RowTitles1-Detail 4 2 2 9 3 4" xfId="9796" xr:uid="{00000000-0005-0000-0000-0000324A0000}"/>
    <cellStyle name="RowTitles1-Detail 4 2 2 9 3 4 2" xfId="18248" xr:uid="{00000000-0005-0000-0000-0000334A0000}"/>
    <cellStyle name="RowTitles1-Detail 4 2 2 9 3 5" xfId="24808" xr:uid="{00000000-0005-0000-0000-0000344A0000}"/>
    <cellStyle name="RowTitles1-Detail 4 2 2 9 4" xfId="11307" xr:uid="{00000000-0005-0000-0000-0000354A0000}"/>
    <cellStyle name="RowTitles1-Detail 4 2 2 9 4 2" xfId="21736" xr:uid="{00000000-0005-0000-0000-0000364A0000}"/>
    <cellStyle name="RowTitles1-Detail 4 2 2 9 4 2 2" xfId="33820" xr:uid="{00000000-0005-0000-0000-0000374A0000}"/>
    <cellStyle name="RowTitles1-Detail 4 2 2 9 4 3" xfId="31002" xr:uid="{00000000-0005-0000-0000-0000384A0000}"/>
    <cellStyle name="RowTitles1-Detail 4 2 2 9 5" xfId="15014" xr:uid="{00000000-0005-0000-0000-0000394A0000}"/>
    <cellStyle name="RowTitles1-Detail 4 2 2 9 5 2" xfId="27687" xr:uid="{00000000-0005-0000-0000-00003A4A0000}"/>
    <cellStyle name="RowTitles1-Detail 4 2 2 9 5 2 2" xfId="36501" xr:uid="{00000000-0005-0000-0000-00003B4A0000}"/>
    <cellStyle name="RowTitles1-Detail 4 2 2 9 6" xfId="5928" xr:uid="{00000000-0005-0000-0000-00003C4A0000}"/>
    <cellStyle name="RowTitles1-Detail 4 2 2 9 6 2" xfId="26215" xr:uid="{00000000-0005-0000-0000-00003D4A0000}"/>
    <cellStyle name="RowTitles1-Detail 4 2 2 9 7" xfId="26031" xr:uid="{00000000-0005-0000-0000-00003E4A0000}"/>
    <cellStyle name="RowTitles1-Detail 4 2 2_STUD aligned by INSTIT" xfId="4996" xr:uid="{00000000-0005-0000-0000-00003F4A0000}"/>
    <cellStyle name="RowTitles1-Detail 4 2 3" xfId="404" xr:uid="{00000000-0005-0000-0000-0000404A0000}"/>
    <cellStyle name="RowTitles1-Detail 4 2 3 2" xfId="760" xr:uid="{00000000-0005-0000-0000-0000414A0000}"/>
    <cellStyle name="RowTitles1-Detail 4 2 3 2 2" xfId="2588" xr:uid="{00000000-0005-0000-0000-0000424A0000}"/>
    <cellStyle name="RowTitles1-Detail 4 2 3 2 2 2" xfId="12229" xr:uid="{00000000-0005-0000-0000-0000434A0000}"/>
    <cellStyle name="RowTitles1-Detail 4 2 3 2 2 2 2" xfId="22629" xr:uid="{00000000-0005-0000-0000-0000444A0000}"/>
    <cellStyle name="RowTitles1-Detail 4 2 3 2 2 2 2 2" xfId="34310" xr:uid="{00000000-0005-0000-0000-0000454A0000}"/>
    <cellStyle name="RowTitles1-Detail 4 2 3 2 2 2 3" xfId="31510" xr:uid="{00000000-0005-0000-0000-0000464A0000}"/>
    <cellStyle name="RowTitles1-Detail 4 2 3 2 2 3" xfId="15876" xr:uid="{00000000-0005-0000-0000-0000474A0000}"/>
    <cellStyle name="RowTitles1-Detail 4 2 3 2 2 3 2" xfId="28542" xr:uid="{00000000-0005-0000-0000-0000484A0000}"/>
    <cellStyle name="RowTitles1-Detail 4 2 3 2 2 3 2 2" xfId="37329" xr:uid="{00000000-0005-0000-0000-0000494A0000}"/>
    <cellStyle name="RowTitles1-Detail 4 2 3 2 2 4" xfId="6884" xr:uid="{00000000-0005-0000-0000-00004A4A0000}"/>
    <cellStyle name="RowTitles1-Detail 4 2 3 2 2 4 2" xfId="25019" xr:uid="{00000000-0005-0000-0000-00004B4A0000}"/>
    <cellStyle name="RowTitles1-Detail 4 2 3 2 2 5" xfId="18461" xr:uid="{00000000-0005-0000-0000-00004C4A0000}"/>
    <cellStyle name="RowTitles1-Detail 4 2 3 2 3" xfId="3541" xr:uid="{00000000-0005-0000-0000-00004D4A0000}"/>
    <cellStyle name="RowTitles1-Detail 4 2 3 2 3 2" xfId="13173" xr:uid="{00000000-0005-0000-0000-00004E4A0000}"/>
    <cellStyle name="RowTitles1-Detail 4 2 3 2 3 2 2" xfId="23540" xr:uid="{00000000-0005-0000-0000-00004F4A0000}"/>
    <cellStyle name="RowTitles1-Detail 4 2 3 2 3 2 2 2" xfId="34984" xr:uid="{00000000-0005-0000-0000-0000504A0000}"/>
    <cellStyle name="RowTitles1-Detail 4 2 3 2 3 2 3" xfId="32348" xr:uid="{00000000-0005-0000-0000-0000514A0000}"/>
    <cellStyle name="RowTitles1-Detail 4 2 3 2 3 3" xfId="16782" xr:uid="{00000000-0005-0000-0000-0000524A0000}"/>
    <cellStyle name="RowTitles1-Detail 4 2 3 2 3 3 2" xfId="29448" xr:uid="{00000000-0005-0000-0000-0000534A0000}"/>
    <cellStyle name="RowTitles1-Detail 4 2 3 2 3 3 2 2" xfId="38229" xr:uid="{00000000-0005-0000-0000-0000544A0000}"/>
    <cellStyle name="RowTitles1-Detail 4 2 3 2 3 4" xfId="8391" xr:uid="{00000000-0005-0000-0000-0000554A0000}"/>
    <cellStyle name="RowTitles1-Detail 4 2 3 2 3 4 2" xfId="24847" xr:uid="{00000000-0005-0000-0000-0000564A0000}"/>
    <cellStyle name="RowTitles1-Detail 4 2 3 2 3 5" xfId="24939" xr:uid="{00000000-0005-0000-0000-0000574A0000}"/>
    <cellStyle name="RowTitles1-Detail 4 2 3 2 4" xfId="9185" xr:uid="{00000000-0005-0000-0000-0000584A0000}"/>
    <cellStyle name="RowTitles1-Detail 4 2 3 2 4 2" xfId="5219" xr:uid="{00000000-0005-0000-0000-0000594A0000}"/>
    <cellStyle name="RowTitles1-Detail 4 2 3 2 5" xfId="10181" xr:uid="{00000000-0005-0000-0000-00005A4A0000}"/>
    <cellStyle name="RowTitles1-Detail 4 2 3 2 5 2" xfId="26512" xr:uid="{00000000-0005-0000-0000-00005B4A0000}"/>
    <cellStyle name="RowTitles1-Detail 4 2 3 2 5 2 2" xfId="35757" xr:uid="{00000000-0005-0000-0000-00005C4A0000}"/>
    <cellStyle name="RowTitles1-Detail 4 2 3 3" xfId="1039" xr:uid="{00000000-0005-0000-0000-00005D4A0000}"/>
    <cellStyle name="RowTitles1-Detail 4 2 3 3 2" xfId="2589" xr:uid="{00000000-0005-0000-0000-00005E4A0000}"/>
    <cellStyle name="RowTitles1-Detail 4 2 3 3 2 2" xfId="12230" xr:uid="{00000000-0005-0000-0000-00005F4A0000}"/>
    <cellStyle name="RowTitles1-Detail 4 2 3 3 2 2 2" xfId="22630" xr:uid="{00000000-0005-0000-0000-0000604A0000}"/>
    <cellStyle name="RowTitles1-Detail 4 2 3 3 2 2 2 2" xfId="34311" xr:uid="{00000000-0005-0000-0000-0000614A0000}"/>
    <cellStyle name="RowTitles1-Detail 4 2 3 3 2 2 3" xfId="31511" xr:uid="{00000000-0005-0000-0000-0000624A0000}"/>
    <cellStyle name="RowTitles1-Detail 4 2 3 3 2 3" xfId="15877" xr:uid="{00000000-0005-0000-0000-0000634A0000}"/>
    <cellStyle name="RowTitles1-Detail 4 2 3 3 2 3 2" xfId="28543" xr:uid="{00000000-0005-0000-0000-0000644A0000}"/>
    <cellStyle name="RowTitles1-Detail 4 2 3 3 2 3 2 2" xfId="37330" xr:uid="{00000000-0005-0000-0000-0000654A0000}"/>
    <cellStyle name="RowTitles1-Detail 4 2 3 3 2 4" xfId="7105" xr:uid="{00000000-0005-0000-0000-0000664A0000}"/>
    <cellStyle name="RowTitles1-Detail 4 2 3 3 2 4 2" xfId="25374" xr:uid="{00000000-0005-0000-0000-0000674A0000}"/>
    <cellStyle name="RowTitles1-Detail 4 2 3 3 2 5" xfId="26199" xr:uid="{00000000-0005-0000-0000-0000684A0000}"/>
    <cellStyle name="RowTitles1-Detail 4 2 3 3 3" xfId="3817" xr:uid="{00000000-0005-0000-0000-0000694A0000}"/>
    <cellStyle name="RowTitles1-Detail 4 2 3 3 3 2" xfId="13444" xr:uid="{00000000-0005-0000-0000-00006A4A0000}"/>
    <cellStyle name="RowTitles1-Detail 4 2 3 3 3 2 2" xfId="23805" xr:uid="{00000000-0005-0000-0000-00006B4A0000}"/>
    <cellStyle name="RowTitles1-Detail 4 2 3 3 3 2 2 2" xfId="35149" xr:uid="{00000000-0005-0000-0000-00006C4A0000}"/>
    <cellStyle name="RowTitles1-Detail 4 2 3 3 3 2 3" xfId="32541" xr:uid="{00000000-0005-0000-0000-00006D4A0000}"/>
    <cellStyle name="RowTitles1-Detail 4 2 3 3 3 3" xfId="17037" xr:uid="{00000000-0005-0000-0000-00006E4A0000}"/>
    <cellStyle name="RowTitles1-Detail 4 2 3 3 3 3 2" xfId="29703" xr:uid="{00000000-0005-0000-0000-00006F4A0000}"/>
    <cellStyle name="RowTitles1-Detail 4 2 3 3 3 3 2 2" xfId="38482" xr:uid="{00000000-0005-0000-0000-0000704A0000}"/>
    <cellStyle name="RowTitles1-Detail 4 2 3 3 3 4" xfId="8613" xr:uid="{00000000-0005-0000-0000-0000714A0000}"/>
    <cellStyle name="RowTitles1-Detail 4 2 3 3 3 4 2" xfId="25594" xr:uid="{00000000-0005-0000-0000-0000724A0000}"/>
    <cellStyle name="RowTitles1-Detail 4 2 3 3 3 5" xfId="25126" xr:uid="{00000000-0005-0000-0000-0000734A0000}"/>
    <cellStyle name="RowTitles1-Detail 4 2 3 3 4" xfId="9409" xr:uid="{00000000-0005-0000-0000-0000744A0000}"/>
    <cellStyle name="RowTitles1-Detail 4 2 3 3 4 2" xfId="19131" xr:uid="{00000000-0005-0000-0000-0000754A0000}"/>
    <cellStyle name="RowTitles1-Detail 4 2 3 3 5" xfId="10757" xr:uid="{00000000-0005-0000-0000-0000764A0000}"/>
    <cellStyle name="RowTitles1-Detail 4 2 3 3 5 2" xfId="21225" xr:uid="{00000000-0005-0000-0000-0000774A0000}"/>
    <cellStyle name="RowTitles1-Detail 4 2 3 3 5 2 2" xfId="33490" xr:uid="{00000000-0005-0000-0000-0000784A0000}"/>
    <cellStyle name="RowTitles1-Detail 4 2 3 3 5 3" xfId="30619" xr:uid="{00000000-0005-0000-0000-0000794A0000}"/>
    <cellStyle name="RowTitles1-Detail 4 2 3 3 6" xfId="14441" xr:uid="{00000000-0005-0000-0000-00007A4A0000}"/>
    <cellStyle name="RowTitles1-Detail 4 2 3 3 6 2" xfId="27134" xr:uid="{00000000-0005-0000-0000-00007B4A0000}"/>
    <cellStyle name="RowTitles1-Detail 4 2 3 3 6 2 2" xfId="35971" xr:uid="{00000000-0005-0000-0000-00007C4A0000}"/>
    <cellStyle name="RowTitles1-Detail 4 2 3 3 7" xfId="5564" xr:uid="{00000000-0005-0000-0000-00007D4A0000}"/>
    <cellStyle name="RowTitles1-Detail 4 2 3 3 7 2" xfId="25785" xr:uid="{00000000-0005-0000-0000-00007E4A0000}"/>
    <cellStyle name="RowTitles1-Detail 4 2 3 3 8" xfId="5339" xr:uid="{00000000-0005-0000-0000-00007F4A0000}"/>
    <cellStyle name="RowTitles1-Detail 4 2 3 4" xfId="1272" xr:uid="{00000000-0005-0000-0000-0000804A0000}"/>
    <cellStyle name="RowTitles1-Detail 4 2 3 4 2" xfId="2590" xr:uid="{00000000-0005-0000-0000-0000814A0000}"/>
    <cellStyle name="RowTitles1-Detail 4 2 3 4 2 2" xfId="12231" xr:uid="{00000000-0005-0000-0000-0000824A0000}"/>
    <cellStyle name="RowTitles1-Detail 4 2 3 4 2 2 2" xfId="22631" xr:uid="{00000000-0005-0000-0000-0000834A0000}"/>
    <cellStyle name="RowTitles1-Detail 4 2 3 4 2 2 2 2" xfId="34312" xr:uid="{00000000-0005-0000-0000-0000844A0000}"/>
    <cellStyle name="RowTitles1-Detail 4 2 3 4 2 2 3" xfId="31512" xr:uid="{00000000-0005-0000-0000-0000854A0000}"/>
    <cellStyle name="RowTitles1-Detail 4 2 3 4 2 3" xfId="15878" xr:uid="{00000000-0005-0000-0000-0000864A0000}"/>
    <cellStyle name="RowTitles1-Detail 4 2 3 4 2 3 2" xfId="28544" xr:uid="{00000000-0005-0000-0000-0000874A0000}"/>
    <cellStyle name="RowTitles1-Detail 4 2 3 4 2 3 2 2" xfId="37331" xr:uid="{00000000-0005-0000-0000-0000884A0000}"/>
    <cellStyle name="RowTitles1-Detail 4 2 3 4 2 4" xfId="7474" xr:uid="{00000000-0005-0000-0000-0000894A0000}"/>
    <cellStyle name="RowTitles1-Detail 4 2 3 4 2 4 2" xfId="24705" xr:uid="{00000000-0005-0000-0000-00008A4A0000}"/>
    <cellStyle name="RowTitles1-Detail 4 2 3 4 2 5" xfId="25688" xr:uid="{00000000-0005-0000-0000-00008B4A0000}"/>
    <cellStyle name="RowTitles1-Detail 4 2 3 4 3" xfId="4050" xr:uid="{00000000-0005-0000-0000-00008C4A0000}"/>
    <cellStyle name="RowTitles1-Detail 4 2 3 4 3 2" xfId="13672" xr:uid="{00000000-0005-0000-0000-00008D4A0000}"/>
    <cellStyle name="RowTitles1-Detail 4 2 3 4 3 2 2" xfId="24024" xr:uid="{00000000-0005-0000-0000-00008E4A0000}"/>
    <cellStyle name="RowTitles1-Detail 4 2 3 4 3 2 2 2" xfId="35297" xr:uid="{00000000-0005-0000-0000-00008F4A0000}"/>
    <cellStyle name="RowTitles1-Detail 4 2 3 4 3 2 3" xfId="32712" xr:uid="{00000000-0005-0000-0000-0000904A0000}"/>
    <cellStyle name="RowTitles1-Detail 4 2 3 4 3 3" xfId="17250" xr:uid="{00000000-0005-0000-0000-0000914A0000}"/>
    <cellStyle name="RowTitles1-Detail 4 2 3 4 3 3 2" xfId="29916" xr:uid="{00000000-0005-0000-0000-0000924A0000}"/>
    <cellStyle name="RowTitles1-Detail 4 2 3 4 3 3 2 2" xfId="38693" xr:uid="{00000000-0005-0000-0000-0000934A0000}"/>
    <cellStyle name="RowTitles1-Detail 4 2 3 4 3 4" xfId="9797" xr:uid="{00000000-0005-0000-0000-0000944A0000}"/>
    <cellStyle name="RowTitles1-Detail 4 2 3 4 3 4 2" xfId="18256" xr:uid="{00000000-0005-0000-0000-0000954A0000}"/>
    <cellStyle name="RowTitles1-Detail 4 2 3 4 3 5" xfId="25208" xr:uid="{00000000-0005-0000-0000-0000964A0000}"/>
    <cellStyle name="RowTitles1-Detail 4 2 3 4 4" xfId="10943" xr:uid="{00000000-0005-0000-0000-0000974A0000}"/>
    <cellStyle name="RowTitles1-Detail 4 2 3 4 4 2" xfId="21383" xr:uid="{00000000-0005-0000-0000-0000984A0000}"/>
    <cellStyle name="RowTitles1-Detail 4 2 3 4 4 2 2" xfId="33582" xr:uid="{00000000-0005-0000-0000-0000994A0000}"/>
    <cellStyle name="RowTitles1-Detail 4 2 3 4 4 3" xfId="30727" xr:uid="{00000000-0005-0000-0000-00009A4A0000}"/>
    <cellStyle name="RowTitles1-Detail 4 2 3 4 5" xfId="14650" xr:uid="{00000000-0005-0000-0000-00009B4A0000}"/>
    <cellStyle name="RowTitles1-Detail 4 2 3 4 5 2" xfId="27335" xr:uid="{00000000-0005-0000-0000-00009C4A0000}"/>
    <cellStyle name="RowTitles1-Detail 4 2 3 4 5 2 2" xfId="36164" xr:uid="{00000000-0005-0000-0000-00009D4A0000}"/>
    <cellStyle name="RowTitles1-Detail 4 2 3 4 6" xfId="5929" xr:uid="{00000000-0005-0000-0000-00009E4A0000}"/>
    <cellStyle name="RowTitles1-Detail 4 2 3 4 6 2" xfId="26227" xr:uid="{00000000-0005-0000-0000-00009F4A0000}"/>
    <cellStyle name="RowTitles1-Detail 4 2 3 4 7" xfId="17768" xr:uid="{00000000-0005-0000-0000-0000A04A0000}"/>
    <cellStyle name="RowTitles1-Detail 4 2 3 5" xfId="1489" xr:uid="{00000000-0005-0000-0000-0000A14A0000}"/>
    <cellStyle name="RowTitles1-Detail 4 2 3 5 2" xfId="2591" xr:uid="{00000000-0005-0000-0000-0000A24A0000}"/>
    <cellStyle name="RowTitles1-Detail 4 2 3 5 2 2" xfId="12232" xr:uid="{00000000-0005-0000-0000-0000A34A0000}"/>
    <cellStyle name="RowTitles1-Detail 4 2 3 5 2 2 2" xfId="22632" xr:uid="{00000000-0005-0000-0000-0000A44A0000}"/>
    <cellStyle name="RowTitles1-Detail 4 2 3 5 2 2 2 2" xfId="34313" xr:uid="{00000000-0005-0000-0000-0000A54A0000}"/>
    <cellStyle name="RowTitles1-Detail 4 2 3 5 2 2 3" xfId="31513" xr:uid="{00000000-0005-0000-0000-0000A64A0000}"/>
    <cellStyle name="RowTitles1-Detail 4 2 3 5 2 3" xfId="15879" xr:uid="{00000000-0005-0000-0000-0000A74A0000}"/>
    <cellStyle name="RowTitles1-Detail 4 2 3 5 2 3 2" xfId="28545" xr:uid="{00000000-0005-0000-0000-0000A84A0000}"/>
    <cellStyle name="RowTitles1-Detail 4 2 3 5 2 3 2 2" xfId="37332" xr:uid="{00000000-0005-0000-0000-0000A94A0000}"/>
    <cellStyle name="RowTitles1-Detail 4 2 3 5 2 4" xfId="7475" xr:uid="{00000000-0005-0000-0000-0000AA4A0000}"/>
    <cellStyle name="RowTitles1-Detail 4 2 3 5 2 4 2" xfId="26649" xr:uid="{00000000-0005-0000-0000-0000AB4A0000}"/>
    <cellStyle name="RowTitles1-Detail 4 2 3 5 2 5" xfId="18365" xr:uid="{00000000-0005-0000-0000-0000AC4A0000}"/>
    <cellStyle name="RowTitles1-Detail 4 2 3 5 3" xfId="4267" xr:uid="{00000000-0005-0000-0000-0000AD4A0000}"/>
    <cellStyle name="RowTitles1-Detail 4 2 3 5 3 2" xfId="13889" xr:uid="{00000000-0005-0000-0000-0000AE4A0000}"/>
    <cellStyle name="RowTitles1-Detail 4 2 3 5 3 2 2" xfId="24231" xr:uid="{00000000-0005-0000-0000-0000AF4A0000}"/>
    <cellStyle name="RowTitles1-Detail 4 2 3 5 3 2 2 2" xfId="35438" xr:uid="{00000000-0005-0000-0000-0000B04A0000}"/>
    <cellStyle name="RowTitles1-Detail 4 2 3 5 3 2 3" xfId="32874" xr:uid="{00000000-0005-0000-0000-0000B14A0000}"/>
    <cellStyle name="RowTitles1-Detail 4 2 3 5 3 3" xfId="17449" xr:uid="{00000000-0005-0000-0000-0000B24A0000}"/>
    <cellStyle name="RowTitles1-Detail 4 2 3 5 3 3 2" xfId="30115" xr:uid="{00000000-0005-0000-0000-0000B34A0000}"/>
    <cellStyle name="RowTitles1-Detail 4 2 3 5 3 3 2 2" xfId="38892" xr:uid="{00000000-0005-0000-0000-0000B44A0000}"/>
    <cellStyle name="RowTitles1-Detail 4 2 3 5 3 4" xfId="9798" xr:uid="{00000000-0005-0000-0000-0000B54A0000}"/>
    <cellStyle name="RowTitles1-Detail 4 2 3 5 3 4 2" xfId="24854" xr:uid="{00000000-0005-0000-0000-0000B64A0000}"/>
    <cellStyle name="RowTitles1-Detail 4 2 3 5 3 5" xfId="26596" xr:uid="{00000000-0005-0000-0000-0000B74A0000}"/>
    <cellStyle name="RowTitles1-Detail 4 2 3 5 4" xfId="11160" xr:uid="{00000000-0005-0000-0000-0000B84A0000}"/>
    <cellStyle name="RowTitles1-Detail 4 2 3 5 4 2" xfId="21591" xr:uid="{00000000-0005-0000-0000-0000B94A0000}"/>
    <cellStyle name="RowTitles1-Detail 4 2 3 5 4 2 2" xfId="33723" xr:uid="{00000000-0005-0000-0000-0000BA4A0000}"/>
    <cellStyle name="RowTitles1-Detail 4 2 3 5 4 3" xfId="30889" xr:uid="{00000000-0005-0000-0000-0000BB4A0000}"/>
    <cellStyle name="RowTitles1-Detail 4 2 3 5 5" xfId="14867" xr:uid="{00000000-0005-0000-0000-0000BC4A0000}"/>
    <cellStyle name="RowTitles1-Detail 4 2 3 5 5 2" xfId="27544" xr:uid="{00000000-0005-0000-0000-0000BD4A0000}"/>
    <cellStyle name="RowTitles1-Detail 4 2 3 5 5 2 2" xfId="36363" xr:uid="{00000000-0005-0000-0000-0000BE4A0000}"/>
    <cellStyle name="RowTitles1-Detail 4 2 3 5 6" xfId="5930" xr:uid="{00000000-0005-0000-0000-0000BF4A0000}"/>
    <cellStyle name="RowTitles1-Detail 4 2 3 5 6 2" xfId="18749" xr:uid="{00000000-0005-0000-0000-0000C04A0000}"/>
    <cellStyle name="RowTitles1-Detail 4 2 3 5 7" xfId="26134" xr:uid="{00000000-0005-0000-0000-0000C14A0000}"/>
    <cellStyle name="RowTitles1-Detail 4 2 3 6" xfId="1691" xr:uid="{00000000-0005-0000-0000-0000C24A0000}"/>
    <cellStyle name="RowTitles1-Detail 4 2 3 6 2" xfId="2592" xr:uid="{00000000-0005-0000-0000-0000C34A0000}"/>
    <cellStyle name="RowTitles1-Detail 4 2 3 6 2 2" xfId="12233" xr:uid="{00000000-0005-0000-0000-0000C44A0000}"/>
    <cellStyle name="RowTitles1-Detail 4 2 3 6 2 2 2" xfId="22633" xr:uid="{00000000-0005-0000-0000-0000C54A0000}"/>
    <cellStyle name="RowTitles1-Detail 4 2 3 6 2 2 2 2" xfId="34314" xr:uid="{00000000-0005-0000-0000-0000C64A0000}"/>
    <cellStyle name="RowTitles1-Detail 4 2 3 6 2 2 3" xfId="31514" xr:uid="{00000000-0005-0000-0000-0000C74A0000}"/>
    <cellStyle name="RowTitles1-Detail 4 2 3 6 2 3" xfId="15880" xr:uid="{00000000-0005-0000-0000-0000C84A0000}"/>
    <cellStyle name="RowTitles1-Detail 4 2 3 6 2 3 2" xfId="28546" xr:uid="{00000000-0005-0000-0000-0000C94A0000}"/>
    <cellStyle name="RowTitles1-Detail 4 2 3 6 2 3 2 2" xfId="37333" xr:uid="{00000000-0005-0000-0000-0000CA4A0000}"/>
    <cellStyle name="RowTitles1-Detail 4 2 3 6 2 4" xfId="7476" xr:uid="{00000000-0005-0000-0000-0000CB4A0000}"/>
    <cellStyle name="RowTitles1-Detail 4 2 3 6 2 4 2" xfId="19906" xr:uid="{00000000-0005-0000-0000-0000CC4A0000}"/>
    <cellStyle name="RowTitles1-Detail 4 2 3 6 2 5" xfId="18625" xr:uid="{00000000-0005-0000-0000-0000CD4A0000}"/>
    <cellStyle name="RowTitles1-Detail 4 2 3 6 3" xfId="4469" xr:uid="{00000000-0005-0000-0000-0000CE4A0000}"/>
    <cellStyle name="RowTitles1-Detail 4 2 3 6 3 2" xfId="14091" xr:uid="{00000000-0005-0000-0000-0000CF4A0000}"/>
    <cellStyle name="RowTitles1-Detail 4 2 3 6 3 2 2" xfId="24423" xr:uid="{00000000-0005-0000-0000-0000D04A0000}"/>
    <cellStyle name="RowTitles1-Detail 4 2 3 6 3 2 2 2" xfId="35569" xr:uid="{00000000-0005-0000-0000-0000D14A0000}"/>
    <cellStyle name="RowTitles1-Detail 4 2 3 6 3 2 3" xfId="33026" xr:uid="{00000000-0005-0000-0000-0000D24A0000}"/>
    <cellStyle name="RowTitles1-Detail 4 2 3 6 3 3" xfId="17636" xr:uid="{00000000-0005-0000-0000-0000D34A0000}"/>
    <cellStyle name="RowTitles1-Detail 4 2 3 6 3 3 2" xfId="30302" xr:uid="{00000000-0005-0000-0000-0000D44A0000}"/>
    <cellStyle name="RowTitles1-Detail 4 2 3 6 3 3 2 2" xfId="39079" xr:uid="{00000000-0005-0000-0000-0000D54A0000}"/>
    <cellStyle name="RowTitles1-Detail 4 2 3 6 3 4" xfId="9799" xr:uid="{00000000-0005-0000-0000-0000D64A0000}"/>
    <cellStyle name="RowTitles1-Detail 4 2 3 6 3 4 2" xfId="24961" xr:uid="{00000000-0005-0000-0000-0000D74A0000}"/>
    <cellStyle name="RowTitles1-Detail 4 2 3 6 3 5" xfId="21513" xr:uid="{00000000-0005-0000-0000-0000D84A0000}"/>
    <cellStyle name="RowTitles1-Detail 4 2 3 6 4" xfId="11362" xr:uid="{00000000-0005-0000-0000-0000D94A0000}"/>
    <cellStyle name="RowTitles1-Detail 4 2 3 6 4 2" xfId="21787" xr:uid="{00000000-0005-0000-0000-0000DA4A0000}"/>
    <cellStyle name="RowTitles1-Detail 4 2 3 6 4 2 2" xfId="33854" xr:uid="{00000000-0005-0000-0000-0000DB4A0000}"/>
    <cellStyle name="RowTitles1-Detail 4 2 3 6 4 3" xfId="31041" xr:uid="{00000000-0005-0000-0000-0000DC4A0000}"/>
    <cellStyle name="RowTitles1-Detail 4 2 3 6 5" xfId="15069" xr:uid="{00000000-0005-0000-0000-0000DD4A0000}"/>
    <cellStyle name="RowTitles1-Detail 4 2 3 6 5 2" xfId="27738" xr:uid="{00000000-0005-0000-0000-0000DE4A0000}"/>
    <cellStyle name="RowTitles1-Detail 4 2 3 6 5 2 2" xfId="36550" xr:uid="{00000000-0005-0000-0000-0000DF4A0000}"/>
    <cellStyle name="RowTitles1-Detail 4 2 3 6 6" xfId="5931" xr:uid="{00000000-0005-0000-0000-0000E04A0000}"/>
    <cellStyle name="RowTitles1-Detail 4 2 3 6 6 2" xfId="18113" xr:uid="{00000000-0005-0000-0000-0000E14A0000}"/>
    <cellStyle name="RowTitles1-Detail 4 2 3 6 7" xfId="24833" xr:uid="{00000000-0005-0000-0000-0000E24A0000}"/>
    <cellStyle name="RowTitles1-Detail 4 2 3 7" xfId="2587" xr:uid="{00000000-0005-0000-0000-0000E34A0000}"/>
    <cellStyle name="RowTitles1-Detail 4 2 3 7 2" xfId="12228" xr:uid="{00000000-0005-0000-0000-0000E44A0000}"/>
    <cellStyle name="RowTitles1-Detail 4 2 3 7 2 2" xfId="22628" xr:uid="{00000000-0005-0000-0000-0000E54A0000}"/>
    <cellStyle name="RowTitles1-Detail 4 2 3 7 2 2 2" xfId="34309" xr:uid="{00000000-0005-0000-0000-0000E64A0000}"/>
    <cellStyle name="RowTitles1-Detail 4 2 3 7 2 3" xfId="31509" xr:uid="{00000000-0005-0000-0000-0000E74A0000}"/>
    <cellStyle name="RowTitles1-Detail 4 2 3 7 3" xfId="15875" xr:uid="{00000000-0005-0000-0000-0000E84A0000}"/>
    <cellStyle name="RowTitles1-Detail 4 2 3 7 3 2" xfId="28541" xr:uid="{00000000-0005-0000-0000-0000E94A0000}"/>
    <cellStyle name="RowTitles1-Detail 4 2 3 7 3 2 2" xfId="37328" xr:uid="{00000000-0005-0000-0000-0000EA4A0000}"/>
    <cellStyle name="RowTitles1-Detail 4 2 3 7 4" xfId="6446" xr:uid="{00000000-0005-0000-0000-0000EB4A0000}"/>
    <cellStyle name="RowTitles1-Detail 4 2 3 7 4 2" xfId="20402" xr:uid="{00000000-0005-0000-0000-0000EC4A0000}"/>
    <cellStyle name="RowTitles1-Detail 4 2 3 7 5" xfId="19005" xr:uid="{00000000-0005-0000-0000-0000ED4A0000}"/>
    <cellStyle name="RowTitles1-Detail 4 2 3 8" xfId="8891" xr:uid="{00000000-0005-0000-0000-0000EE4A0000}"/>
    <cellStyle name="RowTitles1-Detail 4 2 3 8 2" xfId="26614" xr:uid="{00000000-0005-0000-0000-0000EF4A0000}"/>
    <cellStyle name="RowTitles1-Detail 4 2 3 9" xfId="10838" xr:uid="{00000000-0005-0000-0000-0000F04A0000}"/>
    <cellStyle name="RowTitles1-Detail 4 2 3 9 2" xfId="18892" xr:uid="{00000000-0005-0000-0000-0000F14A0000}"/>
    <cellStyle name="RowTitles1-Detail 4 2 3 9 2 2" xfId="33205" xr:uid="{00000000-0005-0000-0000-0000F24A0000}"/>
    <cellStyle name="RowTitles1-Detail 4 2 3_STUD aligned by INSTIT" xfId="5000" xr:uid="{00000000-0005-0000-0000-0000F34A0000}"/>
    <cellStyle name="RowTitles1-Detail 4 2 4" xfId="462" xr:uid="{00000000-0005-0000-0000-0000F44A0000}"/>
    <cellStyle name="RowTitles1-Detail 4 2 4 2" xfId="818" xr:uid="{00000000-0005-0000-0000-0000F54A0000}"/>
    <cellStyle name="RowTitles1-Detail 4 2 4 2 2" xfId="2594" xr:uid="{00000000-0005-0000-0000-0000F64A0000}"/>
    <cellStyle name="RowTitles1-Detail 4 2 4 2 2 2" xfId="12235" xr:uid="{00000000-0005-0000-0000-0000F74A0000}"/>
    <cellStyle name="RowTitles1-Detail 4 2 4 2 2 2 2" xfId="22635" xr:uid="{00000000-0005-0000-0000-0000F84A0000}"/>
    <cellStyle name="RowTitles1-Detail 4 2 4 2 2 2 2 2" xfId="34316" xr:uid="{00000000-0005-0000-0000-0000F94A0000}"/>
    <cellStyle name="RowTitles1-Detail 4 2 4 2 2 2 3" xfId="31516" xr:uid="{00000000-0005-0000-0000-0000FA4A0000}"/>
    <cellStyle name="RowTitles1-Detail 4 2 4 2 2 3" xfId="15882" xr:uid="{00000000-0005-0000-0000-0000FB4A0000}"/>
    <cellStyle name="RowTitles1-Detail 4 2 4 2 2 3 2" xfId="28548" xr:uid="{00000000-0005-0000-0000-0000FC4A0000}"/>
    <cellStyle name="RowTitles1-Detail 4 2 4 2 2 3 2 2" xfId="37335" xr:uid="{00000000-0005-0000-0000-0000FD4A0000}"/>
    <cellStyle name="RowTitles1-Detail 4 2 4 2 2 4" xfId="6765" xr:uid="{00000000-0005-0000-0000-0000FE4A0000}"/>
    <cellStyle name="RowTitles1-Detail 4 2 4 2 2 4 2" xfId="8796" xr:uid="{00000000-0005-0000-0000-0000FF4A0000}"/>
    <cellStyle name="RowTitles1-Detail 4 2 4 2 2 5" xfId="19404" xr:uid="{00000000-0005-0000-0000-0000004B0000}"/>
    <cellStyle name="RowTitles1-Detail 4 2 4 2 3" xfId="3599" xr:uid="{00000000-0005-0000-0000-0000014B0000}"/>
    <cellStyle name="RowTitles1-Detail 4 2 4 2 3 2" xfId="13227" xr:uid="{00000000-0005-0000-0000-0000024B0000}"/>
    <cellStyle name="RowTitles1-Detail 4 2 4 2 3 2 2" xfId="23595" xr:uid="{00000000-0005-0000-0000-0000034B0000}"/>
    <cellStyle name="RowTitles1-Detail 4 2 4 2 3 2 2 2" xfId="35016" xr:uid="{00000000-0005-0000-0000-0000044B0000}"/>
    <cellStyle name="RowTitles1-Detail 4 2 4 2 3 2 3" xfId="32386" xr:uid="{00000000-0005-0000-0000-0000054B0000}"/>
    <cellStyle name="RowTitles1-Detail 4 2 4 2 3 3" xfId="16834" xr:uid="{00000000-0005-0000-0000-0000064B0000}"/>
    <cellStyle name="RowTitles1-Detail 4 2 4 2 3 3 2" xfId="29500" xr:uid="{00000000-0005-0000-0000-0000074B0000}"/>
    <cellStyle name="RowTitles1-Detail 4 2 4 2 3 3 2 2" xfId="38280" xr:uid="{00000000-0005-0000-0000-0000084B0000}"/>
    <cellStyle name="RowTitles1-Detail 4 2 4 2 3 4" xfId="8271" xr:uid="{00000000-0005-0000-0000-0000094B0000}"/>
    <cellStyle name="RowTitles1-Detail 4 2 4 2 3 4 2" xfId="17820" xr:uid="{00000000-0005-0000-0000-00000A4B0000}"/>
    <cellStyle name="RowTitles1-Detail 4 2 4 2 3 5" xfId="20387" xr:uid="{00000000-0005-0000-0000-00000B4B0000}"/>
    <cellStyle name="RowTitles1-Detail 4 2 4 2 4" xfId="9062" xr:uid="{00000000-0005-0000-0000-00000C4B0000}"/>
    <cellStyle name="RowTitles1-Detail 4 2 4 2 4 2" xfId="25282" xr:uid="{00000000-0005-0000-0000-00000D4B0000}"/>
    <cellStyle name="RowTitles1-Detail 4 2 4 2 5" xfId="10579" xr:uid="{00000000-0005-0000-0000-00000E4B0000}"/>
    <cellStyle name="RowTitles1-Detail 4 2 4 2 5 2" xfId="21064" xr:uid="{00000000-0005-0000-0000-00000F4B0000}"/>
    <cellStyle name="RowTitles1-Detail 4 2 4 2 5 2 2" xfId="33405" xr:uid="{00000000-0005-0000-0000-0000104B0000}"/>
    <cellStyle name="RowTitles1-Detail 4 2 4 2 5 3" xfId="30517" xr:uid="{00000000-0005-0000-0000-0000114B0000}"/>
    <cellStyle name="RowTitles1-Detail 4 2 4 2 6" xfId="14233" xr:uid="{00000000-0005-0000-0000-0000124B0000}"/>
    <cellStyle name="RowTitles1-Detail 4 2 4 2 6 2" xfId="26935" xr:uid="{00000000-0005-0000-0000-0000134B0000}"/>
    <cellStyle name="RowTitles1-Detail 4 2 4 2 6 2 2" xfId="35778" xr:uid="{00000000-0005-0000-0000-0000144B0000}"/>
    <cellStyle name="RowTitles1-Detail 4 2 4 2 7" xfId="5293" xr:uid="{00000000-0005-0000-0000-0000154B0000}"/>
    <cellStyle name="RowTitles1-Detail 4 2 4 2 7 2" xfId="25783" xr:uid="{00000000-0005-0000-0000-0000164B0000}"/>
    <cellStyle name="RowTitles1-Detail 4 2 4 2 8" xfId="19766" xr:uid="{00000000-0005-0000-0000-0000174B0000}"/>
    <cellStyle name="RowTitles1-Detail 4 2 4 3" xfId="1097" xr:uid="{00000000-0005-0000-0000-0000184B0000}"/>
    <cellStyle name="RowTitles1-Detail 4 2 4 3 2" xfId="2595" xr:uid="{00000000-0005-0000-0000-0000194B0000}"/>
    <cellStyle name="RowTitles1-Detail 4 2 4 3 2 2" xfId="12236" xr:uid="{00000000-0005-0000-0000-00001A4B0000}"/>
    <cellStyle name="RowTitles1-Detail 4 2 4 3 2 2 2" xfId="22636" xr:uid="{00000000-0005-0000-0000-00001B4B0000}"/>
    <cellStyle name="RowTitles1-Detail 4 2 4 3 2 2 2 2" xfId="34317" xr:uid="{00000000-0005-0000-0000-00001C4B0000}"/>
    <cellStyle name="RowTitles1-Detail 4 2 4 3 2 2 3" xfId="31517" xr:uid="{00000000-0005-0000-0000-00001D4B0000}"/>
    <cellStyle name="RowTitles1-Detail 4 2 4 3 2 3" xfId="15883" xr:uid="{00000000-0005-0000-0000-00001E4B0000}"/>
    <cellStyle name="RowTitles1-Detail 4 2 4 3 2 3 2" xfId="28549" xr:uid="{00000000-0005-0000-0000-00001F4B0000}"/>
    <cellStyle name="RowTitles1-Detail 4 2 4 3 2 3 2 2" xfId="37336" xr:uid="{00000000-0005-0000-0000-0000204B0000}"/>
    <cellStyle name="RowTitles1-Detail 4 2 4 3 2 4" xfId="6937" xr:uid="{00000000-0005-0000-0000-0000214B0000}"/>
    <cellStyle name="RowTitles1-Detail 4 2 4 3 2 4 2" xfId="18561" xr:uid="{00000000-0005-0000-0000-0000224B0000}"/>
    <cellStyle name="RowTitles1-Detail 4 2 4 3 2 5" xfId="26804" xr:uid="{00000000-0005-0000-0000-0000234B0000}"/>
    <cellStyle name="RowTitles1-Detail 4 2 4 3 3" xfId="3875" xr:uid="{00000000-0005-0000-0000-0000244B0000}"/>
    <cellStyle name="RowTitles1-Detail 4 2 4 3 3 2" xfId="13498" xr:uid="{00000000-0005-0000-0000-0000254B0000}"/>
    <cellStyle name="RowTitles1-Detail 4 2 4 3 3 2 2" xfId="23859" xr:uid="{00000000-0005-0000-0000-0000264B0000}"/>
    <cellStyle name="RowTitles1-Detail 4 2 4 3 3 2 2 2" xfId="35181" xr:uid="{00000000-0005-0000-0000-0000274B0000}"/>
    <cellStyle name="RowTitles1-Detail 4 2 4 3 3 2 3" xfId="32579" xr:uid="{00000000-0005-0000-0000-0000284B0000}"/>
    <cellStyle name="RowTitles1-Detail 4 2 4 3 3 3" xfId="17089" xr:uid="{00000000-0005-0000-0000-0000294B0000}"/>
    <cellStyle name="RowTitles1-Detail 4 2 4 3 3 3 2" xfId="29755" xr:uid="{00000000-0005-0000-0000-00002A4B0000}"/>
    <cellStyle name="RowTitles1-Detail 4 2 4 3 3 3 2 2" xfId="38533" xr:uid="{00000000-0005-0000-0000-00002B4B0000}"/>
    <cellStyle name="RowTitles1-Detail 4 2 4 3 3 4" xfId="8445" xr:uid="{00000000-0005-0000-0000-00002C4B0000}"/>
    <cellStyle name="RowTitles1-Detail 4 2 4 3 3 4 2" xfId="24981" xr:uid="{00000000-0005-0000-0000-00002D4B0000}"/>
    <cellStyle name="RowTitles1-Detail 4 2 4 3 3 5" xfId="18911" xr:uid="{00000000-0005-0000-0000-00002E4B0000}"/>
    <cellStyle name="RowTitles1-Detail 4 2 4 3 4" xfId="9239" xr:uid="{00000000-0005-0000-0000-00002F4B0000}"/>
    <cellStyle name="RowTitles1-Detail 4 2 4 3 4 2" xfId="26111" xr:uid="{00000000-0005-0000-0000-0000304B0000}"/>
    <cellStyle name="RowTitles1-Detail 4 2 4 3 5" xfId="14489" xr:uid="{00000000-0005-0000-0000-0000314B0000}"/>
    <cellStyle name="RowTitles1-Detail 4 2 4 3 5 2" xfId="27181" xr:uid="{00000000-0005-0000-0000-0000324B0000}"/>
    <cellStyle name="RowTitles1-Detail 4 2 4 3 5 2 2" xfId="36017" xr:uid="{00000000-0005-0000-0000-0000334B0000}"/>
    <cellStyle name="RowTitles1-Detail 4 2 4 4" xfId="1326" xr:uid="{00000000-0005-0000-0000-0000344B0000}"/>
    <cellStyle name="RowTitles1-Detail 4 2 4 4 2" xfId="2596" xr:uid="{00000000-0005-0000-0000-0000354B0000}"/>
    <cellStyle name="RowTitles1-Detail 4 2 4 4 2 2" xfId="12237" xr:uid="{00000000-0005-0000-0000-0000364B0000}"/>
    <cellStyle name="RowTitles1-Detail 4 2 4 4 2 2 2" xfId="22637" xr:uid="{00000000-0005-0000-0000-0000374B0000}"/>
    <cellStyle name="RowTitles1-Detail 4 2 4 4 2 2 2 2" xfId="34318" xr:uid="{00000000-0005-0000-0000-0000384B0000}"/>
    <cellStyle name="RowTitles1-Detail 4 2 4 4 2 2 3" xfId="31518" xr:uid="{00000000-0005-0000-0000-0000394B0000}"/>
    <cellStyle name="RowTitles1-Detail 4 2 4 4 2 3" xfId="15884" xr:uid="{00000000-0005-0000-0000-00003A4B0000}"/>
    <cellStyle name="RowTitles1-Detail 4 2 4 4 2 3 2" xfId="28550" xr:uid="{00000000-0005-0000-0000-00003B4B0000}"/>
    <cellStyle name="RowTitles1-Detail 4 2 4 4 2 3 2 2" xfId="37337" xr:uid="{00000000-0005-0000-0000-00003C4B0000}"/>
    <cellStyle name="RowTitles1-Detail 4 2 4 4 2 4" xfId="7477" xr:uid="{00000000-0005-0000-0000-00003D4B0000}"/>
    <cellStyle name="RowTitles1-Detail 4 2 4 4 2 4 2" xfId="18607" xr:uid="{00000000-0005-0000-0000-00003E4B0000}"/>
    <cellStyle name="RowTitles1-Detail 4 2 4 4 2 5" xfId="5372" xr:uid="{00000000-0005-0000-0000-00003F4B0000}"/>
    <cellStyle name="RowTitles1-Detail 4 2 4 4 3" xfId="4104" xr:uid="{00000000-0005-0000-0000-0000404B0000}"/>
    <cellStyle name="RowTitles1-Detail 4 2 4 4 3 2" xfId="13726" xr:uid="{00000000-0005-0000-0000-0000414B0000}"/>
    <cellStyle name="RowTitles1-Detail 4 2 4 4 3 2 2" xfId="24077" xr:uid="{00000000-0005-0000-0000-0000424B0000}"/>
    <cellStyle name="RowTitles1-Detail 4 2 4 4 3 2 2 2" xfId="35330" xr:uid="{00000000-0005-0000-0000-0000434B0000}"/>
    <cellStyle name="RowTitles1-Detail 4 2 4 4 3 2 3" xfId="32751" xr:uid="{00000000-0005-0000-0000-0000444B0000}"/>
    <cellStyle name="RowTitles1-Detail 4 2 4 4 3 3" xfId="17302" xr:uid="{00000000-0005-0000-0000-0000454B0000}"/>
    <cellStyle name="RowTitles1-Detail 4 2 4 4 3 3 2" xfId="29968" xr:uid="{00000000-0005-0000-0000-0000464B0000}"/>
    <cellStyle name="RowTitles1-Detail 4 2 4 4 3 3 2 2" xfId="38745" xr:uid="{00000000-0005-0000-0000-0000474B0000}"/>
    <cellStyle name="RowTitles1-Detail 4 2 4 4 3 4" xfId="9800" xr:uid="{00000000-0005-0000-0000-0000484B0000}"/>
    <cellStyle name="RowTitles1-Detail 4 2 4 4 3 4 2" xfId="4895" xr:uid="{00000000-0005-0000-0000-0000494B0000}"/>
    <cellStyle name="RowTitles1-Detail 4 2 4 4 3 5" xfId="20876" xr:uid="{00000000-0005-0000-0000-00004A4B0000}"/>
    <cellStyle name="RowTitles1-Detail 4 2 4 4 4" xfId="10997" xr:uid="{00000000-0005-0000-0000-00004B4B0000}"/>
    <cellStyle name="RowTitles1-Detail 4 2 4 4 4 2" xfId="21435" xr:uid="{00000000-0005-0000-0000-00004C4B0000}"/>
    <cellStyle name="RowTitles1-Detail 4 2 4 4 4 2 2" xfId="33615" xr:uid="{00000000-0005-0000-0000-00004D4B0000}"/>
    <cellStyle name="RowTitles1-Detail 4 2 4 4 4 3" xfId="30766" xr:uid="{00000000-0005-0000-0000-00004E4B0000}"/>
    <cellStyle name="RowTitles1-Detail 4 2 4 4 5" xfId="14704" xr:uid="{00000000-0005-0000-0000-00004F4B0000}"/>
    <cellStyle name="RowTitles1-Detail 4 2 4 4 5 2" xfId="27388" xr:uid="{00000000-0005-0000-0000-0000504B0000}"/>
    <cellStyle name="RowTitles1-Detail 4 2 4 4 5 2 2" xfId="36216" xr:uid="{00000000-0005-0000-0000-0000514B0000}"/>
    <cellStyle name="RowTitles1-Detail 4 2 4 4 6" xfId="5932" xr:uid="{00000000-0005-0000-0000-0000524B0000}"/>
    <cellStyle name="RowTitles1-Detail 4 2 4 4 6 2" xfId="26706" xr:uid="{00000000-0005-0000-0000-0000534B0000}"/>
    <cellStyle name="RowTitles1-Detail 4 2 4 4 7" xfId="25158" xr:uid="{00000000-0005-0000-0000-0000544B0000}"/>
    <cellStyle name="RowTitles1-Detail 4 2 4 5" xfId="1542" xr:uid="{00000000-0005-0000-0000-0000554B0000}"/>
    <cellStyle name="RowTitles1-Detail 4 2 4 5 2" xfId="2597" xr:uid="{00000000-0005-0000-0000-0000564B0000}"/>
    <cellStyle name="RowTitles1-Detail 4 2 4 5 2 2" xfId="12238" xr:uid="{00000000-0005-0000-0000-0000574B0000}"/>
    <cellStyle name="RowTitles1-Detail 4 2 4 5 2 2 2" xfId="22638" xr:uid="{00000000-0005-0000-0000-0000584B0000}"/>
    <cellStyle name="RowTitles1-Detail 4 2 4 5 2 2 2 2" xfId="34319" xr:uid="{00000000-0005-0000-0000-0000594B0000}"/>
    <cellStyle name="RowTitles1-Detail 4 2 4 5 2 2 3" xfId="31519" xr:uid="{00000000-0005-0000-0000-00005A4B0000}"/>
    <cellStyle name="RowTitles1-Detail 4 2 4 5 2 3" xfId="15885" xr:uid="{00000000-0005-0000-0000-00005B4B0000}"/>
    <cellStyle name="RowTitles1-Detail 4 2 4 5 2 3 2" xfId="28551" xr:uid="{00000000-0005-0000-0000-00005C4B0000}"/>
    <cellStyle name="RowTitles1-Detail 4 2 4 5 2 3 2 2" xfId="37338" xr:uid="{00000000-0005-0000-0000-00005D4B0000}"/>
    <cellStyle name="RowTitles1-Detail 4 2 4 5 2 4" xfId="7478" xr:uid="{00000000-0005-0000-0000-00005E4B0000}"/>
    <cellStyle name="RowTitles1-Detail 4 2 4 5 2 4 2" xfId="18744" xr:uid="{00000000-0005-0000-0000-00005F4B0000}"/>
    <cellStyle name="RowTitles1-Detail 4 2 4 5 2 5" xfId="18055" xr:uid="{00000000-0005-0000-0000-0000604B0000}"/>
    <cellStyle name="RowTitles1-Detail 4 2 4 5 3" xfId="4320" xr:uid="{00000000-0005-0000-0000-0000614B0000}"/>
    <cellStyle name="RowTitles1-Detail 4 2 4 5 3 2" xfId="13942" xr:uid="{00000000-0005-0000-0000-0000624B0000}"/>
    <cellStyle name="RowTitles1-Detail 4 2 4 5 3 2 2" xfId="24282" xr:uid="{00000000-0005-0000-0000-0000634B0000}"/>
    <cellStyle name="RowTitles1-Detail 4 2 4 5 3 2 2 2" xfId="35470" xr:uid="{00000000-0005-0000-0000-0000644B0000}"/>
    <cellStyle name="RowTitles1-Detail 4 2 4 5 3 2 3" xfId="32912" xr:uid="{00000000-0005-0000-0000-0000654B0000}"/>
    <cellStyle name="RowTitles1-Detail 4 2 4 5 3 3" xfId="17500" xr:uid="{00000000-0005-0000-0000-0000664B0000}"/>
    <cellStyle name="RowTitles1-Detail 4 2 4 5 3 3 2" xfId="30166" xr:uid="{00000000-0005-0000-0000-0000674B0000}"/>
    <cellStyle name="RowTitles1-Detail 4 2 4 5 3 3 2 2" xfId="38943" xr:uid="{00000000-0005-0000-0000-0000684B0000}"/>
    <cellStyle name="RowTitles1-Detail 4 2 4 5 3 4" xfId="9801" xr:uid="{00000000-0005-0000-0000-0000694B0000}"/>
    <cellStyle name="RowTitles1-Detail 4 2 4 5 3 4 2" xfId="17954" xr:uid="{00000000-0005-0000-0000-00006A4B0000}"/>
    <cellStyle name="RowTitles1-Detail 4 2 4 5 3 5" xfId="26144" xr:uid="{00000000-0005-0000-0000-00006B4B0000}"/>
    <cellStyle name="RowTitles1-Detail 4 2 4 5 4" xfId="11213" xr:uid="{00000000-0005-0000-0000-00006C4B0000}"/>
    <cellStyle name="RowTitles1-Detail 4 2 4 5 4 2" xfId="21643" xr:uid="{00000000-0005-0000-0000-00006D4B0000}"/>
    <cellStyle name="RowTitles1-Detail 4 2 4 5 4 2 2" xfId="33755" xr:uid="{00000000-0005-0000-0000-00006E4B0000}"/>
    <cellStyle name="RowTitles1-Detail 4 2 4 5 4 3" xfId="30927" xr:uid="{00000000-0005-0000-0000-00006F4B0000}"/>
    <cellStyle name="RowTitles1-Detail 4 2 4 5 5" xfId="14920" xr:uid="{00000000-0005-0000-0000-0000704B0000}"/>
    <cellStyle name="RowTitles1-Detail 4 2 4 5 5 2" xfId="27595" xr:uid="{00000000-0005-0000-0000-0000714B0000}"/>
    <cellStyle name="RowTitles1-Detail 4 2 4 5 5 2 2" xfId="36414" xr:uid="{00000000-0005-0000-0000-0000724B0000}"/>
    <cellStyle name="RowTitles1-Detail 4 2 4 5 6" xfId="5933" xr:uid="{00000000-0005-0000-0000-0000734B0000}"/>
    <cellStyle name="RowTitles1-Detail 4 2 4 5 6 2" xfId="26655" xr:uid="{00000000-0005-0000-0000-0000744B0000}"/>
    <cellStyle name="RowTitles1-Detail 4 2 4 5 7" xfId="18605" xr:uid="{00000000-0005-0000-0000-0000754B0000}"/>
    <cellStyle name="RowTitles1-Detail 4 2 4 6" xfId="1744" xr:uid="{00000000-0005-0000-0000-0000764B0000}"/>
    <cellStyle name="RowTitles1-Detail 4 2 4 6 2" xfId="2598" xr:uid="{00000000-0005-0000-0000-0000774B0000}"/>
    <cellStyle name="RowTitles1-Detail 4 2 4 6 2 2" xfId="12239" xr:uid="{00000000-0005-0000-0000-0000784B0000}"/>
    <cellStyle name="RowTitles1-Detail 4 2 4 6 2 2 2" xfId="22639" xr:uid="{00000000-0005-0000-0000-0000794B0000}"/>
    <cellStyle name="RowTitles1-Detail 4 2 4 6 2 2 2 2" xfId="34320" xr:uid="{00000000-0005-0000-0000-00007A4B0000}"/>
    <cellStyle name="RowTitles1-Detail 4 2 4 6 2 2 3" xfId="31520" xr:uid="{00000000-0005-0000-0000-00007B4B0000}"/>
    <cellStyle name="RowTitles1-Detail 4 2 4 6 2 3" xfId="15886" xr:uid="{00000000-0005-0000-0000-00007C4B0000}"/>
    <cellStyle name="RowTitles1-Detail 4 2 4 6 2 3 2" xfId="28552" xr:uid="{00000000-0005-0000-0000-00007D4B0000}"/>
    <cellStyle name="RowTitles1-Detail 4 2 4 6 2 3 2 2" xfId="37339" xr:uid="{00000000-0005-0000-0000-00007E4B0000}"/>
    <cellStyle name="RowTitles1-Detail 4 2 4 6 2 4" xfId="7479" xr:uid="{00000000-0005-0000-0000-00007F4B0000}"/>
    <cellStyle name="RowTitles1-Detail 4 2 4 6 2 4 2" xfId="26352" xr:uid="{00000000-0005-0000-0000-0000804B0000}"/>
    <cellStyle name="RowTitles1-Detail 4 2 4 6 2 5" xfId="18575" xr:uid="{00000000-0005-0000-0000-0000814B0000}"/>
    <cellStyle name="RowTitles1-Detail 4 2 4 6 3" xfId="4522" xr:uid="{00000000-0005-0000-0000-0000824B0000}"/>
    <cellStyle name="RowTitles1-Detail 4 2 4 6 3 2" xfId="14144" xr:uid="{00000000-0005-0000-0000-0000834B0000}"/>
    <cellStyle name="RowTitles1-Detail 4 2 4 6 3 2 2" xfId="24475" xr:uid="{00000000-0005-0000-0000-0000844B0000}"/>
    <cellStyle name="RowTitles1-Detail 4 2 4 6 3 2 2 2" xfId="35601" xr:uid="{00000000-0005-0000-0000-0000854B0000}"/>
    <cellStyle name="RowTitles1-Detail 4 2 4 6 3 2 3" xfId="33064" xr:uid="{00000000-0005-0000-0000-0000864B0000}"/>
    <cellStyle name="RowTitles1-Detail 4 2 4 6 3 3" xfId="17687" xr:uid="{00000000-0005-0000-0000-0000874B0000}"/>
    <cellStyle name="RowTitles1-Detail 4 2 4 6 3 3 2" xfId="30353" xr:uid="{00000000-0005-0000-0000-0000884B0000}"/>
    <cellStyle name="RowTitles1-Detail 4 2 4 6 3 3 2 2" xfId="39130" xr:uid="{00000000-0005-0000-0000-0000894B0000}"/>
    <cellStyle name="RowTitles1-Detail 4 2 4 6 3 4" xfId="9802" xr:uid="{00000000-0005-0000-0000-00008A4B0000}"/>
    <cellStyle name="RowTitles1-Detail 4 2 4 6 3 4 2" xfId="19241" xr:uid="{00000000-0005-0000-0000-00008B4B0000}"/>
    <cellStyle name="RowTitles1-Detail 4 2 4 6 3 5" xfId="25212" xr:uid="{00000000-0005-0000-0000-00008C4B0000}"/>
    <cellStyle name="RowTitles1-Detail 4 2 4 6 4" xfId="11415" xr:uid="{00000000-0005-0000-0000-00008D4B0000}"/>
    <cellStyle name="RowTitles1-Detail 4 2 4 6 4 2" xfId="21839" xr:uid="{00000000-0005-0000-0000-00008E4B0000}"/>
    <cellStyle name="RowTitles1-Detail 4 2 4 6 4 2 2" xfId="33886" xr:uid="{00000000-0005-0000-0000-00008F4B0000}"/>
    <cellStyle name="RowTitles1-Detail 4 2 4 6 4 3" xfId="31079" xr:uid="{00000000-0005-0000-0000-0000904B0000}"/>
    <cellStyle name="RowTitles1-Detail 4 2 4 6 5" xfId="15122" xr:uid="{00000000-0005-0000-0000-0000914B0000}"/>
    <cellStyle name="RowTitles1-Detail 4 2 4 6 5 2" xfId="27790" xr:uid="{00000000-0005-0000-0000-0000924B0000}"/>
    <cellStyle name="RowTitles1-Detail 4 2 4 6 5 2 2" xfId="36601" xr:uid="{00000000-0005-0000-0000-0000934B0000}"/>
    <cellStyle name="RowTitles1-Detail 4 2 4 6 6" xfId="5934" xr:uid="{00000000-0005-0000-0000-0000944B0000}"/>
    <cellStyle name="RowTitles1-Detail 4 2 4 6 6 2" xfId="20185" xr:uid="{00000000-0005-0000-0000-0000954B0000}"/>
    <cellStyle name="RowTitles1-Detail 4 2 4 6 7" xfId="20632" xr:uid="{00000000-0005-0000-0000-0000964B0000}"/>
    <cellStyle name="RowTitles1-Detail 4 2 4 7" xfId="2593" xr:uid="{00000000-0005-0000-0000-0000974B0000}"/>
    <cellStyle name="RowTitles1-Detail 4 2 4 7 2" xfId="12234" xr:uid="{00000000-0005-0000-0000-0000984B0000}"/>
    <cellStyle name="RowTitles1-Detail 4 2 4 7 2 2" xfId="22634" xr:uid="{00000000-0005-0000-0000-0000994B0000}"/>
    <cellStyle name="RowTitles1-Detail 4 2 4 7 2 2 2" xfId="34315" xr:uid="{00000000-0005-0000-0000-00009A4B0000}"/>
    <cellStyle name="RowTitles1-Detail 4 2 4 7 2 3" xfId="31515" xr:uid="{00000000-0005-0000-0000-00009B4B0000}"/>
    <cellStyle name="RowTitles1-Detail 4 2 4 7 3" xfId="15881" xr:uid="{00000000-0005-0000-0000-00009C4B0000}"/>
    <cellStyle name="RowTitles1-Detail 4 2 4 7 3 2" xfId="28547" xr:uid="{00000000-0005-0000-0000-00009D4B0000}"/>
    <cellStyle name="RowTitles1-Detail 4 2 4 7 3 2 2" xfId="37334" xr:uid="{00000000-0005-0000-0000-00009E4B0000}"/>
    <cellStyle name="RowTitles1-Detail 4 2 4 7 4" xfId="6498" xr:uid="{00000000-0005-0000-0000-00009F4B0000}"/>
    <cellStyle name="RowTitles1-Detail 4 2 4 7 4 2" xfId="20230" xr:uid="{00000000-0005-0000-0000-0000A04B0000}"/>
    <cellStyle name="RowTitles1-Detail 4 2 4 7 5" xfId="19310" xr:uid="{00000000-0005-0000-0000-0000A14B0000}"/>
    <cellStyle name="RowTitles1-Detail 4 2 4 8" xfId="3335" xr:uid="{00000000-0005-0000-0000-0000A24B0000}"/>
    <cellStyle name="RowTitles1-Detail 4 2 4 8 2" xfId="12976" xr:uid="{00000000-0005-0000-0000-0000A34B0000}"/>
    <cellStyle name="RowTitles1-Detail 4 2 4 8 2 2" xfId="23346" xr:uid="{00000000-0005-0000-0000-0000A44B0000}"/>
    <cellStyle name="RowTitles1-Detail 4 2 4 8 2 2 2" xfId="34869" xr:uid="{00000000-0005-0000-0000-0000A54B0000}"/>
    <cellStyle name="RowTitles1-Detail 4 2 4 8 2 3" xfId="32216" xr:uid="{00000000-0005-0000-0000-0000A64B0000}"/>
    <cellStyle name="RowTitles1-Detail 4 2 4 8 3" xfId="16589" xr:uid="{00000000-0005-0000-0000-0000A74B0000}"/>
    <cellStyle name="RowTitles1-Detail 4 2 4 8 3 2" xfId="29255" xr:uid="{00000000-0005-0000-0000-0000A84B0000}"/>
    <cellStyle name="RowTitles1-Detail 4 2 4 8 3 2 2" xfId="38042" xr:uid="{00000000-0005-0000-0000-0000A94B0000}"/>
    <cellStyle name="RowTitles1-Detail 4 2 4 8 4" xfId="8004" xr:uid="{00000000-0005-0000-0000-0000AA4B0000}"/>
    <cellStyle name="RowTitles1-Detail 4 2 4 8 4 2" xfId="19675" xr:uid="{00000000-0005-0000-0000-0000AB4B0000}"/>
    <cellStyle name="RowTitles1-Detail 4 2 4 8 5" xfId="19183" xr:uid="{00000000-0005-0000-0000-0000AC4B0000}"/>
    <cellStyle name="RowTitles1-Detail 4 2 4 9" xfId="10266" xr:uid="{00000000-0005-0000-0000-0000AD4B0000}"/>
    <cellStyle name="RowTitles1-Detail 4 2 4 9 2" xfId="19101" xr:uid="{00000000-0005-0000-0000-0000AE4B0000}"/>
    <cellStyle name="RowTitles1-Detail 4 2 4 9 2 2" xfId="33219" xr:uid="{00000000-0005-0000-0000-0000AF4B0000}"/>
    <cellStyle name="RowTitles1-Detail 4 2 4_STUD aligned by INSTIT" xfId="5001" xr:uid="{00000000-0005-0000-0000-0000B04B0000}"/>
    <cellStyle name="RowTitles1-Detail 4 2 5" xfId="508" xr:uid="{00000000-0005-0000-0000-0000B14B0000}"/>
    <cellStyle name="RowTitles1-Detail 4 2 5 2" xfId="864" xr:uid="{00000000-0005-0000-0000-0000B24B0000}"/>
    <cellStyle name="RowTitles1-Detail 4 2 5 2 2" xfId="2600" xr:uid="{00000000-0005-0000-0000-0000B34B0000}"/>
    <cellStyle name="RowTitles1-Detail 4 2 5 2 2 2" xfId="12241" xr:uid="{00000000-0005-0000-0000-0000B44B0000}"/>
    <cellStyle name="RowTitles1-Detail 4 2 5 2 2 2 2" xfId="22641" xr:uid="{00000000-0005-0000-0000-0000B54B0000}"/>
    <cellStyle name="RowTitles1-Detail 4 2 5 2 2 2 2 2" xfId="34322" xr:uid="{00000000-0005-0000-0000-0000B64B0000}"/>
    <cellStyle name="RowTitles1-Detail 4 2 5 2 2 2 3" xfId="31522" xr:uid="{00000000-0005-0000-0000-0000B74B0000}"/>
    <cellStyle name="RowTitles1-Detail 4 2 5 2 2 3" xfId="15888" xr:uid="{00000000-0005-0000-0000-0000B84B0000}"/>
    <cellStyle name="RowTitles1-Detail 4 2 5 2 2 3 2" xfId="28554" xr:uid="{00000000-0005-0000-0000-0000B94B0000}"/>
    <cellStyle name="RowTitles1-Detail 4 2 5 2 2 3 2 2" xfId="37341" xr:uid="{00000000-0005-0000-0000-0000BA4B0000}"/>
    <cellStyle name="RowTitles1-Detail 4 2 5 2 2 4" xfId="6806" xr:uid="{00000000-0005-0000-0000-0000BB4B0000}"/>
    <cellStyle name="RowTitles1-Detail 4 2 5 2 2 4 2" xfId="20757" xr:uid="{00000000-0005-0000-0000-0000BC4B0000}"/>
    <cellStyle name="RowTitles1-Detail 4 2 5 2 2 5" xfId="20178" xr:uid="{00000000-0005-0000-0000-0000BD4B0000}"/>
    <cellStyle name="RowTitles1-Detail 4 2 5 2 3" xfId="3645" xr:uid="{00000000-0005-0000-0000-0000BE4B0000}"/>
    <cellStyle name="RowTitles1-Detail 4 2 5 2 3 2" xfId="13272" xr:uid="{00000000-0005-0000-0000-0000BF4B0000}"/>
    <cellStyle name="RowTitles1-Detail 4 2 5 2 3 2 2" xfId="23638" xr:uid="{00000000-0005-0000-0000-0000C04B0000}"/>
    <cellStyle name="RowTitles1-Detail 4 2 5 2 3 2 2 2" xfId="35046" xr:uid="{00000000-0005-0000-0000-0000C14B0000}"/>
    <cellStyle name="RowTitles1-Detail 4 2 5 2 3 2 3" xfId="32420" xr:uid="{00000000-0005-0000-0000-0000C24B0000}"/>
    <cellStyle name="RowTitles1-Detail 4 2 5 2 3 3" xfId="16878" xr:uid="{00000000-0005-0000-0000-0000C34B0000}"/>
    <cellStyle name="RowTitles1-Detail 4 2 5 2 3 3 2" xfId="29544" xr:uid="{00000000-0005-0000-0000-0000C44B0000}"/>
    <cellStyle name="RowTitles1-Detail 4 2 5 2 3 3 2 2" xfId="38323" xr:uid="{00000000-0005-0000-0000-0000C54B0000}"/>
    <cellStyle name="RowTitles1-Detail 4 2 5 2 3 4" xfId="8312" xr:uid="{00000000-0005-0000-0000-0000C64B0000}"/>
    <cellStyle name="RowTitles1-Detail 4 2 5 2 3 4 2" xfId="26554" xr:uid="{00000000-0005-0000-0000-0000C74B0000}"/>
    <cellStyle name="RowTitles1-Detail 4 2 5 2 3 5" xfId="17763" xr:uid="{00000000-0005-0000-0000-0000C84B0000}"/>
    <cellStyle name="RowTitles1-Detail 4 2 5 2 4" xfId="9105" xr:uid="{00000000-0005-0000-0000-0000C94B0000}"/>
    <cellStyle name="RowTitles1-Detail 4 2 5 2 4 2" xfId="25969" xr:uid="{00000000-0005-0000-0000-0000CA4B0000}"/>
    <cellStyle name="RowTitles1-Detail 4 2 5 2 5" xfId="10616" xr:uid="{00000000-0005-0000-0000-0000CB4B0000}"/>
    <cellStyle name="RowTitles1-Detail 4 2 5 2 5 2" xfId="21099" xr:uid="{00000000-0005-0000-0000-0000CC4B0000}"/>
    <cellStyle name="RowTitles1-Detail 4 2 5 2 5 2 2" xfId="33433" xr:uid="{00000000-0005-0000-0000-0000CD4B0000}"/>
    <cellStyle name="RowTitles1-Detail 4 2 5 2 5 3" xfId="30549" xr:uid="{00000000-0005-0000-0000-0000CE4B0000}"/>
    <cellStyle name="RowTitles1-Detail 4 2 5 2 6" xfId="14278" xr:uid="{00000000-0005-0000-0000-0000CF4B0000}"/>
    <cellStyle name="RowTitles1-Detail 4 2 5 2 6 2" xfId="26979" xr:uid="{00000000-0005-0000-0000-0000D04B0000}"/>
    <cellStyle name="RowTitles1-Detail 4 2 5 2 6 2 2" xfId="35821" xr:uid="{00000000-0005-0000-0000-0000D14B0000}"/>
    <cellStyle name="RowTitles1-Detail 4 2 5 3" xfId="1143" xr:uid="{00000000-0005-0000-0000-0000D24B0000}"/>
    <cellStyle name="RowTitles1-Detail 4 2 5 3 2" xfId="2601" xr:uid="{00000000-0005-0000-0000-0000D34B0000}"/>
    <cellStyle name="RowTitles1-Detail 4 2 5 3 2 2" xfId="12242" xr:uid="{00000000-0005-0000-0000-0000D44B0000}"/>
    <cellStyle name="RowTitles1-Detail 4 2 5 3 2 2 2" xfId="22642" xr:uid="{00000000-0005-0000-0000-0000D54B0000}"/>
    <cellStyle name="RowTitles1-Detail 4 2 5 3 2 2 2 2" xfId="34323" xr:uid="{00000000-0005-0000-0000-0000D64B0000}"/>
    <cellStyle name="RowTitles1-Detail 4 2 5 3 2 2 3" xfId="31523" xr:uid="{00000000-0005-0000-0000-0000D74B0000}"/>
    <cellStyle name="RowTitles1-Detail 4 2 5 3 2 3" xfId="15889" xr:uid="{00000000-0005-0000-0000-0000D84B0000}"/>
    <cellStyle name="RowTitles1-Detail 4 2 5 3 2 3 2" xfId="28555" xr:uid="{00000000-0005-0000-0000-0000D94B0000}"/>
    <cellStyle name="RowTitles1-Detail 4 2 5 3 2 3 2 2" xfId="37342" xr:uid="{00000000-0005-0000-0000-0000DA4B0000}"/>
    <cellStyle name="RowTitles1-Detail 4 2 5 3 2 4" xfId="6980" xr:uid="{00000000-0005-0000-0000-0000DB4B0000}"/>
    <cellStyle name="RowTitles1-Detail 4 2 5 3 2 4 2" xfId="26279" xr:uid="{00000000-0005-0000-0000-0000DC4B0000}"/>
    <cellStyle name="RowTitles1-Detail 4 2 5 3 2 5" xfId="26679" xr:uid="{00000000-0005-0000-0000-0000DD4B0000}"/>
    <cellStyle name="RowTitles1-Detail 4 2 5 3 3" xfId="3921" xr:uid="{00000000-0005-0000-0000-0000DE4B0000}"/>
    <cellStyle name="RowTitles1-Detail 4 2 5 3 3 2" xfId="13543" xr:uid="{00000000-0005-0000-0000-0000DF4B0000}"/>
    <cellStyle name="RowTitles1-Detail 4 2 5 3 3 2 2" xfId="23903" xr:uid="{00000000-0005-0000-0000-0000E04B0000}"/>
    <cellStyle name="RowTitles1-Detail 4 2 5 3 3 2 2 2" xfId="35211" xr:uid="{00000000-0005-0000-0000-0000E14B0000}"/>
    <cellStyle name="RowTitles1-Detail 4 2 5 3 3 2 3" xfId="32613" xr:uid="{00000000-0005-0000-0000-0000E24B0000}"/>
    <cellStyle name="RowTitles1-Detail 4 2 5 3 3 3" xfId="17133" xr:uid="{00000000-0005-0000-0000-0000E34B0000}"/>
    <cellStyle name="RowTitles1-Detail 4 2 5 3 3 3 2" xfId="29799" xr:uid="{00000000-0005-0000-0000-0000E44B0000}"/>
    <cellStyle name="RowTitles1-Detail 4 2 5 3 3 3 2 2" xfId="38576" xr:uid="{00000000-0005-0000-0000-0000E54B0000}"/>
    <cellStyle name="RowTitles1-Detail 4 2 5 3 3 4" xfId="8488" xr:uid="{00000000-0005-0000-0000-0000E64B0000}"/>
    <cellStyle name="RowTitles1-Detail 4 2 5 3 3 4 2" xfId="19604" xr:uid="{00000000-0005-0000-0000-0000E74B0000}"/>
    <cellStyle name="RowTitles1-Detail 4 2 5 3 3 5" xfId="26366" xr:uid="{00000000-0005-0000-0000-0000E84B0000}"/>
    <cellStyle name="RowTitles1-Detail 4 2 5 3 4" xfId="9284" xr:uid="{00000000-0005-0000-0000-0000E94B0000}"/>
    <cellStyle name="RowTitles1-Detail 4 2 5 3 4 2" xfId="19431" xr:uid="{00000000-0005-0000-0000-0000EA4B0000}"/>
    <cellStyle name="RowTitles1-Detail 4 2 5 3 5" xfId="14521" xr:uid="{00000000-0005-0000-0000-0000EB4B0000}"/>
    <cellStyle name="RowTitles1-Detail 4 2 5 3 5 2" xfId="27212" xr:uid="{00000000-0005-0000-0000-0000EC4B0000}"/>
    <cellStyle name="RowTitles1-Detail 4 2 5 3 5 2 2" xfId="36047" xr:uid="{00000000-0005-0000-0000-0000ED4B0000}"/>
    <cellStyle name="RowTitles1-Detail 4 2 5 3 6" xfId="5448" xr:uid="{00000000-0005-0000-0000-0000EE4B0000}"/>
    <cellStyle name="RowTitles1-Detail 4 2 5 3 6 2" xfId="24688" xr:uid="{00000000-0005-0000-0000-0000EF4B0000}"/>
    <cellStyle name="RowTitles1-Detail 4 2 5 3 7" xfId="20238" xr:uid="{00000000-0005-0000-0000-0000F04B0000}"/>
    <cellStyle name="RowTitles1-Detail 4 2 5 4" xfId="1371" xr:uid="{00000000-0005-0000-0000-0000F14B0000}"/>
    <cellStyle name="RowTitles1-Detail 4 2 5 4 2" xfId="2602" xr:uid="{00000000-0005-0000-0000-0000F24B0000}"/>
    <cellStyle name="RowTitles1-Detail 4 2 5 4 2 2" xfId="12243" xr:uid="{00000000-0005-0000-0000-0000F34B0000}"/>
    <cellStyle name="RowTitles1-Detail 4 2 5 4 2 2 2" xfId="22643" xr:uid="{00000000-0005-0000-0000-0000F44B0000}"/>
    <cellStyle name="RowTitles1-Detail 4 2 5 4 2 2 2 2" xfId="34324" xr:uid="{00000000-0005-0000-0000-0000F54B0000}"/>
    <cellStyle name="RowTitles1-Detail 4 2 5 4 2 2 3" xfId="31524" xr:uid="{00000000-0005-0000-0000-0000F64B0000}"/>
    <cellStyle name="RowTitles1-Detail 4 2 5 4 2 3" xfId="15890" xr:uid="{00000000-0005-0000-0000-0000F74B0000}"/>
    <cellStyle name="RowTitles1-Detail 4 2 5 4 2 3 2" xfId="28556" xr:uid="{00000000-0005-0000-0000-0000F84B0000}"/>
    <cellStyle name="RowTitles1-Detail 4 2 5 4 2 3 2 2" xfId="37343" xr:uid="{00000000-0005-0000-0000-0000F94B0000}"/>
    <cellStyle name="RowTitles1-Detail 4 2 5 4 2 4" xfId="7150" xr:uid="{00000000-0005-0000-0000-0000FA4B0000}"/>
    <cellStyle name="RowTitles1-Detail 4 2 5 4 2 4 2" xfId="20075" xr:uid="{00000000-0005-0000-0000-0000FB4B0000}"/>
    <cellStyle name="RowTitles1-Detail 4 2 5 4 2 5" xfId="17761" xr:uid="{00000000-0005-0000-0000-0000FC4B0000}"/>
    <cellStyle name="RowTitles1-Detail 4 2 5 4 3" xfId="4149" xr:uid="{00000000-0005-0000-0000-0000FD4B0000}"/>
    <cellStyle name="RowTitles1-Detail 4 2 5 4 3 2" xfId="13771" xr:uid="{00000000-0005-0000-0000-0000FE4B0000}"/>
    <cellStyle name="RowTitles1-Detail 4 2 5 4 3 2 2" xfId="24120" xr:uid="{00000000-0005-0000-0000-0000FF4B0000}"/>
    <cellStyle name="RowTitles1-Detail 4 2 5 4 3 2 2 2" xfId="35360" xr:uid="{00000000-0005-0000-0000-0000004C0000}"/>
    <cellStyle name="RowTitles1-Detail 4 2 5 4 3 2 3" xfId="32785" xr:uid="{00000000-0005-0000-0000-0000014C0000}"/>
    <cellStyle name="RowTitles1-Detail 4 2 5 4 3 3" xfId="17345" xr:uid="{00000000-0005-0000-0000-0000024C0000}"/>
    <cellStyle name="RowTitles1-Detail 4 2 5 4 3 3 2" xfId="30011" xr:uid="{00000000-0005-0000-0000-0000034C0000}"/>
    <cellStyle name="RowTitles1-Detail 4 2 5 4 3 3 2 2" xfId="38788" xr:uid="{00000000-0005-0000-0000-0000044C0000}"/>
    <cellStyle name="RowTitles1-Detail 4 2 5 4 3 4" xfId="8658" xr:uid="{00000000-0005-0000-0000-0000054C0000}"/>
    <cellStyle name="RowTitles1-Detail 4 2 5 4 3 4 2" xfId="18216" xr:uid="{00000000-0005-0000-0000-0000064C0000}"/>
    <cellStyle name="RowTitles1-Detail 4 2 5 4 3 5" xfId="26229" xr:uid="{00000000-0005-0000-0000-0000074C0000}"/>
    <cellStyle name="RowTitles1-Detail 4 2 5 4 4" xfId="9453" xr:uid="{00000000-0005-0000-0000-0000084C0000}"/>
    <cellStyle name="RowTitles1-Detail 4 2 5 4 4 2" xfId="20967" xr:uid="{00000000-0005-0000-0000-0000094C0000}"/>
    <cellStyle name="RowTitles1-Detail 4 2 5 4 5" xfId="11042" xr:uid="{00000000-0005-0000-0000-00000A4C0000}"/>
    <cellStyle name="RowTitles1-Detail 4 2 5 4 5 2" xfId="21479" xr:uid="{00000000-0005-0000-0000-00000B4C0000}"/>
    <cellStyle name="RowTitles1-Detail 4 2 5 4 5 2 2" xfId="33645" xr:uid="{00000000-0005-0000-0000-00000C4C0000}"/>
    <cellStyle name="RowTitles1-Detail 4 2 5 4 5 3" xfId="30800" xr:uid="{00000000-0005-0000-0000-00000D4C0000}"/>
    <cellStyle name="RowTitles1-Detail 4 2 5 4 6" xfId="14749" xr:uid="{00000000-0005-0000-0000-00000E4C0000}"/>
    <cellStyle name="RowTitles1-Detail 4 2 5 4 6 2" xfId="27432" xr:uid="{00000000-0005-0000-0000-00000F4C0000}"/>
    <cellStyle name="RowTitles1-Detail 4 2 5 4 6 2 2" xfId="36259" xr:uid="{00000000-0005-0000-0000-0000104C0000}"/>
    <cellStyle name="RowTitles1-Detail 4 2 5 4 7" xfId="5609" xr:uid="{00000000-0005-0000-0000-0000114C0000}"/>
    <cellStyle name="RowTitles1-Detail 4 2 5 4 7 2" xfId="25075" xr:uid="{00000000-0005-0000-0000-0000124C0000}"/>
    <cellStyle name="RowTitles1-Detail 4 2 5 4 8" xfId="20126" xr:uid="{00000000-0005-0000-0000-0000134C0000}"/>
    <cellStyle name="RowTitles1-Detail 4 2 5 5" xfId="1587" xr:uid="{00000000-0005-0000-0000-0000144C0000}"/>
    <cellStyle name="RowTitles1-Detail 4 2 5 5 2" xfId="2603" xr:uid="{00000000-0005-0000-0000-0000154C0000}"/>
    <cellStyle name="RowTitles1-Detail 4 2 5 5 2 2" xfId="12244" xr:uid="{00000000-0005-0000-0000-0000164C0000}"/>
    <cellStyle name="RowTitles1-Detail 4 2 5 5 2 2 2" xfId="22644" xr:uid="{00000000-0005-0000-0000-0000174C0000}"/>
    <cellStyle name="RowTitles1-Detail 4 2 5 5 2 2 2 2" xfId="34325" xr:uid="{00000000-0005-0000-0000-0000184C0000}"/>
    <cellStyle name="RowTitles1-Detail 4 2 5 5 2 2 3" xfId="31525" xr:uid="{00000000-0005-0000-0000-0000194C0000}"/>
    <cellStyle name="RowTitles1-Detail 4 2 5 5 2 3" xfId="15891" xr:uid="{00000000-0005-0000-0000-00001A4C0000}"/>
    <cellStyle name="RowTitles1-Detail 4 2 5 5 2 3 2" xfId="28557" xr:uid="{00000000-0005-0000-0000-00001B4C0000}"/>
    <cellStyle name="RowTitles1-Detail 4 2 5 5 2 3 2 2" xfId="37344" xr:uid="{00000000-0005-0000-0000-00001C4C0000}"/>
    <cellStyle name="RowTitles1-Detail 4 2 5 5 2 4" xfId="7480" xr:uid="{00000000-0005-0000-0000-00001D4C0000}"/>
    <cellStyle name="RowTitles1-Detail 4 2 5 5 2 4 2" xfId="24707" xr:uid="{00000000-0005-0000-0000-00001E4C0000}"/>
    <cellStyle name="RowTitles1-Detail 4 2 5 5 2 5" xfId="19022" xr:uid="{00000000-0005-0000-0000-00001F4C0000}"/>
    <cellStyle name="RowTitles1-Detail 4 2 5 5 3" xfId="4365" xr:uid="{00000000-0005-0000-0000-0000204C0000}"/>
    <cellStyle name="RowTitles1-Detail 4 2 5 5 3 2" xfId="13987" xr:uid="{00000000-0005-0000-0000-0000214C0000}"/>
    <cellStyle name="RowTitles1-Detail 4 2 5 5 3 2 2" xfId="24326" xr:uid="{00000000-0005-0000-0000-0000224C0000}"/>
    <cellStyle name="RowTitles1-Detail 4 2 5 5 3 2 2 2" xfId="35500" xr:uid="{00000000-0005-0000-0000-0000234C0000}"/>
    <cellStyle name="RowTitles1-Detail 4 2 5 5 3 2 3" xfId="32946" xr:uid="{00000000-0005-0000-0000-0000244C0000}"/>
    <cellStyle name="RowTitles1-Detail 4 2 5 5 3 3" xfId="17543" xr:uid="{00000000-0005-0000-0000-0000254C0000}"/>
    <cellStyle name="RowTitles1-Detail 4 2 5 5 3 3 2" xfId="30209" xr:uid="{00000000-0005-0000-0000-0000264C0000}"/>
    <cellStyle name="RowTitles1-Detail 4 2 5 5 3 3 2 2" xfId="38986" xr:uid="{00000000-0005-0000-0000-0000274C0000}"/>
    <cellStyle name="RowTitles1-Detail 4 2 5 5 3 4" xfId="9803" xr:uid="{00000000-0005-0000-0000-0000284C0000}"/>
    <cellStyle name="RowTitles1-Detail 4 2 5 5 3 4 2" xfId="24989" xr:uid="{00000000-0005-0000-0000-0000294C0000}"/>
    <cellStyle name="RowTitles1-Detail 4 2 5 5 3 5" xfId="18997" xr:uid="{00000000-0005-0000-0000-00002A4C0000}"/>
    <cellStyle name="RowTitles1-Detail 4 2 5 5 4" xfId="11258" xr:uid="{00000000-0005-0000-0000-00002B4C0000}"/>
    <cellStyle name="RowTitles1-Detail 4 2 5 5 4 2" xfId="21687" xr:uid="{00000000-0005-0000-0000-00002C4C0000}"/>
    <cellStyle name="RowTitles1-Detail 4 2 5 5 4 2 2" xfId="33785" xr:uid="{00000000-0005-0000-0000-00002D4C0000}"/>
    <cellStyle name="RowTitles1-Detail 4 2 5 5 4 3" xfId="30961" xr:uid="{00000000-0005-0000-0000-00002E4C0000}"/>
    <cellStyle name="RowTitles1-Detail 4 2 5 5 5" xfId="14965" xr:uid="{00000000-0005-0000-0000-00002F4C0000}"/>
    <cellStyle name="RowTitles1-Detail 4 2 5 5 5 2" xfId="27639" xr:uid="{00000000-0005-0000-0000-0000304C0000}"/>
    <cellStyle name="RowTitles1-Detail 4 2 5 5 5 2 2" xfId="36457" xr:uid="{00000000-0005-0000-0000-0000314C0000}"/>
    <cellStyle name="RowTitles1-Detail 4 2 5 5 6" xfId="5935" xr:uid="{00000000-0005-0000-0000-0000324C0000}"/>
    <cellStyle name="RowTitles1-Detail 4 2 5 5 6 2" xfId="20339" xr:uid="{00000000-0005-0000-0000-0000334C0000}"/>
    <cellStyle name="RowTitles1-Detail 4 2 5 5 7" xfId="18258" xr:uid="{00000000-0005-0000-0000-0000344C0000}"/>
    <cellStyle name="RowTitles1-Detail 4 2 5 6" xfId="1789" xr:uid="{00000000-0005-0000-0000-0000354C0000}"/>
    <cellStyle name="RowTitles1-Detail 4 2 5 6 2" xfId="2604" xr:uid="{00000000-0005-0000-0000-0000364C0000}"/>
    <cellStyle name="RowTitles1-Detail 4 2 5 6 2 2" xfId="12245" xr:uid="{00000000-0005-0000-0000-0000374C0000}"/>
    <cellStyle name="RowTitles1-Detail 4 2 5 6 2 2 2" xfId="22645" xr:uid="{00000000-0005-0000-0000-0000384C0000}"/>
    <cellStyle name="RowTitles1-Detail 4 2 5 6 2 2 2 2" xfId="34326" xr:uid="{00000000-0005-0000-0000-0000394C0000}"/>
    <cellStyle name="RowTitles1-Detail 4 2 5 6 2 2 3" xfId="31526" xr:uid="{00000000-0005-0000-0000-00003A4C0000}"/>
    <cellStyle name="RowTitles1-Detail 4 2 5 6 2 3" xfId="15892" xr:uid="{00000000-0005-0000-0000-00003B4C0000}"/>
    <cellStyle name="RowTitles1-Detail 4 2 5 6 2 3 2" xfId="28558" xr:uid="{00000000-0005-0000-0000-00003C4C0000}"/>
    <cellStyle name="RowTitles1-Detail 4 2 5 6 2 3 2 2" xfId="37345" xr:uid="{00000000-0005-0000-0000-00003D4C0000}"/>
    <cellStyle name="RowTitles1-Detail 4 2 5 6 2 4" xfId="7481" xr:uid="{00000000-0005-0000-0000-00003E4C0000}"/>
    <cellStyle name="RowTitles1-Detail 4 2 5 6 2 4 2" xfId="18404" xr:uid="{00000000-0005-0000-0000-00003F4C0000}"/>
    <cellStyle name="RowTitles1-Detail 4 2 5 6 2 5" xfId="25603" xr:uid="{00000000-0005-0000-0000-0000404C0000}"/>
    <cellStyle name="RowTitles1-Detail 4 2 5 6 3" xfId="4567" xr:uid="{00000000-0005-0000-0000-0000414C0000}"/>
    <cellStyle name="RowTitles1-Detail 4 2 5 6 3 2" xfId="14189" xr:uid="{00000000-0005-0000-0000-0000424C0000}"/>
    <cellStyle name="RowTitles1-Detail 4 2 5 6 3 2 2" xfId="24518" xr:uid="{00000000-0005-0000-0000-0000434C0000}"/>
    <cellStyle name="RowTitles1-Detail 4 2 5 6 3 2 2 2" xfId="35631" xr:uid="{00000000-0005-0000-0000-0000444C0000}"/>
    <cellStyle name="RowTitles1-Detail 4 2 5 6 3 2 3" xfId="33098" xr:uid="{00000000-0005-0000-0000-0000454C0000}"/>
    <cellStyle name="RowTitles1-Detail 4 2 5 6 3 3" xfId="17730" xr:uid="{00000000-0005-0000-0000-0000464C0000}"/>
    <cellStyle name="RowTitles1-Detail 4 2 5 6 3 3 2" xfId="30396" xr:uid="{00000000-0005-0000-0000-0000474C0000}"/>
    <cellStyle name="RowTitles1-Detail 4 2 5 6 3 3 2 2" xfId="39173" xr:uid="{00000000-0005-0000-0000-0000484C0000}"/>
    <cellStyle name="RowTitles1-Detail 4 2 5 6 3 4" xfId="9804" xr:uid="{00000000-0005-0000-0000-0000494C0000}"/>
    <cellStyle name="RowTitles1-Detail 4 2 5 6 3 4 2" xfId="19822" xr:uid="{00000000-0005-0000-0000-00004A4C0000}"/>
    <cellStyle name="RowTitles1-Detail 4 2 5 6 3 5" xfId="19470" xr:uid="{00000000-0005-0000-0000-00004B4C0000}"/>
    <cellStyle name="RowTitles1-Detail 4 2 5 6 4" xfId="11460" xr:uid="{00000000-0005-0000-0000-00004C4C0000}"/>
    <cellStyle name="RowTitles1-Detail 4 2 5 6 4 2" xfId="21883" xr:uid="{00000000-0005-0000-0000-00004D4C0000}"/>
    <cellStyle name="RowTitles1-Detail 4 2 5 6 4 2 2" xfId="33916" xr:uid="{00000000-0005-0000-0000-00004E4C0000}"/>
    <cellStyle name="RowTitles1-Detail 4 2 5 6 4 3" xfId="31113" xr:uid="{00000000-0005-0000-0000-00004F4C0000}"/>
    <cellStyle name="RowTitles1-Detail 4 2 5 6 5" xfId="15167" xr:uid="{00000000-0005-0000-0000-0000504C0000}"/>
    <cellStyle name="RowTitles1-Detail 4 2 5 6 5 2" xfId="27834" xr:uid="{00000000-0005-0000-0000-0000514C0000}"/>
    <cellStyle name="RowTitles1-Detail 4 2 5 6 5 2 2" xfId="36644" xr:uid="{00000000-0005-0000-0000-0000524C0000}"/>
    <cellStyle name="RowTitles1-Detail 4 2 5 6 6" xfId="5936" xr:uid="{00000000-0005-0000-0000-0000534C0000}"/>
    <cellStyle name="RowTitles1-Detail 4 2 5 6 6 2" xfId="25788" xr:uid="{00000000-0005-0000-0000-0000544C0000}"/>
    <cellStyle name="RowTitles1-Detail 4 2 5 6 7" xfId="19587" xr:uid="{00000000-0005-0000-0000-0000554C0000}"/>
    <cellStyle name="RowTitles1-Detail 4 2 5 7" xfId="2599" xr:uid="{00000000-0005-0000-0000-0000564C0000}"/>
    <cellStyle name="RowTitles1-Detail 4 2 5 7 2" xfId="12240" xr:uid="{00000000-0005-0000-0000-0000574C0000}"/>
    <cellStyle name="RowTitles1-Detail 4 2 5 7 2 2" xfId="22640" xr:uid="{00000000-0005-0000-0000-0000584C0000}"/>
    <cellStyle name="RowTitles1-Detail 4 2 5 7 2 2 2" xfId="34321" xr:uid="{00000000-0005-0000-0000-0000594C0000}"/>
    <cellStyle name="RowTitles1-Detail 4 2 5 7 2 3" xfId="31521" xr:uid="{00000000-0005-0000-0000-00005A4C0000}"/>
    <cellStyle name="RowTitles1-Detail 4 2 5 7 3" xfId="15887" xr:uid="{00000000-0005-0000-0000-00005B4C0000}"/>
    <cellStyle name="RowTitles1-Detail 4 2 5 7 3 2" xfId="28553" xr:uid="{00000000-0005-0000-0000-00005C4C0000}"/>
    <cellStyle name="RowTitles1-Detail 4 2 5 7 3 2 2" xfId="37340" xr:uid="{00000000-0005-0000-0000-00005D4C0000}"/>
    <cellStyle name="RowTitles1-Detail 4 2 5 7 4" xfId="6543" xr:uid="{00000000-0005-0000-0000-00005E4C0000}"/>
    <cellStyle name="RowTitles1-Detail 4 2 5 7 4 2" xfId="19921" xr:uid="{00000000-0005-0000-0000-00005F4C0000}"/>
    <cellStyle name="RowTitles1-Detail 4 2 5 7 5" xfId="18783" xr:uid="{00000000-0005-0000-0000-0000604C0000}"/>
    <cellStyle name="RowTitles1-Detail 4 2 5 8" xfId="8825" xr:uid="{00000000-0005-0000-0000-0000614C0000}"/>
    <cellStyle name="RowTitles1-Detail 4 2 5 8 2" xfId="26101" xr:uid="{00000000-0005-0000-0000-0000624C0000}"/>
    <cellStyle name="RowTitles1-Detail 4 2 5 9" xfId="10818" xr:uid="{00000000-0005-0000-0000-0000634C0000}"/>
    <cellStyle name="RowTitles1-Detail 4 2 5 9 2" xfId="17925" xr:uid="{00000000-0005-0000-0000-0000644C0000}"/>
    <cellStyle name="RowTitles1-Detail 4 2 5 9 2 2" xfId="33159" xr:uid="{00000000-0005-0000-0000-0000654C0000}"/>
    <cellStyle name="RowTitles1-Detail 4 2 5_STUD aligned by INSTIT" xfId="5002" xr:uid="{00000000-0005-0000-0000-0000664C0000}"/>
    <cellStyle name="RowTitles1-Detail 4 2 6" xfId="635" xr:uid="{00000000-0005-0000-0000-0000674C0000}"/>
    <cellStyle name="RowTitles1-Detail 4 2 6 2" xfId="2605" xr:uid="{00000000-0005-0000-0000-0000684C0000}"/>
    <cellStyle name="RowTitles1-Detail 4 2 6 2 2" xfId="12246" xr:uid="{00000000-0005-0000-0000-0000694C0000}"/>
    <cellStyle name="RowTitles1-Detail 4 2 6 2 2 2" xfId="22646" xr:uid="{00000000-0005-0000-0000-00006A4C0000}"/>
    <cellStyle name="RowTitles1-Detail 4 2 6 2 2 2 2" xfId="34327" xr:uid="{00000000-0005-0000-0000-00006B4C0000}"/>
    <cellStyle name="RowTitles1-Detail 4 2 6 2 2 3" xfId="31527" xr:uid="{00000000-0005-0000-0000-00006C4C0000}"/>
    <cellStyle name="RowTitles1-Detail 4 2 6 2 3" xfId="15893" xr:uid="{00000000-0005-0000-0000-00006D4C0000}"/>
    <cellStyle name="RowTitles1-Detail 4 2 6 2 3 2" xfId="28559" xr:uid="{00000000-0005-0000-0000-00006E4C0000}"/>
    <cellStyle name="RowTitles1-Detail 4 2 6 2 3 2 2" xfId="37346" xr:uid="{00000000-0005-0000-0000-00006F4C0000}"/>
    <cellStyle name="RowTitles1-Detail 4 2 6 2 4" xfId="6635" xr:uid="{00000000-0005-0000-0000-0000704C0000}"/>
    <cellStyle name="RowTitles1-Detail 4 2 6 2 4 2" xfId="26276" xr:uid="{00000000-0005-0000-0000-0000714C0000}"/>
    <cellStyle name="RowTitles1-Detail 4 2 6 2 5" xfId="25767" xr:uid="{00000000-0005-0000-0000-0000724C0000}"/>
    <cellStyle name="RowTitles1-Detail 4 2 6 3" xfId="3445" xr:uid="{00000000-0005-0000-0000-0000734C0000}"/>
    <cellStyle name="RowTitles1-Detail 4 2 6 3 2" xfId="13079" xr:uid="{00000000-0005-0000-0000-0000744C0000}"/>
    <cellStyle name="RowTitles1-Detail 4 2 6 3 2 2" xfId="23448" xr:uid="{00000000-0005-0000-0000-0000754C0000}"/>
    <cellStyle name="RowTitles1-Detail 4 2 6 3 2 2 2" xfId="34927" xr:uid="{00000000-0005-0000-0000-0000764C0000}"/>
    <cellStyle name="RowTitles1-Detail 4 2 6 3 2 3" xfId="32283" xr:uid="{00000000-0005-0000-0000-0000774C0000}"/>
    <cellStyle name="RowTitles1-Detail 4 2 6 3 3" xfId="16689" xr:uid="{00000000-0005-0000-0000-0000784C0000}"/>
    <cellStyle name="RowTitles1-Detail 4 2 6 3 3 2" xfId="29355" xr:uid="{00000000-0005-0000-0000-0000794C0000}"/>
    <cellStyle name="RowTitles1-Detail 4 2 6 3 3 2 2" xfId="38138" xr:uid="{00000000-0005-0000-0000-00007A4C0000}"/>
    <cellStyle name="RowTitles1-Detail 4 2 6 3 4" xfId="8142" xr:uid="{00000000-0005-0000-0000-00007B4C0000}"/>
    <cellStyle name="RowTitles1-Detail 4 2 6 3 4 2" xfId="26494" xr:uid="{00000000-0005-0000-0000-00007C4C0000}"/>
    <cellStyle name="RowTitles1-Detail 4 2 6 3 5" xfId="18172" xr:uid="{00000000-0005-0000-0000-00007D4C0000}"/>
    <cellStyle name="RowTitles1-Detail 4 2 6 4" xfId="8750" xr:uid="{00000000-0005-0000-0000-00007E4C0000}"/>
    <cellStyle name="RowTitles1-Detail 4 2 6 4 2" xfId="9008" xr:uid="{00000000-0005-0000-0000-00007F4C0000}"/>
    <cellStyle name="RowTitles1-Detail 4 2 6 5" xfId="10431" xr:uid="{00000000-0005-0000-0000-0000804C0000}"/>
    <cellStyle name="RowTitles1-Detail 4 2 6 5 2" xfId="20937" xr:uid="{00000000-0005-0000-0000-0000814C0000}"/>
    <cellStyle name="RowTitles1-Detail 4 2 6 5 2 2" xfId="33355" xr:uid="{00000000-0005-0000-0000-0000824C0000}"/>
    <cellStyle name="RowTitles1-Detail 4 2 6 5 3" xfId="30460" xr:uid="{00000000-0005-0000-0000-0000834C0000}"/>
    <cellStyle name="RowTitles1-Detail 4 2 6 6" xfId="11816" xr:uid="{00000000-0005-0000-0000-0000844C0000}"/>
    <cellStyle name="RowTitles1-Detail 4 2 6 6 2" xfId="19687" xr:uid="{00000000-0005-0000-0000-0000854C0000}"/>
    <cellStyle name="RowTitles1-Detail 4 2 6 6 2 2" xfId="33255" xr:uid="{00000000-0005-0000-0000-0000864C0000}"/>
    <cellStyle name="RowTitles1-Detail 4 2 7" xfId="924" xr:uid="{00000000-0005-0000-0000-0000874C0000}"/>
    <cellStyle name="RowTitles1-Detail 4 2 7 2" xfId="2606" xr:uid="{00000000-0005-0000-0000-0000884C0000}"/>
    <cellStyle name="RowTitles1-Detail 4 2 7 2 2" xfId="12247" xr:uid="{00000000-0005-0000-0000-0000894C0000}"/>
    <cellStyle name="RowTitles1-Detail 4 2 7 2 2 2" xfId="22647" xr:uid="{00000000-0005-0000-0000-00008A4C0000}"/>
    <cellStyle name="RowTitles1-Detail 4 2 7 2 2 2 2" xfId="34328" xr:uid="{00000000-0005-0000-0000-00008B4C0000}"/>
    <cellStyle name="RowTitles1-Detail 4 2 7 2 2 3" xfId="31528" xr:uid="{00000000-0005-0000-0000-00008C4C0000}"/>
    <cellStyle name="RowTitles1-Detail 4 2 7 2 3" xfId="15894" xr:uid="{00000000-0005-0000-0000-00008D4C0000}"/>
    <cellStyle name="RowTitles1-Detail 4 2 7 2 3 2" xfId="28560" xr:uid="{00000000-0005-0000-0000-00008E4C0000}"/>
    <cellStyle name="RowTitles1-Detail 4 2 7 2 3 2 2" xfId="37347" xr:uid="{00000000-0005-0000-0000-00008F4C0000}"/>
    <cellStyle name="RowTitles1-Detail 4 2 7 2 4" xfId="6771" xr:uid="{00000000-0005-0000-0000-0000904C0000}"/>
    <cellStyle name="RowTitles1-Detail 4 2 7 2 4 2" xfId="20481" xr:uid="{00000000-0005-0000-0000-0000914C0000}"/>
    <cellStyle name="RowTitles1-Detail 4 2 7 2 5" xfId="22257" xr:uid="{00000000-0005-0000-0000-0000924C0000}"/>
    <cellStyle name="RowTitles1-Detail 4 2 7 3" xfId="3702" xr:uid="{00000000-0005-0000-0000-0000934C0000}"/>
    <cellStyle name="RowTitles1-Detail 4 2 7 3 2" xfId="13329" xr:uid="{00000000-0005-0000-0000-0000944C0000}"/>
    <cellStyle name="RowTitles1-Detail 4 2 7 3 2 2" xfId="23694" xr:uid="{00000000-0005-0000-0000-0000954C0000}"/>
    <cellStyle name="RowTitles1-Detail 4 2 7 3 2 2 2" xfId="35083" xr:uid="{00000000-0005-0000-0000-0000964C0000}"/>
    <cellStyle name="RowTitles1-Detail 4 2 7 3 2 3" xfId="32463" xr:uid="{00000000-0005-0000-0000-0000974C0000}"/>
    <cellStyle name="RowTitles1-Detail 4 2 7 3 3" xfId="16929" xr:uid="{00000000-0005-0000-0000-0000984C0000}"/>
    <cellStyle name="RowTitles1-Detail 4 2 7 3 3 2" xfId="29595" xr:uid="{00000000-0005-0000-0000-0000994C0000}"/>
    <cellStyle name="RowTitles1-Detail 4 2 7 3 3 2 2" xfId="38374" xr:uid="{00000000-0005-0000-0000-00009A4C0000}"/>
    <cellStyle name="RowTitles1-Detail 4 2 7 3 4" xfId="8277" xr:uid="{00000000-0005-0000-0000-00009B4C0000}"/>
    <cellStyle name="RowTitles1-Detail 4 2 7 3 4 2" xfId="18416" xr:uid="{00000000-0005-0000-0000-00009C4C0000}"/>
    <cellStyle name="RowTitles1-Detail 4 2 7 3 5" xfId="25455" xr:uid="{00000000-0005-0000-0000-00009D4C0000}"/>
    <cellStyle name="RowTitles1-Detail 4 2 7 4" xfId="9068" xr:uid="{00000000-0005-0000-0000-00009E4C0000}"/>
    <cellStyle name="RowTitles1-Detail 4 2 7 4 2" xfId="19607" xr:uid="{00000000-0005-0000-0000-00009F4C0000}"/>
    <cellStyle name="RowTitles1-Detail 4 2 7 5" xfId="14331" xr:uid="{00000000-0005-0000-0000-0000A04C0000}"/>
    <cellStyle name="RowTitles1-Detail 4 2 7 5 2" xfId="27029" xr:uid="{00000000-0005-0000-0000-0000A14C0000}"/>
    <cellStyle name="RowTitles1-Detail 4 2 7 5 2 2" xfId="35868" xr:uid="{00000000-0005-0000-0000-0000A24C0000}"/>
    <cellStyle name="RowTitles1-Detail 4 2 7 6" xfId="5299" xr:uid="{00000000-0005-0000-0000-0000A34C0000}"/>
    <cellStyle name="RowTitles1-Detail 4 2 7 6 2" xfId="24817" xr:uid="{00000000-0005-0000-0000-0000A44C0000}"/>
    <cellStyle name="RowTitles1-Detail 4 2 7 7" xfId="17919" xr:uid="{00000000-0005-0000-0000-0000A54C0000}"/>
    <cellStyle name="RowTitles1-Detail 4 2 8" xfId="599" xr:uid="{00000000-0005-0000-0000-0000A64C0000}"/>
    <cellStyle name="RowTitles1-Detail 4 2 8 2" xfId="2607" xr:uid="{00000000-0005-0000-0000-0000A74C0000}"/>
    <cellStyle name="RowTitles1-Detail 4 2 8 2 2" xfId="12248" xr:uid="{00000000-0005-0000-0000-0000A84C0000}"/>
    <cellStyle name="RowTitles1-Detail 4 2 8 2 2 2" xfId="22648" xr:uid="{00000000-0005-0000-0000-0000A94C0000}"/>
    <cellStyle name="RowTitles1-Detail 4 2 8 2 2 2 2" xfId="34329" xr:uid="{00000000-0005-0000-0000-0000AA4C0000}"/>
    <cellStyle name="RowTitles1-Detail 4 2 8 2 2 3" xfId="31529" xr:uid="{00000000-0005-0000-0000-0000AB4C0000}"/>
    <cellStyle name="RowTitles1-Detail 4 2 8 2 3" xfId="15895" xr:uid="{00000000-0005-0000-0000-0000AC4C0000}"/>
    <cellStyle name="RowTitles1-Detail 4 2 8 2 3 2" xfId="28561" xr:uid="{00000000-0005-0000-0000-0000AD4C0000}"/>
    <cellStyle name="RowTitles1-Detail 4 2 8 2 3 2 2" xfId="37348" xr:uid="{00000000-0005-0000-0000-0000AE4C0000}"/>
    <cellStyle name="RowTitles1-Detail 4 2 8 2 4" xfId="7014" xr:uid="{00000000-0005-0000-0000-0000AF4C0000}"/>
    <cellStyle name="RowTitles1-Detail 4 2 8 2 4 2" xfId="18833" xr:uid="{00000000-0005-0000-0000-0000B04C0000}"/>
    <cellStyle name="RowTitles1-Detail 4 2 8 2 5" xfId="20042" xr:uid="{00000000-0005-0000-0000-0000B14C0000}"/>
    <cellStyle name="RowTitles1-Detail 4 2 8 3" xfId="3415" xr:uid="{00000000-0005-0000-0000-0000B24C0000}"/>
    <cellStyle name="RowTitles1-Detail 4 2 8 3 2" xfId="13052" xr:uid="{00000000-0005-0000-0000-0000B34C0000}"/>
    <cellStyle name="RowTitles1-Detail 4 2 8 3 2 2" xfId="23421" xr:uid="{00000000-0005-0000-0000-0000B44C0000}"/>
    <cellStyle name="RowTitles1-Detail 4 2 8 3 2 2 2" xfId="34912" xr:uid="{00000000-0005-0000-0000-0000B54C0000}"/>
    <cellStyle name="RowTitles1-Detail 4 2 8 3 2 3" xfId="32266" xr:uid="{00000000-0005-0000-0000-0000B64C0000}"/>
    <cellStyle name="RowTitles1-Detail 4 2 8 3 3" xfId="16664" xr:uid="{00000000-0005-0000-0000-0000B74C0000}"/>
    <cellStyle name="RowTitles1-Detail 4 2 8 3 3 2" xfId="29330" xr:uid="{00000000-0005-0000-0000-0000B84C0000}"/>
    <cellStyle name="RowTitles1-Detail 4 2 8 3 3 2 2" xfId="38113" xr:uid="{00000000-0005-0000-0000-0000B94C0000}"/>
    <cellStyle name="RowTitles1-Detail 4 2 8 3 4" xfId="8522" xr:uid="{00000000-0005-0000-0000-0000BA4C0000}"/>
    <cellStyle name="RowTitles1-Detail 4 2 8 3 4 2" xfId="21507" xr:uid="{00000000-0005-0000-0000-0000BB4C0000}"/>
    <cellStyle name="RowTitles1-Detail 4 2 8 3 5" xfId="26642" xr:uid="{00000000-0005-0000-0000-0000BC4C0000}"/>
    <cellStyle name="RowTitles1-Detail 4 2 8 4" xfId="9318" xr:uid="{00000000-0005-0000-0000-0000BD4C0000}"/>
    <cellStyle name="RowTitles1-Detail 4 2 8 4 2" xfId="24933" xr:uid="{00000000-0005-0000-0000-0000BE4C0000}"/>
    <cellStyle name="RowTitles1-Detail 4 2 8 5" xfId="10400" xr:uid="{00000000-0005-0000-0000-0000BF4C0000}"/>
    <cellStyle name="RowTitles1-Detail 4 2 8 5 2" xfId="20911" xr:uid="{00000000-0005-0000-0000-0000C04C0000}"/>
    <cellStyle name="RowTitles1-Detail 4 2 8 5 2 2" xfId="33341" xr:uid="{00000000-0005-0000-0000-0000C14C0000}"/>
    <cellStyle name="RowTitles1-Detail 4 2 8 5 3" xfId="30444" xr:uid="{00000000-0005-0000-0000-0000C24C0000}"/>
    <cellStyle name="RowTitles1-Detail 4 2 8 6" xfId="11826" xr:uid="{00000000-0005-0000-0000-0000C34C0000}"/>
    <cellStyle name="RowTitles1-Detail 4 2 8 6 2" xfId="5643" xr:uid="{00000000-0005-0000-0000-0000C44C0000}"/>
    <cellStyle name="RowTitles1-Detail 4 2 8 6 2 2" xfId="18456" xr:uid="{00000000-0005-0000-0000-0000C54C0000}"/>
    <cellStyle name="RowTitles1-Detail 4 2 8 7" xfId="5482" xr:uid="{00000000-0005-0000-0000-0000C64C0000}"/>
    <cellStyle name="RowTitles1-Detail 4 2 8 7 2" xfId="19231" xr:uid="{00000000-0005-0000-0000-0000C74C0000}"/>
    <cellStyle name="RowTitles1-Detail 4 2 8 8" xfId="20785" xr:uid="{00000000-0005-0000-0000-0000C84C0000}"/>
    <cellStyle name="RowTitles1-Detail 4 2 9" xfId="1185" xr:uid="{00000000-0005-0000-0000-0000C94C0000}"/>
    <cellStyle name="RowTitles1-Detail 4 2 9 2" xfId="2608" xr:uid="{00000000-0005-0000-0000-0000CA4C0000}"/>
    <cellStyle name="RowTitles1-Detail 4 2 9 2 2" xfId="12249" xr:uid="{00000000-0005-0000-0000-0000CB4C0000}"/>
    <cellStyle name="RowTitles1-Detail 4 2 9 2 2 2" xfId="22649" xr:uid="{00000000-0005-0000-0000-0000CC4C0000}"/>
    <cellStyle name="RowTitles1-Detail 4 2 9 2 2 2 2" xfId="34330" xr:uid="{00000000-0005-0000-0000-0000CD4C0000}"/>
    <cellStyle name="RowTitles1-Detail 4 2 9 2 2 3" xfId="31530" xr:uid="{00000000-0005-0000-0000-0000CE4C0000}"/>
    <cellStyle name="RowTitles1-Detail 4 2 9 2 3" xfId="15896" xr:uid="{00000000-0005-0000-0000-0000CF4C0000}"/>
    <cellStyle name="RowTitles1-Detail 4 2 9 2 3 2" xfId="28562" xr:uid="{00000000-0005-0000-0000-0000D04C0000}"/>
    <cellStyle name="RowTitles1-Detail 4 2 9 2 3 2 2" xfId="37349" xr:uid="{00000000-0005-0000-0000-0000D14C0000}"/>
    <cellStyle name="RowTitles1-Detail 4 2 9 2 4" xfId="7482" xr:uid="{00000000-0005-0000-0000-0000D24C0000}"/>
    <cellStyle name="RowTitles1-Detail 4 2 9 2 4 2" xfId="25490" xr:uid="{00000000-0005-0000-0000-0000D34C0000}"/>
    <cellStyle name="RowTitles1-Detail 4 2 9 2 5" xfId="21289" xr:uid="{00000000-0005-0000-0000-0000D44C0000}"/>
    <cellStyle name="RowTitles1-Detail 4 2 9 3" xfId="3963" xr:uid="{00000000-0005-0000-0000-0000D54C0000}"/>
    <cellStyle name="RowTitles1-Detail 4 2 9 3 2" xfId="13585" xr:uid="{00000000-0005-0000-0000-0000D64C0000}"/>
    <cellStyle name="RowTitles1-Detail 4 2 9 3 2 2" xfId="23942" xr:uid="{00000000-0005-0000-0000-0000D74C0000}"/>
    <cellStyle name="RowTitles1-Detail 4 2 9 3 2 2 2" xfId="35242" xr:uid="{00000000-0005-0000-0000-0000D84C0000}"/>
    <cellStyle name="RowTitles1-Detail 4 2 9 3 2 3" xfId="32650" xr:uid="{00000000-0005-0000-0000-0000D94C0000}"/>
    <cellStyle name="RowTitles1-Detail 4 2 9 3 3" xfId="17170" xr:uid="{00000000-0005-0000-0000-0000DA4C0000}"/>
    <cellStyle name="RowTitles1-Detail 4 2 9 3 3 2" xfId="29836" xr:uid="{00000000-0005-0000-0000-0000DB4C0000}"/>
    <cellStyle name="RowTitles1-Detail 4 2 9 3 3 2 2" xfId="38613" xr:uid="{00000000-0005-0000-0000-0000DC4C0000}"/>
    <cellStyle name="RowTitles1-Detail 4 2 9 3 4" xfId="9805" xr:uid="{00000000-0005-0000-0000-0000DD4C0000}"/>
    <cellStyle name="RowTitles1-Detail 4 2 9 3 4 2" xfId="18643" xr:uid="{00000000-0005-0000-0000-0000DE4C0000}"/>
    <cellStyle name="RowTitles1-Detail 4 2 9 3 5" xfId="24739" xr:uid="{00000000-0005-0000-0000-0000DF4C0000}"/>
    <cellStyle name="RowTitles1-Detail 4 2 9 4" xfId="10856" xr:uid="{00000000-0005-0000-0000-0000E04C0000}"/>
    <cellStyle name="RowTitles1-Detail 4 2 9 4 2" xfId="21301" xr:uid="{00000000-0005-0000-0000-0000E14C0000}"/>
    <cellStyle name="RowTitles1-Detail 4 2 9 4 2 2" xfId="33527" xr:uid="{00000000-0005-0000-0000-0000E24C0000}"/>
    <cellStyle name="RowTitles1-Detail 4 2 9 4 3" xfId="30665" xr:uid="{00000000-0005-0000-0000-0000E34C0000}"/>
    <cellStyle name="RowTitles1-Detail 4 2 9 5" xfId="14563" xr:uid="{00000000-0005-0000-0000-0000E44C0000}"/>
    <cellStyle name="RowTitles1-Detail 4 2 9 5 2" xfId="27252" xr:uid="{00000000-0005-0000-0000-0000E54C0000}"/>
    <cellStyle name="RowTitles1-Detail 4 2 9 5 2 2" xfId="36084" xr:uid="{00000000-0005-0000-0000-0000E64C0000}"/>
    <cellStyle name="RowTitles1-Detail 4 2 9 6" xfId="5937" xr:uid="{00000000-0005-0000-0000-0000E74C0000}"/>
    <cellStyle name="RowTitles1-Detail 4 2 9 6 2" xfId="22252" xr:uid="{00000000-0005-0000-0000-0000E84C0000}"/>
    <cellStyle name="RowTitles1-Detail 4 2 9 7" xfId="19014" xr:uid="{00000000-0005-0000-0000-0000E94C0000}"/>
    <cellStyle name="RowTitles1-Detail 4 2_STUD aligned by INSTIT" xfId="4995" xr:uid="{00000000-0005-0000-0000-0000EA4C0000}"/>
    <cellStyle name="RowTitles1-Detail 4 3" xfId="323" xr:uid="{00000000-0005-0000-0000-0000EB4C0000}"/>
    <cellStyle name="RowTitles1-Detail 4 3 10" xfId="2609" xr:uid="{00000000-0005-0000-0000-0000EC4C0000}"/>
    <cellStyle name="RowTitles1-Detail 4 3 10 2" xfId="12250" xr:uid="{00000000-0005-0000-0000-0000ED4C0000}"/>
    <cellStyle name="RowTitles1-Detail 4 3 10 2 2" xfId="22650" xr:uid="{00000000-0005-0000-0000-0000EE4C0000}"/>
    <cellStyle name="RowTitles1-Detail 4 3 10 2 2 2" xfId="34331" xr:uid="{00000000-0005-0000-0000-0000EF4C0000}"/>
    <cellStyle name="RowTitles1-Detail 4 3 10 2 3" xfId="31531" xr:uid="{00000000-0005-0000-0000-0000F04C0000}"/>
    <cellStyle name="RowTitles1-Detail 4 3 10 3" xfId="15897" xr:uid="{00000000-0005-0000-0000-0000F14C0000}"/>
    <cellStyle name="RowTitles1-Detail 4 3 10 3 2" xfId="28563" xr:uid="{00000000-0005-0000-0000-0000F24C0000}"/>
    <cellStyle name="RowTitles1-Detail 4 3 10 3 2 2" xfId="37350" xr:uid="{00000000-0005-0000-0000-0000F34C0000}"/>
    <cellStyle name="RowTitles1-Detail 4 3 10 4" xfId="6323" xr:uid="{00000000-0005-0000-0000-0000F44C0000}"/>
    <cellStyle name="RowTitles1-Detail 4 3 10 4 2" xfId="20700" xr:uid="{00000000-0005-0000-0000-0000F54C0000}"/>
    <cellStyle name="RowTitles1-Detail 4 3 10 5" xfId="26541" xr:uid="{00000000-0005-0000-0000-0000F64C0000}"/>
    <cellStyle name="RowTitles1-Detail 4 3 11" xfId="8956" xr:uid="{00000000-0005-0000-0000-0000F74C0000}"/>
    <cellStyle name="RowTitles1-Detail 4 3 11 2" xfId="18651" xr:uid="{00000000-0005-0000-0000-0000F84C0000}"/>
    <cellStyle name="RowTitles1-Detail 4 3 12" xfId="10834" xr:uid="{00000000-0005-0000-0000-0000F94C0000}"/>
    <cellStyle name="RowTitles1-Detail 4 3 12 2" xfId="18452" xr:uid="{00000000-0005-0000-0000-0000FA4C0000}"/>
    <cellStyle name="RowTitles1-Detail 4 3 12 2 2" xfId="33185" xr:uid="{00000000-0005-0000-0000-0000FB4C0000}"/>
    <cellStyle name="RowTitles1-Detail 4 3 2" xfId="424" xr:uid="{00000000-0005-0000-0000-0000FC4C0000}"/>
    <cellStyle name="RowTitles1-Detail 4 3 2 2" xfId="780" xr:uid="{00000000-0005-0000-0000-0000FD4C0000}"/>
    <cellStyle name="RowTitles1-Detail 4 3 2 2 2" xfId="2611" xr:uid="{00000000-0005-0000-0000-0000FE4C0000}"/>
    <cellStyle name="RowTitles1-Detail 4 3 2 2 2 2" xfId="12252" xr:uid="{00000000-0005-0000-0000-0000FF4C0000}"/>
    <cellStyle name="RowTitles1-Detail 4 3 2 2 2 2 2" xfId="22652" xr:uid="{00000000-0005-0000-0000-0000004D0000}"/>
    <cellStyle name="RowTitles1-Detail 4 3 2 2 2 2 2 2" xfId="34333" xr:uid="{00000000-0005-0000-0000-0000014D0000}"/>
    <cellStyle name="RowTitles1-Detail 4 3 2 2 2 2 3" xfId="31533" xr:uid="{00000000-0005-0000-0000-0000024D0000}"/>
    <cellStyle name="RowTitles1-Detail 4 3 2 2 2 3" xfId="15899" xr:uid="{00000000-0005-0000-0000-0000034D0000}"/>
    <cellStyle name="RowTitles1-Detail 4 3 2 2 2 3 2" xfId="28565" xr:uid="{00000000-0005-0000-0000-0000044D0000}"/>
    <cellStyle name="RowTitles1-Detail 4 3 2 2 2 3 2 2" xfId="37352" xr:uid="{00000000-0005-0000-0000-0000054D0000}"/>
    <cellStyle name="RowTitles1-Detail 4 3 2 2 2 4" xfId="6903" xr:uid="{00000000-0005-0000-0000-0000064D0000}"/>
    <cellStyle name="RowTitles1-Detail 4 3 2 2 2 4 2" xfId="20870" xr:uid="{00000000-0005-0000-0000-0000074D0000}"/>
    <cellStyle name="RowTitles1-Detail 4 3 2 2 2 5" xfId="26611" xr:uid="{00000000-0005-0000-0000-0000084D0000}"/>
    <cellStyle name="RowTitles1-Detail 4 3 2 2 3" xfId="3561" xr:uid="{00000000-0005-0000-0000-0000094D0000}"/>
    <cellStyle name="RowTitles1-Detail 4 3 2 2 3 2" xfId="13192" xr:uid="{00000000-0005-0000-0000-00000A4D0000}"/>
    <cellStyle name="RowTitles1-Detail 4 3 2 2 3 2 2" xfId="23560" xr:uid="{00000000-0005-0000-0000-00000B4D0000}"/>
    <cellStyle name="RowTitles1-Detail 4 3 2 2 3 2 2 2" xfId="34994" xr:uid="{00000000-0005-0000-0000-00000C4D0000}"/>
    <cellStyle name="RowTitles1-Detail 4 3 2 2 3 2 3" xfId="32360" xr:uid="{00000000-0005-0000-0000-00000D4D0000}"/>
    <cellStyle name="RowTitles1-Detail 4 3 2 2 3 3" xfId="16802" xr:uid="{00000000-0005-0000-0000-00000E4D0000}"/>
    <cellStyle name="RowTitles1-Detail 4 3 2 2 3 3 2" xfId="29468" xr:uid="{00000000-0005-0000-0000-00000F4D0000}"/>
    <cellStyle name="RowTitles1-Detail 4 3 2 2 3 3 2 2" xfId="38248" xr:uid="{00000000-0005-0000-0000-0000104D0000}"/>
    <cellStyle name="RowTitles1-Detail 4 3 2 2 3 4" xfId="8410" xr:uid="{00000000-0005-0000-0000-0000114D0000}"/>
    <cellStyle name="RowTitles1-Detail 4 3 2 2 3 4 2" xfId="17953" xr:uid="{00000000-0005-0000-0000-0000124D0000}"/>
    <cellStyle name="RowTitles1-Detail 4 3 2 2 3 5" xfId="19134" xr:uid="{00000000-0005-0000-0000-0000134D0000}"/>
    <cellStyle name="RowTitles1-Detail 4 3 2 2 4" xfId="9204" xr:uid="{00000000-0005-0000-0000-0000144D0000}"/>
    <cellStyle name="RowTitles1-Detail 4 3 2 2 4 2" xfId="19167" xr:uid="{00000000-0005-0000-0000-0000154D0000}"/>
    <cellStyle name="RowTitles1-Detail 4 3 2 2 5" xfId="10160" xr:uid="{00000000-0005-0000-0000-0000164D0000}"/>
    <cellStyle name="RowTitles1-Detail 4 3 2 2 5 2" xfId="25371" xr:uid="{00000000-0005-0000-0000-0000174D0000}"/>
    <cellStyle name="RowTitles1-Detail 4 3 2 2 5 2 2" xfId="35721" xr:uid="{00000000-0005-0000-0000-0000184D0000}"/>
    <cellStyle name="RowTitles1-Detail 4 3 2 3" xfId="1059" xr:uid="{00000000-0005-0000-0000-0000194D0000}"/>
    <cellStyle name="RowTitles1-Detail 4 3 2 3 2" xfId="2612" xr:uid="{00000000-0005-0000-0000-00001A4D0000}"/>
    <cellStyle name="RowTitles1-Detail 4 3 2 3 2 2" xfId="12253" xr:uid="{00000000-0005-0000-0000-00001B4D0000}"/>
    <cellStyle name="RowTitles1-Detail 4 3 2 3 2 2 2" xfId="22653" xr:uid="{00000000-0005-0000-0000-00001C4D0000}"/>
    <cellStyle name="RowTitles1-Detail 4 3 2 3 2 2 2 2" xfId="34334" xr:uid="{00000000-0005-0000-0000-00001D4D0000}"/>
    <cellStyle name="RowTitles1-Detail 4 3 2 3 2 2 3" xfId="31534" xr:uid="{00000000-0005-0000-0000-00001E4D0000}"/>
    <cellStyle name="RowTitles1-Detail 4 3 2 3 2 3" xfId="15900" xr:uid="{00000000-0005-0000-0000-00001F4D0000}"/>
    <cellStyle name="RowTitles1-Detail 4 3 2 3 2 3 2" xfId="28566" xr:uid="{00000000-0005-0000-0000-0000204D0000}"/>
    <cellStyle name="RowTitles1-Detail 4 3 2 3 2 3 2 2" xfId="37353" xr:uid="{00000000-0005-0000-0000-0000214D0000}"/>
    <cellStyle name="RowTitles1-Detail 4 3 2 3 2 4" xfId="7124" xr:uid="{00000000-0005-0000-0000-0000224D0000}"/>
    <cellStyle name="RowTitles1-Detail 4 3 2 3 2 4 2" xfId="25570" xr:uid="{00000000-0005-0000-0000-0000234D0000}"/>
    <cellStyle name="RowTitles1-Detail 4 3 2 3 2 5" xfId="19843" xr:uid="{00000000-0005-0000-0000-0000244D0000}"/>
    <cellStyle name="RowTitles1-Detail 4 3 2 3 3" xfId="3837" xr:uid="{00000000-0005-0000-0000-0000254D0000}"/>
    <cellStyle name="RowTitles1-Detail 4 3 2 3 3 2" xfId="13463" xr:uid="{00000000-0005-0000-0000-0000264D0000}"/>
    <cellStyle name="RowTitles1-Detail 4 3 2 3 3 2 2" xfId="23824" xr:uid="{00000000-0005-0000-0000-0000274D0000}"/>
    <cellStyle name="RowTitles1-Detail 4 3 2 3 3 2 2 2" xfId="35159" xr:uid="{00000000-0005-0000-0000-0000284D0000}"/>
    <cellStyle name="RowTitles1-Detail 4 3 2 3 3 2 3" xfId="32553" xr:uid="{00000000-0005-0000-0000-0000294D0000}"/>
    <cellStyle name="RowTitles1-Detail 4 3 2 3 3 3" xfId="17057" xr:uid="{00000000-0005-0000-0000-00002A4D0000}"/>
    <cellStyle name="RowTitles1-Detail 4 3 2 3 3 3 2" xfId="29723" xr:uid="{00000000-0005-0000-0000-00002B4D0000}"/>
    <cellStyle name="RowTitles1-Detail 4 3 2 3 3 3 2 2" xfId="38501" xr:uid="{00000000-0005-0000-0000-00002C4D0000}"/>
    <cellStyle name="RowTitles1-Detail 4 3 2 3 3 4" xfId="8632" xr:uid="{00000000-0005-0000-0000-00002D4D0000}"/>
    <cellStyle name="RowTitles1-Detail 4 3 2 3 3 4 2" xfId="25535" xr:uid="{00000000-0005-0000-0000-00002E4D0000}"/>
    <cellStyle name="RowTitles1-Detail 4 3 2 3 3 5" xfId="24658" xr:uid="{00000000-0005-0000-0000-00002F4D0000}"/>
    <cellStyle name="RowTitles1-Detail 4 3 2 3 4" xfId="9428" xr:uid="{00000000-0005-0000-0000-0000304D0000}"/>
    <cellStyle name="RowTitles1-Detail 4 3 2 3 4 2" xfId="18666" xr:uid="{00000000-0005-0000-0000-0000314D0000}"/>
    <cellStyle name="RowTitles1-Detail 4 3 2 3 5" xfId="10775" xr:uid="{00000000-0005-0000-0000-0000324D0000}"/>
    <cellStyle name="RowTitles1-Detail 4 3 2 3 5 2" xfId="21240" xr:uid="{00000000-0005-0000-0000-0000334D0000}"/>
    <cellStyle name="RowTitles1-Detail 4 3 2 3 5 2 2" xfId="33500" xr:uid="{00000000-0005-0000-0000-0000344D0000}"/>
    <cellStyle name="RowTitles1-Detail 4 3 2 3 5 3" xfId="30632" xr:uid="{00000000-0005-0000-0000-0000354D0000}"/>
    <cellStyle name="RowTitles1-Detail 4 3 2 3 6" xfId="14460" xr:uid="{00000000-0005-0000-0000-0000364D0000}"/>
    <cellStyle name="RowTitles1-Detail 4 3 2 3 6 2" xfId="27153" xr:uid="{00000000-0005-0000-0000-0000374D0000}"/>
    <cellStyle name="RowTitles1-Detail 4 3 2 3 6 2 2" xfId="35990" xr:uid="{00000000-0005-0000-0000-0000384D0000}"/>
    <cellStyle name="RowTitles1-Detail 4 3 2 3 7" xfId="5583" xr:uid="{00000000-0005-0000-0000-0000394D0000}"/>
    <cellStyle name="RowTitles1-Detail 4 3 2 3 7 2" xfId="18490" xr:uid="{00000000-0005-0000-0000-00003A4D0000}"/>
    <cellStyle name="RowTitles1-Detail 4 3 2 3 8" xfId="4624" xr:uid="{00000000-0005-0000-0000-00003B4D0000}"/>
    <cellStyle name="RowTitles1-Detail 4 3 2 4" xfId="1292" xr:uid="{00000000-0005-0000-0000-00003C4D0000}"/>
    <cellStyle name="RowTitles1-Detail 4 3 2 4 2" xfId="2613" xr:uid="{00000000-0005-0000-0000-00003D4D0000}"/>
    <cellStyle name="RowTitles1-Detail 4 3 2 4 2 2" xfId="12254" xr:uid="{00000000-0005-0000-0000-00003E4D0000}"/>
    <cellStyle name="RowTitles1-Detail 4 3 2 4 2 2 2" xfId="22654" xr:uid="{00000000-0005-0000-0000-00003F4D0000}"/>
    <cellStyle name="RowTitles1-Detail 4 3 2 4 2 2 2 2" xfId="34335" xr:uid="{00000000-0005-0000-0000-0000404D0000}"/>
    <cellStyle name="RowTitles1-Detail 4 3 2 4 2 2 3" xfId="31535" xr:uid="{00000000-0005-0000-0000-0000414D0000}"/>
    <cellStyle name="RowTitles1-Detail 4 3 2 4 2 3" xfId="15901" xr:uid="{00000000-0005-0000-0000-0000424D0000}"/>
    <cellStyle name="RowTitles1-Detail 4 3 2 4 2 3 2" xfId="28567" xr:uid="{00000000-0005-0000-0000-0000434D0000}"/>
    <cellStyle name="RowTitles1-Detail 4 3 2 4 2 3 2 2" xfId="37354" xr:uid="{00000000-0005-0000-0000-0000444D0000}"/>
    <cellStyle name="RowTitles1-Detail 4 3 2 4 2 4" xfId="7483" xr:uid="{00000000-0005-0000-0000-0000454D0000}"/>
    <cellStyle name="RowTitles1-Detail 4 3 2 4 2 4 2" xfId="26011" xr:uid="{00000000-0005-0000-0000-0000464D0000}"/>
    <cellStyle name="RowTitles1-Detail 4 3 2 4 2 5" xfId="18247" xr:uid="{00000000-0005-0000-0000-0000474D0000}"/>
    <cellStyle name="RowTitles1-Detail 4 3 2 4 3" xfId="4070" xr:uid="{00000000-0005-0000-0000-0000484D0000}"/>
    <cellStyle name="RowTitles1-Detail 4 3 2 4 3 2" xfId="13692" xr:uid="{00000000-0005-0000-0000-0000494D0000}"/>
    <cellStyle name="RowTitles1-Detail 4 3 2 4 3 2 2" xfId="24044" xr:uid="{00000000-0005-0000-0000-00004A4D0000}"/>
    <cellStyle name="RowTitles1-Detail 4 3 2 4 3 2 2 2" xfId="35308" xr:uid="{00000000-0005-0000-0000-00004B4D0000}"/>
    <cellStyle name="RowTitles1-Detail 4 3 2 4 3 2 3" xfId="32725" xr:uid="{00000000-0005-0000-0000-00004C4D0000}"/>
    <cellStyle name="RowTitles1-Detail 4 3 2 4 3 3" xfId="17270" xr:uid="{00000000-0005-0000-0000-00004D4D0000}"/>
    <cellStyle name="RowTitles1-Detail 4 3 2 4 3 3 2" xfId="29936" xr:uid="{00000000-0005-0000-0000-00004E4D0000}"/>
    <cellStyle name="RowTitles1-Detail 4 3 2 4 3 3 2 2" xfId="38713" xr:uid="{00000000-0005-0000-0000-00004F4D0000}"/>
    <cellStyle name="RowTitles1-Detail 4 3 2 4 3 4" xfId="9806" xr:uid="{00000000-0005-0000-0000-0000504D0000}"/>
    <cellStyle name="RowTitles1-Detail 4 3 2 4 3 4 2" xfId="18209" xr:uid="{00000000-0005-0000-0000-0000514D0000}"/>
    <cellStyle name="RowTitles1-Detail 4 3 2 4 3 5" xfId="18973" xr:uid="{00000000-0005-0000-0000-0000524D0000}"/>
    <cellStyle name="RowTitles1-Detail 4 3 2 4 4" xfId="10963" xr:uid="{00000000-0005-0000-0000-0000534D0000}"/>
    <cellStyle name="RowTitles1-Detail 4 3 2 4 4 2" xfId="21403" xr:uid="{00000000-0005-0000-0000-0000544D0000}"/>
    <cellStyle name="RowTitles1-Detail 4 3 2 4 4 2 2" xfId="33593" xr:uid="{00000000-0005-0000-0000-0000554D0000}"/>
    <cellStyle name="RowTitles1-Detail 4 3 2 4 4 3" xfId="30740" xr:uid="{00000000-0005-0000-0000-0000564D0000}"/>
    <cellStyle name="RowTitles1-Detail 4 3 2 4 5" xfId="14670" xr:uid="{00000000-0005-0000-0000-0000574D0000}"/>
    <cellStyle name="RowTitles1-Detail 4 3 2 4 5 2" xfId="27355" xr:uid="{00000000-0005-0000-0000-0000584D0000}"/>
    <cellStyle name="RowTitles1-Detail 4 3 2 4 5 2 2" xfId="36184" xr:uid="{00000000-0005-0000-0000-0000594D0000}"/>
    <cellStyle name="RowTitles1-Detail 4 3 2 4 6" xfId="5938" xr:uid="{00000000-0005-0000-0000-00005A4D0000}"/>
    <cellStyle name="RowTitles1-Detail 4 3 2 4 6 2" xfId="24595" xr:uid="{00000000-0005-0000-0000-00005B4D0000}"/>
    <cellStyle name="RowTitles1-Detail 4 3 2 4 7" xfId="19309" xr:uid="{00000000-0005-0000-0000-00005C4D0000}"/>
    <cellStyle name="RowTitles1-Detail 4 3 2 5" xfId="1508" xr:uid="{00000000-0005-0000-0000-00005D4D0000}"/>
    <cellStyle name="RowTitles1-Detail 4 3 2 5 2" xfId="2614" xr:uid="{00000000-0005-0000-0000-00005E4D0000}"/>
    <cellStyle name="RowTitles1-Detail 4 3 2 5 2 2" xfId="12255" xr:uid="{00000000-0005-0000-0000-00005F4D0000}"/>
    <cellStyle name="RowTitles1-Detail 4 3 2 5 2 2 2" xfId="22655" xr:uid="{00000000-0005-0000-0000-0000604D0000}"/>
    <cellStyle name="RowTitles1-Detail 4 3 2 5 2 2 2 2" xfId="34336" xr:uid="{00000000-0005-0000-0000-0000614D0000}"/>
    <cellStyle name="RowTitles1-Detail 4 3 2 5 2 2 3" xfId="31536" xr:uid="{00000000-0005-0000-0000-0000624D0000}"/>
    <cellStyle name="RowTitles1-Detail 4 3 2 5 2 3" xfId="15902" xr:uid="{00000000-0005-0000-0000-0000634D0000}"/>
    <cellStyle name="RowTitles1-Detail 4 3 2 5 2 3 2" xfId="28568" xr:uid="{00000000-0005-0000-0000-0000644D0000}"/>
    <cellStyle name="RowTitles1-Detail 4 3 2 5 2 3 2 2" xfId="37355" xr:uid="{00000000-0005-0000-0000-0000654D0000}"/>
    <cellStyle name="RowTitles1-Detail 4 3 2 5 2 4" xfId="7484" xr:uid="{00000000-0005-0000-0000-0000664D0000}"/>
    <cellStyle name="RowTitles1-Detail 4 3 2 5 2 4 2" xfId="19653" xr:uid="{00000000-0005-0000-0000-0000674D0000}"/>
    <cellStyle name="RowTitles1-Detail 4 3 2 5 2 5" xfId="20285" xr:uid="{00000000-0005-0000-0000-0000684D0000}"/>
    <cellStyle name="RowTitles1-Detail 4 3 2 5 3" xfId="4286" xr:uid="{00000000-0005-0000-0000-0000694D0000}"/>
    <cellStyle name="RowTitles1-Detail 4 3 2 5 3 2" xfId="13908" xr:uid="{00000000-0005-0000-0000-00006A4D0000}"/>
    <cellStyle name="RowTitles1-Detail 4 3 2 5 3 2 2" xfId="24250" xr:uid="{00000000-0005-0000-0000-00006B4D0000}"/>
    <cellStyle name="RowTitles1-Detail 4 3 2 5 3 2 2 2" xfId="35448" xr:uid="{00000000-0005-0000-0000-00006C4D0000}"/>
    <cellStyle name="RowTitles1-Detail 4 3 2 5 3 2 3" xfId="32886" xr:uid="{00000000-0005-0000-0000-00006D4D0000}"/>
    <cellStyle name="RowTitles1-Detail 4 3 2 5 3 3" xfId="17468" xr:uid="{00000000-0005-0000-0000-00006E4D0000}"/>
    <cellStyle name="RowTitles1-Detail 4 3 2 5 3 3 2" xfId="30134" xr:uid="{00000000-0005-0000-0000-00006F4D0000}"/>
    <cellStyle name="RowTitles1-Detail 4 3 2 5 3 3 2 2" xfId="38911" xr:uid="{00000000-0005-0000-0000-0000704D0000}"/>
    <cellStyle name="RowTitles1-Detail 4 3 2 5 3 4" xfId="9807" xr:uid="{00000000-0005-0000-0000-0000714D0000}"/>
    <cellStyle name="RowTitles1-Detail 4 3 2 5 3 4 2" xfId="26415" xr:uid="{00000000-0005-0000-0000-0000724D0000}"/>
    <cellStyle name="RowTitles1-Detail 4 3 2 5 3 5" xfId="19501" xr:uid="{00000000-0005-0000-0000-0000734D0000}"/>
    <cellStyle name="RowTitles1-Detail 4 3 2 5 4" xfId="11179" xr:uid="{00000000-0005-0000-0000-0000744D0000}"/>
    <cellStyle name="RowTitles1-Detail 4 3 2 5 4 2" xfId="21610" xr:uid="{00000000-0005-0000-0000-0000754D0000}"/>
    <cellStyle name="RowTitles1-Detail 4 3 2 5 4 2 2" xfId="33733" xr:uid="{00000000-0005-0000-0000-0000764D0000}"/>
    <cellStyle name="RowTitles1-Detail 4 3 2 5 4 3" xfId="30901" xr:uid="{00000000-0005-0000-0000-0000774D0000}"/>
    <cellStyle name="RowTitles1-Detail 4 3 2 5 5" xfId="14886" xr:uid="{00000000-0005-0000-0000-0000784D0000}"/>
    <cellStyle name="RowTitles1-Detail 4 3 2 5 5 2" xfId="27563" xr:uid="{00000000-0005-0000-0000-0000794D0000}"/>
    <cellStyle name="RowTitles1-Detail 4 3 2 5 5 2 2" xfId="36382" xr:uid="{00000000-0005-0000-0000-00007A4D0000}"/>
    <cellStyle name="RowTitles1-Detail 4 3 2 5 6" xfId="5939" xr:uid="{00000000-0005-0000-0000-00007B4D0000}"/>
    <cellStyle name="RowTitles1-Detail 4 3 2 5 6 2" xfId="25096" xr:uid="{00000000-0005-0000-0000-00007C4D0000}"/>
    <cellStyle name="RowTitles1-Detail 4 3 2 5 7" xfId="18261" xr:uid="{00000000-0005-0000-0000-00007D4D0000}"/>
    <cellStyle name="RowTitles1-Detail 4 3 2 6" xfId="1710" xr:uid="{00000000-0005-0000-0000-00007E4D0000}"/>
    <cellStyle name="RowTitles1-Detail 4 3 2 6 2" xfId="2615" xr:uid="{00000000-0005-0000-0000-00007F4D0000}"/>
    <cellStyle name="RowTitles1-Detail 4 3 2 6 2 2" xfId="12256" xr:uid="{00000000-0005-0000-0000-0000804D0000}"/>
    <cellStyle name="RowTitles1-Detail 4 3 2 6 2 2 2" xfId="22656" xr:uid="{00000000-0005-0000-0000-0000814D0000}"/>
    <cellStyle name="RowTitles1-Detail 4 3 2 6 2 2 2 2" xfId="34337" xr:uid="{00000000-0005-0000-0000-0000824D0000}"/>
    <cellStyle name="RowTitles1-Detail 4 3 2 6 2 2 3" xfId="31537" xr:uid="{00000000-0005-0000-0000-0000834D0000}"/>
    <cellStyle name="RowTitles1-Detail 4 3 2 6 2 3" xfId="15903" xr:uid="{00000000-0005-0000-0000-0000844D0000}"/>
    <cellStyle name="RowTitles1-Detail 4 3 2 6 2 3 2" xfId="28569" xr:uid="{00000000-0005-0000-0000-0000854D0000}"/>
    <cellStyle name="RowTitles1-Detail 4 3 2 6 2 3 2 2" xfId="37356" xr:uid="{00000000-0005-0000-0000-0000864D0000}"/>
    <cellStyle name="RowTitles1-Detail 4 3 2 6 2 4" xfId="7485" xr:uid="{00000000-0005-0000-0000-0000874D0000}"/>
    <cellStyle name="RowTitles1-Detail 4 3 2 6 2 4 2" xfId="19252" xr:uid="{00000000-0005-0000-0000-0000884D0000}"/>
    <cellStyle name="RowTitles1-Detail 4 3 2 6 2 5" xfId="19677" xr:uid="{00000000-0005-0000-0000-0000894D0000}"/>
    <cellStyle name="RowTitles1-Detail 4 3 2 6 3" xfId="4488" xr:uid="{00000000-0005-0000-0000-00008A4D0000}"/>
    <cellStyle name="RowTitles1-Detail 4 3 2 6 3 2" xfId="14110" xr:uid="{00000000-0005-0000-0000-00008B4D0000}"/>
    <cellStyle name="RowTitles1-Detail 4 3 2 6 3 2 2" xfId="24442" xr:uid="{00000000-0005-0000-0000-00008C4D0000}"/>
    <cellStyle name="RowTitles1-Detail 4 3 2 6 3 2 2 2" xfId="35579" xr:uid="{00000000-0005-0000-0000-00008D4D0000}"/>
    <cellStyle name="RowTitles1-Detail 4 3 2 6 3 2 3" xfId="33038" xr:uid="{00000000-0005-0000-0000-00008E4D0000}"/>
    <cellStyle name="RowTitles1-Detail 4 3 2 6 3 3" xfId="17655" xr:uid="{00000000-0005-0000-0000-00008F4D0000}"/>
    <cellStyle name="RowTitles1-Detail 4 3 2 6 3 3 2" xfId="30321" xr:uid="{00000000-0005-0000-0000-0000904D0000}"/>
    <cellStyle name="RowTitles1-Detail 4 3 2 6 3 3 2 2" xfId="39098" xr:uid="{00000000-0005-0000-0000-0000914D0000}"/>
    <cellStyle name="RowTitles1-Detail 4 3 2 6 3 4" xfId="9808" xr:uid="{00000000-0005-0000-0000-0000924D0000}"/>
    <cellStyle name="RowTitles1-Detail 4 3 2 6 3 4 2" xfId="19866" xr:uid="{00000000-0005-0000-0000-0000934D0000}"/>
    <cellStyle name="RowTitles1-Detail 4 3 2 6 3 5" xfId="26478" xr:uid="{00000000-0005-0000-0000-0000944D0000}"/>
    <cellStyle name="RowTitles1-Detail 4 3 2 6 4" xfId="11381" xr:uid="{00000000-0005-0000-0000-0000954D0000}"/>
    <cellStyle name="RowTitles1-Detail 4 3 2 6 4 2" xfId="21806" xr:uid="{00000000-0005-0000-0000-0000964D0000}"/>
    <cellStyle name="RowTitles1-Detail 4 3 2 6 4 2 2" xfId="33864" xr:uid="{00000000-0005-0000-0000-0000974D0000}"/>
    <cellStyle name="RowTitles1-Detail 4 3 2 6 4 3" xfId="31053" xr:uid="{00000000-0005-0000-0000-0000984D0000}"/>
    <cellStyle name="RowTitles1-Detail 4 3 2 6 5" xfId="15088" xr:uid="{00000000-0005-0000-0000-0000994D0000}"/>
    <cellStyle name="RowTitles1-Detail 4 3 2 6 5 2" xfId="27757" xr:uid="{00000000-0005-0000-0000-00009A4D0000}"/>
    <cellStyle name="RowTitles1-Detail 4 3 2 6 5 2 2" xfId="36569" xr:uid="{00000000-0005-0000-0000-00009B4D0000}"/>
    <cellStyle name="RowTitles1-Detail 4 3 2 6 6" xfId="5940" xr:uid="{00000000-0005-0000-0000-00009C4D0000}"/>
    <cellStyle name="RowTitles1-Detail 4 3 2 6 6 2" xfId="24670" xr:uid="{00000000-0005-0000-0000-00009D4D0000}"/>
    <cellStyle name="RowTitles1-Detail 4 3 2 6 7" xfId="18942" xr:uid="{00000000-0005-0000-0000-00009E4D0000}"/>
    <cellStyle name="RowTitles1-Detail 4 3 2 7" xfId="2610" xr:uid="{00000000-0005-0000-0000-00009F4D0000}"/>
    <cellStyle name="RowTitles1-Detail 4 3 2 7 2" xfId="12251" xr:uid="{00000000-0005-0000-0000-0000A04D0000}"/>
    <cellStyle name="RowTitles1-Detail 4 3 2 7 2 2" xfId="22651" xr:uid="{00000000-0005-0000-0000-0000A14D0000}"/>
    <cellStyle name="RowTitles1-Detail 4 3 2 7 2 2 2" xfId="34332" xr:uid="{00000000-0005-0000-0000-0000A24D0000}"/>
    <cellStyle name="RowTitles1-Detail 4 3 2 7 2 3" xfId="31532" xr:uid="{00000000-0005-0000-0000-0000A34D0000}"/>
    <cellStyle name="RowTitles1-Detail 4 3 2 7 3" xfId="15898" xr:uid="{00000000-0005-0000-0000-0000A44D0000}"/>
    <cellStyle name="RowTitles1-Detail 4 3 2 7 3 2" xfId="28564" xr:uid="{00000000-0005-0000-0000-0000A54D0000}"/>
    <cellStyle name="RowTitles1-Detail 4 3 2 7 3 2 2" xfId="37351" xr:uid="{00000000-0005-0000-0000-0000A64D0000}"/>
    <cellStyle name="RowTitles1-Detail 4 3 2 7 4" xfId="6465" xr:uid="{00000000-0005-0000-0000-0000A74D0000}"/>
    <cellStyle name="RowTitles1-Detail 4 3 2 7 4 2" xfId="26257" xr:uid="{00000000-0005-0000-0000-0000A84D0000}"/>
    <cellStyle name="RowTitles1-Detail 4 3 2 7 5" xfId="25181" xr:uid="{00000000-0005-0000-0000-0000A94D0000}"/>
    <cellStyle name="RowTitles1-Detail 4 3 2 8" xfId="8062" xr:uid="{00000000-0005-0000-0000-0000AA4D0000}"/>
    <cellStyle name="RowTitles1-Detail 4 3 2 8 2" xfId="18444" xr:uid="{00000000-0005-0000-0000-0000AB4D0000}"/>
    <cellStyle name="RowTitles1-Detail 4 3 2 9" xfId="10300" xr:uid="{00000000-0005-0000-0000-0000AC4D0000}"/>
    <cellStyle name="RowTitles1-Detail 4 3 2 9 2" xfId="18893" xr:uid="{00000000-0005-0000-0000-0000AD4D0000}"/>
    <cellStyle name="RowTitles1-Detail 4 3 2 9 2 2" xfId="33206" xr:uid="{00000000-0005-0000-0000-0000AE4D0000}"/>
    <cellStyle name="RowTitles1-Detail 4 3 2_STUD aligned by INSTIT" xfId="5004" xr:uid="{00000000-0005-0000-0000-0000AF4D0000}"/>
    <cellStyle name="RowTitles1-Detail 4 3 3" xfId="486" xr:uid="{00000000-0005-0000-0000-0000B04D0000}"/>
    <cellStyle name="RowTitles1-Detail 4 3 3 2" xfId="842" xr:uid="{00000000-0005-0000-0000-0000B14D0000}"/>
    <cellStyle name="RowTitles1-Detail 4 3 3 2 2" xfId="2617" xr:uid="{00000000-0005-0000-0000-0000B24D0000}"/>
    <cellStyle name="RowTitles1-Detail 4 3 3 2 2 2" xfId="12258" xr:uid="{00000000-0005-0000-0000-0000B34D0000}"/>
    <cellStyle name="RowTitles1-Detail 4 3 3 2 2 2 2" xfId="22658" xr:uid="{00000000-0005-0000-0000-0000B44D0000}"/>
    <cellStyle name="RowTitles1-Detail 4 3 3 2 2 2 2 2" xfId="34339" xr:uid="{00000000-0005-0000-0000-0000B54D0000}"/>
    <cellStyle name="RowTitles1-Detail 4 3 3 2 2 2 3" xfId="31539" xr:uid="{00000000-0005-0000-0000-0000B64D0000}"/>
    <cellStyle name="RowTitles1-Detail 4 3 3 2 2 3" xfId="15905" xr:uid="{00000000-0005-0000-0000-0000B74D0000}"/>
    <cellStyle name="RowTitles1-Detail 4 3 3 2 2 3 2" xfId="28571" xr:uid="{00000000-0005-0000-0000-0000B84D0000}"/>
    <cellStyle name="RowTitles1-Detail 4 3 3 2 2 3 2 2" xfId="37358" xr:uid="{00000000-0005-0000-0000-0000B94D0000}"/>
    <cellStyle name="RowTitles1-Detail 4 3 3 2 2 4" xfId="6786" xr:uid="{00000000-0005-0000-0000-0000BA4D0000}"/>
    <cellStyle name="RowTitles1-Detail 4 3 3 2 2 4 2" xfId="19123" xr:uid="{00000000-0005-0000-0000-0000BB4D0000}"/>
    <cellStyle name="RowTitles1-Detail 4 3 3 2 2 5" xfId="19245" xr:uid="{00000000-0005-0000-0000-0000BC4D0000}"/>
    <cellStyle name="RowTitles1-Detail 4 3 3 2 3" xfId="3623" xr:uid="{00000000-0005-0000-0000-0000BD4D0000}"/>
    <cellStyle name="RowTitles1-Detail 4 3 3 2 3 2" xfId="13251" xr:uid="{00000000-0005-0000-0000-0000BE4D0000}"/>
    <cellStyle name="RowTitles1-Detail 4 3 3 2 3 2 2" xfId="23618" xr:uid="{00000000-0005-0000-0000-0000BF4D0000}"/>
    <cellStyle name="RowTitles1-Detail 4 3 3 2 3 2 2 2" xfId="35030" xr:uid="{00000000-0005-0000-0000-0000C04D0000}"/>
    <cellStyle name="RowTitles1-Detail 4 3 3 2 3 2 3" xfId="32402" xr:uid="{00000000-0005-0000-0000-0000C14D0000}"/>
    <cellStyle name="RowTitles1-Detail 4 3 3 2 3 3" xfId="16857" xr:uid="{00000000-0005-0000-0000-0000C24D0000}"/>
    <cellStyle name="RowTitles1-Detail 4 3 3 2 3 3 2" xfId="29523" xr:uid="{00000000-0005-0000-0000-0000C34D0000}"/>
    <cellStyle name="RowTitles1-Detail 4 3 3 2 3 3 2 2" xfId="38303" xr:uid="{00000000-0005-0000-0000-0000C44D0000}"/>
    <cellStyle name="RowTitles1-Detail 4 3 3 2 3 4" xfId="8292" xr:uid="{00000000-0005-0000-0000-0000C54D0000}"/>
    <cellStyle name="RowTitles1-Detail 4 3 3 2 3 4 2" xfId="20448" xr:uid="{00000000-0005-0000-0000-0000C64D0000}"/>
    <cellStyle name="RowTitles1-Detail 4 3 3 2 3 5" xfId="26728" xr:uid="{00000000-0005-0000-0000-0000C74D0000}"/>
    <cellStyle name="RowTitles1-Detail 4 3 3 2 4" xfId="9084" xr:uid="{00000000-0005-0000-0000-0000C84D0000}"/>
    <cellStyle name="RowTitles1-Detail 4 3 3 2 4 2" xfId="20818" xr:uid="{00000000-0005-0000-0000-0000C94D0000}"/>
    <cellStyle name="RowTitles1-Detail 4 3 3 2 5" xfId="10596" xr:uid="{00000000-0005-0000-0000-0000CA4D0000}"/>
    <cellStyle name="RowTitles1-Detail 4 3 3 2 5 2" xfId="21080" xr:uid="{00000000-0005-0000-0000-0000CB4D0000}"/>
    <cellStyle name="RowTitles1-Detail 4 3 3 2 5 2 2" xfId="33417" xr:uid="{00000000-0005-0000-0000-0000CC4D0000}"/>
    <cellStyle name="RowTitles1-Detail 4 3 3 2 5 3" xfId="30531" xr:uid="{00000000-0005-0000-0000-0000CD4D0000}"/>
    <cellStyle name="RowTitles1-Detail 4 3 3 2 6" xfId="14257" xr:uid="{00000000-0005-0000-0000-0000CE4D0000}"/>
    <cellStyle name="RowTitles1-Detail 4 3 3 2 6 2" xfId="26958" xr:uid="{00000000-0005-0000-0000-0000CF4D0000}"/>
    <cellStyle name="RowTitles1-Detail 4 3 3 2 6 2 2" xfId="35801" xr:uid="{00000000-0005-0000-0000-0000D04D0000}"/>
    <cellStyle name="RowTitles1-Detail 4 3 3 2 7" xfId="5314" xr:uid="{00000000-0005-0000-0000-0000D14D0000}"/>
    <cellStyle name="RowTitles1-Detail 4 3 3 2 7 2" xfId="24634" xr:uid="{00000000-0005-0000-0000-0000D24D0000}"/>
    <cellStyle name="RowTitles1-Detail 4 3 3 2 8" xfId="26813" xr:uid="{00000000-0005-0000-0000-0000D34D0000}"/>
    <cellStyle name="RowTitles1-Detail 4 3 3 3" xfId="1121" xr:uid="{00000000-0005-0000-0000-0000D44D0000}"/>
    <cellStyle name="RowTitles1-Detail 4 3 3 3 2" xfId="2618" xr:uid="{00000000-0005-0000-0000-0000D54D0000}"/>
    <cellStyle name="RowTitles1-Detail 4 3 3 3 2 2" xfId="12259" xr:uid="{00000000-0005-0000-0000-0000D64D0000}"/>
    <cellStyle name="RowTitles1-Detail 4 3 3 3 2 2 2" xfId="22659" xr:uid="{00000000-0005-0000-0000-0000D74D0000}"/>
    <cellStyle name="RowTitles1-Detail 4 3 3 3 2 2 2 2" xfId="34340" xr:uid="{00000000-0005-0000-0000-0000D84D0000}"/>
    <cellStyle name="RowTitles1-Detail 4 3 3 3 2 2 3" xfId="31540" xr:uid="{00000000-0005-0000-0000-0000D94D0000}"/>
    <cellStyle name="RowTitles1-Detail 4 3 3 3 2 3" xfId="15906" xr:uid="{00000000-0005-0000-0000-0000DA4D0000}"/>
    <cellStyle name="RowTitles1-Detail 4 3 3 3 2 3 2" xfId="28572" xr:uid="{00000000-0005-0000-0000-0000DB4D0000}"/>
    <cellStyle name="RowTitles1-Detail 4 3 3 3 2 3 2 2" xfId="37359" xr:uid="{00000000-0005-0000-0000-0000DC4D0000}"/>
    <cellStyle name="RowTitles1-Detail 4 3 3 3 2 4" xfId="6960" xr:uid="{00000000-0005-0000-0000-0000DD4D0000}"/>
    <cellStyle name="RowTitles1-Detail 4 3 3 3 2 4 2" xfId="20362" xr:uid="{00000000-0005-0000-0000-0000DE4D0000}"/>
    <cellStyle name="RowTitles1-Detail 4 3 3 3 2 5" xfId="18381" xr:uid="{00000000-0005-0000-0000-0000DF4D0000}"/>
    <cellStyle name="RowTitles1-Detail 4 3 3 3 3" xfId="3899" xr:uid="{00000000-0005-0000-0000-0000E04D0000}"/>
    <cellStyle name="RowTitles1-Detail 4 3 3 3 3 2" xfId="13522" xr:uid="{00000000-0005-0000-0000-0000E14D0000}"/>
    <cellStyle name="RowTitles1-Detail 4 3 3 3 3 2 2" xfId="23882" xr:uid="{00000000-0005-0000-0000-0000E24D0000}"/>
    <cellStyle name="RowTitles1-Detail 4 3 3 3 3 2 2 2" xfId="35195" xr:uid="{00000000-0005-0000-0000-0000E34D0000}"/>
    <cellStyle name="RowTitles1-Detail 4 3 3 3 3 2 3" xfId="32595" xr:uid="{00000000-0005-0000-0000-0000E44D0000}"/>
    <cellStyle name="RowTitles1-Detail 4 3 3 3 3 3" xfId="17112" xr:uid="{00000000-0005-0000-0000-0000E54D0000}"/>
    <cellStyle name="RowTitles1-Detail 4 3 3 3 3 3 2" xfId="29778" xr:uid="{00000000-0005-0000-0000-0000E64D0000}"/>
    <cellStyle name="RowTitles1-Detail 4 3 3 3 3 3 2 2" xfId="38556" xr:uid="{00000000-0005-0000-0000-0000E74D0000}"/>
    <cellStyle name="RowTitles1-Detail 4 3 3 3 3 4" xfId="8468" xr:uid="{00000000-0005-0000-0000-0000E84D0000}"/>
    <cellStyle name="RowTitles1-Detail 4 3 3 3 3 4 2" xfId="26331" xr:uid="{00000000-0005-0000-0000-0000E94D0000}"/>
    <cellStyle name="RowTitles1-Detail 4 3 3 3 3 5" xfId="24697" xr:uid="{00000000-0005-0000-0000-0000EA4D0000}"/>
    <cellStyle name="RowTitles1-Detail 4 3 3 3 4" xfId="9263" xr:uid="{00000000-0005-0000-0000-0000EB4D0000}"/>
    <cellStyle name="RowTitles1-Detail 4 3 3 3 4 2" xfId="20796" xr:uid="{00000000-0005-0000-0000-0000EC4D0000}"/>
    <cellStyle name="RowTitles1-Detail 4 3 3 3 5" xfId="14504" xr:uid="{00000000-0005-0000-0000-0000ED4D0000}"/>
    <cellStyle name="RowTitles1-Detail 4 3 3 3 5 2" xfId="27195" xr:uid="{00000000-0005-0000-0000-0000EE4D0000}"/>
    <cellStyle name="RowTitles1-Detail 4 3 3 3 5 2 2" xfId="36031" xr:uid="{00000000-0005-0000-0000-0000EF4D0000}"/>
    <cellStyle name="RowTitles1-Detail 4 3 3 4" xfId="1350" xr:uid="{00000000-0005-0000-0000-0000F04D0000}"/>
    <cellStyle name="RowTitles1-Detail 4 3 3 4 2" xfId="2619" xr:uid="{00000000-0005-0000-0000-0000F14D0000}"/>
    <cellStyle name="RowTitles1-Detail 4 3 3 4 2 2" xfId="12260" xr:uid="{00000000-0005-0000-0000-0000F24D0000}"/>
    <cellStyle name="RowTitles1-Detail 4 3 3 4 2 2 2" xfId="22660" xr:uid="{00000000-0005-0000-0000-0000F34D0000}"/>
    <cellStyle name="RowTitles1-Detail 4 3 3 4 2 2 2 2" xfId="34341" xr:uid="{00000000-0005-0000-0000-0000F44D0000}"/>
    <cellStyle name="RowTitles1-Detail 4 3 3 4 2 2 3" xfId="31541" xr:uid="{00000000-0005-0000-0000-0000F54D0000}"/>
    <cellStyle name="RowTitles1-Detail 4 3 3 4 2 3" xfId="15907" xr:uid="{00000000-0005-0000-0000-0000F64D0000}"/>
    <cellStyle name="RowTitles1-Detail 4 3 3 4 2 3 2" xfId="28573" xr:uid="{00000000-0005-0000-0000-0000F74D0000}"/>
    <cellStyle name="RowTitles1-Detail 4 3 3 4 2 3 2 2" xfId="37360" xr:uid="{00000000-0005-0000-0000-0000F84D0000}"/>
    <cellStyle name="RowTitles1-Detail 4 3 3 4 2 4" xfId="7486" xr:uid="{00000000-0005-0000-0000-0000F94D0000}"/>
    <cellStyle name="RowTitles1-Detail 4 3 3 4 2 4 2" xfId="27475" xr:uid="{00000000-0005-0000-0000-0000FA4D0000}"/>
    <cellStyle name="RowTitles1-Detail 4 3 3 4 2 5" xfId="25330" xr:uid="{00000000-0005-0000-0000-0000FB4D0000}"/>
    <cellStyle name="RowTitles1-Detail 4 3 3 4 3" xfId="4128" xr:uid="{00000000-0005-0000-0000-0000FC4D0000}"/>
    <cellStyle name="RowTitles1-Detail 4 3 3 4 3 2" xfId="13750" xr:uid="{00000000-0005-0000-0000-0000FD4D0000}"/>
    <cellStyle name="RowTitles1-Detail 4 3 3 4 3 2 2" xfId="24100" xr:uid="{00000000-0005-0000-0000-0000FE4D0000}"/>
    <cellStyle name="RowTitles1-Detail 4 3 3 4 3 2 2 2" xfId="35344" xr:uid="{00000000-0005-0000-0000-0000FF4D0000}"/>
    <cellStyle name="RowTitles1-Detail 4 3 3 4 3 2 3" xfId="32767" xr:uid="{00000000-0005-0000-0000-0000004E0000}"/>
    <cellStyle name="RowTitles1-Detail 4 3 3 4 3 3" xfId="17325" xr:uid="{00000000-0005-0000-0000-0000014E0000}"/>
    <cellStyle name="RowTitles1-Detail 4 3 3 4 3 3 2" xfId="29991" xr:uid="{00000000-0005-0000-0000-0000024E0000}"/>
    <cellStyle name="RowTitles1-Detail 4 3 3 4 3 3 2 2" xfId="38768" xr:uid="{00000000-0005-0000-0000-0000034E0000}"/>
    <cellStyle name="RowTitles1-Detail 4 3 3 4 3 4" xfId="9809" xr:uid="{00000000-0005-0000-0000-0000044E0000}"/>
    <cellStyle name="RowTitles1-Detail 4 3 3 4 3 4 2" xfId="17759" xr:uid="{00000000-0005-0000-0000-0000054E0000}"/>
    <cellStyle name="RowTitles1-Detail 4 3 3 4 3 5" xfId="20817" xr:uid="{00000000-0005-0000-0000-0000064E0000}"/>
    <cellStyle name="RowTitles1-Detail 4 3 3 4 4" xfId="11021" xr:uid="{00000000-0005-0000-0000-0000074E0000}"/>
    <cellStyle name="RowTitles1-Detail 4 3 3 4 4 2" xfId="21458" xr:uid="{00000000-0005-0000-0000-0000084E0000}"/>
    <cellStyle name="RowTitles1-Detail 4 3 3 4 4 2 2" xfId="33629" xr:uid="{00000000-0005-0000-0000-0000094E0000}"/>
    <cellStyle name="RowTitles1-Detail 4 3 3 4 4 3" xfId="30782" xr:uid="{00000000-0005-0000-0000-00000A4E0000}"/>
    <cellStyle name="RowTitles1-Detail 4 3 3 4 5" xfId="14728" xr:uid="{00000000-0005-0000-0000-00000B4E0000}"/>
    <cellStyle name="RowTitles1-Detail 4 3 3 4 5 2" xfId="27411" xr:uid="{00000000-0005-0000-0000-00000C4E0000}"/>
    <cellStyle name="RowTitles1-Detail 4 3 3 4 5 2 2" xfId="36239" xr:uid="{00000000-0005-0000-0000-00000D4E0000}"/>
    <cellStyle name="RowTitles1-Detail 4 3 3 4 6" xfId="5941" xr:uid="{00000000-0005-0000-0000-00000E4E0000}"/>
    <cellStyle name="RowTitles1-Detail 4 3 3 4 6 2" xfId="24680" xr:uid="{00000000-0005-0000-0000-00000F4E0000}"/>
    <cellStyle name="RowTitles1-Detail 4 3 3 4 7" xfId="20903" xr:uid="{00000000-0005-0000-0000-0000104E0000}"/>
    <cellStyle name="RowTitles1-Detail 4 3 3 5" xfId="1566" xr:uid="{00000000-0005-0000-0000-0000114E0000}"/>
    <cellStyle name="RowTitles1-Detail 4 3 3 5 2" xfId="2620" xr:uid="{00000000-0005-0000-0000-0000124E0000}"/>
    <cellStyle name="RowTitles1-Detail 4 3 3 5 2 2" xfId="12261" xr:uid="{00000000-0005-0000-0000-0000134E0000}"/>
    <cellStyle name="RowTitles1-Detail 4 3 3 5 2 2 2" xfId="22661" xr:uid="{00000000-0005-0000-0000-0000144E0000}"/>
    <cellStyle name="RowTitles1-Detail 4 3 3 5 2 2 2 2" xfId="34342" xr:uid="{00000000-0005-0000-0000-0000154E0000}"/>
    <cellStyle name="RowTitles1-Detail 4 3 3 5 2 2 3" xfId="31542" xr:uid="{00000000-0005-0000-0000-0000164E0000}"/>
    <cellStyle name="RowTitles1-Detail 4 3 3 5 2 3" xfId="15908" xr:uid="{00000000-0005-0000-0000-0000174E0000}"/>
    <cellStyle name="RowTitles1-Detail 4 3 3 5 2 3 2" xfId="28574" xr:uid="{00000000-0005-0000-0000-0000184E0000}"/>
    <cellStyle name="RowTitles1-Detail 4 3 3 5 2 3 2 2" xfId="37361" xr:uid="{00000000-0005-0000-0000-0000194E0000}"/>
    <cellStyle name="RowTitles1-Detail 4 3 3 5 2 4" xfId="7487" xr:uid="{00000000-0005-0000-0000-00001A4E0000}"/>
    <cellStyle name="RowTitles1-Detail 4 3 3 5 2 4 2" xfId="22246" xr:uid="{00000000-0005-0000-0000-00001B4E0000}"/>
    <cellStyle name="RowTitles1-Detail 4 3 3 5 2 5" xfId="26577" xr:uid="{00000000-0005-0000-0000-00001C4E0000}"/>
    <cellStyle name="RowTitles1-Detail 4 3 3 5 3" xfId="4344" xr:uid="{00000000-0005-0000-0000-00001D4E0000}"/>
    <cellStyle name="RowTitles1-Detail 4 3 3 5 3 2" xfId="13966" xr:uid="{00000000-0005-0000-0000-00001E4E0000}"/>
    <cellStyle name="RowTitles1-Detail 4 3 3 5 3 2 2" xfId="24305" xr:uid="{00000000-0005-0000-0000-00001F4E0000}"/>
    <cellStyle name="RowTitles1-Detail 4 3 3 5 3 2 2 2" xfId="35484" xr:uid="{00000000-0005-0000-0000-0000204E0000}"/>
    <cellStyle name="RowTitles1-Detail 4 3 3 5 3 2 3" xfId="32928" xr:uid="{00000000-0005-0000-0000-0000214E0000}"/>
    <cellStyle name="RowTitles1-Detail 4 3 3 5 3 3" xfId="17523" xr:uid="{00000000-0005-0000-0000-0000224E0000}"/>
    <cellStyle name="RowTitles1-Detail 4 3 3 5 3 3 2" xfId="30189" xr:uid="{00000000-0005-0000-0000-0000234E0000}"/>
    <cellStyle name="RowTitles1-Detail 4 3 3 5 3 3 2 2" xfId="38966" xr:uid="{00000000-0005-0000-0000-0000244E0000}"/>
    <cellStyle name="RowTitles1-Detail 4 3 3 5 3 4" xfId="9810" xr:uid="{00000000-0005-0000-0000-0000254E0000}"/>
    <cellStyle name="RowTitles1-Detail 4 3 3 5 3 4 2" xfId="26323" xr:uid="{00000000-0005-0000-0000-0000264E0000}"/>
    <cellStyle name="RowTitles1-Detail 4 3 3 5 3 5" xfId="18316" xr:uid="{00000000-0005-0000-0000-0000274E0000}"/>
    <cellStyle name="RowTitles1-Detail 4 3 3 5 4" xfId="11237" xr:uid="{00000000-0005-0000-0000-0000284E0000}"/>
    <cellStyle name="RowTitles1-Detail 4 3 3 5 4 2" xfId="21666" xr:uid="{00000000-0005-0000-0000-0000294E0000}"/>
    <cellStyle name="RowTitles1-Detail 4 3 3 5 4 2 2" xfId="33769" xr:uid="{00000000-0005-0000-0000-00002A4E0000}"/>
    <cellStyle name="RowTitles1-Detail 4 3 3 5 4 3" xfId="30943" xr:uid="{00000000-0005-0000-0000-00002B4E0000}"/>
    <cellStyle name="RowTitles1-Detail 4 3 3 5 5" xfId="14944" xr:uid="{00000000-0005-0000-0000-00002C4E0000}"/>
    <cellStyle name="RowTitles1-Detail 4 3 3 5 5 2" xfId="27618" xr:uid="{00000000-0005-0000-0000-00002D4E0000}"/>
    <cellStyle name="RowTitles1-Detail 4 3 3 5 5 2 2" xfId="36437" xr:uid="{00000000-0005-0000-0000-00002E4E0000}"/>
    <cellStyle name="RowTitles1-Detail 4 3 3 5 6" xfId="5942" xr:uid="{00000000-0005-0000-0000-00002F4E0000}"/>
    <cellStyle name="RowTitles1-Detail 4 3 3 5 6 2" xfId="19662" xr:uid="{00000000-0005-0000-0000-0000304E0000}"/>
    <cellStyle name="RowTitles1-Detail 4 3 3 5 7" xfId="5338" xr:uid="{00000000-0005-0000-0000-0000314E0000}"/>
    <cellStyle name="RowTitles1-Detail 4 3 3 6" xfId="1768" xr:uid="{00000000-0005-0000-0000-0000324E0000}"/>
    <cellStyle name="RowTitles1-Detail 4 3 3 6 2" xfId="2621" xr:uid="{00000000-0005-0000-0000-0000334E0000}"/>
    <cellStyle name="RowTitles1-Detail 4 3 3 6 2 2" xfId="12262" xr:uid="{00000000-0005-0000-0000-0000344E0000}"/>
    <cellStyle name="RowTitles1-Detail 4 3 3 6 2 2 2" xfId="22662" xr:uid="{00000000-0005-0000-0000-0000354E0000}"/>
    <cellStyle name="RowTitles1-Detail 4 3 3 6 2 2 2 2" xfId="34343" xr:uid="{00000000-0005-0000-0000-0000364E0000}"/>
    <cellStyle name="RowTitles1-Detail 4 3 3 6 2 2 3" xfId="31543" xr:uid="{00000000-0005-0000-0000-0000374E0000}"/>
    <cellStyle name="RowTitles1-Detail 4 3 3 6 2 3" xfId="15909" xr:uid="{00000000-0005-0000-0000-0000384E0000}"/>
    <cellStyle name="RowTitles1-Detail 4 3 3 6 2 3 2" xfId="28575" xr:uid="{00000000-0005-0000-0000-0000394E0000}"/>
    <cellStyle name="RowTitles1-Detail 4 3 3 6 2 3 2 2" xfId="37362" xr:uid="{00000000-0005-0000-0000-00003A4E0000}"/>
    <cellStyle name="RowTitles1-Detail 4 3 3 6 2 4" xfId="7488" xr:uid="{00000000-0005-0000-0000-00003B4E0000}"/>
    <cellStyle name="RowTitles1-Detail 4 3 3 6 2 4 2" xfId="18183" xr:uid="{00000000-0005-0000-0000-00003C4E0000}"/>
    <cellStyle name="RowTitles1-Detail 4 3 3 6 2 5" xfId="4882" xr:uid="{00000000-0005-0000-0000-00003D4E0000}"/>
    <cellStyle name="RowTitles1-Detail 4 3 3 6 3" xfId="4546" xr:uid="{00000000-0005-0000-0000-00003E4E0000}"/>
    <cellStyle name="RowTitles1-Detail 4 3 3 6 3 2" xfId="14168" xr:uid="{00000000-0005-0000-0000-00003F4E0000}"/>
    <cellStyle name="RowTitles1-Detail 4 3 3 6 3 2 2" xfId="24498" xr:uid="{00000000-0005-0000-0000-0000404E0000}"/>
    <cellStyle name="RowTitles1-Detail 4 3 3 6 3 2 2 2" xfId="35615" xr:uid="{00000000-0005-0000-0000-0000414E0000}"/>
    <cellStyle name="RowTitles1-Detail 4 3 3 6 3 2 3" xfId="33080" xr:uid="{00000000-0005-0000-0000-0000424E0000}"/>
    <cellStyle name="RowTitles1-Detail 4 3 3 6 3 3" xfId="17710" xr:uid="{00000000-0005-0000-0000-0000434E0000}"/>
    <cellStyle name="RowTitles1-Detail 4 3 3 6 3 3 2" xfId="30376" xr:uid="{00000000-0005-0000-0000-0000444E0000}"/>
    <cellStyle name="RowTitles1-Detail 4 3 3 6 3 3 2 2" xfId="39153" xr:uid="{00000000-0005-0000-0000-0000454E0000}"/>
    <cellStyle name="RowTitles1-Detail 4 3 3 6 3 4" xfId="9811" xr:uid="{00000000-0005-0000-0000-0000464E0000}"/>
    <cellStyle name="RowTitles1-Detail 4 3 3 6 3 4 2" xfId="25534" xr:uid="{00000000-0005-0000-0000-0000474E0000}"/>
    <cellStyle name="RowTitles1-Detail 4 3 3 6 3 5" xfId="19812" xr:uid="{00000000-0005-0000-0000-0000484E0000}"/>
    <cellStyle name="RowTitles1-Detail 4 3 3 6 4" xfId="11439" xr:uid="{00000000-0005-0000-0000-0000494E0000}"/>
    <cellStyle name="RowTitles1-Detail 4 3 3 6 4 2" xfId="21862" xr:uid="{00000000-0005-0000-0000-00004A4E0000}"/>
    <cellStyle name="RowTitles1-Detail 4 3 3 6 4 2 2" xfId="33900" xr:uid="{00000000-0005-0000-0000-00004B4E0000}"/>
    <cellStyle name="RowTitles1-Detail 4 3 3 6 4 3" xfId="31095" xr:uid="{00000000-0005-0000-0000-00004C4E0000}"/>
    <cellStyle name="RowTitles1-Detail 4 3 3 6 5" xfId="15146" xr:uid="{00000000-0005-0000-0000-00004D4E0000}"/>
    <cellStyle name="RowTitles1-Detail 4 3 3 6 5 2" xfId="27813" xr:uid="{00000000-0005-0000-0000-00004E4E0000}"/>
    <cellStyle name="RowTitles1-Detail 4 3 3 6 5 2 2" xfId="36624" xr:uid="{00000000-0005-0000-0000-00004F4E0000}"/>
    <cellStyle name="RowTitles1-Detail 4 3 3 6 6" xfId="5943" xr:uid="{00000000-0005-0000-0000-0000504E0000}"/>
    <cellStyle name="RowTitles1-Detail 4 3 3 6 6 2" xfId="19081" xr:uid="{00000000-0005-0000-0000-0000514E0000}"/>
    <cellStyle name="RowTitles1-Detail 4 3 3 6 7" xfId="25761" xr:uid="{00000000-0005-0000-0000-0000524E0000}"/>
    <cellStyle name="RowTitles1-Detail 4 3 3 7" xfId="2616" xr:uid="{00000000-0005-0000-0000-0000534E0000}"/>
    <cellStyle name="RowTitles1-Detail 4 3 3 7 2" xfId="12257" xr:uid="{00000000-0005-0000-0000-0000544E0000}"/>
    <cellStyle name="RowTitles1-Detail 4 3 3 7 2 2" xfId="22657" xr:uid="{00000000-0005-0000-0000-0000554E0000}"/>
    <cellStyle name="RowTitles1-Detail 4 3 3 7 2 2 2" xfId="34338" xr:uid="{00000000-0005-0000-0000-0000564E0000}"/>
    <cellStyle name="RowTitles1-Detail 4 3 3 7 2 3" xfId="31538" xr:uid="{00000000-0005-0000-0000-0000574E0000}"/>
    <cellStyle name="RowTitles1-Detail 4 3 3 7 3" xfId="15904" xr:uid="{00000000-0005-0000-0000-0000584E0000}"/>
    <cellStyle name="RowTitles1-Detail 4 3 3 7 3 2" xfId="28570" xr:uid="{00000000-0005-0000-0000-0000594E0000}"/>
    <cellStyle name="RowTitles1-Detail 4 3 3 7 3 2 2" xfId="37357" xr:uid="{00000000-0005-0000-0000-00005A4E0000}"/>
    <cellStyle name="RowTitles1-Detail 4 3 3 7 4" xfId="6522" xr:uid="{00000000-0005-0000-0000-00005B4E0000}"/>
    <cellStyle name="RowTitles1-Detail 4 3 3 7 4 2" xfId="19175" xr:uid="{00000000-0005-0000-0000-00005C4E0000}"/>
    <cellStyle name="RowTitles1-Detail 4 3 3 7 5" xfId="20415" xr:uid="{00000000-0005-0000-0000-00005D4E0000}"/>
    <cellStyle name="RowTitles1-Detail 4 3 3 8" xfId="3357" xr:uid="{00000000-0005-0000-0000-00005E4E0000}"/>
    <cellStyle name="RowTitles1-Detail 4 3 3 8 2" xfId="12998" xr:uid="{00000000-0005-0000-0000-00005F4E0000}"/>
    <cellStyle name="RowTitles1-Detail 4 3 3 8 2 2" xfId="23367" xr:uid="{00000000-0005-0000-0000-0000604E0000}"/>
    <cellStyle name="RowTitles1-Detail 4 3 3 8 2 2 2" xfId="34881" xr:uid="{00000000-0005-0000-0000-0000614E0000}"/>
    <cellStyle name="RowTitles1-Detail 4 3 3 8 2 3" xfId="32230" xr:uid="{00000000-0005-0000-0000-0000624E0000}"/>
    <cellStyle name="RowTitles1-Detail 4 3 3 8 3" xfId="16610" xr:uid="{00000000-0005-0000-0000-0000634E0000}"/>
    <cellStyle name="RowTitles1-Detail 4 3 3 8 3 2" xfId="29276" xr:uid="{00000000-0005-0000-0000-0000644E0000}"/>
    <cellStyle name="RowTitles1-Detail 4 3 3 8 3 2 2" xfId="38063" xr:uid="{00000000-0005-0000-0000-0000654E0000}"/>
    <cellStyle name="RowTitles1-Detail 4 3 3 8 4" xfId="8839" xr:uid="{00000000-0005-0000-0000-0000664E0000}"/>
    <cellStyle name="RowTitles1-Detail 4 3 3 8 4 2" xfId="18443" xr:uid="{00000000-0005-0000-0000-0000674E0000}"/>
    <cellStyle name="RowTitles1-Detail 4 3 3 8 5" xfId="25445" xr:uid="{00000000-0005-0000-0000-0000684E0000}"/>
    <cellStyle name="RowTitles1-Detail 4 3 3 9" xfId="10321" xr:uid="{00000000-0005-0000-0000-0000694E0000}"/>
    <cellStyle name="RowTitles1-Detail 4 3 3 9 2" xfId="26654" xr:uid="{00000000-0005-0000-0000-00006A4E0000}"/>
    <cellStyle name="RowTitles1-Detail 4 3 3 9 2 2" xfId="35766" xr:uid="{00000000-0005-0000-0000-00006B4E0000}"/>
    <cellStyle name="RowTitles1-Detail 4 3 3_STUD aligned by INSTIT" xfId="5005" xr:uid="{00000000-0005-0000-0000-00006C4E0000}"/>
    <cellStyle name="RowTitles1-Detail 4 3 4" xfId="520" xr:uid="{00000000-0005-0000-0000-00006D4E0000}"/>
    <cellStyle name="RowTitles1-Detail 4 3 4 2" xfId="876" xr:uid="{00000000-0005-0000-0000-00006E4E0000}"/>
    <cellStyle name="RowTitles1-Detail 4 3 4 2 2" xfId="2623" xr:uid="{00000000-0005-0000-0000-00006F4E0000}"/>
    <cellStyle name="RowTitles1-Detail 4 3 4 2 2 2" xfId="12264" xr:uid="{00000000-0005-0000-0000-0000704E0000}"/>
    <cellStyle name="RowTitles1-Detail 4 3 4 2 2 2 2" xfId="22664" xr:uid="{00000000-0005-0000-0000-0000714E0000}"/>
    <cellStyle name="RowTitles1-Detail 4 3 4 2 2 2 2 2" xfId="34345" xr:uid="{00000000-0005-0000-0000-0000724E0000}"/>
    <cellStyle name="RowTitles1-Detail 4 3 4 2 2 2 3" xfId="31545" xr:uid="{00000000-0005-0000-0000-0000734E0000}"/>
    <cellStyle name="RowTitles1-Detail 4 3 4 2 2 3" xfId="15911" xr:uid="{00000000-0005-0000-0000-0000744E0000}"/>
    <cellStyle name="RowTitles1-Detail 4 3 4 2 2 3 2" xfId="28577" xr:uid="{00000000-0005-0000-0000-0000754E0000}"/>
    <cellStyle name="RowTitles1-Detail 4 3 4 2 2 3 2 2" xfId="37364" xr:uid="{00000000-0005-0000-0000-0000764E0000}"/>
    <cellStyle name="RowTitles1-Detail 4 3 4 2 2 4" xfId="6818" xr:uid="{00000000-0005-0000-0000-0000774E0000}"/>
    <cellStyle name="RowTitles1-Detail 4 3 4 2 2 4 2" xfId="24832" xr:uid="{00000000-0005-0000-0000-0000784E0000}"/>
    <cellStyle name="RowTitles1-Detail 4 3 4 2 2 5" xfId="26330" xr:uid="{00000000-0005-0000-0000-0000794E0000}"/>
    <cellStyle name="RowTitles1-Detail 4 3 4 2 3" xfId="3657" xr:uid="{00000000-0005-0000-0000-00007A4E0000}"/>
    <cellStyle name="RowTitles1-Detail 4 3 4 2 3 2" xfId="13284" xr:uid="{00000000-0005-0000-0000-00007B4E0000}"/>
    <cellStyle name="RowTitles1-Detail 4 3 4 2 3 2 2" xfId="23650" xr:uid="{00000000-0005-0000-0000-00007C4E0000}"/>
    <cellStyle name="RowTitles1-Detail 4 3 4 2 3 2 2 2" xfId="35056" xr:uid="{00000000-0005-0000-0000-00007D4E0000}"/>
    <cellStyle name="RowTitles1-Detail 4 3 4 2 3 2 3" xfId="32432" xr:uid="{00000000-0005-0000-0000-00007E4E0000}"/>
    <cellStyle name="RowTitles1-Detail 4 3 4 2 3 3" xfId="16890" xr:uid="{00000000-0005-0000-0000-00007F4E0000}"/>
    <cellStyle name="RowTitles1-Detail 4 3 4 2 3 3 2" xfId="29556" xr:uid="{00000000-0005-0000-0000-0000804E0000}"/>
    <cellStyle name="RowTitles1-Detail 4 3 4 2 3 3 2 2" xfId="38335" xr:uid="{00000000-0005-0000-0000-0000814E0000}"/>
    <cellStyle name="RowTitles1-Detail 4 3 4 2 3 4" xfId="8324" xr:uid="{00000000-0005-0000-0000-0000824E0000}"/>
    <cellStyle name="RowTitles1-Detail 4 3 4 2 3 4 2" xfId="19718" xr:uid="{00000000-0005-0000-0000-0000834E0000}"/>
    <cellStyle name="RowTitles1-Detail 4 3 4 2 3 5" xfId="25615" xr:uid="{00000000-0005-0000-0000-0000844E0000}"/>
    <cellStyle name="RowTitles1-Detail 4 3 4 2 4" xfId="9117" xr:uid="{00000000-0005-0000-0000-0000854E0000}"/>
    <cellStyle name="RowTitles1-Detail 4 3 4 2 4 2" xfId="20169" xr:uid="{00000000-0005-0000-0000-0000864E0000}"/>
    <cellStyle name="RowTitles1-Detail 4 3 4 2 5" xfId="10628" xr:uid="{00000000-0005-0000-0000-0000874E0000}"/>
    <cellStyle name="RowTitles1-Detail 4 3 4 2 5 2" xfId="21111" xr:uid="{00000000-0005-0000-0000-0000884E0000}"/>
    <cellStyle name="RowTitles1-Detail 4 3 4 2 5 2 2" xfId="33443" xr:uid="{00000000-0005-0000-0000-0000894E0000}"/>
    <cellStyle name="RowTitles1-Detail 4 3 4 2 5 3" xfId="30561" xr:uid="{00000000-0005-0000-0000-00008A4E0000}"/>
    <cellStyle name="RowTitles1-Detail 4 3 4 2 6" xfId="14288" xr:uid="{00000000-0005-0000-0000-00008B4E0000}"/>
    <cellStyle name="RowTitles1-Detail 4 3 4 2 6 2" xfId="26989" xr:uid="{00000000-0005-0000-0000-00008C4E0000}"/>
    <cellStyle name="RowTitles1-Detail 4 3 4 2 6 2 2" xfId="35831" xr:uid="{00000000-0005-0000-0000-00008D4E0000}"/>
    <cellStyle name="RowTitles1-Detail 4 3 4 3" xfId="1155" xr:uid="{00000000-0005-0000-0000-00008E4E0000}"/>
    <cellStyle name="RowTitles1-Detail 4 3 4 3 2" xfId="2624" xr:uid="{00000000-0005-0000-0000-00008F4E0000}"/>
    <cellStyle name="RowTitles1-Detail 4 3 4 3 2 2" xfId="12265" xr:uid="{00000000-0005-0000-0000-0000904E0000}"/>
    <cellStyle name="RowTitles1-Detail 4 3 4 3 2 2 2" xfId="22665" xr:uid="{00000000-0005-0000-0000-0000914E0000}"/>
    <cellStyle name="RowTitles1-Detail 4 3 4 3 2 2 2 2" xfId="34346" xr:uid="{00000000-0005-0000-0000-0000924E0000}"/>
    <cellStyle name="RowTitles1-Detail 4 3 4 3 2 2 3" xfId="31546" xr:uid="{00000000-0005-0000-0000-0000934E0000}"/>
    <cellStyle name="RowTitles1-Detail 4 3 4 3 2 3" xfId="15912" xr:uid="{00000000-0005-0000-0000-0000944E0000}"/>
    <cellStyle name="RowTitles1-Detail 4 3 4 3 2 3 2" xfId="28578" xr:uid="{00000000-0005-0000-0000-0000954E0000}"/>
    <cellStyle name="RowTitles1-Detail 4 3 4 3 2 3 2 2" xfId="37365" xr:uid="{00000000-0005-0000-0000-0000964E0000}"/>
    <cellStyle name="RowTitles1-Detail 4 3 4 3 2 4" xfId="6992" xr:uid="{00000000-0005-0000-0000-0000974E0000}"/>
    <cellStyle name="RowTitles1-Detail 4 3 4 3 2 4 2" xfId="20745" xr:uid="{00000000-0005-0000-0000-0000984E0000}"/>
    <cellStyle name="RowTitles1-Detail 4 3 4 3 2 5" xfId="25712" xr:uid="{00000000-0005-0000-0000-0000994E0000}"/>
    <cellStyle name="RowTitles1-Detail 4 3 4 3 3" xfId="3933" xr:uid="{00000000-0005-0000-0000-00009A4E0000}"/>
    <cellStyle name="RowTitles1-Detail 4 3 4 3 3 2" xfId="13555" xr:uid="{00000000-0005-0000-0000-00009B4E0000}"/>
    <cellStyle name="RowTitles1-Detail 4 3 4 3 3 2 2" xfId="23915" xr:uid="{00000000-0005-0000-0000-00009C4E0000}"/>
    <cellStyle name="RowTitles1-Detail 4 3 4 3 3 2 2 2" xfId="35221" xr:uid="{00000000-0005-0000-0000-00009D4E0000}"/>
    <cellStyle name="RowTitles1-Detail 4 3 4 3 3 2 3" xfId="32625" xr:uid="{00000000-0005-0000-0000-00009E4E0000}"/>
    <cellStyle name="RowTitles1-Detail 4 3 4 3 3 3" xfId="17145" xr:uid="{00000000-0005-0000-0000-00009F4E0000}"/>
    <cellStyle name="RowTitles1-Detail 4 3 4 3 3 3 2" xfId="29811" xr:uid="{00000000-0005-0000-0000-0000A04E0000}"/>
    <cellStyle name="RowTitles1-Detail 4 3 4 3 3 3 2 2" xfId="38588" xr:uid="{00000000-0005-0000-0000-0000A14E0000}"/>
    <cellStyle name="RowTitles1-Detail 4 3 4 3 3 4" xfId="8500" xr:uid="{00000000-0005-0000-0000-0000A24E0000}"/>
    <cellStyle name="RowTitles1-Detail 4 3 4 3 3 4 2" xfId="18354" xr:uid="{00000000-0005-0000-0000-0000A34E0000}"/>
    <cellStyle name="RowTitles1-Detail 4 3 4 3 3 5" xfId="18065" xr:uid="{00000000-0005-0000-0000-0000A44E0000}"/>
    <cellStyle name="RowTitles1-Detail 4 3 4 3 4" xfId="9296" xr:uid="{00000000-0005-0000-0000-0000A54E0000}"/>
    <cellStyle name="RowTitles1-Detail 4 3 4 3 4 2" xfId="18350" xr:uid="{00000000-0005-0000-0000-0000A64E0000}"/>
    <cellStyle name="RowTitles1-Detail 4 3 4 3 5" xfId="14533" xr:uid="{00000000-0005-0000-0000-0000A74E0000}"/>
    <cellStyle name="RowTitles1-Detail 4 3 4 3 5 2" xfId="27224" xr:uid="{00000000-0005-0000-0000-0000A84E0000}"/>
    <cellStyle name="RowTitles1-Detail 4 3 4 3 5 2 2" xfId="36059" xr:uid="{00000000-0005-0000-0000-0000A94E0000}"/>
    <cellStyle name="RowTitles1-Detail 4 3 4 3 6" xfId="5460" xr:uid="{00000000-0005-0000-0000-0000AA4E0000}"/>
    <cellStyle name="RowTitles1-Detail 4 3 4 3 6 2" xfId="26733" xr:uid="{00000000-0005-0000-0000-0000AB4E0000}"/>
    <cellStyle name="RowTitles1-Detail 4 3 4 3 7" xfId="20407" xr:uid="{00000000-0005-0000-0000-0000AC4E0000}"/>
    <cellStyle name="RowTitles1-Detail 4 3 4 4" xfId="1383" xr:uid="{00000000-0005-0000-0000-0000AD4E0000}"/>
    <cellStyle name="RowTitles1-Detail 4 3 4 4 2" xfId="2625" xr:uid="{00000000-0005-0000-0000-0000AE4E0000}"/>
    <cellStyle name="RowTitles1-Detail 4 3 4 4 2 2" xfId="12266" xr:uid="{00000000-0005-0000-0000-0000AF4E0000}"/>
    <cellStyle name="RowTitles1-Detail 4 3 4 4 2 2 2" xfId="22666" xr:uid="{00000000-0005-0000-0000-0000B04E0000}"/>
    <cellStyle name="RowTitles1-Detail 4 3 4 4 2 2 2 2" xfId="34347" xr:uid="{00000000-0005-0000-0000-0000B14E0000}"/>
    <cellStyle name="RowTitles1-Detail 4 3 4 4 2 2 3" xfId="31547" xr:uid="{00000000-0005-0000-0000-0000B24E0000}"/>
    <cellStyle name="RowTitles1-Detail 4 3 4 4 2 3" xfId="15913" xr:uid="{00000000-0005-0000-0000-0000B34E0000}"/>
    <cellStyle name="RowTitles1-Detail 4 3 4 4 2 3 2" xfId="28579" xr:uid="{00000000-0005-0000-0000-0000B44E0000}"/>
    <cellStyle name="RowTitles1-Detail 4 3 4 4 2 3 2 2" xfId="37366" xr:uid="{00000000-0005-0000-0000-0000B54E0000}"/>
    <cellStyle name="RowTitles1-Detail 4 3 4 4 2 4" xfId="7162" xr:uid="{00000000-0005-0000-0000-0000B64E0000}"/>
    <cellStyle name="RowTitles1-Detail 4 3 4 4 2 4 2" xfId="18233" xr:uid="{00000000-0005-0000-0000-0000B74E0000}"/>
    <cellStyle name="RowTitles1-Detail 4 3 4 4 2 5" xfId="19937" xr:uid="{00000000-0005-0000-0000-0000B84E0000}"/>
    <cellStyle name="RowTitles1-Detail 4 3 4 4 3" xfId="4161" xr:uid="{00000000-0005-0000-0000-0000B94E0000}"/>
    <cellStyle name="RowTitles1-Detail 4 3 4 4 3 2" xfId="13783" xr:uid="{00000000-0005-0000-0000-0000BA4E0000}"/>
    <cellStyle name="RowTitles1-Detail 4 3 4 4 3 2 2" xfId="24132" xr:uid="{00000000-0005-0000-0000-0000BB4E0000}"/>
    <cellStyle name="RowTitles1-Detail 4 3 4 4 3 2 2 2" xfId="35370" xr:uid="{00000000-0005-0000-0000-0000BC4E0000}"/>
    <cellStyle name="RowTitles1-Detail 4 3 4 4 3 2 3" xfId="32797" xr:uid="{00000000-0005-0000-0000-0000BD4E0000}"/>
    <cellStyle name="RowTitles1-Detail 4 3 4 4 3 3" xfId="17357" xr:uid="{00000000-0005-0000-0000-0000BE4E0000}"/>
    <cellStyle name="RowTitles1-Detail 4 3 4 4 3 3 2" xfId="30023" xr:uid="{00000000-0005-0000-0000-0000BF4E0000}"/>
    <cellStyle name="RowTitles1-Detail 4 3 4 4 3 3 2 2" xfId="38800" xr:uid="{00000000-0005-0000-0000-0000C04E0000}"/>
    <cellStyle name="RowTitles1-Detail 4 3 4 4 3 4" xfId="8670" xr:uid="{00000000-0005-0000-0000-0000C14E0000}"/>
    <cellStyle name="RowTitles1-Detail 4 3 4 4 3 4 2" xfId="25275" xr:uid="{00000000-0005-0000-0000-0000C24E0000}"/>
    <cellStyle name="RowTitles1-Detail 4 3 4 4 3 5" xfId="25896" xr:uid="{00000000-0005-0000-0000-0000C34E0000}"/>
    <cellStyle name="RowTitles1-Detail 4 3 4 4 4" xfId="9465" xr:uid="{00000000-0005-0000-0000-0000C44E0000}"/>
    <cellStyle name="RowTitles1-Detail 4 3 4 4 4 2" xfId="18691" xr:uid="{00000000-0005-0000-0000-0000C54E0000}"/>
    <cellStyle name="RowTitles1-Detail 4 3 4 4 5" xfId="11054" xr:uid="{00000000-0005-0000-0000-0000C64E0000}"/>
    <cellStyle name="RowTitles1-Detail 4 3 4 4 5 2" xfId="21491" xr:uid="{00000000-0005-0000-0000-0000C74E0000}"/>
    <cellStyle name="RowTitles1-Detail 4 3 4 4 5 2 2" xfId="33655" xr:uid="{00000000-0005-0000-0000-0000C84E0000}"/>
    <cellStyle name="RowTitles1-Detail 4 3 4 4 5 3" xfId="30812" xr:uid="{00000000-0005-0000-0000-0000C94E0000}"/>
    <cellStyle name="RowTitles1-Detail 4 3 4 4 6" xfId="14761" xr:uid="{00000000-0005-0000-0000-0000CA4E0000}"/>
    <cellStyle name="RowTitles1-Detail 4 3 4 4 6 2" xfId="27444" xr:uid="{00000000-0005-0000-0000-0000CB4E0000}"/>
    <cellStyle name="RowTitles1-Detail 4 3 4 4 6 2 2" xfId="36271" xr:uid="{00000000-0005-0000-0000-0000CC4E0000}"/>
    <cellStyle name="RowTitles1-Detail 4 3 4 4 7" xfId="5621" xr:uid="{00000000-0005-0000-0000-0000CD4E0000}"/>
    <cellStyle name="RowTitles1-Detail 4 3 4 4 7 2" xfId="26818" xr:uid="{00000000-0005-0000-0000-0000CE4E0000}"/>
    <cellStyle name="RowTitles1-Detail 4 3 4 4 8" xfId="4665" xr:uid="{00000000-0005-0000-0000-0000CF4E0000}"/>
    <cellStyle name="RowTitles1-Detail 4 3 4 5" xfId="1599" xr:uid="{00000000-0005-0000-0000-0000D04E0000}"/>
    <cellStyle name="RowTitles1-Detail 4 3 4 5 2" xfId="2626" xr:uid="{00000000-0005-0000-0000-0000D14E0000}"/>
    <cellStyle name="RowTitles1-Detail 4 3 4 5 2 2" xfId="12267" xr:uid="{00000000-0005-0000-0000-0000D24E0000}"/>
    <cellStyle name="RowTitles1-Detail 4 3 4 5 2 2 2" xfId="22667" xr:uid="{00000000-0005-0000-0000-0000D34E0000}"/>
    <cellStyle name="RowTitles1-Detail 4 3 4 5 2 2 2 2" xfId="34348" xr:uid="{00000000-0005-0000-0000-0000D44E0000}"/>
    <cellStyle name="RowTitles1-Detail 4 3 4 5 2 2 3" xfId="31548" xr:uid="{00000000-0005-0000-0000-0000D54E0000}"/>
    <cellStyle name="RowTitles1-Detail 4 3 4 5 2 3" xfId="15914" xr:uid="{00000000-0005-0000-0000-0000D64E0000}"/>
    <cellStyle name="RowTitles1-Detail 4 3 4 5 2 3 2" xfId="28580" xr:uid="{00000000-0005-0000-0000-0000D74E0000}"/>
    <cellStyle name="RowTitles1-Detail 4 3 4 5 2 3 2 2" xfId="37367" xr:uid="{00000000-0005-0000-0000-0000D84E0000}"/>
    <cellStyle name="RowTitles1-Detail 4 3 4 5 2 4" xfId="7489" xr:uid="{00000000-0005-0000-0000-0000D94E0000}"/>
    <cellStyle name="RowTitles1-Detail 4 3 4 5 2 4 2" xfId="26676" xr:uid="{00000000-0005-0000-0000-0000DA4E0000}"/>
    <cellStyle name="RowTitles1-Detail 4 3 4 5 2 5" xfId="20310" xr:uid="{00000000-0005-0000-0000-0000DB4E0000}"/>
    <cellStyle name="RowTitles1-Detail 4 3 4 5 3" xfId="4377" xr:uid="{00000000-0005-0000-0000-0000DC4E0000}"/>
    <cellStyle name="RowTitles1-Detail 4 3 4 5 3 2" xfId="13999" xr:uid="{00000000-0005-0000-0000-0000DD4E0000}"/>
    <cellStyle name="RowTitles1-Detail 4 3 4 5 3 2 2" xfId="24338" xr:uid="{00000000-0005-0000-0000-0000DE4E0000}"/>
    <cellStyle name="RowTitles1-Detail 4 3 4 5 3 2 2 2" xfId="35510" xr:uid="{00000000-0005-0000-0000-0000DF4E0000}"/>
    <cellStyle name="RowTitles1-Detail 4 3 4 5 3 2 3" xfId="32958" xr:uid="{00000000-0005-0000-0000-0000E04E0000}"/>
    <cellStyle name="RowTitles1-Detail 4 3 4 5 3 3" xfId="17555" xr:uid="{00000000-0005-0000-0000-0000E14E0000}"/>
    <cellStyle name="RowTitles1-Detail 4 3 4 5 3 3 2" xfId="30221" xr:uid="{00000000-0005-0000-0000-0000E24E0000}"/>
    <cellStyle name="RowTitles1-Detail 4 3 4 5 3 3 2 2" xfId="38998" xr:uid="{00000000-0005-0000-0000-0000E34E0000}"/>
    <cellStyle name="RowTitles1-Detail 4 3 4 5 3 4" xfId="9812" xr:uid="{00000000-0005-0000-0000-0000E44E0000}"/>
    <cellStyle name="RowTitles1-Detail 4 3 4 5 3 4 2" xfId="18297" xr:uid="{00000000-0005-0000-0000-0000E54E0000}"/>
    <cellStyle name="RowTitles1-Detail 4 3 4 5 3 5" xfId="26294" xr:uid="{00000000-0005-0000-0000-0000E64E0000}"/>
    <cellStyle name="RowTitles1-Detail 4 3 4 5 4" xfId="11270" xr:uid="{00000000-0005-0000-0000-0000E74E0000}"/>
    <cellStyle name="RowTitles1-Detail 4 3 4 5 4 2" xfId="21699" xr:uid="{00000000-0005-0000-0000-0000E84E0000}"/>
    <cellStyle name="RowTitles1-Detail 4 3 4 5 4 2 2" xfId="33795" xr:uid="{00000000-0005-0000-0000-0000E94E0000}"/>
    <cellStyle name="RowTitles1-Detail 4 3 4 5 4 3" xfId="30973" xr:uid="{00000000-0005-0000-0000-0000EA4E0000}"/>
    <cellStyle name="RowTitles1-Detail 4 3 4 5 5" xfId="14977" xr:uid="{00000000-0005-0000-0000-0000EB4E0000}"/>
    <cellStyle name="RowTitles1-Detail 4 3 4 5 5 2" xfId="27651" xr:uid="{00000000-0005-0000-0000-0000EC4E0000}"/>
    <cellStyle name="RowTitles1-Detail 4 3 4 5 5 2 2" xfId="36469" xr:uid="{00000000-0005-0000-0000-0000ED4E0000}"/>
    <cellStyle name="RowTitles1-Detail 4 3 4 5 6" xfId="5944" xr:uid="{00000000-0005-0000-0000-0000EE4E0000}"/>
    <cellStyle name="RowTitles1-Detail 4 3 4 5 6 2" xfId="24894" xr:uid="{00000000-0005-0000-0000-0000EF4E0000}"/>
    <cellStyle name="RowTitles1-Detail 4 3 4 5 7" xfId="20271" xr:uid="{00000000-0005-0000-0000-0000F04E0000}"/>
    <cellStyle name="RowTitles1-Detail 4 3 4 6" xfId="1801" xr:uid="{00000000-0005-0000-0000-0000F14E0000}"/>
    <cellStyle name="RowTitles1-Detail 4 3 4 6 2" xfId="2627" xr:uid="{00000000-0005-0000-0000-0000F24E0000}"/>
    <cellStyle name="RowTitles1-Detail 4 3 4 6 2 2" xfId="12268" xr:uid="{00000000-0005-0000-0000-0000F34E0000}"/>
    <cellStyle name="RowTitles1-Detail 4 3 4 6 2 2 2" xfId="22668" xr:uid="{00000000-0005-0000-0000-0000F44E0000}"/>
    <cellStyle name="RowTitles1-Detail 4 3 4 6 2 2 2 2" xfId="34349" xr:uid="{00000000-0005-0000-0000-0000F54E0000}"/>
    <cellStyle name="RowTitles1-Detail 4 3 4 6 2 2 3" xfId="31549" xr:uid="{00000000-0005-0000-0000-0000F64E0000}"/>
    <cellStyle name="RowTitles1-Detail 4 3 4 6 2 3" xfId="15915" xr:uid="{00000000-0005-0000-0000-0000F74E0000}"/>
    <cellStyle name="RowTitles1-Detail 4 3 4 6 2 3 2" xfId="28581" xr:uid="{00000000-0005-0000-0000-0000F84E0000}"/>
    <cellStyle name="RowTitles1-Detail 4 3 4 6 2 3 2 2" xfId="37368" xr:uid="{00000000-0005-0000-0000-0000F94E0000}"/>
    <cellStyle name="RowTitles1-Detail 4 3 4 6 2 4" xfId="7490" xr:uid="{00000000-0005-0000-0000-0000FA4E0000}"/>
    <cellStyle name="RowTitles1-Detail 4 3 4 6 2 4 2" xfId="19153" xr:uid="{00000000-0005-0000-0000-0000FB4E0000}"/>
    <cellStyle name="RowTitles1-Detail 4 3 4 6 2 5" xfId="19152" xr:uid="{00000000-0005-0000-0000-0000FC4E0000}"/>
    <cellStyle name="RowTitles1-Detail 4 3 4 6 3" xfId="4579" xr:uid="{00000000-0005-0000-0000-0000FD4E0000}"/>
    <cellStyle name="RowTitles1-Detail 4 3 4 6 3 2" xfId="14201" xr:uid="{00000000-0005-0000-0000-0000FE4E0000}"/>
    <cellStyle name="RowTitles1-Detail 4 3 4 6 3 2 2" xfId="24530" xr:uid="{00000000-0005-0000-0000-0000FF4E0000}"/>
    <cellStyle name="RowTitles1-Detail 4 3 4 6 3 2 2 2" xfId="35641" xr:uid="{00000000-0005-0000-0000-0000004F0000}"/>
    <cellStyle name="RowTitles1-Detail 4 3 4 6 3 2 3" xfId="33110" xr:uid="{00000000-0005-0000-0000-0000014F0000}"/>
    <cellStyle name="RowTitles1-Detail 4 3 4 6 3 3" xfId="17742" xr:uid="{00000000-0005-0000-0000-0000024F0000}"/>
    <cellStyle name="RowTitles1-Detail 4 3 4 6 3 3 2" xfId="30408" xr:uid="{00000000-0005-0000-0000-0000034F0000}"/>
    <cellStyle name="RowTitles1-Detail 4 3 4 6 3 3 2 2" xfId="39185" xr:uid="{00000000-0005-0000-0000-0000044F0000}"/>
    <cellStyle name="RowTitles1-Detail 4 3 4 6 3 4" xfId="9813" xr:uid="{00000000-0005-0000-0000-0000054F0000}"/>
    <cellStyle name="RowTitles1-Detail 4 3 4 6 3 4 2" xfId="25037" xr:uid="{00000000-0005-0000-0000-0000064F0000}"/>
    <cellStyle name="RowTitles1-Detail 4 3 4 6 3 5" xfId="18362" xr:uid="{00000000-0005-0000-0000-0000074F0000}"/>
    <cellStyle name="RowTitles1-Detail 4 3 4 6 4" xfId="11472" xr:uid="{00000000-0005-0000-0000-0000084F0000}"/>
    <cellStyle name="RowTitles1-Detail 4 3 4 6 4 2" xfId="21895" xr:uid="{00000000-0005-0000-0000-0000094F0000}"/>
    <cellStyle name="RowTitles1-Detail 4 3 4 6 4 2 2" xfId="33926" xr:uid="{00000000-0005-0000-0000-00000A4F0000}"/>
    <cellStyle name="RowTitles1-Detail 4 3 4 6 4 3" xfId="31125" xr:uid="{00000000-0005-0000-0000-00000B4F0000}"/>
    <cellStyle name="RowTitles1-Detail 4 3 4 6 5" xfId="15179" xr:uid="{00000000-0005-0000-0000-00000C4F0000}"/>
    <cellStyle name="RowTitles1-Detail 4 3 4 6 5 2" xfId="27846" xr:uid="{00000000-0005-0000-0000-00000D4F0000}"/>
    <cellStyle name="RowTitles1-Detail 4 3 4 6 5 2 2" xfId="36656" xr:uid="{00000000-0005-0000-0000-00000E4F0000}"/>
    <cellStyle name="RowTitles1-Detail 4 3 4 6 6" xfId="5945" xr:uid="{00000000-0005-0000-0000-00000F4F0000}"/>
    <cellStyle name="RowTitles1-Detail 4 3 4 6 6 2" xfId="19468" xr:uid="{00000000-0005-0000-0000-0000104F0000}"/>
    <cellStyle name="RowTitles1-Detail 4 3 4 6 7" xfId="22225" xr:uid="{00000000-0005-0000-0000-0000114F0000}"/>
    <cellStyle name="RowTitles1-Detail 4 3 4 7" xfId="2622" xr:uid="{00000000-0005-0000-0000-0000124F0000}"/>
    <cellStyle name="RowTitles1-Detail 4 3 4 7 2" xfId="12263" xr:uid="{00000000-0005-0000-0000-0000134F0000}"/>
    <cellStyle name="RowTitles1-Detail 4 3 4 7 2 2" xfId="22663" xr:uid="{00000000-0005-0000-0000-0000144F0000}"/>
    <cellStyle name="RowTitles1-Detail 4 3 4 7 2 2 2" xfId="34344" xr:uid="{00000000-0005-0000-0000-0000154F0000}"/>
    <cellStyle name="RowTitles1-Detail 4 3 4 7 2 3" xfId="31544" xr:uid="{00000000-0005-0000-0000-0000164F0000}"/>
    <cellStyle name="RowTitles1-Detail 4 3 4 7 3" xfId="15910" xr:uid="{00000000-0005-0000-0000-0000174F0000}"/>
    <cellStyle name="RowTitles1-Detail 4 3 4 7 3 2" xfId="28576" xr:uid="{00000000-0005-0000-0000-0000184F0000}"/>
    <cellStyle name="RowTitles1-Detail 4 3 4 7 3 2 2" xfId="37363" xr:uid="{00000000-0005-0000-0000-0000194F0000}"/>
    <cellStyle name="RowTitles1-Detail 4 3 4 7 4" xfId="6555" xr:uid="{00000000-0005-0000-0000-00001A4F0000}"/>
    <cellStyle name="RowTitles1-Detail 4 3 4 7 4 2" xfId="18469" xr:uid="{00000000-0005-0000-0000-00001B4F0000}"/>
    <cellStyle name="RowTitles1-Detail 4 3 4 7 5" xfId="26443" xr:uid="{00000000-0005-0000-0000-00001C4F0000}"/>
    <cellStyle name="RowTitles1-Detail 4 3 4 8" xfId="7989" xr:uid="{00000000-0005-0000-0000-00001D4F0000}"/>
    <cellStyle name="RowTitles1-Detail 4 3 4 8 2" xfId="25007" xr:uid="{00000000-0005-0000-0000-00001E4F0000}"/>
    <cellStyle name="RowTitles1-Detail 4 3 4 9" xfId="10293" xr:uid="{00000000-0005-0000-0000-00001F4F0000}"/>
    <cellStyle name="RowTitles1-Detail 4 3 4 9 2" xfId="19099" xr:uid="{00000000-0005-0000-0000-0000204F0000}"/>
    <cellStyle name="RowTitles1-Detail 4 3 4 9 2 2" xfId="33217" xr:uid="{00000000-0005-0000-0000-0000214F0000}"/>
    <cellStyle name="RowTitles1-Detail 4 3 4_STUD aligned by INSTIT" xfId="5006" xr:uid="{00000000-0005-0000-0000-0000224F0000}"/>
    <cellStyle name="RowTitles1-Detail 4 3 5" xfId="680" xr:uid="{00000000-0005-0000-0000-0000234F0000}"/>
    <cellStyle name="RowTitles1-Detail 4 3 5 2" xfId="2628" xr:uid="{00000000-0005-0000-0000-0000244F0000}"/>
    <cellStyle name="RowTitles1-Detail 4 3 5 2 2" xfId="12269" xr:uid="{00000000-0005-0000-0000-0000254F0000}"/>
    <cellStyle name="RowTitles1-Detail 4 3 5 2 2 2" xfId="22669" xr:uid="{00000000-0005-0000-0000-0000264F0000}"/>
    <cellStyle name="RowTitles1-Detail 4 3 5 2 2 2 2" xfId="34350" xr:uid="{00000000-0005-0000-0000-0000274F0000}"/>
    <cellStyle name="RowTitles1-Detail 4 3 5 2 2 3" xfId="31550" xr:uid="{00000000-0005-0000-0000-0000284F0000}"/>
    <cellStyle name="RowTitles1-Detail 4 3 5 2 3" xfId="15916" xr:uid="{00000000-0005-0000-0000-0000294F0000}"/>
    <cellStyle name="RowTitles1-Detail 4 3 5 2 3 2" xfId="28582" xr:uid="{00000000-0005-0000-0000-00002A4F0000}"/>
    <cellStyle name="RowTitles1-Detail 4 3 5 2 3 2 2" xfId="37369" xr:uid="{00000000-0005-0000-0000-00002B4F0000}"/>
    <cellStyle name="RowTitles1-Detail 4 3 5 2 4" xfId="6665" xr:uid="{00000000-0005-0000-0000-00002C4F0000}"/>
    <cellStyle name="RowTitles1-Detail 4 3 5 2 4 2" xfId="20779" xr:uid="{00000000-0005-0000-0000-00002D4F0000}"/>
    <cellStyle name="RowTitles1-Detail 4 3 5 2 5" xfId="26450" xr:uid="{00000000-0005-0000-0000-00002E4F0000}"/>
    <cellStyle name="RowTitles1-Detail 4 3 5 3" xfId="3470" xr:uid="{00000000-0005-0000-0000-00002F4F0000}"/>
    <cellStyle name="RowTitles1-Detail 4 3 5 3 2" xfId="13104" xr:uid="{00000000-0005-0000-0000-0000304F0000}"/>
    <cellStyle name="RowTitles1-Detail 4 3 5 3 2 2" xfId="23472" xr:uid="{00000000-0005-0000-0000-0000314F0000}"/>
    <cellStyle name="RowTitles1-Detail 4 3 5 3 2 2 2" xfId="34939" xr:uid="{00000000-0005-0000-0000-0000324F0000}"/>
    <cellStyle name="RowTitles1-Detail 4 3 5 3 2 3" xfId="32297" xr:uid="{00000000-0005-0000-0000-0000334F0000}"/>
    <cellStyle name="RowTitles1-Detail 4 3 5 3 3" xfId="16713" xr:uid="{00000000-0005-0000-0000-0000344F0000}"/>
    <cellStyle name="RowTitles1-Detail 4 3 5 3 3 2" xfId="29379" xr:uid="{00000000-0005-0000-0000-0000354F0000}"/>
    <cellStyle name="RowTitles1-Detail 4 3 5 3 3 2 2" xfId="38162" xr:uid="{00000000-0005-0000-0000-0000364F0000}"/>
    <cellStyle name="RowTitles1-Detail 4 3 5 3 4" xfId="8172" xr:uid="{00000000-0005-0000-0000-0000374F0000}"/>
    <cellStyle name="RowTitles1-Detail 4 3 5 3 4 2" xfId="8801" xr:uid="{00000000-0005-0000-0000-0000384F0000}"/>
    <cellStyle name="RowTitles1-Detail 4 3 5 3 5" xfId="20234" xr:uid="{00000000-0005-0000-0000-0000394F0000}"/>
    <cellStyle name="RowTitles1-Detail 4 3 5 4" xfId="8728" xr:uid="{00000000-0005-0000-0000-00003A4F0000}"/>
    <cellStyle name="RowTitles1-Detail 4 3 5 4 2" xfId="17780" xr:uid="{00000000-0005-0000-0000-00003B4F0000}"/>
    <cellStyle name="RowTitles1-Detail 4 3 5 5" xfId="10472" xr:uid="{00000000-0005-0000-0000-00003C4F0000}"/>
    <cellStyle name="RowTitles1-Detail 4 3 5 5 2" xfId="20975" xr:uid="{00000000-0005-0000-0000-00003D4F0000}"/>
    <cellStyle name="RowTitles1-Detail 4 3 5 5 2 2" xfId="33367" xr:uid="{00000000-0005-0000-0000-00003E4F0000}"/>
    <cellStyle name="RowTitles1-Detail 4 3 5 5 3" xfId="30473" xr:uid="{00000000-0005-0000-0000-00003F4F0000}"/>
    <cellStyle name="RowTitles1-Detail 4 3 5 6" xfId="10316" xr:uid="{00000000-0005-0000-0000-0000404F0000}"/>
    <cellStyle name="RowTitles1-Detail 4 3 5 6 2" xfId="21275" xr:uid="{00000000-0005-0000-0000-0000414F0000}"/>
    <cellStyle name="RowTitles1-Detail 4 3 5 6 2 2" xfId="33517" xr:uid="{00000000-0005-0000-0000-0000424F0000}"/>
    <cellStyle name="RowTitles1-Detail 4 3 6" xfId="962" xr:uid="{00000000-0005-0000-0000-0000434F0000}"/>
    <cellStyle name="RowTitles1-Detail 4 3 6 2" xfId="2629" xr:uid="{00000000-0005-0000-0000-0000444F0000}"/>
    <cellStyle name="RowTitles1-Detail 4 3 6 2 2" xfId="12270" xr:uid="{00000000-0005-0000-0000-0000454F0000}"/>
    <cellStyle name="RowTitles1-Detail 4 3 6 2 2 2" xfId="22670" xr:uid="{00000000-0005-0000-0000-0000464F0000}"/>
    <cellStyle name="RowTitles1-Detail 4 3 6 2 2 2 2" xfId="34351" xr:uid="{00000000-0005-0000-0000-0000474F0000}"/>
    <cellStyle name="RowTitles1-Detail 4 3 6 2 2 3" xfId="31551" xr:uid="{00000000-0005-0000-0000-0000484F0000}"/>
    <cellStyle name="RowTitles1-Detail 4 3 6 2 3" xfId="15917" xr:uid="{00000000-0005-0000-0000-0000494F0000}"/>
    <cellStyle name="RowTitles1-Detail 4 3 6 2 3 2" xfId="28583" xr:uid="{00000000-0005-0000-0000-00004A4F0000}"/>
    <cellStyle name="RowTitles1-Detail 4 3 6 2 3 2 2" xfId="37370" xr:uid="{00000000-0005-0000-0000-00004B4F0000}"/>
    <cellStyle name="RowTitles1-Detail 4 3 6 2 4" xfId="6582" xr:uid="{00000000-0005-0000-0000-00004C4F0000}"/>
    <cellStyle name="RowTitles1-Detail 4 3 6 2 4 2" xfId="19712" xr:uid="{00000000-0005-0000-0000-00004D4F0000}"/>
    <cellStyle name="RowTitles1-Detail 4 3 6 2 5" xfId="26485" xr:uid="{00000000-0005-0000-0000-00004E4F0000}"/>
    <cellStyle name="RowTitles1-Detail 4 3 6 3" xfId="3740" xr:uid="{00000000-0005-0000-0000-00004F4F0000}"/>
    <cellStyle name="RowTitles1-Detail 4 3 6 3 2" xfId="13367" xr:uid="{00000000-0005-0000-0000-0000504F0000}"/>
    <cellStyle name="RowTitles1-Detail 4 3 6 3 2 2" xfId="23732" xr:uid="{00000000-0005-0000-0000-0000514F0000}"/>
    <cellStyle name="RowTitles1-Detail 4 3 6 3 2 2 2" xfId="35103" xr:uid="{00000000-0005-0000-0000-0000524F0000}"/>
    <cellStyle name="RowTitles1-Detail 4 3 6 3 2 3" xfId="32486" xr:uid="{00000000-0005-0000-0000-0000534F0000}"/>
    <cellStyle name="RowTitles1-Detail 4 3 6 3 3" xfId="16966" xr:uid="{00000000-0005-0000-0000-0000544F0000}"/>
    <cellStyle name="RowTitles1-Detail 4 3 6 3 3 2" xfId="29632" xr:uid="{00000000-0005-0000-0000-0000554F0000}"/>
    <cellStyle name="RowTitles1-Detail 4 3 6 3 3 2 2" xfId="38411" xr:uid="{00000000-0005-0000-0000-0000564F0000}"/>
    <cellStyle name="RowTitles1-Detail 4 3 6 3 4" xfId="8082" xr:uid="{00000000-0005-0000-0000-0000574F0000}"/>
    <cellStyle name="RowTitles1-Detail 4 3 6 3 4 2" xfId="18526" xr:uid="{00000000-0005-0000-0000-0000584F0000}"/>
    <cellStyle name="RowTitles1-Detail 4 3 6 3 5" xfId="20391" xr:uid="{00000000-0005-0000-0000-0000594F0000}"/>
    <cellStyle name="RowTitles1-Detail 4 3 6 4" xfId="8044" xr:uid="{00000000-0005-0000-0000-00005A4F0000}"/>
    <cellStyle name="RowTitles1-Detail 4 3 6 4 2" xfId="20678" xr:uid="{00000000-0005-0000-0000-00005B4F0000}"/>
    <cellStyle name="RowTitles1-Detail 4 3 6 5" xfId="14369" xr:uid="{00000000-0005-0000-0000-00005C4F0000}"/>
    <cellStyle name="RowTitles1-Detail 4 3 6 5 2" xfId="27066" xr:uid="{00000000-0005-0000-0000-00005D4F0000}"/>
    <cellStyle name="RowTitles1-Detail 4 3 6 5 2 2" xfId="35905" xr:uid="{00000000-0005-0000-0000-00005E4F0000}"/>
    <cellStyle name="RowTitles1-Detail 4 3 6 6" xfId="5137" xr:uid="{00000000-0005-0000-0000-00005F4F0000}"/>
    <cellStyle name="RowTitles1-Detail 4 3 6 6 2" xfId="25409" xr:uid="{00000000-0005-0000-0000-0000604F0000}"/>
    <cellStyle name="RowTitles1-Detail 4 3 6 7" xfId="20018" xr:uid="{00000000-0005-0000-0000-0000614F0000}"/>
    <cellStyle name="RowTitles1-Detail 4 3 7" xfId="1199" xr:uid="{00000000-0005-0000-0000-0000624F0000}"/>
    <cellStyle name="RowTitles1-Detail 4 3 7 2" xfId="2630" xr:uid="{00000000-0005-0000-0000-0000634F0000}"/>
    <cellStyle name="RowTitles1-Detail 4 3 7 2 2" xfId="12271" xr:uid="{00000000-0005-0000-0000-0000644F0000}"/>
    <cellStyle name="RowTitles1-Detail 4 3 7 2 2 2" xfId="22671" xr:uid="{00000000-0005-0000-0000-0000654F0000}"/>
    <cellStyle name="RowTitles1-Detail 4 3 7 2 2 2 2" xfId="34352" xr:uid="{00000000-0005-0000-0000-0000664F0000}"/>
    <cellStyle name="RowTitles1-Detail 4 3 7 2 2 3" xfId="31552" xr:uid="{00000000-0005-0000-0000-0000674F0000}"/>
    <cellStyle name="RowTitles1-Detail 4 3 7 2 3" xfId="15918" xr:uid="{00000000-0005-0000-0000-0000684F0000}"/>
    <cellStyle name="RowTitles1-Detail 4 3 7 2 3 2" xfId="28584" xr:uid="{00000000-0005-0000-0000-0000694F0000}"/>
    <cellStyle name="RowTitles1-Detail 4 3 7 2 3 2 2" xfId="37371" xr:uid="{00000000-0005-0000-0000-00006A4F0000}"/>
    <cellStyle name="RowTitles1-Detail 4 3 7 2 4" xfId="7052" xr:uid="{00000000-0005-0000-0000-00006B4F0000}"/>
    <cellStyle name="RowTitles1-Detail 4 3 7 2 4 2" xfId="17917" xr:uid="{00000000-0005-0000-0000-00006C4F0000}"/>
    <cellStyle name="RowTitles1-Detail 4 3 7 2 5" xfId="4648" xr:uid="{00000000-0005-0000-0000-00006D4F0000}"/>
    <cellStyle name="RowTitles1-Detail 4 3 7 3" xfId="3977" xr:uid="{00000000-0005-0000-0000-00006E4F0000}"/>
    <cellStyle name="RowTitles1-Detail 4 3 7 3 2" xfId="13599" xr:uid="{00000000-0005-0000-0000-00006F4F0000}"/>
    <cellStyle name="RowTitles1-Detail 4 3 7 3 2 2" xfId="23956" xr:uid="{00000000-0005-0000-0000-0000704F0000}"/>
    <cellStyle name="RowTitles1-Detail 4 3 7 3 2 2 2" xfId="35250" xr:uid="{00000000-0005-0000-0000-0000714F0000}"/>
    <cellStyle name="RowTitles1-Detail 4 3 7 3 2 3" xfId="32659" xr:uid="{00000000-0005-0000-0000-0000724F0000}"/>
    <cellStyle name="RowTitles1-Detail 4 3 7 3 3" xfId="17183" xr:uid="{00000000-0005-0000-0000-0000734F0000}"/>
    <cellStyle name="RowTitles1-Detail 4 3 7 3 3 2" xfId="29849" xr:uid="{00000000-0005-0000-0000-0000744F0000}"/>
    <cellStyle name="RowTitles1-Detail 4 3 7 3 3 2 2" xfId="38626" xr:uid="{00000000-0005-0000-0000-0000754F0000}"/>
    <cellStyle name="RowTitles1-Detail 4 3 7 3 4" xfId="8560" xr:uid="{00000000-0005-0000-0000-0000764F0000}"/>
    <cellStyle name="RowTitles1-Detail 4 3 7 3 4 2" xfId="19127" xr:uid="{00000000-0005-0000-0000-0000774F0000}"/>
    <cellStyle name="RowTitles1-Detail 4 3 7 3 5" xfId="18270" xr:uid="{00000000-0005-0000-0000-0000784F0000}"/>
    <cellStyle name="RowTitles1-Detail 4 3 7 4" xfId="9356" xr:uid="{00000000-0005-0000-0000-0000794F0000}"/>
    <cellStyle name="RowTitles1-Detail 4 3 7 4 2" xfId="18398" xr:uid="{00000000-0005-0000-0000-00007A4F0000}"/>
    <cellStyle name="RowTitles1-Detail 4 3 7 5" xfId="10870" xr:uid="{00000000-0005-0000-0000-00007B4F0000}"/>
    <cellStyle name="RowTitles1-Detail 4 3 7 5 2" xfId="21315" xr:uid="{00000000-0005-0000-0000-00007C4F0000}"/>
    <cellStyle name="RowTitles1-Detail 4 3 7 5 2 2" xfId="33535" xr:uid="{00000000-0005-0000-0000-00007D4F0000}"/>
    <cellStyle name="RowTitles1-Detail 4 3 7 5 3" xfId="30674" xr:uid="{00000000-0005-0000-0000-00007E4F0000}"/>
    <cellStyle name="RowTitles1-Detail 4 3 7 6" xfId="14577" xr:uid="{00000000-0005-0000-0000-00007F4F0000}"/>
    <cellStyle name="RowTitles1-Detail 4 3 7 6 2" xfId="27266" xr:uid="{00000000-0005-0000-0000-0000804F0000}"/>
    <cellStyle name="RowTitles1-Detail 4 3 7 6 2 2" xfId="36097" xr:uid="{00000000-0005-0000-0000-0000814F0000}"/>
    <cellStyle name="RowTitles1-Detail 4 3 7 7" xfId="5512" xr:uid="{00000000-0005-0000-0000-0000824F0000}"/>
    <cellStyle name="RowTitles1-Detail 4 3 7 7 2" xfId="19967" xr:uid="{00000000-0005-0000-0000-0000834F0000}"/>
    <cellStyle name="RowTitles1-Detail 4 3 7 8" xfId="20216" xr:uid="{00000000-0005-0000-0000-0000844F0000}"/>
    <cellStyle name="RowTitles1-Detail 4 3 8" xfId="1420" xr:uid="{00000000-0005-0000-0000-0000854F0000}"/>
    <cellStyle name="RowTitles1-Detail 4 3 8 2" xfId="2631" xr:uid="{00000000-0005-0000-0000-0000864F0000}"/>
    <cellStyle name="RowTitles1-Detail 4 3 8 2 2" xfId="12272" xr:uid="{00000000-0005-0000-0000-0000874F0000}"/>
    <cellStyle name="RowTitles1-Detail 4 3 8 2 2 2" xfId="22672" xr:uid="{00000000-0005-0000-0000-0000884F0000}"/>
    <cellStyle name="RowTitles1-Detail 4 3 8 2 2 2 2" xfId="34353" xr:uid="{00000000-0005-0000-0000-0000894F0000}"/>
    <cellStyle name="RowTitles1-Detail 4 3 8 2 2 3" xfId="31553" xr:uid="{00000000-0005-0000-0000-00008A4F0000}"/>
    <cellStyle name="RowTitles1-Detail 4 3 8 2 3" xfId="15919" xr:uid="{00000000-0005-0000-0000-00008B4F0000}"/>
    <cellStyle name="RowTitles1-Detail 4 3 8 2 3 2" xfId="28585" xr:uid="{00000000-0005-0000-0000-00008C4F0000}"/>
    <cellStyle name="RowTitles1-Detail 4 3 8 2 3 2 2" xfId="37372" xr:uid="{00000000-0005-0000-0000-00008D4F0000}"/>
    <cellStyle name="RowTitles1-Detail 4 3 8 2 4" xfId="7491" xr:uid="{00000000-0005-0000-0000-00008E4F0000}"/>
    <cellStyle name="RowTitles1-Detail 4 3 8 2 4 2" xfId="17956" xr:uid="{00000000-0005-0000-0000-00008F4F0000}"/>
    <cellStyle name="RowTitles1-Detail 4 3 8 2 5" xfId="26910" xr:uid="{00000000-0005-0000-0000-0000904F0000}"/>
    <cellStyle name="RowTitles1-Detail 4 3 8 3" xfId="4198" xr:uid="{00000000-0005-0000-0000-0000914F0000}"/>
    <cellStyle name="RowTitles1-Detail 4 3 8 3 2" xfId="13820" xr:uid="{00000000-0005-0000-0000-0000924F0000}"/>
    <cellStyle name="RowTitles1-Detail 4 3 8 3 2 2" xfId="24165" xr:uid="{00000000-0005-0000-0000-0000934F0000}"/>
    <cellStyle name="RowTitles1-Detail 4 3 8 3 2 2 2" xfId="35393" xr:uid="{00000000-0005-0000-0000-0000944F0000}"/>
    <cellStyle name="RowTitles1-Detail 4 3 8 3 2 3" xfId="32823" xr:uid="{00000000-0005-0000-0000-0000954F0000}"/>
    <cellStyle name="RowTitles1-Detail 4 3 8 3 3" xfId="17386" xr:uid="{00000000-0005-0000-0000-0000964F0000}"/>
    <cellStyle name="RowTitles1-Detail 4 3 8 3 3 2" xfId="30052" xr:uid="{00000000-0005-0000-0000-0000974F0000}"/>
    <cellStyle name="RowTitles1-Detail 4 3 8 3 3 2 2" xfId="38829" xr:uid="{00000000-0005-0000-0000-0000984F0000}"/>
    <cellStyle name="RowTitles1-Detail 4 3 8 3 4" xfId="9814" xr:uid="{00000000-0005-0000-0000-0000994F0000}"/>
    <cellStyle name="RowTitles1-Detail 4 3 8 3 4 2" xfId="20741" xr:uid="{00000000-0005-0000-0000-00009A4F0000}"/>
    <cellStyle name="RowTitles1-Detail 4 3 8 3 5" xfId="20712" xr:uid="{00000000-0005-0000-0000-00009B4F0000}"/>
    <cellStyle name="RowTitles1-Detail 4 3 8 4" xfId="11091" xr:uid="{00000000-0005-0000-0000-00009C4F0000}"/>
    <cellStyle name="RowTitles1-Detail 4 3 8 4 2" xfId="21525" xr:uid="{00000000-0005-0000-0000-00009D4F0000}"/>
    <cellStyle name="RowTitles1-Detail 4 3 8 4 2 2" xfId="33678" xr:uid="{00000000-0005-0000-0000-00009E4F0000}"/>
    <cellStyle name="RowTitles1-Detail 4 3 8 4 3" xfId="30838" xr:uid="{00000000-0005-0000-0000-00009F4F0000}"/>
    <cellStyle name="RowTitles1-Detail 4 3 8 5" xfId="14798" xr:uid="{00000000-0005-0000-0000-0000A04F0000}"/>
    <cellStyle name="RowTitles1-Detail 4 3 8 5 2" xfId="27479" xr:uid="{00000000-0005-0000-0000-0000A14F0000}"/>
    <cellStyle name="RowTitles1-Detail 4 3 8 5 2 2" xfId="36300" xr:uid="{00000000-0005-0000-0000-0000A24F0000}"/>
    <cellStyle name="RowTitles1-Detail 4 3 8 6" xfId="5946" xr:uid="{00000000-0005-0000-0000-0000A34F0000}"/>
    <cellStyle name="RowTitles1-Detail 4 3 8 6 2" xfId="19159" xr:uid="{00000000-0005-0000-0000-0000A44F0000}"/>
    <cellStyle name="RowTitles1-Detail 4 3 8 7" xfId="25664" xr:uid="{00000000-0005-0000-0000-0000A54F0000}"/>
    <cellStyle name="RowTitles1-Detail 4 3 9" xfId="1625" xr:uid="{00000000-0005-0000-0000-0000A64F0000}"/>
    <cellStyle name="RowTitles1-Detail 4 3 9 2" xfId="2632" xr:uid="{00000000-0005-0000-0000-0000A74F0000}"/>
    <cellStyle name="RowTitles1-Detail 4 3 9 2 2" xfId="12273" xr:uid="{00000000-0005-0000-0000-0000A84F0000}"/>
    <cellStyle name="RowTitles1-Detail 4 3 9 2 2 2" xfId="22673" xr:uid="{00000000-0005-0000-0000-0000A94F0000}"/>
    <cellStyle name="RowTitles1-Detail 4 3 9 2 2 2 2" xfId="34354" xr:uid="{00000000-0005-0000-0000-0000AA4F0000}"/>
    <cellStyle name="RowTitles1-Detail 4 3 9 2 2 3" xfId="31554" xr:uid="{00000000-0005-0000-0000-0000AB4F0000}"/>
    <cellStyle name="RowTitles1-Detail 4 3 9 2 3" xfId="15920" xr:uid="{00000000-0005-0000-0000-0000AC4F0000}"/>
    <cellStyle name="RowTitles1-Detail 4 3 9 2 3 2" xfId="28586" xr:uid="{00000000-0005-0000-0000-0000AD4F0000}"/>
    <cellStyle name="RowTitles1-Detail 4 3 9 2 3 2 2" xfId="37373" xr:uid="{00000000-0005-0000-0000-0000AE4F0000}"/>
    <cellStyle name="RowTitles1-Detail 4 3 9 2 4" xfId="7492" xr:uid="{00000000-0005-0000-0000-0000AF4F0000}"/>
    <cellStyle name="RowTitles1-Detail 4 3 9 2 4 2" xfId="25644" xr:uid="{00000000-0005-0000-0000-0000B04F0000}"/>
    <cellStyle name="RowTitles1-Detail 4 3 9 2 5" xfId="18721" xr:uid="{00000000-0005-0000-0000-0000B14F0000}"/>
    <cellStyle name="RowTitles1-Detail 4 3 9 3" xfId="4403" xr:uid="{00000000-0005-0000-0000-0000B24F0000}"/>
    <cellStyle name="RowTitles1-Detail 4 3 9 3 2" xfId="14025" xr:uid="{00000000-0005-0000-0000-0000B34F0000}"/>
    <cellStyle name="RowTitles1-Detail 4 3 9 3 2 2" xfId="24362" xr:uid="{00000000-0005-0000-0000-0000B44F0000}"/>
    <cellStyle name="RowTitles1-Detail 4 3 9 3 2 2 2" xfId="35527" xr:uid="{00000000-0005-0000-0000-0000B54F0000}"/>
    <cellStyle name="RowTitles1-Detail 4 3 9 3 2 3" xfId="32978" xr:uid="{00000000-0005-0000-0000-0000B64F0000}"/>
    <cellStyle name="RowTitles1-Detail 4 3 9 3 3" xfId="17576" xr:uid="{00000000-0005-0000-0000-0000B74F0000}"/>
    <cellStyle name="RowTitles1-Detail 4 3 9 3 3 2" xfId="30242" xr:uid="{00000000-0005-0000-0000-0000B84F0000}"/>
    <cellStyle name="RowTitles1-Detail 4 3 9 3 3 2 2" xfId="39019" xr:uid="{00000000-0005-0000-0000-0000B94F0000}"/>
    <cellStyle name="RowTitles1-Detail 4 3 9 3 4" xfId="9815" xr:uid="{00000000-0005-0000-0000-0000BA4F0000}"/>
    <cellStyle name="RowTitles1-Detail 4 3 9 3 4 2" xfId="18397" xr:uid="{00000000-0005-0000-0000-0000BB4F0000}"/>
    <cellStyle name="RowTitles1-Detail 4 3 9 3 5" xfId="24927" xr:uid="{00000000-0005-0000-0000-0000BC4F0000}"/>
    <cellStyle name="RowTitles1-Detail 4 3 9 4" xfId="11296" xr:uid="{00000000-0005-0000-0000-0000BD4F0000}"/>
    <cellStyle name="RowTitles1-Detail 4 3 9 4 2" xfId="21725" xr:uid="{00000000-0005-0000-0000-0000BE4F0000}"/>
    <cellStyle name="RowTitles1-Detail 4 3 9 4 2 2" xfId="33812" xr:uid="{00000000-0005-0000-0000-0000BF4F0000}"/>
    <cellStyle name="RowTitles1-Detail 4 3 9 4 3" xfId="30993" xr:uid="{00000000-0005-0000-0000-0000C04F0000}"/>
    <cellStyle name="RowTitles1-Detail 4 3 9 5" xfId="15003" xr:uid="{00000000-0005-0000-0000-0000C14F0000}"/>
    <cellStyle name="RowTitles1-Detail 4 3 9 5 2" xfId="27676" xr:uid="{00000000-0005-0000-0000-0000C24F0000}"/>
    <cellStyle name="RowTitles1-Detail 4 3 9 5 2 2" xfId="36490" xr:uid="{00000000-0005-0000-0000-0000C34F0000}"/>
    <cellStyle name="RowTitles1-Detail 4 3 9 6" xfId="5947" xr:uid="{00000000-0005-0000-0000-0000C44F0000}"/>
    <cellStyle name="RowTitles1-Detail 4 3 9 6 2" xfId="17961" xr:uid="{00000000-0005-0000-0000-0000C54F0000}"/>
    <cellStyle name="RowTitles1-Detail 4 3 9 7" xfId="25163" xr:uid="{00000000-0005-0000-0000-0000C64F0000}"/>
    <cellStyle name="RowTitles1-Detail 4 3_STUD aligned by INSTIT" xfId="5003" xr:uid="{00000000-0005-0000-0000-0000C74F0000}"/>
    <cellStyle name="RowTitles1-Detail 4 4" xfId="389" xr:uid="{00000000-0005-0000-0000-0000C84F0000}"/>
    <cellStyle name="RowTitles1-Detail 4 4 2" xfId="745" xr:uid="{00000000-0005-0000-0000-0000C94F0000}"/>
    <cellStyle name="RowTitles1-Detail 4 4 2 2" xfId="2634" xr:uid="{00000000-0005-0000-0000-0000CA4F0000}"/>
    <cellStyle name="RowTitles1-Detail 4 4 2 2 2" xfId="12275" xr:uid="{00000000-0005-0000-0000-0000CB4F0000}"/>
    <cellStyle name="RowTitles1-Detail 4 4 2 2 2 2" xfId="22675" xr:uid="{00000000-0005-0000-0000-0000CC4F0000}"/>
    <cellStyle name="RowTitles1-Detail 4 4 2 2 2 2 2" xfId="34356" xr:uid="{00000000-0005-0000-0000-0000CD4F0000}"/>
    <cellStyle name="RowTitles1-Detail 4 4 2 2 2 3" xfId="31556" xr:uid="{00000000-0005-0000-0000-0000CE4F0000}"/>
    <cellStyle name="RowTitles1-Detail 4 4 2 2 3" xfId="15922" xr:uid="{00000000-0005-0000-0000-0000CF4F0000}"/>
    <cellStyle name="RowTitles1-Detail 4 4 2 2 3 2" xfId="28588" xr:uid="{00000000-0005-0000-0000-0000D04F0000}"/>
    <cellStyle name="RowTitles1-Detail 4 4 2 2 3 2 2" xfId="37375" xr:uid="{00000000-0005-0000-0000-0000D14F0000}"/>
    <cellStyle name="RowTitles1-Detail 4 4 2 2 4" xfId="6869" xr:uid="{00000000-0005-0000-0000-0000D24F0000}"/>
    <cellStyle name="RowTitles1-Detail 4 4 2 2 4 2" xfId="25251" xr:uid="{00000000-0005-0000-0000-0000D34F0000}"/>
    <cellStyle name="RowTitles1-Detail 4 4 2 2 5" xfId="19997" xr:uid="{00000000-0005-0000-0000-0000D44F0000}"/>
    <cellStyle name="RowTitles1-Detail 4 4 2 3" xfId="3526" xr:uid="{00000000-0005-0000-0000-0000D54F0000}"/>
    <cellStyle name="RowTitles1-Detail 4 4 2 3 2" xfId="13158" xr:uid="{00000000-0005-0000-0000-0000D64F0000}"/>
    <cellStyle name="RowTitles1-Detail 4 4 2 3 2 2" xfId="23525" xr:uid="{00000000-0005-0000-0000-0000D74F0000}"/>
    <cellStyle name="RowTitles1-Detail 4 4 2 3 2 2 2" xfId="34975" xr:uid="{00000000-0005-0000-0000-0000D84F0000}"/>
    <cellStyle name="RowTitles1-Detail 4 4 2 3 2 3" xfId="32338" xr:uid="{00000000-0005-0000-0000-0000D94F0000}"/>
    <cellStyle name="RowTitles1-Detail 4 4 2 3 3" xfId="16767" xr:uid="{00000000-0005-0000-0000-0000DA4F0000}"/>
    <cellStyle name="RowTitles1-Detail 4 4 2 3 3 2" xfId="29433" xr:uid="{00000000-0005-0000-0000-0000DB4F0000}"/>
    <cellStyle name="RowTitles1-Detail 4 4 2 3 3 2 2" xfId="38214" xr:uid="{00000000-0005-0000-0000-0000DC4F0000}"/>
    <cellStyle name="RowTitles1-Detail 4 4 2 3 4" xfId="8376" xr:uid="{00000000-0005-0000-0000-0000DD4F0000}"/>
    <cellStyle name="RowTitles1-Detail 4 4 2 3 4 2" xfId="17816" xr:uid="{00000000-0005-0000-0000-0000DE4F0000}"/>
    <cellStyle name="RowTitles1-Detail 4 4 2 3 5" xfId="20957" xr:uid="{00000000-0005-0000-0000-0000DF4F0000}"/>
    <cellStyle name="RowTitles1-Detail 4 4 2 4" xfId="9170" xr:uid="{00000000-0005-0000-0000-0000E04F0000}"/>
    <cellStyle name="RowTitles1-Detail 4 4 2 4 2" xfId="19841" xr:uid="{00000000-0005-0000-0000-0000E14F0000}"/>
    <cellStyle name="RowTitles1-Detail 4 4 2 5" xfId="10185" xr:uid="{00000000-0005-0000-0000-0000E24F0000}"/>
    <cellStyle name="RowTitles1-Detail 4 4 2 5 2" xfId="18158" xr:uid="{00000000-0005-0000-0000-0000E34F0000}"/>
    <cellStyle name="RowTitles1-Detail 4 4 2 5 2 2" xfId="33183" xr:uid="{00000000-0005-0000-0000-0000E44F0000}"/>
    <cellStyle name="RowTitles1-Detail 4 4 3" xfId="1024" xr:uid="{00000000-0005-0000-0000-0000E54F0000}"/>
    <cellStyle name="RowTitles1-Detail 4 4 3 2" xfId="2635" xr:uid="{00000000-0005-0000-0000-0000E64F0000}"/>
    <cellStyle name="RowTitles1-Detail 4 4 3 2 2" xfId="12276" xr:uid="{00000000-0005-0000-0000-0000E74F0000}"/>
    <cellStyle name="RowTitles1-Detail 4 4 3 2 2 2" xfId="22676" xr:uid="{00000000-0005-0000-0000-0000E84F0000}"/>
    <cellStyle name="RowTitles1-Detail 4 4 3 2 2 2 2" xfId="34357" xr:uid="{00000000-0005-0000-0000-0000E94F0000}"/>
    <cellStyle name="RowTitles1-Detail 4 4 3 2 2 3" xfId="31557" xr:uid="{00000000-0005-0000-0000-0000EA4F0000}"/>
    <cellStyle name="RowTitles1-Detail 4 4 3 2 3" xfId="15923" xr:uid="{00000000-0005-0000-0000-0000EB4F0000}"/>
    <cellStyle name="RowTitles1-Detail 4 4 3 2 3 2" xfId="28589" xr:uid="{00000000-0005-0000-0000-0000EC4F0000}"/>
    <cellStyle name="RowTitles1-Detail 4 4 3 2 3 2 2" xfId="37376" xr:uid="{00000000-0005-0000-0000-0000ED4F0000}"/>
    <cellStyle name="RowTitles1-Detail 4 4 3 2 4" xfId="7092" xr:uid="{00000000-0005-0000-0000-0000EE4F0000}"/>
    <cellStyle name="RowTitles1-Detail 4 4 3 2 4 2" xfId="19290" xr:uid="{00000000-0005-0000-0000-0000EF4F0000}"/>
    <cellStyle name="RowTitles1-Detail 4 4 3 2 5" xfId="19698" xr:uid="{00000000-0005-0000-0000-0000F04F0000}"/>
    <cellStyle name="RowTitles1-Detail 4 4 3 3" xfId="3802" xr:uid="{00000000-0005-0000-0000-0000F14F0000}"/>
    <cellStyle name="RowTitles1-Detail 4 4 3 3 2" xfId="13429" xr:uid="{00000000-0005-0000-0000-0000F24F0000}"/>
    <cellStyle name="RowTitles1-Detail 4 4 3 3 2 2" xfId="23790" xr:uid="{00000000-0005-0000-0000-0000F34F0000}"/>
    <cellStyle name="RowTitles1-Detail 4 4 3 3 2 2 2" xfId="35140" xr:uid="{00000000-0005-0000-0000-0000F44F0000}"/>
    <cellStyle name="RowTitles1-Detail 4 4 3 3 2 3" xfId="32531" xr:uid="{00000000-0005-0000-0000-0000F54F0000}"/>
    <cellStyle name="RowTitles1-Detail 4 4 3 3 3" xfId="17022" xr:uid="{00000000-0005-0000-0000-0000F64F0000}"/>
    <cellStyle name="RowTitles1-Detail 4 4 3 3 3 2" xfId="29688" xr:uid="{00000000-0005-0000-0000-0000F74F0000}"/>
    <cellStyle name="RowTitles1-Detail 4 4 3 3 3 2 2" xfId="38467" xr:uid="{00000000-0005-0000-0000-0000F84F0000}"/>
    <cellStyle name="RowTitles1-Detail 4 4 3 3 4" xfId="8600" xr:uid="{00000000-0005-0000-0000-0000F94F0000}"/>
    <cellStyle name="RowTitles1-Detail 4 4 3 3 4 2" xfId="18188" xr:uid="{00000000-0005-0000-0000-0000FA4F0000}"/>
    <cellStyle name="RowTitles1-Detail 4 4 3 3 5" xfId="21246" xr:uid="{00000000-0005-0000-0000-0000FB4F0000}"/>
    <cellStyle name="RowTitles1-Detail 4 4 3 4" xfId="9396" xr:uid="{00000000-0005-0000-0000-0000FC4F0000}"/>
    <cellStyle name="RowTitles1-Detail 4 4 3 4 2" xfId="18012" xr:uid="{00000000-0005-0000-0000-0000FD4F0000}"/>
    <cellStyle name="RowTitles1-Detail 4 4 3 5" xfId="10746" xr:uid="{00000000-0005-0000-0000-0000FE4F0000}"/>
    <cellStyle name="RowTitles1-Detail 4 4 3 5 2" xfId="21214" xr:uid="{00000000-0005-0000-0000-0000FF4F0000}"/>
    <cellStyle name="RowTitles1-Detail 4 4 3 5 2 2" xfId="33482" xr:uid="{00000000-0005-0000-0000-000000500000}"/>
    <cellStyle name="RowTitles1-Detail 4 4 3 5 3" xfId="30610" xr:uid="{00000000-0005-0000-0000-000001500000}"/>
    <cellStyle name="RowTitles1-Detail 4 4 3 6" xfId="14427" xr:uid="{00000000-0005-0000-0000-000002500000}"/>
    <cellStyle name="RowTitles1-Detail 4 4 3 6 2" xfId="27120" xr:uid="{00000000-0005-0000-0000-000003500000}"/>
    <cellStyle name="RowTitles1-Detail 4 4 3 6 2 2" xfId="35957" xr:uid="{00000000-0005-0000-0000-000004500000}"/>
    <cellStyle name="RowTitles1-Detail 4 4 3 7" xfId="5551" xr:uid="{00000000-0005-0000-0000-000005500000}"/>
    <cellStyle name="RowTitles1-Detail 4 4 3 7 2" xfId="26142" xr:uid="{00000000-0005-0000-0000-000006500000}"/>
    <cellStyle name="RowTitles1-Detail 4 4 3 8" xfId="24604" xr:uid="{00000000-0005-0000-0000-000007500000}"/>
    <cellStyle name="RowTitles1-Detail 4 4 4" xfId="1257" xr:uid="{00000000-0005-0000-0000-000008500000}"/>
    <cellStyle name="RowTitles1-Detail 4 4 4 2" xfId="2636" xr:uid="{00000000-0005-0000-0000-000009500000}"/>
    <cellStyle name="RowTitles1-Detail 4 4 4 2 2" xfId="12277" xr:uid="{00000000-0005-0000-0000-00000A500000}"/>
    <cellStyle name="RowTitles1-Detail 4 4 4 2 2 2" xfId="22677" xr:uid="{00000000-0005-0000-0000-00000B500000}"/>
    <cellStyle name="RowTitles1-Detail 4 4 4 2 2 2 2" xfId="34358" xr:uid="{00000000-0005-0000-0000-00000C500000}"/>
    <cellStyle name="RowTitles1-Detail 4 4 4 2 2 3" xfId="31558" xr:uid="{00000000-0005-0000-0000-00000D500000}"/>
    <cellStyle name="RowTitles1-Detail 4 4 4 2 3" xfId="15924" xr:uid="{00000000-0005-0000-0000-00000E500000}"/>
    <cellStyle name="RowTitles1-Detail 4 4 4 2 3 2" xfId="28590" xr:uid="{00000000-0005-0000-0000-00000F500000}"/>
    <cellStyle name="RowTitles1-Detail 4 4 4 2 3 2 2" xfId="37377" xr:uid="{00000000-0005-0000-0000-000010500000}"/>
    <cellStyle name="RowTitles1-Detail 4 4 4 2 4" xfId="7493" xr:uid="{00000000-0005-0000-0000-000011500000}"/>
    <cellStyle name="RowTitles1-Detail 4 4 4 2 4 2" xfId="25798" xr:uid="{00000000-0005-0000-0000-000012500000}"/>
    <cellStyle name="RowTitles1-Detail 4 4 4 2 5" xfId="6231" xr:uid="{00000000-0005-0000-0000-000013500000}"/>
    <cellStyle name="RowTitles1-Detail 4 4 4 3" xfId="4035" xr:uid="{00000000-0005-0000-0000-000014500000}"/>
    <cellStyle name="RowTitles1-Detail 4 4 4 3 2" xfId="13657" xr:uid="{00000000-0005-0000-0000-000015500000}"/>
    <cellStyle name="RowTitles1-Detail 4 4 4 3 2 2" xfId="24009" xr:uid="{00000000-0005-0000-0000-000016500000}"/>
    <cellStyle name="RowTitles1-Detail 4 4 4 3 2 2 2" xfId="35288" xr:uid="{00000000-0005-0000-0000-000017500000}"/>
    <cellStyle name="RowTitles1-Detail 4 4 4 3 2 3" xfId="32702" xr:uid="{00000000-0005-0000-0000-000018500000}"/>
    <cellStyle name="RowTitles1-Detail 4 4 4 3 3" xfId="17235" xr:uid="{00000000-0005-0000-0000-000019500000}"/>
    <cellStyle name="RowTitles1-Detail 4 4 4 3 3 2" xfId="29901" xr:uid="{00000000-0005-0000-0000-00001A500000}"/>
    <cellStyle name="RowTitles1-Detail 4 4 4 3 3 2 2" xfId="38678" xr:uid="{00000000-0005-0000-0000-00001B500000}"/>
    <cellStyle name="RowTitles1-Detail 4 4 4 3 4" xfId="9816" xr:uid="{00000000-0005-0000-0000-00001C500000}"/>
    <cellStyle name="RowTitles1-Detail 4 4 4 3 4 2" xfId="19147" xr:uid="{00000000-0005-0000-0000-00001D500000}"/>
    <cellStyle name="RowTitles1-Detail 4 4 4 3 5" xfId="4787" xr:uid="{00000000-0005-0000-0000-00001E500000}"/>
    <cellStyle name="RowTitles1-Detail 4 4 4 4" xfId="10928" xr:uid="{00000000-0005-0000-0000-00001F500000}"/>
    <cellStyle name="RowTitles1-Detail 4 4 4 4 2" xfId="21368" xr:uid="{00000000-0005-0000-0000-000020500000}"/>
    <cellStyle name="RowTitles1-Detail 4 4 4 4 2 2" xfId="33573" xr:uid="{00000000-0005-0000-0000-000021500000}"/>
    <cellStyle name="RowTitles1-Detail 4 4 4 4 3" xfId="30717" xr:uid="{00000000-0005-0000-0000-000022500000}"/>
    <cellStyle name="RowTitles1-Detail 4 4 4 5" xfId="14635" xr:uid="{00000000-0005-0000-0000-000023500000}"/>
    <cellStyle name="RowTitles1-Detail 4 4 4 5 2" xfId="27320" xr:uid="{00000000-0005-0000-0000-000024500000}"/>
    <cellStyle name="RowTitles1-Detail 4 4 4 5 2 2" xfId="36149" xr:uid="{00000000-0005-0000-0000-000025500000}"/>
    <cellStyle name="RowTitles1-Detail 4 4 4 6" xfId="5948" xr:uid="{00000000-0005-0000-0000-000026500000}"/>
    <cellStyle name="RowTitles1-Detail 4 4 4 6 2" xfId="5340" xr:uid="{00000000-0005-0000-0000-000027500000}"/>
    <cellStyle name="RowTitles1-Detail 4 4 4 7" xfId="26858" xr:uid="{00000000-0005-0000-0000-000028500000}"/>
    <cellStyle name="RowTitles1-Detail 4 4 5" xfId="1474" xr:uid="{00000000-0005-0000-0000-000029500000}"/>
    <cellStyle name="RowTitles1-Detail 4 4 5 2" xfId="2637" xr:uid="{00000000-0005-0000-0000-00002A500000}"/>
    <cellStyle name="RowTitles1-Detail 4 4 5 2 2" xfId="12278" xr:uid="{00000000-0005-0000-0000-00002B500000}"/>
    <cellStyle name="RowTitles1-Detail 4 4 5 2 2 2" xfId="22678" xr:uid="{00000000-0005-0000-0000-00002C500000}"/>
    <cellStyle name="RowTitles1-Detail 4 4 5 2 2 2 2" xfId="34359" xr:uid="{00000000-0005-0000-0000-00002D500000}"/>
    <cellStyle name="RowTitles1-Detail 4 4 5 2 2 3" xfId="31559" xr:uid="{00000000-0005-0000-0000-00002E500000}"/>
    <cellStyle name="RowTitles1-Detail 4 4 5 2 3" xfId="15925" xr:uid="{00000000-0005-0000-0000-00002F500000}"/>
    <cellStyle name="RowTitles1-Detail 4 4 5 2 3 2" xfId="28591" xr:uid="{00000000-0005-0000-0000-000030500000}"/>
    <cellStyle name="RowTitles1-Detail 4 4 5 2 3 2 2" xfId="37378" xr:uid="{00000000-0005-0000-0000-000031500000}"/>
    <cellStyle name="RowTitles1-Detail 4 4 5 2 4" xfId="7494" xr:uid="{00000000-0005-0000-0000-000032500000}"/>
    <cellStyle name="RowTitles1-Detail 4 4 5 2 4 2" xfId="27256" xr:uid="{00000000-0005-0000-0000-000033500000}"/>
    <cellStyle name="RowTitles1-Detail 4 4 5 2 5" xfId="26787" xr:uid="{00000000-0005-0000-0000-000034500000}"/>
    <cellStyle name="RowTitles1-Detail 4 4 5 3" xfId="4252" xr:uid="{00000000-0005-0000-0000-000035500000}"/>
    <cellStyle name="RowTitles1-Detail 4 4 5 3 2" xfId="13874" xr:uid="{00000000-0005-0000-0000-000036500000}"/>
    <cellStyle name="RowTitles1-Detail 4 4 5 3 2 2" xfId="24216" xr:uid="{00000000-0005-0000-0000-000037500000}"/>
    <cellStyle name="RowTitles1-Detail 4 4 5 3 2 2 2" xfId="35429" xr:uid="{00000000-0005-0000-0000-000038500000}"/>
    <cellStyle name="RowTitles1-Detail 4 4 5 3 2 3" xfId="32864" xr:uid="{00000000-0005-0000-0000-000039500000}"/>
    <cellStyle name="RowTitles1-Detail 4 4 5 3 3" xfId="17434" xr:uid="{00000000-0005-0000-0000-00003A500000}"/>
    <cellStyle name="RowTitles1-Detail 4 4 5 3 3 2" xfId="30100" xr:uid="{00000000-0005-0000-0000-00003B500000}"/>
    <cellStyle name="RowTitles1-Detail 4 4 5 3 3 2 2" xfId="38877" xr:uid="{00000000-0005-0000-0000-00003C500000}"/>
    <cellStyle name="RowTitles1-Detail 4 4 5 3 4" xfId="9817" xr:uid="{00000000-0005-0000-0000-00003D500000}"/>
    <cellStyle name="RowTitles1-Detail 4 4 5 3 4 2" xfId="20348" xr:uid="{00000000-0005-0000-0000-00003E500000}"/>
    <cellStyle name="RowTitles1-Detail 4 4 5 3 5" xfId="18548" xr:uid="{00000000-0005-0000-0000-00003F500000}"/>
    <cellStyle name="RowTitles1-Detail 4 4 5 4" xfId="11145" xr:uid="{00000000-0005-0000-0000-000040500000}"/>
    <cellStyle name="RowTitles1-Detail 4 4 5 4 2" xfId="21576" xr:uid="{00000000-0005-0000-0000-000041500000}"/>
    <cellStyle name="RowTitles1-Detail 4 4 5 4 2 2" xfId="33714" xr:uid="{00000000-0005-0000-0000-000042500000}"/>
    <cellStyle name="RowTitles1-Detail 4 4 5 4 3" xfId="30879" xr:uid="{00000000-0005-0000-0000-000043500000}"/>
    <cellStyle name="RowTitles1-Detail 4 4 5 5" xfId="14852" xr:uid="{00000000-0005-0000-0000-000044500000}"/>
    <cellStyle name="RowTitles1-Detail 4 4 5 5 2" xfId="27529" xr:uid="{00000000-0005-0000-0000-000045500000}"/>
    <cellStyle name="RowTitles1-Detail 4 4 5 5 2 2" xfId="36348" xr:uid="{00000000-0005-0000-0000-000046500000}"/>
    <cellStyle name="RowTitles1-Detail 4 4 5 6" xfId="5949" xr:uid="{00000000-0005-0000-0000-000047500000}"/>
    <cellStyle name="RowTitles1-Detail 4 4 5 6 2" xfId="18764" xr:uid="{00000000-0005-0000-0000-000048500000}"/>
    <cellStyle name="RowTitles1-Detail 4 4 5 7" xfId="25381" xr:uid="{00000000-0005-0000-0000-000049500000}"/>
    <cellStyle name="RowTitles1-Detail 4 4 6" xfId="1676" xr:uid="{00000000-0005-0000-0000-00004A500000}"/>
    <cellStyle name="RowTitles1-Detail 4 4 6 2" xfId="2638" xr:uid="{00000000-0005-0000-0000-00004B500000}"/>
    <cellStyle name="RowTitles1-Detail 4 4 6 2 2" xfId="12279" xr:uid="{00000000-0005-0000-0000-00004C500000}"/>
    <cellStyle name="RowTitles1-Detail 4 4 6 2 2 2" xfId="22679" xr:uid="{00000000-0005-0000-0000-00004D500000}"/>
    <cellStyle name="RowTitles1-Detail 4 4 6 2 2 2 2" xfId="34360" xr:uid="{00000000-0005-0000-0000-00004E500000}"/>
    <cellStyle name="RowTitles1-Detail 4 4 6 2 2 3" xfId="31560" xr:uid="{00000000-0005-0000-0000-00004F500000}"/>
    <cellStyle name="RowTitles1-Detail 4 4 6 2 3" xfId="15926" xr:uid="{00000000-0005-0000-0000-000050500000}"/>
    <cellStyle name="RowTitles1-Detail 4 4 6 2 3 2" xfId="28592" xr:uid="{00000000-0005-0000-0000-000051500000}"/>
    <cellStyle name="RowTitles1-Detail 4 4 6 2 3 2 2" xfId="37379" xr:uid="{00000000-0005-0000-0000-000052500000}"/>
    <cellStyle name="RowTitles1-Detail 4 4 6 2 4" xfId="7495" xr:uid="{00000000-0005-0000-0000-000053500000}"/>
    <cellStyle name="RowTitles1-Detail 4 4 6 2 4 2" xfId="21812" xr:uid="{00000000-0005-0000-0000-000054500000}"/>
    <cellStyle name="RowTitles1-Detail 4 4 6 2 5" xfId="25391" xr:uid="{00000000-0005-0000-0000-000055500000}"/>
    <cellStyle name="RowTitles1-Detail 4 4 6 3" xfId="4454" xr:uid="{00000000-0005-0000-0000-000056500000}"/>
    <cellStyle name="RowTitles1-Detail 4 4 6 3 2" xfId="14076" xr:uid="{00000000-0005-0000-0000-000057500000}"/>
    <cellStyle name="RowTitles1-Detail 4 4 6 3 2 2" xfId="24408" xr:uid="{00000000-0005-0000-0000-000058500000}"/>
    <cellStyle name="RowTitles1-Detail 4 4 6 3 2 2 2" xfId="35560" xr:uid="{00000000-0005-0000-0000-000059500000}"/>
    <cellStyle name="RowTitles1-Detail 4 4 6 3 2 3" xfId="33016" xr:uid="{00000000-0005-0000-0000-00005A500000}"/>
    <cellStyle name="RowTitles1-Detail 4 4 6 3 3" xfId="17621" xr:uid="{00000000-0005-0000-0000-00005B500000}"/>
    <cellStyle name="RowTitles1-Detail 4 4 6 3 3 2" xfId="30287" xr:uid="{00000000-0005-0000-0000-00005C500000}"/>
    <cellStyle name="RowTitles1-Detail 4 4 6 3 3 2 2" xfId="39064" xr:uid="{00000000-0005-0000-0000-00005D500000}"/>
    <cellStyle name="RowTitles1-Detail 4 4 6 3 4" xfId="9818" xr:uid="{00000000-0005-0000-0000-00005E500000}"/>
    <cellStyle name="RowTitles1-Detail 4 4 6 3 4 2" xfId="24866" xr:uid="{00000000-0005-0000-0000-00005F500000}"/>
    <cellStyle name="RowTitles1-Detail 4 4 6 3 5" xfId="20611" xr:uid="{00000000-0005-0000-0000-000060500000}"/>
    <cellStyle name="RowTitles1-Detail 4 4 6 4" xfId="11347" xr:uid="{00000000-0005-0000-0000-000061500000}"/>
    <cellStyle name="RowTitles1-Detail 4 4 6 4 2" xfId="21772" xr:uid="{00000000-0005-0000-0000-000062500000}"/>
    <cellStyle name="RowTitles1-Detail 4 4 6 4 2 2" xfId="33845" xr:uid="{00000000-0005-0000-0000-000063500000}"/>
    <cellStyle name="RowTitles1-Detail 4 4 6 4 3" xfId="31031" xr:uid="{00000000-0005-0000-0000-000064500000}"/>
    <cellStyle name="RowTitles1-Detail 4 4 6 5" xfId="15054" xr:uid="{00000000-0005-0000-0000-000065500000}"/>
    <cellStyle name="RowTitles1-Detail 4 4 6 5 2" xfId="27723" xr:uid="{00000000-0005-0000-0000-000066500000}"/>
    <cellStyle name="RowTitles1-Detail 4 4 6 5 2 2" xfId="36535" xr:uid="{00000000-0005-0000-0000-000067500000}"/>
    <cellStyle name="RowTitles1-Detail 4 4 6 6" xfId="5950" xr:uid="{00000000-0005-0000-0000-000068500000}"/>
    <cellStyle name="RowTitles1-Detail 4 4 6 6 2" xfId="25473" xr:uid="{00000000-0005-0000-0000-000069500000}"/>
    <cellStyle name="RowTitles1-Detail 4 4 6 7" xfId="19993" xr:uid="{00000000-0005-0000-0000-00006A500000}"/>
    <cellStyle name="RowTitles1-Detail 4 4 7" xfId="2633" xr:uid="{00000000-0005-0000-0000-00006B500000}"/>
    <cellStyle name="RowTitles1-Detail 4 4 7 2" xfId="12274" xr:uid="{00000000-0005-0000-0000-00006C500000}"/>
    <cellStyle name="RowTitles1-Detail 4 4 7 2 2" xfId="22674" xr:uid="{00000000-0005-0000-0000-00006D500000}"/>
    <cellStyle name="RowTitles1-Detail 4 4 7 2 2 2" xfId="34355" xr:uid="{00000000-0005-0000-0000-00006E500000}"/>
    <cellStyle name="RowTitles1-Detail 4 4 7 2 3" xfId="31555" xr:uid="{00000000-0005-0000-0000-00006F500000}"/>
    <cellStyle name="RowTitles1-Detail 4 4 7 3" xfId="15921" xr:uid="{00000000-0005-0000-0000-000070500000}"/>
    <cellStyle name="RowTitles1-Detail 4 4 7 3 2" xfId="28587" xr:uid="{00000000-0005-0000-0000-000071500000}"/>
    <cellStyle name="RowTitles1-Detail 4 4 7 3 2 2" xfId="37374" xr:uid="{00000000-0005-0000-0000-000072500000}"/>
    <cellStyle name="RowTitles1-Detail 4 4 7 4" xfId="6431" xr:uid="{00000000-0005-0000-0000-000073500000}"/>
    <cellStyle name="RowTitles1-Detail 4 4 7 4 2" xfId="17879" xr:uid="{00000000-0005-0000-0000-000074500000}"/>
    <cellStyle name="RowTitles1-Detail 4 4 7 5" xfId="24778" xr:uid="{00000000-0005-0000-0000-000075500000}"/>
    <cellStyle name="RowTitles1-Detail 4 4 8" xfId="8900" xr:uid="{00000000-0005-0000-0000-000076500000}"/>
    <cellStyle name="RowTitles1-Detail 4 4 8 2" xfId="20494" xr:uid="{00000000-0005-0000-0000-000077500000}"/>
    <cellStyle name="RowTitles1-Detail 4 4 9" xfId="10354" xr:uid="{00000000-0005-0000-0000-000078500000}"/>
    <cellStyle name="RowTitles1-Detail 4 4 9 2" xfId="21284" xr:uid="{00000000-0005-0000-0000-000079500000}"/>
    <cellStyle name="RowTitles1-Detail 4 4 9 2 2" xfId="33518" xr:uid="{00000000-0005-0000-0000-00007A500000}"/>
    <cellStyle name="RowTitles1-Detail 4 4_STUD aligned by INSTIT" xfId="5007" xr:uid="{00000000-0005-0000-0000-00007B500000}"/>
    <cellStyle name="RowTitles1-Detail 4 5" xfId="363" xr:uid="{00000000-0005-0000-0000-00007C500000}"/>
    <cellStyle name="RowTitles1-Detail 4 5 2" xfId="719" xr:uid="{00000000-0005-0000-0000-00007D500000}"/>
    <cellStyle name="RowTitles1-Detail 4 5 2 2" xfId="2640" xr:uid="{00000000-0005-0000-0000-00007E500000}"/>
    <cellStyle name="RowTitles1-Detail 4 5 2 2 2" xfId="12281" xr:uid="{00000000-0005-0000-0000-00007F500000}"/>
    <cellStyle name="RowTitles1-Detail 4 5 2 2 2 2" xfId="22681" xr:uid="{00000000-0005-0000-0000-000080500000}"/>
    <cellStyle name="RowTitles1-Detail 4 5 2 2 2 2 2" xfId="34362" xr:uid="{00000000-0005-0000-0000-000081500000}"/>
    <cellStyle name="RowTitles1-Detail 4 5 2 2 2 3" xfId="31562" xr:uid="{00000000-0005-0000-0000-000082500000}"/>
    <cellStyle name="RowTitles1-Detail 4 5 2 2 3" xfId="15928" xr:uid="{00000000-0005-0000-0000-000083500000}"/>
    <cellStyle name="RowTitles1-Detail 4 5 2 2 3 2" xfId="28594" xr:uid="{00000000-0005-0000-0000-000084500000}"/>
    <cellStyle name="RowTitles1-Detail 4 5 2 2 3 2 2" xfId="37381" xr:uid="{00000000-0005-0000-0000-000085500000}"/>
    <cellStyle name="RowTitles1-Detail 4 5 2 2 4" xfId="6692" xr:uid="{00000000-0005-0000-0000-000086500000}"/>
    <cellStyle name="RowTitles1-Detail 4 5 2 2 4 2" xfId="25639" xr:uid="{00000000-0005-0000-0000-000087500000}"/>
    <cellStyle name="RowTitles1-Detail 4 5 2 2 5" xfId="25968" xr:uid="{00000000-0005-0000-0000-000088500000}"/>
    <cellStyle name="RowTitles1-Detail 4 5 2 3" xfId="3500" xr:uid="{00000000-0005-0000-0000-000089500000}"/>
    <cellStyle name="RowTitles1-Detail 4 5 2 3 2" xfId="13134" xr:uid="{00000000-0005-0000-0000-00008A500000}"/>
    <cellStyle name="RowTitles1-Detail 4 5 2 3 2 2" xfId="23502" xr:uid="{00000000-0005-0000-0000-00008B500000}"/>
    <cellStyle name="RowTitles1-Detail 4 5 2 3 2 2 2" xfId="34961" xr:uid="{00000000-0005-0000-0000-00008C500000}"/>
    <cellStyle name="RowTitles1-Detail 4 5 2 3 2 3" xfId="32321" xr:uid="{00000000-0005-0000-0000-00008D500000}"/>
    <cellStyle name="RowTitles1-Detail 4 5 2 3 3" xfId="16743" xr:uid="{00000000-0005-0000-0000-00008E500000}"/>
    <cellStyle name="RowTitles1-Detail 4 5 2 3 3 2" xfId="29409" xr:uid="{00000000-0005-0000-0000-00008F500000}"/>
    <cellStyle name="RowTitles1-Detail 4 5 2 3 3 2 2" xfId="38192" xr:uid="{00000000-0005-0000-0000-000090500000}"/>
    <cellStyle name="RowTitles1-Detail 4 5 2 3 4" xfId="8199" xr:uid="{00000000-0005-0000-0000-000091500000}"/>
    <cellStyle name="RowTitles1-Detail 4 5 2 3 4 2" xfId="19710" xr:uid="{00000000-0005-0000-0000-000092500000}"/>
    <cellStyle name="RowTitles1-Detail 4 5 2 3 5" xfId="25548" xr:uid="{00000000-0005-0000-0000-000093500000}"/>
    <cellStyle name="RowTitles1-Detail 4 5 2 4" xfId="7870" xr:uid="{00000000-0005-0000-0000-000094500000}"/>
    <cellStyle name="RowTitles1-Detail 4 5 2 4 2" xfId="19001" xr:uid="{00000000-0005-0000-0000-000095500000}"/>
    <cellStyle name="RowTitles1-Detail 4 5 2 5" xfId="10502" xr:uid="{00000000-0005-0000-0000-000096500000}"/>
    <cellStyle name="RowTitles1-Detail 4 5 2 5 2" xfId="21001" xr:uid="{00000000-0005-0000-0000-000097500000}"/>
    <cellStyle name="RowTitles1-Detail 4 5 2 5 2 2" xfId="33385" xr:uid="{00000000-0005-0000-0000-000098500000}"/>
    <cellStyle name="RowTitles1-Detail 4 5 2 5 3" xfId="30493" xr:uid="{00000000-0005-0000-0000-000099500000}"/>
    <cellStyle name="RowTitles1-Detail 4 5 2 6" xfId="10279" xr:uid="{00000000-0005-0000-0000-00009A500000}"/>
    <cellStyle name="RowTitles1-Detail 4 5 2 6 2" xfId="25354" xr:uid="{00000000-0005-0000-0000-00009B500000}"/>
    <cellStyle name="RowTitles1-Detail 4 5 2 6 2 2" xfId="35706" xr:uid="{00000000-0005-0000-0000-00009C500000}"/>
    <cellStyle name="RowTitles1-Detail 4 5 2 7" xfId="5228" xr:uid="{00000000-0005-0000-0000-00009D500000}"/>
    <cellStyle name="RowTitles1-Detail 4 5 2 7 2" xfId="18205" xr:uid="{00000000-0005-0000-0000-00009E500000}"/>
    <cellStyle name="RowTitles1-Detail 4 5 2 8" xfId="25557" xr:uid="{00000000-0005-0000-0000-00009F500000}"/>
    <cellStyle name="RowTitles1-Detail 4 5 3" xfId="998" xr:uid="{00000000-0005-0000-0000-0000A0500000}"/>
    <cellStyle name="RowTitles1-Detail 4 5 3 2" xfId="2641" xr:uid="{00000000-0005-0000-0000-0000A1500000}"/>
    <cellStyle name="RowTitles1-Detail 4 5 3 2 2" xfId="12282" xr:uid="{00000000-0005-0000-0000-0000A2500000}"/>
    <cellStyle name="RowTitles1-Detail 4 5 3 2 2 2" xfId="22682" xr:uid="{00000000-0005-0000-0000-0000A3500000}"/>
    <cellStyle name="RowTitles1-Detail 4 5 3 2 2 2 2" xfId="34363" xr:uid="{00000000-0005-0000-0000-0000A4500000}"/>
    <cellStyle name="RowTitles1-Detail 4 5 3 2 2 3" xfId="31563" xr:uid="{00000000-0005-0000-0000-0000A5500000}"/>
    <cellStyle name="RowTitles1-Detail 4 5 3 2 3" xfId="15929" xr:uid="{00000000-0005-0000-0000-0000A6500000}"/>
    <cellStyle name="RowTitles1-Detail 4 5 3 2 3 2" xfId="28595" xr:uid="{00000000-0005-0000-0000-0000A7500000}"/>
    <cellStyle name="RowTitles1-Detail 4 5 3 2 3 2 2" xfId="37382" xr:uid="{00000000-0005-0000-0000-0000A8500000}"/>
    <cellStyle name="RowTitles1-Detail 4 5 3 2 4" xfId="6846" xr:uid="{00000000-0005-0000-0000-0000A9500000}"/>
    <cellStyle name="RowTitles1-Detail 4 5 3 2 4 2" xfId="19756" xr:uid="{00000000-0005-0000-0000-0000AA500000}"/>
    <cellStyle name="RowTitles1-Detail 4 5 3 2 5" xfId="26056" xr:uid="{00000000-0005-0000-0000-0000AB500000}"/>
    <cellStyle name="RowTitles1-Detail 4 5 3 3" xfId="3776" xr:uid="{00000000-0005-0000-0000-0000AC500000}"/>
    <cellStyle name="RowTitles1-Detail 4 5 3 3 2" xfId="13403" xr:uid="{00000000-0005-0000-0000-0000AD500000}"/>
    <cellStyle name="RowTitles1-Detail 4 5 3 3 2 2" xfId="23766" xr:uid="{00000000-0005-0000-0000-0000AE500000}"/>
    <cellStyle name="RowTitles1-Detail 4 5 3 3 2 2 2" xfId="35125" xr:uid="{00000000-0005-0000-0000-0000AF500000}"/>
    <cellStyle name="RowTitles1-Detail 4 5 3 3 2 3" xfId="32512" xr:uid="{00000000-0005-0000-0000-0000B0500000}"/>
    <cellStyle name="RowTitles1-Detail 4 5 3 3 3" xfId="16998" xr:uid="{00000000-0005-0000-0000-0000B1500000}"/>
    <cellStyle name="RowTitles1-Detail 4 5 3 3 3 2" xfId="29664" xr:uid="{00000000-0005-0000-0000-0000B2500000}"/>
    <cellStyle name="RowTitles1-Detail 4 5 3 3 3 2 2" xfId="38443" xr:uid="{00000000-0005-0000-0000-0000B3500000}"/>
    <cellStyle name="RowTitles1-Detail 4 5 3 3 4" xfId="8352" xr:uid="{00000000-0005-0000-0000-0000B4500000}"/>
    <cellStyle name="RowTitles1-Detail 4 5 3 3 4 2" xfId="5441" xr:uid="{00000000-0005-0000-0000-0000B5500000}"/>
    <cellStyle name="RowTitles1-Detail 4 5 3 3 5" xfId="25447" xr:uid="{00000000-0005-0000-0000-0000B6500000}"/>
    <cellStyle name="RowTitles1-Detail 4 5 3 4" xfId="9145" xr:uid="{00000000-0005-0000-0000-0000B7500000}"/>
    <cellStyle name="RowTitles1-Detail 4 5 3 4 2" xfId="26281" xr:uid="{00000000-0005-0000-0000-0000B8500000}"/>
    <cellStyle name="RowTitles1-Detail 4 5 3 5" xfId="14405" xr:uid="{00000000-0005-0000-0000-0000B9500000}"/>
    <cellStyle name="RowTitles1-Detail 4 5 3 5 2" xfId="27099" xr:uid="{00000000-0005-0000-0000-0000BA500000}"/>
    <cellStyle name="RowTitles1-Detail 4 5 3 5 2 2" xfId="35937" xr:uid="{00000000-0005-0000-0000-0000BB500000}"/>
    <cellStyle name="RowTitles1-Detail 4 5 4" xfId="1231" xr:uid="{00000000-0005-0000-0000-0000BC500000}"/>
    <cellStyle name="RowTitles1-Detail 4 5 4 2" xfId="2642" xr:uid="{00000000-0005-0000-0000-0000BD500000}"/>
    <cellStyle name="RowTitles1-Detail 4 5 4 2 2" xfId="12283" xr:uid="{00000000-0005-0000-0000-0000BE500000}"/>
    <cellStyle name="RowTitles1-Detail 4 5 4 2 2 2" xfId="22683" xr:uid="{00000000-0005-0000-0000-0000BF500000}"/>
    <cellStyle name="RowTitles1-Detail 4 5 4 2 2 2 2" xfId="34364" xr:uid="{00000000-0005-0000-0000-0000C0500000}"/>
    <cellStyle name="RowTitles1-Detail 4 5 4 2 2 3" xfId="31564" xr:uid="{00000000-0005-0000-0000-0000C1500000}"/>
    <cellStyle name="RowTitles1-Detail 4 5 4 2 3" xfId="15930" xr:uid="{00000000-0005-0000-0000-0000C2500000}"/>
    <cellStyle name="RowTitles1-Detail 4 5 4 2 3 2" xfId="28596" xr:uid="{00000000-0005-0000-0000-0000C3500000}"/>
    <cellStyle name="RowTitles1-Detail 4 5 4 2 3 2 2" xfId="37383" xr:uid="{00000000-0005-0000-0000-0000C4500000}"/>
    <cellStyle name="RowTitles1-Detail 4 5 4 2 4" xfId="7496" xr:uid="{00000000-0005-0000-0000-0000C5500000}"/>
    <cellStyle name="RowTitles1-Detail 4 5 4 2 4 2" xfId="19126" xr:uid="{00000000-0005-0000-0000-0000C6500000}"/>
    <cellStyle name="RowTitles1-Detail 4 5 4 2 5" xfId="18739" xr:uid="{00000000-0005-0000-0000-0000C7500000}"/>
    <cellStyle name="RowTitles1-Detail 4 5 4 3" xfId="4009" xr:uid="{00000000-0005-0000-0000-0000C8500000}"/>
    <cellStyle name="RowTitles1-Detail 4 5 4 3 2" xfId="13631" xr:uid="{00000000-0005-0000-0000-0000C9500000}"/>
    <cellStyle name="RowTitles1-Detail 4 5 4 3 2 2" xfId="23984" xr:uid="{00000000-0005-0000-0000-0000CA500000}"/>
    <cellStyle name="RowTitles1-Detail 4 5 4 3 2 2 2" xfId="35273" xr:uid="{00000000-0005-0000-0000-0000CB500000}"/>
    <cellStyle name="RowTitles1-Detail 4 5 4 3 2 3" xfId="32684" xr:uid="{00000000-0005-0000-0000-0000CC500000}"/>
    <cellStyle name="RowTitles1-Detail 4 5 4 3 3" xfId="17211" xr:uid="{00000000-0005-0000-0000-0000CD500000}"/>
    <cellStyle name="RowTitles1-Detail 4 5 4 3 3 2" xfId="29877" xr:uid="{00000000-0005-0000-0000-0000CE500000}"/>
    <cellStyle name="RowTitles1-Detail 4 5 4 3 3 2 2" xfId="38654" xr:uid="{00000000-0005-0000-0000-0000CF500000}"/>
    <cellStyle name="RowTitles1-Detail 4 5 4 3 4" xfId="9819" xr:uid="{00000000-0005-0000-0000-0000D0500000}"/>
    <cellStyle name="RowTitles1-Detail 4 5 4 3 4 2" xfId="20360" xr:uid="{00000000-0005-0000-0000-0000D1500000}"/>
    <cellStyle name="RowTitles1-Detail 4 5 4 3 5" xfId="25617" xr:uid="{00000000-0005-0000-0000-0000D2500000}"/>
    <cellStyle name="RowTitles1-Detail 4 5 4 4" xfId="10902" xr:uid="{00000000-0005-0000-0000-0000D3500000}"/>
    <cellStyle name="RowTitles1-Detail 4 5 4 4 2" xfId="21343" xr:uid="{00000000-0005-0000-0000-0000D4500000}"/>
    <cellStyle name="RowTitles1-Detail 4 5 4 4 2 2" xfId="33558" xr:uid="{00000000-0005-0000-0000-0000D5500000}"/>
    <cellStyle name="RowTitles1-Detail 4 5 4 4 3" xfId="30699" xr:uid="{00000000-0005-0000-0000-0000D6500000}"/>
    <cellStyle name="RowTitles1-Detail 4 5 4 5" xfId="14609" xr:uid="{00000000-0005-0000-0000-0000D7500000}"/>
    <cellStyle name="RowTitles1-Detail 4 5 4 5 2" xfId="27295" xr:uid="{00000000-0005-0000-0000-0000D8500000}"/>
    <cellStyle name="RowTitles1-Detail 4 5 4 5 2 2" xfId="36125" xr:uid="{00000000-0005-0000-0000-0000D9500000}"/>
    <cellStyle name="RowTitles1-Detail 4 5 4 6" xfId="5951" xr:uid="{00000000-0005-0000-0000-0000DA500000}"/>
    <cellStyle name="RowTitles1-Detail 4 5 4 6 2" xfId="24845" xr:uid="{00000000-0005-0000-0000-0000DB500000}"/>
    <cellStyle name="RowTitles1-Detail 4 5 4 7" xfId="19255" xr:uid="{00000000-0005-0000-0000-0000DC500000}"/>
    <cellStyle name="RowTitles1-Detail 4 5 5" xfId="1450" xr:uid="{00000000-0005-0000-0000-0000DD500000}"/>
    <cellStyle name="RowTitles1-Detail 4 5 5 2" xfId="2643" xr:uid="{00000000-0005-0000-0000-0000DE500000}"/>
    <cellStyle name="RowTitles1-Detail 4 5 5 2 2" xfId="12284" xr:uid="{00000000-0005-0000-0000-0000DF500000}"/>
    <cellStyle name="RowTitles1-Detail 4 5 5 2 2 2" xfId="22684" xr:uid="{00000000-0005-0000-0000-0000E0500000}"/>
    <cellStyle name="RowTitles1-Detail 4 5 5 2 2 2 2" xfId="34365" xr:uid="{00000000-0005-0000-0000-0000E1500000}"/>
    <cellStyle name="RowTitles1-Detail 4 5 5 2 2 3" xfId="31565" xr:uid="{00000000-0005-0000-0000-0000E2500000}"/>
    <cellStyle name="RowTitles1-Detail 4 5 5 2 3" xfId="15931" xr:uid="{00000000-0005-0000-0000-0000E3500000}"/>
    <cellStyle name="RowTitles1-Detail 4 5 5 2 3 2" xfId="28597" xr:uid="{00000000-0005-0000-0000-0000E4500000}"/>
    <cellStyle name="RowTitles1-Detail 4 5 5 2 3 2 2" xfId="37384" xr:uid="{00000000-0005-0000-0000-0000E5500000}"/>
    <cellStyle name="RowTitles1-Detail 4 5 5 2 4" xfId="7497" xr:uid="{00000000-0005-0000-0000-0000E6500000}"/>
    <cellStyle name="RowTitles1-Detail 4 5 5 2 4 2" xfId="21919" xr:uid="{00000000-0005-0000-0000-0000E7500000}"/>
    <cellStyle name="RowTitles1-Detail 4 5 5 2 5" xfId="20002" xr:uid="{00000000-0005-0000-0000-0000E8500000}"/>
    <cellStyle name="RowTitles1-Detail 4 5 5 3" xfId="4228" xr:uid="{00000000-0005-0000-0000-0000E9500000}"/>
    <cellStyle name="RowTitles1-Detail 4 5 5 3 2" xfId="13850" xr:uid="{00000000-0005-0000-0000-0000EA500000}"/>
    <cellStyle name="RowTitles1-Detail 4 5 5 3 2 2" xfId="24193" xr:uid="{00000000-0005-0000-0000-0000EB500000}"/>
    <cellStyle name="RowTitles1-Detail 4 5 5 3 2 2 2" xfId="35415" xr:uid="{00000000-0005-0000-0000-0000EC500000}"/>
    <cellStyle name="RowTitles1-Detail 4 5 5 3 2 3" xfId="32847" xr:uid="{00000000-0005-0000-0000-0000ED500000}"/>
    <cellStyle name="RowTitles1-Detail 4 5 5 3 3" xfId="17412" xr:uid="{00000000-0005-0000-0000-0000EE500000}"/>
    <cellStyle name="RowTitles1-Detail 4 5 5 3 3 2" xfId="30078" xr:uid="{00000000-0005-0000-0000-0000EF500000}"/>
    <cellStyle name="RowTitles1-Detail 4 5 5 3 3 2 2" xfId="38855" xr:uid="{00000000-0005-0000-0000-0000F0500000}"/>
    <cellStyle name="RowTitles1-Detail 4 5 5 3 4" xfId="9820" xr:uid="{00000000-0005-0000-0000-0000F1500000}"/>
    <cellStyle name="RowTitles1-Detail 4 5 5 3 4 2" xfId="19645" xr:uid="{00000000-0005-0000-0000-0000F2500000}"/>
    <cellStyle name="RowTitles1-Detail 4 5 5 3 5" xfId="20399" xr:uid="{00000000-0005-0000-0000-0000F3500000}"/>
    <cellStyle name="RowTitles1-Detail 4 5 5 4" xfId="11121" xr:uid="{00000000-0005-0000-0000-0000F4500000}"/>
    <cellStyle name="RowTitles1-Detail 4 5 5 4 2" xfId="21553" xr:uid="{00000000-0005-0000-0000-0000F5500000}"/>
    <cellStyle name="RowTitles1-Detail 4 5 5 4 2 2" xfId="33700" xr:uid="{00000000-0005-0000-0000-0000F6500000}"/>
    <cellStyle name="RowTitles1-Detail 4 5 5 4 3" xfId="30862" xr:uid="{00000000-0005-0000-0000-0000F7500000}"/>
    <cellStyle name="RowTitles1-Detail 4 5 5 5" xfId="14828" xr:uid="{00000000-0005-0000-0000-0000F8500000}"/>
    <cellStyle name="RowTitles1-Detail 4 5 5 5 2" xfId="27506" xr:uid="{00000000-0005-0000-0000-0000F9500000}"/>
    <cellStyle name="RowTitles1-Detail 4 5 5 5 2 2" xfId="36326" xr:uid="{00000000-0005-0000-0000-0000FA500000}"/>
    <cellStyle name="RowTitles1-Detail 4 5 5 6" xfId="5952" xr:uid="{00000000-0005-0000-0000-0000FB500000}"/>
    <cellStyle name="RowTitles1-Detail 4 5 5 6 2" xfId="5238" xr:uid="{00000000-0005-0000-0000-0000FC500000}"/>
    <cellStyle name="RowTitles1-Detail 4 5 5 7" xfId="19377" xr:uid="{00000000-0005-0000-0000-0000FD500000}"/>
    <cellStyle name="RowTitles1-Detail 4 5 6" xfId="1652" xr:uid="{00000000-0005-0000-0000-0000FE500000}"/>
    <cellStyle name="RowTitles1-Detail 4 5 6 2" xfId="2644" xr:uid="{00000000-0005-0000-0000-0000FF500000}"/>
    <cellStyle name="RowTitles1-Detail 4 5 6 2 2" xfId="12285" xr:uid="{00000000-0005-0000-0000-000000510000}"/>
    <cellStyle name="RowTitles1-Detail 4 5 6 2 2 2" xfId="22685" xr:uid="{00000000-0005-0000-0000-000001510000}"/>
    <cellStyle name="RowTitles1-Detail 4 5 6 2 2 2 2" xfId="34366" xr:uid="{00000000-0005-0000-0000-000002510000}"/>
    <cellStyle name="RowTitles1-Detail 4 5 6 2 2 3" xfId="31566" xr:uid="{00000000-0005-0000-0000-000003510000}"/>
    <cellStyle name="RowTitles1-Detail 4 5 6 2 3" xfId="15932" xr:uid="{00000000-0005-0000-0000-000004510000}"/>
    <cellStyle name="RowTitles1-Detail 4 5 6 2 3 2" xfId="28598" xr:uid="{00000000-0005-0000-0000-000005510000}"/>
    <cellStyle name="RowTitles1-Detail 4 5 6 2 3 2 2" xfId="37385" xr:uid="{00000000-0005-0000-0000-000006510000}"/>
    <cellStyle name="RowTitles1-Detail 4 5 6 2 4" xfId="7498" xr:uid="{00000000-0005-0000-0000-000007510000}"/>
    <cellStyle name="RowTitles1-Detail 4 5 6 2 4 2" xfId="25511" xr:uid="{00000000-0005-0000-0000-000008510000}"/>
    <cellStyle name="RowTitles1-Detail 4 5 6 2 5" xfId="19885" xr:uid="{00000000-0005-0000-0000-000009510000}"/>
    <cellStyle name="RowTitles1-Detail 4 5 6 3" xfId="4430" xr:uid="{00000000-0005-0000-0000-00000A510000}"/>
    <cellStyle name="RowTitles1-Detail 4 5 6 3 2" xfId="14052" xr:uid="{00000000-0005-0000-0000-00000B510000}"/>
    <cellStyle name="RowTitles1-Detail 4 5 6 3 2 2" xfId="24386" xr:uid="{00000000-0005-0000-0000-00000C510000}"/>
    <cellStyle name="RowTitles1-Detail 4 5 6 3 2 2 2" xfId="35546" xr:uid="{00000000-0005-0000-0000-00000D510000}"/>
    <cellStyle name="RowTitles1-Detail 4 5 6 3 2 3" xfId="32999" xr:uid="{00000000-0005-0000-0000-00000E510000}"/>
    <cellStyle name="RowTitles1-Detail 4 5 6 3 3" xfId="17599" xr:uid="{00000000-0005-0000-0000-00000F510000}"/>
    <cellStyle name="RowTitles1-Detail 4 5 6 3 3 2" xfId="30265" xr:uid="{00000000-0005-0000-0000-000010510000}"/>
    <cellStyle name="RowTitles1-Detail 4 5 6 3 3 2 2" xfId="39042" xr:uid="{00000000-0005-0000-0000-000011510000}"/>
    <cellStyle name="RowTitles1-Detail 4 5 6 3 4" xfId="9821" xr:uid="{00000000-0005-0000-0000-000012510000}"/>
    <cellStyle name="RowTitles1-Detail 4 5 6 3 4 2" xfId="19184" xr:uid="{00000000-0005-0000-0000-000013510000}"/>
    <cellStyle name="RowTitles1-Detail 4 5 6 3 5" xfId="20688" xr:uid="{00000000-0005-0000-0000-000014510000}"/>
    <cellStyle name="RowTitles1-Detail 4 5 6 4" xfId="11323" xr:uid="{00000000-0005-0000-0000-000015510000}"/>
    <cellStyle name="RowTitles1-Detail 4 5 6 4 2" xfId="21749" xr:uid="{00000000-0005-0000-0000-000016510000}"/>
    <cellStyle name="RowTitles1-Detail 4 5 6 4 2 2" xfId="33831" xr:uid="{00000000-0005-0000-0000-000017510000}"/>
    <cellStyle name="RowTitles1-Detail 4 5 6 4 3" xfId="31014" xr:uid="{00000000-0005-0000-0000-000018510000}"/>
    <cellStyle name="RowTitles1-Detail 4 5 6 5" xfId="15030" xr:uid="{00000000-0005-0000-0000-000019510000}"/>
    <cellStyle name="RowTitles1-Detail 4 5 6 5 2" xfId="27700" xr:uid="{00000000-0005-0000-0000-00001A510000}"/>
    <cellStyle name="RowTitles1-Detail 4 5 6 5 2 2" xfId="36513" xr:uid="{00000000-0005-0000-0000-00001B510000}"/>
    <cellStyle name="RowTitles1-Detail 4 5 6 6" xfId="5953" xr:uid="{00000000-0005-0000-0000-00001C510000}"/>
    <cellStyle name="RowTitles1-Detail 4 5 6 6 2" xfId="18923" xr:uid="{00000000-0005-0000-0000-00001D510000}"/>
    <cellStyle name="RowTitles1-Detail 4 5 6 7" xfId="25912" xr:uid="{00000000-0005-0000-0000-00001E510000}"/>
    <cellStyle name="RowTitles1-Detail 4 5 7" xfId="2639" xr:uid="{00000000-0005-0000-0000-00001F510000}"/>
    <cellStyle name="RowTitles1-Detail 4 5 7 2" xfId="12280" xr:uid="{00000000-0005-0000-0000-000020510000}"/>
    <cellStyle name="RowTitles1-Detail 4 5 7 2 2" xfId="22680" xr:uid="{00000000-0005-0000-0000-000021510000}"/>
    <cellStyle name="RowTitles1-Detail 4 5 7 2 2 2" xfId="34361" xr:uid="{00000000-0005-0000-0000-000022510000}"/>
    <cellStyle name="RowTitles1-Detail 4 5 7 2 3" xfId="31561" xr:uid="{00000000-0005-0000-0000-000023510000}"/>
    <cellStyle name="RowTitles1-Detail 4 5 7 3" xfId="15927" xr:uid="{00000000-0005-0000-0000-000024510000}"/>
    <cellStyle name="RowTitles1-Detail 4 5 7 3 2" xfId="28593" xr:uid="{00000000-0005-0000-0000-000025510000}"/>
    <cellStyle name="RowTitles1-Detail 4 5 7 3 2 2" xfId="37380" xr:uid="{00000000-0005-0000-0000-000026510000}"/>
    <cellStyle name="RowTitles1-Detail 4 5 7 4" xfId="6408" xr:uid="{00000000-0005-0000-0000-000027510000}"/>
    <cellStyle name="RowTitles1-Detail 4 5 7 4 2" xfId="19526" xr:uid="{00000000-0005-0000-0000-000028510000}"/>
    <cellStyle name="RowTitles1-Detail 4 5 7 5" xfId="18056" xr:uid="{00000000-0005-0000-0000-000029510000}"/>
    <cellStyle name="RowTitles1-Detail 4 5 8" xfId="3306" xr:uid="{00000000-0005-0000-0000-00002A510000}"/>
    <cellStyle name="RowTitles1-Detail 4 5 8 2" xfId="12947" xr:uid="{00000000-0005-0000-0000-00002B510000}"/>
    <cellStyle name="RowTitles1-Detail 4 5 8 2 2" xfId="23319" xr:uid="{00000000-0005-0000-0000-00002C510000}"/>
    <cellStyle name="RowTitles1-Detail 4 5 8 2 2 2" xfId="34854" xr:uid="{00000000-0005-0000-0000-00002D510000}"/>
    <cellStyle name="RowTitles1-Detail 4 5 8 2 3" xfId="32198" xr:uid="{00000000-0005-0000-0000-00002E510000}"/>
    <cellStyle name="RowTitles1-Detail 4 5 8 3" xfId="16564" xr:uid="{00000000-0005-0000-0000-00002F510000}"/>
    <cellStyle name="RowTitles1-Detail 4 5 8 3 2" xfId="29230" xr:uid="{00000000-0005-0000-0000-000030510000}"/>
    <cellStyle name="RowTitles1-Detail 4 5 8 3 2 2" xfId="38017" xr:uid="{00000000-0005-0000-0000-000031510000}"/>
    <cellStyle name="RowTitles1-Detail 4 5 8 4" xfId="8914" xr:uid="{00000000-0005-0000-0000-000032510000}"/>
    <cellStyle name="RowTitles1-Detail 4 5 8 4 2" xfId="26455" xr:uid="{00000000-0005-0000-0000-000033510000}"/>
    <cellStyle name="RowTitles1-Detail 4 5 8 5" xfId="19956" xr:uid="{00000000-0005-0000-0000-000034510000}"/>
    <cellStyle name="RowTitles1-Detail 4 5 9" xfId="10703" xr:uid="{00000000-0005-0000-0000-000035510000}"/>
    <cellStyle name="RowTitles1-Detail 4 5 9 2" xfId="19083" xr:uid="{00000000-0005-0000-0000-000036510000}"/>
    <cellStyle name="RowTitles1-Detail 4 5 9 2 2" xfId="33212" xr:uid="{00000000-0005-0000-0000-000037510000}"/>
    <cellStyle name="RowTitles1-Detail 4 5_STUD aligned by INSTIT" xfId="5008" xr:uid="{00000000-0005-0000-0000-000038510000}"/>
    <cellStyle name="RowTitles1-Detail 4 6" xfId="375" xr:uid="{00000000-0005-0000-0000-000039510000}"/>
    <cellStyle name="RowTitles1-Detail 4 6 2" xfId="731" xr:uid="{00000000-0005-0000-0000-00003A510000}"/>
    <cellStyle name="RowTitles1-Detail 4 6 2 2" xfId="2646" xr:uid="{00000000-0005-0000-0000-00003B510000}"/>
    <cellStyle name="RowTitles1-Detail 4 6 2 2 2" xfId="12287" xr:uid="{00000000-0005-0000-0000-00003C510000}"/>
    <cellStyle name="RowTitles1-Detail 4 6 2 2 2 2" xfId="22687" xr:uid="{00000000-0005-0000-0000-00003D510000}"/>
    <cellStyle name="RowTitles1-Detail 4 6 2 2 2 2 2" xfId="34368" xr:uid="{00000000-0005-0000-0000-00003E510000}"/>
    <cellStyle name="RowTitles1-Detail 4 6 2 2 2 3" xfId="31568" xr:uid="{00000000-0005-0000-0000-00003F510000}"/>
    <cellStyle name="RowTitles1-Detail 4 6 2 2 3" xfId="15934" xr:uid="{00000000-0005-0000-0000-000040510000}"/>
    <cellStyle name="RowTitles1-Detail 4 6 2 2 3 2" xfId="28600" xr:uid="{00000000-0005-0000-0000-000041510000}"/>
    <cellStyle name="RowTitles1-Detail 4 6 2 2 3 2 2" xfId="37387" xr:uid="{00000000-0005-0000-0000-000042510000}"/>
    <cellStyle name="RowTitles1-Detail 4 6 2 2 4" xfId="6703" xr:uid="{00000000-0005-0000-0000-000043510000}"/>
    <cellStyle name="RowTitles1-Detail 4 6 2 2 4 2" xfId="20343" xr:uid="{00000000-0005-0000-0000-000044510000}"/>
    <cellStyle name="RowTitles1-Detail 4 6 2 2 5" xfId="19023" xr:uid="{00000000-0005-0000-0000-000045510000}"/>
    <cellStyle name="RowTitles1-Detail 4 6 2 3" xfId="3512" xr:uid="{00000000-0005-0000-0000-000046510000}"/>
    <cellStyle name="RowTitles1-Detail 4 6 2 3 2" xfId="13144" xr:uid="{00000000-0005-0000-0000-000047510000}"/>
    <cellStyle name="RowTitles1-Detail 4 6 2 3 2 2" xfId="23513" xr:uid="{00000000-0005-0000-0000-000048510000}"/>
    <cellStyle name="RowTitles1-Detail 4 6 2 3 2 2 2" xfId="34966" xr:uid="{00000000-0005-0000-0000-000049510000}"/>
    <cellStyle name="RowTitles1-Detail 4 6 2 3 2 3" xfId="32328" xr:uid="{00000000-0005-0000-0000-00004A510000}"/>
    <cellStyle name="RowTitles1-Detail 4 6 2 3 3" xfId="16755" xr:uid="{00000000-0005-0000-0000-00004B510000}"/>
    <cellStyle name="RowTitles1-Detail 4 6 2 3 3 2" xfId="29421" xr:uid="{00000000-0005-0000-0000-00004C510000}"/>
    <cellStyle name="RowTitles1-Detail 4 6 2 3 3 2 2" xfId="38202" xr:uid="{00000000-0005-0000-0000-00004D510000}"/>
    <cellStyle name="RowTitles1-Detail 4 6 2 3 4" xfId="8209" xr:uid="{00000000-0005-0000-0000-00004E510000}"/>
    <cellStyle name="RowTitles1-Detail 4 6 2 3 4 2" xfId="18732" xr:uid="{00000000-0005-0000-0000-00004F510000}"/>
    <cellStyle name="RowTitles1-Detail 4 6 2 3 5" xfId="20752" xr:uid="{00000000-0005-0000-0000-000050510000}"/>
    <cellStyle name="RowTitles1-Detail 4 6 2 4" xfId="7859" xr:uid="{00000000-0005-0000-0000-000051510000}"/>
    <cellStyle name="RowTitles1-Detail 4 6 2 4 2" xfId="25596" xr:uid="{00000000-0005-0000-0000-000052510000}"/>
    <cellStyle name="RowTitles1-Detail 4 6 2 5" xfId="10514" xr:uid="{00000000-0005-0000-0000-000053510000}"/>
    <cellStyle name="RowTitles1-Detail 4 6 2 5 2" xfId="21011" xr:uid="{00000000-0005-0000-0000-000054510000}"/>
    <cellStyle name="RowTitles1-Detail 4 6 2 5 2 2" xfId="33389" xr:uid="{00000000-0005-0000-0000-000055510000}"/>
    <cellStyle name="RowTitles1-Detail 4 6 2 5 3" xfId="30500" xr:uid="{00000000-0005-0000-0000-000056510000}"/>
    <cellStyle name="RowTitles1-Detail 4 6 2 6" xfId="10280" xr:uid="{00000000-0005-0000-0000-000057510000}"/>
    <cellStyle name="RowTitles1-Detail 4 6 2 6 2" xfId="18780" xr:uid="{00000000-0005-0000-0000-000058510000}"/>
    <cellStyle name="RowTitles1-Detail 4 6 2 6 2 2" xfId="33200" xr:uid="{00000000-0005-0000-0000-000059510000}"/>
    <cellStyle name="RowTitles1-Detail 4 6 3" xfId="1010" xr:uid="{00000000-0005-0000-0000-00005A510000}"/>
    <cellStyle name="RowTitles1-Detail 4 6 3 2" xfId="2647" xr:uid="{00000000-0005-0000-0000-00005B510000}"/>
    <cellStyle name="RowTitles1-Detail 4 6 3 2 2" xfId="12288" xr:uid="{00000000-0005-0000-0000-00005C510000}"/>
    <cellStyle name="RowTitles1-Detail 4 6 3 2 2 2" xfId="22688" xr:uid="{00000000-0005-0000-0000-00005D510000}"/>
    <cellStyle name="RowTitles1-Detail 4 6 3 2 2 2 2" xfId="34369" xr:uid="{00000000-0005-0000-0000-00005E510000}"/>
    <cellStyle name="RowTitles1-Detail 4 6 3 2 2 3" xfId="31569" xr:uid="{00000000-0005-0000-0000-00005F510000}"/>
    <cellStyle name="RowTitles1-Detail 4 6 3 2 3" xfId="15935" xr:uid="{00000000-0005-0000-0000-000060510000}"/>
    <cellStyle name="RowTitles1-Detail 4 6 3 2 3 2" xfId="28601" xr:uid="{00000000-0005-0000-0000-000061510000}"/>
    <cellStyle name="RowTitles1-Detail 4 6 3 2 3 2 2" xfId="37388" xr:uid="{00000000-0005-0000-0000-000062510000}"/>
    <cellStyle name="RowTitles1-Detail 4 6 3 2 4" xfId="6857" xr:uid="{00000000-0005-0000-0000-000063510000}"/>
    <cellStyle name="RowTitles1-Detail 4 6 3 2 4 2" xfId="18750" xr:uid="{00000000-0005-0000-0000-000064510000}"/>
    <cellStyle name="RowTitles1-Detail 4 6 3 2 5" xfId="7779" xr:uid="{00000000-0005-0000-0000-000065510000}"/>
    <cellStyle name="RowTitles1-Detail 4 6 3 3" xfId="3788" xr:uid="{00000000-0005-0000-0000-000066510000}"/>
    <cellStyle name="RowTitles1-Detail 4 6 3 3 2" xfId="13415" xr:uid="{00000000-0005-0000-0000-000067510000}"/>
    <cellStyle name="RowTitles1-Detail 4 6 3 3 2 2" xfId="23778" xr:uid="{00000000-0005-0000-0000-000068510000}"/>
    <cellStyle name="RowTitles1-Detail 4 6 3 3 2 2 2" xfId="35131" xr:uid="{00000000-0005-0000-0000-000069510000}"/>
    <cellStyle name="RowTitles1-Detail 4 6 3 3 2 3" xfId="32521" xr:uid="{00000000-0005-0000-0000-00006A510000}"/>
    <cellStyle name="RowTitles1-Detail 4 6 3 3 3" xfId="17010" xr:uid="{00000000-0005-0000-0000-00006B510000}"/>
    <cellStyle name="RowTitles1-Detail 4 6 3 3 3 2" xfId="29676" xr:uid="{00000000-0005-0000-0000-00006C510000}"/>
    <cellStyle name="RowTitles1-Detail 4 6 3 3 3 2 2" xfId="38455" xr:uid="{00000000-0005-0000-0000-00006D510000}"/>
    <cellStyle name="RowTitles1-Detail 4 6 3 3 4" xfId="8363" xr:uid="{00000000-0005-0000-0000-00006E510000}"/>
    <cellStyle name="RowTitles1-Detail 4 6 3 3 4 2" xfId="18663" xr:uid="{00000000-0005-0000-0000-00006F510000}"/>
    <cellStyle name="RowTitles1-Detail 4 6 3 3 5" xfId="26659" xr:uid="{00000000-0005-0000-0000-000070510000}"/>
    <cellStyle name="RowTitles1-Detail 4 6 3 4" xfId="9156" xr:uid="{00000000-0005-0000-0000-000071510000}"/>
    <cellStyle name="RowTitles1-Detail 4 6 3 4 2" xfId="20106" xr:uid="{00000000-0005-0000-0000-000072510000}"/>
    <cellStyle name="RowTitles1-Detail 4 6 3 5" xfId="14414" xr:uid="{00000000-0005-0000-0000-000073510000}"/>
    <cellStyle name="RowTitles1-Detail 4 6 3 5 2" xfId="27108" xr:uid="{00000000-0005-0000-0000-000074510000}"/>
    <cellStyle name="RowTitles1-Detail 4 6 3 5 2 2" xfId="35946" xr:uid="{00000000-0005-0000-0000-000075510000}"/>
    <cellStyle name="RowTitles1-Detail 4 6 3 6" xfId="5364" xr:uid="{00000000-0005-0000-0000-000076510000}"/>
    <cellStyle name="RowTitles1-Detail 4 6 3 6 2" xfId="17872" xr:uid="{00000000-0005-0000-0000-000077510000}"/>
    <cellStyle name="RowTitles1-Detail 4 6 3 7" xfId="4845" xr:uid="{00000000-0005-0000-0000-000078510000}"/>
    <cellStyle name="RowTitles1-Detail 4 6 4" xfId="1243" xr:uid="{00000000-0005-0000-0000-000079510000}"/>
    <cellStyle name="RowTitles1-Detail 4 6 4 2" xfId="2648" xr:uid="{00000000-0005-0000-0000-00007A510000}"/>
    <cellStyle name="RowTitles1-Detail 4 6 4 2 2" xfId="12289" xr:uid="{00000000-0005-0000-0000-00007B510000}"/>
    <cellStyle name="RowTitles1-Detail 4 6 4 2 2 2" xfId="22689" xr:uid="{00000000-0005-0000-0000-00007C510000}"/>
    <cellStyle name="RowTitles1-Detail 4 6 4 2 2 2 2" xfId="34370" xr:uid="{00000000-0005-0000-0000-00007D510000}"/>
    <cellStyle name="RowTitles1-Detail 4 6 4 2 2 3" xfId="31570" xr:uid="{00000000-0005-0000-0000-00007E510000}"/>
    <cellStyle name="RowTitles1-Detail 4 6 4 2 3" xfId="15936" xr:uid="{00000000-0005-0000-0000-00007F510000}"/>
    <cellStyle name="RowTitles1-Detail 4 6 4 2 3 2" xfId="28602" xr:uid="{00000000-0005-0000-0000-000080510000}"/>
    <cellStyle name="RowTitles1-Detail 4 6 4 2 3 2 2" xfId="37389" xr:uid="{00000000-0005-0000-0000-000081510000}"/>
    <cellStyle name="RowTitles1-Detail 4 6 4 2 4" xfId="7083" xr:uid="{00000000-0005-0000-0000-000082510000}"/>
    <cellStyle name="RowTitles1-Detail 4 6 4 2 4 2" xfId="26532" xr:uid="{00000000-0005-0000-0000-000083510000}"/>
    <cellStyle name="RowTitles1-Detail 4 6 4 2 5" xfId="25819" xr:uid="{00000000-0005-0000-0000-000084510000}"/>
    <cellStyle name="RowTitles1-Detail 4 6 4 3" xfId="4021" xr:uid="{00000000-0005-0000-0000-000085510000}"/>
    <cellStyle name="RowTitles1-Detail 4 6 4 3 2" xfId="13643" xr:uid="{00000000-0005-0000-0000-000086510000}"/>
    <cellStyle name="RowTitles1-Detail 4 6 4 3 2 2" xfId="23996" xr:uid="{00000000-0005-0000-0000-000087510000}"/>
    <cellStyle name="RowTitles1-Detail 4 6 4 3 2 2 2" xfId="35279" xr:uid="{00000000-0005-0000-0000-000088510000}"/>
    <cellStyle name="RowTitles1-Detail 4 6 4 3 2 3" xfId="32692" xr:uid="{00000000-0005-0000-0000-000089510000}"/>
    <cellStyle name="RowTitles1-Detail 4 6 4 3 3" xfId="17223" xr:uid="{00000000-0005-0000-0000-00008A510000}"/>
    <cellStyle name="RowTitles1-Detail 4 6 4 3 3 2" xfId="29889" xr:uid="{00000000-0005-0000-0000-00008B510000}"/>
    <cellStyle name="RowTitles1-Detail 4 6 4 3 3 2 2" xfId="38666" xr:uid="{00000000-0005-0000-0000-00008C510000}"/>
    <cellStyle name="RowTitles1-Detail 4 6 4 3 4" xfId="8591" xr:uid="{00000000-0005-0000-0000-00008D510000}"/>
    <cellStyle name="RowTitles1-Detail 4 6 4 3 4 2" xfId="24653" xr:uid="{00000000-0005-0000-0000-00008E510000}"/>
    <cellStyle name="RowTitles1-Detail 4 6 4 3 5" xfId="26582" xr:uid="{00000000-0005-0000-0000-00008F510000}"/>
    <cellStyle name="RowTitles1-Detail 4 6 4 4" xfId="9387" xr:uid="{00000000-0005-0000-0000-000090510000}"/>
    <cellStyle name="RowTitles1-Detail 4 6 4 4 2" xfId="20397" xr:uid="{00000000-0005-0000-0000-000091510000}"/>
    <cellStyle name="RowTitles1-Detail 4 6 4 5" xfId="10914" xr:uid="{00000000-0005-0000-0000-000092510000}"/>
    <cellStyle name="RowTitles1-Detail 4 6 4 5 2" xfId="21355" xr:uid="{00000000-0005-0000-0000-000093510000}"/>
    <cellStyle name="RowTitles1-Detail 4 6 4 5 2 2" xfId="33564" xr:uid="{00000000-0005-0000-0000-000094510000}"/>
    <cellStyle name="RowTitles1-Detail 4 6 4 5 3" xfId="30707" xr:uid="{00000000-0005-0000-0000-000095510000}"/>
    <cellStyle name="RowTitles1-Detail 4 6 4 6" xfId="14621" xr:uid="{00000000-0005-0000-0000-000096510000}"/>
    <cellStyle name="RowTitles1-Detail 4 6 4 6 2" xfId="27307" xr:uid="{00000000-0005-0000-0000-000097510000}"/>
    <cellStyle name="RowTitles1-Detail 4 6 4 6 2 2" xfId="36137" xr:uid="{00000000-0005-0000-0000-000098510000}"/>
    <cellStyle name="RowTitles1-Detail 4 6 4 7" xfId="5542" xr:uid="{00000000-0005-0000-0000-000099510000}"/>
    <cellStyle name="RowTitles1-Detail 4 6 4 7 2" xfId="25899" xr:uid="{00000000-0005-0000-0000-00009A510000}"/>
    <cellStyle name="RowTitles1-Detail 4 6 4 8" xfId="24977" xr:uid="{00000000-0005-0000-0000-00009B510000}"/>
    <cellStyle name="RowTitles1-Detail 4 6 5" xfId="1460" xr:uid="{00000000-0005-0000-0000-00009C510000}"/>
    <cellStyle name="RowTitles1-Detail 4 6 5 2" xfId="2649" xr:uid="{00000000-0005-0000-0000-00009D510000}"/>
    <cellStyle name="RowTitles1-Detail 4 6 5 2 2" xfId="12290" xr:uid="{00000000-0005-0000-0000-00009E510000}"/>
    <cellStyle name="RowTitles1-Detail 4 6 5 2 2 2" xfId="22690" xr:uid="{00000000-0005-0000-0000-00009F510000}"/>
    <cellStyle name="RowTitles1-Detail 4 6 5 2 2 2 2" xfId="34371" xr:uid="{00000000-0005-0000-0000-0000A0510000}"/>
    <cellStyle name="RowTitles1-Detail 4 6 5 2 2 3" xfId="31571" xr:uid="{00000000-0005-0000-0000-0000A1510000}"/>
    <cellStyle name="RowTitles1-Detail 4 6 5 2 3" xfId="15937" xr:uid="{00000000-0005-0000-0000-0000A2510000}"/>
    <cellStyle name="RowTitles1-Detail 4 6 5 2 3 2" xfId="28603" xr:uid="{00000000-0005-0000-0000-0000A3510000}"/>
    <cellStyle name="RowTitles1-Detail 4 6 5 2 3 2 2" xfId="37390" xr:uid="{00000000-0005-0000-0000-0000A4510000}"/>
    <cellStyle name="RowTitles1-Detail 4 6 5 2 4" xfId="7499" xr:uid="{00000000-0005-0000-0000-0000A5510000}"/>
    <cellStyle name="RowTitles1-Detail 4 6 5 2 4 2" xfId="18913" xr:uid="{00000000-0005-0000-0000-0000A6510000}"/>
    <cellStyle name="RowTitles1-Detail 4 6 5 2 5" xfId="18196" xr:uid="{00000000-0005-0000-0000-0000A7510000}"/>
    <cellStyle name="RowTitles1-Detail 4 6 5 3" xfId="4238" xr:uid="{00000000-0005-0000-0000-0000A8510000}"/>
    <cellStyle name="RowTitles1-Detail 4 6 5 3 2" xfId="13860" xr:uid="{00000000-0005-0000-0000-0000A9510000}"/>
    <cellStyle name="RowTitles1-Detail 4 6 5 3 2 2" xfId="24203" xr:uid="{00000000-0005-0000-0000-0000AA510000}"/>
    <cellStyle name="RowTitles1-Detail 4 6 5 3 2 2 2" xfId="35420" xr:uid="{00000000-0005-0000-0000-0000AB510000}"/>
    <cellStyle name="RowTitles1-Detail 4 6 5 3 2 3" xfId="32854" xr:uid="{00000000-0005-0000-0000-0000AC510000}"/>
    <cellStyle name="RowTitles1-Detail 4 6 5 3 3" xfId="17422" xr:uid="{00000000-0005-0000-0000-0000AD510000}"/>
    <cellStyle name="RowTitles1-Detail 4 6 5 3 3 2" xfId="30088" xr:uid="{00000000-0005-0000-0000-0000AE510000}"/>
    <cellStyle name="RowTitles1-Detail 4 6 5 3 3 2 2" xfId="38865" xr:uid="{00000000-0005-0000-0000-0000AF510000}"/>
    <cellStyle name="RowTitles1-Detail 4 6 5 3 4" xfId="9822" xr:uid="{00000000-0005-0000-0000-0000B0510000}"/>
    <cellStyle name="RowTitles1-Detail 4 6 5 3 4 2" xfId="26565" xr:uid="{00000000-0005-0000-0000-0000B1510000}"/>
    <cellStyle name="RowTitles1-Detail 4 6 5 3 5" xfId="19794" xr:uid="{00000000-0005-0000-0000-0000B2510000}"/>
    <cellStyle name="RowTitles1-Detail 4 6 5 4" xfId="11131" xr:uid="{00000000-0005-0000-0000-0000B3510000}"/>
    <cellStyle name="RowTitles1-Detail 4 6 5 4 2" xfId="21563" xr:uid="{00000000-0005-0000-0000-0000B4510000}"/>
    <cellStyle name="RowTitles1-Detail 4 6 5 4 2 2" xfId="33705" xr:uid="{00000000-0005-0000-0000-0000B5510000}"/>
    <cellStyle name="RowTitles1-Detail 4 6 5 4 3" xfId="30869" xr:uid="{00000000-0005-0000-0000-0000B6510000}"/>
    <cellStyle name="RowTitles1-Detail 4 6 5 5" xfId="14838" xr:uid="{00000000-0005-0000-0000-0000B7510000}"/>
    <cellStyle name="RowTitles1-Detail 4 6 5 5 2" xfId="27516" xr:uid="{00000000-0005-0000-0000-0000B8510000}"/>
    <cellStyle name="RowTitles1-Detail 4 6 5 5 2 2" xfId="36336" xr:uid="{00000000-0005-0000-0000-0000B9510000}"/>
    <cellStyle name="RowTitles1-Detail 4 6 5 6" xfId="5954" xr:uid="{00000000-0005-0000-0000-0000BA510000}"/>
    <cellStyle name="RowTitles1-Detail 4 6 5 6 2" xfId="7315" xr:uid="{00000000-0005-0000-0000-0000BB510000}"/>
    <cellStyle name="RowTitles1-Detail 4 6 5 7" xfId="18626" xr:uid="{00000000-0005-0000-0000-0000BC510000}"/>
    <cellStyle name="RowTitles1-Detail 4 6 6" xfId="1662" xr:uid="{00000000-0005-0000-0000-0000BD510000}"/>
    <cellStyle name="RowTitles1-Detail 4 6 6 2" xfId="2650" xr:uid="{00000000-0005-0000-0000-0000BE510000}"/>
    <cellStyle name="RowTitles1-Detail 4 6 6 2 2" xfId="12291" xr:uid="{00000000-0005-0000-0000-0000BF510000}"/>
    <cellStyle name="RowTitles1-Detail 4 6 6 2 2 2" xfId="22691" xr:uid="{00000000-0005-0000-0000-0000C0510000}"/>
    <cellStyle name="RowTitles1-Detail 4 6 6 2 2 2 2" xfId="34372" xr:uid="{00000000-0005-0000-0000-0000C1510000}"/>
    <cellStyle name="RowTitles1-Detail 4 6 6 2 2 3" xfId="31572" xr:uid="{00000000-0005-0000-0000-0000C2510000}"/>
    <cellStyle name="RowTitles1-Detail 4 6 6 2 3" xfId="15938" xr:uid="{00000000-0005-0000-0000-0000C3510000}"/>
    <cellStyle name="RowTitles1-Detail 4 6 6 2 3 2" xfId="28604" xr:uid="{00000000-0005-0000-0000-0000C4510000}"/>
    <cellStyle name="RowTitles1-Detail 4 6 6 2 3 2 2" xfId="37391" xr:uid="{00000000-0005-0000-0000-0000C5510000}"/>
    <cellStyle name="RowTitles1-Detail 4 6 6 2 4" xfId="7500" xr:uid="{00000000-0005-0000-0000-0000C6510000}"/>
    <cellStyle name="RowTitles1-Detail 4 6 6 2 4 2" xfId="19569" xr:uid="{00000000-0005-0000-0000-0000C7510000}"/>
    <cellStyle name="RowTitles1-Detail 4 6 6 2 5" xfId="18989" xr:uid="{00000000-0005-0000-0000-0000C8510000}"/>
    <cellStyle name="RowTitles1-Detail 4 6 6 3" xfId="4440" xr:uid="{00000000-0005-0000-0000-0000C9510000}"/>
    <cellStyle name="RowTitles1-Detail 4 6 6 3 2" xfId="14062" xr:uid="{00000000-0005-0000-0000-0000CA510000}"/>
    <cellStyle name="RowTitles1-Detail 4 6 6 3 2 2" xfId="24396" xr:uid="{00000000-0005-0000-0000-0000CB510000}"/>
    <cellStyle name="RowTitles1-Detail 4 6 6 3 2 2 2" xfId="35551" xr:uid="{00000000-0005-0000-0000-0000CC510000}"/>
    <cellStyle name="RowTitles1-Detail 4 6 6 3 2 3" xfId="33006" xr:uid="{00000000-0005-0000-0000-0000CD510000}"/>
    <cellStyle name="RowTitles1-Detail 4 6 6 3 3" xfId="17609" xr:uid="{00000000-0005-0000-0000-0000CE510000}"/>
    <cellStyle name="RowTitles1-Detail 4 6 6 3 3 2" xfId="30275" xr:uid="{00000000-0005-0000-0000-0000CF510000}"/>
    <cellStyle name="RowTitles1-Detail 4 6 6 3 3 2 2" xfId="39052" xr:uid="{00000000-0005-0000-0000-0000D0510000}"/>
    <cellStyle name="RowTitles1-Detail 4 6 6 3 4" xfId="9823" xr:uid="{00000000-0005-0000-0000-0000D1510000}"/>
    <cellStyle name="RowTitles1-Detail 4 6 6 3 4 2" xfId="25713" xr:uid="{00000000-0005-0000-0000-0000D2510000}"/>
    <cellStyle name="RowTitles1-Detail 4 6 6 3 5" xfId="24963" xr:uid="{00000000-0005-0000-0000-0000D3510000}"/>
    <cellStyle name="RowTitles1-Detail 4 6 6 4" xfId="11333" xr:uid="{00000000-0005-0000-0000-0000D4510000}"/>
    <cellStyle name="RowTitles1-Detail 4 6 6 4 2" xfId="21759" xr:uid="{00000000-0005-0000-0000-0000D5510000}"/>
    <cellStyle name="RowTitles1-Detail 4 6 6 4 2 2" xfId="33836" xr:uid="{00000000-0005-0000-0000-0000D6510000}"/>
    <cellStyle name="RowTitles1-Detail 4 6 6 4 3" xfId="31021" xr:uid="{00000000-0005-0000-0000-0000D7510000}"/>
    <cellStyle name="RowTitles1-Detail 4 6 6 5" xfId="15040" xr:uid="{00000000-0005-0000-0000-0000D8510000}"/>
    <cellStyle name="RowTitles1-Detail 4 6 6 5 2" xfId="27710" xr:uid="{00000000-0005-0000-0000-0000D9510000}"/>
    <cellStyle name="RowTitles1-Detail 4 6 6 5 2 2" xfId="36523" xr:uid="{00000000-0005-0000-0000-0000DA510000}"/>
    <cellStyle name="RowTitles1-Detail 4 6 6 6" xfId="5955" xr:uid="{00000000-0005-0000-0000-0000DB510000}"/>
    <cellStyle name="RowTitles1-Detail 4 6 6 6 2" xfId="26389" xr:uid="{00000000-0005-0000-0000-0000DC510000}"/>
    <cellStyle name="RowTitles1-Detail 4 6 6 7" xfId="25602" xr:uid="{00000000-0005-0000-0000-0000DD510000}"/>
    <cellStyle name="RowTitles1-Detail 4 6 7" xfId="2645" xr:uid="{00000000-0005-0000-0000-0000DE510000}"/>
    <cellStyle name="RowTitles1-Detail 4 6 7 2" xfId="12286" xr:uid="{00000000-0005-0000-0000-0000DF510000}"/>
    <cellStyle name="RowTitles1-Detail 4 6 7 2 2" xfId="22686" xr:uid="{00000000-0005-0000-0000-0000E0510000}"/>
    <cellStyle name="RowTitles1-Detail 4 6 7 2 2 2" xfId="34367" xr:uid="{00000000-0005-0000-0000-0000E1510000}"/>
    <cellStyle name="RowTitles1-Detail 4 6 7 2 3" xfId="31567" xr:uid="{00000000-0005-0000-0000-0000E2510000}"/>
    <cellStyle name="RowTitles1-Detail 4 6 7 3" xfId="15933" xr:uid="{00000000-0005-0000-0000-0000E3510000}"/>
    <cellStyle name="RowTitles1-Detail 4 6 7 3 2" xfId="28599" xr:uid="{00000000-0005-0000-0000-0000E4510000}"/>
    <cellStyle name="RowTitles1-Detail 4 6 7 3 2 2" xfId="37386" xr:uid="{00000000-0005-0000-0000-0000E5510000}"/>
    <cellStyle name="RowTitles1-Detail 4 6 7 4" xfId="6418" xr:uid="{00000000-0005-0000-0000-0000E6510000}"/>
    <cellStyle name="RowTitles1-Detail 4 6 7 4 2" xfId="24883" xr:uid="{00000000-0005-0000-0000-0000E7510000}"/>
    <cellStyle name="RowTitles1-Detail 4 6 7 5" xfId="18459" xr:uid="{00000000-0005-0000-0000-0000E8510000}"/>
    <cellStyle name="RowTitles1-Detail 4 6 8" xfId="8908" xr:uid="{00000000-0005-0000-0000-0000E9510000}"/>
    <cellStyle name="RowTitles1-Detail 4 6 8 2" xfId="20756" xr:uid="{00000000-0005-0000-0000-0000EA510000}"/>
    <cellStyle name="RowTitles1-Detail 4 6 9" xfId="10311" xr:uid="{00000000-0005-0000-0000-0000EB510000}"/>
    <cellStyle name="RowTitles1-Detail 4 6 9 2" xfId="26023" xr:uid="{00000000-0005-0000-0000-0000EC510000}"/>
    <cellStyle name="RowTitles1-Detail 4 6 9 2 2" xfId="35727" xr:uid="{00000000-0005-0000-0000-0000ED510000}"/>
    <cellStyle name="RowTitles1-Detail 4 6_STUD aligned by INSTIT" xfId="5009" xr:uid="{00000000-0005-0000-0000-0000EE510000}"/>
    <cellStyle name="RowTitles1-Detail 4 7" xfId="610" xr:uid="{00000000-0005-0000-0000-0000EF510000}"/>
    <cellStyle name="RowTitles1-Detail 4 7 2" xfId="2651" xr:uid="{00000000-0005-0000-0000-0000F0510000}"/>
    <cellStyle name="RowTitles1-Detail 4 7 2 2" xfId="12292" xr:uid="{00000000-0005-0000-0000-0000F1510000}"/>
    <cellStyle name="RowTitles1-Detail 4 7 2 2 2" xfId="22692" xr:uid="{00000000-0005-0000-0000-0000F2510000}"/>
    <cellStyle name="RowTitles1-Detail 4 7 2 2 2 2" xfId="34373" xr:uid="{00000000-0005-0000-0000-0000F3510000}"/>
    <cellStyle name="RowTitles1-Detail 4 7 2 2 3" xfId="31573" xr:uid="{00000000-0005-0000-0000-0000F4510000}"/>
    <cellStyle name="RowTitles1-Detail 4 7 2 3" xfId="15939" xr:uid="{00000000-0005-0000-0000-0000F5510000}"/>
    <cellStyle name="RowTitles1-Detail 4 7 2 3 2" xfId="28605" xr:uid="{00000000-0005-0000-0000-0000F6510000}"/>
    <cellStyle name="RowTitles1-Detail 4 7 2 3 2 2" xfId="37392" xr:uid="{00000000-0005-0000-0000-0000F7510000}"/>
    <cellStyle name="RowTitles1-Detail 4 7 2 4" xfId="6619" xr:uid="{00000000-0005-0000-0000-0000F8510000}"/>
    <cellStyle name="RowTitles1-Detail 4 7 2 4 2" xfId="26164" xr:uid="{00000000-0005-0000-0000-0000F9510000}"/>
    <cellStyle name="RowTitles1-Detail 4 7 2 5" xfId="18230" xr:uid="{00000000-0005-0000-0000-0000FA510000}"/>
    <cellStyle name="RowTitles1-Detail 4 7 3" xfId="3423" xr:uid="{00000000-0005-0000-0000-0000FB510000}"/>
    <cellStyle name="RowTitles1-Detail 4 7 3 2" xfId="13060" xr:uid="{00000000-0005-0000-0000-0000FC510000}"/>
    <cellStyle name="RowTitles1-Detail 4 7 3 2 2" xfId="23428" xr:uid="{00000000-0005-0000-0000-0000FD510000}"/>
    <cellStyle name="RowTitles1-Detail 4 7 3 2 2 2" xfId="34917" xr:uid="{00000000-0005-0000-0000-0000FE510000}"/>
    <cellStyle name="RowTitles1-Detail 4 7 3 2 3" xfId="32272" xr:uid="{00000000-0005-0000-0000-0000FF510000}"/>
    <cellStyle name="RowTitles1-Detail 4 7 3 3" xfId="16671" xr:uid="{00000000-0005-0000-0000-000000520000}"/>
    <cellStyle name="RowTitles1-Detail 4 7 3 3 2" xfId="29337" xr:uid="{00000000-0005-0000-0000-000001520000}"/>
    <cellStyle name="RowTitles1-Detail 4 7 3 3 2 2" xfId="38120" xr:uid="{00000000-0005-0000-0000-000002520000}"/>
    <cellStyle name="RowTitles1-Detail 4 7 3 4" xfId="8122" xr:uid="{00000000-0005-0000-0000-000003520000}"/>
    <cellStyle name="RowTitles1-Detail 4 7 3 4 2" xfId="26300" xr:uid="{00000000-0005-0000-0000-000004520000}"/>
    <cellStyle name="RowTitles1-Detail 4 7 3 5" xfId="18804" xr:uid="{00000000-0005-0000-0000-000005520000}"/>
    <cellStyle name="RowTitles1-Detail 4 7 4" xfId="7880" xr:uid="{00000000-0005-0000-0000-000006520000}"/>
    <cellStyle name="RowTitles1-Detail 4 7 4 2" xfId="8003" xr:uid="{00000000-0005-0000-0000-000007520000}"/>
    <cellStyle name="RowTitles1-Detail 4 7 5" xfId="10410" xr:uid="{00000000-0005-0000-0000-000008520000}"/>
    <cellStyle name="RowTitles1-Detail 4 7 5 2" xfId="20919" xr:uid="{00000000-0005-0000-0000-000009520000}"/>
    <cellStyle name="RowTitles1-Detail 4 7 5 2 2" xfId="33346" xr:uid="{00000000-0005-0000-0000-00000A520000}"/>
    <cellStyle name="RowTitles1-Detail 4 7 5 3" xfId="30450" xr:uid="{00000000-0005-0000-0000-00000B520000}"/>
    <cellStyle name="RowTitles1-Detail 4 7 6" xfId="11821" xr:uid="{00000000-0005-0000-0000-00000C520000}"/>
    <cellStyle name="RowTitles1-Detail 4 7 6 2" xfId="19428" xr:uid="{00000000-0005-0000-0000-00000D520000}"/>
    <cellStyle name="RowTitles1-Detail 4 7 6 2 2" xfId="33241" xr:uid="{00000000-0005-0000-0000-00000E520000}"/>
    <cellStyle name="RowTitles1-Detail 4 8" xfId="906" xr:uid="{00000000-0005-0000-0000-00000F520000}"/>
    <cellStyle name="RowTitles1-Detail 4 8 2" xfId="2652" xr:uid="{00000000-0005-0000-0000-000010520000}"/>
    <cellStyle name="RowTitles1-Detail 4 8 2 2" xfId="12293" xr:uid="{00000000-0005-0000-0000-000011520000}"/>
    <cellStyle name="RowTitles1-Detail 4 8 2 2 2" xfId="22693" xr:uid="{00000000-0005-0000-0000-000012520000}"/>
    <cellStyle name="RowTitles1-Detail 4 8 2 2 2 2" xfId="34374" xr:uid="{00000000-0005-0000-0000-000013520000}"/>
    <cellStyle name="RowTitles1-Detail 4 8 2 2 3" xfId="31574" xr:uid="{00000000-0005-0000-0000-000014520000}"/>
    <cellStyle name="RowTitles1-Detail 4 8 2 3" xfId="15940" xr:uid="{00000000-0005-0000-0000-000015520000}"/>
    <cellStyle name="RowTitles1-Detail 4 8 2 3 2" xfId="28606" xr:uid="{00000000-0005-0000-0000-000016520000}"/>
    <cellStyle name="RowTitles1-Detail 4 8 2 3 2 2" xfId="37393" xr:uid="{00000000-0005-0000-0000-000017520000}"/>
    <cellStyle name="RowTitles1-Detail 4 8 2 4" xfId="6625" xr:uid="{00000000-0005-0000-0000-000018520000}"/>
    <cellStyle name="RowTitles1-Detail 4 8 2 4 2" xfId="24867" xr:uid="{00000000-0005-0000-0000-000019520000}"/>
    <cellStyle name="RowTitles1-Detail 4 8 2 5" xfId="25182" xr:uid="{00000000-0005-0000-0000-00001A520000}"/>
    <cellStyle name="RowTitles1-Detail 4 8 3" xfId="3685" xr:uid="{00000000-0005-0000-0000-00001B520000}"/>
    <cellStyle name="RowTitles1-Detail 4 8 3 2" xfId="13312" xr:uid="{00000000-0005-0000-0000-00001C520000}"/>
    <cellStyle name="RowTitles1-Detail 4 8 3 2 2" xfId="23677" xr:uid="{00000000-0005-0000-0000-00001D520000}"/>
    <cellStyle name="RowTitles1-Detail 4 8 3 2 2 2" xfId="35074" xr:uid="{00000000-0005-0000-0000-00001E520000}"/>
    <cellStyle name="RowTitles1-Detail 4 8 3 2 3" xfId="32452" xr:uid="{00000000-0005-0000-0000-00001F520000}"/>
    <cellStyle name="RowTitles1-Detail 4 8 3 3" xfId="16913" xr:uid="{00000000-0005-0000-0000-000020520000}"/>
    <cellStyle name="RowTitles1-Detail 4 8 3 3 2" xfId="29579" xr:uid="{00000000-0005-0000-0000-000021520000}"/>
    <cellStyle name="RowTitles1-Detail 4 8 3 3 2 2" xfId="38358" xr:uid="{00000000-0005-0000-0000-000022520000}"/>
    <cellStyle name="RowTitles1-Detail 4 8 3 4" xfId="8130" xr:uid="{00000000-0005-0000-0000-000023520000}"/>
    <cellStyle name="RowTitles1-Detail 4 8 3 4 2" xfId="19076" xr:uid="{00000000-0005-0000-0000-000024520000}"/>
    <cellStyle name="RowTitles1-Detail 4 8 3 5" xfId="5168" xr:uid="{00000000-0005-0000-0000-000025520000}"/>
    <cellStyle name="RowTitles1-Detail 4 8 4" xfId="8755" xr:uid="{00000000-0005-0000-0000-000026520000}"/>
    <cellStyle name="RowTitles1-Detail 4 8 4 2" xfId="18349" xr:uid="{00000000-0005-0000-0000-000027520000}"/>
    <cellStyle name="RowTitles1-Detail 4 8 5" xfId="14314" xr:uid="{00000000-0005-0000-0000-000028520000}"/>
    <cellStyle name="RowTitles1-Detail 4 8 5 2" xfId="27013" xr:uid="{00000000-0005-0000-0000-000029520000}"/>
    <cellStyle name="RowTitles1-Detail 4 8 5 2 2" xfId="35852" xr:uid="{00000000-0005-0000-0000-00002A520000}"/>
    <cellStyle name="RowTitles1-Detail 4 8 6" xfId="5173" xr:uid="{00000000-0005-0000-0000-00002B520000}"/>
    <cellStyle name="RowTitles1-Detail 4 8 6 2" xfId="20871" xr:uid="{00000000-0005-0000-0000-00002C520000}"/>
    <cellStyle name="RowTitles1-Detail 4 8 7" xfId="26007" xr:uid="{00000000-0005-0000-0000-00002D520000}"/>
    <cellStyle name="RowTitles1-Detail 4 9" xfId="1177" xr:uid="{00000000-0005-0000-0000-00002E520000}"/>
    <cellStyle name="RowTitles1-Detail 4 9 2" xfId="2653" xr:uid="{00000000-0005-0000-0000-00002F520000}"/>
    <cellStyle name="RowTitles1-Detail 4 9 2 2" xfId="12294" xr:uid="{00000000-0005-0000-0000-000030520000}"/>
    <cellStyle name="RowTitles1-Detail 4 9 2 2 2" xfId="22694" xr:uid="{00000000-0005-0000-0000-000031520000}"/>
    <cellStyle name="RowTitles1-Detail 4 9 2 2 2 2" xfId="34375" xr:uid="{00000000-0005-0000-0000-000032520000}"/>
    <cellStyle name="RowTitles1-Detail 4 9 2 2 3" xfId="31575" xr:uid="{00000000-0005-0000-0000-000033520000}"/>
    <cellStyle name="RowTitles1-Detail 4 9 2 3" xfId="15941" xr:uid="{00000000-0005-0000-0000-000034520000}"/>
    <cellStyle name="RowTitles1-Detail 4 9 2 3 2" xfId="28607" xr:uid="{00000000-0005-0000-0000-000035520000}"/>
    <cellStyle name="RowTitles1-Detail 4 9 2 3 2 2" xfId="37394" xr:uid="{00000000-0005-0000-0000-000036520000}"/>
    <cellStyle name="RowTitles1-Detail 4 9 2 4" xfId="6585" xr:uid="{00000000-0005-0000-0000-000037520000}"/>
    <cellStyle name="RowTitles1-Detail 4 9 2 4 2" xfId="20034" xr:uid="{00000000-0005-0000-0000-000038520000}"/>
    <cellStyle name="RowTitles1-Detail 4 9 2 5" xfId="18972" xr:uid="{00000000-0005-0000-0000-000039520000}"/>
    <cellStyle name="RowTitles1-Detail 4 9 3" xfId="3955" xr:uid="{00000000-0005-0000-0000-00003A520000}"/>
    <cellStyle name="RowTitles1-Detail 4 9 3 2" xfId="13577" xr:uid="{00000000-0005-0000-0000-00003B520000}"/>
    <cellStyle name="RowTitles1-Detail 4 9 3 2 2" xfId="23936" xr:uid="{00000000-0005-0000-0000-00003C520000}"/>
    <cellStyle name="RowTitles1-Detail 4 9 3 2 2 2" xfId="35237" xr:uid="{00000000-0005-0000-0000-00003D520000}"/>
    <cellStyle name="RowTitles1-Detail 4 9 3 2 3" xfId="32644" xr:uid="{00000000-0005-0000-0000-00003E520000}"/>
    <cellStyle name="RowTitles1-Detail 4 9 3 3" xfId="17164" xr:uid="{00000000-0005-0000-0000-00003F520000}"/>
    <cellStyle name="RowTitles1-Detail 4 9 3 3 2" xfId="29830" xr:uid="{00000000-0005-0000-0000-000040520000}"/>
    <cellStyle name="RowTitles1-Detail 4 9 3 3 2 2" xfId="38607" xr:uid="{00000000-0005-0000-0000-000041520000}"/>
    <cellStyle name="RowTitles1-Detail 4 9 3 4" xfId="8085" xr:uid="{00000000-0005-0000-0000-000042520000}"/>
    <cellStyle name="RowTitles1-Detail 4 9 3 4 2" xfId="26549" xr:uid="{00000000-0005-0000-0000-000043520000}"/>
    <cellStyle name="RowTitles1-Detail 4 9 3 5" xfId="18332" xr:uid="{00000000-0005-0000-0000-000044520000}"/>
    <cellStyle name="RowTitles1-Detail 4 9 4" xfId="8015" xr:uid="{00000000-0005-0000-0000-000045520000}"/>
    <cellStyle name="RowTitles1-Detail 4 9 4 2" xfId="25923" xr:uid="{00000000-0005-0000-0000-000046520000}"/>
    <cellStyle name="RowTitles1-Detail 4 9 5" xfId="10848" xr:uid="{00000000-0005-0000-0000-000047520000}"/>
    <cellStyle name="RowTitles1-Detail 4 9 5 2" xfId="21293" xr:uid="{00000000-0005-0000-0000-000048520000}"/>
    <cellStyle name="RowTitles1-Detail 4 9 5 2 2" xfId="33522" xr:uid="{00000000-0005-0000-0000-000049520000}"/>
    <cellStyle name="RowTitles1-Detail 4 9 5 3" xfId="30659" xr:uid="{00000000-0005-0000-0000-00004A520000}"/>
    <cellStyle name="RowTitles1-Detail 4 9 6" xfId="14555" xr:uid="{00000000-0005-0000-0000-00004B520000}"/>
    <cellStyle name="RowTitles1-Detail 4 9 6 2" xfId="27244" xr:uid="{00000000-0005-0000-0000-00004C520000}"/>
    <cellStyle name="RowTitles1-Detail 4 9 6 2 2" xfId="36078" xr:uid="{00000000-0005-0000-0000-00004D520000}"/>
    <cellStyle name="RowTitles1-Detail 4 9 7" xfId="5140" xr:uid="{00000000-0005-0000-0000-00004E520000}"/>
    <cellStyle name="RowTitles1-Detail 4 9 7 2" xfId="26600" xr:uid="{00000000-0005-0000-0000-00004F520000}"/>
    <cellStyle name="RowTitles1-Detail 4 9 8" xfId="19549" xr:uid="{00000000-0005-0000-0000-000050520000}"/>
    <cellStyle name="RowTitles1-Detail 4_STUD aligned by INSTIT" xfId="4994" xr:uid="{00000000-0005-0000-0000-000051520000}"/>
    <cellStyle name="RowTitles1-Detail 5" xfId="357" xr:uid="{00000000-0005-0000-0000-000052520000}"/>
    <cellStyle name="RowTitles1-Detail 5 10" xfId="39237" xr:uid="{00000000-0005-0000-0000-000053520000}"/>
    <cellStyle name="RowTitles1-Detail 5 2" xfId="713" xr:uid="{00000000-0005-0000-0000-000054520000}"/>
    <cellStyle name="RowTitles1-Detail 5 2 2" xfId="2655" xr:uid="{00000000-0005-0000-0000-000055520000}"/>
    <cellStyle name="RowTitles1-Detail 5 2 2 2" xfId="12296" xr:uid="{00000000-0005-0000-0000-000056520000}"/>
    <cellStyle name="RowTitles1-Detail 5 2 2 2 2" xfId="22696" xr:uid="{00000000-0005-0000-0000-000057520000}"/>
    <cellStyle name="RowTitles1-Detail 5 2 2 2 2 2" xfId="34377" xr:uid="{00000000-0005-0000-0000-000058520000}"/>
    <cellStyle name="RowTitles1-Detail 5 2 2 2 3" xfId="31577" xr:uid="{00000000-0005-0000-0000-000059520000}"/>
    <cellStyle name="RowTitles1-Detail 5 2 2 3" xfId="15943" xr:uid="{00000000-0005-0000-0000-00005A520000}"/>
    <cellStyle name="RowTitles1-Detail 5 2 2 3 2" xfId="28609" xr:uid="{00000000-0005-0000-0000-00005B520000}"/>
    <cellStyle name="RowTitles1-Detail 5 2 2 3 2 2" xfId="37396" xr:uid="{00000000-0005-0000-0000-00005C520000}"/>
    <cellStyle name="RowTitles1-Detail 5 2 2 4" xfId="6842" xr:uid="{00000000-0005-0000-0000-00005D520000}"/>
    <cellStyle name="RowTitles1-Detail 5 2 2 4 2" xfId="20441" xr:uid="{00000000-0005-0000-0000-00005E520000}"/>
    <cellStyle name="RowTitles1-Detail 5 2 2 5" xfId="24731" xr:uid="{00000000-0005-0000-0000-00005F520000}"/>
    <cellStyle name="RowTitles1-Detail 5 2 3" xfId="3496" xr:uid="{00000000-0005-0000-0000-000060520000}"/>
    <cellStyle name="RowTitles1-Detail 5 2 3 2" xfId="13130" xr:uid="{00000000-0005-0000-0000-000061520000}"/>
    <cellStyle name="RowTitles1-Detail 5 2 3 2 2" xfId="23498" xr:uid="{00000000-0005-0000-0000-000062520000}"/>
    <cellStyle name="RowTitles1-Detail 5 2 3 2 2 2" xfId="34957" xr:uid="{00000000-0005-0000-0000-000063520000}"/>
    <cellStyle name="RowTitles1-Detail 5 2 3 2 3" xfId="32317" xr:uid="{00000000-0005-0000-0000-000064520000}"/>
    <cellStyle name="RowTitles1-Detail 5 2 3 3" xfId="16739" xr:uid="{00000000-0005-0000-0000-000065520000}"/>
    <cellStyle name="RowTitles1-Detail 5 2 3 3 2" xfId="29405" xr:uid="{00000000-0005-0000-0000-000066520000}"/>
    <cellStyle name="RowTitles1-Detail 5 2 3 3 2 2" xfId="38188" xr:uid="{00000000-0005-0000-0000-000067520000}"/>
    <cellStyle name="RowTitles1-Detail 5 2 3 4" xfId="8348" xr:uid="{00000000-0005-0000-0000-000068520000}"/>
    <cellStyle name="RowTitles1-Detail 5 2 3 4 2" xfId="8800" xr:uid="{00000000-0005-0000-0000-000069520000}"/>
    <cellStyle name="RowTitles1-Detail 5 2 3 5" xfId="25665" xr:uid="{00000000-0005-0000-0000-00006A520000}"/>
    <cellStyle name="RowTitles1-Detail 5 2 4" xfId="9141" xr:uid="{00000000-0005-0000-0000-00006B520000}"/>
    <cellStyle name="RowTitles1-Detail 5 2 4 2" xfId="17807" xr:uid="{00000000-0005-0000-0000-00006C520000}"/>
    <cellStyle name="RowTitles1-Detail 5 2 5" xfId="10288" xr:uid="{00000000-0005-0000-0000-00006D520000}"/>
    <cellStyle name="RowTitles1-Detail 5 2 5 2" xfId="18152" xr:uid="{00000000-0005-0000-0000-00006E520000}"/>
    <cellStyle name="RowTitles1-Detail 5 2 5 2 2" xfId="33177" xr:uid="{00000000-0005-0000-0000-00006F520000}"/>
    <cellStyle name="RowTitles1-Detail 5 3" xfId="992" xr:uid="{00000000-0005-0000-0000-000070520000}"/>
    <cellStyle name="RowTitles1-Detail 5 3 2" xfId="2656" xr:uid="{00000000-0005-0000-0000-000071520000}"/>
    <cellStyle name="RowTitles1-Detail 5 3 2 2" xfId="12297" xr:uid="{00000000-0005-0000-0000-000072520000}"/>
    <cellStyle name="RowTitles1-Detail 5 3 2 2 2" xfId="22697" xr:uid="{00000000-0005-0000-0000-000073520000}"/>
    <cellStyle name="RowTitles1-Detail 5 3 2 2 2 2" xfId="34378" xr:uid="{00000000-0005-0000-0000-000074520000}"/>
    <cellStyle name="RowTitles1-Detail 5 3 2 2 3" xfId="31578" xr:uid="{00000000-0005-0000-0000-000075520000}"/>
    <cellStyle name="RowTitles1-Detail 5 3 2 3" xfId="15944" xr:uid="{00000000-0005-0000-0000-000076520000}"/>
    <cellStyle name="RowTitles1-Detail 5 3 2 3 2" xfId="28610" xr:uid="{00000000-0005-0000-0000-000077520000}"/>
    <cellStyle name="RowTitles1-Detail 5 3 2 3 2 2" xfId="37397" xr:uid="{00000000-0005-0000-0000-000078520000}"/>
    <cellStyle name="RowTitles1-Detail 5 3 2 4" xfId="7075" xr:uid="{00000000-0005-0000-0000-000079520000}"/>
    <cellStyle name="RowTitles1-Detail 5 3 2 4 2" xfId="25492" xr:uid="{00000000-0005-0000-0000-00007A520000}"/>
    <cellStyle name="RowTitles1-Detail 5 3 2 5" xfId="25479" xr:uid="{00000000-0005-0000-0000-00007B520000}"/>
    <cellStyle name="RowTitles1-Detail 5 3 3" xfId="3770" xr:uid="{00000000-0005-0000-0000-00007C520000}"/>
    <cellStyle name="RowTitles1-Detail 5 3 3 2" xfId="13397" xr:uid="{00000000-0005-0000-0000-00007D520000}"/>
    <cellStyle name="RowTitles1-Detail 5 3 3 2 2" xfId="23760" xr:uid="{00000000-0005-0000-0000-00007E520000}"/>
    <cellStyle name="RowTitles1-Detail 5 3 3 2 2 2" xfId="35121" xr:uid="{00000000-0005-0000-0000-00007F520000}"/>
    <cellStyle name="RowTitles1-Detail 5 3 3 2 3" xfId="32508" xr:uid="{00000000-0005-0000-0000-000080520000}"/>
    <cellStyle name="RowTitles1-Detail 5 3 3 3" xfId="16994" xr:uid="{00000000-0005-0000-0000-000081520000}"/>
    <cellStyle name="RowTitles1-Detail 5 3 3 3 2" xfId="29660" xr:uid="{00000000-0005-0000-0000-000082520000}"/>
    <cellStyle name="RowTitles1-Detail 5 3 3 3 2 2" xfId="38439" xr:uid="{00000000-0005-0000-0000-000083520000}"/>
    <cellStyle name="RowTitles1-Detail 5 3 3 4" xfId="8583" xr:uid="{00000000-0005-0000-0000-000084520000}"/>
    <cellStyle name="RowTitles1-Detail 5 3 3 4 2" xfId="20719" xr:uid="{00000000-0005-0000-0000-000085520000}"/>
    <cellStyle name="RowTitles1-Detail 5 3 3 5" xfId="19609" xr:uid="{00000000-0005-0000-0000-000086520000}"/>
    <cellStyle name="RowTitles1-Detail 5 3 4" xfId="9379" xr:uid="{00000000-0005-0000-0000-000087520000}"/>
    <cellStyle name="RowTitles1-Detail 5 3 4 2" xfId="17858" xr:uid="{00000000-0005-0000-0000-000088520000}"/>
    <cellStyle name="RowTitles1-Detail 5 3 5" xfId="10724" xr:uid="{00000000-0005-0000-0000-000089520000}"/>
    <cellStyle name="RowTitles1-Detail 5 3 5 2" xfId="21197" xr:uid="{00000000-0005-0000-0000-00008A520000}"/>
    <cellStyle name="RowTitles1-Detail 5 3 5 2 2" xfId="33474" xr:uid="{00000000-0005-0000-0000-00008B520000}"/>
    <cellStyle name="RowTitles1-Detail 5 3 5 3" xfId="30598" xr:uid="{00000000-0005-0000-0000-00008C520000}"/>
    <cellStyle name="RowTitles1-Detail 5 3 6" xfId="14399" xr:uid="{00000000-0005-0000-0000-00008D520000}"/>
    <cellStyle name="RowTitles1-Detail 5 3 6 2" xfId="27094" xr:uid="{00000000-0005-0000-0000-00008E520000}"/>
    <cellStyle name="RowTitles1-Detail 5 3 6 2 2" xfId="35933" xr:uid="{00000000-0005-0000-0000-00008F520000}"/>
    <cellStyle name="RowTitles1-Detail 5 3 7" xfId="5535" xr:uid="{00000000-0005-0000-0000-000090520000}"/>
    <cellStyle name="RowTitles1-Detail 5 3 7 2" xfId="20554" xr:uid="{00000000-0005-0000-0000-000091520000}"/>
    <cellStyle name="RowTitles1-Detail 5 3 8" xfId="19506" xr:uid="{00000000-0005-0000-0000-000092520000}"/>
    <cellStyle name="RowTitles1-Detail 5 4" xfId="1225" xr:uid="{00000000-0005-0000-0000-000093520000}"/>
    <cellStyle name="RowTitles1-Detail 5 4 2" xfId="2657" xr:uid="{00000000-0005-0000-0000-000094520000}"/>
    <cellStyle name="RowTitles1-Detail 5 4 2 2" xfId="12298" xr:uid="{00000000-0005-0000-0000-000095520000}"/>
    <cellStyle name="RowTitles1-Detail 5 4 2 2 2" xfId="22698" xr:uid="{00000000-0005-0000-0000-000096520000}"/>
    <cellStyle name="RowTitles1-Detail 5 4 2 2 2 2" xfId="34379" xr:uid="{00000000-0005-0000-0000-000097520000}"/>
    <cellStyle name="RowTitles1-Detail 5 4 2 2 3" xfId="31579" xr:uid="{00000000-0005-0000-0000-000098520000}"/>
    <cellStyle name="RowTitles1-Detail 5 4 2 3" xfId="15945" xr:uid="{00000000-0005-0000-0000-000099520000}"/>
    <cellStyle name="RowTitles1-Detail 5 4 2 3 2" xfId="28611" xr:uid="{00000000-0005-0000-0000-00009A520000}"/>
    <cellStyle name="RowTitles1-Detail 5 4 2 3 2 2" xfId="37398" xr:uid="{00000000-0005-0000-0000-00009B520000}"/>
    <cellStyle name="RowTitles1-Detail 5 4 2 4" xfId="7501" xr:uid="{00000000-0005-0000-0000-00009C520000}"/>
    <cellStyle name="RowTitles1-Detail 5 4 2 4 2" xfId="20677" xr:uid="{00000000-0005-0000-0000-00009D520000}"/>
    <cellStyle name="RowTitles1-Detail 5 4 2 5" xfId="20968" xr:uid="{00000000-0005-0000-0000-00009E520000}"/>
    <cellStyle name="RowTitles1-Detail 5 4 3" xfId="4003" xr:uid="{00000000-0005-0000-0000-00009F520000}"/>
    <cellStyle name="RowTitles1-Detail 5 4 3 2" xfId="13625" xr:uid="{00000000-0005-0000-0000-0000A0520000}"/>
    <cellStyle name="RowTitles1-Detail 5 4 3 2 2" xfId="23980" xr:uid="{00000000-0005-0000-0000-0000A1520000}"/>
    <cellStyle name="RowTitles1-Detail 5 4 3 2 2 2" xfId="35269" xr:uid="{00000000-0005-0000-0000-0000A2520000}"/>
    <cellStyle name="RowTitles1-Detail 5 4 3 2 3" xfId="32680" xr:uid="{00000000-0005-0000-0000-0000A3520000}"/>
    <cellStyle name="RowTitles1-Detail 5 4 3 3" xfId="17207" xr:uid="{00000000-0005-0000-0000-0000A4520000}"/>
    <cellStyle name="RowTitles1-Detail 5 4 3 3 2" xfId="29873" xr:uid="{00000000-0005-0000-0000-0000A5520000}"/>
    <cellStyle name="RowTitles1-Detail 5 4 3 3 2 2" xfId="38650" xr:uid="{00000000-0005-0000-0000-0000A6520000}"/>
    <cellStyle name="RowTitles1-Detail 5 4 3 4" xfId="9824" xr:uid="{00000000-0005-0000-0000-0000A7520000}"/>
    <cellStyle name="RowTitles1-Detail 5 4 3 4 2" xfId="26145" xr:uid="{00000000-0005-0000-0000-0000A8520000}"/>
    <cellStyle name="RowTitles1-Detail 5 4 3 5" xfId="19202" xr:uid="{00000000-0005-0000-0000-0000A9520000}"/>
    <cellStyle name="RowTitles1-Detail 5 4 4" xfId="10896" xr:uid="{00000000-0005-0000-0000-0000AA520000}"/>
    <cellStyle name="RowTitles1-Detail 5 4 4 2" xfId="21339" xr:uid="{00000000-0005-0000-0000-0000AB520000}"/>
    <cellStyle name="RowTitles1-Detail 5 4 4 2 2" xfId="33554" xr:uid="{00000000-0005-0000-0000-0000AC520000}"/>
    <cellStyle name="RowTitles1-Detail 5 4 4 3" xfId="30695" xr:uid="{00000000-0005-0000-0000-0000AD520000}"/>
    <cellStyle name="RowTitles1-Detail 5 4 5" xfId="14603" xr:uid="{00000000-0005-0000-0000-0000AE520000}"/>
    <cellStyle name="RowTitles1-Detail 5 4 5 2" xfId="27290" xr:uid="{00000000-0005-0000-0000-0000AF520000}"/>
    <cellStyle name="RowTitles1-Detail 5 4 5 2 2" xfId="36121" xr:uid="{00000000-0005-0000-0000-0000B0520000}"/>
    <cellStyle name="RowTitles1-Detail 5 4 6" xfId="5956" xr:uid="{00000000-0005-0000-0000-0000B1520000}"/>
    <cellStyle name="RowTitles1-Detail 5 4 6 2" xfId="19949" xr:uid="{00000000-0005-0000-0000-0000B2520000}"/>
    <cellStyle name="RowTitles1-Detail 5 4 7" xfId="18323" xr:uid="{00000000-0005-0000-0000-0000B3520000}"/>
    <cellStyle name="RowTitles1-Detail 5 5" xfId="1444" xr:uid="{00000000-0005-0000-0000-0000B4520000}"/>
    <cellStyle name="RowTitles1-Detail 5 5 2" xfId="2658" xr:uid="{00000000-0005-0000-0000-0000B5520000}"/>
    <cellStyle name="RowTitles1-Detail 5 5 2 2" xfId="12299" xr:uid="{00000000-0005-0000-0000-0000B6520000}"/>
    <cellStyle name="RowTitles1-Detail 5 5 2 2 2" xfId="22699" xr:uid="{00000000-0005-0000-0000-0000B7520000}"/>
    <cellStyle name="RowTitles1-Detail 5 5 2 2 2 2" xfId="34380" xr:uid="{00000000-0005-0000-0000-0000B8520000}"/>
    <cellStyle name="RowTitles1-Detail 5 5 2 2 3" xfId="31580" xr:uid="{00000000-0005-0000-0000-0000B9520000}"/>
    <cellStyle name="RowTitles1-Detail 5 5 2 3" xfId="15946" xr:uid="{00000000-0005-0000-0000-0000BA520000}"/>
    <cellStyle name="RowTitles1-Detail 5 5 2 3 2" xfId="28612" xr:uid="{00000000-0005-0000-0000-0000BB520000}"/>
    <cellStyle name="RowTitles1-Detail 5 5 2 3 2 2" xfId="37399" xr:uid="{00000000-0005-0000-0000-0000BC520000}"/>
    <cellStyle name="RowTitles1-Detail 5 5 2 4" xfId="7502" xr:uid="{00000000-0005-0000-0000-0000BD520000}"/>
    <cellStyle name="RowTitles1-Detail 5 5 2 4 2" xfId="19330" xr:uid="{00000000-0005-0000-0000-0000BE520000}"/>
    <cellStyle name="RowTitles1-Detail 5 5 2 5" xfId="26260" xr:uid="{00000000-0005-0000-0000-0000BF520000}"/>
    <cellStyle name="RowTitles1-Detail 5 5 3" xfId="4222" xr:uid="{00000000-0005-0000-0000-0000C0520000}"/>
    <cellStyle name="RowTitles1-Detail 5 5 3 2" xfId="13844" xr:uid="{00000000-0005-0000-0000-0000C1520000}"/>
    <cellStyle name="RowTitles1-Detail 5 5 3 2 2" xfId="24188" xr:uid="{00000000-0005-0000-0000-0000C2520000}"/>
    <cellStyle name="RowTitles1-Detail 5 5 3 2 2 2" xfId="35411" xr:uid="{00000000-0005-0000-0000-0000C3520000}"/>
    <cellStyle name="RowTitles1-Detail 5 5 3 2 3" xfId="32843" xr:uid="{00000000-0005-0000-0000-0000C4520000}"/>
    <cellStyle name="RowTitles1-Detail 5 5 3 3" xfId="17408" xr:uid="{00000000-0005-0000-0000-0000C5520000}"/>
    <cellStyle name="RowTitles1-Detail 5 5 3 3 2" xfId="30074" xr:uid="{00000000-0005-0000-0000-0000C6520000}"/>
    <cellStyle name="RowTitles1-Detail 5 5 3 3 2 2" xfId="38851" xr:uid="{00000000-0005-0000-0000-0000C7520000}"/>
    <cellStyle name="RowTitles1-Detail 5 5 3 4" xfId="9825" xr:uid="{00000000-0005-0000-0000-0000C8520000}"/>
    <cellStyle name="RowTitles1-Detail 5 5 3 4 2" xfId="18777" xr:uid="{00000000-0005-0000-0000-0000C9520000}"/>
    <cellStyle name="RowTitles1-Detail 5 5 3 5" xfId="19375" xr:uid="{00000000-0005-0000-0000-0000CA520000}"/>
    <cellStyle name="RowTitles1-Detail 5 5 4" xfId="11115" xr:uid="{00000000-0005-0000-0000-0000CB520000}"/>
    <cellStyle name="RowTitles1-Detail 5 5 4 2" xfId="21548" xr:uid="{00000000-0005-0000-0000-0000CC520000}"/>
    <cellStyle name="RowTitles1-Detail 5 5 4 2 2" xfId="33696" xr:uid="{00000000-0005-0000-0000-0000CD520000}"/>
    <cellStyle name="RowTitles1-Detail 5 5 4 3" xfId="30858" xr:uid="{00000000-0005-0000-0000-0000CE520000}"/>
    <cellStyle name="RowTitles1-Detail 5 5 5" xfId="14822" xr:uid="{00000000-0005-0000-0000-0000CF520000}"/>
    <cellStyle name="RowTitles1-Detail 5 5 5 2" xfId="27501" xr:uid="{00000000-0005-0000-0000-0000D0520000}"/>
    <cellStyle name="RowTitles1-Detail 5 5 5 2 2" xfId="36322" xr:uid="{00000000-0005-0000-0000-0000D1520000}"/>
    <cellStyle name="RowTitles1-Detail 5 5 6" xfId="5957" xr:uid="{00000000-0005-0000-0000-0000D2520000}"/>
    <cellStyle name="RowTitles1-Detail 5 5 6 2" xfId="25957" xr:uid="{00000000-0005-0000-0000-0000D3520000}"/>
    <cellStyle name="RowTitles1-Detail 5 5 7" xfId="19935" xr:uid="{00000000-0005-0000-0000-0000D4520000}"/>
    <cellStyle name="RowTitles1-Detail 5 6" xfId="1646" xr:uid="{00000000-0005-0000-0000-0000D5520000}"/>
    <cellStyle name="RowTitles1-Detail 5 6 2" xfId="2659" xr:uid="{00000000-0005-0000-0000-0000D6520000}"/>
    <cellStyle name="RowTitles1-Detail 5 6 2 2" xfId="12300" xr:uid="{00000000-0005-0000-0000-0000D7520000}"/>
    <cellStyle name="RowTitles1-Detail 5 6 2 2 2" xfId="22700" xr:uid="{00000000-0005-0000-0000-0000D8520000}"/>
    <cellStyle name="RowTitles1-Detail 5 6 2 2 2 2" xfId="34381" xr:uid="{00000000-0005-0000-0000-0000D9520000}"/>
    <cellStyle name="RowTitles1-Detail 5 6 2 2 3" xfId="31581" xr:uid="{00000000-0005-0000-0000-0000DA520000}"/>
    <cellStyle name="RowTitles1-Detail 5 6 2 3" xfId="15947" xr:uid="{00000000-0005-0000-0000-0000DB520000}"/>
    <cellStyle name="RowTitles1-Detail 5 6 2 3 2" xfId="28613" xr:uid="{00000000-0005-0000-0000-0000DC520000}"/>
    <cellStyle name="RowTitles1-Detail 5 6 2 3 2 2" xfId="37400" xr:uid="{00000000-0005-0000-0000-0000DD520000}"/>
    <cellStyle name="RowTitles1-Detail 5 6 2 4" xfId="7503" xr:uid="{00000000-0005-0000-0000-0000DE520000}"/>
    <cellStyle name="RowTitles1-Detail 5 6 2 4 2" xfId="24809" xr:uid="{00000000-0005-0000-0000-0000DF520000}"/>
    <cellStyle name="RowTitles1-Detail 5 6 2 5" xfId="20416" xr:uid="{00000000-0005-0000-0000-0000E0520000}"/>
    <cellStyle name="RowTitles1-Detail 5 6 3" xfId="4424" xr:uid="{00000000-0005-0000-0000-0000E1520000}"/>
    <cellStyle name="RowTitles1-Detail 5 6 3 2" xfId="14046" xr:uid="{00000000-0005-0000-0000-0000E2520000}"/>
    <cellStyle name="RowTitles1-Detail 5 6 3 2 2" xfId="24382" xr:uid="{00000000-0005-0000-0000-0000E3520000}"/>
    <cellStyle name="RowTitles1-Detail 5 6 3 2 2 2" xfId="35542" xr:uid="{00000000-0005-0000-0000-0000E4520000}"/>
    <cellStyle name="RowTitles1-Detail 5 6 3 2 3" xfId="32995" xr:uid="{00000000-0005-0000-0000-0000E5520000}"/>
    <cellStyle name="RowTitles1-Detail 5 6 3 3" xfId="17595" xr:uid="{00000000-0005-0000-0000-0000E6520000}"/>
    <cellStyle name="RowTitles1-Detail 5 6 3 3 2" xfId="30261" xr:uid="{00000000-0005-0000-0000-0000E7520000}"/>
    <cellStyle name="RowTitles1-Detail 5 6 3 3 2 2" xfId="39038" xr:uid="{00000000-0005-0000-0000-0000E8520000}"/>
    <cellStyle name="RowTitles1-Detail 5 6 3 4" xfId="9826" xr:uid="{00000000-0005-0000-0000-0000E9520000}"/>
    <cellStyle name="RowTitles1-Detail 5 6 3 4 2" xfId="24567" xr:uid="{00000000-0005-0000-0000-0000EA520000}"/>
    <cellStyle name="RowTitles1-Detail 5 6 3 5" xfId="24714" xr:uid="{00000000-0005-0000-0000-0000EB520000}"/>
    <cellStyle name="RowTitles1-Detail 5 6 4" xfId="11317" xr:uid="{00000000-0005-0000-0000-0000EC520000}"/>
    <cellStyle name="RowTitles1-Detail 5 6 4 2" xfId="21745" xr:uid="{00000000-0005-0000-0000-0000ED520000}"/>
    <cellStyle name="RowTitles1-Detail 5 6 4 2 2" xfId="33827" xr:uid="{00000000-0005-0000-0000-0000EE520000}"/>
    <cellStyle name="RowTitles1-Detail 5 6 4 3" xfId="31010" xr:uid="{00000000-0005-0000-0000-0000EF520000}"/>
    <cellStyle name="RowTitles1-Detail 5 6 5" xfId="15024" xr:uid="{00000000-0005-0000-0000-0000F0520000}"/>
    <cellStyle name="RowTitles1-Detail 5 6 5 2" xfId="27695" xr:uid="{00000000-0005-0000-0000-0000F1520000}"/>
    <cellStyle name="RowTitles1-Detail 5 6 5 2 2" xfId="36509" xr:uid="{00000000-0005-0000-0000-0000F2520000}"/>
    <cellStyle name="RowTitles1-Detail 5 6 6" xfId="5958" xr:uid="{00000000-0005-0000-0000-0000F3520000}"/>
    <cellStyle name="RowTitles1-Detail 5 6 6 2" xfId="18486" xr:uid="{00000000-0005-0000-0000-0000F4520000}"/>
    <cellStyle name="RowTitles1-Detail 5 6 7" xfId="19728" xr:uid="{00000000-0005-0000-0000-0000F5520000}"/>
    <cellStyle name="RowTitles1-Detail 5 7" xfId="2654" xr:uid="{00000000-0005-0000-0000-0000F6520000}"/>
    <cellStyle name="RowTitles1-Detail 5 7 2" xfId="12295" xr:uid="{00000000-0005-0000-0000-0000F7520000}"/>
    <cellStyle name="RowTitles1-Detail 5 7 2 2" xfId="22695" xr:uid="{00000000-0005-0000-0000-0000F8520000}"/>
    <cellStyle name="RowTitles1-Detail 5 7 2 2 2" xfId="34376" xr:uid="{00000000-0005-0000-0000-0000F9520000}"/>
    <cellStyle name="RowTitles1-Detail 5 7 2 3" xfId="31576" xr:uid="{00000000-0005-0000-0000-0000FA520000}"/>
    <cellStyle name="RowTitles1-Detail 5 7 3" xfId="15942" xr:uid="{00000000-0005-0000-0000-0000FB520000}"/>
    <cellStyle name="RowTitles1-Detail 5 7 3 2" xfId="28608" xr:uid="{00000000-0005-0000-0000-0000FC520000}"/>
    <cellStyle name="RowTitles1-Detail 5 7 3 2 2" xfId="37395" xr:uid="{00000000-0005-0000-0000-0000FD520000}"/>
    <cellStyle name="RowTitles1-Detail 5 7 4" xfId="6402" xr:uid="{00000000-0005-0000-0000-0000FE520000}"/>
    <cellStyle name="RowTitles1-Detail 5 7 4 2" xfId="18634" xr:uid="{00000000-0005-0000-0000-0000FF520000}"/>
    <cellStyle name="RowTitles1-Detail 5 7 5" xfId="25830" xr:uid="{00000000-0005-0000-0000-000000530000}"/>
    <cellStyle name="RowTitles1-Detail 5 8" xfId="8919" xr:uid="{00000000-0005-0000-0000-000001530000}"/>
    <cellStyle name="RowTitles1-Detail 5 8 2" xfId="5357" xr:uid="{00000000-0005-0000-0000-000002530000}"/>
    <cellStyle name="RowTitles1-Detail 5 9" xfId="10793" xr:uid="{00000000-0005-0000-0000-000003530000}"/>
    <cellStyle name="RowTitles1-Detail 5 9 2" xfId="26178" xr:uid="{00000000-0005-0000-0000-000004530000}"/>
    <cellStyle name="RowTitles1-Detail 5 9 2 2" xfId="35738" xr:uid="{00000000-0005-0000-0000-000005530000}"/>
    <cellStyle name="RowTitles1-Detail 5_STUD aligned by INSTIT" xfId="5010" xr:uid="{00000000-0005-0000-0000-000006530000}"/>
    <cellStyle name="RowTitles1-Detail 6" xfId="383" xr:uid="{00000000-0005-0000-0000-000007530000}"/>
    <cellStyle name="RowTitles1-Detail 6 2" xfId="739" xr:uid="{00000000-0005-0000-0000-000008530000}"/>
    <cellStyle name="RowTitles1-Detail 6 2 2" xfId="2661" xr:uid="{00000000-0005-0000-0000-000009530000}"/>
    <cellStyle name="RowTitles1-Detail 6 2 2 2" xfId="12302" xr:uid="{00000000-0005-0000-0000-00000A530000}"/>
    <cellStyle name="RowTitles1-Detail 6 2 2 2 2" xfId="22702" xr:uid="{00000000-0005-0000-0000-00000B530000}"/>
    <cellStyle name="RowTitles1-Detail 6 2 2 2 2 2" xfId="34383" xr:uid="{00000000-0005-0000-0000-00000C530000}"/>
    <cellStyle name="RowTitles1-Detail 6 2 2 2 3" xfId="31583" xr:uid="{00000000-0005-0000-0000-00000D530000}"/>
    <cellStyle name="RowTitles1-Detail 6 2 2 3" xfId="15949" xr:uid="{00000000-0005-0000-0000-00000E530000}"/>
    <cellStyle name="RowTitles1-Detail 6 2 2 3 2" xfId="28615" xr:uid="{00000000-0005-0000-0000-00000F530000}"/>
    <cellStyle name="RowTitles1-Detail 6 2 2 3 2 2" xfId="37402" xr:uid="{00000000-0005-0000-0000-000010530000}"/>
    <cellStyle name="RowTitles1-Detail 6 2 2 4" xfId="6709" xr:uid="{00000000-0005-0000-0000-000011530000}"/>
    <cellStyle name="RowTitles1-Detail 6 2 2 4 2" xfId="18870" xr:uid="{00000000-0005-0000-0000-000012530000}"/>
    <cellStyle name="RowTitles1-Detail 6 2 2 5" xfId="25853" xr:uid="{00000000-0005-0000-0000-000013530000}"/>
    <cellStyle name="RowTitles1-Detail 6 2 3" xfId="3520" xr:uid="{00000000-0005-0000-0000-000014530000}"/>
    <cellStyle name="RowTitles1-Detail 6 2 3 2" xfId="13152" xr:uid="{00000000-0005-0000-0000-000015530000}"/>
    <cellStyle name="RowTitles1-Detail 6 2 3 2 2" xfId="23520" xr:uid="{00000000-0005-0000-0000-000016530000}"/>
    <cellStyle name="RowTitles1-Detail 6 2 3 2 2 2" xfId="34970" xr:uid="{00000000-0005-0000-0000-000017530000}"/>
    <cellStyle name="RowTitles1-Detail 6 2 3 2 3" xfId="32333" xr:uid="{00000000-0005-0000-0000-000018530000}"/>
    <cellStyle name="RowTitles1-Detail 6 2 3 3" xfId="16762" xr:uid="{00000000-0005-0000-0000-000019530000}"/>
    <cellStyle name="RowTitles1-Detail 6 2 3 3 2" xfId="29428" xr:uid="{00000000-0005-0000-0000-00001A530000}"/>
    <cellStyle name="RowTitles1-Detail 6 2 3 3 2 2" xfId="38209" xr:uid="{00000000-0005-0000-0000-00001B530000}"/>
    <cellStyle name="RowTitles1-Detail 6 2 3 4" xfId="8215" xr:uid="{00000000-0005-0000-0000-00001C530000}"/>
    <cellStyle name="RowTitles1-Detail 6 2 3 4 2" xfId="20907" xr:uid="{00000000-0005-0000-0000-00001D530000}"/>
    <cellStyle name="RowTitles1-Detail 6 2 3 5" xfId="24736" xr:uid="{00000000-0005-0000-0000-00001E530000}"/>
    <cellStyle name="RowTitles1-Detail 6 2 4" xfId="7845" xr:uid="{00000000-0005-0000-0000-00001F530000}"/>
    <cellStyle name="RowTitles1-Detail 6 2 4 2" xfId="19154" xr:uid="{00000000-0005-0000-0000-000020530000}"/>
    <cellStyle name="RowTitles1-Detail 6 2 5" xfId="10522" xr:uid="{00000000-0005-0000-0000-000021530000}"/>
    <cellStyle name="RowTitles1-Detail 6 2 5 2" xfId="21019" xr:uid="{00000000-0005-0000-0000-000022530000}"/>
    <cellStyle name="RowTitles1-Detail 6 2 5 2 2" xfId="33393" xr:uid="{00000000-0005-0000-0000-000023530000}"/>
    <cellStyle name="RowTitles1-Detail 6 2 5 3" xfId="30504" xr:uid="{00000000-0005-0000-0000-000024530000}"/>
    <cellStyle name="RowTitles1-Detail 6 2 6" xfId="10602" xr:uid="{00000000-0005-0000-0000-000025530000}"/>
    <cellStyle name="RowTitles1-Detail 6 2 6 2" xfId="26030" xr:uid="{00000000-0005-0000-0000-000026530000}"/>
    <cellStyle name="RowTitles1-Detail 6 2 6 2 2" xfId="35728" xr:uid="{00000000-0005-0000-0000-000027530000}"/>
    <cellStyle name="RowTitles1-Detail 6 2 7" xfId="5243" xr:uid="{00000000-0005-0000-0000-000028530000}"/>
    <cellStyle name="RowTitles1-Detail 6 2 7 2" xfId="18951" xr:uid="{00000000-0005-0000-0000-000029530000}"/>
    <cellStyle name="RowTitles1-Detail 6 2 8" xfId="26360" xr:uid="{00000000-0005-0000-0000-00002A530000}"/>
    <cellStyle name="RowTitles1-Detail 6 3" xfId="1018" xr:uid="{00000000-0005-0000-0000-00002B530000}"/>
    <cellStyle name="RowTitles1-Detail 6 3 2" xfId="2662" xr:uid="{00000000-0005-0000-0000-00002C530000}"/>
    <cellStyle name="RowTitles1-Detail 6 3 2 2" xfId="12303" xr:uid="{00000000-0005-0000-0000-00002D530000}"/>
    <cellStyle name="RowTitles1-Detail 6 3 2 2 2" xfId="22703" xr:uid="{00000000-0005-0000-0000-00002E530000}"/>
    <cellStyle name="RowTitles1-Detail 6 3 2 2 2 2" xfId="34384" xr:uid="{00000000-0005-0000-0000-00002F530000}"/>
    <cellStyle name="RowTitles1-Detail 6 3 2 2 3" xfId="31584" xr:uid="{00000000-0005-0000-0000-000030530000}"/>
    <cellStyle name="RowTitles1-Detail 6 3 2 3" xfId="15950" xr:uid="{00000000-0005-0000-0000-000031530000}"/>
    <cellStyle name="RowTitles1-Detail 6 3 2 3 2" xfId="28616" xr:uid="{00000000-0005-0000-0000-000032530000}"/>
    <cellStyle name="RowTitles1-Detail 6 3 2 3 2 2" xfId="37403" xr:uid="{00000000-0005-0000-0000-000033530000}"/>
    <cellStyle name="RowTitles1-Detail 6 3 2 4" xfId="6864" xr:uid="{00000000-0005-0000-0000-000034530000}"/>
    <cellStyle name="RowTitles1-Detail 6 3 2 4 2" xfId="18340" xr:uid="{00000000-0005-0000-0000-000035530000}"/>
    <cellStyle name="RowTitles1-Detail 6 3 2 5" xfId="19318" xr:uid="{00000000-0005-0000-0000-000036530000}"/>
    <cellStyle name="RowTitles1-Detail 6 3 3" xfId="3796" xr:uid="{00000000-0005-0000-0000-000037530000}"/>
    <cellStyle name="RowTitles1-Detail 6 3 3 2" xfId="13423" xr:uid="{00000000-0005-0000-0000-000038530000}"/>
    <cellStyle name="RowTitles1-Detail 6 3 3 2 2" xfId="23785" xr:uid="{00000000-0005-0000-0000-000039530000}"/>
    <cellStyle name="RowTitles1-Detail 6 3 3 2 2 2" xfId="35135" xr:uid="{00000000-0005-0000-0000-00003A530000}"/>
    <cellStyle name="RowTitles1-Detail 6 3 3 2 3" xfId="32526" xr:uid="{00000000-0005-0000-0000-00003B530000}"/>
    <cellStyle name="RowTitles1-Detail 6 3 3 3" xfId="17017" xr:uid="{00000000-0005-0000-0000-00003C530000}"/>
    <cellStyle name="RowTitles1-Detail 6 3 3 3 2" xfId="29683" xr:uid="{00000000-0005-0000-0000-00003D530000}"/>
    <cellStyle name="RowTitles1-Detail 6 3 3 3 2 2" xfId="38462" xr:uid="{00000000-0005-0000-0000-00003E530000}"/>
    <cellStyle name="RowTitles1-Detail 6 3 3 4" xfId="8370" xr:uid="{00000000-0005-0000-0000-00003F530000}"/>
    <cellStyle name="RowTitles1-Detail 6 3 3 4 2" xfId="25738" xr:uid="{00000000-0005-0000-0000-000040530000}"/>
    <cellStyle name="RowTitles1-Detail 6 3 3 5" xfId="18693" xr:uid="{00000000-0005-0000-0000-000041530000}"/>
    <cellStyle name="RowTitles1-Detail 6 3 4" xfId="9164" xr:uid="{00000000-0005-0000-0000-000042530000}"/>
    <cellStyle name="RowTitles1-Detail 6 3 4 2" xfId="19682" xr:uid="{00000000-0005-0000-0000-000043530000}"/>
    <cellStyle name="RowTitles1-Detail 6 3 5" xfId="14421" xr:uid="{00000000-0005-0000-0000-000044530000}"/>
    <cellStyle name="RowTitles1-Detail 6 3 5 2" xfId="27115" xr:uid="{00000000-0005-0000-0000-000045530000}"/>
    <cellStyle name="RowTitles1-Detail 6 3 5 2 2" xfId="35952" xr:uid="{00000000-0005-0000-0000-000046530000}"/>
    <cellStyle name="RowTitles1-Detail 6 4" xfId="1251" xr:uid="{00000000-0005-0000-0000-000047530000}"/>
    <cellStyle name="RowTitles1-Detail 6 4 2" xfId="2663" xr:uid="{00000000-0005-0000-0000-000048530000}"/>
    <cellStyle name="RowTitles1-Detail 6 4 2 2" xfId="12304" xr:uid="{00000000-0005-0000-0000-000049530000}"/>
    <cellStyle name="RowTitles1-Detail 6 4 2 2 2" xfId="22704" xr:uid="{00000000-0005-0000-0000-00004A530000}"/>
    <cellStyle name="RowTitles1-Detail 6 4 2 2 2 2" xfId="34385" xr:uid="{00000000-0005-0000-0000-00004B530000}"/>
    <cellStyle name="RowTitles1-Detail 6 4 2 2 3" xfId="31585" xr:uid="{00000000-0005-0000-0000-00004C530000}"/>
    <cellStyle name="RowTitles1-Detail 6 4 2 3" xfId="15951" xr:uid="{00000000-0005-0000-0000-00004D530000}"/>
    <cellStyle name="RowTitles1-Detail 6 4 2 3 2" xfId="28617" xr:uid="{00000000-0005-0000-0000-00004E530000}"/>
    <cellStyle name="RowTitles1-Detail 6 4 2 3 2 2" xfId="37404" xr:uid="{00000000-0005-0000-0000-00004F530000}"/>
    <cellStyle name="RowTitles1-Detail 6 4 2 4" xfId="7504" xr:uid="{00000000-0005-0000-0000-000050530000}"/>
    <cellStyle name="RowTitles1-Detail 6 4 2 4 2" xfId="26272" xr:uid="{00000000-0005-0000-0000-000051530000}"/>
    <cellStyle name="RowTitles1-Detail 6 4 2 5" xfId="24763" xr:uid="{00000000-0005-0000-0000-000052530000}"/>
    <cellStyle name="RowTitles1-Detail 6 4 3" xfId="4029" xr:uid="{00000000-0005-0000-0000-000053530000}"/>
    <cellStyle name="RowTitles1-Detail 6 4 3 2" xfId="13651" xr:uid="{00000000-0005-0000-0000-000054530000}"/>
    <cellStyle name="RowTitles1-Detail 6 4 3 2 2" xfId="24004" xr:uid="{00000000-0005-0000-0000-000055530000}"/>
    <cellStyle name="RowTitles1-Detail 6 4 3 2 2 2" xfId="35283" xr:uid="{00000000-0005-0000-0000-000056530000}"/>
    <cellStyle name="RowTitles1-Detail 6 4 3 2 3" xfId="32697" xr:uid="{00000000-0005-0000-0000-000057530000}"/>
    <cellStyle name="RowTitles1-Detail 6 4 3 3" xfId="17230" xr:uid="{00000000-0005-0000-0000-000058530000}"/>
    <cellStyle name="RowTitles1-Detail 6 4 3 3 2" xfId="29896" xr:uid="{00000000-0005-0000-0000-000059530000}"/>
    <cellStyle name="RowTitles1-Detail 6 4 3 3 2 2" xfId="38673" xr:uid="{00000000-0005-0000-0000-00005A530000}"/>
    <cellStyle name="RowTitles1-Detail 6 4 3 4" xfId="9827" xr:uid="{00000000-0005-0000-0000-00005B530000}"/>
    <cellStyle name="RowTitles1-Detail 6 4 3 4 2" xfId="24976" xr:uid="{00000000-0005-0000-0000-00005C530000}"/>
    <cellStyle name="RowTitles1-Detail 6 4 3 5" xfId="18738" xr:uid="{00000000-0005-0000-0000-00005D530000}"/>
    <cellStyle name="RowTitles1-Detail 6 4 4" xfId="10922" xr:uid="{00000000-0005-0000-0000-00005E530000}"/>
    <cellStyle name="RowTitles1-Detail 6 4 4 2" xfId="21363" xr:uid="{00000000-0005-0000-0000-00005F530000}"/>
    <cellStyle name="RowTitles1-Detail 6 4 4 2 2" xfId="33568" xr:uid="{00000000-0005-0000-0000-000060530000}"/>
    <cellStyle name="RowTitles1-Detail 6 4 4 3" xfId="30712" xr:uid="{00000000-0005-0000-0000-000061530000}"/>
    <cellStyle name="RowTitles1-Detail 6 4 5" xfId="14629" xr:uid="{00000000-0005-0000-0000-000062530000}"/>
    <cellStyle name="RowTitles1-Detail 6 4 5 2" xfId="27315" xr:uid="{00000000-0005-0000-0000-000063530000}"/>
    <cellStyle name="RowTitles1-Detail 6 4 5 2 2" xfId="36144" xr:uid="{00000000-0005-0000-0000-000064530000}"/>
    <cellStyle name="RowTitles1-Detail 6 4 6" xfId="5959" xr:uid="{00000000-0005-0000-0000-000065530000}"/>
    <cellStyle name="RowTitles1-Detail 6 4 6 2" xfId="26802" xr:uid="{00000000-0005-0000-0000-000066530000}"/>
    <cellStyle name="RowTitles1-Detail 6 4 7" xfId="19320" xr:uid="{00000000-0005-0000-0000-000067530000}"/>
    <cellStyle name="RowTitles1-Detail 6 5" xfId="1468" xr:uid="{00000000-0005-0000-0000-000068530000}"/>
    <cellStyle name="RowTitles1-Detail 6 5 2" xfId="2664" xr:uid="{00000000-0005-0000-0000-000069530000}"/>
    <cellStyle name="RowTitles1-Detail 6 5 2 2" xfId="12305" xr:uid="{00000000-0005-0000-0000-00006A530000}"/>
    <cellStyle name="RowTitles1-Detail 6 5 2 2 2" xfId="22705" xr:uid="{00000000-0005-0000-0000-00006B530000}"/>
    <cellStyle name="RowTitles1-Detail 6 5 2 2 2 2" xfId="34386" xr:uid="{00000000-0005-0000-0000-00006C530000}"/>
    <cellStyle name="RowTitles1-Detail 6 5 2 2 3" xfId="31586" xr:uid="{00000000-0005-0000-0000-00006D530000}"/>
    <cellStyle name="RowTitles1-Detail 6 5 2 3" xfId="15952" xr:uid="{00000000-0005-0000-0000-00006E530000}"/>
    <cellStyle name="RowTitles1-Detail 6 5 2 3 2" xfId="28618" xr:uid="{00000000-0005-0000-0000-00006F530000}"/>
    <cellStyle name="RowTitles1-Detail 6 5 2 3 2 2" xfId="37405" xr:uid="{00000000-0005-0000-0000-000070530000}"/>
    <cellStyle name="RowTitles1-Detail 6 5 2 4" xfId="7505" xr:uid="{00000000-0005-0000-0000-000071530000}"/>
    <cellStyle name="RowTitles1-Detail 6 5 2 4 2" xfId="25595" xr:uid="{00000000-0005-0000-0000-000072530000}"/>
    <cellStyle name="RowTitles1-Detail 6 5 2 5" xfId="17837" xr:uid="{00000000-0005-0000-0000-000073530000}"/>
    <cellStyle name="RowTitles1-Detail 6 5 3" xfId="4246" xr:uid="{00000000-0005-0000-0000-000074530000}"/>
    <cellStyle name="RowTitles1-Detail 6 5 3 2" xfId="13868" xr:uid="{00000000-0005-0000-0000-000075530000}"/>
    <cellStyle name="RowTitles1-Detail 6 5 3 2 2" xfId="24211" xr:uid="{00000000-0005-0000-0000-000076530000}"/>
    <cellStyle name="RowTitles1-Detail 6 5 3 2 2 2" xfId="35424" xr:uid="{00000000-0005-0000-0000-000077530000}"/>
    <cellStyle name="RowTitles1-Detail 6 5 3 2 3" xfId="32859" xr:uid="{00000000-0005-0000-0000-000078530000}"/>
    <cellStyle name="RowTitles1-Detail 6 5 3 3" xfId="17429" xr:uid="{00000000-0005-0000-0000-000079530000}"/>
    <cellStyle name="RowTitles1-Detail 6 5 3 3 2" xfId="30095" xr:uid="{00000000-0005-0000-0000-00007A530000}"/>
    <cellStyle name="RowTitles1-Detail 6 5 3 3 2 2" xfId="38872" xr:uid="{00000000-0005-0000-0000-00007B530000}"/>
    <cellStyle name="RowTitles1-Detail 6 5 3 4" xfId="9828" xr:uid="{00000000-0005-0000-0000-00007C530000}"/>
    <cellStyle name="RowTitles1-Detail 6 5 3 4 2" xfId="20372" xr:uid="{00000000-0005-0000-0000-00007D530000}"/>
    <cellStyle name="RowTitles1-Detail 6 5 3 5" xfId="8696" xr:uid="{00000000-0005-0000-0000-00007E530000}"/>
    <cellStyle name="RowTitles1-Detail 6 5 4" xfId="11139" xr:uid="{00000000-0005-0000-0000-00007F530000}"/>
    <cellStyle name="RowTitles1-Detail 6 5 4 2" xfId="21571" xr:uid="{00000000-0005-0000-0000-000080530000}"/>
    <cellStyle name="RowTitles1-Detail 6 5 4 2 2" xfId="33709" xr:uid="{00000000-0005-0000-0000-000081530000}"/>
    <cellStyle name="RowTitles1-Detail 6 5 4 3" xfId="30874" xr:uid="{00000000-0005-0000-0000-000082530000}"/>
    <cellStyle name="RowTitles1-Detail 6 5 5" xfId="14846" xr:uid="{00000000-0005-0000-0000-000083530000}"/>
    <cellStyle name="RowTitles1-Detail 6 5 5 2" xfId="27524" xr:uid="{00000000-0005-0000-0000-000084530000}"/>
    <cellStyle name="RowTitles1-Detail 6 5 5 2 2" xfId="36343" xr:uid="{00000000-0005-0000-0000-000085530000}"/>
    <cellStyle name="RowTitles1-Detail 6 5 6" xfId="5960" xr:uid="{00000000-0005-0000-0000-000086530000}"/>
    <cellStyle name="RowTitles1-Detail 6 5 6 2" xfId="18599" xr:uid="{00000000-0005-0000-0000-000087530000}"/>
    <cellStyle name="RowTitles1-Detail 6 5 7" xfId="19109" xr:uid="{00000000-0005-0000-0000-000088530000}"/>
    <cellStyle name="RowTitles1-Detail 6 6" xfId="1670" xr:uid="{00000000-0005-0000-0000-000089530000}"/>
    <cellStyle name="RowTitles1-Detail 6 6 2" xfId="2665" xr:uid="{00000000-0005-0000-0000-00008A530000}"/>
    <cellStyle name="RowTitles1-Detail 6 6 2 2" xfId="12306" xr:uid="{00000000-0005-0000-0000-00008B530000}"/>
    <cellStyle name="RowTitles1-Detail 6 6 2 2 2" xfId="22706" xr:uid="{00000000-0005-0000-0000-00008C530000}"/>
    <cellStyle name="RowTitles1-Detail 6 6 2 2 2 2" xfId="34387" xr:uid="{00000000-0005-0000-0000-00008D530000}"/>
    <cellStyle name="RowTitles1-Detail 6 6 2 2 3" xfId="31587" xr:uid="{00000000-0005-0000-0000-00008E530000}"/>
    <cellStyle name="RowTitles1-Detail 6 6 2 3" xfId="15953" xr:uid="{00000000-0005-0000-0000-00008F530000}"/>
    <cellStyle name="RowTitles1-Detail 6 6 2 3 2" xfId="28619" xr:uid="{00000000-0005-0000-0000-000090530000}"/>
    <cellStyle name="RowTitles1-Detail 6 6 2 3 2 2" xfId="37406" xr:uid="{00000000-0005-0000-0000-000091530000}"/>
    <cellStyle name="RowTitles1-Detail 6 6 2 4" xfId="7506" xr:uid="{00000000-0005-0000-0000-000092530000}"/>
    <cellStyle name="RowTitles1-Detail 6 6 2 4 2" xfId="23316" xr:uid="{00000000-0005-0000-0000-000093530000}"/>
    <cellStyle name="RowTitles1-Detail 6 6 2 5" xfId="18250" xr:uid="{00000000-0005-0000-0000-000094530000}"/>
    <cellStyle name="RowTitles1-Detail 6 6 3" xfId="4448" xr:uid="{00000000-0005-0000-0000-000095530000}"/>
    <cellStyle name="RowTitles1-Detail 6 6 3 2" xfId="14070" xr:uid="{00000000-0005-0000-0000-000096530000}"/>
    <cellStyle name="RowTitles1-Detail 6 6 3 2 2" xfId="24403" xr:uid="{00000000-0005-0000-0000-000097530000}"/>
    <cellStyle name="RowTitles1-Detail 6 6 3 2 2 2" xfId="35555" xr:uid="{00000000-0005-0000-0000-000098530000}"/>
    <cellStyle name="RowTitles1-Detail 6 6 3 2 3" xfId="33011" xr:uid="{00000000-0005-0000-0000-000099530000}"/>
    <cellStyle name="RowTitles1-Detail 6 6 3 3" xfId="17616" xr:uid="{00000000-0005-0000-0000-00009A530000}"/>
    <cellStyle name="RowTitles1-Detail 6 6 3 3 2" xfId="30282" xr:uid="{00000000-0005-0000-0000-00009B530000}"/>
    <cellStyle name="RowTitles1-Detail 6 6 3 3 2 2" xfId="39059" xr:uid="{00000000-0005-0000-0000-00009C530000}"/>
    <cellStyle name="RowTitles1-Detail 6 6 3 4" xfId="9829" xr:uid="{00000000-0005-0000-0000-00009D530000}"/>
    <cellStyle name="RowTitles1-Detail 6 6 3 4 2" xfId="26401" xr:uid="{00000000-0005-0000-0000-00009E530000}"/>
    <cellStyle name="RowTitles1-Detail 6 6 3 5" xfId="18069" xr:uid="{00000000-0005-0000-0000-00009F530000}"/>
    <cellStyle name="RowTitles1-Detail 6 6 4" xfId="11341" xr:uid="{00000000-0005-0000-0000-0000A0530000}"/>
    <cellStyle name="RowTitles1-Detail 6 6 4 2" xfId="21767" xr:uid="{00000000-0005-0000-0000-0000A1530000}"/>
    <cellStyle name="RowTitles1-Detail 6 6 4 2 2" xfId="33840" xr:uid="{00000000-0005-0000-0000-0000A2530000}"/>
    <cellStyle name="RowTitles1-Detail 6 6 4 3" xfId="31026" xr:uid="{00000000-0005-0000-0000-0000A3530000}"/>
    <cellStyle name="RowTitles1-Detail 6 6 5" xfId="15048" xr:uid="{00000000-0005-0000-0000-0000A4530000}"/>
    <cellStyle name="RowTitles1-Detail 6 6 5 2" xfId="27718" xr:uid="{00000000-0005-0000-0000-0000A5530000}"/>
    <cellStyle name="RowTitles1-Detail 6 6 5 2 2" xfId="36530" xr:uid="{00000000-0005-0000-0000-0000A6530000}"/>
    <cellStyle name="RowTitles1-Detail 6 6 6" xfId="5961" xr:uid="{00000000-0005-0000-0000-0000A7530000}"/>
    <cellStyle name="RowTitles1-Detail 6 6 6 2" xfId="19836" xr:uid="{00000000-0005-0000-0000-0000A8530000}"/>
    <cellStyle name="RowTitles1-Detail 6 6 7" xfId="18123" xr:uid="{00000000-0005-0000-0000-0000A9530000}"/>
    <cellStyle name="RowTitles1-Detail 6 7" xfId="2660" xr:uid="{00000000-0005-0000-0000-0000AA530000}"/>
    <cellStyle name="RowTitles1-Detail 6 7 2" xfId="12301" xr:uid="{00000000-0005-0000-0000-0000AB530000}"/>
    <cellStyle name="RowTitles1-Detail 6 7 2 2" xfId="22701" xr:uid="{00000000-0005-0000-0000-0000AC530000}"/>
    <cellStyle name="RowTitles1-Detail 6 7 2 2 2" xfId="34382" xr:uid="{00000000-0005-0000-0000-0000AD530000}"/>
    <cellStyle name="RowTitles1-Detail 6 7 2 3" xfId="31582" xr:uid="{00000000-0005-0000-0000-0000AE530000}"/>
    <cellStyle name="RowTitles1-Detail 6 7 3" xfId="15948" xr:uid="{00000000-0005-0000-0000-0000AF530000}"/>
    <cellStyle name="RowTitles1-Detail 6 7 3 2" xfId="28614" xr:uid="{00000000-0005-0000-0000-0000B0530000}"/>
    <cellStyle name="RowTitles1-Detail 6 7 3 2 2" xfId="37401" xr:uid="{00000000-0005-0000-0000-0000B1530000}"/>
    <cellStyle name="RowTitles1-Detail 6 7 4" xfId="6425" xr:uid="{00000000-0005-0000-0000-0000B2530000}"/>
    <cellStyle name="RowTitles1-Detail 6 7 4 2" xfId="21071" xr:uid="{00000000-0005-0000-0000-0000B3530000}"/>
    <cellStyle name="RowTitles1-Detail 6 7 5" xfId="26153" xr:uid="{00000000-0005-0000-0000-0000B4530000}"/>
    <cellStyle name="RowTitles1-Detail 6 8" xfId="3316" xr:uid="{00000000-0005-0000-0000-0000B5530000}"/>
    <cellStyle name="RowTitles1-Detail 6 8 2" xfId="12957" xr:uid="{00000000-0005-0000-0000-0000B6530000}"/>
    <cellStyle name="RowTitles1-Detail 6 8 2 2" xfId="23329" xr:uid="{00000000-0005-0000-0000-0000B7530000}"/>
    <cellStyle name="RowTitles1-Detail 6 8 2 2 2" xfId="34859" xr:uid="{00000000-0005-0000-0000-0000B8530000}"/>
    <cellStyle name="RowTitles1-Detail 6 8 2 3" xfId="32205" xr:uid="{00000000-0005-0000-0000-0000B9530000}"/>
    <cellStyle name="RowTitles1-Detail 6 8 3" xfId="16573" xr:uid="{00000000-0005-0000-0000-0000BA530000}"/>
    <cellStyle name="RowTitles1-Detail 6 8 3 2" xfId="29239" xr:uid="{00000000-0005-0000-0000-0000BB530000}"/>
    <cellStyle name="RowTitles1-Detail 6 8 3 2 2" xfId="38026" xr:uid="{00000000-0005-0000-0000-0000BC530000}"/>
    <cellStyle name="RowTitles1-Detail 6 8 4" xfId="8905" xr:uid="{00000000-0005-0000-0000-0000BD530000}"/>
    <cellStyle name="RowTitles1-Detail 6 8 4 2" xfId="19244" xr:uid="{00000000-0005-0000-0000-0000BE530000}"/>
    <cellStyle name="RowTitles1-Detail 6 8 5" xfId="17991" xr:uid="{00000000-0005-0000-0000-0000BF530000}"/>
    <cellStyle name="RowTitles1-Detail 6 9" xfId="10559" xr:uid="{00000000-0005-0000-0000-0000C0530000}"/>
    <cellStyle name="RowTitles1-Detail 6 9 2" xfId="24671" xr:uid="{00000000-0005-0000-0000-0000C1530000}"/>
    <cellStyle name="RowTitles1-Detail 6 9 2 2" xfId="35660" xr:uid="{00000000-0005-0000-0000-0000C2530000}"/>
    <cellStyle name="RowTitles1-Detail 6_STUD aligned by INSTIT" xfId="5011" xr:uid="{00000000-0005-0000-0000-0000C3530000}"/>
    <cellStyle name="RowTitles1-Detail 7" xfId="473" xr:uid="{00000000-0005-0000-0000-0000C4530000}"/>
    <cellStyle name="RowTitles1-Detail 7 2" xfId="829" xr:uid="{00000000-0005-0000-0000-0000C5530000}"/>
    <cellStyle name="RowTitles1-Detail 7 2 2" xfId="2667" xr:uid="{00000000-0005-0000-0000-0000C6530000}"/>
    <cellStyle name="RowTitles1-Detail 7 2 2 2" xfId="12308" xr:uid="{00000000-0005-0000-0000-0000C7530000}"/>
    <cellStyle name="RowTitles1-Detail 7 2 2 2 2" xfId="22708" xr:uid="{00000000-0005-0000-0000-0000C8530000}"/>
    <cellStyle name="RowTitles1-Detail 7 2 2 2 2 2" xfId="34389" xr:uid="{00000000-0005-0000-0000-0000C9530000}"/>
    <cellStyle name="RowTitles1-Detail 7 2 2 2 3" xfId="31589" xr:uid="{00000000-0005-0000-0000-0000CA530000}"/>
    <cellStyle name="RowTitles1-Detail 7 2 2 3" xfId="15955" xr:uid="{00000000-0005-0000-0000-0000CB530000}"/>
    <cellStyle name="RowTitles1-Detail 7 2 2 3 2" xfId="28621" xr:uid="{00000000-0005-0000-0000-0000CC530000}"/>
    <cellStyle name="RowTitles1-Detail 7 2 2 3 2 2" xfId="37408" xr:uid="{00000000-0005-0000-0000-0000CD530000}"/>
    <cellStyle name="RowTitles1-Detail 7 2 2 4" xfId="6947" xr:uid="{00000000-0005-0000-0000-0000CE530000}"/>
    <cellStyle name="RowTitles1-Detail 7 2 2 4 2" xfId="19899" xr:uid="{00000000-0005-0000-0000-0000CF530000}"/>
    <cellStyle name="RowTitles1-Detail 7 2 2 5" xfId="5438" xr:uid="{00000000-0005-0000-0000-0000D0530000}"/>
    <cellStyle name="RowTitles1-Detail 7 2 3" xfId="3610" xr:uid="{00000000-0005-0000-0000-0000D1530000}"/>
    <cellStyle name="RowTitles1-Detail 7 2 3 2" xfId="13238" xr:uid="{00000000-0005-0000-0000-0000D2530000}"/>
    <cellStyle name="RowTitles1-Detail 7 2 3 2 2" xfId="23605" xr:uid="{00000000-0005-0000-0000-0000D3530000}"/>
    <cellStyle name="RowTitles1-Detail 7 2 3 2 2 2" xfId="35022" xr:uid="{00000000-0005-0000-0000-0000D4530000}"/>
    <cellStyle name="RowTitles1-Detail 7 2 3 2 3" xfId="32393" xr:uid="{00000000-0005-0000-0000-0000D5530000}"/>
    <cellStyle name="RowTitles1-Detail 7 2 3 3" xfId="16844" xr:uid="{00000000-0005-0000-0000-0000D6530000}"/>
    <cellStyle name="RowTitles1-Detail 7 2 3 3 2" xfId="29510" xr:uid="{00000000-0005-0000-0000-0000D7530000}"/>
    <cellStyle name="RowTitles1-Detail 7 2 3 3 2 2" xfId="38290" xr:uid="{00000000-0005-0000-0000-0000D8530000}"/>
    <cellStyle name="RowTitles1-Detail 7 2 3 4" xfId="8455" xr:uid="{00000000-0005-0000-0000-0000D9530000}"/>
    <cellStyle name="RowTitles1-Detail 7 2 3 4 2" xfId="26756" xr:uid="{00000000-0005-0000-0000-0000DA530000}"/>
    <cellStyle name="RowTitles1-Detail 7 2 3 5" xfId="24885" xr:uid="{00000000-0005-0000-0000-0000DB530000}"/>
    <cellStyle name="RowTitles1-Detail 7 2 4" xfId="9250" xr:uid="{00000000-0005-0000-0000-0000DC530000}"/>
    <cellStyle name="RowTitles1-Detail 7 2 4 2" xfId="26664" xr:uid="{00000000-0005-0000-0000-0000DD530000}"/>
    <cellStyle name="RowTitles1-Detail 7 2 5" xfId="14244" xr:uid="{00000000-0005-0000-0000-0000DE530000}"/>
    <cellStyle name="RowTitles1-Detail 7 2 5 2" xfId="26945" xr:uid="{00000000-0005-0000-0000-0000DF530000}"/>
    <cellStyle name="RowTitles1-Detail 7 2 5 2 2" xfId="35788" xr:uid="{00000000-0005-0000-0000-0000E0530000}"/>
    <cellStyle name="RowTitles1-Detail 7 2 6" xfId="5429" xr:uid="{00000000-0005-0000-0000-0000E1530000}"/>
    <cellStyle name="RowTitles1-Detail 7 2 6 2" xfId="17757" xr:uid="{00000000-0005-0000-0000-0000E2530000}"/>
    <cellStyle name="RowTitles1-Detail 7 2 7" xfId="17888" xr:uid="{00000000-0005-0000-0000-0000E3530000}"/>
    <cellStyle name="RowTitles1-Detail 7 3" xfId="1108" xr:uid="{00000000-0005-0000-0000-0000E4530000}"/>
    <cellStyle name="RowTitles1-Detail 7 3 2" xfId="2668" xr:uid="{00000000-0005-0000-0000-0000E5530000}"/>
    <cellStyle name="RowTitles1-Detail 7 3 2 2" xfId="12309" xr:uid="{00000000-0005-0000-0000-0000E6530000}"/>
    <cellStyle name="RowTitles1-Detail 7 3 2 2 2" xfId="22709" xr:uid="{00000000-0005-0000-0000-0000E7530000}"/>
    <cellStyle name="RowTitles1-Detail 7 3 2 2 2 2" xfId="34390" xr:uid="{00000000-0005-0000-0000-0000E8530000}"/>
    <cellStyle name="RowTitles1-Detail 7 3 2 2 3" xfId="31590" xr:uid="{00000000-0005-0000-0000-0000E9530000}"/>
    <cellStyle name="RowTitles1-Detail 7 3 2 3" xfId="15956" xr:uid="{00000000-0005-0000-0000-0000EA530000}"/>
    <cellStyle name="RowTitles1-Detail 7 3 2 3 2" xfId="28622" xr:uid="{00000000-0005-0000-0000-0000EB530000}"/>
    <cellStyle name="RowTitles1-Detail 7 3 2 3 2 2" xfId="37409" xr:uid="{00000000-0005-0000-0000-0000EC530000}"/>
    <cellStyle name="RowTitles1-Detail 7 3 2 4" xfId="7507" xr:uid="{00000000-0005-0000-0000-0000ED530000}"/>
    <cellStyle name="RowTitles1-Detail 7 3 2 4 2" xfId="25938" xr:uid="{00000000-0005-0000-0000-0000EE530000}"/>
    <cellStyle name="RowTitles1-Detail 7 3 2 5" xfId="26263" xr:uid="{00000000-0005-0000-0000-0000EF530000}"/>
    <cellStyle name="RowTitles1-Detail 7 3 3" xfId="3886" xr:uid="{00000000-0005-0000-0000-0000F0530000}"/>
    <cellStyle name="RowTitles1-Detail 7 3 3 2" xfId="13509" xr:uid="{00000000-0005-0000-0000-0000F1530000}"/>
    <cellStyle name="RowTitles1-Detail 7 3 3 2 2" xfId="23869" xr:uid="{00000000-0005-0000-0000-0000F2530000}"/>
    <cellStyle name="RowTitles1-Detail 7 3 3 2 2 2" xfId="35187" xr:uid="{00000000-0005-0000-0000-0000F3530000}"/>
    <cellStyle name="RowTitles1-Detail 7 3 3 2 3" xfId="32586" xr:uid="{00000000-0005-0000-0000-0000F4530000}"/>
    <cellStyle name="RowTitles1-Detail 7 3 3 3" xfId="17099" xr:uid="{00000000-0005-0000-0000-0000F5530000}"/>
    <cellStyle name="RowTitles1-Detail 7 3 3 3 2" xfId="29765" xr:uid="{00000000-0005-0000-0000-0000F6530000}"/>
    <cellStyle name="RowTitles1-Detail 7 3 3 3 2 2" xfId="38543" xr:uid="{00000000-0005-0000-0000-0000F7530000}"/>
    <cellStyle name="RowTitles1-Detail 7 3 3 4" xfId="9830" xr:uid="{00000000-0005-0000-0000-0000F8530000}"/>
    <cellStyle name="RowTitles1-Detail 7 3 3 4 2" xfId="25328" xr:uid="{00000000-0005-0000-0000-0000F9530000}"/>
    <cellStyle name="RowTitles1-Detail 7 3 3 5" xfId="8698" xr:uid="{00000000-0005-0000-0000-0000FA530000}"/>
    <cellStyle name="RowTitles1-Detail 7 3 4" xfId="10812" xr:uid="{00000000-0005-0000-0000-0000FB530000}"/>
    <cellStyle name="RowTitles1-Detail 7 3 4 2" xfId="21269" xr:uid="{00000000-0005-0000-0000-0000FC530000}"/>
    <cellStyle name="RowTitles1-Detail 7 3 4 2 2" xfId="33516" xr:uid="{00000000-0005-0000-0000-0000FD530000}"/>
    <cellStyle name="RowTitles1-Detail 7 3 4 3" xfId="30653" xr:uid="{00000000-0005-0000-0000-0000FE530000}"/>
    <cellStyle name="RowTitles1-Detail 7 3 5" xfId="14496" xr:uid="{00000000-0005-0000-0000-0000FF530000}"/>
    <cellStyle name="RowTitles1-Detail 7 3 5 2" xfId="27187" xr:uid="{00000000-0005-0000-0000-000000540000}"/>
    <cellStyle name="RowTitles1-Detail 7 3 5 2 2" xfId="36023" xr:uid="{00000000-0005-0000-0000-000001540000}"/>
    <cellStyle name="RowTitles1-Detail 7 4" xfId="1337" xr:uid="{00000000-0005-0000-0000-000002540000}"/>
    <cellStyle name="RowTitles1-Detail 7 4 2" xfId="2669" xr:uid="{00000000-0005-0000-0000-000003540000}"/>
    <cellStyle name="RowTitles1-Detail 7 4 2 2" xfId="12310" xr:uid="{00000000-0005-0000-0000-000004540000}"/>
    <cellStyle name="RowTitles1-Detail 7 4 2 2 2" xfId="22710" xr:uid="{00000000-0005-0000-0000-000005540000}"/>
    <cellStyle name="RowTitles1-Detail 7 4 2 2 2 2" xfId="34391" xr:uid="{00000000-0005-0000-0000-000006540000}"/>
    <cellStyle name="RowTitles1-Detail 7 4 2 2 3" xfId="31591" xr:uid="{00000000-0005-0000-0000-000007540000}"/>
    <cellStyle name="RowTitles1-Detail 7 4 2 3" xfId="15957" xr:uid="{00000000-0005-0000-0000-000008540000}"/>
    <cellStyle name="RowTitles1-Detail 7 4 2 3 2" xfId="28623" xr:uid="{00000000-0005-0000-0000-000009540000}"/>
    <cellStyle name="RowTitles1-Detail 7 4 2 3 2 2" xfId="37410" xr:uid="{00000000-0005-0000-0000-00000A540000}"/>
    <cellStyle name="RowTitles1-Detail 7 4 2 4" xfId="7508" xr:uid="{00000000-0005-0000-0000-00000B540000}"/>
    <cellStyle name="RowTitles1-Detail 7 4 2 4 2" xfId="17767" xr:uid="{00000000-0005-0000-0000-00000C540000}"/>
    <cellStyle name="RowTitles1-Detail 7 4 2 5" xfId="26888" xr:uid="{00000000-0005-0000-0000-00000D540000}"/>
    <cellStyle name="RowTitles1-Detail 7 4 3" xfId="4115" xr:uid="{00000000-0005-0000-0000-00000E540000}"/>
    <cellStyle name="RowTitles1-Detail 7 4 3 2" xfId="13737" xr:uid="{00000000-0005-0000-0000-00000F540000}"/>
    <cellStyle name="RowTitles1-Detail 7 4 3 2 2" xfId="24087" xr:uid="{00000000-0005-0000-0000-000010540000}"/>
    <cellStyle name="RowTitles1-Detail 7 4 3 2 2 2" xfId="35336" xr:uid="{00000000-0005-0000-0000-000011540000}"/>
    <cellStyle name="RowTitles1-Detail 7 4 3 2 3" xfId="32758" xr:uid="{00000000-0005-0000-0000-000012540000}"/>
    <cellStyle name="RowTitles1-Detail 7 4 3 3" xfId="17312" xr:uid="{00000000-0005-0000-0000-000013540000}"/>
    <cellStyle name="RowTitles1-Detail 7 4 3 3 2" xfId="29978" xr:uid="{00000000-0005-0000-0000-000014540000}"/>
    <cellStyle name="RowTitles1-Detail 7 4 3 3 2 2" xfId="38755" xr:uid="{00000000-0005-0000-0000-000015540000}"/>
    <cellStyle name="RowTitles1-Detail 7 4 3 4" xfId="9831" xr:uid="{00000000-0005-0000-0000-000016540000}"/>
    <cellStyle name="RowTitles1-Detail 7 4 3 4 2" xfId="18765" xr:uid="{00000000-0005-0000-0000-000017540000}"/>
    <cellStyle name="RowTitles1-Detail 7 4 3 5" xfId="25024" xr:uid="{00000000-0005-0000-0000-000018540000}"/>
    <cellStyle name="RowTitles1-Detail 7 4 4" xfId="11008" xr:uid="{00000000-0005-0000-0000-000019540000}"/>
    <cellStyle name="RowTitles1-Detail 7 4 4 2" xfId="21445" xr:uid="{00000000-0005-0000-0000-00001A540000}"/>
    <cellStyle name="RowTitles1-Detail 7 4 4 2 2" xfId="33621" xr:uid="{00000000-0005-0000-0000-00001B540000}"/>
    <cellStyle name="RowTitles1-Detail 7 4 4 3" xfId="30773" xr:uid="{00000000-0005-0000-0000-00001C540000}"/>
    <cellStyle name="RowTitles1-Detail 7 4 5" xfId="14715" xr:uid="{00000000-0005-0000-0000-00001D540000}"/>
    <cellStyle name="RowTitles1-Detail 7 4 5 2" xfId="27398" xr:uid="{00000000-0005-0000-0000-00001E540000}"/>
    <cellStyle name="RowTitles1-Detail 7 4 5 2 2" xfId="36226" xr:uid="{00000000-0005-0000-0000-00001F540000}"/>
    <cellStyle name="RowTitles1-Detail 7 4 6" xfId="5962" xr:uid="{00000000-0005-0000-0000-000020540000}"/>
    <cellStyle name="RowTitles1-Detail 7 4 6 2" xfId="18274" xr:uid="{00000000-0005-0000-0000-000021540000}"/>
    <cellStyle name="RowTitles1-Detail 7 4 7" xfId="20378" xr:uid="{00000000-0005-0000-0000-000022540000}"/>
    <cellStyle name="RowTitles1-Detail 7 5" xfId="1553" xr:uid="{00000000-0005-0000-0000-000023540000}"/>
    <cellStyle name="RowTitles1-Detail 7 5 2" xfId="2670" xr:uid="{00000000-0005-0000-0000-000024540000}"/>
    <cellStyle name="RowTitles1-Detail 7 5 2 2" xfId="12311" xr:uid="{00000000-0005-0000-0000-000025540000}"/>
    <cellStyle name="RowTitles1-Detail 7 5 2 2 2" xfId="22711" xr:uid="{00000000-0005-0000-0000-000026540000}"/>
    <cellStyle name="RowTitles1-Detail 7 5 2 2 2 2" xfId="34392" xr:uid="{00000000-0005-0000-0000-000027540000}"/>
    <cellStyle name="RowTitles1-Detail 7 5 2 2 3" xfId="31592" xr:uid="{00000000-0005-0000-0000-000028540000}"/>
    <cellStyle name="RowTitles1-Detail 7 5 2 3" xfId="15958" xr:uid="{00000000-0005-0000-0000-000029540000}"/>
    <cellStyle name="RowTitles1-Detail 7 5 2 3 2" xfId="28624" xr:uid="{00000000-0005-0000-0000-00002A540000}"/>
    <cellStyle name="RowTitles1-Detail 7 5 2 3 2 2" xfId="37411" xr:uid="{00000000-0005-0000-0000-00002B540000}"/>
    <cellStyle name="RowTitles1-Detail 7 5 2 4" xfId="7509" xr:uid="{00000000-0005-0000-0000-00002C540000}"/>
    <cellStyle name="RowTitles1-Detail 7 5 2 4 2" xfId="24711" xr:uid="{00000000-0005-0000-0000-00002D540000}"/>
    <cellStyle name="RowTitles1-Detail 7 5 2 5" xfId="19634" xr:uid="{00000000-0005-0000-0000-00002E540000}"/>
    <cellStyle name="RowTitles1-Detail 7 5 3" xfId="4331" xr:uid="{00000000-0005-0000-0000-00002F540000}"/>
    <cellStyle name="RowTitles1-Detail 7 5 3 2" xfId="13953" xr:uid="{00000000-0005-0000-0000-000030540000}"/>
    <cellStyle name="RowTitles1-Detail 7 5 3 2 2" xfId="24292" xr:uid="{00000000-0005-0000-0000-000031540000}"/>
    <cellStyle name="RowTitles1-Detail 7 5 3 2 2 2" xfId="35476" xr:uid="{00000000-0005-0000-0000-000032540000}"/>
    <cellStyle name="RowTitles1-Detail 7 5 3 2 3" xfId="32919" xr:uid="{00000000-0005-0000-0000-000033540000}"/>
    <cellStyle name="RowTitles1-Detail 7 5 3 3" xfId="17510" xr:uid="{00000000-0005-0000-0000-000034540000}"/>
    <cellStyle name="RowTitles1-Detail 7 5 3 3 2" xfId="30176" xr:uid="{00000000-0005-0000-0000-000035540000}"/>
    <cellStyle name="RowTitles1-Detail 7 5 3 3 2 2" xfId="38953" xr:uid="{00000000-0005-0000-0000-000036540000}"/>
    <cellStyle name="RowTitles1-Detail 7 5 3 4" xfId="9832" xr:uid="{00000000-0005-0000-0000-000037540000}"/>
    <cellStyle name="RowTitles1-Detail 7 5 3 4 2" xfId="21187" xr:uid="{00000000-0005-0000-0000-000038540000}"/>
    <cellStyle name="RowTitles1-Detail 7 5 3 5" xfId="24644" xr:uid="{00000000-0005-0000-0000-000039540000}"/>
    <cellStyle name="RowTitles1-Detail 7 5 4" xfId="11224" xr:uid="{00000000-0005-0000-0000-00003A540000}"/>
    <cellStyle name="RowTitles1-Detail 7 5 4 2" xfId="21653" xr:uid="{00000000-0005-0000-0000-00003B540000}"/>
    <cellStyle name="RowTitles1-Detail 7 5 4 2 2" xfId="33761" xr:uid="{00000000-0005-0000-0000-00003C540000}"/>
    <cellStyle name="RowTitles1-Detail 7 5 4 3" xfId="30934" xr:uid="{00000000-0005-0000-0000-00003D540000}"/>
    <cellStyle name="RowTitles1-Detail 7 5 5" xfId="14931" xr:uid="{00000000-0005-0000-0000-00003E540000}"/>
    <cellStyle name="RowTitles1-Detail 7 5 5 2" xfId="27605" xr:uid="{00000000-0005-0000-0000-00003F540000}"/>
    <cellStyle name="RowTitles1-Detail 7 5 5 2 2" xfId="36424" xr:uid="{00000000-0005-0000-0000-000040540000}"/>
    <cellStyle name="RowTitles1-Detail 7 5 6" xfId="5963" xr:uid="{00000000-0005-0000-0000-000041540000}"/>
    <cellStyle name="RowTitles1-Detail 7 5 6 2" xfId="26127" xr:uid="{00000000-0005-0000-0000-000042540000}"/>
    <cellStyle name="RowTitles1-Detail 7 5 7" xfId="5356" xr:uid="{00000000-0005-0000-0000-000043540000}"/>
    <cellStyle name="RowTitles1-Detail 7 6" xfId="1755" xr:uid="{00000000-0005-0000-0000-000044540000}"/>
    <cellStyle name="RowTitles1-Detail 7 6 2" xfId="2671" xr:uid="{00000000-0005-0000-0000-000045540000}"/>
    <cellStyle name="RowTitles1-Detail 7 6 2 2" xfId="12312" xr:uid="{00000000-0005-0000-0000-000046540000}"/>
    <cellStyle name="RowTitles1-Detail 7 6 2 2 2" xfId="22712" xr:uid="{00000000-0005-0000-0000-000047540000}"/>
    <cellStyle name="RowTitles1-Detail 7 6 2 2 2 2" xfId="34393" xr:uid="{00000000-0005-0000-0000-000048540000}"/>
    <cellStyle name="RowTitles1-Detail 7 6 2 2 3" xfId="31593" xr:uid="{00000000-0005-0000-0000-000049540000}"/>
    <cellStyle name="RowTitles1-Detail 7 6 2 3" xfId="15959" xr:uid="{00000000-0005-0000-0000-00004A540000}"/>
    <cellStyle name="RowTitles1-Detail 7 6 2 3 2" xfId="28625" xr:uid="{00000000-0005-0000-0000-00004B540000}"/>
    <cellStyle name="RowTitles1-Detail 7 6 2 3 2 2" xfId="37412" xr:uid="{00000000-0005-0000-0000-00004C540000}"/>
    <cellStyle name="RowTitles1-Detail 7 6 2 4" xfId="7510" xr:uid="{00000000-0005-0000-0000-00004D540000}"/>
    <cellStyle name="RowTitles1-Detail 7 6 2 4 2" xfId="17889" xr:uid="{00000000-0005-0000-0000-00004E540000}"/>
    <cellStyle name="RowTitles1-Detail 7 6 2 5" xfId="24904" xr:uid="{00000000-0005-0000-0000-00004F540000}"/>
    <cellStyle name="RowTitles1-Detail 7 6 3" xfId="4533" xr:uid="{00000000-0005-0000-0000-000050540000}"/>
    <cellStyle name="RowTitles1-Detail 7 6 3 2" xfId="14155" xr:uid="{00000000-0005-0000-0000-000051540000}"/>
    <cellStyle name="RowTitles1-Detail 7 6 3 2 2" xfId="24485" xr:uid="{00000000-0005-0000-0000-000052540000}"/>
    <cellStyle name="RowTitles1-Detail 7 6 3 2 2 2" xfId="35607" xr:uid="{00000000-0005-0000-0000-000053540000}"/>
    <cellStyle name="RowTitles1-Detail 7 6 3 2 3" xfId="33071" xr:uid="{00000000-0005-0000-0000-000054540000}"/>
    <cellStyle name="RowTitles1-Detail 7 6 3 3" xfId="17697" xr:uid="{00000000-0005-0000-0000-000055540000}"/>
    <cellStyle name="RowTitles1-Detail 7 6 3 3 2" xfId="30363" xr:uid="{00000000-0005-0000-0000-000056540000}"/>
    <cellStyle name="RowTitles1-Detail 7 6 3 3 2 2" xfId="39140" xr:uid="{00000000-0005-0000-0000-000057540000}"/>
    <cellStyle name="RowTitles1-Detail 7 6 3 4" xfId="9833" xr:uid="{00000000-0005-0000-0000-000058540000}"/>
    <cellStyle name="RowTitles1-Detail 7 6 3 4 2" xfId="26121" xr:uid="{00000000-0005-0000-0000-000059540000}"/>
    <cellStyle name="RowTitles1-Detail 7 6 3 5" xfId="18020" xr:uid="{00000000-0005-0000-0000-00005A540000}"/>
    <cellStyle name="RowTitles1-Detail 7 6 4" xfId="11426" xr:uid="{00000000-0005-0000-0000-00005B540000}"/>
    <cellStyle name="RowTitles1-Detail 7 6 4 2" xfId="21849" xr:uid="{00000000-0005-0000-0000-00005C540000}"/>
    <cellStyle name="RowTitles1-Detail 7 6 4 2 2" xfId="33892" xr:uid="{00000000-0005-0000-0000-00005D540000}"/>
    <cellStyle name="RowTitles1-Detail 7 6 4 3" xfId="31086" xr:uid="{00000000-0005-0000-0000-00005E540000}"/>
    <cellStyle name="RowTitles1-Detail 7 6 5" xfId="15133" xr:uid="{00000000-0005-0000-0000-00005F540000}"/>
    <cellStyle name="RowTitles1-Detail 7 6 5 2" xfId="27800" xr:uid="{00000000-0005-0000-0000-000060540000}"/>
    <cellStyle name="RowTitles1-Detail 7 6 5 2 2" xfId="36611" xr:uid="{00000000-0005-0000-0000-000061540000}"/>
    <cellStyle name="RowTitles1-Detail 7 6 6" xfId="5964" xr:uid="{00000000-0005-0000-0000-000062540000}"/>
    <cellStyle name="RowTitles1-Detail 7 6 6 2" xfId="18117" xr:uid="{00000000-0005-0000-0000-000063540000}"/>
    <cellStyle name="RowTitles1-Detail 7 6 7" xfId="7187" xr:uid="{00000000-0005-0000-0000-000064540000}"/>
    <cellStyle name="RowTitles1-Detail 7 7" xfId="2666" xr:uid="{00000000-0005-0000-0000-000065540000}"/>
    <cellStyle name="RowTitles1-Detail 7 7 2" xfId="12307" xr:uid="{00000000-0005-0000-0000-000066540000}"/>
    <cellStyle name="RowTitles1-Detail 7 7 2 2" xfId="22707" xr:uid="{00000000-0005-0000-0000-000067540000}"/>
    <cellStyle name="RowTitles1-Detail 7 7 2 2 2" xfId="34388" xr:uid="{00000000-0005-0000-0000-000068540000}"/>
    <cellStyle name="RowTitles1-Detail 7 7 2 3" xfId="31588" xr:uid="{00000000-0005-0000-0000-000069540000}"/>
    <cellStyle name="RowTitles1-Detail 7 7 3" xfId="15954" xr:uid="{00000000-0005-0000-0000-00006A540000}"/>
    <cellStyle name="RowTitles1-Detail 7 7 3 2" xfId="28620" xr:uid="{00000000-0005-0000-0000-00006B540000}"/>
    <cellStyle name="RowTitles1-Detail 7 7 3 2 2" xfId="37407" xr:uid="{00000000-0005-0000-0000-00006C540000}"/>
    <cellStyle name="RowTitles1-Detail 7 7 4" xfId="6509" xr:uid="{00000000-0005-0000-0000-00006D540000}"/>
    <cellStyle name="RowTitles1-Detail 7 7 4 2" xfId="24993" xr:uid="{00000000-0005-0000-0000-00006E540000}"/>
    <cellStyle name="RowTitles1-Detail 7 7 5" xfId="26569" xr:uid="{00000000-0005-0000-0000-00006F540000}"/>
    <cellStyle name="RowTitles1-Detail 7 8" xfId="3346" xr:uid="{00000000-0005-0000-0000-000070540000}"/>
    <cellStyle name="RowTitles1-Detail 7 8 2" xfId="12987" xr:uid="{00000000-0005-0000-0000-000071540000}"/>
    <cellStyle name="RowTitles1-Detail 7 8 2 2" xfId="23356" xr:uid="{00000000-0005-0000-0000-000072540000}"/>
    <cellStyle name="RowTitles1-Detail 7 8 2 2 2" xfId="34875" xr:uid="{00000000-0005-0000-0000-000073540000}"/>
    <cellStyle name="RowTitles1-Detail 7 8 2 3" xfId="32223" xr:uid="{00000000-0005-0000-0000-000074540000}"/>
    <cellStyle name="RowTitles1-Detail 7 8 3" xfId="16599" xr:uid="{00000000-0005-0000-0000-000075540000}"/>
    <cellStyle name="RowTitles1-Detail 7 8 3 2" xfId="29265" xr:uid="{00000000-0005-0000-0000-000076540000}"/>
    <cellStyle name="RowTitles1-Detail 7 8 3 2 2" xfId="38052" xr:uid="{00000000-0005-0000-0000-000077540000}"/>
    <cellStyle name="RowTitles1-Detail 7 8 4" xfId="8848" xr:uid="{00000000-0005-0000-0000-000078540000}"/>
    <cellStyle name="RowTitles1-Detail 7 8 4 2" xfId="20560" xr:uid="{00000000-0005-0000-0000-000079540000}"/>
    <cellStyle name="RowTitles1-Detail 7 8 5" xfId="25397" xr:uid="{00000000-0005-0000-0000-00007A540000}"/>
    <cellStyle name="RowTitles1-Detail 7 9" xfId="10291" xr:uid="{00000000-0005-0000-0000-00007B540000}"/>
    <cellStyle name="RowTitles1-Detail 7 9 2" xfId="20497" xr:uid="{00000000-0005-0000-0000-00007C540000}"/>
    <cellStyle name="RowTitles1-Detail 7 9 2 2" xfId="33307" xr:uid="{00000000-0005-0000-0000-00007D540000}"/>
    <cellStyle name="RowTitles1-Detail 7_STUD aligned by INSTIT" xfId="5012" xr:uid="{00000000-0005-0000-0000-00007E540000}"/>
    <cellStyle name="RowTitles1-Detail 8" xfId="551" xr:uid="{00000000-0005-0000-0000-00007F540000}"/>
    <cellStyle name="RowTitles1-Detail 8 2" xfId="2672" xr:uid="{00000000-0005-0000-0000-000080540000}"/>
    <cellStyle name="RowTitles1-Detail 8 2 2" xfId="12313" xr:uid="{00000000-0005-0000-0000-000081540000}"/>
    <cellStyle name="RowTitles1-Detail 8 2 2 2" xfId="22713" xr:uid="{00000000-0005-0000-0000-000082540000}"/>
    <cellStyle name="RowTitles1-Detail 8 2 2 2 2" xfId="34394" xr:uid="{00000000-0005-0000-0000-000083540000}"/>
    <cellStyle name="RowTitles1-Detail 8 2 2 3" xfId="31594" xr:uid="{00000000-0005-0000-0000-000084540000}"/>
    <cellStyle name="RowTitles1-Detail 8 2 3" xfId="15960" xr:uid="{00000000-0005-0000-0000-000085540000}"/>
    <cellStyle name="RowTitles1-Detail 8 2 3 2" xfId="28626" xr:uid="{00000000-0005-0000-0000-000086540000}"/>
    <cellStyle name="RowTitles1-Detail 8 2 3 2 2" xfId="37413" xr:uid="{00000000-0005-0000-0000-000087540000}"/>
    <cellStyle name="RowTitles1-Detail 8 2 4" xfId="6746" xr:uid="{00000000-0005-0000-0000-000088540000}"/>
    <cellStyle name="RowTitles1-Detail 8 2 4 2" xfId="22228" xr:uid="{00000000-0005-0000-0000-000089540000}"/>
    <cellStyle name="RowTitles1-Detail 8 2 5" xfId="5769" xr:uid="{00000000-0005-0000-0000-00008A540000}"/>
    <cellStyle name="RowTitles1-Detail 8 3" xfId="3381" xr:uid="{00000000-0005-0000-0000-00008B540000}"/>
    <cellStyle name="RowTitles1-Detail 8 3 2" xfId="13021" xr:uid="{00000000-0005-0000-0000-00008C540000}"/>
    <cellStyle name="RowTitles1-Detail 8 3 2 2" xfId="23389" xr:uid="{00000000-0005-0000-0000-00008D540000}"/>
    <cellStyle name="RowTitles1-Detail 8 3 2 2 2" xfId="34895" xr:uid="{00000000-0005-0000-0000-00008E540000}"/>
    <cellStyle name="RowTitles1-Detail 8 3 2 3" xfId="32246" xr:uid="{00000000-0005-0000-0000-00008F540000}"/>
    <cellStyle name="RowTitles1-Detail 8 3 3" xfId="16631" xr:uid="{00000000-0005-0000-0000-000090540000}"/>
    <cellStyle name="RowTitles1-Detail 8 3 3 2" xfId="29297" xr:uid="{00000000-0005-0000-0000-000091540000}"/>
    <cellStyle name="RowTitles1-Detail 8 3 3 2 2" xfId="38083" xr:uid="{00000000-0005-0000-0000-000092540000}"/>
    <cellStyle name="RowTitles1-Detail 8 3 4" xfId="8251" xr:uid="{00000000-0005-0000-0000-000093540000}"/>
    <cellStyle name="RowTitles1-Detail 8 3 4 2" xfId="25944" xr:uid="{00000000-0005-0000-0000-000094540000}"/>
    <cellStyle name="RowTitles1-Detail 8 3 5" xfId="18553" xr:uid="{00000000-0005-0000-0000-000095540000}"/>
    <cellStyle name="RowTitles1-Detail 8 4" xfId="9042" xr:uid="{00000000-0005-0000-0000-000096540000}"/>
    <cellStyle name="RowTitles1-Detail 8 4 2" xfId="26878" xr:uid="{00000000-0005-0000-0000-000097540000}"/>
    <cellStyle name="RowTitles1-Detail 8 5" xfId="10231" xr:uid="{00000000-0005-0000-0000-000098540000}"/>
    <cellStyle name="RowTitles1-Detail 8 5 2" xfId="24654" xr:uid="{00000000-0005-0000-0000-000099540000}"/>
    <cellStyle name="RowTitles1-Detail 8 5 2 2" xfId="35658" xr:uid="{00000000-0005-0000-0000-00009A540000}"/>
    <cellStyle name="RowTitles1-Detail 9" xfId="624" xr:uid="{00000000-0005-0000-0000-00009B540000}"/>
    <cellStyle name="RowTitles1-Detail 9 2" xfId="2673" xr:uid="{00000000-0005-0000-0000-00009C540000}"/>
    <cellStyle name="RowTitles1-Detail 9 2 2" xfId="12314" xr:uid="{00000000-0005-0000-0000-00009D540000}"/>
    <cellStyle name="RowTitles1-Detail 9 2 2 2" xfId="22714" xr:uid="{00000000-0005-0000-0000-00009E540000}"/>
    <cellStyle name="RowTitles1-Detail 9 2 2 2 2" xfId="34395" xr:uid="{00000000-0005-0000-0000-00009F540000}"/>
    <cellStyle name="RowTitles1-Detail 9 2 2 3" xfId="31595" xr:uid="{00000000-0005-0000-0000-0000A0540000}"/>
    <cellStyle name="RowTitles1-Detail 9 2 3" xfId="15961" xr:uid="{00000000-0005-0000-0000-0000A1540000}"/>
    <cellStyle name="RowTitles1-Detail 9 2 3 2" xfId="28627" xr:uid="{00000000-0005-0000-0000-0000A2540000}"/>
    <cellStyle name="RowTitles1-Detail 9 2 3 2 2" xfId="37414" xr:uid="{00000000-0005-0000-0000-0000A3540000}"/>
    <cellStyle name="RowTitles1-Detail 9 2 4" xfId="6613" xr:uid="{00000000-0005-0000-0000-0000A4540000}"/>
    <cellStyle name="RowTitles1-Detail 9 2 4 2" xfId="19514" xr:uid="{00000000-0005-0000-0000-0000A5540000}"/>
    <cellStyle name="RowTitles1-Detail 9 2 5" xfId="20182" xr:uid="{00000000-0005-0000-0000-0000A6540000}"/>
    <cellStyle name="RowTitles1-Detail 9 3" xfId="3434" xr:uid="{00000000-0005-0000-0000-0000A7540000}"/>
    <cellStyle name="RowTitles1-Detail 9 3 2" xfId="13069" xr:uid="{00000000-0005-0000-0000-0000A8540000}"/>
    <cellStyle name="RowTitles1-Detail 9 3 2 2" xfId="23438" xr:uid="{00000000-0005-0000-0000-0000A9540000}"/>
    <cellStyle name="RowTitles1-Detail 9 3 2 2 2" xfId="34923" xr:uid="{00000000-0005-0000-0000-0000AA540000}"/>
    <cellStyle name="RowTitles1-Detail 9 3 2 3" xfId="32279" xr:uid="{00000000-0005-0000-0000-0000AB540000}"/>
    <cellStyle name="RowTitles1-Detail 9 3 3" xfId="16680" xr:uid="{00000000-0005-0000-0000-0000AC540000}"/>
    <cellStyle name="RowTitles1-Detail 9 3 3 2" xfId="29346" xr:uid="{00000000-0005-0000-0000-0000AD540000}"/>
    <cellStyle name="RowTitles1-Detail 9 3 3 2 2" xfId="38129" xr:uid="{00000000-0005-0000-0000-0000AE540000}"/>
    <cellStyle name="RowTitles1-Detail 9 3 4" xfId="8116" xr:uid="{00000000-0005-0000-0000-0000AF540000}"/>
    <cellStyle name="RowTitles1-Detail 9 3 4 2" xfId="18703" xr:uid="{00000000-0005-0000-0000-0000B0540000}"/>
    <cellStyle name="RowTitles1-Detail 9 3 5" xfId="25579" xr:uid="{00000000-0005-0000-0000-0000B1540000}"/>
    <cellStyle name="RowTitles1-Detail 9 4" xfId="8765" xr:uid="{00000000-0005-0000-0000-0000B2540000}"/>
    <cellStyle name="RowTitles1-Detail 9 4 2" xfId="20580" xr:uid="{00000000-0005-0000-0000-0000B3540000}"/>
    <cellStyle name="RowTitles1-Detail 9 5" xfId="10421" xr:uid="{00000000-0005-0000-0000-0000B4540000}"/>
    <cellStyle name="RowTitles1-Detail 9 5 2" xfId="20927" xr:uid="{00000000-0005-0000-0000-0000B5540000}"/>
    <cellStyle name="RowTitles1-Detail 9 5 2 2" xfId="33351" xr:uid="{00000000-0005-0000-0000-0000B6540000}"/>
    <cellStyle name="RowTitles1-Detail 9 5 3" xfId="30456" xr:uid="{00000000-0005-0000-0000-0000B7540000}"/>
    <cellStyle name="RowTitles1-Detail 9 6" xfId="11817" xr:uid="{00000000-0005-0000-0000-0000B8540000}"/>
    <cellStyle name="RowTitles1-Detail 9 6 2" xfId="25260" xr:uid="{00000000-0005-0000-0000-0000B9540000}"/>
    <cellStyle name="RowTitles1-Detail 9 6 2 2" xfId="35683" xr:uid="{00000000-0005-0000-0000-0000BA540000}"/>
    <cellStyle name="RowTitles1-Detail 9 7" xfId="5167" xr:uid="{00000000-0005-0000-0000-0000BB540000}"/>
    <cellStyle name="RowTitles1-Detail 9 7 2" xfId="17969" xr:uid="{00000000-0005-0000-0000-0000BC540000}"/>
    <cellStyle name="RowTitles1-Detail 9 8" xfId="24985" xr:uid="{00000000-0005-0000-0000-0000BD540000}"/>
    <cellStyle name="RowTitles1-Detail_STUD aligned by INSTIT" xfId="4937" xr:uid="{00000000-0005-0000-0000-0000BE540000}"/>
    <cellStyle name="RowTitles-Col2" xfId="179" xr:uid="{00000000-0005-0000-0000-0000BF540000}"/>
    <cellStyle name="RowTitles-Col2 10" xfId="920" xr:uid="{00000000-0005-0000-0000-0000C0540000}"/>
    <cellStyle name="RowTitles-Col2 10 2" xfId="2675" xr:uid="{00000000-0005-0000-0000-0000C1540000}"/>
    <cellStyle name="RowTitles-Col2 10 2 2" xfId="12316" xr:uid="{00000000-0005-0000-0000-0000C2540000}"/>
    <cellStyle name="RowTitles-Col2 10 2 2 2" xfId="22716" xr:uid="{00000000-0005-0000-0000-0000C3540000}"/>
    <cellStyle name="RowTitles-Col2 10 2 2 3" xfId="31597" xr:uid="{00000000-0005-0000-0000-0000C4540000}"/>
    <cellStyle name="RowTitles-Col2 10 2 3" xfId="15963" xr:uid="{00000000-0005-0000-0000-0000C5540000}"/>
    <cellStyle name="RowTitles-Col2 10 2 3 2" xfId="28629" xr:uid="{00000000-0005-0000-0000-0000C6540000}"/>
    <cellStyle name="RowTitles-Col2 10 2 3 2 2" xfId="37416" xr:uid="{00000000-0005-0000-0000-0000C7540000}"/>
    <cellStyle name="RowTitles-Col2 10 2 4" xfId="7511" xr:uid="{00000000-0005-0000-0000-0000C8540000}"/>
    <cellStyle name="RowTitles-Col2 10 3" xfId="3698" xr:uid="{00000000-0005-0000-0000-0000C9540000}"/>
    <cellStyle name="RowTitles-Col2 10 3 2" xfId="13325" xr:uid="{00000000-0005-0000-0000-0000CA540000}"/>
    <cellStyle name="RowTitles-Col2 10 3 2 2" xfId="23690" xr:uid="{00000000-0005-0000-0000-0000CB540000}"/>
    <cellStyle name="RowTitles-Col2 10 3 2 3" xfId="32459" xr:uid="{00000000-0005-0000-0000-0000CC540000}"/>
    <cellStyle name="RowTitles-Col2 10 3 3" xfId="16925" xr:uid="{00000000-0005-0000-0000-0000CD540000}"/>
    <cellStyle name="RowTitles-Col2 10 3 3 2" xfId="29591" xr:uid="{00000000-0005-0000-0000-0000CE540000}"/>
    <cellStyle name="RowTitles-Col2 10 3 3 2 2" xfId="38370" xr:uid="{00000000-0005-0000-0000-0000CF540000}"/>
    <cellStyle name="RowTitles-Col2 10 3 4" xfId="9834" xr:uid="{00000000-0005-0000-0000-0000D0540000}"/>
    <cellStyle name="RowTitles-Col2 10 4" xfId="10667" xr:uid="{00000000-0005-0000-0000-0000D1540000}"/>
    <cellStyle name="RowTitles-Col2 10 4 2" xfId="21145" xr:uid="{00000000-0005-0000-0000-0000D2540000}"/>
    <cellStyle name="RowTitles-Col2 10 4 3" xfId="30579" xr:uid="{00000000-0005-0000-0000-0000D3540000}"/>
    <cellStyle name="RowTitles-Col2 10 5" xfId="14327" xr:uid="{00000000-0005-0000-0000-0000D4540000}"/>
    <cellStyle name="RowTitles-Col2 10 5 2" xfId="27025" xr:uid="{00000000-0005-0000-0000-0000D5540000}"/>
    <cellStyle name="RowTitles-Col2 10 5 2 2" xfId="35864" xr:uid="{00000000-0005-0000-0000-0000D6540000}"/>
    <cellStyle name="RowTitles-Col2 10 6" xfId="5965" xr:uid="{00000000-0005-0000-0000-0000D7540000}"/>
    <cellStyle name="RowTitles-Col2 10 6 2" xfId="26677" xr:uid="{00000000-0005-0000-0000-0000D8540000}"/>
    <cellStyle name="RowTitles-Col2 11" xfId="1180" xr:uid="{00000000-0005-0000-0000-0000D9540000}"/>
    <cellStyle name="RowTitles-Col2 11 2" xfId="2676" xr:uid="{00000000-0005-0000-0000-0000DA540000}"/>
    <cellStyle name="RowTitles-Col2 11 2 2" xfId="12317" xr:uid="{00000000-0005-0000-0000-0000DB540000}"/>
    <cellStyle name="RowTitles-Col2 11 2 2 2" xfId="22717" xr:uid="{00000000-0005-0000-0000-0000DC540000}"/>
    <cellStyle name="RowTitles-Col2 11 2 2 3" xfId="31598" xr:uid="{00000000-0005-0000-0000-0000DD540000}"/>
    <cellStyle name="RowTitles-Col2 11 2 3" xfId="15964" xr:uid="{00000000-0005-0000-0000-0000DE540000}"/>
    <cellStyle name="RowTitles-Col2 11 2 3 2" xfId="28630" xr:uid="{00000000-0005-0000-0000-0000DF540000}"/>
    <cellStyle name="RowTitles-Col2 11 2 3 2 2" xfId="37417" xr:uid="{00000000-0005-0000-0000-0000E0540000}"/>
    <cellStyle name="RowTitles-Col2 11 2 4" xfId="7512" xr:uid="{00000000-0005-0000-0000-0000E1540000}"/>
    <cellStyle name="RowTitles-Col2 11 3" xfId="3958" xr:uid="{00000000-0005-0000-0000-0000E2540000}"/>
    <cellStyle name="RowTitles-Col2 11 3 2" xfId="13580" xr:uid="{00000000-0005-0000-0000-0000E3540000}"/>
    <cellStyle name="RowTitles-Col2 11 3 2 2" xfId="23937" xr:uid="{00000000-0005-0000-0000-0000E4540000}"/>
    <cellStyle name="RowTitles-Col2 11 3 2 3" xfId="32645" xr:uid="{00000000-0005-0000-0000-0000E5540000}"/>
    <cellStyle name="RowTitles-Col2 11 3 3" xfId="17165" xr:uid="{00000000-0005-0000-0000-0000E6540000}"/>
    <cellStyle name="RowTitles-Col2 11 3 3 2" xfId="29831" xr:uid="{00000000-0005-0000-0000-0000E7540000}"/>
    <cellStyle name="RowTitles-Col2 11 3 3 2 2" xfId="38608" xr:uid="{00000000-0005-0000-0000-0000E8540000}"/>
    <cellStyle name="RowTitles-Col2 11 3 4" xfId="9835" xr:uid="{00000000-0005-0000-0000-0000E9540000}"/>
    <cellStyle name="RowTitles-Col2 11 4" xfId="10851" xr:uid="{00000000-0005-0000-0000-0000EA540000}"/>
    <cellStyle name="RowTitles-Col2 11 4 2" xfId="21296" xr:uid="{00000000-0005-0000-0000-0000EB540000}"/>
    <cellStyle name="RowTitles-Col2 11 4 3" xfId="30660" xr:uid="{00000000-0005-0000-0000-0000EC540000}"/>
    <cellStyle name="RowTitles-Col2 11 5" xfId="14558" xr:uid="{00000000-0005-0000-0000-0000ED540000}"/>
    <cellStyle name="RowTitles-Col2 11 5 2" xfId="27247" xr:uid="{00000000-0005-0000-0000-0000EE540000}"/>
    <cellStyle name="RowTitles-Col2 11 5 2 2" xfId="36079" xr:uid="{00000000-0005-0000-0000-0000EF540000}"/>
    <cellStyle name="RowTitles-Col2 11 6" xfId="5966" xr:uid="{00000000-0005-0000-0000-0000F0540000}"/>
    <cellStyle name="RowTitles-Col2 11 6 2" xfId="25411" xr:uid="{00000000-0005-0000-0000-0000F1540000}"/>
    <cellStyle name="RowTitles-Col2 12" xfId="2674" xr:uid="{00000000-0005-0000-0000-0000F2540000}"/>
    <cellStyle name="RowTitles-Col2 12 2" xfId="12315" xr:uid="{00000000-0005-0000-0000-0000F3540000}"/>
    <cellStyle name="RowTitles-Col2 12 2 2" xfId="22715" xr:uid="{00000000-0005-0000-0000-0000F4540000}"/>
    <cellStyle name="RowTitles-Col2 12 2 3" xfId="31596" xr:uid="{00000000-0005-0000-0000-0000F5540000}"/>
    <cellStyle name="RowTitles-Col2 12 3" xfId="15962" xr:uid="{00000000-0005-0000-0000-0000F6540000}"/>
    <cellStyle name="RowTitles-Col2 12 3 2" xfId="28628" xr:uid="{00000000-0005-0000-0000-0000F7540000}"/>
    <cellStyle name="RowTitles-Col2 12 3 2 2" xfId="37415" xr:uid="{00000000-0005-0000-0000-0000F8540000}"/>
    <cellStyle name="RowTitles-Col2 12 4" xfId="6324" xr:uid="{00000000-0005-0000-0000-0000F9540000}"/>
    <cellStyle name="RowTitles-Col2 13" xfId="7792" xr:uid="{00000000-0005-0000-0000-0000FA540000}"/>
    <cellStyle name="RowTitles-Col2 14" xfId="8955" xr:uid="{00000000-0005-0000-0000-0000FB540000}"/>
    <cellStyle name="RowTitles-Col2 15" xfId="39286" xr:uid="{00000000-0005-0000-0000-0000FC540000}"/>
    <cellStyle name="RowTitles-Col2 16" xfId="39251" xr:uid="{00000000-0005-0000-0000-0000FD540000}"/>
    <cellStyle name="RowTitles-Col2 17" xfId="231" xr:uid="{00000000-0005-0000-0000-0000FE540000}"/>
    <cellStyle name="RowTitles-Col2 2" xfId="197" xr:uid="{00000000-0005-0000-0000-0000FF540000}"/>
    <cellStyle name="RowTitles-Col2 2 10" xfId="1001" xr:uid="{00000000-0005-0000-0000-000000550000}"/>
    <cellStyle name="RowTitles-Col2 2 10 2" xfId="2678" xr:uid="{00000000-0005-0000-0000-000001550000}"/>
    <cellStyle name="RowTitles-Col2 2 10 2 2" xfId="12319" xr:uid="{00000000-0005-0000-0000-000002550000}"/>
    <cellStyle name="RowTitles-Col2 2 10 2 2 2" xfId="22719" xr:uid="{00000000-0005-0000-0000-000003550000}"/>
    <cellStyle name="RowTitles-Col2 2 10 2 2 3" xfId="31600" xr:uid="{00000000-0005-0000-0000-000004550000}"/>
    <cellStyle name="RowTitles-Col2 2 10 2 3" xfId="15966" xr:uid="{00000000-0005-0000-0000-000005550000}"/>
    <cellStyle name="RowTitles-Col2 2 10 2 3 2" xfId="28632" xr:uid="{00000000-0005-0000-0000-000006550000}"/>
    <cellStyle name="RowTitles-Col2 2 10 2 3 2 2" xfId="37419" xr:uid="{00000000-0005-0000-0000-000007550000}"/>
    <cellStyle name="RowTitles-Col2 2 10 2 4" xfId="7513" xr:uid="{00000000-0005-0000-0000-000008550000}"/>
    <cellStyle name="RowTitles-Col2 2 10 3" xfId="3779" xr:uid="{00000000-0005-0000-0000-000009550000}"/>
    <cellStyle name="RowTitles-Col2 2 10 3 2" xfId="13406" xr:uid="{00000000-0005-0000-0000-00000A550000}"/>
    <cellStyle name="RowTitles-Col2 2 10 3 2 2" xfId="23769" xr:uid="{00000000-0005-0000-0000-00000B550000}"/>
    <cellStyle name="RowTitles-Col2 2 10 3 2 3" xfId="32515" xr:uid="{00000000-0005-0000-0000-00000C550000}"/>
    <cellStyle name="RowTitles-Col2 2 10 3 3" xfId="17001" xr:uid="{00000000-0005-0000-0000-00000D550000}"/>
    <cellStyle name="RowTitles-Col2 2 10 3 3 2" xfId="29667" xr:uid="{00000000-0005-0000-0000-00000E550000}"/>
    <cellStyle name="RowTitles-Col2 2 10 3 3 2 2" xfId="38446" xr:uid="{00000000-0005-0000-0000-00000F550000}"/>
    <cellStyle name="RowTitles-Col2 2 10 3 4" xfId="9836" xr:uid="{00000000-0005-0000-0000-000010550000}"/>
    <cellStyle name="RowTitles-Col2 2 10 4" xfId="10730" xr:uid="{00000000-0005-0000-0000-000011550000}"/>
    <cellStyle name="RowTitles-Col2 2 10 4 2" xfId="21202" xr:uid="{00000000-0005-0000-0000-000012550000}"/>
    <cellStyle name="RowTitles-Col2 2 10 4 3" xfId="30602" xr:uid="{00000000-0005-0000-0000-000013550000}"/>
    <cellStyle name="RowTitles-Col2 2 10 5" xfId="14408" xr:uid="{00000000-0005-0000-0000-000014550000}"/>
    <cellStyle name="RowTitles-Col2 2 10 5 2" xfId="27102" xr:uid="{00000000-0005-0000-0000-000015550000}"/>
    <cellStyle name="RowTitles-Col2 2 10 5 2 2" xfId="35940" xr:uid="{00000000-0005-0000-0000-000016550000}"/>
    <cellStyle name="RowTitles-Col2 2 10 6" xfId="5967" xr:uid="{00000000-0005-0000-0000-000017550000}"/>
    <cellStyle name="RowTitles-Col2 2 10 6 2" xfId="26344" xr:uid="{00000000-0005-0000-0000-000018550000}"/>
    <cellStyle name="RowTitles-Col2 2 11" xfId="953" xr:uid="{00000000-0005-0000-0000-000019550000}"/>
    <cellStyle name="RowTitles-Col2 2 11 2" xfId="2679" xr:uid="{00000000-0005-0000-0000-00001A550000}"/>
    <cellStyle name="RowTitles-Col2 2 11 2 2" xfId="12320" xr:uid="{00000000-0005-0000-0000-00001B550000}"/>
    <cellStyle name="RowTitles-Col2 2 11 2 2 2" xfId="22720" xr:uid="{00000000-0005-0000-0000-00001C550000}"/>
    <cellStyle name="RowTitles-Col2 2 11 2 2 3" xfId="31601" xr:uid="{00000000-0005-0000-0000-00001D550000}"/>
    <cellStyle name="RowTitles-Col2 2 11 2 3" xfId="15967" xr:uid="{00000000-0005-0000-0000-00001E550000}"/>
    <cellStyle name="RowTitles-Col2 2 11 2 3 2" xfId="28633" xr:uid="{00000000-0005-0000-0000-00001F550000}"/>
    <cellStyle name="RowTitles-Col2 2 11 2 3 2 2" xfId="37420" xr:uid="{00000000-0005-0000-0000-000020550000}"/>
    <cellStyle name="RowTitles-Col2 2 11 2 4" xfId="7514" xr:uid="{00000000-0005-0000-0000-000021550000}"/>
    <cellStyle name="RowTitles-Col2 2 11 3" xfId="3731" xr:uid="{00000000-0005-0000-0000-000022550000}"/>
    <cellStyle name="RowTitles-Col2 2 11 3 2" xfId="13358" xr:uid="{00000000-0005-0000-0000-000023550000}"/>
    <cellStyle name="RowTitles-Col2 2 11 3 2 2" xfId="23723" xr:uid="{00000000-0005-0000-0000-000024550000}"/>
    <cellStyle name="RowTitles-Col2 2 11 3 2 3" xfId="32479" xr:uid="{00000000-0005-0000-0000-000025550000}"/>
    <cellStyle name="RowTitles-Col2 2 11 3 3" xfId="16957" xr:uid="{00000000-0005-0000-0000-000026550000}"/>
    <cellStyle name="RowTitles-Col2 2 11 3 3 2" xfId="29623" xr:uid="{00000000-0005-0000-0000-000027550000}"/>
    <cellStyle name="RowTitles-Col2 2 11 3 3 2 2" xfId="38402" xr:uid="{00000000-0005-0000-0000-000028550000}"/>
    <cellStyle name="RowTitles-Col2 2 11 3 4" xfId="9837" xr:uid="{00000000-0005-0000-0000-000029550000}"/>
    <cellStyle name="RowTitles-Col2 2 11 4" xfId="10693" xr:uid="{00000000-0005-0000-0000-00002A550000}"/>
    <cellStyle name="RowTitles-Col2 2 11 4 2" xfId="21170" xr:uid="{00000000-0005-0000-0000-00002B550000}"/>
    <cellStyle name="RowTitles-Col2 2 11 4 3" xfId="30587" xr:uid="{00000000-0005-0000-0000-00002C550000}"/>
    <cellStyle name="RowTitles-Col2 2 11 5" xfId="14360" xr:uid="{00000000-0005-0000-0000-00002D550000}"/>
    <cellStyle name="RowTitles-Col2 2 11 5 2" xfId="27057" xr:uid="{00000000-0005-0000-0000-00002E550000}"/>
    <cellStyle name="RowTitles-Col2 2 11 5 2 2" xfId="35896" xr:uid="{00000000-0005-0000-0000-00002F550000}"/>
    <cellStyle name="RowTitles-Col2 2 11 6" xfId="5968" xr:uid="{00000000-0005-0000-0000-000030550000}"/>
    <cellStyle name="RowTitles-Col2 2 11 6 2" xfId="19206" xr:uid="{00000000-0005-0000-0000-000031550000}"/>
    <cellStyle name="RowTitles-Col2 2 12" xfId="2677" xr:uid="{00000000-0005-0000-0000-000032550000}"/>
    <cellStyle name="RowTitles-Col2 2 12 2" xfId="12318" xr:uid="{00000000-0005-0000-0000-000033550000}"/>
    <cellStyle name="RowTitles-Col2 2 12 2 2" xfId="22718" xr:uid="{00000000-0005-0000-0000-000034550000}"/>
    <cellStyle name="RowTitles-Col2 2 12 2 3" xfId="31599" xr:uid="{00000000-0005-0000-0000-000035550000}"/>
    <cellStyle name="RowTitles-Col2 2 12 3" xfId="15965" xr:uid="{00000000-0005-0000-0000-000036550000}"/>
    <cellStyle name="RowTitles-Col2 2 12 3 2" xfId="28631" xr:uid="{00000000-0005-0000-0000-000037550000}"/>
    <cellStyle name="RowTitles-Col2 2 12 3 2 2" xfId="37418" xr:uid="{00000000-0005-0000-0000-000038550000}"/>
    <cellStyle name="RowTitles-Col2 2 12 4" xfId="6325" xr:uid="{00000000-0005-0000-0000-000039550000}"/>
    <cellStyle name="RowTitles-Col2 2 13" xfId="7801" xr:uid="{00000000-0005-0000-0000-00003A550000}"/>
    <cellStyle name="RowTitles-Col2 2 14" xfId="8020" xr:uid="{00000000-0005-0000-0000-00003B550000}"/>
    <cellStyle name="RowTitles-Col2 2 15" xfId="39296" xr:uid="{00000000-0005-0000-0000-00003C550000}"/>
    <cellStyle name="RowTitles-Col2 2 16" xfId="39306" xr:uid="{00000000-0005-0000-0000-00003D550000}"/>
    <cellStyle name="RowTitles-Col2 2 17" xfId="39310" xr:uid="{00000000-0005-0000-0000-00003E550000}"/>
    <cellStyle name="RowTitles-Col2 2 18" xfId="252" xr:uid="{00000000-0005-0000-0000-00003F550000}"/>
    <cellStyle name="RowTitles-Col2 2 2" xfId="278" xr:uid="{00000000-0005-0000-0000-000040550000}"/>
    <cellStyle name="RowTitles-Col2 2 2 10" xfId="970" xr:uid="{00000000-0005-0000-0000-000041550000}"/>
    <cellStyle name="RowTitles-Col2 2 2 10 2" xfId="2681" xr:uid="{00000000-0005-0000-0000-000042550000}"/>
    <cellStyle name="RowTitles-Col2 2 2 10 2 2" xfId="12322" xr:uid="{00000000-0005-0000-0000-000043550000}"/>
    <cellStyle name="RowTitles-Col2 2 2 10 2 2 2" xfId="22722" xr:uid="{00000000-0005-0000-0000-000044550000}"/>
    <cellStyle name="RowTitles-Col2 2 2 10 2 2 3" xfId="31603" xr:uid="{00000000-0005-0000-0000-000045550000}"/>
    <cellStyle name="RowTitles-Col2 2 2 10 2 3" xfId="15969" xr:uid="{00000000-0005-0000-0000-000046550000}"/>
    <cellStyle name="RowTitles-Col2 2 2 10 2 3 2" xfId="28635" xr:uid="{00000000-0005-0000-0000-000047550000}"/>
    <cellStyle name="RowTitles-Col2 2 2 10 2 3 2 2" xfId="37422" xr:uid="{00000000-0005-0000-0000-000048550000}"/>
    <cellStyle name="RowTitles-Col2 2 2 10 2 4" xfId="7515" xr:uid="{00000000-0005-0000-0000-000049550000}"/>
    <cellStyle name="RowTitles-Col2 2 2 10 3" xfId="3748" xr:uid="{00000000-0005-0000-0000-00004A550000}"/>
    <cellStyle name="RowTitles-Col2 2 2 10 3 2" xfId="13375" xr:uid="{00000000-0005-0000-0000-00004B550000}"/>
    <cellStyle name="RowTitles-Col2 2 2 10 3 2 2" xfId="23740" xr:uid="{00000000-0005-0000-0000-00004C550000}"/>
    <cellStyle name="RowTitles-Col2 2 2 10 3 2 3" xfId="32493" xr:uid="{00000000-0005-0000-0000-00004D550000}"/>
    <cellStyle name="RowTitles-Col2 2 2 10 3 3" xfId="16974" xr:uid="{00000000-0005-0000-0000-00004E550000}"/>
    <cellStyle name="RowTitles-Col2 2 2 10 3 3 2" xfId="29640" xr:uid="{00000000-0005-0000-0000-00004F550000}"/>
    <cellStyle name="RowTitles-Col2 2 2 10 3 3 2 2" xfId="38419" xr:uid="{00000000-0005-0000-0000-000050550000}"/>
    <cellStyle name="RowTitles-Col2 2 2 10 3 4" xfId="9838" xr:uid="{00000000-0005-0000-0000-000051550000}"/>
    <cellStyle name="RowTitles-Col2 2 2 10 4" xfId="10707" xr:uid="{00000000-0005-0000-0000-000052550000}"/>
    <cellStyle name="RowTitles-Col2 2 2 10 4 2" xfId="21182" xr:uid="{00000000-0005-0000-0000-000053550000}"/>
    <cellStyle name="RowTitles-Col2 2 2 10 4 3" xfId="30592" xr:uid="{00000000-0005-0000-0000-000054550000}"/>
    <cellStyle name="RowTitles-Col2 2 2 10 5" xfId="14377" xr:uid="{00000000-0005-0000-0000-000055550000}"/>
    <cellStyle name="RowTitles-Col2 2 2 10 5 2" xfId="27074" xr:uid="{00000000-0005-0000-0000-000056550000}"/>
    <cellStyle name="RowTitles-Col2 2 2 10 5 2 2" xfId="35913" xr:uid="{00000000-0005-0000-0000-000057550000}"/>
    <cellStyle name="RowTitles-Col2 2 2 10 6" xfId="5969" xr:uid="{00000000-0005-0000-0000-000058550000}"/>
    <cellStyle name="RowTitles-Col2 2 2 10 6 2" xfId="20146" xr:uid="{00000000-0005-0000-0000-000059550000}"/>
    <cellStyle name="RowTitles-Col2 2 2 11" xfId="2680" xr:uid="{00000000-0005-0000-0000-00005A550000}"/>
    <cellStyle name="RowTitles-Col2 2 2 11 2" xfId="12321" xr:uid="{00000000-0005-0000-0000-00005B550000}"/>
    <cellStyle name="RowTitles-Col2 2 2 11 2 2" xfId="22721" xr:uid="{00000000-0005-0000-0000-00005C550000}"/>
    <cellStyle name="RowTitles-Col2 2 2 11 2 3" xfId="31602" xr:uid="{00000000-0005-0000-0000-00005D550000}"/>
    <cellStyle name="RowTitles-Col2 2 2 11 3" xfId="15968" xr:uid="{00000000-0005-0000-0000-00005E550000}"/>
    <cellStyle name="RowTitles-Col2 2 2 11 3 2" xfId="28634" xr:uid="{00000000-0005-0000-0000-00005F550000}"/>
    <cellStyle name="RowTitles-Col2 2 2 11 3 2 2" xfId="37421" xr:uid="{00000000-0005-0000-0000-000060550000}"/>
    <cellStyle name="RowTitles-Col2 2 2 11 4" xfId="6326" xr:uid="{00000000-0005-0000-0000-000061550000}"/>
    <cellStyle name="RowTitles-Col2 2 2 12" xfId="7923" xr:uid="{00000000-0005-0000-0000-000062550000}"/>
    <cellStyle name="RowTitles-Col2 2 2 2" xfId="343" xr:uid="{00000000-0005-0000-0000-000063550000}"/>
    <cellStyle name="RowTitles-Col2 2 2 2 10" xfId="2682" xr:uid="{00000000-0005-0000-0000-000064550000}"/>
    <cellStyle name="RowTitles-Col2 2 2 2 10 2" xfId="12323" xr:uid="{00000000-0005-0000-0000-000065550000}"/>
    <cellStyle name="RowTitles-Col2 2 2 2 10 2 2" xfId="22723" xr:uid="{00000000-0005-0000-0000-000066550000}"/>
    <cellStyle name="RowTitles-Col2 2 2 2 10 2 3" xfId="31604" xr:uid="{00000000-0005-0000-0000-000067550000}"/>
    <cellStyle name="RowTitles-Col2 2 2 2 10 3" xfId="15970" xr:uid="{00000000-0005-0000-0000-000068550000}"/>
    <cellStyle name="RowTitles-Col2 2 2 2 10 3 2" xfId="28636" xr:uid="{00000000-0005-0000-0000-000069550000}"/>
    <cellStyle name="RowTitles-Col2 2 2 2 10 3 2 2" xfId="37423" xr:uid="{00000000-0005-0000-0000-00006A550000}"/>
    <cellStyle name="RowTitles-Col2 2 2 2 10 4" xfId="6327" xr:uid="{00000000-0005-0000-0000-00006B550000}"/>
    <cellStyle name="RowTitles-Col2 2 2 2 11" xfId="8954" xr:uid="{00000000-0005-0000-0000-00006C550000}"/>
    <cellStyle name="RowTitles-Col2 2 2 2 2" xfId="437" xr:uid="{00000000-0005-0000-0000-00006D550000}"/>
    <cellStyle name="RowTitles-Col2 2 2 2 2 2" xfId="793" xr:uid="{00000000-0005-0000-0000-00006E550000}"/>
    <cellStyle name="RowTitles-Col2 2 2 2 2 2 2" xfId="2684" xr:uid="{00000000-0005-0000-0000-00006F550000}"/>
    <cellStyle name="RowTitles-Col2 2 2 2 2 2 2 2" xfId="12325" xr:uid="{00000000-0005-0000-0000-000070550000}"/>
    <cellStyle name="RowTitles-Col2 2 2 2 2 2 2 2 2" xfId="22725" xr:uid="{00000000-0005-0000-0000-000071550000}"/>
    <cellStyle name="RowTitles-Col2 2 2 2 2 2 2 2 3" xfId="31606" xr:uid="{00000000-0005-0000-0000-000072550000}"/>
    <cellStyle name="RowTitles-Col2 2 2 2 2 2 2 3" xfId="15972" xr:uid="{00000000-0005-0000-0000-000073550000}"/>
    <cellStyle name="RowTitles-Col2 2 2 2 2 2 2 3 2" xfId="28638" xr:uid="{00000000-0005-0000-0000-000074550000}"/>
    <cellStyle name="RowTitles-Col2 2 2 2 2 2 2 3 2 2" xfId="37425" xr:uid="{00000000-0005-0000-0000-000075550000}"/>
    <cellStyle name="RowTitles-Col2 2 2 2 2 2 2 4" xfId="6916" xr:uid="{00000000-0005-0000-0000-000076550000}"/>
    <cellStyle name="RowTitles-Col2 2 2 2 2 2 3" xfId="3574" xr:uid="{00000000-0005-0000-0000-000077550000}"/>
    <cellStyle name="RowTitles-Col2 2 2 2 2 2 3 2" xfId="13205" xr:uid="{00000000-0005-0000-0000-000078550000}"/>
    <cellStyle name="RowTitles-Col2 2 2 2 2 2 3 2 2" xfId="23572" xr:uid="{00000000-0005-0000-0000-000079550000}"/>
    <cellStyle name="RowTitles-Col2 2 2 2 2 2 3 2 3" xfId="32370" xr:uid="{00000000-0005-0000-0000-00007A550000}"/>
    <cellStyle name="RowTitles-Col2 2 2 2 2 2 3 3" xfId="16814" xr:uid="{00000000-0005-0000-0000-00007B550000}"/>
    <cellStyle name="RowTitles-Col2 2 2 2 2 2 3 3 2" xfId="29480" xr:uid="{00000000-0005-0000-0000-00007C550000}"/>
    <cellStyle name="RowTitles-Col2 2 2 2 2 2 3 3 2 2" xfId="38260" xr:uid="{00000000-0005-0000-0000-00007D550000}"/>
    <cellStyle name="RowTitles-Col2 2 2 2 2 2 3 4" xfId="8423" xr:uid="{00000000-0005-0000-0000-00007E550000}"/>
    <cellStyle name="RowTitles-Col2 2 2 2 2 2 3 4 2" xfId="24563" xr:uid="{00000000-0005-0000-0000-00007F550000}"/>
    <cellStyle name="RowTitles-Col2 2 2 2 2 2 4" xfId="9217" xr:uid="{00000000-0005-0000-0000-000080550000}"/>
    <cellStyle name="RowTitles-Col2 2 2 2 2 3" xfId="1072" xr:uid="{00000000-0005-0000-0000-000081550000}"/>
    <cellStyle name="RowTitles-Col2 2 2 2 2 3 2" xfId="2685" xr:uid="{00000000-0005-0000-0000-000082550000}"/>
    <cellStyle name="RowTitles-Col2 2 2 2 2 3 2 2" xfId="12326" xr:uid="{00000000-0005-0000-0000-000083550000}"/>
    <cellStyle name="RowTitles-Col2 2 2 2 2 3 2 2 2" xfId="22726" xr:uid="{00000000-0005-0000-0000-000084550000}"/>
    <cellStyle name="RowTitles-Col2 2 2 2 2 3 2 2 3" xfId="31607" xr:uid="{00000000-0005-0000-0000-000085550000}"/>
    <cellStyle name="RowTitles-Col2 2 2 2 2 3 2 3" xfId="15973" xr:uid="{00000000-0005-0000-0000-000086550000}"/>
    <cellStyle name="RowTitles-Col2 2 2 2 2 3 2 3 2" xfId="28639" xr:uid="{00000000-0005-0000-0000-000087550000}"/>
    <cellStyle name="RowTitles-Col2 2 2 2 2 3 2 3 2 2" xfId="37426" xr:uid="{00000000-0005-0000-0000-000088550000}"/>
    <cellStyle name="RowTitles-Col2 2 2 2 2 3 2 4" xfId="7136" xr:uid="{00000000-0005-0000-0000-000089550000}"/>
    <cellStyle name="RowTitles-Col2 2 2 2 2 3 3" xfId="3850" xr:uid="{00000000-0005-0000-0000-00008A550000}"/>
    <cellStyle name="RowTitles-Col2 2 2 2 2 3 3 2" xfId="13476" xr:uid="{00000000-0005-0000-0000-00008B550000}"/>
    <cellStyle name="RowTitles-Col2 2 2 2 2 3 3 2 2" xfId="23837" xr:uid="{00000000-0005-0000-0000-00008C550000}"/>
    <cellStyle name="RowTitles-Col2 2 2 2 2 3 3 2 3" xfId="32563" xr:uid="{00000000-0005-0000-0000-00008D550000}"/>
    <cellStyle name="RowTitles-Col2 2 2 2 2 3 3 3" xfId="17069" xr:uid="{00000000-0005-0000-0000-00008E550000}"/>
    <cellStyle name="RowTitles-Col2 2 2 2 2 3 3 3 2" xfId="29735" xr:uid="{00000000-0005-0000-0000-00008F550000}"/>
    <cellStyle name="RowTitles-Col2 2 2 2 2 3 3 3 2 2" xfId="38513" xr:uid="{00000000-0005-0000-0000-000090550000}"/>
    <cellStyle name="RowTitles-Col2 2 2 2 2 3 3 4" xfId="8644" xr:uid="{00000000-0005-0000-0000-000091550000}"/>
    <cellStyle name="RowTitles-Col2 2 2 2 2 3 3 4 2" xfId="20292" xr:uid="{00000000-0005-0000-0000-000092550000}"/>
    <cellStyle name="RowTitles-Col2 2 2 2 2 3 4" xfId="9440" xr:uid="{00000000-0005-0000-0000-000093550000}"/>
    <cellStyle name="RowTitles-Col2 2 2 2 2 3 5" xfId="10788" xr:uid="{00000000-0005-0000-0000-000094550000}"/>
    <cellStyle name="RowTitles-Col2 2 2 2 2 3 5 2" xfId="21252" xr:uid="{00000000-0005-0000-0000-000095550000}"/>
    <cellStyle name="RowTitles-Col2 2 2 2 2 3 5 3" xfId="30642" xr:uid="{00000000-0005-0000-0000-000096550000}"/>
    <cellStyle name="RowTitles-Col2 2 2 2 2 3 6" xfId="14473" xr:uid="{00000000-0005-0000-0000-000097550000}"/>
    <cellStyle name="RowTitles-Col2 2 2 2 2 3 6 2" xfId="27166" xr:uid="{00000000-0005-0000-0000-000098550000}"/>
    <cellStyle name="RowTitles-Col2 2 2 2 2 3 6 2 2" xfId="36002" xr:uid="{00000000-0005-0000-0000-000099550000}"/>
    <cellStyle name="RowTitles-Col2 2 2 2 2 3 7" xfId="5595" xr:uid="{00000000-0005-0000-0000-00009A550000}"/>
    <cellStyle name="RowTitles-Col2 2 2 2 2 3 7 2" xfId="5764" xr:uid="{00000000-0005-0000-0000-00009B550000}"/>
    <cellStyle name="RowTitles-Col2 2 2 2 2 4" xfId="1305" xr:uid="{00000000-0005-0000-0000-00009C550000}"/>
    <cellStyle name="RowTitles-Col2 2 2 2 2 4 2" xfId="2686" xr:uid="{00000000-0005-0000-0000-00009D550000}"/>
    <cellStyle name="RowTitles-Col2 2 2 2 2 4 2 2" xfId="12327" xr:uid="{00000000-0005-0000-0000-00009E550000}"/>
    <cellStyle name="RowTitles-Col2 2 2 2 2 4 2 2 2" xfId="22727" xr:uid="{00000000-0005-0000-0000-00009F550000}"/>
    <cellStyle name="RowTitles-Col2 2 2 2 2 4 2 2 3" xfId="31608" xr:uid="{00000000-0005-0000-0000-0000A0550000}"/>
    <cellStyle name="RowTitles-Col2 2 2 2 2 4 2 3" xfId="15974" xr:uid="{00000000-0005-0000-0000-0000A1550000}"/>
    <cellStyle name="RowTitles-Col2 2 2 2 2 4 2 3 2" xfId="28640" xr:uid="{00000000-0005-0000-0000-0000A2550000}"/>
    <cellStyle name="RowTitles-Col2 2 2 2 2 4 2 3 2 2" xfId="37427" xr:uid="{00000000-0005-0000-0000-0000A3550000}"/>
    <cellStyle name="RowTitles-Col2 2 2 2 2 4 2 4" xfId="7516" xr:uid="{00000000-0005-0000-0000-0000A4550000}"/>
    <cellStyle name="RowTitles-Col2 2 2 2 2 4 3" xfId="4083" xr:uid="{00000000-0005-0000-0000-0000A5550000}"/>
    <cellStyle name="RowTitles-Col2 2 2 2 2 4 3 2" xfId="13705" xr:uid="{00000000-0005-0000-0000-0000A6550000}"/>
    <cellStyle name="RowTitles-Col2 2 2 2 2 4 3 2 2" xfId="24057" xr:uid="{00000000-0005-0000-0000-0000A7550000}"/>
    <cellStyle name="RowTitles-Col2 2 2 2 2 4 3 2 3" xfId="32735" xr:uid="{00000000-0005-0000-0000-0000A8550000}"/>
    <cellStyle name="RowTitles-Col2 2 2 2 2 4 3 3" xfId="17282" xr:uid="{00000000-0005-0000-0000-0000A9550000}"/>
    <cellStyle name="RowTitles-Col2 2 2 2 2 4 3 3 2" xfId="29948" xr:uid="{00000000-0005-0000-0000-0000AA550000}"/>
    <cellStyle name="RowTitles-Col2 2 2 2 2 4 3 3 2 2" xfId="38725" xr:uid="{00000000-0005-0000-0000-0000AB550000}"/>
    <cellStyle name="RowTitles-Col2 2 2 2 2 4 3 4" xfId="9839" xr:uid="{00000000-0005-0000-0000-0000AC550000}"/>
    <cellStyle name="RowTitles-Col2 2 2 2 2 4 4" xfId="10976" xr:uid="{00000000-0005-0000-0000-0000AD550000}"/>
    <cellStyle name="RowTitles-Col2 2 2 2 2 4 4 2" xfId="21415" xr:uid="{00000000-0005-0000-0000-0000AE550000}"/>
    <cellStyle name="RowTitles-Col2 2 2 2 2 4 4 3" xfId="30750" xr:uid="{00000000-0005-0000-0000-0000AF550000}"/>
    <cellStyle name="RowTitles-Col2 2 2 2 2 4 5" xfId="14683" xr:uid="{00000000-0005-0000-0000-0000B0550000}"/>
    <cellStyle name="RowTitles-Col2 2 2 2 2 4 5 2" xfId="27368" xr:uid="{00000000-0005-0000-0000-0000B1550000}"/>
    <cellStyle name="RowTitles-Col2 2 2 2 2 4 5 2 2" xfId="36196" xr:uid="{00000000-0005-0000-0000-0000B2550000}"/>
    <cellStyle name="RowTitles-Col2 2 2 2 2 4 6" xfId="5970" xr:uid="{00000000-0005-0000-0000-0000B3550000}"/>
    <cellStyle name="RowTitles-Col2 2 2 2 2 4 6 2" xfId="21616" xr:uid="{00000000-0005-0000-0000-0000B4550000}"/>
    <cellStyle name="RowTitles-Col2 2 2 2 2 5" xfId="1521" xr:uid="{00000000-0005-0000-0000-0000B5550000}"/>
    <cellStyle name="RowTitles-Col2 2 2 2 2 5 2" xfId="2687" xr:uid="{00000000-0005-0000-0000-0000B6550000}"/>
    <cellStyle name="RowTitles-Col2 2 2 2 2 5 2 2" xfId="12328" xr:uid="{00000000-0005-0000-0000-0000B7550000}"/>
    <cellStyle name="RowTitles-Col2 2 2 2 2 5 2 2 2" xfId="22728" xr:uid="{00000000-0005-0000-0000-0000B8550000}"/>
    <cellStyle name="RowTitles-Col2 2 2 2 2 5 2 2 3" xfId="31609" xr:uid="{00000000-0005-0000-0000-0000B9550000}"/>
    <cellStyle name="RowTitles-Col2 2 2 2 2 5 2 3" xfId="15975" xr:uid="{00000000-0005-0000-0000-0000BA550000}"/>
    <cellStyle name="RowTitles-Col2 2 2 2 2 5 2 3 2" xfId="28641" xr:uid="{00000000-0005-0000-0000-0000BB550000}"/>
    <cellStyle name="RowTitles-Col2 2 2 2 2 5 2 3 2 2" xfId="37428" xr:uid="{00000000-0005-0000-0000-0000BC550000}"/>
    <cellStyle name="RowTitles-Col2 2 2 2 2 5 2 4" xfId="7517" xr:uid="{00000000-0005-0000-0000-0000BD550000}"/>
    <cellStyle name="RowTitles-Col2 2 2 2 2 5 3" xfId="4299" xr:uid="{00000000-0005-0000-0000-0000BE550000}"/>
    <cellStyle name="RowTitles-Col2 2 2 2 2 5 3 2" xfId="13921" xr:uid="{00000000-0005-0000-0000-0000BF550000}"/>
    <cellStyle name="RowTitles-Col2 2 2 2 2 5 3 2 2" xfId="24262" xr:uid="{00000000-0005-0000-0000-0000C0550000}"/>
    <cellStyle name="RowTitles-Col2 2 2 2 2 5 3 2 3" xfId="32896" xr:uid="{00000000-0005-0000-0000-0000C1550000}"/>
    <cellStyle name="RowTitles-Col2 2 2 2 2 5 3 3" xfId="17480" xr:uid="{00000000-0005-0000-0000-0000C2550000}"/>
    <cellStyle name="RowTitles-Col2 2 2 2 2 5 3 3 2" xfId="30146" xr:uid="{00000000-0005-0000-0000-0000C3550000}"/>
    <cellStyle name="RowTitles-Col2 2 2 2 2 5 3 3 2 2" xfId="38923" xr:uid="{00000000-0005-0000-0000-0000C4550000}"/>
    <cellStyle name="RowTitles-Col2 2 2 2 2 5 3 4" xfId="9840" xr:uid="{00000000-0005-0000-0000-0000C5550000}"/>
    <cellStyle name="RowTitles-Col2 2 2 2 2 5 4" xfId="11192" xr:uid="{00000000-0005-0000-0000-0000C6550000}"/>
    <cellStyle name="RowTitles-Col2 2 2 2 2 5 4 2" xfId="21623" xr:uid="{00000000-0005-0000-0000-0000C7550000}"/>
    <cellStyle name="RowTitles-Col2 2 2 2 2 5 4 3" xfId="30911" xr:uid="{00000000-0005-0000-0000-0000C8550000}"/>
    <cellStyle name="RowTitles-Col2 2 2 2 2 5 5" xfId="14899" xr:uid="{00000000-0005-0000-0000-0000C9550000}"/>
    <cellStyle name="RowTitles-Col2 2 2 2 2 5 5 2" xfId="27575" xr:uid="{00000000-0005-0000-0000-0000CA550000}"/>
    <cellStyle name="RowTitles-Col2 2 2 2 2 5 5 2 2" xfId="36394" xr:uid="{00000000-0005-0000-0000-0000CB550000}"/>
    <cellStyle name="RowTitles-Col2 2 2 2 2 5 6" xfId="5971" xr:uid="{00000000-0005-0000-0000-0000CC550000}"/>
    <cellStyle name="RowTitles-Col2 2 2 2 2 5 6 2" xfId="18678" xr:uid="{00000000-0005-0000-0000-0000CD550000}"/>
    <cellStyle name="RowTitles-Col2 2 2 2 2 6" xfId="1723" xr:uid="{00000000-0005-0000-0000-0000CE550000}"/>
    <cellStyle name="RowTitles-Col2 2 2 2 2 6 2" xfId="2688" xr:uid="{00000000-0005-0000-0000-0000CF550000}"/>
    <cellStyle name="RowTitles-Col2 2 2 2 2 6 2 2" xfId="12329" xr:uid="{00000000-0005-0000-0000-0000D0550000}"/>
    <cellStyle name="RowTitles-Col2 2 2 2 2 6 2 2 2" xfId="22729" xr:uid="{00000000-0005-0000-0000-0000D1550000}"/>
    <cellStyle name="RowTitles-Col2 2 2 2 2 6 2 2 3" xfId="31610" xr:uid="{00000000-0005-0000-0000-0000D2550000}"/>
    <cellStyle name="RowTitles-Col2 2 2 2 2 6 2 3" xfId="15976" xr:uid="{00000000-0005-0000-0000-0000D3550000}"/>
    <cellStyle name="RowTitles-Col2 2 2 2 2 6 2 3 2" xfId="28642" xr:uid="{00000000-0005-0000-0000-0000D4550000}"/>
    <cellStyle name="RowTitles-Col2 2 2 2 2 6 2 3 2 2" xfId="37429" xr:uid="{00000000-0005-0000-0000-0000D5550000}"/>
    <cellStyle name="RowTitles-Col2 2 2 2 2 6 2 4" xfId="7518" xr:uid="{00000000-0005-0000-0000-0000D6550000}"/>
    <cellStyle name="RowTitles-Col2 2 2 2 2 6 3" xfId="4501" xr:uid="{00000000-0005-0000-0000-0000D7550000}"/>
    <cellStyle name="RowTitles-Col2 2 2 2 2 6 3 2" xfId="14123" xr:uid="{00000000-0005-0000-0000-0000D8550000}"/>
    <cellStyle name="RowTitles-Col2 2 2 2 2 6 3 2 2" xfId="24455" xr:uid="{00000000-0005-0000-0000-0000D9550000}"/>
    <cellStyle name="RowTitles-Col2 2 2 2 2 6 3 2 3" xfId="33048" xr:uid="{00000000-0005-0000-0000-0000DA550000}"/>
    <cellStyle name="RowTitles-Col2 2 2 2 2 6 3 3" xfId="17667" xr:uid="{00000000-0005-0000-0000-0000DB550000}"/>
    <cellStyle name="RowTitles-Col2 2 2 2 2 6 3 3 2" xfId="30333" xr:uid="{00000000-0005-0000-0000-0000DC550000}"/>
    <cellStyle name="RowTitles-Col2 2 2 2 2 6 3 3 2 2" xfId="39110" xr:uid="{00000000-0005-0000-0000-0000DD550000}"/>
    <cellStyle name="RowTitles-Col2 2 2 2 2 6 3 4" xfId="9841" xr:uid="{00000000-0005-0000-0000-0000DE550000}"/>
    <cellStyle name="RowTitles-Col2 2 2 2 2 6 4" xfId="11394" xr:uid="{00000000-0005-0000-0000-0000DF550000}"/>
    <cellStyle name="RowTitles-Col2 2 2 2 2 6 4 2" xfId="21819" xr:uid="{00000000-0005-0000-0000-0000E0550000}"/>
    <cellStyle name="RowTitles-Col2 2 2 2 2 6 4 3" xfId="31063" xr:uid="{00000000-0005-0000-0000-0000E1550000}"/>
    <cellStyle name="RowTitles-Col2 2 2 2 2 6 5" xfId="15101" xr:uid="{00000000-0005-0000-0000-0000E2550000}"/>
    <cellStyle name="RowTitles-Col2 2 2 2 2 6 5 2" xfId="27770" xr:uid="{00000000-0005-0000-0000-0000E3550000}"/>
    <cellStyle name="RowTitles-Col2 2 2 2 2 6 5 2 2" xfId="36581" xr:uid="{00000000-0005-0000-0000-0000E4550000}"/>
    <cellStyle name="RowTitles-Col2 2 2 2 2 6 6" xfId="5972" xr:uid="{00000000-0005-0000-0000-0000E5550000}"/>
    <cellStyle name="RowTitles-Col2 2 2 2 2 6 6 2" xfId="21918" xr:uid="{00000000-0005-0000-0000-0000E6550000}"/>
    <cellStyle name="RowTitles-Col2 2 2 2 2 7" xfId="2683" xr:uid="{00000000-0005-0000-0000-0000E7550000}"/>
    <cellStyle name="RowTitles-Col2 2 2 2 2 7 2" xfId="12324" xr:uid="{00000000-0005-0000-0000-0000E8550000}"/>
    <cellStyle name="RowTitles-Col2 2 2 2 2 7 2 2" xfId="22724" xr:uid="{00000000-0005-0000-0000-0000E9550000}"/>
    <cellStyle name="RowTitles-Col2 2 2 2 2 7 2 3" xfId="31605" xr:uid="{00000000-0005-0000-0000-0000EA550000}"/>
    <cellStyle name="RowTitles-Col2 2 2 2 2 7 3" xfId="15971" xr:uid="{00000000-0005-0000-0000-0000EB550000}"/>
    <cellStyle name="RowTitles-Col2 2 2 2 2 7 3 2" xfId="28637" xr:uid="{00000000-0005-0000-0000-0000EC550000}"/>
    <cellStyle name="RowTitles-Col2 2 2 2 2 7 3 2 2" xfId="37424" xr:uid="{00000000-0005-0000-0000-0000ED550000}"/>
    <cellStyle name="RowTitles-Col2 2 2 2 2 7 4" xfId="6478" xr:uid="{00000000-0005-0000-0000-0000EE550000}"/>
    <cellStyle name="RowTitles-Col2 2 2 2 2 8" xfId="8069" xr:uid="{00000000-0005-0000-0000-0000EF550000}"/>
    <cellStyle name="RowTitles-Col2 2 2 2 2_STUD aligned by INSTIT" xfId="5017" xr:uid="{00000000-0005-0000-0000-0000F0550000}"/>
    <cellStyle name="RowTitles-Col2 2 2 2 3" xfId="500" xr:uid="{00000000-0005-0000-0000-0000F1550000}"/>
    <cellStyle name="RowTitles-Col2 2 2 2 3 2" xfId="856" xr:uid="{00000000-0005-0000-0000-0000F2550000}"/>
    <cellStyle name="RowTitles-Col2 2 2 2 3 2 2" xfId="2690" xr:uid="{00000000-0005-0000-0000-0000F3550000}"/>
    <cellStyle name="RowTitles-Col2 2 2 2 3 2 2 2" xfId="12331" xr:uid="{00000000-0005-0000-0000-0000F4550000}"/>
    <cellStyle name="RowTitles-Col2 2 2 2 3 2 2 2 2" xfId="22731" xr:uid="{00000000-0005-0000-0000-0000F5550000}"/>
    <cellStyle name="RowTitles-Col2 2 2 2 3 2 2 2 3" xfId="31612" xr:uid="{00000000-0005-0000-0000-0000F6550000}"/>
    <cellStyle name="RowTitles-Col2 2 2 2 3 2 2 3" xfId="15978" xr:uid="{00000000-0005-0000-0000-0000F7550000}"/>
    <cellStyle name="RowTitles-Col2 2 2 2 3 2 2 3 2" xfId="28644" xr:uid="{00000000-0005-0000-0000-0000F8550000}"/>
    <cellStyle name="RowTitles-Col2 2 2 2 3 2 2 3 2 2" xfId="37431" xr:uid="{00000000-0005-0000-0000-0000F9550000}"/>
    <cellStyle name="RowTitles-Col2 2 2 2 3 2 2 4" xfId="6798" xr:uid="{00000000-0005-0000-0000-0000FA550000}"/>
    <cellStyle name="RowTitles-Col2 2 2 2 3 2 3" xfId="3637" xr:uid="{00000000-0005-0000-0000-0000FB550000}"/>
    <cellStyle name="RowTitles-Col2 2 2 2 3 2 3 2" xfId="13264" xr:uid="{00000000-0005-0000-0000-0000FC550000}"/>
    <cellStyle name="RowTitles-Col2 2 2 2 3 2 3 2 2" xfId="23630" xr:uid="{00000000-0005-0000-0000-0000FD550000}"/>
    <cellStyle name="RowTitles-Col2 2 2 2 3 2 3 2 3" xfId="32412" xr:uid="{00000000-0005-0000-0000-0000FE550000}"/>
    <cellStyle name="RowTitles-Col2 2 2 2 3 2 3 3" xfId="16870" xr:uid="{00000000-0005-0000-0000-0000FF550000}"/>
    <cellStyle name="RowTitles-Col2 2 2 2 3 2 3 3 2" xfId="29536" xr:uid="{00000000-0005-0000-0000-000000560000}"/>
    <cellStyle name="RowTitles-Col2 2 2 2 3 2 3 3 2 2" xfId="38315" xr:uid="{00000000-0005-0000-0000-000001560000}"/>
    <cellStyle name="RowTitles-Col2 2 2 2 3 2 3 4" xfId="8304" xr:uid="{00000000-0005-0000-0000-000002560000}"/>
    <cellStyle name="RowTitles-Col2 2 2 2 3 2 3 4 2" xfId="5604" xr:uid="{00000000-0005-0000-0000-000003560000}"/>
    <cellStyle name="RowTitles-Col2 2 2 2 3 2 4" xfId="9097" xr:uid="{00000000-0005-0000-0000-000004560000}"/>
    <cellStyle name="RowTitles-Col2 2 2 2 3 2 5" xfId="10608" xr:uid="{00000000-0005-0000-0000-000005560000}"/>
    <cellStyle name="RowTitles-Col2 2 2 2 3 2 5 2" xfId="21091" xr:uid="{00000000-0005-0000-0000-000006560000}"/>
    <cellStyle name="RowTitles-Col2 2 2 2 3 2 5 3" xfId="30541" xr:uid="{00000000-0005-0000-0000-000007560000}"/>
    <cellStyle name="RowTitles-Col2 2 2 2 3 2 6" xfId="14270" xr:uid="{00000000-0005-0000-0000-000008560000}"/>
    <cellStyle name="RowTitles-Col2 2 2 2 3 2 6 2" xfId="26971" xr:uid="{00000000-0005-0000-0000-000009560000}"/>
    <cellStyle name="RowTitles-Col2 2 2 2 3 2 6 2 2" xfId="35813" xr:uid="{00000000-0005-0000-0000-00000A560000}"/>
    <cellStyle name="RowTitles-Col2 2 2 2 3 2 7" xfId="5326" xr:uid="{00000000-0005-0000-0000-00000B560000}"/>
    <cellStyle name="RowTitles-Col2 2 2 2 3 2 7 2" xfId="19433" xr:uid="{00000000-0005-0000-0000-00000C560000}"/>
    <cellStyle name="RowTitles-Col2 2 2 2 3 3" xfId="1135" xr:uid="{00000000-0005-0000-0000-00000D560000}"/>
    <cellStyle name="RowTitles-Col2 2 2 2 3 3 2" xfId="2691" xr:uid="{00000000-0005-0000-0000-00000E560000}"/>
    <cellStyle name="RowTitles-Col2 2 2 2 3 3 2 2" xfId="12332" xr:uid="{00000000-0005-0000-0000-00000F560000}"/>
    <cellStyle name="RowTitles-Col2 2 2 2 3 3 2 2 2" xfId="22732" xr:uid="{00000000-0005-0000-0000-000010560000}"/>
    <cellStyle name="RowTitles-Col2 2 2 2 3 3 2 2 3" xfId="31613" xr:uid="{00000000-0005-0000-0000-000011560000}"/>
    <cellStyle name="RowTitles-Col2 2 2 2 3 3 2 3" xfId="15979" xr:uid="{00000000-0005-0000-0000-000012560000}"/>
    <cellStyle name="RowTitles-Col2 2 2 2 3 3 2 3 2" xfId="28645" xr:uid="{00000000-0005-0000-0000-000013560000}"/>
    <cellStyle name="RowTitles-Col2 2 2 2 3 3 2 3 2 2" xfId="37432" xr:uid="{00000000-0005-0000-0000-000014560000}"/>
    <cellStyle name="RowTitles-Col2 2 2 2 3 3 2 4" xfId="6972" xr:uid="{00000000-0005-0000-0000-000015560000}"/>
    <cellStyle name="RowTitles-Col2 2 2 2 3 3 3" xfId="3913" xr:uid="{00000000-0005-0000-0000-000016560000}"/>
    <cellStyle name="RowTitles-Col2 2 2 2 3 3 3 2" xfId="13535" xr:uid="{00000000-0005-0000-0000-000017560000}"/>
    <cellStyle name="RowTitles-Col2 2 2 2 3 3 3 2 2" xfId="23895" xr:uid="{00000000-0005-0000-0000-000018560000}"/>
    <cellStyle name="RowTitles-Col2 2 2 2 3 3 3 2 3" xfId="32605" xr:uid="{00000000-0005-0000-0000-000019560000}"/>
    <cellStyle name="RowTitles-Col2 2 2 2 3 3 3 3" xfId="17125" xr:uid="{00000000-0005-0000-0000-00001A560000}"/>
    <cellStyle name="RowTitles-Col2 2 2 2 3 3 3 3 2" xfId="29791" xr:uid="{00000000-0005-0000-0000-00001B560000}"/>
    <cellStyle name="RowTitles-Col2 2 2 2 3 3 3 3 2 2" xfId="38568" xr:uid="{00000000-0005-0000-0000-00001C560000}"/>
    <cellStyle name="RowTitles-Col2 2 2 2 3 3 3 4" xfId="8480" xr:uid="{00000000-0005-0000-0000-00001D560000}"/>
    <cellStyle name="RowTitles-Col2 2 2 2 3 3 3 4 2" xfId="18095" xr:uid="{00000000-0005-0000-0000-00001E560000}"/>
    <cellStyle name="RowTitles-Col2 2 2 2 3 3 4" xfId="9276" xr:uid="{00000000-0005-0000-0000-00001F560000}"/>
    <cellStyle name="RowTitles-Col2 2 2 2 3 4" xfId="1363" xr:uid="{00000000-0005-0000-0000-000020560000}"/>
    <cellStyle name="RowTitles-Col2 2 2 2 3 4 2" xfId="2692" xr:uid="{00000000-0005-0000-0000-000021560000}"/>
    <cellStyle name="RowTitles-Col2 2 2 2 3 4 2 2" xfId="12333" xr:uid="{00000000-0005-0000-0000-000022560000}"/>
    <cellStyle name="RowTitles-Col2 2 2 2 3 4 2 2 2" xfId="22733" xr:uid="{00000000-0005-0000-0000-000023560000}"/>
    <cellStyle name="RowTitles-Col2 2 2 2 3 4 2 2 3" xfId="31614" xr:uid="{00000000-0005-0000-0000-000024560000}"/>
    <cellStyle name="RowTitles-Col2 2 2 2 3 4 2 3" xfId="15980" xr:uid="{00000000-0005-0000-0000-000025560000}"/>
    <cellStyle name="RowTitles-Col2 2 2 2 3 4 2 3 2" xfId="28646" xr:uid="{00000000-0005-0000-0000-000026560000}"/>
    <cellStyle name="RowTitles-Col2 2 2 2 3 4 2 3 2 2" xfId="37433" xr:uid="{00000000-0005-0000-0000-000027560000}"/>
    <cellStyle name="RowTitles-Col2 2 2 2 3 4 2 4" xfId="7519" xr:uid="{00000000-0005-0000-0000-000028560000}"/>
    <cellStyle name="RowTitles-Col2 2 2 2 3 4 3" xfId="4141" xr:uid="{00000000-0005-0000-0000-000029560000}"/>
    <cellStyle name="RowTitles-Col2 2 2 2 3 4 3 2" xfId="13763" xr:uid="{00000000-0005-0000-0000-00002A560000}"/>
    <cellStyle name="RowTitles-Col2 2 2 2 3 4 3 2 2" xfId="24112" xr:uid="{00000000-0005-0000-0000-00002B560000}"/>
    <cellStyle name="RowTitles-Col2 2 2 2 3 4 3 2 3" xfId="32777" xr:uid="{00000000-0005-0000-0000-00002C560000}"/>
    <cellStyle name="RowTitles-Col2 2 2 2 3 4 3 3" xfId="17337" xr:uid="{00000000-0005-0000-0000-00002D560000}"/>
    <cellStyle name="RowTitles-Col2 2 2 2 3 4 3 3 2" xfId="30003" xr:uid="{00000000-0005-0000-0000-00002E560000}"/>
    <cellStyle name="RowTitles-Col2 2 2 2 3 4 3 3 2 2" xfId="38780" xr:uid="{00000000-0005-0000-0000-00002F560000}"/>
    <cellStyle name="RowTitles-Col2 2 2 2 3 4 3 4" xfId="9842" xr:uid="{00000000-0005-0000-0000-000030560000}"/>
    <cellStyle name="RowTitles-Col2 2 2 2 3 4 4" xfId="11034" xr:uid="{00000000-0005-0000-0000-000031560000}"/>
    <cellStyle name="RowTitles-Col2 2 2 2 3 4 4 2" xfId="21471" xr:uid="{00000000-0005-0000-0000-000032560000}"/>
    <cellStyle name="RowTitles-Col2 2 2 2 3 4 4 3" xfId="30792" xr:uid="{00000000-0005-0000-0000-000033560000}"/>
    <cellStyle name="RowTitles-Col2 2 2 2 3 4 5" xfId="14741" xr:uid="{00000000-0005-0000-0000-000034560000}"/>
    <cellStyle name="RowTitles-Col2 2 2 2 3 4 5 2" xfId="27424" xr:uid="{00000000-0005-0000-0000-000035560000}"/>
    <cellStyle name="RowTitles-Col2 2 2 2 3 4 5 2 2" xfId="36251" xr:uid="{00000000-0005-0000-0000-000036560000}"/>
    <cellStyle name="RowTitles-Col2 2 2 2 3 4 6" xfId="5973" xr:uid="{00000000-0005-0000-0000-000037560000}"/>
    <cellStyle name="RowTitles-Col2 2 2 2 3 4 6 2" xfId="25533" xr:uid="{00000000-0005-0000-0000-000038560000}"/>
    <cellStyle name="RowTitles-Col2 2 2 2 3 5" xfId="1579" xr:uid="{00000000-0005-0000-0000-000039560000}"/>
    <cellStyle name="RowTitles-Col2 2 2 2 3 5 2" xfId="2693" xr:uid="{00000000-0005-0000-0000-00003A560000}"/>
    <cellStyle name="RowTitles-Col2 2 2 2 3 5 2 2" xfId="12334" xr:uid="{00000000-0005-0000-0000-00003B560000}"/>
    <cellStyle name="RowTitles-Col2 2 2 2 3 5 2 2 2" xfId="22734" xr:uid="{00000000-0005-0000-0000-00003C560000}"/>
    <cellStyle name="RowTitles-Col2 2 2 2 3 5 2 2 3" xfId="31615" xr:uid="{00000000-0005-0000-0000-00003D560000}"/>
    <cellStyle name="RowTitles-Col2 2 2 2 3 5 2 3" xfId="15981" xr:uid="{00000000-0005-0000-0000-00003E560000}"/>
    <cellStyle name="RowTitles-Col2 2 2 2 3 5 2 3 2" xfId="28647" xr:uid="{00000000-0005-0000-0000-00003F560000}"/>
    <cellStyle name="RowTitles-Col2 2 2 2 3 5 2 3 2 2" xfId="37434" xr:uid="{00000000-0005-0000-0000-000040560000}"/>
    <cellStyle name="RowTitles-Col2 2 2 2 3 5 2 4" xfId="7520" xr:uid="{00000000-0005-0000-0000-000041560000}"/>
    <cellStyle name="RowTitles-Col2 2 2 2 3 5 3" xfId="4357" xr:uid="{00000000-0005-0000-0000-000042560000}"/>
    <cellStyle name="RowTitles-Col2 2 2 2 3 5 3 2" xfId="13979" xr:uid="{00000000-0005-0000-0000-000043560000}"/>
    <cellStyle name="RowTitles-Col2 2 2 2 3 5 3 2 2" xfId="24318" xr:uid="{00000000-0005-0000-0000-000044560000}"/>
    <cellStyle name="RowTitles-Col2 2 2 2 3 5 3 2 3" xfId="32938" xr:uid="{00000000-0005-0000-0000-000045560000}"/>
    <cellStyle name="RowTitles-Col2 2 2 2 3 5 3 3" xfId="17535" xr:uid="{00000000-0005-0000-0000-000046560000}"/>
    <cellStyle name="RowTitles-Col2 2 2 2 3 5 3 3 2" xfId="30201" xr:uid="{00000000-0005-0000-0000-000047560000}"/>
    <cellStyle name="RowTitles-Col2 2 2 2 3 5 3 3 2 2" xfId="38978" xr:uid="{00000000-0005-0000-0000-000048560000}"/>
    <cellStyle name="RowTitles-Col2 2 2 2 3 5 3 4" xfId="9843" xr:uid="{00000000-0005-0000-0000-000049560000}"/>
    <cellStyle name="RowTitles-Col2 2 2 2 3 5 4" xfId="11250" xr:uid="{00000000-0005-0000-0000-00004A560000}"/>
    <cellStyle name="RowTitles-Col2 2 2 2 3 5 4 2" xfId="21679" xr:uid="{00000000-0005-0000-0000-00004B560000}"/>
    <cellStyle name="RowTitles-Col2 2 2 2 3 5 4 3" xfId="30953" xr:uid="{00000000-0005-0000-0000-00004C560000}"/>
    <cellStyle name="RowTitles-Col2 2 2 2 3 5 5" xfId="14957" xr:uid="{00000000-0005-0000-0000-00004D560000}"/>
    <cellStyle name="RowTitles-Col2 2 2 2 3 5 5 2" xfId="27631" xr:uid="{00000000-0005-0000-0000-00004E560000}"/>
    <cellStyle name="RowTitles-Col2 2 2 2 3 5 5 2 2" xfId="36449" xr:uid="{00000000-0005-0000-0000-00004F560000}"/>
    <cellStyle name="RowTitles-Col2 2 2 2 3 5 6" xfId="5974" xr:uid="{00000000-0005-0000-0000-000050560000}"/>
    <cellStyle name="RowTitles-Col2 2 2 2 3 5 6 2" xfId="20326" xr:uid="{00000000-0005-0000-0000-000051560000}"/>
    <cellStyle name="RowTitles-Col2 2 2 2 3 6" xfId="1781" xr:uid="{00000000-0005-0000-0000-000052560000}"/>
    <cellStyle name="RowTitles-Col2 2 2 2 3 6 2" xfId="2694" xr:uid="{00000000-0005-0000-0000-000053560000}"/>
    <cellStyle name="RowTitles-Col2 2 2 2 3 6 2 2" xfId="12335" xr:uid="{00000000-0005-0000-0000-000054560000}"/>
    <cellStyle name="RowTitles-Col2 2 2 2 3 6 2 2 2" xfId="22735" xr:uid="{00000000-0005-0000-0000-000055560000}"/>
    <cellStyle name="RowTitles-Col2 2 2 2 3 6 2 2 3" xfId="31616" xr:uid="{00000000-0005-0000-0000-000056560000}"/>
    <cellStyle name="RowTitles-Col2 2 2 2 3 6 2 3" xfId="15982" xr:uid="{00000000-0005-0000-0000-000057560000}"/>
    <cellStyle name="RowTitles-Col2 2 2 2 3 6 2 3 2" xfId="28648" xr:uid="{00000000-0005-0000-0000-000058560000}"/>
    <cellStyle name="RowTitles-Col2 2 2 2 3 6 2 3 2 2" xfId="37435" xr:uid="{00000000-0005-0000-0000-000059560000}"/>
    <cellStyle name="RowTitles-Col2 2 2 2 3 6 2 4" xfId="7521" xr:uid="{00000000-0005-0000-0000-00005A560000}"/>
    <cellStyle name="RowTitles-Col2 2 2 2 3 6 3" xfId="4559" xr:uid="{00000000-0005-0000-0000-00005B560000}"/>
    <cellStyle name="RowTitles-Col2 2 2 2 3 6 3 2" xfId="14181" xr:uid="{00000000-0005-0000-0000-00005C560000}"/>
    <cellStyle name="RowTitles-Col2 2 2 2 3 6 3 2 2" xfId="24510" xr:uid="{00000000-0005-0000-0000-00005D560000}"/>
    <cellStyle name="RowTitles-Col2 2 2 2 3 6 3 2 3" xfId="33090" xr:uid="{00000000-0005-0000-0000-00005E560000}"/>
    <cellStyle name="RowTitles-Col2 2 2 2 3 6 3 3" xfId="17722" xr:uid="{00000000-0005-0000-0000-00005F560000}"/>
    <cellStyle name="RowTitles-Col2 2 2 2 3 6 3 3 2" xfId="30388" xr:uid="{00000000-0005-0000-0000-000060560000}"/>
    <cellStyle name="RowTitles-Col2 2 2 2 3 6 3 3 2 2" xfId="39165" xr:uid="{00000000-0005-0000-0000-000061560000}"/>
    <cellStyle name="RowTitles-Col2 2 2 2 3 6 3 4" xfId="9844" xr:uid="{00000000-0005-0000-0000-000062560000}"/>
    <cellStyle name="RowTitles-Col2 2 2 2 3 6 4" xfId="11452" xr:uid="{00000000-0005-0000-0000-000063560000}"/>
    <cellStyle name="RowTitles-Col2 2 2 2 3 6 4 2" xfId="21875" xr:uid="{00000000-0005-0000-0000-000064560000}"/>
    <cellStyle name="RowTitles-Col2 2 2 2 3 6 4 3" xfId="31105" xr:uid="{00000000-0005-0000-0000-000065560000}"/>
    <cellStyle name="RowTitles-Col2 2 2 2 3 6 5" xfId="15159" xr:uid="{00000000-0005-0000-0000-000066560000}"/>
    <cellStyle name="RowTitles-Col2 2 2 2 3 6 5 2" xfId="27826" xr:uid="{00000000-0005-0000-0000-000067560000}"/>
    <cellStyle name="RowTitles-Col2 2 2 2 3 6 5 2 2" xfId="36636" xr:uid="{00000000-0005-0000-0000-000068560000}"/>
    <cellStyle name="RowTitles-Col2 2 2 2 3 6 6" xfId="5975" xr:uid="{00000000-0005-0000-0000-000069560000}"/>
    <cellStyle name="RowTitles-Col2 2 2 2 3 6 6 2" xfId="20015" xr:uid="{00000000-0005-0000-0000-00006A560000}"/>
    <cellStyle name="RowTitles-Col2 2 2 2 3 7" xfId="2689" xr:uid="{00000000-0005-0000-0000-00006B560000}"/>
    <cellStyle name="RowTitles-Col2 2 2 2 3 7 2" xfId="12330" xr:uid="{00000000-0005-0000-0000-00006C560000}"/>
    <cellStyle name="RowTitles-Col2 2 2 2 3 7 2 2" xfId="22730" xr:uid="{00000000-0005-0000-0000-00006D560000}"/>
    <cellStyle name="RowTitles-Col2 2 2 2 3 7 2 3" xfId="31611" xr:uid="{00000000-0005-0000-0000-00006E560000}"/>
    <cellStyle name="RowTitles-Col2 2 2 2 3 7 3" xfId="15977" xr:uid="{00000000-0005-0000-0000-00006F560000}"/>
    <cellStyle name="RowTitles-Col2 2 2 2 3 7 3 2" xfId="28643" xr:uid="{00000000-0005-0000-0000-000070560000}"/>
    <cellStyle name="RowTitles-Col2 2 2 2 3 7 3 2 2" xfId="37430" xr:uid="{00000000-0005-0000-0000-000071560000}"/>
    <cellStyle name="RowTitles-Col2 2 2 2 3 7 4" xfId="6535" xr:uid="{00000000-0005-0000-0000-000072560000}"/>
    <cellStyle name="RowTitles-Col2 2 2 2 3 8" xfId="3370" xr:uid="{00000000-0005-0000-0000-000073560000}"/>
    <cellStyle name="RowTitles-Col2 2 2 2 3 8 2" xfId="13011" xr:uid="{00000000-0005-0000-0000-000074560000}"/>
    <cellStyle name="RowTitles-Col2 2 2 2 3 8 2 2" xfId="23380" xr:uid="{00000000-0005-0000-0000-000075560000}"/>
    <cellStyle name="RowTitles-Col2 2 2 2 3 8 2 3" xfId="32240" xr:uid="{00000000-0005-0000-0000-000076560000}"/>
    <cellStyle name="RowTitles-Col2 2 2 2 3 8 3" xfId="16622" xr:uid="{00000000-0005-0000-0000-000077560000}"/>
    <cellStyle name="RowTitles-Col2 2 2 2 3 8 3 2" xfId="29288" xr:uid="{00000000-0005-0000-0000-000078560000}"/>
    <cellStyle name="RowTitles-Col2 2 2 2 3 8 3 2 2" xfId="38075" xr:uid="{00000000-0005-0000-0000-000079560000}"/>
    <cellStyle name="RowTitles-Col2 2 2 2 3 8 4" xfId="8829" xr:uid="{00000000-0005-0000-0000-00007A560000}"/>
    <cellStyle name="RowTitles-Col2 2 2 2 3_STUD aligned by INSTIT" xfId="5018" xr:uid="{00000000-0005-0000-0000-00007B560000}"/>
    <cellStyle name="RowTitles-Col2 2 2 2 4" xfId="530" xr:uid="{00000000-0005-0000-0000-00007C560000}"/>
    <cellStyle name="RowTitles-Col2 2 2 2 4 2" xfId="886" xr:uid="{00000000-0005-0000-0000-00007D560000}"/>
    <cellStyle name="RowTitles-Col2 2 2 2 4 2 2" xfId="2696" xr:uid="{00000000-0005-0000-0000-00007E560000}"/>
    <cellStyle name="RowTitles-Col2 2 2 2 4 2 2 2" xfId="12337" xr:uid="{00000000-0005-0000-0000-00007F560000}"/>
    <cellStyle name="RowTitles-Col2 2 2 2 4 2 2 2 2" xfId="22737" xr:uid="{00000000-0005-0000-0000-000080560000}"/>
    <cellStyle name="RowTitles-Col2 2 2 2 4 2 2 2 3" xfId="31618" xr:uid="{00000000-0005-0000-0000-000081560000}"/>
    <cellStyle name="RowTitles-Col2 2 2 2 4 2 2 3" xfId="15984" xr:uid="{00000000-0005-0000-0000-000082560000}"/>
    <cellStyle name="RowTitles-Col2 2 2 2 4 2 2 3 2" xfId="28650" xr:uid="{00000000-0005-0000-0000-000083560000}"/>
    <cellStyle name="RowTitles-Col2 2 2 2 4 2 2 3 2 2" xfId="37437" xr:uid="{00000000-0005-0000-0000-000084560000}"/>
    <cellStyle name="RowTitles-Col2 2 2 2 4 2 2 4" xfId="6828" xr:uid="{00000000-0005-0000-0000-000085560000}"/>
    <cellStyle name="RowTitles-Col2 2 2 2 4 2 3" xfId="3667" xr:uid="{00000000-0005-0000-0000-000086560000}"/>
    <cellStyle name="RowTitles-Col2 2 2 2 4 2 3 2" xfId="13294" xr:uid="{00000000-0005-0000-0000-000087560000}"/>
    <cellStyle name="RowTitles-Col2 2 2 2 4 2 3 2 2" xfId="23660" xr:uid="{00000000-0005-0000-0000-000088560000}"/>
    <cellStyle name="RowTitles-Col2 2 2 2 4 2 3 2 3" xfId="32442" xr:uid="{00000000-0005-0000-0000-000089560000}"/>
    <cellStyle name="RowTitles-Col2 2 2 2 4 2 3 3" xfId="16900" xr:uid="{00000000-0005-0000-0000-00008A560000}"/>
    <cellStyle name="RowTitles-Col2 2 2 2 4 2 3 3 2" xfId="29566" xr:uid="{00000000-0005-0000-0000-00008B560000}"/>
    <cellStyle name="RowTitles-Col2 2 2 2 4 2 3 3 2 2" xfId="38345" xr:uid="{00000000-0005-0000-0000-00008C560000}"/>
    <cellStyle name="RowTitles-Col2 2 2 2 4 2 3 4" xfId="8334" xr:uid="{00000000-0005-0000-0000-00008D560000}"/>
    <cellStyle name="RowTitles-Col2 2 2 2 4 2 3 4 2" xfId="18822" xr:uid="{00000000-0005-0000-0000-00008E560000}"/>
    <cellStyle name="RowTitles-Col2 2 2 2 4 2 4" xfId="9127" xr:uid="{00000000-0005-0000-0000-00008F560000}"/>
    <cellStyle name="RowTitles-Col2 2 2 2 4 2 5" xfId="10638" xr:uid="{00000000-0005-0000-0000-000090560000}"/>
    <cellStyle name="RowTitles-Col2 2 2 2 4 2 5 2" xfId="21121" xr:uid="{00000000-0005-0000-0000-000091560000}"/>
    <cellStyle name="RowTitles-Col2 2 2 2 4 2 5 3" xfId="30571" xr:uid="{00000000-0005-0000-0000-000092560000}"/>
    <cellStyle name="RowTitles-Col2 2 2 2 4 3" xfId="1165" xr:uid="{00000000-0005-0000-0000-000093560000}"/>
    <cellStyle name="RowTitles-Col2 2 2 2 4 3 2" xfId="2697" xr:uid="{00000000-0005-0000-0000-000094560000}"/>
    <cellStyle name="RowTitles-Col2 2 2 2 4 3 2 2" xfId="12338" xr:uid="{00000000-0005-0000-0000-000095560000}"/>
    <cellStyle name="RowTitles-Col2 2 2 2 4 3 2 2 2" xfId="22738" xr:uid="{00000000-0005-0000-0000-000096560000}"/>
    <cellStyle name="RowTitles-Col2 2 2 2 4 3 2 2 3" xfId="31619" xr:uid="{00000000-0005-0000-0000-000097560000}"/>
    <cellStyle name="RowTitles-Col2 2 2 2 4 3 2 3" xfId="15985" xr:uid="{00000000-0005-0000-0000-000098560000}"/>
    <cellStyle name="RowTitles-Col2 2 2 2 4 3 2 3 2" xfId="28651" xr:uid="{00000000-0005-0000-0000-000099560000}"/>
    <cellStyle name="RowTitles-Col2 2 2 2 4 3 2 3 2 2" xfId="37438" xr:uid="{00000000-0005-0000-0000-00009A560000}"/>
    <cellStyle name="RowTitles-Col2 2 2 2 4 3 2 4" xfId="7002" xr:uid="{00000000-0005-0000-0000-00009B560000}"/>
    <cellStyle name="RowTitles-Col2 2 2 2 4 3 3" xfId="3943" xr:uid="{00000000-0005-0000-0000-00009C560000}"/>
    <cellStyle name="RowTitles-Col2 2 2 2 4 3 3 2" xfId="13565" xr:uid="{00000000-0005-0000-0000-00009D560000}"/>
    <cellStyle name="RowTitles-Col2 2 2 2 4 3 3 2 2" xfId="23925" xr:uid="{00000000-0005-0000-0000-00009E560000}"/>
    <cellStyle name="RowTitles-Col2 2 2 2 4 3 3 2 3" xfId="32635" xr:uid="{00000000-0005-0000-0000-00009F560000}"/>
    <cellStyle name="RowTitles-Col2 2 2 2 4 3 3 3" xfId="17155" xr:uid="{00000000-0005-0000-0000-0000A0560000}"/>
    <cellStyle name="RowTitles-Col2 2 2 2 4 3 3 3 2" xfId="29821" xr:uid="{00000000-0005-0000-0000-0000A1560000}"/>
    <cellStyle name="RowTitles-Col2 2 2 2 4 3 3 3 2 2" xfId="38598" xr:uid="{00000000-0005-0000-0000-0000A2560000}"/>
    <cellStyle name="RowTitles-Col2 2 2 2 4 3 3 4" xfId="8510" xr:uid="{00000000-0005-0000-0000-0000A3560000}"/>
    <cellStyle name="RowTitles-Col2 2 2 2 4 3 3 4 2" xfId="19174" xr:uid="{00000000-0005-0000-0000-0000A4560000}"/>
    <cellStyle name="RowTitles-Col2 2 2 2 4 3 4" xfId="9306" xr:uid="{00000000-0005-0000-0000-0000A5560000}"/>
    <cellStyle name="RowTitles-Col2 2 2 2 4 3 5" xfId="14543" xr:uid="{00000000-0005-0000-0000-0000A6560000}"/>
    <cellStyle name="RowTitles-Col2 2 2 2 4 3 5 2" xfId="27234" xr:uid="{00000000-0005-0000-0000-0000A7560000}"/>
    <cellStyle name="RowTitles-Col2 2 2 2 4 3 5 2 2" xfId="36069" xr:uid="{00000000-0005-0000-0000-0000A8560000}"/>
    <cellStyle name="RowTitles-Col2 2 2 2 4 3 6" xfId="5470" xr:uid="{00000000-0005-0000-0000-0000A9560000}"/>
    <cellStyle name="RowTitles-Col2 2 2 2 4 3 6 2" xfId="19748" xr:uid="{00000000-0005-0000-0000-0000AA560000}"/>
    <cellStyle name="RowTitles-Col2 2 2 2 4 4" xfId="1393" xr:uid="{00000000-0005-0000-0000-0000AB560000}"/>
    <cellStyle name="RowTitles-Col2 2 2 2 4 4 2" xfId="2698" xr:uid="{00000000-0005-0000-0000-0000AC560000}"/>
    <cellStyle name="RowTitles-Col2 2 2 2 4 4 2 2" xfId="12339" xr:uid="{00000000-0005-0000-0000-0000AD560000}"/>
    <cellStyle name="RowTitles-Col2 2 2 2 4 4 2 2 2" xfId="22739" xr:uid="{00000000-0005-0000-0000-0000AE560000}"/>
    <cellStyle name="RowTitles-Col2 2 2 2 4 4 2 2 3" xfId="31620" xr:uid="{00000000-0005-0000-0000-0000AF560000}"/>
    <cellStyle name="RowTitles-Col2 2 2 2 4 4 2 3" xfId="15986" xr:uid="{00000000-0005-0000-0000-0000B0560000}"/>
    <cellStyle name="RowTitles-Col2 2 2 2 4 4 2 3 2" xfId="28652" xr:uid="{00000000-0005-0000-0000-0000B1560000}"/>
    <cellStyle name="RowTitles-Col2 2 2 2 4 4 2 3 2 2" xfId="37439" xr:uid="{00000000-0005-0000-0000-0000B2560000}"/>
    <cellStyle name="RowTitles-Col2 2 2 2 4 4 2 4" xfId="7172" xr:uid="{00000000-0005-0000-0000-0000B3560000}"/>
    <cellStyle name="RowTitles-Col2 2 2 2 4 4 3" xfId="4171" xr:uid="{00000000-0005-0000-0000-0000B4560000}"/>
    <cellStyle name="RowTitles-Col2 2 2 2 4 4 3 2" xfId="13793" xr:uid="{00000000-0005-0000-0000-0000B5560000}"/>
    <cellStyle name="RowTitles-Col2 2 2 2 4 4 3 2 2" xfId="24142" xr:uid="{00000000-0005-0000-0000-0000B6560000}"/>
    <cellStyle name="RowTitles-Col2 2 2 2 4 4 3 2 3" xfId="32807" xr:uid="{00000000-0005-0000-0000-0000B7560000}"/>
    <cellStyle name="RowTitles-Col2 2 2 2 4 4 3 3" xfId="17367" xr:uid="{00000000-0005-0000-0000-0000B8560000}"/>
    <cellStyle name="RowTitles-Col2 2 2 2 4 4 3 3 2" xfId="30033" xr:uid="{00000000-0005-0000-0000-0000B9560000}"/>
    <cellStyle name="RowTitles-Col2 2 2 2 4 4 3 3 2 2" xfId="38810" xr:uid="{00000000-0005-0000-0000-0000BA560000}"/>
    <cellStyle name="RowTitles-Col2 2 2 2 4 4 3 4" xfId="8680" xr:uid="{00000000-0005-0000-0000-0000BB560000}"/>
    <cellStyle name="RowTitles-Col2 2 2 2 4 4 3 4 2" xfId="24599" xr:uid="{00000000-0005-0000-0000-0000BC560000}"/>
    <cellStyle name="RowTitles-Col2 2 2 2 4 4 4" xfId="9475" xr:uid="{00000000-0005-0000-0000-0000BD560000}"/>
    <cellStyle name="RowTitles-Col2 2 2 2 4 4 5" xfId="11064" xr:uid="{00000000-0005-0000-0000-0000BE560000}"/>
    <cellStyle name="RowTitles-Col2 2 2 2 4 4 5 2" xfId="21501" xr:uid="{00000000-0005-0000-0000-0000BF560000}"/>
    <cellStyle name="RowTitles-Col2 2 2 2 4 4 5 3" xfId="30822" xr:uid="{00000000-0005-0000-0000-0000C0560000}"/>
    <cellStyle name="RowTitles-Col2 2 2 2 4 4 6" xfId="14771" xr:uid="{00000000-0005-0000-0000-0000C1560000}"/>
    <cellStyle name="RowTitles-Col2 2 2 2 4 4 6 2" xfId="27454" xr:uid="{00000000-0005-0000-0000-0000C2560000}"/>
    <cellStyle name="RowTitles-Col2 2 2 2 4 4 6 2 2" xfId="36281" xr:uid="{00000000-0005-0000-0000-0000C3560000}"/>
    <cellStyle name="RowTitles-Col2 2 2 2 4 4 7" xfId="5631" xr:uid="{00000000-0005-0000-0000-0000C4560000}"/>
    <cellStyle name="RowTitles-Col2 2 2 2 4 4 7 2" xfId="25786" xr:uid="{00000000-0005-0000-0000-0000C5560000}"/>
    <cellStyle name="RowTitles-Col2 2 2 2 4 5" xfId="1609" xr:uid="{00000000-0005-0000-0000-0000C6560000}"/>
    <cellStyle name="RowTitles-Col2 2 2 2 4 5 2" xfId="2699" xr:uid="{00000000-0005-0000-0000-0000C7560000}"/>
    <cellStyle name="RowTitles-Col2 2 2 2 4 5 2 2" xfId="12340" xr:uid="{00000000-0005-0000-0000-0000C8560000}"/>
    <cellStyle name="RowTitles-Col2 2 2 2 4 5 2 2 2" xfId="22740" xr:uid="{00000000-0005-0000-0000-0000C9560000}"/>
    <cellStyle name="RowTitles-Col2 2 2 2 4 5 2 2 3" xfId="31621" xr:uid="{00000000-0005-0000-0000-0000CA560000}"/>
    <cellStyle name="RowTitles-Col2 2 2 2 4 5 2 3" xfId="15987" xr:uid="{00000000-0005-0000-0000-0000CB560000}"/>
    <cellStyle name="RowTitles-Col2 2 2 2 4 5 2 3 2" xfId="28653" xr:uid="{00000000-0005-0000-0000-0000CC560000}"/>
    <cellStyle name="RowTitles-Col2 2 2 2 4 5 2 3 2 2" xfId="37440" xr:uid="{00000000-0005-0000-0000-0000CD560000}"/>
    <cellStyle name="RowTitles-Col2 2 2 2 4 5 2 4" xfId="7522" xr:uid="{00000000-0005-0000-0000-0000CE560000}"/>
    <cellStyle name="RowTitles-Col2 2 2 2 4 5 3" xfId="4387" xr:uid="{00000000-0005-0000-0000-0000CF560000}"/>
    <cellStyle name="RowTitles-Col2 2 2 2 4 5 3 2" xfId="14009" xr:uid="{00000000-0005-0000-0000-0000D0560000}"/>
    <cellStyle name="RowTitles-Col2 2 2 2 4 5 3 2 2" xfId="24348" xr:uid="{00000000-0005-0000-0000-0000D1560000}"/>
    <cellStyle name="RowTitles-Col2 2 2 2 4 5 3 2 3" xfId="32968" xr:uid="{00000000-0005-0000-0000-0000D2560000}"/>
    <cellStyle name="RowTitles-Col2 2 2 2 4 5 3 3" xfId="17565" xr:uid="{00000000-0005-0000-0000-0000D3560000}"/>
    <cellStyle name="RowTitles-Col2 2 2 2 4 5 3 3 2" xfId="30231" xr:uid="{00000000-0005-0000-0000-0000D4560000}"/>
    <cellStyle name="RowTitles-Col2 2 2 2 4 5 3 3 2 2" xfId="39008" xr:uid="{00000000-0005-0000-0000-0000D5560000}"/>
    <cellStyle name="RowTitles-Col2 2 2 2 4 5 3 4" xfId="9845" xr:uid="{00000000-0005-0000-0000-0000D6560000}"/>
    <cellStyle name="RowTitles-Col2 2 2 2 4 5 4" xfId="11280" xr:uid="{00000000-0005-0000-0000-0000D7560000}"/>
    <cellStyle name="RowTitles-Col2 2 2 2 4 5 4 2" xfId="21709" xr:uid="{00000000-0005-0000-0000-0000D8560000}"/>
    <cellStyle name="RowTitles-Col2 2 2 2 4 5 4 3" xfId="30983" xr:uid="{00000000-0005-0000-0000-0000D9560000}"/>
    <cellStyle name="RowTitles-Col2 2 2 2 4 5 5" xfId="14987" xr:uid="{00000000-0005-0000-0000-0000DA560000}"/>
    <cellStyle name="RowTitles-Col2 2 2 2 4 5 5 2" xfId="27661" xr:uid="{00000000-0005-0000-0000-0000DB560000}"/>
    <cellStyle name="RowTitles-Col2 2 2 2 4 5 5 2 2" xfId="36479" xr:uid="{00000000-0005-0000-0000-0000DC560000}"/>
    <cellStyle name="RowTitles-Col2 2 2 2 4 5 6" xfId="5976" xr:uid="{00000000-0005-0000-0000-0000DD560000}"/>
    <cellStyle name="RowTitles-Col2 2 2 2 4 5 6 2" xfId="18358" xr:uid="{00000000-0005-0000-0000-0000DE560000}"/>
    <cellStyle name="RowTitles-Col2 2 2 2 4 6" xfId="1811" xr:uid="{00000000-0005-0000-0000-0000DF560000}"/>
    <cellStyle name="RowTitles-Col2 2 2 2 4 6 2" xfId="2700" xr:uid="{00000000-0005-0000-0000-0000E0560000}"/>
    <cellStyle name="RowTitles-Col2 2 2 2 4 6 2 2" xfId="12341" xr:uid="{00000000-0005-0000-0000-0000E1560000}"/>
    <cellStyle name="RowTitles-Col2 2 2 2 4 6 2 2 2" xfId="22741" xr:uid="{00000000-0005-0000-0000-0000E2560000}"/>
    <cellStyle name="RowTitles-Col2 2 2 2 4 6 2 2 3" xfId="31622" xr:uid="{00000000-0005-0000-0000-0000E3560000}"/>
    <cellStyle name="RowTitles-Col2 2 2 2 4 6 2 3" xfId="15988" xr:uid="{00000000-0005-0000-0000-0000E4560000}"/>
    <cellStyle name="RowTitles-Col2 2 2 2 4 6 2 3 2" xfId="28654" xr:uid="{00000000-0005-0000-0000-0000E5560000}"/>
    <cellStyle name="RowTitles-Col2 2 2 2 4 6 2 3 2 2" xfId="37441" xr:uid="{00000000-0005-0000-0000-0000E6560000}"/>
    <cellStyle name="RowTitles-Col2 2 2 2 4 6 2 4" xfId="7523" xr:uid="{00000000-0005-0000-0000-0000E7560000}"/>
    <cellStyle name="RowTitles-Col2 2 2 2 4 6 3" xfId="4589" xr:uid="{00000000-0005-0000-0000-0000E8560000}"/>
    <cellStyle name="RowTitles-Col2 2 2 2 4 6 3 2" xfId="14211" xr:uid="{00000000-0005-0000-0000-0000E9560000}"/>
    <cellStyle name="RowTitles-Col2 2 2 2 4 6 3 2 2" xfId="24540" xr:uid="{00000000-0005-0000-0000-0000EA560000}"/>
    <cellStyle name="RowTitles-Col2 2 2 2 4 6 3 2 3" xfId="33120" xr:uid="{00000000-0005-0000-0000-0000EB560000}"/>
    <cellStyle name="RowTitles-Col2 2 2 2 4 6 3 3" xfId="17752" xr:uid="{00000000-0005-0000-0000-0000EC560000}"/>
    <cellStyle name="RowTitles-Col2 2 2 2 4 6 3 3 2" xfId="30418" xr:uid="{00000000-0005-0000-0000-0000ED560000}"/>
    <cellStyle name="RowTitles-Col2 2 2 2 4 6 3 3 2 2" xfId="39195" xr:uid="{00000000-0005-0000-0000-0000EE560000}"/>
    <cellStyle name="RowTitles-Col2 2 2 2 4 6 3 4" xfId="9846" xr:uid="{00000000-0005-0000-0000-0000EF560000}"/>
    <cellStyle name="RowTitles-Col2 2 2 2 4 6 4" xfId="11482" xr:uid="{00000000-0005-0000-0000-0000F0560000}"/>
    <cellStyle name="RowTitles-Col2 2 2 2 4 6 4 2" xfId="21905" xr:uid="{00000000-0005-0000-0000-0000F1560000}"/>
    <cellStyle name="RowTitles-Col2 2 2 2 4 6 4 3" xfId="31135" xr:uid="{00000000-0005-0000-0000-0000F2560000}"/>
    <cellStyle name="RowTitles-Col2 2 2 2 4 6 5" xfId="15189" xr:uid="{00000000-0005-0000-0000-0000F3560000}"/>
    <cellStyle name="RowTitles-Col2 2 2 2 4 6 5 2" xfId="27856" xr:uid="{00000000-0005-0000-0000-0000F4560000}"/>
    <cellStyle name="RowTitles-Col2 2 2 2 4 6 5 2 2" xfId="36666" xr:uid="{00000000-0005-0000-0000-0000F5560000}"/>
    <cellStyle name="RowTitles-Col2 2 2 2 4 6 6" xfId="5977" xr:uid="{00000000-0005-0000-0000-0000F6560000}"/>
    <cellStyle name="RowTitles-Col2 2 2 2 4 6 6 2" xfId="17813" xr:uid="{00000000-0005-0000-0000-0000F7560000}"/>
    <cellStyle name="RowTitles-Col2 2 2 2 4 7" xfId="2695" xr:uid="{00000000-0005-0000-0000-0000F8560000}"/>
    <cellStyle name="RowTitles-Col2 2 2 2 4 7 2" xfId="12336" xr:uid="{00000000-0005-0000-0000-0000F9560000}"/>
    <cellStyle name="RowTitles-Col2 2 2 2 4 7 2 2" xfId="22736" xr:uid="{00000000-0005-0000-0000-0000FA560000}"/>
    <cellStyle name="RowTitles-Col2 2 2 2 4 7 2 3" xfId="31617" xr:uid="{00000000-0005-0000-0000-0000FB560000}"/>
    <cellStyle name="RowTitles-Col2 2 2 2 4 7 3" xfId="15983" xr:uid="{00000000-0005-0000-0000-0000FC560000}"/>
    <cellStyle name="RowTitles-Col2 2 2 2 4 7 3 2" xfId="28649" xr:uid="{00000000-0005-0000-0000-0000FD560000}"/>
    <cellStyle name="RowTitles-Col2 2 2 2 4 7 3 2 2" xfId="37436" xr:uid="{00000000-0005-0000-0000-0000FE560000}"/>
    <cellStyle name="RowTitles-Col2 2 2 2 4 7 4" xfId="6565" xr:uid="{00000000-0005-0000-0000-0000FF560000}"/>
    <cellStyle name="RowTitles-Col2 2 2 2 4 8" xfId="8808" xr:uid="{00000000-0005-0000-0000-000000570000}"/>
    <cellStyle name="RowTitles-Col2 2 2 2 4_STUD aligned by INSTIT" xfId="5019" xr:uid="{00000000-0005-0000-0000-000001570000}"/>
    <cellStyle name="RowTitles-Col2 2 2 2 5" xfId="700" xr:uid="{00000000-0005-0000-0000-000002570000}"/>
    <cellStyle name="RowTitles-Col2 2 2 2 5 2" xfId="2701" xr:uid="{00000000-0005-0000-0000-000003570000}"/>
    <cellStyle name="RowTitles-Col2 2 2 2 5 2 2" xfId="12342" xr:uid="{00000000-0005-0000-0000-000004570000}"/>
    <cellStyle name="RowTitles-Col2 2 2 2 5 2 2 2" xfId="22742" xr:uid="{00000000-0005-0000-0000-000005570000}"/>
    <cellStyle name="RowTitles-Col2 2 2 2 5 2 2 3" xfId="31623" xr:uid="{00000000-0005-0000-0000-000006570000}"/>
    <cellStyle name="RowTitles-Col2 2 2 2 5 2 3" xfId="15989" xr:uid="{00000000-0005-0000-0000-000007570000}"/>
    <cellStyle name="RowTitles-Col2 2 2 2 5 2 3 2" xfId="28655" xr:uid="{00000000-0005-0000-0000-000008570000}"/>
    <cellStyle name="RowTitles-Col2 2 2 2 5 2 3 2 2" xfId="37442" xr:uid="{00000000-0005-0000-0000-000009570000}"/>
    <cellStyle name="RowTitles-Col2 2 2 2 5 2 4" xfId="6679" xr:uid="{00000000-0005-0000-0000-00000A570000}"/>
    <cellStyle name="RowTitles-Col2 2 2 2 5 3" xfId="3485" xr:uid="{00000000-0005-0000-0000-00000B570000}"/>
    <cellStyle name="RowTitles-Col2 2 2 2 5 3 2" xfId="13119" xr:uid="{00000000-0005-0000-0000-00000C570000}"/>
    <cellStyle name="RowTitles-Col2 2 2 2 5 3 2 2" xfId="23487" xr:uid="{00000000-0005-0000-0000-00000D570000}"/>
    <cellStyle name="RowTitles-Col2 2 2 2 5 3 2 3" xfId="32308" xr:uid="{00000000-0005-0000-0000-00000E570000}"/>
    <cellStyle name="RowTitles-Col2 2 2 2 5 3 3" xfId="16728" xr:uid="{00000000-0005-0000-0000-00000F570000}"/>
    <cellStyle name="RowTitles-Col2 2 2 2 5 3 3 2" xfId="29394" xr:uid="{00000000-0005-0000-0000-000010570000}"/>
    <cellStyle name="RowTitles-Col2 2 2 2 5 3 3 2 2" xfId="38177" xr:uid="{00000000-0005-0000-0000-000011570000}"/>
    <cellStyle name="RowTitles-Col2 2 2 2 5 3 4" xfId="8186" xr:uid="{00000000-0005-0000-0000-000012570000}"/>
    <cellStyle name="RowTitles-Col2 2 2 2 5 3 4 2" xfId="26094" xr:uid="{00000000-0005-0000-0000-000013570000}"/>
    <cellStyle name="RowTitles-Col2 2 2 2 5 4" xfId="8720" xr:uid="{00000000-0005-0000-0000-000014570000}"/>
    <cellStyle name="RowTitles-Col2 2 2 2 5 5" xfId="10487" xr:uid="{00000000-0005-0000-0000-000015570000}"/>
    <cellStyle name="RowTitles-Col2 2 2 2 5 5 2" xfId="20989" xr:uid="{00000000-0005-0000-0000-000016570000}"/>
    <cellStyle name="RowTitles-Col2 2 2 2 5 5 3" xfId="30484" xr:uid="{00000000-0005-0000-0000-000017570000}"/>
    <cellStyle name="RowTitles-Col2 2 2 2 6" xfId="979" xr:uid="{00000000-0005-0000-0000-000018570000}"/>
    <cellStyle name="RowTitles-Col2 2 2 2 6 2" xfId="2702" xr:uid="{00000000-0005-0000-0000-000019570000}"/>
    <cellStyle name="RowTitles-Col2 2 2 2 6 2 2" xfId="12343" xr:uid="{00000000-0005-0000-0000-00001A570000}"/>
    <cellStyle name="RowTitles-Col2 2 2 2 6 2 2 2" xfId="22743" xr:uid="{00000000-0005-0000-0000-00001B570000}"/>
    <cellStyle name="RowTitles-Col2 2 2 2 6 2 2 3" xfId="31624" xr:uid="{00000000-0005-0000-0000-00001C570000}"/>
    <cellStyle name="RowTitles-Col2 2 2 2 6 2 3" xfId="15990" xr:uid="{00000000-0005-0000-0000-00001D570000}"/>
    <cellStyle name="RowTitles-Col2 2 2 2 6 2 3 2" xfId="28656" xr:uid="{00000000-0005-0000-0000-00001E570000}"/>
    <cellStyle name="RowTitles-Col2 2 2 2 6 2 3 2 2" xfId="37443" xr:uid="{00000000-0005-0000-0000-00001F570000}"/>
    <cellStyle name="RowTitles-Col2 2 2 2 6 2 4" xfId="6834" xr:uid="{00000000-0005-0000-0000-000020570000}"/>
    <cellStyle name="RowTitles-Col2 2 2 2 6 3" xfId="3757" xr:uid="{00000000-0005-0000-0000-000021570000}"/>
    <cellStyle name="RowTitles-Col2 2 2 2 6 3 2" xfId="13384" xr:uid="{00000000-0005-0000-0000-000022570000}"/>
    <cellStyle name="RowTitles-Col2 2 2 2 6 3 2 2" xfId="23749" xr:uid="{00000000-0005-0000-0000-000023570000}"/>
    <cellStyle name="RowTitles-Col2 2 2 2 6 3 2 3" xfId="32499" xr:uid="{00000000-0005-0000-0000-000024570000}"/>
    <cellStyle name="RowTitles-Col2 2 2 2 6 3 3" xfId="16983" xr:uid="{00000000-0005-0000-0000-000025570000}"/>
    <cellStyle name="RowTitles-Col2 2 2 2 6 3 3 2" xfId="29649" xr:uid="{00000000-0005-0000-0000-000026570000}"/>
    <cellStyle name="RowTitles-Col2 2 2 2 6 3 3 2 2" xfId="38428" xr:uid="{00000000-0005-0000-0000-000027570000}"/>
    <cellStyle name="RowTitles-Col2 2 2 2 6 3 4" xfId="8340" xr:uid="{00000000-0005-0000-0000-000028570000}"/>
    <cellStyle name="RowTitles-Col2 2 2 2 6 3 4 2" xfId="26545" xr:uid="{00000000-0005-0000-0000-000029570000}"/>
    <cellStyle name="RowTitles-Col2 2 2 2 6 4" xfId="9133" xr:uid="{00000000-0005-0000-0000-00002A570000}"/>
    <cellStyle name="RowTitles-Col2 2 2 2 6 5" xfId="14386" xr:uid="{00000000-0005-0000-0000-00002B570000}"/>
    <cellStyle name="RowTitles-Col2 2 2 2 6 5 2" xfId="27083" xr:uid="{00000000-0005-0000-0000-00002C570000}"/>
    <cellStyle name="RowTitles-Col2 2 2 2 6 5 2 2" xfId="35922" xr:uid="{00000000-0005-0000-0000-00002D570000}"/>
    <cellStyle name="RowTitles-Col2 2 2 2 6 6" xfId="5348" xr:uid="{00000000-0005-0000-0000-00002E570000}"/>
    <cellStyle name="RowTitles-Col2 2 2 2 6 6 2" xfId="23328" xr:uid="{00000000-0005-0000-0000-00002F570000}"/>
    <cellStyle name="RowTitles-Col2 2 2 2 7" xfId="1213" xr:uid="{00000000-0005-0000-0000-000030570000}"/>
    <cellStyle name="RowTitles-Col2 2 2 2 7 2" xfId="2703" xr:uid="{00000000-0005-0000-0000-000031570000}"/>
    <cellStyle name="RowTitles-Col2 2 2 2 7 2 2" xfId="12344" xr:uid="{00000000-0005-0000-0000-000032570000}"/>
    <cellStyle name="RowTitles-Col2 2 2 2 7 2 2 2" xfId="22744" xr:uid="{00000000-0005-0000-0000-000033570000}"/>
    <cellStyle name="RowTitles-Col2 2 2 2 7 2 2 3" xfId="31625" xr:uid="{00000000-0005-0000-0000-000034570000}"/>
    <cellStyle name="RowTitles-Col2 2 2 2 7 2 3" xfId="15991" xr:uid="{00000000-0005-0000-0000-000035570000}"/>
    <cellStyle name="RowTitles-Col2 2 2 2 7 2 3 2" xfId="28657" xr:uid="{00000000-0005-0000-0000-000036570000}"/>
    <cellStyle name="RowTitles-Col2 2 2 2 7 2 3 2 2" xfId="37444" xr:uid="{00000000-0005-0000-0000-000037570000}"/>
    <cellStyle name="RowTitles-Col2 2 2 2 7 2 4" xfId="7067" xr:uid="{00000000-0005-0000-0000-000038570000}"/>
    <cellStyle name="RowTitles-Col2 2 2 2 7 3" xfId="3991" xr:uid="{00000000-0005-0000-0000-000039570000}"/>
    <cellStyle name="RowTitles-Col2 2 2 2 7 3 2" xfId="13613" xr:uid="{00000000-0005-0000-0000-00003A570000}"/>
    <cellStyle name="RowTitles-Col2 2 2 2 7 3 2 2" xfId="23970" xr:uid="{00000000-0005-0000-0000-00003B570000}"/>
    <cellStyle name="RowTitles-Col2 2 2 2 7 3 2 3" xfId="32671" xr:uid="{00000000-0005-0000-0000-00003C570000}"/>
    <cellStyle name="RowTitles-Col2 2 2 2 7 3 3" xfId="17197" xr:uid="{00000000-0005-0000-0000-00003D570000}"/>
    <cellStyle name="RowTitles-Col2 2 2 2 7 3 3 2" xfId="29863" xr:uid="{00000000-0005-0000-0000-00003E570000}"/>
    <cellStyle name="RowTitles-Col2 2 2 2 7 3 3 2 2" xfId="38640" xr:uid="{00000000-0005-0000-0000-00003F570000}"/>
    <cellStyle name="RowTitles-Col2 2 2 2 7 3 4" xfId="8575" xr:uid="{00000000-0005-0000-0000-000040570000}"/>
    <cellStyle name="RowTitles-Col2 2 2 2 7 3 4 2" xfId="19294" xr:uid="{00000000-0005-0000-0000-000041570000}"/>
    <cellStyle name="RowTitles-Col2 2 2 2 7 4" xfId="9371" xr:uid="{00000000-0005-0000-0000-000042570000}"/>
    <cellStyle name="RowTitles-Col2 2 2 2 7 5" xfId="10884" xr:uid="{00000000-0005-0000-0000-000043570000}"/>
    <cellStyle name="RowTitles-Col2 2 2 2 7 5 2" xfId="21328" xr:uid="{00000000-0005-0000-0000-000044570000}"/>
    <cellStyle name="RowTitles-Col2 2 2 2 7 5 3" xfId="30686" xr:uid="{00000000-0005-0000-0000-000045570000}"/>
    <cellStyle name="RowTitles-Col2 2 2 2 7 6" xfId="14591" xr:uid="{00000000-0005-0000-0000-000046570000}"/>
    <cellStyle name="RowTitles-Col2 2 2 2 7 6 2" xfId="27280" xr:uid="{00000000-0005-0000-0000-000047570000}"/>
    <cellStyle name="RowTitles-Col2 2 2 2 7 6 2 2" xfId="36111" xr:uid="{00000000-0005-0000-0000-000048570000}"/>
    <cellStyle name="RowTitles-Col2 2 2 2 7 7" xfId="5527" xr:uid="{00000000-0005-0000-0000-000049570000}"/>
    <cellStyle name="RowTitles-Col2 2 2 2 7 7 2" xfId="20226" xr:uid="{00000000-0005-0000-0000-00004A570000}"/>
    <cellStyle name="RowTitles-Col2 2 2 2 8" xfId="1433" xr:uid="{00000000-0005-0000-0000-00004B570000}"/>
    <cellStyle name="RowTitles-Col2 2 2 2 8 2" xfId="2704" xr:uid="{00000000-0005-0000-0000-00004C570000}"/>
    <cellStyle name="RowTitles-Col2 2 2 2 8 2 2" xfId="12345" xr:uid="{00000000-0005-0000-0000-00004D570000}"/>
    <cellStyle name="RowTitles-Col2 2 2 2 8 2 2 2" xfId="22745" xr:uid="{00000000-0005-0000-0000-00004E570000}"/>
    <cellStyle name="RowTitles-Col2 2 2 2 8 2 2 3" xfId="31626" xr:uid="{00000000-0005-0000-0000-00004F570000}"/>
    <cellStyle name="RowTitles-Col2 2 2 2 8 2 3" xfId="15992" xr:uid="{00000000-0005-0000-0000-000050570000}"/>
    <cellStyle name="RowTitles-Col2 2 2 2 8 2 3 2" xfId="28658" xr:uid="{00000000-0005-0000-0000-000051570000}"/>
    <cellStyle name="RowTitles-Col2 2 2 2 8 2 3 2 2" xfId="37445" xr:uid="{00000000-0005-0000-0000-000052570000}"/>
    <cellStyle name="RowTitles-Col2 2 2 2 8 2 4" xfId="7524" xr:uid="{00000000-0005-0000-0000-000053570000}"/>
    <cellStyle name="RowTitles-Col2 2 2 2 8 3" xfId="4211" xr:uid="{00000000-0005-0000-0000-000054570000}"/>
    <cellStyle name="RowTitles-Col2 2 2 2 8 3 2" xfId="13833" xr:uid="{00000000-0005-0000-0000-000055570000}"/>
    <cellStyle name="RowTitles-Col2 2 2 2 8 3 2 2" xfId="24178" xr:uid="{00000000-0005-0000-0000-000056570000}"/>
    <cellStyle name="RowTitles-Col2 2 2 2 8 3 2 3" xfId="32834" xr:uid="{00000000-0005-0000-0000-000057570000}"/>
    <cellStyle name="RowTitles-Col2 2 2 2 8 3 3" xfId="17399" xr:uid="{00000000-0005-0000-0000-000058570000}"/>
    <cellStyle name="RowTitles-Col2 2 2 2 8 3 3 2" xfId="30065" xr:uid="{00000000-0005-0000-0000-000059570000}"/>
    <cellStyle name="RowTitles-Col2 2 2 2 8 3 3 2 2" xfId="38842" xr:uid="{00000000-0005-0000-0000-00005A570000}"/>
    <cellStyle name="RowTitles-Col2 2 2 2 8 3 4" xfId="9847" xr:uid="{00000000-0005-0000-0000-00005B570000}"/>
    <cellStyle name="RowTitles-Col2 2 2 2 8 4" xfId="11104" xr:uid="{00000000-0005-0000-0000-00005C570000}"/>
    <cellStyle name="RowTitles-Col2 2 2 2 8 4 2" xfId="21538" xr:uid="{00000000-0005-0000-0000-00005D570000}"/>
    <cellStyle name="RowTitles-Col2 2 2 2 8 4 3" xfId="30849" xr:uid="{00000000-0005-0000-0000-00005E570000}"/>
    <cellStyle name="RowTitles-Col2 2 2 2 8 5" xfId="14811" xr:uid="{00000000-0005-0000-0000-00005F570000}"/>
    <cellStyle name="RowTitles-Col2 2 2 2 8 5 2" xfId="27492" xr:uid="{00000000-0005-0000-0000-000060570000}"/>
    <cellStyle name="RowTitles-Col2 2 2 2 8 5 2 2" xfId="36313" xr:uid="{00000000-0005-0000-0000-000061570000}"/>
    <cellStyle name="RowTitles-Col2 2 2 2 8 6" xfId="5978" xr:uid="{00000000-0005-0000-0000-000062570000}"/>
    <cellStyle name="RowTitles-Col2 2 2 2 8 6 2" xfId="20083" xr:uid="{00000000-0005-0000-0000-000063570000}"/>
    <cellStyle name="RowTitles-Col2 2 2 2 9" xfId="1637" xr:uid="{00000000-0005-0000-0000-000064570000}"/>
    <cellStyle name="RowTitles-Col2 2 2 2 9 2" xfId="2705" xr:uid="{00000000-0005-0000-0000-000065570000}"/>
    <cellStyle name="RowTitles-Col2 2 2 2 9 2 2" xfId="12346" xr:uid="{00000000-0005-0000-0000-000066570000}"/>
    <cellStyle name="RowTitles-Col2 2 2 2 9 2 2 2" xfId="22746" xr:uid="{00000000-0005-0000-0000-000067570000}"/>
    <cellStyle name="RowTitles-Col2 2 2 2 9 2 2 3" xfId="31627" xr:uid="{00000000-0005-0000-0000-000068570000}"/>
    <cellStyle name="RowTitles-Col2 2 2 2 9 2 3" xfId="15993" xr:uid="{00000000-0005-0000-0000-000069570000}"/>
    <cellStyle name="RowTitles-Col2 2 2 2 9 2 3 2" xfId="28659" xr:uid="{00000000-0005-0000-0000-00006A570000}"/>
    <cellStyle name="RowTitles-Col2 2 2 2 9 2 3 2 2" xfId="37446" xr:uid="{00000000-0005-0000-0000-00006B570000}"/>
    <cellStyle name="RowTitles-Col2 2 2 2 9 2 4" xfId="7525" xr:uid="{00000000-0005-0000-0000-00006C570000}"/>
    <cellStyle name="RowTitles-Col2 2 2 2 9 3" xfId="4415" xr:uid="{00000000-0005-0000-0000-00006D570000}"/>
    <cellStyle name="RowTitles-Col2 2 2 2 9 3 2" xfId="14037" xr:uid="{00000000-0005-0000-0000-00006E570000}"/>
    <cellStyle name="RowTitles-Col2 2 2 2 9 3 2 2" xfId="24374" xr:uid="{00000000-0005-0000-0000-00006F570000}"/>
    <cellStyle name="RowTitles-Col2 2 2 2 9 3 2 3" xfId="32988" xr:uid="{00000000-0005-0000-0000-000070570000}"/>
    <cellStyle name="RowTitles-Col2 2 2 2 9 3 3" xfId="17588" xr:uid="{00000000-0005-0000-0000-000071570000}"/>
    <cellStyle name="RowTitles-Col2 2 2 2 9 3 3 2" xfId="30254" xr:uid="{00000000-0005-0000-0000-000072570000}"/>
    <cellStyle name="RowTitles-Col2 2 2 2 9 3 3 2 2" xfId="39031" xr:uid="{00000000-0005-0000-0000-000073570000}"/>
    <cellStyle name="RowTitles-Col2 2 2 2 9 3 4" xfId="9848" xr:uid="{00000000-0005-0000-0000-000074570000}"/>
    <cellStyle name="RowTitles-Col2 2 2 2 9 4" xfId="11308" xr:uid="{00000000-0005-0000-0000-000075570000}"/>
    <cellStyle name="RowTitles-Col2 2 2 2 9 4 2" xfId="21737" xr:uid="{00000000-0005-0000-0000-000076570000}"/>
    <cellStyle name="RowTitles-Col2 2 2 2 9 4 3" xfId="31003" xr:uid="{00000000-0005-0000-0000-000077570000}"/>
    <cellStyle name="RowTitles-Col2 2 2 2 9 5" xfId="15015" xr:uid="{00000000-0005-0000-0000-000078570000}"/>
    <cellStyle name="RowTitles-Col2 2 2 2 9 5 2" xfId="27688" xr:uid="{00000000-0005-0000-0000-000079570000}"/>
    <cellStyle name="RowTitles-Col2 2 2 2 9 5 2 2" xfId="36502" xr:uid="{00000000-0005-0000-0000-00007A570000}"/>
    <cellStyle name="RowTitles-Col2 2 2 2 9 6" xfId="5979" xr:uid="{00000000-0005-0000-0000-00007B570000}"/>
    <cellStyle name="RowTitles-Col2 2 2 2 9 6 2" xfId="25574" xr:uid="{00000000-0005-0000-0000-00007C570000}"/>
    <cellStyle name="RowTitles-Col2 2 2 2_STUD aligned by INSTIT" xfId="5016" xr:uid="{00000000-0005-0000-0000-00007D570000}"/>
    <cellStyle name="RowTitles-Col2 2 2 3" xfId="405" xr:uid="{00000000-0005-0000-0000-00007E570000}"/>
    <cellStyle name="RowTitles-Col2 2 2 3 2" xfId="761" xr:uid="{00000000-0005-0000-0000-00007F570000}"/>
    <cellStyle name="RowTitles-Col2 2 2 3 2 2" xfId="2707" xr:uid="{00000000-0005-0000-0000-000080570000}"/>
    <cellStyle name="RowTitles-Col2 2 2 3 2 2 2" xfId="12348" xr:uid="{00000000-0005-0000-0000-000081570000}"/>
    <cellStyle name="RowTitles-Col2 2 2 3 2 2 2 2" xfId="22748" xr:uid="{00000000-0005-0000-0000-000082570000}"/>
    <cellStyle name="RowTitles-Col2 2 2 3 2 2 2 3" xfId="31629" xr:uid="{00000000-0005-0000-0000-000083570000}"/>
    <cellStyle name="RowTitles-Col2 2 2 3 2 2 3" xfId="15995" xr:uid="{00000000-0005-0000-0000-000084570000}"/>
    <cellStyle name="RowTitles-Col2 2 2 3 2 2 3 2" xfId="28661" xr:uid="{00000000-0005-0000-0000-000085570000}"/>
    <cellStyle name="RowTitles-Col2 2 2 3 2 2 3 2 2" xfId="37448" xr:uid="{00000000-0005-0000-0000-000086570000}"/>
    <cellStyle name="RowTitles-Col2 2 2 3 2 2 4" xfId="6885" xr:uid="{00000000-0005-0000-0000-000087570000}"/>
    <cellStyle name="RowTitles-Col2 2 2 3 2 3" xfId="3542" xr:uid="{00000000-0005-0000-0000-000088570000}"/>
    <cellStyle name="RowTitles-Col2 2 2 3 2 3 2" xfId="13174" xr:uid="{00000000-0005-0000-0000-000089570000}"/>
    <cellStyle name="RowTitles-Col2 2 2 3 2 3 2 2" xfId="23541" xr:uid="{00000000-0005-0000-0000-00008A570000}"/>
    <cellStyle name="RowTitles-Col2 2 2 3 2 3 2 3" xfId="32349" xr:uid="{00000000-0005-0000-0000-00008B570000}"/>
    <cellStyle name="RowTitles-Col2 2 2 3 2 3 3" xfId="16783" xr:uid="{00000000-0005-0000-0000-00008C570000}"/>
    <cellStyle name="RowTitles-Col2 2 2 3 2 3 3 2" xfId="29449" xr:uid="{00000000-0005-0000-0000-00008D570000}"/>
    <cellStyle name="RowTitles-Col2 2 2 3 2 3 3 2 2" xfId="38230" xr:uid="{00000000-0005-0000-0000-00008E570000}"/>
    <cellStyle name="RowTitles-Col2 2 2 3 2 3 4" xfId="8392" xr:uid="{00000000-0005-0000-0000-00008F570000}"/>
    <cellStyle name="RowTitles-Col2 2 2 3 2 3 4 2" xfId="4803" xr:uid="{00000000-0005-0000-0000-000090570000}"/>
    <cellStyle name="RowTitles-Col2 2 2 3 2 4" xfId="9186" xr:uid="{00000000-0005-0000-0000-000091570000}"/>
    <cellStyle name="RowTitles-Col2 2 2 3 3" xfId="1040" xr:uid="{00000000-0005-0000-0000-000092570000}"/>
    <cellStyle name="RowTitles-Col2 2 2 3 3 2" xfId="2708" xr:uid="{00000000-0005-0000-0000-000093570000}"/>
    <cellStyle name="RowTitles-Col2 2 2 3 3 2 2" xfId="12349" xr:uid="{00000000-0005-0000-0000-000094570000}"/>
    <cellStyle name="RowTitles-Col2 2 2 3 3 2 2 2" xfId="22749" xr:uid="{00000000-0005-0000-0000-000095570000}"/>
    <cellStyle name="RowTitles-Col2 2 2 3 3 2 2 3" xfId="31630" xr:uid="{00000000-0005-0000-0000-000096570000}"/>
    <cellStyle name="RowTitles-Col2 2 2 3 3 2 3" xfId="15996" xr:uid="{00000000-0005-0000-0000-000097570000}"/>
    <cellStyle name="RowTitles-Col2 2 2 3 3 2 3 2" xfId="28662" xr:uid="{00000000-0005-0000-0000-000098570000}"/>
    <cellStyle name="RowTitles-Col2 2 2 3 3 2 3 2 2" xfId="37449" xr:uid="{00000000-0005-0000-0000-000099570000}"/>
    <cellStyle name="RowTitles-Col2 2 2 3 3 2 4" xfId="7106" xr:uid="{00000000-0005-0000-0000-00009A570000}"/>
    <cellStyle name="RowTitles-Col2 2 2 3 3 3" xfId="3818" xr:uid="{00000000-0005-0000-0000-00009B570000}"/>
    <cellStyle name="RowTitles-Col2 2 2 3 3 3 2" xfId="13445" xr:uid="{00000000-0005-0000-0000-00009C570000}"/>
    <cellStyle name="RowTitles-Col2 2 2 3 3 3 2 2" xfId="23806" xr:uid="{00000000-0005-0000-0000-00009D570000}"/>
    <cellStyle name="RowTitles-Col2 2 2 3 3 3 2 3" xfId="32542" xr:uid="{00000000-0005-0000-0000-00009E570000}"/>
    <cellStyle name="RowTitles-Col2 2 2 3 3 3 3" xfId="17038" xr:uid="{00000000-0005-0000-0000-00009F570000}"/>
    <cellStyle name="RowTitles-Col2 2 2 3 3 3 3 2" xfId="29704" xr:uid="{00000000-0005-0000-0000-0000A0570000}"/>
    <cellStyle name="RowTitles-Col2 2 2 3 3 3 3 2 2" xfId="38483" xr:uid="{00000000-0005-0000-0000-0000A1570000}"/>
    <cellStyle name="RowTitles-Col2 2 2 3 3 3 4" xfId="8614" xr:uid="{00000000-0005-0000-0000-0000A2570000}"/>
    <cellStyle name="RowTitles-Col2 2 2 3 3 3 4 2" xfId="20239" xr:uid="{00000000-0005-0000-0000-0000A3570000}"/>
    <cellStyle name="RowTitles-Col2 2 2 3 3 4" xfId="9410" xr:uid="{00000000-0005-0000-0000-0000A4570000}"/>
    <cellStyle name="RowTitles-Col2 2 2 3 3 5" xfId="10758" xr:uid="{00000000-0005-0000-0000-0000A5570000}"/>
    <cellStyle name="RowTitles-Col2 2 2 3 3 5 2" xfId="21226" xr:uid="{00000000-0005-0000-0000-0000A6570000}"/>
    <cellStyle name="RowTitles-Col2 2 2 3 3 5 3" xfId="30620" xr:uid="{00000000-0005-0000-0000-0000A7570000}"/>
    <cellStyle name="RowTitles-Col2 2 2 3 3 6" xfId="14442" xr:uid="{00000000-0005-0000-0000-0000A8570000}"/>
    <cellStyle name="RowTitles-Col2 2 2 3 3 6 2" xfId="27135" xr:uid="{00000000-0005-0000-0000-0000A9570000}"/>
    <cellStyle name="RowTitles-Col2 2 2 3 3 6 2 2" xfId="35972" xr:uid="{00000000-0005-0000-0000-0000AA570000}"/>
    <cellStyle name="RowTitles-Col2 2 2 3 3 7" xfId="5565" xr:uid="{00000000-0005-0000-0000-0000AB570000}"/>
    <cellStyle name="RowTitles-Col2 2 2 3 3 7 2" xfId="5185" xr:uid="{00000000-0005-0000-0000-0000AC570000}"/>
    <cellStyle name="RowTitles-Col2 2 2 3 4" xfId="1273" xr:uid="{00000000-0005-0000-0000-0000AD570000}"/>
    <cellStyle name="RowTitles-Col2 2 2 3 4 2" xfId="2709" xr:uid="{00000000-0005-0000-0000-0000AE570000}"/>
    <cellStyle name="RowTitles-Col2 2 2 3 4 2 2" xfId="12350" xr:uid="{00000000-0005-0000-0000-0000AF570000}"/>
    <cellStyle name="RowTitles-Col2 2 2 3 4 2 2 2" xfId="22750" xr:uid="{00000000-0005-0000-0000-0000B0570000}"/>
    <cellStyle name="RowTitles-Col2 2 2 3 4 2 2 3" xfId="31631" xr:uid="{00000000-0005-0000-0000-0000B1570000}"/>
    <cellStyle name="RowTitles-Col2 2 2 3 4 2 3" xfId="15997" xr:uid="{00000000-0005-0000-0000-0000B2570000}"/>
    <cellStyle name="RowTitles-Col2 2 2 3 4 2 3 2" xfId="28663" xr:uid="{00000000-0005-0000-0000-0000B3570000}"/>
    <cellStyle name="RowTitles-Col2 2 2 3 4 2 3 2 2" xfId="37450" xr:uid="{00000000-0005-0000-0000-0000B4570000}"/>
    <cellStyle name="RowTitles-Col2 2 2 3 4 2 4" xfId="7526" xr:uid="{00000000-0005-0000-0000-0000B5570000}"/>
    <cellStyle name="RowTitles-Col2 2 2 3 4 3" xfId="4051" xr:uid="{00000000-0005-0000-0000-0000B6570000}"/>
    <cellStyle name="RowTitles-Col2 2 2 3 4 3 2" xfId="13673" xr:uid="{00000000-0005-0000-0000-0000B7570000}"/>
    <cellStyle name="RowTitles-Col2 2 2 3 4 3 2 2" xfId="24025" xr:uid="{00000000-0005-0000-0000-0000B8570000}"/>
    <cellStyle name="RowTitles-Col2 2 2 3 4 3 2 3" xfId="32713" xr:uid="{00000000-0005-0000-0000-0000B9570000}"/>
    <cellStyle name="RowTitles-Col2 2 2 3 4 3 3" xfId="17251" xr:uid="{00000000-0005-0000-0000-0000BA570000}"/>
    <cellStyle name="RowTitles-Col2 2 2 3 4 3 3 2" xfId="29917" xr:uid="{00000000-0005-0000-0000-0000BB570000}"/>
    <cellStyle name="RowTitles-Col2 2 2 3 4 3 3 2 2" xfId="38694" xr:uid="{00000000-0005-0000-0000-0000BC570000}"/>
    <cellStyle name="RowTitles-Col2 2 2 3 4 3 4" xfId="9849" xr:uid="{00000000-0005-0000-0000-0000BD570000}"/>
    <cellStyle name="RowTitles-Col2 2 2 3 4 4" xfId="10944" xr:uid="{00000000-0005-0000-0000-0000BE570000}"/>
    <cellStyle name="RowTitles-Col2 2 2 3 4 4 2" xfId="21384" xr:uid="{00000000-0005-0000-0000-0000BF570000}"/>
    <cellStyle name="RowTitles-Col2 2 2 3 4 4 3" xfId="30728" xr:uid="{00000000-0005-0000-0000-0000C0570000}"/>
    <cellStyle name="RowTitles-Col2 2 2 3 4 5" xfId="14651" xr:uid="{00000000-0005-0000-0000-0000C1570000}"/>
    <cellStyle name="RowTitles-Col2 2 2 3 4 5 2" xfId="27336" xr:uid="{00000000-0005-0000-0000-0000C2570000}"/>
    <cellStyle name="RowTitles-Col2 2 2 3 4 5 2 2" xfId="36165" xr:uid="{00000000-0005-0000-0000-0000C3570000}"/>
    <cellStyle name="RowTitles-Col2 2 2 3 4 6" xfId="5980" xr:uid="{00000000-0005-0000-0000-0000C4570000}"/>
    <cellStyle name="RowTitles-Col2 2 2 3 4 6 2" xfId="24790" xr:uid="{00000000-0005-0000-0000-0000C5570000}"/>
    <cellStyle name="RowTitles-Col2 2 2 3 5" xfId="1490" xr:uid="{00000000-0005-0000-0000-0000C6570000}"/>
    <cellStyle name="RowTitles-Col2 2 2 3 5 2" xfId="2710" xr:uid="{00000000-0005-0000-0000-0000C7570000}"/>
    <cellStyle name="RowTitles-Col2 2 2 3 5 2 2" xfId="12351" xr:uid="{00000000-0005-0000-0000-0000C8570000}"/>
    <cellStyle name="RowTitles-Col2 2 2 3 5 2 2 2" xfId="22751" xr:uid="{00000000-0005-0000-0000-0000C9570000}"/>
    <cellStyle name="RowTitles-Col2 2 2 3 5 2 2 3" xfId="31632" xr:uid="{00000000-0005-0000-0000-0000CA570000}"/>
    <cellStyle name="RowTitles-Col2 2 2 3 5 2 3" xfId="15998" xr:uid="{00000000-0005-0000-0000-0000CB570000}"/>
    <cellStyle name="RowTitles-Col2 2 2 3 5 2 3 2" xfId="28664" xr:uid="{00000000-0005-0000-0000-0000CC570000}"/>
    <cellStyle name="RowTitles-Col2 2 2 3 5 2 3 2 2" xfId="37451" xr:uid="{00000000-0005-0000-0000-0000CD570000}"/>
    <cellStyle name="RowTitles-Col2 2 2 3 5 2 4" xfId="7527" xr:uid="{00000000-0005-0000-0000-0000CE570000}"/>
    <cellStyle name="RowTitles-Col2 2 2 3 5 3" xfId="4268" xr:uid="{00000000-0005-0000-0000-0000CF570000}"/>
    <cellStyle name="RowTitles-Col2 2 2 3 5 3 2" xfId="13890" xr:uid="{00000000-0005-0000-0000-0000D0570000}"/>
    <cellStyle name="RowTitles-Col2 2 2 3 5 3 2 2" xfId="24232" xr:uid="{00000000-0005-0000-0000-0000D1570000}"/>
    <cellStyle name="RowTitles-Col2 2 2 3 5 3 2 3" xfId="32875" xr:uid="{00000000-0005-0000-0000-0000D2570000}"/>
    <cellStyle name="RowTitles-Col2 2 2 3 5 3 3" xfId="17450" xr:uid="{00000000-0005-0000-0000-0000D3570000}"/>
    <cellStyle name="RowTitles-Col2 2 2 3 5 3 3 2" xfId="30116" xr:uid="{00000000-0005-0000-0000-0000D4570000}"/>
    <cellStyle name="RowTitles-Col2 2 2 3 5 3 3 2 2" xfId="38893" xr:uid="{00000000-0005-0000-0000-0000D5570000}"/>
    <cellStyle name="RowTitles-Col2 2 2 3 5 3 4" xfId="9850" xr:uid="{00000000-0005-0000-0000-0000D6570000}"/>
    <cellStyle name="RowTitles-Col2 2 2 3 5 4" xfId="11161" xr:uid="{00000000-0005-0000-0000-0000D7570000}"/>
    <cellStyle name="RowTitles-Col2 2 2 3 5 4 2" xfId="21592" xr:uid="{00000000-0005-0000-0000-0000D8570000}"/>
    <cellStyle name="RowTitles-Col2 2 2 3 5 4 3" xfId="30890" xr:uid="{00000000-0005-0000-0000-0000D9570000}"/>
    <cellStyle name="RowTitles-Col2 2 2 3 5 5" xfId="14868" xr:uid="{00000000-0005-0000-0000-0000DA570000}"/>
    <cellStyle name="RowTitles-Col2 2 2 3 5 5 2" xfId="27545" xr:uid="{00000000-0005-0000-0000-0000DB570000}"/>
    <cellStyle name="RowTitles-Col2 2 2 3 5 5 2 2" xfId="36364" xr:uid="{00000000-0005-0000-0000-0000DC570000}"/>
    <cellStyle name="RowTitles-Col2 2 2 3 5 6" xfId="5981" xr:uid="{00000000-0005-0000-0000-0000DD570000}"/>
    <cellStyle name="RowTitles-Col2 2 2 3 5 6 2" xfId="18310" xr:uid="{00000000-0005-0000-0000-0000DE570000}"/>
    <cellStyle name="RowTitles-Col2 2 2 3 6" xfId="1692" xr:uid="{00000000-0005-0000-0000-0000DF570000}"/>
    <cellStyle name="RowTitles-Col2 2 2 3 6 2" xfId="2711" xr:uid="{00000000-0005-0000-0000-0000E0570000}"/>
    <cellStyle name="RowTitles-Col2 2 2 3 6 2 2" xfId="12352" xr:uid="{00000000-0005-0000-0000-0000E1570000}"/>
    <cellStyle name="RowTitles-Col2 2 2 3 6 2 2 2" xfId="22752" xr:uid="{00000000-0005-0000-0000-0000E2570000}"/>
    <cellStyle name="RowTitles-Col2 2 2 3 6 2 2 3" xfId="31633" xr:uid="{00000000-0005-0000-0000-0000E3570000}"/>
    <cellStyle name="RowTitles-Col2 2 2 3 6 2 3" xfId="15999" xr:uid="{00000000-0005-0000-0000-0000E4570000}"/>
    <cellStyle name="RowTitles-Col2 2 2 3 6 2 3 2" xfId="28665" xr:uid="{00000000-0005-0000-0000-0000E5570000}"/>
    <cellStyle name="RowTitles-Col2 2 2 3 6 2 3 2 2" xfId="37452" xr:uid="{00000000-0005-0000-0000-0000E6570000}"/>
    <cellStyle name="RowTitles-Col2 2 2 3 6 2 4" xfId="7528" xr:uid="{00000000-0005-0000-0000-0000E7570000}"/>
    <cellStyle name="RowTitles-Col2 2 2 3 6 3" xfId="4470" xr:uid="{00000000-0005-0000-0000-0000E8570000}"/>
    <cellStyle name="RowTitles-Col2 2 2 3 6 3 2" xfId="14092" xr:uid="{00000000-0005-0000-0000-0000E9570000}"/>
    <cellStyle name="RowTitles-Col2 2 2 3 6 3 2 2" xfId="24424" xr:uid="{00000000-0005-0000-0000-0000EA570000}"/>
    <cellStyle name="RowTitles-Col2 2 2 3 6 3 2 3" xfId="33027" xr:uid="{00000000-0005-0000-0000-0000EB570000}"/>
    <cellStyle name="RowTitles-Col2 2 2 3 6 3 3" xfId="17637" xr:uid="{00000000-0005-0000-0000-0000EC570000}"/>
    <cellStyle name="RowTitles-Col2 2 2 3 6 3 3 2" xfId="30303" xr:uid="{00000000-0005-0000-0000-0000ED570000}"/>
    <cellStyle name="RowTitles-Col2 2 2 3 6 3 3 2 2" xfId="39080" xr:uid="{00000000-0005-0000-0000-0000EE570000}"/>
    <cellStyle name="RowTitles-Col2 2 2 3 6 3 4" xfId="9851" xr:uid="{00000000-0005-0000-0000-0000EF570000}"/>
    <cellStyle name="RowTitles-Col2 2 2 3 6 4" xfId="11363" xr:uid="{00000000-0005-0000-0000-0000F0570000}"/>
    <cellStyle name="RowTitles-Col2 2 2 3 6 4 2" xfId="21788" xr:uid="{00000000-0005-0000-0000-0000F1570000}"/>
    <cellStyle name="RowTitles-Col2 2 2 3 6 4 3" xfId="31042" xr:uid="{00000000-0005-0000-0000-0000F2570000}"/>
    <cellStyle name="RowTitles-Col2 2 2 3 6 5" xfId="15070" xr:uid="{00000000-0005-0000-0000-0000F3570000}"/>
    <cellStyle name="RowTitles-Col2 2 2 3 6 5 2" xfId="27739" xr:uid="{00000000-0005-0000-0000-0000F4570000}"/>
    <cellStyle name="RowTitles-Col2 2 2 3 6 5 2 2" xfId="36551" xr:uid="{00000000-0005-0000-0000-0000F5570000}"/>
    <cellStyle name="RowTitles-Col2 2 2 3 6 6" xfId="5982" xr:uid="{00000000-0005-0000-0000-0000F6570000}"/>
    <cellStyle name="RowTitles-Col2 2 2 3 6 6 2" xfId="24937" xr:uid="{00000000-0005-0000-0000-0000F7570000}"/>
    <cellStyle name="RowTitles-Col2 2 2 3 7" xfId="2706" xr:uid="{00000000-0005-0000-0000-0000F8570000}"/>
    <cellStyle name="RowTitles-Col2 2 2 3 7 2" xfId="12347" xr:uid="{00000000-0005-0000-0000-0000F9570000}"/>
    <cellStyle name="RowTitles-Col2 2 2 3 7 2 2" xfId="22747" xr:uid="{00000000-0005-0000-0000-0000FA570000}"/>
    <cellStyle name="RowTitles-Col2 2 2 3 7 2 3" xfId="31628" xr:uid="{00000000-0005-0000-0000-0000FB570000}"/>
    <cellStyle name="RowTitles-Col2 2 2 3 7 3" xfId="15994" xr:uid="{00000000-0005-0000-0000-0000FC570000}"/>
    <cellStyle name="RowTitles-Col2 2 2 3 7 3 2" xfId="28660" xr:uid="{00000000-0005-0000-0000-0000FD570000}"/>
    <cellStyle name="RowTitles-Col2 2 2 3 7 3 2 2" xfId="37447" xr:uid="{00000000-0005-0000-0000-0000FE570000}"/>
    <cellStyle name="RowTitles-Col2 2 2 3 7 4" xfId="6447" xr:uid="{00000000-0005-0000-0000-0000FF570000}"/>
    <cellStyle name="RowTitles-Col2 2 2 3 8" xfId="8890" xr:uid="{00000000-0005-0000-0000-000000580000}"/>
    <cellStyle name="RowTitles-Col2 2 2 3_STUD aligned by INSTIT" xfId="5020" xr:uid="{00000000-0005-0000-0000-000001580000}"/>
    <cellStyle name="RowTitles-Col2 2 2 4" xfId="463" xr:uid="{00000000-0005-0000-0000-000002580000}"/>
    <cellStyle name="RowTitles-Col2 2 2 4 2" xfId="819" xr:uid="{00000000-0005-0000-0000-000003580000}"/>
    <cellStyle name="RowTitles-Col2 2 2 4 2 2" xfId="2713" xr:uid="{00000000-0005-0000-0000-000004580000}"/>
    <cellStyle name="RowTitles-Col2 2 2 4 2 2 2" xfId="12354" xr:uid="{00000000-0005-0000-0000-000005580000}"/>
    <cellStyle name="RowTitles-Col2 2 2 4 2 2 2 2" xfId="22754" xr:uid="{00000000-0005-0000-0000-000006580000}"/>
    <cellStyle name="RowTitles-Col2 2 2 4 2 2 2 3" xfId="31635" xr:uid="{00000000-0005-0000-0000-000007580000}"/>
    <cellStyle name="RowTitles-Col2 2 2 4 2 2 3" xfId="16001" xr:uid="{00000000-0005-0000-0000-000008580000}"/>
    <cellStyle name="RowTitles-Col2 2 2 4 2 2 3 2" xfId="28667" xr:uid="{00000000-0005-0000-0000-000009580000}"/>
    <cellStyle name="RowTitles-Col2 2 2 4 2 2 3 2 2" xfId="37454" xr:uid="{00000000-0005-0000-0000-00000A580000}"/>
    <cellStyle name="RowTitles-Col2 2 2 4 2 2 4" xfId="6766" xr:uid="{00000000-0005-0000-0000-00000B580000}"/>
    <cellStyle name="RowTitles-Col2 2 2 4 2 3" xfId="3600" xr:uid="{00000000-0005-0000-0000-00000C580000}"/>
    <cellStyle name="RowTitles-Col2 2 2 4 2 3 2" xfId="13228" xr:uid="{00000000-0005-0000-0000-00000D580000}"/>
    <cellStyle name="RowTitles-Col2 2 2 4 2 3 2 2" xfId="23596" xr:uid="{00000000-0005-0000-0000-00000E580000}"/>
    <cellStyle name="RowTitles-Col2 2 2 4 2 3 2 3" xfId="32387" xr:uid="{00000000-0005-0000-0000-00000F580000}"/>
    <cellStyle name="RowTitles-Col2 2 2 4 2 3 3" xfId="16835" xr:uid="{00000000-0005-0000-0000-000010580000}"/>
    <cellStyle name="RowTitles-Col2 2 2 4 2 3 3 2" xfId="29501" xr:uid="{00000000-0005-0000-0000-000011580000}"/>
    <cellStyle name="RowTitles-Col2 2 2 4 2 3 3 2 2" xfId="38281" xr:uid="{00000000-0005-0000-0000-000012580000}"/>
    <cellStyle name="RowTitles-Col2 2 2 4 2 3 4" xfId="8272" xr:uid="{00000000-0005-0000-0000-000013580000}"/>
    <cellStyle name="RowTitles-Col2 2 2 4 2 3 4 2" xfId="18090" xr:uid="{00000000-0005-0000-0000-000014580000}"/>
    <cellStyle name="RowTitles-Col2 2 2 4 2 4" xfId="9063" xr:uid="{00000000-0005-0000-0000-000015580000}"/>
    <cellStyle name="RowTitles-Col2 2 2 4 2 5" xfId="10580" xr:uid="{00000000-0005-0000-0000-000016580000}"/>
    <cellStyle name="RowTitles-Col2 2 2 4 2 5 2" xfId="21065" xr:uid="{00000000-0005-0000-0000-000017580000}"/>
    <cellStyle name="RowTitles-Col2 2 2 4 2 5 3" xfId="30518" xr:uid="{00000000-0005-0000-0000-000018580000}"/>
    <cellStyle name="RowTitles-Col2 2 2 4 2 6" xfId="14234" xr:uid="{00000000-0005-0000-0000-000019580000}"/>
    <cellStyle name="RowTitles-Col2 2 2 4 2 6 2" xfId="26936" xr:uid="{00000000-0005-0000-0000-00001A580000}"/>
    <cellStyle name="RowTitles-Col2 2 2 4 2 6 2 2" xfId="35779" xr:uid="{00000000-0005-0000-0000-00001B580000}"/>
    <cellStyle name="RowTitles-Col2 2 2 4 2 7" xfId="5294" xr:uid="{00000000-0005-0000-0000-00001C580000}"/>
    <cellStyle name="RowTitles-Col2 2 2 4 2 7 2" xfId="18124" xr:uid="{00000000-0005-0000-0000-00001D580000}"/>
    <cellStyle name="RowTitles-Col2 2 2 4 3" xfId="1098" xr:uid="{00000000-0005-0000-0000-00001E580000}"/>
    <cellStyle name="RowTitles-Col2 2 2 4 3 2" xfId="2714" xr:uid="{00000000-0005-0000-0000-00001F580000}"/>
    <cellStyle name="RowTitles-Col2 2 2 4 3 2 2" xfId="12355" xr:uid="{00000000-0005-0000-0000-000020580000}"/>
    <cellStyle name="RowTitles-Col2 2 2 4 3 2 2 2" xfId="22755" xr:uid="{00000000-0005-0000-0000-000021580000}"/>
    <cellStyle name="RowTitles-Col2 2 2 4 3 2 2 3" xfId="31636" xr:uid="{00000000-0005-0000-0000-000022580000}"/>
    <cellStyle name="RowTitles-Col2 2 2 4 3 2 3" xfId="16002" xr:uid="{00000000-0005-0000-0000-000023580000}"/>
    <cellStyle name="RowTitles-Col2 2 2 4 3 2 3 2" xfId="28668" xr:uid="{00000000-0005-0000-0000-000024580000}"/>
    <cellStyle name="RowTitles-Col2 2 2 4 3 2 3 2 2" xfId="37455" xr:uid="{00000000-0005-0000-0000-000025580000}"/>
    <cellStyle name="RowTitles-Col2 2 2 4 3 2 4" xfId="6938" xr:uid="{00000000-0005-0000-0000-000026580000}"/>
    <cellStyle name="RowTitles-Col2 2 2 4 3 3" xfId="3876" xr:uid="{00000000-0005-0000-0000-000027580000}"/>
    <cellStyle name="RowTitles-Col2 2 2 4 3 3 2" xfId="13499" xr:uid="{00000000-0005-0000-0000-000028580000}"/>
    <cellStyle name="RowTitles-Col2 2 2 4 3 3 2 2" xfId="23860" xr:uid="{00000000-0005-0000-0000-000029580000}"/>
    <cellStyle name="RowTitles-Col2 2 2 4 3 3 2 3" xfId="32580" xr:uid="{00000000-0005-0000-0000-00002A580000}"/>
    <cellStyle name="RowTitles-Col2 2 2 4 3 3 3" xfId="17090" xr:uid="{00000000-0005-0000-0000-00002B580000}"/>
    <cellStyle name="RowTitles-Col2 2 2 4 3 3 3 2" xfId="29756" xr:uid="{00000000-0005-0000-0000-00002C580000}"/>
    <cellStyle name="RowTitles-Col2 2 2 4 3 3 3 2 2" xfId="38534" xr:uid="{00000000-0005-0000-0000-00002D580000}"/>
    <cellStyle name="RowTitles-Col2 2 2 4 3 3 4" xfId="8446" xr:uid="{00000000-0005-0000-0000-00002E580000}"/>
    <cellStyle name="RowTitles-Col2 2 2 4 3 3 4 2" xfId="18094" xr:uid="{00000000-0005-0000-0000-00002F580000}"/>
    <cellStyle name="RowTitles-Col2 2 2 4 3 4" xfId="9240" xr:uid="{00000000-0005-0000-0000-000030580000}"/>
    <cellStyle name="RowTitles-Col2 2 2 4 4" xfId="1327" xr:uid="{00000000-0005-0000-0000-000031580000}"/>
    <cellStyle name="RowTitles-Col2 2 2 4 4 2" xfId="2715" xr:uid="{00000000-0005-0000-0000-000032580000}"/>
    <cellStyle name="RowTitles-Col2 2 2 4 4 2 2" xfId="12356" xr:uid="{00000000-0005-0000-0000-000033580000}"/>
    <cellStyle name="RowTitles-Col2 2 2 4 4 2 2 2" xfId="22756" xr:uid="{00000000-0005-0000-0000-000034580000}"/>
    <cellStyle name="RowTitles-Col2 2 2 4 4 2 2 3" xfId="31637" xr:uid="{00000000-0005-0000-0000-000035580000}"/>
    <cellStyle name="RowTitles-Col2 2 2 4 4 2 3" xfId="16003" xr:uid="{00000000-0005-0000-0000-000036580000}"/>
    <cellStyle name="RowTitles-Col2 2 2 4 4 2 3 2" xfId="28669" xr:uid="{00000000-0005-0000-0000-000037580000}"/>
    <cellStyle name="RowTitles-Col2 2 2 4 4 2 3 2 2" xfId="37456" xr:uid="{00000000-0005-0000-0000-000038580000}"/>
    <cellStyle name="RowTitles-Col2 2 2 4 4 2 4" xfId="7529" xr:uid="{00000000-0005-0000-0000-000039580000}"/>
    <cellStyle name="RowTitles-Col2 2 2 4 4 3" xfId="4105" xr:uid="{00000000-0005-0000-0000-00003A580000}"/>
    <cellStyle name="RowTitles-Col2 2 2 4 4 3 2" xfId="13727" xr:uid="{00000000-0005-0000-0000-00003B580000}"/>
    <cellStyle name="RowTitles-Col2 2 2 4 4 3 2 2" xfId="24078" xr:uid="{00000000-0005-0000-0000-00003C580000}"/>
    <cellStyle name="RowTitles-Col2 2 2 4 4 3 2 3" xfId="32752" xr:uid="{00000000-0005-0000-0000-00003D580000}"/>
    <cellStyle name="RowTitles-Col2 2 2 4 4 3 3" xfId="17303" xr:uid="{00000000-0005-0000-0000-00003E580000}"/>
    <cellStyle name="RowTitles-Col2 2 2 4 4 3 3 2" xfId="29969" xr:uid="{00000000-0005-0000-0000-00003F580000}"/>
    <cellStyle name="RowTitles-Col2 2 2 4 4 3 3 2 2" xfId="38746" xr:uid="{00000000-0005-0000-0000-000040580000}"/>
    <cellStyle name="RowTitles-Col2 2 2 4 4 3 4" xfId="9852" xr:uid="{00000000-0005-0000-0000-000041580000}"/>
    <cellStyle name="RowTitles-Col2 2 2 4 4 4" xfId="10998" xr:uid="{00000000-0005-0000-0000-000042580000}"/>
    <cellStyle name="RowTitles-Col2 2 2 4 4 4 2" xfId="21436" xr:uid="{00000000-0005-0000-0000-000043580000}"/>
    <cellStyle name="RowTitles-Col2 2 2 4 4 4 3" xfId="30767" xr:uid="{00000000-0005-0000-0000-000044580000}"/>
    <cellStyle name="RowTitles-Col2 2 2 4 4 5" xfId="14705" xr:uid="{00000000-0005-0000-0000-000045580000}"/>
    <cellStyle name="RowTitles-Col2 2 2 4 4 5 2" xfId="27389" xr:uid="{00000000-0005-0000-0000-000046580000}"/>
    <cellStyle name="RowTitles-Col2 2 2 4 4 5 2 2" xfId="36217" xr:uid="{00000000-0005-0000-0000-000047580000}"/>
    <cellStyle name="RowTitles-Col2 2 2 4 4 6" xfId="5983" xr:uid="{00000000-0005-0000-0000-000048580000}"/>
    <cellStyle name="RowTitles-Col2 2 2 4 4 6 2" xfId="18144" xr:uid="{00000000-0005-0000-0000-000049580000}"/>
    <cellStyle name="RowTitles-Col2 2 2 4 5" xfId="1543" xr:uid="{00000000-0005-0000-0000-00004A580000}"/>
    <cellStyle name="RowTitles-Col2 2 2 4 5 2" xfId="2716" xr:uid="{00000000-0005-0000-0000-00004B580000}"/>
    <cellStyle name="RowTitles-Col2 2 2 4 5 2 2" xfId="12357" xr:uid="{00000000-0005-0000-0000-00004C580000}"/>
    <cellStyle name="RowTitles-Col2 2 2 4 5 2 2 2" xfId="22757" xr:uid="{00000000-0005-0000-0000-00004D580000}"/>
    <cellStyle name="RowTitles-Col2 2 2 4 5 2 2 3" xfId="31638" xr:uid="{00000000-0005-0000-0000-00004E580000}"/>
    <cellStyle name="RowTitles-Col2 2 2 4 5 2 3" xfId="16004" xr:uid="{00000000-0005-0000-0000-00004F580000}"/>
    <cellStyle name="RowTitles-Col2 2 2 4 5 2 3 2" xfId="28670" xr:uid="{00000000-0005-0000-0000-000050580000}"/>
    <cellStyle name="RowTitles-Col2 2 2 4 5 2 3 2 2" xfId="37457" xr:uid="{00000000-0005-0000-0000-000051580000}"/>
    <cellStyle name="RowTitles-Col2 2 2 4 5 2 4" xfId="7530" xr:uid="{00000000-0005-0000-0000-000052580000}"/>
    <cellStyle name="RowTitles-Col2 2 2 4 5 3" xfId="4321" xr:uid="{00000000-0005-0000-0000-000053580000}"/>
    <cellStyle name="RowTitles-Col2 2 2 4 5 3 2" xfId="13943" xr:uid="{00000000-0005-0000-0000-000054580000}"/>
    <cellStyle name="RowTitles-Col2 2 2 4 5 3 2 2" xfId="24283" xr:uid="{00000000-0005-0000-0000-000055580000}"/>
    <cellStyle name="RowTitles-Col2 2 2 4 5 3 2 3" xfId="32913" xr:uid="{00000000-0005-0000-0000-000056580000}"/>
    <cellStyle name="RowTitles-Col2 2 2 4 5 3 3" xfId="17501" xr:uid="{00000000-0005-0000-0000-000057580000}"/>
    <cellStyle name="RowTitles-Col2 2 2 4 5 3 3 2" xfId="30167" xr:uid="{00000000-0005-0000-0000-000058580000}"/>
    <cellStyle name="RowTitles-Col2 2 2 4 5 3 3 2 2" xfId="38944" xr:uid="{00000000-0005-0000-0000-000059580000}"/>
    <cellStyle name="RowTitles-Col2 2 2 4 5 3 4" xfId="9853" xr:uid="{00000000-0005-0000-0000-00005A580000}"/>
    <cellStyle name="RowTitles-Col2 2 2 4 5 4" xfId="11214" xr:uid="{00000000-0005-0000-0000-00005B580000}"/>
    <cellStyle name="RowTitles-Col2 2 2 4 5 4 2" xfId="21644" xr:uid="{00000000-0005-0000-0000-00005C580000}"/>
    <cellStyle name="RowTitles-Col2 2 2 4 5 4 3" xfId="30928" xr:uid="{00000000-0005-0000-0000-00005D580000}"/>
    <cellStyle name="RowTitles-Col2 2 2 4 5 5" xfId="14921" xr:uid="{00000000-0005-0000-0000-00005E580000}"/>
    <cellStyle name="RowTitles-Col2 2 2 4 5 5 2" xfId="27596" xr:uid="{00000000-0005-0000-0000-00005F580000}"/>
    <cellStyle name="RowTitles-Col2 2 2 4 5 5 2 2" xfId="36415" xr:uid="{00000000-0005-0000-0000-000060580000}"/>
    <cellStyle name="RowTitles-Col2 2 2 4 5 6" xfId="5984" xr:uid="{00000000-0005-0000-0000-000061580000}"/>
    <cellStyle name="RowTitles-Col2 2 2 4 5 6 2" xfId="20593" xr:uid="{00000000-0005-0000-0000-000062580000}"/>
    <cellStyle name="RowTitles-Col2 2 2 4 6" xfId="1745" xr:uid="{00000000-0005-0000-0000-000063580000}"/>
    <cellStyle name="RowTitles-Col2 2 2 4 6 2" xfId="2717" xr:uid="{00000000-0005-0000-0000-000064580000}"/>
    <cellStyle name="RowTitles-Col2 2 2 4 6 2 2" xfId="12358" xr:uid="{00000000-0005-0000-0000-000065580000}"/>
    <cellStyle name="RowTitles-Col2 2 2 4 6 2 2 2" xfId="22758" xr:uid="{00000000-0005-0000-0000-000066580000}"/>
    <cellStyle name="RowTitles-Col2 2 2 4 6 2 2 3" xfId="31639" xr:uid="{00000000-0005-0000-0000-000067580000}"/>
    <cellStyle name="RowTitles-Col2 2 2 4 6 2 3" xfId="16005" xr:uid="{00000000-0005-0000-0000-000068580000}"/>
    <cellStyle name="RowTitles-Col2 2 2 4 6 2 3 2" xfId="28671" xr:uid="{00000000-0005-0000-0000-000069580000}"/>
    <cellStyle name="RowTitles-Col2 2 2 4 6 2 3 2 2" xfId="37458" xr:uid="{00000000-0005-0000-0000-00006A580000}"/>
    <cellStyle name="RowTitles-Col2 2 2 4 6 2 4" xfId="7531" xr:uid="{00000000-0005-0000-0000-00006B580000}"/>
    <cellStyle name="RowTitles-Col2 2 2 4 6 3" xfId="4523" xr:uid="{00000000-0005-0000-0000-00006C580000}"/>
    <cellStyle name="RowTitles-Col2 2 2 4 6 3 2" xfId="14145" xr:uid="{00000000-0005-0000-0000-00006D580000}"/>
    <cellStyle name="RowTitles-Col2 2 2 4 6 3 2 2" xfId="24476" xr:uid="{00000000-0005-0000-0000-00006E580000}"/>
    <cellStyle name="RowTitles-Col2 2 2 4 6 3 2 3" xfId="33065" xr:uid="{00000000-0005-0000-0000-00006F580000}"/>
    <cellStyle name="RowTitles-Col2 2 2 4 6 3 3" xfId="17688" xr:uid="{00000000-0005-0000-0000-000070580000}"/>
    <cellStyle name="RowTitles-Col2 2 2 4 6 3 3 2" xfId="30354" xr:uid="{00000000-0005-0000-0000-000071580000}"/>
    <cellStyle name="RowTitles-Col2 2 2 4 6 3 3 2 2" xfId="39131" xr:uid="{00000000-0005-0000-0000-000072580000}"/>
    <cellStyle name="RowTitles-Col2 2 2 4 6 3 4" xfId="9854" xr:uid="{00000000-0005-0000-0000-000073580000}"/>
    <cellStyle name="RowTitles-Col2 2 2 4 6 4" xfId="11416" xr:uid="{00000000-0005-0000-0000-000074580000}"/>
    <cellStyle name="RowTitles-Col2 2 2 4 6 4 2" xfId="21840" xr:uid="{00000000-0005-0000-0000-000075580000}"/>
    <cellStyle name="RowTitles-Col2 2 2 4 6 4 3" xfId="31080" xr:uid="{00000000-0005-0000-0000-000076580000}"/>
    <cellStyle name="RowTitles-Col2 2 2 4 6 5" xfId="15123" xr:uid="{00000000-0005-0000-0000-000077580000}"/>
    <cellStyle name="RowTitles-Col2 2 2 4 6 5 2" xfId="27791" xr:uid="{00000000-0005-0000-0000-000078580000}"/>
    <cellStyle name="RowTitles-Col2 2 2 4 6 5 2 2" xfId="36602" xr:uid="{00000000-0005-0000-0000-000079580000}"/>
    <cellStyle name="RowTitles-Col2 2 2 4 6 6" xfId="5985" xr:uid="{00000000-0005-0000-0000-00007A580000}"/>
    <cellStyle name="RowTitles-Col2 2 2 4 6 6 2" xfId="25128" xr:uid="{00000000-0005-0000-0000-00007B580000}"/>
    <cellStyle name="RowTitles-Col2 2 2 4 7" xfId="2712" xr:uid="{00000000-0005-0000-0000-00007C580000}"/>
    <cellStyle name="RowTitles-Col2 2 2 4 7 2" xfId="12353" xr:uid="{00000000-0005-0000-0000-00007D580000}"/>
    <cellStyle name="RowTitles-Col2 2 2 4 7 2 2" xfId="22753" xr:uid="{00000000-0005-0000-0000-00007E580000}"/>
    <cellStyle name="RowTitles-Col2 2 2 4 7 2 3" xfId="31634" xr:uid="{00000000-0005-0000-0000-00007F580000}"/>
    <cellStyle name="RowTitles-Col2 2 2 4 7 3" xfId="16000" xr:uid="{00000000-0005-0000-0000-000080580000}"/>
    <cellStyle name="RowTitles-Col2 2 2 4 7 3 2" xfId="28666" xr:uid="{00000000-0005-0000-0000-000081580000}"/>
    <cellStyle name="RowTitles-Col2 2 2 4 7 3 2 2" xfId="37453" xr:uid="{00000000-0005-0000-0000-000082580000}"/>
    <cellStyle name="RowTitles-Col2 2 2 4 7 4" xfId="6499" xr:uid="{00000000-0005-0000-0000-000083580000}"/>
    <cellStyle name="RowTitles-Col2 2 2 4 8" xfId="3336" xr:uid="{00000000-0005-0000-0000-000084580000}"/>
    <cellStyle name="RowTitles-Col2 2 2 4 8 2" xfId="12977" xr:uid="{00000000-0005-0000-0000-000085580000}"/>
    <cellStyle name="RowTitles-Col2 2 2 4 8 2 2" xfId="23347" xr:uid="{00000000-0005-0000-0000-000086580000}"/>
    <cellStyle name="RowTitles-Col2 2 2 4 8 2 3" xfId="32217" xr:uid="{00000000-0005-0000-0000-000087580000}"/>
    <cellStyle name="RowTitles-Col2 2 2 4 8 3" xfId="16590" xr:uid="{00000000-0005-0000-0000-000088580000}"/>
    <cellStyle name="RowTitles-Col2 2 2 4 8 3 2" xfId="29256" xr:uid="{00000000-0005-0000-0000-000089580000}"/>
    <cellStyle name="RowTitles-Col2 2 2 4 8 3 2 2" xfId="38043" xr:uid="{00000000-0005-0000-0000-00008A580000}"/>
    <cellStyle name="RowTitles-Col2 2 2 4 8 4" xfId="8856" xr:uid="{00000000-0005-0000-0000-00008B580000}"/>
    <cellStyle name="RowTitles-Col2 2 2 4_STUD aligned by INSTIT" xfId="5021" xr:uid="{00000000-0005-0000-0000-00008C580000}"/>
    <cellStyle name="RowTitles-Col2 2 2 5" xfId="509" xr:uid="{00000000-0005-0000-0000-00008D580000}"/>
    <cellStyle name="RowTitles-Col2 2 2 5 2" xfId="865" xr:uid="{00000000-0005-0000-0000-00008E580000}"/>
    <cellStyle name="RowTitles-Col2 2 2 5 2 2" xfId="2719" xr:uid="{00000000-0005-0000-0000-00008F580000}"/>
    <cellStyle name="RowTitles-Col2 2 2 5 2 2 2" xfId="12360" xr:uid="{00000000-0005-0000-0000-000090580000}"/>
    <cellStyle name="RowTitles-Col2 2 2 5 2 2 2 2" xfId="22760" xr:uid="{00000000-0005-0000-0000-000091580000}"/>
    <cellStyle name="RowTitles-Col2 2 2 5 2 2 2 3" xfId="31641" xr:uid="{00000000-0005-0000-0000-000092580000}"/>
    <cellStyle name="RowTitles-Col2 2 2 5 2 2 3" xfId="16007" xr:uid="{00000000-0005-0000-0000-000093580000}"/>
    <cellStyle name="RowTitles-Col2 2 2 5 2 2 3 2" xfId="28673" xr:uid="{00000000-0005-0000-0000-000094580000}"/>
    <cellStyle name="RowTitles-Col2 2 2 5 2 2 3 2 2" xfId="37460" xr:uid="{00000000-0005-0000-0000-000095580000}"/>
    <cellStyle name="RowTitles-Col2 2 2 5 2 2 4" xfId="6807" xr:uid="{00000000-0005-0000-0000-000096580000}"/>
    <cellStyle name="RowTitles-Col2 2 2 5 2 3" xfId="3646" xr:uid="{00000000-0005-0000-0000-000097580000}"/>
    <cellStyle name="RowTitles-Col2 2 2 5 2 3 2" xfId="13273" xr:uid="{00000000-0005-0000-0000-000098580000}"/>
    <cellStyle name="RowTitles-Col2 2 2 5 2 3 2 2" xfId="23639" xr:uid="{00000000-0005-0000-0000-000099580000}"/>
    <cellStyle name="RowTitles-Col2 2 2 5 2 3 2 3" xfId="32421" xr:uid="{00000000-0005-0000-0000-00009A580000}"/>
    <cellStyle name="RowTitles-Col2 2 2 5 2 3 3" xfId="16879" xr:uid="{00000000-0005-0000-0000-00009B580000}"/>
    <cellStyle name="RowTitles-Col2 2 2 5 2 3 3 2" xfId="29545" xr:uid="{00000000-0005-0000-0000-00009C580000}"/>
    <cellStyle name="RowTitles-Col2 2 2 5 2 3 3 2 2" xfId="38324" xr:uid="{00000000-0005-0000-0000-00009D580000}"/>
    <cellStyle name="RowTitles-Col2 2 2 5 2 3 4" xfId="8313" xr:uid="{00000000-0005-0000-0000-00009E580000}"/>
    <cellStyle name="RowTitles-Col2 2 2 5 2 3 4 2" xfId="19823" xr:uid="{00000000-0005-0000-0000-00009F580000}"/>
    <cellStyle name="RowTitles-Col2 2 2 5 2 4" xfId="9106" xr:uid="{00000000-0005-0000-0000-0000A0580000}"/>
    <cellStyle name="RowTitles-Col2 2 2 5 2 5" xfId="10617" xr:uid="{00000000-0005-0000-0000-0000A1580000}"/>
    <cellStyle name="RowTitles-Col2 2 2 5 2 5 2" xfId="21100" xr:uid="{00000000-0005-0000-0000-0000A2580000}"/>
    <cellStyle name="RowTitles-Col2 2 2 5 2 5 3" xfId="30550" xr:uid="{00000000-0005-0000-0000-0000A3580000}"/>
    <cellStyle name="RowTitles-Col2 2 2 5 3" xfId="1144" xr:uid="{00000000-0005-0000-0000-0000A4580000}"/>
    <cellStyle name="RowTitles-Col2 2 2 5 3 2" xfId="2720" xr:uid="{00000000-0005-0000-0000-0000A5580000}"/>
    <cellStyle name="RowTitles-Col2 2 2 5 3 2 2" xfId="12361" xr:uid="{00000000-0005-0000-0000-0000A6580000}"/>
    <cellStyle name="RowTitles-Col2 2 2 5 3 2 2 2" xfId="22761" xr:uid="{00000000-0005-0000-0000-0000A7580000}"/>
    <cellStyle name="RowTitles-Col2 2 2 5 3 2 2 3" xfId="31642" xr:uid="{00000000-0005-0000-0000-0000A8580000}"/>
    <cellStyle name="RowTitles-Col2 2 2 5 3 2 3" xfId="16008" xr:uid="{00000000-0005-0000-0000-0000A9580000}"/>
    <cellStyle name="RowTitles-Col2 2 2 5 3 2 3 2" xfId="28674" xr:uid="{00000000-0005-0000-0000-0000AA580000}"/>
    <cellStyle name="RowTitles-Col2 2 2 5 3 2 3 2 2" xfId="37461" xr:uid="{00000000-0005-0000-0000-0000AB580000}"/>
    <cellStyle name="RowTitles-Col2 2 2 5 3 2 4" xfId="6981" xr:uid="{00000000-0005-0000-0000-0000AC580000}"/>
    <cellStyle name="RowTitles-Col2 2 2 5 3 3" xfId="3922" xr:uid="{00000000-0005-0000-0000-0000AD580000}"/>
    <cellStyle name="RowTitles-Col2 2 2 5 3 3 2" xfId="13544" xr:uid="{00000000-0005-0000-0000-0000AE580000}"/>
    <cellStyle name="RowTitles-Col2 2 2 5 3 3 2 2" xfId="23904" xr:uid="{00000000-0005-0000-0000-0000AF580000}"/>
    <cellStyle name="RowTitles-Col2 2 2 5 3 3 2 3" xfId="32614" xr:uid="{00000000-0005-0000-0000-0000B0580000}"/>
    <cellStyle name="RowTitles-Col2 2 2 5 3 3 3" xfId="17134" xr:uid="{00000000-0005-0000-0000-0000B1580000}"/>
    <cellStyle name="RowTitles-Col2 2 2 5 3 3 3 2" xfId="29800" xr:uid="{00000000-0005-0000-0000-0000B2580000}"/>
    <cellStyle name="RowTitles-Col2 2 2 5 3 3 3 2 2" xfId="38577" xr:uid="{00000000-0005-0000-0000-0000B3580000}"/>
    <cellStyle name="RowTitles-Col2 2 2 5 3 3 4" xfId="8489" xr:uid="{00000000-0005-0000-0000-0000B4580000}"/>
    <cellStyle name="RowTitles-Col2 2 2 5 3 3 4 2" xfId="26723" xr:uid="{00000000-0005-0000-0000-0000B5580000}"/>
    <cellStyle name="RowTitles-Col2 2 2 5 3 4" xfId="9285" xr:uid="{00000000-0005-0000-0000-0000B6580000}"/>
    <cellStyle name="RowTitles-Col2 2 2 5 3 5" xfId="14522" xr:uid="{00000000-0005-0000-0000-0000B7580000}"/>
    <cellStyle name="RowTitles-Col2 2 2 5 3 5 2" xfId="27213" xr:uid="{00000000-0005-0000-0000-0000B8580000}"/>
    <cellStyle name="RowTitles-Col2 2 2 5 3 5 2 2" xfId="36048" xr:uid="{00000000-0005-0000-0000-0000B9580000}"/>
    <cellStyle name="RowTitles-Col2 2 2 5 3 6" xfId="5449" xr:uid="{00000000-0005-0000-0000-0000BA580000}"/>
    <cellStyle name="RowTitles-Col2 2 2 5 3 6 2" xfId="26378" xr:uid="{00000000-0005-0000-0000-0000BB580000}"/>
    <cellStyle name="RowTitles-Col2 2 2 5 4" xfId="1372" xr:uid="{00000000-0005-0000-0000-0000BC580000}"/>
    <cellStyle name="RowTitles-Col2 2 2 5 4 2" xfId="2721" xr:uid="{00000000-0005-0000-0000-0000BD580000}"/>
    <cellStyle name="RowTitles-Col2 2 2 5 4 2 2" xfId="12362" xr:uid="{00000000-0005-0000-0000-0000BE580000}"/>
    <cellStyle name="RowTitles-Col2 2 2 5 4 2 2 2" xfId="22762" xr:uid="{00000000-0005-0000-0000-0000BF580000}"/>
    <cellStyle name="RowTitles-Col2 2 2 5 4 2 2 3" xfId="31643" xr:uid="{00000000-0005-0000-0000-0000C0580000}"/>
    <cellStyle name="RowTitles-Col2 2 2 5 4 2 3" xfId="16009" xr:uid="{00000000-0005-0000-0000-0000C1580000}"/>
    <cellStyle name="RowTitles-Col2 2 2 5 4 2 3 2" xfId="28675" xr:uid="{00000000-0005-0000-0000-0000C2580000}"/>
    <cellStyle name="RowTitles-Col2 2 2 5 4 2 3 2 2" xfId="37462" xr:uid="{00000000-0005-0000-0000-0000C3580000}"/>
    <cellStyle name="RowTitles-Col2 2 2 5 4 2 4" xfId="7151" xr:uid="{00000000-0005-0000-0000-0000C4580000}"/>
    <cellStyle name="RowTitles-Col2 2 2 5 4 3" xfId="4150" xr:uid="{00000000-0005-0000-0000-0000C5580000}"/>
    <cellStyle name="RowTitles-Col2 2 2 5 4 3 2" xfId="13772" xr:uid="{00000000-0005-0000-0000-0000C6580000}"/>
    <cellStyle name="RowTitles-Col2 2 2 5 4 3 2 2" xfId="24121" xr:uid="{00000000-0005-0000-0000-0000C7580000}"/>
    <cellStyle name="RowTitles-Col2 2 2 5 4 3 2 3" xfId="32786" xr:uid="{00000000-0005-0000-0000-0000C8580000}"/>
    <cellStyle name="RowTitles-Col2 2 2 5 4 3 3" xfId="17346" xr:uid="{00000000-0005-0000-0000-0000C9580000}"/>
    <cellStyle name="RowTitles-Col2 2 2 5 4 3 3 2" xfId="30012" xr:uid="{00000000-0005-0000-0000-0000CA580000}"/>
    <cellStyle name="RowTitles-Col2 2 2 5 4 3 3 2 2" xfId="38789" xr:uid="{00000000-0005-0000-0000-0000CB580000}"/>
    <cellStyle name="RowTitles-Col2 2 2 5 4 3 4" xfId="8659" xr:uid="{00000000-0005-0000-0000-0000CC580000}"/>
    <cellStyle name="RowTitles-Col2 2 2 5 4 3 4 2" xfId="20824" xr:uid="{00000000-0005-0000-0000-0000CD580000}"/>
    <cellStyle name="RowTitles-Col2 2 2 5 4 4" xfId="9454" xr:uid="{00000000-0005-0000-0000-0000CE580000}"/>
    <cellStyle name="RowTitles-Col2 2 2 5 4 5" xfId="11043" xr:uid="{00000000-0005-0000-0000-0000CF580000}"/>
    <cellStyle name="RowTitles-Col2 2 2 5 4 5 2" xfId="21480" xr:uid="{00000000-0005-0000-0000-0000D0580000}"/>
    <cellStyle name="RowTitles-Col2 2 2 5 4 5 3" xfId="30801" xr:uid="{00000000-0005-0000-0000-0000D1580000}"/>
    <cellStyle name="RowTitles-Col2 2 2 5 4 6" xfId="14750" xr:uid="{00000000-0005-0000-0000-0000D2580000}"/>
    <cellStyle name="RowTitles-Col2 2 2 5 4 6 2" xfId="27433" xr:uid="{00000000-0005-0000-0000-0000D3580000}"/>
    <cellStyle name="RowTitles-Col2 2 2 5 4 6 2 2" xfId="36260" xr:uid="{00000000-0005-0000-0000-0000D4580000}"/>
    <cellStyle name="RowTitles-Col2 2 2 5 4 7" xfId="5610" xr:uid="{00000000-0005-0000-0000-0000D5580000}"/>
    <cellStyle name="RowTitles-Col2 2 2 5 4 7 2" xfId="25124" xr:uid="{00000000-0005-0000-0000-0000D6580000}"/>
    <cellStyle name="RowTitles-Col2 2 2 5 5" xfId="1588" xr:uid="{00000000-0005-0000-0000-0000D7580000}"/>
    <cellStyle name="RowTitles-Col2 2 2 5 5 2" xfId="2722" xr:uid="{00000000-0005-0000-0000-0000D8580000}"/>
    <cellStyle name="RowTitles-Col2 2 2 5 5 2 2" xfId="12363" xr:uid="{00000000-0005-0000-0000-0000D9580000}"/>
    <cellStyle name="RowTitles-Col2 2 2 5 5 2 2 2" xfId="22763" xr:uid="{00000000-0005-0000-0000-0000DA580000}"/>
    <cellStyle name="RowTitles-Col2 2 2 5 5 2 2 3" xfId="31644" xr:uid="{00000000-0005-0000-0000-0000DB580000}"/>
    <cellStyle name="RowTitles-Col2 2 2 5 5 2 3" xfId="16010" xr:uid="{00000000-0005-0000-0000-0000DC580000}"/>
    <cellStyle name="RowTitles-Col2 2 2 5 5 2 3 2" xfId="28676" xr:uid="{00000000-0005-0000-0000-0000DD580000}"/>
    <cellStyle name="RowTitles-Col2 2 2 5 5 2 3 2 2" xfId="37463" xr:uid="{00000000-0005-0000-0000-0000DE580000}"/>
    <cellStyle name="RowTitles-Col2 2 2 5 5 2 4" xfId="7532" xr:uid="{00000000-0005-0000-0000-0000DF580000}"/>
    <cellStyle name="RowTitles-Col2 2 2 5 5 3" xfId="4366" xr:uid="{00000000-0005-0000-0000-0000E0580000}"/>
    <cellStyle name="RowTitles-Col2 2 2 5 5 3 2" xfId="13988" xr:uid="{00000000-0005-0000-0000-0000E1580000}"/>
    <cellStyle name="RowTitles-Col2 2 2 5 5 3 2 2" xfId="24327" xr:uid="{00000000-0005-0000-0000-0000E2580000}"/>
    <cellStyle name="RowTitles-Col2 2 2 5 5 3 2 3" xfId="32947" xr:uid="{00000000-0005-0000-0000-0000E3580000}"/>
    <cellStyle name="RowTitles-Col2 2 2 5 5 3 3" xfId="17544" xr:uid="{00000000-0005-0000-0000-0000E4580000}"/>
    <cellStyle name="RowTitles-Col2 2 2 5 5 3 3 2" xfId="30210" xr:uid="{00000000-0005-0000-0000-0000E5580000}"/>
    <cellStyle name="RowTitles-Col2 2 2 5 5 3 3 2 2" xfId="38987" xr:uid="{00000000-0005-0000-0000-0000E6580000}"/>
    <cellStyle name="RowTitles-Col2 2 2 5 5 3 4" xfId="9855" xr:uid="{00000000-0005-0000-0000-0000E7580000}"/>
    <cellStyle name="RowTitles-Col2 2 2 5 5 4" xfId="11259" xr:uid="{00000000-0005-0000-0000-0000E8580000}"/>
    <cellStyle name="RowTitles-Col2 2 2 5 5 4 2" xfId="21688" xr:uid="{00000000-0005-0000-0000-0000E9580000}"/>
    <cellStyle name="RowTitles-Col2 2 2 5 5 4 3" xfId="30962" xr:uid="{00000000-0005-0000-0000-0000EA580000}"/>
    <cellStyle name="RowTitles-Col2 2 2 5 5 5" xfId="14966" xr:uid="{00000000-0005-0000-0000-0000EB580000}"/>
    <cellStyle name="RowTitles-Col2 2 2 5 5 5 2" xfId="27640" xr:uid="{00000000-0005-0000-0000-0000EC580000}"/>
    <cellStyle name="RowTitles-Col2 2 2 5 5 5 2 2" xfId="36458" xr:uid="{00000000-0005-0000-0000-0000ED580000}"/>
    <cellStyle name="RowTitles-Col2 2 2 5 5 6" xfId="5986" xr:uid="{00000000-0005-0000-0000-0000EE580000}"/>
    <cellStyle name="RowTitles-Col2 2 2 5 5 6 2" xfId="25568" xr:uid="{00000000-0005-0000-0000-0000EF580000}"/>
    <cellStyle name="RowTitles-Col2 2 2 5 6" xfId="1790" xr:uid="{00000000-0005-0000-0000-0000F0580000}"/>
    <cellStyle name="RowTitles-Col2 2 2 5 6 2" xfId="2723" xr:uid="{00000000-0005-0000-0000-0000F1580000}"/>
    <cellStyle name="RowTitles-Col2 2 2 5 6 2 2" xfId="12364" xr:uid="{00000000-0005-0000-0000-0000F2580000}"/>
    <cellStyle name="RowTitles-Col2 2 2 5 6 2 2 2" xfId="22764" xr:uid="{00000000-0005-0000-0000-0000F3580000}"/>
    <cellStyle name="RowTitles-Col2 2 2 5 6 2 2 3" xfId="31645" xr:uid="{00000000-0005-0000-0000-0000F4580000}"/>
    <cellStyle name="RowTitles-Col2 2 2 5 6 2 3" xfId="16011" xr:uid="{00000000-0005-0000-0000-0000F5580000}"/>
    <cellStyle name="RowTitles-Col2 2 2 5 6 2 3 2" xfId="28677" xr:uid="{00000000-0005-0000-0000-0000F6580000}"/>
    <cellStyle name="RowTitles-Col2 2 2 5 6 2 3 2 2" xfId="37464" xr:uid="{00000000-0005-0000-0000-0000F7580000}"/>
    <cellStyle name="RowTitles-Col2 2 2 5 6 2 4" xfId="7533" xr:uid="{00000000-0005-0000-0000-0000F8580000}"/>
    <cellStyle name="RowTitles-Col2 2 2 5 6 3" xfId="4568" xr:uid="{00000000-0005-0000-0000-0000F9580000}"/>
    <cellStyle name="RowTitles-Col2 2 2 5 6 3 2" xfId="14190" xr:uid="{00000000-0005-0000-0000-0000FA580000}"/>
    <cellStyle name="RowTitles-Col2 2 2 5 6 3 2 2" xfId="24519" xr:uid="{00000000-0005-0000-0000-0000FB580000}"/>
    <cellStyle name="RowTitles-Col2 2 2 5 6 3 2 3" xfId="33099" xr:uid="{00000000-0005-0000-0000-0000FC580000}"/>
    <cellStyle name="RowTitles-Col2 2 2 5 6 3 3" xfId="17731" xr:uid="{00000000-0005-0000-0000-0000FD580000}"/>
    <cellStyle name="RowTitles-Col2 2 2 5 6 3 3 2" xfId="30397" xr:uid="{00000000-0005-0000-0000-0000FE580000}"/>
    <cellStyle name="RowTitles-Col2 2 2 5 6 3 3 2 2" xfId="39174" xr:uid="{00000000-0005-0000-0000-0000FF580000}"/>
    <cellStyle name="RowTitles-Col2 2 2 5 6 3 4" xfId="9856" xr:uid="{00000000-0005-0000-0000-000000590000}"/>
    <cellStyle name="RowTitles-Col2 2 2 5 6 4" xfId="11461" xr:uid="{00000000-0005-0000-0000-000001590000}"/>
    <cellStyle name="RowTitles-Col2 2 2 5 6 4 2" xfId="21884" xr:uid="{00000000-0005-0000-0000-000002590000}"/>
    <cellStyle name="RowTitles-Col2 2 2 5 6 4 3" xfId="31114" xr:uid="{00000000-0005-0000-0000-000003590000}"/>
    <cellStyle name="RowTitles-Col2 2 2 5 6 5" xfId="15168" xr:uid="{00000000-0005-0000-0000-000004590000}"/>
    <cellStyle name="RowTitles-Col2 2 2 5 6 5 2" xfId="27835" xr:uid="{00000000-0005-0000-0000-000005590000}"/>
    <cellStyle name="RowTitles-Col2 2 2 5 6 5 2 2" xfId="36645" xr:uid="{00000000-0005-0000-0000-000006590000}"/>
    <cellStyle name="RowTitles-Col2 2 2 5 6 6" xfId="5987" xr:uid="{00000000-0005-0000-0000-000007590000}"/>
    <cellStyle name="RowTitles-Col2 2 2 5 6 6 2" xfId="18078" xr:uid="{00000000-0005-0000-0000-000008590000}"/>
    <cellStyle name="RowTitles-Col2 2 2 5 7" xfId="2718" xr:uid="{00000000-0005-0000-0000-000009590000}"/>
    <cellStyle name="RowTitles-Col2 2 2 5 7 2" xfId="12359" xr:uid="{00000000-0005-0000-0000-00000A590000}"/>
    <cellStyle name="RowTitles-Col2 2 2 5 7 2 2" xfId="22759" xr:uid="{00000000-0005-0000-0000-00000B590000}"/>
    <cellStyle name="RowTitles-Col2 2 2 5 7 2 3" xfId="31640" xr:uid="{00000000-0005-0000-0000-00000C590000}"/>
    <cellStyle name="RowTitles-Col2 2 2 5 7 3" xfId="16006" xr:uid="{00000000-0005-0000-0000-00000D590000}"/>
    <cellStyle name="RowTitles-Col2 2 2 5 7 3 2" xfId="28672" xr:uid="{00000000-0005-0000-0000-00000E590000}"/>
    <cellStyle name="RowTitles-Col2 2 2 5 7 3 2 2" xfId="37459" xr:uid="{00000000-0005-0000-0000-00000F590000}"/>
    <cellStyle name="RowTitles-Col2 2 2 5 7 4" xfId="6544" xr:uid="{00000000-0005-0000-0000-000010590000}"/>
    <cellStyle name="RowTitles-Col2 2 2 5 8" xfId="8824" xr:uid="{00000000-0005-0000-0000-000011590000}"/>
    <cellStyle name="RowTitles-Col2 2 2 5_STUD aligned by INSTIT" xfId="5022" xr:uid="{00000000-0005-0000-0000-000012590000}"/>
    <cellStyle name="RowTitles-Col2 2 2 6" xfId="636" xr:uid="{00000000-0005-0000-0000-000013590000}"/>
    <cellStyle name="RowTitles-Col2 2 2 6 2" xfId="2724" xr:uid="{00000000-0005-0000-0000-000014590000}"/>
    <cellStyle name="RowTitles-Col2 2 2 6 2 2" xfId="12365" xr:uid="{00000000-0005-0000-0000-000015590000}"/>
    <cellStyle name="RowTitles-Col2 2 2 6 2 2 2" xfId="22765" xr:uid="{00000000-0005-0000-0000-000016590000}"/>
    <cellStyle name="RowTitles-Col2 2 2 6 2 2 3" xfId="31646" xr:uid="{00000000-0005-0000-0000-000017590000}"/>
    <cellStyle name="RowTitles-Col2 2 2 6 2 3" xfId="16012" xr:uid="{00000000-0005-0000-0000-000018590000}"/>
    <cellStyle name="RowTitles-Col2 2 2 6 2 3 2" xfId="28678" xr:uid="{00000000-0005-0000-0000-000019590000}"/>
    <cellStyle name="RowTitles-Col2 2 2 6 2 3 2 2" xfId="37465" xr:uid="{00000000-0005-0000-0000-00001A590000}"/>
    <cellStyle name="RowTitles-Col2 2 2 6 2 4" xfId="6636" xr:uid="{00000000-0005-0000-0000-00001B590000}"/>
    <cellStyle name="RowTitles-Col2 2 2 6 3" xfId="3446" xr:uid="{00000000-0005-0000-0000-00001C590000}"/>
    <cellStyle name="RowTitles-Col2 2 2 6 3 2" xfId="13080" xr:uid="{00000000-0005-0000-0000-00001D590000}"/>
    <cellStyle name="RowTitles-Col2 2 2 6 3 2 2" xfId="23449" xr:uid="{00000000-0005-0000-0000-00001E590000}"/>
    <cellStyle name="RowTitles-Col2 2 2 6 3 2 3" xfId="32284" xr:uid="{00000000-0005-0000-0000-00001F590000}"/>
    <cellStyle name="RowTitles-Col2 2 2 6 3 3" xfId="16690" xr:uid="{00000000-0005-0000-0000-000020590000}"/>
    <cellStyle name="RowTitles-Col2 2 2 6 3 3 2" xfId="29356" xr:uid="{00000000-0005-0000-0000-000021590000}"/>
    <cellStyle name="RowTitles-Col2 2 2 6 3 3 2 2" xfId="38139" xr:uid="{00000000-0005-0000-0000-000022590000}"/>
    <cellStyle name="RowTitles-Col2 2 2 6 3 4" xfId="8143" xr:uid="{00000000-0005-0000-0000-000023590000}"/>
    <cellStyle name="RowTitles-Col2 2 2 6 3 4 2" xfId="17859" xr:uid="{00000000-0005-0000-0000-000024590000}"/>
    <cellStyle name="RowTitles-Col2 2 2 6 4" xfId="7997" xr:uid="{00000000-0005-0000-0000-000025590000}"/>
    <cellStyle name="RowTitles-Col2 2 2 6 5" xfId="10432" xr:uid="{00000000-0005-0000-0000-000026590000}"/>
    <cellStyle name="RowTitles-Col2 2 2 6 5 2" xfId="20938" xr:uid="{00000000-0005-0000-0000-000027590000}"/>
    <cellStyle name="RowTitles-Col2 2 2 6 5 3" xfId="30461" xr:uid="{00000000-0005-0000-0000-000028590000}"/>
    <cellStyle name="RowTitles-Col2 2 2 7" xfId="925" xr:uid="{00000000-0005-0000-0000-000029590000}"/>
    <cellStyle name="RowTitles-Col2 2 2 7 2" xfId="2725" xr:uid="{00000000-0005-0000-0000-00002A590000}"/>
    <cellStyle name="RowTitles-Col2 2 2 7 2 2" xfId="12366" xr:uid="{00000000-0005-0000-0000-00002B590000}"/>
    <cellStyle name="RowTitles-Col2 2 2 7 2 2 2" xfId="22766" xr:uid="{00000000-0005-0000-0000-00002C590000}"/>
    <cellStyle name="RowTitles-Col2 2 2 7 2 2 3" xfId="31647" xr:uid="{00000000-0005-0000-0000-00002D590000}"/>
    <cellStyle name="RowTitles-Col2 2 2 7 2 3" xfId="16013" xr:uid="{00000000-0005-0000-0000-00002E590000}"/>
    <cellStyle name="RowTitles-Col2 2 2 7 2 3 2" xfId="28679" xr:uid="{00000000-0005-0000-0000-00002F590000}"/>
    <cellStyle name="RowTitles-Col2 2 2 7 2 3 2 2" xfId="37466" xr:uid="{00000000-0005-0000-0000-000030590000}"/>
    <cellStyle name="RowTitles-Col2 2 2 7 2 4" xfId="6773" xr:uid="{00000000-0005-0000-0000-000031590000}"/>
    <cellStyle name="RowTitles-Col2 2 2 7 3" xfId="3703" xr:uid="{00000000-0005-0000-0000-000032590000}"/>
    <cellStyle name="RowTitles-Col2 2 2 7 3 2" xfId="13330" xr:uid="{00000000-0005-0000-0000-000033590000}"/>
    <cellStyle name="RowTitles-Col2 2 2 7 3 2 2" xfId="23695" xr:uid="{00000000-0005-0000-0000-000034590000}"/>
    <cellStyle name="RowTitles-Col2 2 2 7 3 2 3" xfId="32464" xr:uid="{00000000-0005-0000-0000-000035590000}"/>
    <cellStyle name="RowTitles-Col2 2 2 7 3 3" xfId="16930" xr:uid="{00000000-0005-0000-0000-000036590000}"/>
    <cellStyle name="RowTitles-Col2 2 2 7 3 3 2" xfId="29596" xr:uid="{00000000-0005-0000-0000-000037590000}"/>
    <cellStyle name="RowTitles-Col2 2 2 7 3 3 2 2" xfId="38375" xr:uid="{00000000-0005-0000-0000-000038590000}"/>
    <cellStyle name="RowTitles-Col2 2 2 7 3 4" xfId="8279" xr:uid="{00000000-0005-0000-0000-000039590000}"/>
    <cellStyle name="RowTitles-Col2 2 2 7 3 4 2" xfId="19058" xr:uid="{00000000-0005-0000-0000-00003A590000}"/>
    <cellStyle name="RowTitles-Col2 2 2 7 4" xfId="9070" xr:uid="{00000000-0005-0000-0000-00003B590000}"/>
    <cellStyle name="RowTitles-Col2 2 2 7 5" xfId="14332" xr:uid="{00000000-0005-0000-0000-00003C590000}"/>
    <cellStyle name="RowTitles-Col2 2 2 7 5 2" xfId="27030" xr:uid="{00000000-0005-0000-0000-00003D590000}"/>
    <cellStyle name="RowTitles-Col2 2 2 7 5 2 2" xfId="35869" xr:uid="{00000000-0005-0000-0000-00003E590000}"/>
    <cellStyle name="RowTitles-Col2 2 2 7 6" xfId="5301" xr:uid="{00000000-0005-0000-0000-00003F590000}"/>
    <cellStyle name="RowTitles-Col2 2 2 7 6 2" xfId="20558" xr:uid="{00000000-0005-0000-0000-000040590000}"/>
    <cellStyle name="RowTitles-Col2 2 2 8" xfId="600" xr:uid="{00000000-0005-0000-0000-000041590000}"/>
    <cellStyle name="RowTitles-Col2 2 2 8 2" xfId="2726" xr:uid="{00000000-0005-0000-0000-000042590000}"/>
    <cellStyle name="RowTitles-Col2 2 2 8 2 2" xfId="12367" xr:uid="{00000000-0005-0000-0000-000043590000}"/>
    <cellStyle name="RowTitles-Col2 2 2 8 2 2 2" xfId="22767" xr:uid="{00000000-0005-0000-0000-000044590000}"/>
    <cellStyle name="RowTitles-Col2 2 2 8 2 2 3" xfId="31648" xr:uid="{00000000-0005-0000-0000-000045590000}"/>
    <cellStyle name="RowTitles-Col2 2 2 8 2 3" xfId="16014" xr:uid="{00000000-0005-0000-0000-000046590000}"/>
    <cellStyle name="RowTitles-Col2 2 2 8 2 3 2" xfId="28680" xr:uid="{00000000-0005-0000-0000-000047590000}"/>
    <cellStyle name="RowTitles-Col2 2 2 8 2 3 2 2" xfId="37467" xr:uid="{00000000-0005-0000-0000-000048590000}"/>
    <cellStyle name="RowTitles-Col2 2 2 8 2 4" xfId="7015" xr:uid="{00000000-0005-0000-0000-000049590000}"/>
    <cellStyle name="RowTitles-Col2 2 2 8 3" xfId="3416" xr:uid="{00000000-0005-0000-0000-00004A590000}"/>
    <cellStyle name="RowTitles-Col2 2 2 8 3 2" xfId="13053" xr:uid="{00000000-0005-0000-0000-00004B590000}"/>
    <cellStyle name="RowTitles-Col2 2 2 8 3 2 2" xfId="23422" xr:uid="{00000000-0005-0000-0000-00004C590000}"/>
    <cellStyle name="RowTitles-Col2 2 2 8 3 2 3" xfId="32267" xr:uid="{00000000-0005-0000-0000-00004D590000}"/>
    <cellStyle name="RowTitles-Col2 2 2 8 3 3" xfId="16665" xr:uid="{00000000-0005-0000-0000-00004E590000}"/>
    <cellStyle name="RowTitles-Col2 2 2 8 3 3 2" xfId="29331" xr:uid="{00000000-0005-0000-0000-00004F590000}"/>
    <cellStyle name="RowTitles-Col2 2 2 8 3 3 2 2" xfId="38114" xr:uid="{00000000-0005-0000-0000-000050590000}"/>
    <cellStyle name="RowTitles-Col2 2 2 8 3 4" xfId="8523" xr:uid="{00000000-0005-0000-0000-000051590000}"/>
    <cellStyle name="RowTitles-Col2 2 2 8 3 4 2" xfId="25000" xr:uid="{00000000-0005-0000-0000-000052590000}"/>
    <cellStyle name="RowTitles-Col2 2 2 8 4" xfId="9319" xr:uid="{00000000-0005-0000-0000-000053590000}"/>
    <cellStyle name="RowTitles-Col2 2 2 8 5" xfId="10401" xr:uid="{00000000-0005-0000-0000-000054590000}"/>
    <cellStyle name="RowTitles-Col2 2 2 8 5 2" xfId="20912" xr:uid="{00000000-0005-0000-0000-000055590000}"/>
    <cellStyle name="RowTitles-Col2 2 2 8 5 3" xfId="30445" xr:uid="{00000000-0005-0000-0000-000056590000}"/>
    <cellStyle name="RowTitles-Col2 2 2 8 6" xfId="10569" xr:uid="{00000000-0005-0000-0000-000057590000}"/>
    <cellStyle name="RowTitles-Col2 2 2 8 6 2" xfId="19705" xr:uid="{00000000-0005-0000-0000-000058590000}"/>
    <cellStyle name="RowTitles-Col2 2 2 8 6 2 2" xfId="33257" xr:uid="{00000000-0005-0000-0000-000059590000}"/>
    <cellStyle name="RowTitles-Col2 2 2 8 7" xfId="5483" xr:uid="{00000000-0005-0000-0000-00005A590000}"/>
    <cellStyle name="RowTitles-Col2 2 2 8 7 2" xfId="18943" xr:uid="{00000000-0005-0000-0000-00005B590000}"/>
    <cellStyle name="RowTitles-Col2 2 2 9" xfId="1170" xr:uid="{00000000-0005-0000-0000-00005C590000}"/>
    <cellStyle name="RowTitles-Col2 2 2 9 2" xfId="2727" xr:uid="{00000000-0005-0000-0000-00005D590000}"/>
    <cellStyle name="RowTitles-Col2 2 2 9 2 2" xfId="12368" xr:uid="{00000000-0005-0000-0000-00005E590000}"/>
    <cellStyle name="RowTitles-Col2 2 2 9 2 2 2" xfId="22768" xr:uid="{00000000-0005-0000-0000-00005F590000}"/>
    <cellStyle name="RowTitles-Col2 2 2 9 2 2 3" xfId="31649" xr:uid="{00000000-0005-0000-0000-000060590000}"/>
    <cellStyle name="RowTitles-Col2 2 2 9 2 3" xfId="16015" xr:uid="{00000000-0005-0000-0000-000061590000}"/>
    <cellStyle name="RowTitles-Col2 2 2 9 2 3 2" xfId="28681" xr:uid="{00000000-0005-0000-0000-000062590000}"/>
    <cellStyle name="RowTitles-Col2 2 2 9 2 3 2 2" xfId="37468" xr:uid="{00000000-0005-0000-0000-000063590000}"/>
    <cellStyle name="RowTitles-Col2 2 2 9 2 4" xfId="7534" xr:uid="{00000000-0005-0000-0000-000064590000}"/>
    <cellStyle name="RowTitles-Col2 2 2 9 3" xfId="3948" xr:uid="{00000000-0005-0000-0000-000065590000}"/>
    <cellStyle name="RowTitles-Col2 2 2 9 3 2" xfId="13570" xr:uid="{00000000-0005-0000-0000-000066590000}"/>
    <cellStyle name="RowTitles-Col2 2 2 9 3 2 2" xfId="23930" xr:uid="{00000000-0005-0000-0000-000067590000}"/>
    <cellStyle name="RowTitles-Col2 2 2 9 3 2 3" xfId="32640" xr:uid="{00000000-0005-0000-0000-000068590000}"/>
    <cellStyle name="RowTitles-Col2 2 2 9 3 3" xfId="17160" xr:uid="{00000000-0005-0000-0000-000069590000}"/>
    <cellStyle name="RowTitles-Col2 2 2 9 3 3 2" xfId="29826" xr:uid="{00000000-0005-0000-0000-00006A590000}"/>
    <cellStyle name="RowTitles-Col2 2 2 9 3 3 2 2" xfId="38603" xr:uid="{00000000-0005-0000-0000-00006B590000}"/>
    <cellStyle name="RowTitles-Col2 2 2 9 3 4" xfId="9857" xr:uid="{00000000-0005-0000-0000-00006C590000}"/>
    <cellStyle name="RowTitles-Col2 2 2 9 4" xfId="10841" xr:uid="{00000000-0005-0000-0000-00006D590000}"/>
    <cellStyle name="RowTitles-Col2 2 2 9 4 2" xfId="21288" xr:uid="{00000000-0005-0000-0000-00006E590000}"/>
    <cellStyle name="RowTitles-Col2 2 2 9 4 3" xfId="30655" xr:uid="{00000000-0005-0000-0000-00006F590000}"/>
    <cellStyle name="RowTitles-Col2 2 2 9 5" xfId="14548" xr:uid="{00000000-0005-0000-0000-000070590000}"/>
    <cellStyle name="RowTitles-Col2 2 2 9 5 2" xfId="27239" xr:uid="{00000000-0005-0000-0000-000071590000}"/>
    <cellStyle name="RowTitles-Col2 2 2 9 5 2 2" xfId="36074" xr:uid="{00000000-0005-0000-0000-000072590000}"/>
    <cellStyle name="RowTitles-Col2 2 2 9 6" xfId="5988" xr:uid="{00000000-0005-0000-0000-000073590000}"/>
    <cellStyle name="RowTitles-Col2 2 2 9 6 2" xfId="18308" xr:uid="{00000000-0005-0000-0000-000074590000}"/>
    <cellStyle name="RowTitles-Col2 2 2_STUD aligned by INSTIT" xfId="5015" xr:uid="{00000000-0005-0000-0000-000075590000}"/>
    <cellStyle name="RowTitles-Col2 2 3" xfId="324" xr:uid="{00000000-0005-0000-0000-000076590000}"/>
    <cellStyle name="RowTitles-Col2 2 3 10" xfId="2728" xr:uid="{00000000-0005-0000-0000-000077590000}"/>
    <cellStyle name="RowTitles-Col2 2 3 10 2" xfId="12369" xr:uid="{00000000-0005-0000-0000-000078590000}"/>
    <cellStyle name="RowTitles-Col2 2 3 10 2 2" xfId="22769" xr:uid="{00000000-0005-0000-0000-000079590000}"/>
    <cellStyle name="RowTitles-Col2 2 3 10 2 3" xfId="31650" xr:uid="{00000000-0005-0000-0000-00007A590000}"/>
    <cellStyle name="RowTitles-Col2 2 3 10 3" xfId="16016" xr:uid="{00000000-0005-0000-0000-00007B590000}"/>
    <cellStyle name="RowTitles-Col2 2 3 10 3 2" xfId="28682" xr:uid="{00000000-0005-0000-0000-00007C590000}"/>
    <cellStyle name="RowTitles-Col2 2 3 10 3 2 2" xfId="37469" xr:uid="{00000000-0005-0000-0000-00007D590000}"/>
    <cellStyle name="RowTitles-Col2 2 3 10 4" xfId="6328" xr:uid="{00000000-0005-0000-0000-00007E590000}"/>
    <cellStyle name="RowTitles-Col2 2 3 11" xfId="8953" xr:uid="{00000000-0005-0000-0000-00007F590000}"/>
    <cellStyle name="RowTitles-Col2 2 3 2" xfId="425" xr:uid="{00000000-0005-0000-0000-000080590000}"/>
    <cellStyle name="RowTitles-Col2 2 3 2 2" xfId="781" xr:uid="{00000000-0005-0000-0000-000081590000}"/>
    <cellStyle name="RowTitles-Col2 2 3 2 2 2" xfId="2730" xr:uid="{00000000-0005-0000-0000-000082590000}"/>
    <cellStyle name="RowTitles-Col2 2 3 2 2 2 2" xfId="12371" xr:uid="{00000000-0005-0000-0000-000083590000}"/>
    <cellStyle name="RowTitles-Col2 2 3 2 2 2 2 2" xfId="22771" xr:uid="{00000000-0005-0000-0000-000084590000}"/>
    <cellStyle name="RowTitles-Col2 2 3 2 2 2 2 3" xfId="31652" xr:uid="{00000000-0005-0000-0000-000085590000}"/>
    <cellStyle name="RowTitles-Col2 2 3 2 2 2 3" xfId="16018" xr:uid="{00000000-0005-0000-0000-000086590000}"/>
    <cellStyle name="RowTitles-Col2 2 3 2 2 2 3 2" xfId="28684" xr:uid="{00000000-0005-0000-0000-000087590000}"/>
    <cellStyle name="RowTitles-Col2 2 3 2 2 2 3 2 2" xfId="37471" xr:uid="{00000000-0005-0000-0000-000088590000}"/>
    <cellStyle name="RowTitles-Col2 2 3 2 2 2 4" xfId="6904" xr:uid="{00000000-0005-0000-0000-000089590000}"/>
    <cellStyle name="RowTitles-Col2 2 3 2 2 3" xfId="3562" xr:uid="{00000000-0005-0000-0000-00008A590000}"/>
    <cellStyle name="RowTitles-Col2 2 3 2 2 3 2" xfId="13193" xr:uid="{00000000-0005-0000-0000-00008B590000}"/>
    <cellStyle name="RowTitles-Col2 2 3 2 2 3 2 2" xfId="23561" xr:uid="{00000000-0005-0000-0000-00008C590000}"/>
    <cellStyle name="RowTitles-Col2 2 3 2 2 3 2 3" xfId="32361" xr:uid="{00000000-0005-0000-0000-00008D590000}"/>
    <cellStyle name="RowTitles-Col2 2 3 2 2 3 3" xfId="16803" xr:uid="{00000000-0005-0000-0000-00008E590000}"/>
    <cellStyle name="RowTitles-Col2 2 3 2 2 3 3 2" xfId="29469" xr:uid="{00000000-0005-0000-0000-00008F590000}"/>
    <cellStyle name="RowTitles-Col2 2 3 2 2 3 3 2 2" xfId="38249" xr:uid="{00000000-0005-0000-0000-000090590000}"/>
    <cellStyle name="RowTitles-Col2 2 3 2 2 3 4" xfId="8411" xr:uid="{00000000-0005-0000-0000-000091590000}"/>
    <cellStyle name="RowTitles-Col2 2 3 2 2 3 4 2" xfId="19060" xr:uid="{00000000-0005-0000-0000-000092590000}"/>
    <cellStyle name="RowTitles-Col2 2 3 2 2 4" xfId="9205" xr:uid="{00000000-0005-0000-0000-000093590000}"/>
    <cellStyle name="RowTitles-Col2 2 3 2 3" xfId="1060" xr:uid="{00000000-0005-0000-0000-000094590000}"/>
    <cellStyle name="RowTitles-Col2 2 3 2 3 2" xfId="2731" xr:uid="{00000000-0005-0000-0000-000095590000}"/>
    <cellStyle name="RowTitles-Col2 2 3 2 3 2 2" xfId="12372" xr:uid="{00000000-0005-0000-0000-000096590000}"/>
    <cellStyle name="RowTitles-Col2 2 3 2 3 2 2 2" xfId="22772" xr:uid="{00000000-0005-0000-0000-000097590000}"/>
    <cellStyle name="RowTitles-Col2 2 3 2 3 2 2 3" xfId="31653" xr:uid="{00000000-0005-0000-0000-000098590000}"/>
    <cellStyle name="RowTitles-Col2 2 3 2 3 2 3" xfId="16019" xr:uid="{00000000-0005-0000-0000-000099590000}"/>
    <cellStyle name="RowTitles-Col2 2 3 2 3 2 3 2" xfId="28685" xr:uid="{00000000-0005-0000-0000-00009A590000}"/>
    <cellStyle name="RowTitles-Col2 2 3 2 3 2 3 2 2" xfId="37472" xr:uid="{00000000-0005-0000-0000-00009B590000}"/>
    <cellStyle name="RowTitles-Col2 2 3 2 3 2 4" xfId="7125" xr:uid="{00000000-0005-0000-0000-00009C590000}"/>
    <cellStyle name="RowTitles-Col2 2 3 2 3 3" xfId="3838" xr:uid="{00000000-0005-0000-0000-00009D590000}"/>
    <cellStyle name="RowTitles-Col2 2 3 2 3 3 2" xfId="13464" xr:uid="{00000000-0005-0000-0000-00009E590000}"/>
    <cellStyle name="RowTitles-Col2 2 3 2 3 3 2 2" xfId="23825" xr:uid="{00000000-0005-0000-0000-00009F590000}"/>
    <cellStyle name="RowTitles-Col2 2 3 2 3 3 2 3" xfId="32554" xr:uid="{00000000-0005-0000-0000-0000A0590000}"/>
    <cellStyle name="RowTitles-Col2 2 3 2 3 3 3" xfId="17058" xr:uid="{00000000-0005-0000-0000-0000A1590000}"/>
    <cellStyle name="RowTitles-Col2 2 3 2 3 3 3 2" xfId="29724" xr:uid="{00000000-0005-0000-0000-0000A2590000}"/>
    <cellStyle name="RowTitles-Col2 2 3 2 3 3 3 2 2" xfId="38502" xr:uid="{00000000-0005-0000-0000-0000A3590000}"/>
    <cellStyle name="RowTitles-Col2 2 3 2 3 3 4" xfId="8633" xr:uid="{00000000-0005-0000-0000-0000A4590000}"/>
    <cellStyle name="RowTitles-Col2 2 3 2 3 3 4 2" xfId="26155" xr:uid="{00000000-0005-0000-0000-0000A5590000}"/>
    <cellStyle name="RowTitles-Col2 2 3 2 3 4" xfId="9429" xr:uid="{00000000-0005-0000-0000-0000A6590000}"/>
    <cellStyle name="RowTitles-Col2 2 3 2 3 5" xfId="10776" xr:uid="{00000000-0005-0000-0000-0000A7590000}"/>
    <cellStyle name="RowTitles-Col2 2 3 2 3 5 2" xfId="21241" xr:uid="{00000000-0005-0000-0000-0000A8590000}"/>
    <cellStyle name="RowTitles-Col2 2 3 2 3 5 3" xfId="30633" xr:uid="{00000000-0005-0000-0000-0000A9590000}"/>
    <cellStyle name="RowTitles-Col2 2 3 2 3 6" xfId="14461" xr:uid="{00000000-0005-0000-0000-0000AA590000}"/>
    <cellStyle name="RowTitles-Col2 2 3 2 3 6 2" xfId="27154" xr:uid="{00000000-0005-0000-0000-0000AB590000}"/>
    <cellStyle name="RowTitles-Col2 2 3 2 3 6 2 2" xfId="35991" xr:uid="{00000000-0005-0000-0000-0000AC590000}"/>
    <cellStyle name="RowTitles-Col2 2 3 2 3 7" xfId="5584" xr:uid="{00000000-0005-0000-0000-0000AD590000}"/>
    <cellStyle name="RowTitles-Col2 2 3 2 3 7 2" xfId="26819" xr:uid="{00000000-0005-0000-0000-0000AE590000}"/>
    <cellStyle name="RowTitles-Col2 2 3 2 4" xfId="1293" xr:uid="{00000000-0005-0000-0000-0000AF590000}"/>
    <cellStyle name="RowTitles-Col2 2 3 2 4 2" xfId="2732" xr:uid="{00000000-0005-0000-0000-0000B0590000}"/>
    <cellStyle name="RowTitles-Col2 2 3 2 4 2 2" xfId="12373" xr:uid="{00000000-0005-0000-0000-0000B1590000}"/>
    <cellStyle name="RowTitles-Col2 2 3 2 4 2 2 2" xfId="22773" xr:uid="{00000000-0005-0000-0000-0000B2590000}"/>
    <cellStyle name="RowTitles-Col2 2 3 2 4 2 2 3" xfId="31654" xr:uid="{00000000-0005-0000-0000-0000B3590000}"/>
    <cellStyle name="RowTitles-Col2 2 3 2 4 2 3" xfId="16020" xr:uid="{00000000-0005-0000-0000-0000B4590000}"/>
    <cellStyle name="RowTitles-Col2 2 3 2 4 2 3 2" xfId="28686" xr:uid="{00000000-0005-0000-0000-0000B5590000}"/>
    <cellStyle name="RowTitles-Col2 2 3 2 4 2 3 2 2" xfId="37473" xr:uid="{00000000-0005-0000-0000-0000B6590000}"/>
    <cellStyle name="RowTitles-Col2 2 3 2 4 2 4" xfId="7535" xr:uid="{00000000-0005-0000-0000-0000B7590000}"/>
    <cellStyle name="RowTitles-Col2 2 3 2 4 3" xfId="4071" xr:uid="{00000000-0005-0000-0000-0000B8590000}"/>
    <cellStyle name="RowTitles-Col2 2 3 2 4 3 2" xfId="13693" xr:uid="{00000000-0005-0000-0000-0000B9590000}"/>
    <cellStyle name="RowTitles-Col2 2 3 2 4 3 2 2" xfId="24045" xr:uid="{00000000-0005-0000-0000-0000BA590000}"/>
    <cellStyle name="RowTitles-Col2 2 3 2 4 3 2 3" xfId="32726" xr:uid="{00000000-0005-0000-0000-0000BB590000}"/>
    <cellStyle name="RowTitles-Col2 2 3 2 4 3 3" xfId="17271" xr:uid="{00000000-0005-0000-0000-0000BC590000}"/>
    <cellStyle name="RowTitles-Col2 2 3 2 4 3 3 2" xfId="29937" xr:uid="{00000000-0005-0000-0000-0000BD590000}"/>
    <cellStyle name="RowTitles-Col2 2 3 2 4 3 3 2 2" xfId="38714" xr:uid="{00000000-0005-0000-0000-0000BE590000}"/>
    <cellStyle name="RowTitles-Col2 2 3 2 4 3 4" xfId="9858" xr:uid="{00000000-0005-0000-0000-0000BF590000}"/>
    <cellStyle name="RowTitles-Col2 2 3 2 4 4" xfId="10964" xr:uid="{00000000-0005-0000-0000-0000C0590000}"/>
    <cellStyle name="RowTitles-Col2 2 3 2 4 4 2" xfId="21404" xr:uid="{00000000-0005-0000-0000-0000C1590000}"/>
    <cellStyle name="RowTitles-Col2 2 3 2 4 4 3" xfId="30741" xr:uid="{00000000-0005-0000-0000-0000C2590000}"/>
    <cellStyle name="RowTitles-Col2 2 3 2 4 5" xfId="14671" xr:uid="{00000000-0005-0000-0000-0000C3590000}"/>
    <cellStyle name="RowTitles-Col2 2 3 2 4 5 2" xfId="27356" xr:uid="{00000000-0005-0000-0000-0000C4590000}"/>
    <cellStyle name="RowTitles-Col2 2 3 2 4 5 2 2" xfId="36185" xr:uid="{00000000-0005-0000-0000-0000C5590000}"/>
    <cellStyle name="RowTitles-Col2 2 3 2 4 6" xfId="5989" xr:uid="{00000000-0005-0000-0000-0000C6590000}"/>
    <cellStyle name="RowTitles-Col2 2 3 2 4 6 2" xfId="25873" xr:uid="{00000000-0005-0000-0000-0000C7590000}"/>
    <cellStyle name="RowTitles-Col2 2 3 2 5" xfId="1509" xr:uid="{00000000-0005-0000-0000-0000C8590000}"/>
    <cellStyle name="RowTitles-Col2 2 3 2 5 2" xfId="2733" xr:uid="{00000000-0005-0000-0000-0000C9590000}"/>
    <cellStyle name="RowTitles-Col2 2 3 2 5 2 2" xfId="12374" xr:uid="{00000000-0005-0000-0000-0000CA590000}"/>
    <cellStyle name="RowTitles-Col2 2 3 2 5 2 2 2" xfId="22774" xr:uid="{00000000-0005-0000-0000-0000CB590000}"/>
    <cellStyle name="RowTitles-Col2 2 3 2 5 2 2 3" xfId="31655" xr:uid="{00000000-0005-0000-0000-0000CC590000}"/>
    <cellStyle name="RowTitles-Col2 2 3 2 5 2 3" xfId="16021" xr:uid="{00000000-0005-0000-0000-0000CD590000}"/>
    <cellStyle name="RowTitles-Col2 2 3 2 5 2 3 2" xfId="28687" xr:uid="{00000000-0005-0000-0000-0000CE590000}"/>
    <cellStyle name="RowTitles-Col2 2 3 2 5 2 3 2 2" xfId="37474" xr:uid="{00000000-0005-0000-0000-0000CF590000}"/>
    <cellStyle name="RowTitles-Col2 2 3 2 5 2 4" xfId="7536" xr:uid="{00000000-0005-0000-0000-0000D0590000}"/>
    <cellStyle name="RowTitles-Col2 2 3 2 5 3" xfId="4287" xr:uid="{00000000-0005-0000-0000-0000D1590000}"/>
    <cellStyle name="RowTitles-Col2 2 3 2 5 3 2" xfId="13909" xr:uid="{00000000-0005-0000-0000-0000D2590000}"/>
    <cellStyle name="RowTitles-Col2 2 3 2 5 3 2 2" xfId="24251" xr:uid="{00000000-0005-0000-0000-0000D3590000}"/>
    <cellStyle name="RowTitles-Col2 2 3 2 5 3 2 3" xfId="32887" xr:uid="{00000000-0005-0000-0000-0000D4590000}"/>
    <cellStyle name="RowTitles-Col2 2 3 2 5 3 3" xfId="17469" xr:uid="{00000000-0005-0000-0000-0000D5590000}"/>
    <cellStyle name="RowTitles-Col2 2 3 2 5 3 3 2" xfId="30135" xr:uid="{00000000-0005-0000-0000-0000D6590000}"/>
    <cellStyle name="RowTitles-Col2 2 3 2 5 3 3 2 2" xfId="38912" xr:uid="{00000000-0005-0000-0000-0000D7590000}"/>
    <cellStyle name="RowTitles-Col2 2 3 2 5 3 4" xfId="9859" xr:uid="{00000000-0005-0000-0000-0000D8590000}"/>
    <cellStyle name="RowTitles-Col2 2 3 2 5 4" xfId="11180" xr:uid="{00000000-0005-0000-0000-0000D9590000}"/>
    <cellStyle name="RowTitles-Col2 2 3 2 5 4 2" xfId="21611" xr:uid="{00000000-0005-0000-0000-0000DA590000}"/>
    <cellStyle name="RowTitles-Col2 2 3 2 5 4 3" xfId="30902" xr:uid="{00000000-0005-0000-0000-0000DB590000}"/>
    <cellStyle name="RowTitles-Col2 2 3 2 5 5" xfId="14887" xr:uid="{00000000-0005-0000-0000-0000DC590000}"/>
    <cellStyle name="RowTitles-Col2 2 3 2 5 5 2" xfId="27564" xr:uid="{00000000-0005-0000-0000-0000DD590000}"/>
    <cellStyle name="RowTitles-Col2 2 3 2 5 5 2 2" xfId="36383" xr:uid="{00000000-0005-0000-0000-0000DE590000}"/>
    <cellStyle name="RowTitles-Col2 2 3 2 5 6" xfId="5990" xr:uid="{00000000-0005-0000-0000-0000DF590000}"/>
    <cellStyle name="RowTitles-Col2 2 3 2 5 6 2" xfId="18560" xr:uid="{00000000-0005-0000-0000-0000E0590000}"/>
    <cellStyle name="RowTitles-Col2 2 3 2 6" xfId="1711" xr:uid="{00000000-0005-0000-0000-0000E1590000}"/>
    <cellStyle name="RowTitles-Col2 2 3 2 6 2" xfId="2734" xr:uid="{00000000-0005-0000-0000-0000E2590000}"/>
    <cellStyle name="RowTitles-Col2 2 3 2 6 2 2" xfId="12375" xr:uid="{00000000-0005-0000-0000-0000E3590000}"/>
    <cellStyle name="RowTitles-Col2 2 3 2 6 2 2 2" xfId="22775" xr:uid="{00000000-0005-0000-0000-0000E4590000}"/>
    <cellStyle name="RowTitles-Col2 2 3 2 6 2 2 3" xfId="31656" xr:uid="{00000000-0005-0000-0000-0000E5590000}"/>
    <cellStyle name="RowTitles-Col2 2 3 2 6 2 3" xfId="16022" xr:uid="{00000000-0005-0000-0000-0000E6590000}"/>
    <cellStyle name="RowTitles-Col2 2 3 2 6 2 3 2" xfId="28688" xr:uid="{00000000-0005-0000-0000-0000E7590000}"/>
    <cellStyle name="RowTitles-Col2 2 3 2 6 2 3 2 2" xfId="37475" xr:uid="{00000000-0005-0000-0000-0000E8590000}"/>
    <cellStyle name="RowTitles-Col2 2 3 2 6 2 4" xfId="7537" xr:uid="{00000000-0005-0000-0000-0000E9590000}"/>
    <cellStyle name="RowTitles-Col2 2 3 2 6 3" xfId="4489" xr:uid="{00000000-0005-0000-0000-0000EA590000}"/>
    <cellStyle name="RowTitles-Col2 2 3 2 6 3 2" xfId="14111" xr:uid="{00000000-0005-0000-0000-0000EB590000}"/>
    <cellStyle name="RowTitles-Col2 2 3 2 6 3 2 2" xfId="24443" xr:uid="{00000000-0005-0000-0000-0000EC590000}"/>
    <cellStyle name="RowTitles-Col2 2 3 2 6 3 2 3" xfId="33039" xr:uid="{00000000-0005-0000-0000-0000ED590000}"/>
    <cellStyle name="RowTitles-Col2 2 3 2 6 3 3" xfId="17656" xr:uid="{00000000-0005-0000-0000-0000EE590000}"/>
    <cellStyle name="RowTitles-Col2 2 3 2 6 3 3 2" xfId="30322" xr:uid="{00000000-0005-0000-0000-0000EF590000}"/>
    <cellStyle name="RowTitles-Col2 2 3 2 6 3 3 2 2" xfId="39099" xr:uid="{00000000-0005-0000-0000-0000F0590000}"/>
    <cellStyle name="RowTitles-Col2 2 3 2 6 3 4" xfId="9860" xr:uid="{00000000-0005-0000-0000-0000F1590000}"/>
    <cellStyle name="RowTitles-Col2 2 3 2 6 4" xfId="11382" xr:uid="{00000000-0005-0000-0000-0000F2590000}"/>
    <cellStyle name="RowTitles-Col2 2 3 2 6 4 2" xfId="21807" xr:uid="{00000000-0005-0000-0000-0000F3590000}"/>
    <cellStyle name="RowTitles-Col2 2 3 2 6 4 3" xfId="31054" xr:uid="{00000000-0005-0000-0000-0000F4590000}"/>
    <cellStyle name="RowTitles-Col2 2 3 2 6 5" xfId="15089" xr:uid="{00000000-0005-0000-0000-0000F5590000}"/>
    <cellStyle name="RowTitles-Col2 2 3 2 6 5 2" xfId="27758" xr:uid="{00000000-0005-0000-0000-0000F6590000}"/>
    <cellStyle name="RowTitles-Col2 2 3 2 6 5 2 2" xfId="36570" xr:uid="{00000000-0005-0000-0000-0000F7590000}"/>
    <cellStyle name="RowTitles-Col2 2 3 2 6 6" xfId="5991" xr:uid="{00000000-0005-0000-0000-0000F8590000}"/>
    <cellStyle name="RowTitles-Col2 2 3 2 6 6 2" xfId="20297" xr:uid="{00000000-0005-0000-0000-0000F9590000}"/>
    <cellStyle name="RowTitles-Col2 2 3 2 7" xfId="2729" xr:uid="{00000000-0005-0000-0000-0000FA590000}"/>
    <cellStyle name="RowTitles-Col2 2 3 2 7 2" xfId="12370" xr:uid="{00000000-0005-0000-0000-0000FB590000}"/>
    <cellStyle name="RowTitles-Col2 2 3 2 7 2 2" xfId="22770" xr:uid="{00000000-0005-0000-0000-0000FC590000}"/>
    <cellStyle name="RowTitles-Col2 2 3 2 7 2 3" xfId="31651" xr:uid="{00000000-0005-0000-0000-0000FD590000}"/>
    <cellStyle name="RowTitles-Col2 2 3 2 7 3" xfId="16017" xr:uid="{00000000-0005-0000-0000-0000FE590000}"/>
    <cellStyle name="RowTitles-Col2 2 3 2 7 3 2" xfId="28683" xr:uid="{00000000-0005-0000-0000-0000FF590000}"/>
    <cellStyle name="RowTitles-Col2 2 3 2 7 3 2 2" xfId="37470" xr:uid="{00000000-0005-0000-0000-0000005A0000}"/>
    <cellStyle name="RowTitles-Col2 2 3 2 7 4" xfId="6466" xr:uid="{00000000-0005-0000-0000-0000015A0000}"/>
    <cellStyle name="RowTitles-Col2 2 3 2 8" xfId="8881" xr:uid="{00000000-0005-0000-0000-0000025A0000}"/>
    <cellStyle name="RowTitles-Col2 2 3 2_STUD aligned by INSTIT" xfId="5024" xr:uid="{00000000-0005-0000-0000-0000035A0000}"/>
    <cellStyle name="RowTitles-Col2 2 3 3" xfId="487" xr:uid="{00000000-0005-0000-0000-0000045A0000}"/>
    <cellStyle name="RowTitles-Col2 2 3 3 2" xfId="843" xr:uid="{00000000-0005-0000-0000-0000055A0000}"/>
    <cellStyle name="RowTitles-Col2 2 3 3 2 2" xfId="2736" xr:uid="{00000000-0005-0000-0000-0000065A0000}"/>
    <cellStyle name="RowTitles-Col2 2 3 3 2 2 2" xfId="12377" xr:uid="{00000000-0005-0000-0000-0000075A0000}"/>
    <cellStyle name="RowTitles-Col2 2 3 3 2 2 2 2" xfId="22777" xr:uid="{00000000-0005-0000-0000-0000085A0000}"/>
    <cellStyle name="RowTitles-Col2 2 3 3 2 2 2 3" xfId="31658" xr:uid="{00000000-0005-0000-0000-0000095A0000}"/>
    <cellStyle name="RowTitles-Col2 2 3 3 2 2 3" xfId="16024" xr:uid="{00000000-0005-0000-0000-00000A5A0000}"/>
    <cellStyle name="RowTitles-Col2 2 3 3 2 2 3 2" xfId="28690" xr:uid="{00000000-0005-0000-0000-00000B5A0000}"/>
    <cellStyle name="RowTitles-Col2 2 3 3 2 2 3 2 2" xfId="37477" xr:uid="{00000000-0005-0000-0000-00000C5A0000}"/>
    <cellStyle name="RowTitles-Col2 2 3 3 2 2 4" xfId="6787" xr:uid="{00000000-0005-0000-0000-00000D5A0000}"/>
    <cellStyle name="RowTitles-Col2 2 3 3 2 3" xfId="3624" xr:uid="{00000000-0005-0000-0000-00000E5A0000}"/>
    <cellStyle name="RowTitles-Col2 2 3 3 2 3 2" xfId="13252" xr:uid="{00000000-0005-0000-0000-00000F5A0000}"/>
    <cellStyle name="RowTitles-Col2 2 3 3 2 3 2 2" xfId="23619" xr:uid="{00000000-0005-0000-0000-0000105A0000}"/>
    <cellStyle name="RowTitles-Col2 2 3 3 2 3 2 3" xfId="32403" xr:uid="{00000000-0005-0000-0000-0000115A0000}"/>
    <cellStyle name="RowTitles-Col2 2 3 3 2 3 3" xfId="16858" xr:uid="{00000000-0005-0000-0000-0000125A0000}"/>
    <cellStyle name="RowTitles-Col2 2 3 3 2 3 3 2" xfId="29524" xr:uid="{00000000-0005-0000-0000-0000135A0000}"/>
    <cellStyle name="RowTitles-Col2 2 3 3 2 3 3 2 2" xfId="38304" xr:uid="{00000000-0005-0000-0000-0000145A0000}"/>
    <cellStyle name="RowTitles-Col2 2 3 3 2 3 4" xfId="8293" xr:uid="{00000000-0005-0000-0000-0000155A0000}"/>
    <cellStyle name="RowTitles-Col2 2 3 3 2 3 4 2" xfId="19477" xr:uid="{00000000-0005-0000-0000-0000165A0000}"/>
    <cellStyle name="RowTitles-Col2 2 3 3 2 4" xfId="9085" xr:uid="{00000000-0005-0000-0000-0000175A0000}"/>
    <cellStyle name="RowTitles-Col2 2 3 3 2 5" xfId="10597" xr:uid="{00000000-0005-0000-0000-0000185A0000}"/>
    <cellStyle name="RowTitles-Col2 2 3 3 2 5 2" xfId="21081" xr:uid="{00000000-0005-0000-0000-0000195A0000}"/>
    <cellStyle name="RowTitles-Col2 2 3 3 2 5 3" xfId="30532" xr:uid="{00000000-0005-0000-0000-00001A5A0000}"/>
    <cellStyle name="RowTitles-Col2 2 3 3 2 6" xfId="14258" xr:uid="{00000000-0005-0000-0000-00001B5A0000}"/>
    <cellStyle name="RowTitles-Col2 2 3 3 2 6 2" xfId="26959" xr:uid="{00000000-0005-0000-0000-00001C5A0000}"/>
    <cellStyle name="RowTitles-Col2 2 3 3 2 6 2 2" xfId="35802" xr:uid="{00000000-0005-0000-0000-00001D5A0000}"/>
    <cellStyle name="RowTitles-Col2 2 3 3 2 7" xfId="5315" xr:uid="{00000000-0005-0000-0000-00001E5A0000}"/>
    <cellStyle name="RowTitles-Col2 2 3 3 2 7 2" xfId="20706" xr:uid="{00000000-0005-0000-0000-00001F5A0000}"/>
    <cellStyle name="RowTitles-Col2 2 3 3 3" xfId="1122" xr:uid="{00000000-0005-0000-0000-0000205A0000}"/>
    <cellStyle name="RowTitles-Col2 2 3 3 3 2" xfId="2737" xr:uid="{00000000-0005-0000-0000-0000215A0000}"/>
    <cellStyle name="RowTitles-Col2 2 3 3 3 2 2" xfId="12378" xr:uid="{00000000-0005-0000-0000-0000225A0000}"/>
    <cellStyle name="RowTitles-Col2 2 3 3 3 2 2 2" xfId="22778" xr:uid="{00000000-0005-0000-0000-0000235A0000}"/>
    <cellStyle name="RowTitles-Col2 2 3 3 3 2 2 3" xfId="31659" xr:uid="{00000000-0005-0000-0000-0000245A0000}"/>
    <cellStyle name="RowTitles-Col2 2 3 3 3 2 3" xfId="16025" xr:uid="{00000000-0005-0000-0000-0000255A0000}"/>
    <cellStyle name="RowTitles-Col2 2 3 3 3 2 3 2" xfId="28691" xr:uid="{00000000-0005-0000-0000-0000265A0000}"/>
    <cellStyle name="RowTitles-Col2 2 3 3 3 2 3 2 2" xfId="37478" xr:uid="{00000000-0005-0000-0000-0000275A0000}"/>
    <cellStyle name="RowTitles-Col2 2 3 3 3 2 4" xfId="6961" xr:uid="{00000000-0005-0000-0000-0000285A0000}"/>
    <cellStyle name="RowTitles-Col2 2 3 3 3 3" xfId="3900" xr:uid="{00000000-0005-0000-0000-0000295A0000}"/>
    <cellStyle name="RowTitles-Col2 2 3 3 3 3 2" xfId="13523" xr:uid="{00000000-0005-0000-0000-00002A5A0000}"/>
    <cellStyle name="RowTitles-Col2 2 3 3 3 3 2 2" xfId="23883" xr:uid="{00000000-0005-0000-0000-00002B5A0000}"/>
    <cellStyle name="RowTitles-Col2 2 3 3 3 3 2 3" xfId="32596" xr:uid="{00000000-0005-0000-0000-00002C5A0000}"/>
    <cellStyle name="RowTitles-Col2 2 3 3 3 3 3" xfId="17113" xr:uid="{00000000-0005-0000-0000-00002D5A0000}"/>
    <cellStyle name="RowTitles-Col2 2 3 3 3 3 3 2" xfId="29779" xr:uid="{00000000-0005-0000-0000-00002E5A0000}"/>
    <cellStyle name="RowTitles-Col2 2 3 3 3 3 3 2 2" xfId="38557" xr:uid="{00000000-0005-0000-0000-00002F5A0000}"/>
    <cellStyle name="RowTitles-Col2 2 3 3 3 3 4" xfId="8469" xr:uid="{00000000-0005-0000-0000-0000305A0000}"/>
    <cellStyle name="RowTitles-Col2 2 3 3 3 3 4 2" xfId="26379" xr:uid="{00000000-0005-0000-0000-0000315A0000}"/>
    <cellStyle name="RowTitles-Col2 2 3 3 3 4" xfId="9264" xr:uid="{00000000-0005-0000-0000-0000325A0000}"/>
    <cellStyle name="RowTitles-Col2 2 3 3 4" xfId="1351" xr:uid="{00000000-0005-0000-0000-0000335A0000}"/>
    <cellStyle name="RowTitles-Col2 2 3 3 4 2" xfId="2738" xr:uid="{00000000-0005-0000-0000-0000345A0000}"/>
    <cellStyle name="RowTitles-Col2 2 3 3 4 2 2" xfId="12379" xr:uid="{00000000-0005-0000-0000-0000355A0000}"/>
    <cellStyle name="RowTitles-Col2 2 3 3 4 2 2 2" xfId="22779" xr:uid="{00000000-0005-0000-0000-0000365A0000}"/>
    <cellStyle name="RowTitles-Col2 2 3 3 4 2 2 3" xfId="31660" xr:uid="{00000000-0005-0000-0000-0000375A0000}"/>
    <cellStyle name="RowTitles-Col2 2 3 3 4 2 3" xfId="16026" xr:uid="{00000000-0005-0000-0000-0000385A0000}"/>
    <cellStyle name="RowTitles-Col2 2 3 3 4 2 3 2" xfId="28692" xr:uid="{00000000-0005-0000-0000-0000395A0000}"/>
    <cellStyle name="RowTitles-Col2 2 3 3 4 2 3 2 2" xfId="37479" xr:uid="{00000000-0005-0000-0000-00003A5A0000}"/>
    <cellStyle name="RowTitles-Col2 2 3 3 4 2 4" xfId="7538" xr:uid="{00000000-0005-0000-0000-00003B5A0000}"/>
    <cellStyle name="RowTitles-Col2 2 3 3 4 3" xfId="4129" xr:uid="{00000000-0005-0000-0000-00003C5A0000}"/>
    <cellStyle name="RowTitles-Col2 2 3 3 4 3 2" xfId="13751" xr:uid="{00000000-0005-0000-0000-00003D5A0000}"/>
    <cellStyle name="RowTitles-Col2 2 3 3 4 3 2 2" xfId="24101" xr:uid="{00000000-0005-0000-0000-00003E5A0000}"/>
    <cellStyle name="RowTitles-Col2 2 3 3 4 3 2 3" xfId="32768" xr:uid="{00000000-0005-0000-0000-00003F5A0000}"/>
    <cellStyle name="RowTitles-Col2 2 3 3 4 3 3" xfId="17326" xr:uid="{00000000-0005-0000-0000-0000405A0000}"/>
    <cellStyle name="RowTitles-Col2 2 3 3 4 3 3 2" xfId="29992" xr:uid="{00000000-0005-0000-0000-0000415A0000}"/>
    <cellStyle name="RowTitles-Col2 2 3 3 4 3 3 2 2" xfId="38769" xr:uid="{00000000-0005-0000-0000-0000425A0000}"/>
    <cellStyle name="RowTitles-Col2 2 3 3 4 3 4" xfId="9861" xr:uid="{00000000-0005-0000-0000-0000435A0000}"/>
    <cellStyle name="RowTitles-Col2 2 3 3 4 4" xfId="11022" xr:uid="{00000000-0005-0000-0000-0000445A0000}"/>
    <cellStyle name="RowTitles-Col2 2 3 3 4 4 2" xfId="21459" xr:uid="{00000000-0005-0000-0000-0000455A0000}"/>
    <cellStyle name="RowTitles-Col2 2 3 3 4 4 3" xfId="30783" xr:uid="{00000000-0005-0000-0000-0000465A0000}"/>
    <cellStyle name="RowTitles-Col2 2 3 3 4 5" xfId="14729" xr:uid="{00000000-0005-0000-0000-0000475A0000}"/>
    <cellStyle name="RowTitles-Col2 2 3 3 4 5 2" xfId="27412" xr:uid="{00000000-0005-0000-0000-0000485A0000}"/>
    <cellStyle name="RowTitles-Col2 2 3 3 4 5 2 2" xfId="36240" xr:uid="{00000000-0005-0000-0000-0000495A0000}"/>
    <cellStyle name="RowTitles-Col2 2 3 3 4 6" xfId="5992" xr:uid="{00000000-0005-0000-0000-00004A5A0000}"/>
    <cellStyle name="RowTitles-Col2 2 3 3 4 6 2" xfId="18079" xr:uid="{00000000-0005-0000-0000-00004B5A0000}"/>
    <cellStyle name="RowTitles-Col2 2 3 3 5" xfId="1567" xr:uid="{00000000-0005-0000-0000-00004C5A0000}"/>
    <cellStyle name="RowTitles-Col2 2 3 3 5 2" xfId="2739" xr:uid="{00000000-0005-0000-0000-00004D5A0000}"/>
    <cellStyle name="RowTitles-Col2 2 3 3 5 2 2" xfId="12380" xr:uid="{00000000-0005-0000-0000-00004E5A0000}"/>
    <cellStyle name="RowTitles-Col2 2 3 3 5 2 2 2" xfId="22780" xr:uid="{00000000-0005-0000-0000-00004F5A0000}"/>
    <cellStyle name="RowTitles-Col2 2 3 3 5 2 2 3" xfId="31661" xr:uid="{00000000-0005-0000-0000-0000505A0000}"/>
    <cellStyle name="RowTitles-Col2 2 3 3 5 2 3" xfId="16027" xr:uid="{00000000-0005-0000-0000-0000515A0000}"/>
    <cellStyle name="RowTitles-Col2 2 3 3 5 2 3 2" xfId="28693" xr:uid="{00000000-0005-0000-0000-0000525A0000}"/>
    <cellStyle name="RowTitles-Col2 2 3 3 5 2 3 2 2" xfId="37480" xr:uid="{00000000-0005-0000-0000-0000535A0000}"/>
    <cellStyle name="RowTitles-Col2 2 3 3 5 2 4" xfId="7539" xr:uid="{00000000-0005-0000-0000-0000545A0000}"/>
    <cellStyle name="RowTitles-Col2 2 3 3 5 3" xfId="4345" xr:uid="{00000000-0005-0000-0000-0000555A0000}"/>
    <cellStyle name="RowTitles-Col2 2 3 3 5 3 2" xfId="13967" xr:uid="{00000000-0005-0000-0000-0000565A0000}"/>
    <cellStyle name="RowTitles-Col2 2 3 3 5 3 2 2" xfId="24306" xr:uid="{00000000-0005-0000-0000-0000575A0000}"/>
    <cellStyle name="RowTitles-Col2 2 3 3 5 3 2 3" xfId="32929" xr:uid="{00000000-0005-0000-0000-0000585A0000}"/>
    <cellStyle name="RowTitles-Col2 2 3 3 5 3 3" xfId="17524" xr:uid="{00000000-0005-0000-0000-0000595A0000}"/>
    <cellStyle name="RowTitles-Col2 2 3 3 5 3 3 2" xfId="30190" xr:uid="{00000000-0005-0000-0000-00005A5A0000}"/>
    <cellStyle name="RowTitles-Col2 2 3 3 5 3 3 2 2" xfId="38967" xr:uid="{00000000-0005-0000-0000-00005B5A0000}"/>
    <cellStyle name="RowTitles-Col2 2 3 3 5 3 4" xfId="9862" xr:uid="{00000000-0005-0000-0000-00005C5A0000}"/>
    <cellStyle name="RowTitles-Col2 2 3 3 5 4" xfId="11238" xr:uid="{00000000-0005-0000-0000-00005D5A0000}"/>
    <cellStyle name="RowTitles-Col2 2 3 3 5 4 2" xfId="21667" xr:uid="{00000000-0005-0000-0000-00005E5A0000}"/>
    <cellStyle name="RowTitles-Col2 2 3 3 5 4 3" xfId="30944" xr:uid="{00000000-0005-0000-0000-00005F5A0000}"/>
    <cellStyle name="RowTitles-Col2 2 3 3 5 5" xfId="14945" xr:uid="{00000000-0005-0000-0000-0000605A0000}"/>
    <cellStyle name="RowTitles-Col2 2 3 3 5 5 2" xfId="27619" xr:uid="{00000000-0005-0000-0000-0000615A0000}"/>
    <cellStyle name="RowTitles-Col2 2 3 3 5 5 2 2" xfId="36438" xr:uid="{00000000-0005-0000-0000-0000625A0000}"/>
    <cellStyle name="RowTitles-Col2 2 3 3 5 6" xfId="5993" xr:uid="{00000000-0005-0000-0000-0000635A0000}"/>
    <cellStyle name="RowTitles-Col2 2 3 3 5 6 2" xfId="25726" xr:uid="{00000000-0005-0000-0000-0000645A0000}"/>
    <cellStyle name="RowTitles-Col2 2 3 3 6" xfId="1769" xr:uid="{00000000-0005-0000-0000-0000655A0000}"/>
    <cellStyle name="RowTitles-Col2 2 3 3 6 2" xfId="2740" xr:uid="{00000000-0005-0000-0000-0000665A0000}"/>
    <cellStyle name="RowTitles-Col2 2 3 3 6 2 2" xfId="12381" xr:uid="{00000000-0005-0000-0000-0000675A0000}"/>
    <cellStyle name="RowTitles-Col2 2 3 3 6 2 2 2" xfId="22781" xr:uid="{00000000-0005-0000-0000-0000685A0000}"/>
    <cellStyle name="RowTitles-Col2 2 3 3 6 2 2 3" xfId="31662" xr:uid="{00000000-0005-0000-0000-0000695A0000}"/>
    <cellStyle name="RowTitles-Col2 2 3 3 6 2 3" xfId="16028" xr:uid="{00000000-0005-0000-0000-00006A5A0000}"/>
    <cellStyle name="RowTitles-Col2 2 3 3 6 2 3 2" xfId="28694" xr:uid="{00000000-0005-0000-0000-00006B5A0000}"/>
    <cellStyle name="RowTitles-Col2 2 3 3 6 2 3 2 2" xfId="37481" xr:uid="{00000000-0005-0000-0000-00006C5A0000}"/>
    <cellStyle name="RowTitles-Col2 2 3 3 6 2 4" xfId="7540" xr:uid="{00000000-0005-0000-0000-00006D5A0000}"/>
    <cellStyle name="RowTitles-Col2 2 3 3 6 3" xfId="4547" xr:uid="{00000000-0005-0000-0000-00006E5A0000}"/>
    <cellStyle name="RowTitles-Col2 2 3 3 6 3 2" xfId="14169" xr:uid="{00000000-0005-0000-0000-00006F5A0000}"/>
    <cellStyle name="RowTitles-Col2 2 3 3 6 3 2 2" xfId="24499" xr:uid="{00000000-0005-0000-0000-0000705A0000}"/>
    <cellStyle name="RowTitles-Col2 2 3 3 6 3 2 3" xfId="33081" xr:uid="{00000000-0005-0000-0000-0000715A0000}"/>
    <cellStyle name="RowTitles-Col2 2 3 3 6 3 3" xfId="17711" xr:uid="{00000000-0005-0000-0000-0000725A0000}"/>
    <cellStyle name="RowTitles-Col2 2 3 3 6 3 3 2" xfId="30377" xr:uid="{00000000-0005-0000-0000-0000735A0000}"/>
    <cellStyle name="RowTitles-Col2 2 3 3 6 3 3 2 2" xfId="39154" xr:uid="{00000000-0005-0000-0000-0000745A0000}"/>
    <cellStyle name="RowTitles-Col2 2 3 3 6 3 4" xfId="9863" xr:uid="{00000000-0005-0000-0000-0000755A0000}"/>
    <cellStyle name="RowTitles-Col2 2 3 3 6 4" xfId="11440" xr:uid="{00000000-0005-0000-0000-0000765A0000}"/>
    <cellStyle name="RowTitles-Col2 2 3 3 6 4 2" xfId="21863" xr:uid="{00000000-0005-0000-0000-0000775A0000}"/>
    <cellStyle name="RowTitles-Col2 2 3 3 6 4 3" xfId="31096" xr:uid="{00000000-0005-0000-0000-0000785A0000}"/>
    <cellStyle name="RowTitles-Col2 2 3 3 6 5" xfId="15147" xr:uid="{00000000-0005-0000-0000-0000795A0000}"/>
    <cellStyle name="RowTitles-Col2 2 3 3 6 5 2" xfId="27814" xr:uid="{00000000-0005-0000-0000-00007A5A0000}"/>
    <cellStyle name="RowTitles-Col2 2 3 3 6 5 2 2" xfId="36625" xr:uid="{00000000-0005-0000-0000-00007B5A0000}"/>
    <cellStyle name="RowTitles-Col2 2 3 3 6 6" xfId="5994" xr:uid="{00000000-0005-0000-0000-00007C5A0000}"/>
    <cellStyle name="RowTitles-Col2 2 3 3 6 6 2" xfId="6426" xr:uid="{00000000-0005-0000-0000-00007D5A0000}"/>
    <cellStyle name="RowTitles-Col2 2 3 3 7" xfId="2735" xr:uid="{00000000-0005-0000-0000-00007E5A0000}"/>
    <cellStyle name="RowTitles-Col2 2 3 3 7 2" xfId="12376" xr:uid="{00000000-0005-0000-0000-00007F5A0000}"/>
    <cellStyle name="RowTitles-Col2 2 3 3 7 2 2" xfId="22776" xr:uid="{00000000-0005-0000-0000-0000805A0000}"/>
    <cellStyle name="RowTitles-Col2 2 3 3 7 2 3" xfId="31657" xr:uid="{00000000-0005-0000-0000-0000815A0000}"/>
    <cellStyle name="RowTitles-Col2 2 3 3 7 3" xfId="16023" xr:uid="{00000000-0005-0000-0000-0000825A0000}"/>
    <cellStyle name="RowTitles-Col2 2 3 3 7 3 2" xfId="28689" xr:uid="{00000000-0005-0000-0000-0000835A0000}"/>
    <cellStyle name="RowTitles-Col2 2 3 3 7 3 2 2" xfId="37476" xr:uid="{00000000-0005-0000-0000-0000845A0000}"/>
    <cellStyle name="RowTitles-Col2 2 3 3 7 4" xfId="6523" xr:uid="{00000000-0005-0000-0000-0000855A0000}"/>
    <cellStyle name="RowTitles-Col2 2 3 3 8" xfId="3358" xr:uid="{00000000-0005-0000-0000-0000865A0000}"/>
    <cellStyle name="RowTitles-Col2 2 3 3 8 2" xfId="12999" xr:uid="{00000000-0005-0000-0000-0000875A0000}"/>
    <cellStyle name="RowTitles-Col2 2 3 3 8 2 2" xfId="23368" xr:uid="{00000000-0005-0000-0000-0000885A0000}"/>
    <cellStyle name="RowTitles-Col2 2 3 3 8 2 3" xfId="32231" xr:uid="{00000000-0005-0000-0000-0000895A0000}"/>
    <cellStyle name="RowTitles-Col2 2 3 3 8 3" xfId="16611" xr:uid="{00000000-0005-0000-0000-00008A5A0000}"/>
    <cellStyle name="RowTitles-Col2 2 3 3 8 3 2" xfId="29277" xr:uid="{00000000-0005-0000-0000-00008B5A0000}"/>
    <cellStyle name="RowTitles-Col2 2 3 3 8 3 2 2" xfId="38064" xr:uid="{00000000-0005-0000-0000-00008C5A0000}"/>
    <cellStyle name="RowTitles-Col2 2 3 3 8 4" xfId="8838" xr:uid="{00000000-0005-0000-0000-00008D5A0000}"/>
    <cellStyle name="RowTitles-Col2 2 3 3_STUD aligned by INSTIT" xfId="5025" xr:uid="{00000000-0005-0000-0000-00008E5A0000}"/>
    <cellStyle name="RowTitles-Col2 2 3 4" xfId="521" xr:uid="{00000000-0005-0000-0000-00008F5A0000}"/>
    <cellStyle name="RowTitles-Col2 2 3 4 2" xfId="877" xr:uid="{00000000-0005-0000-0000-0000905A0000}"/>
    <cellStyle name="RowTitles-Col2 2 3 4 2 2" xfId="2742" xr:uid="{00000000-0005-0000-0000-0000915A0000}"/>
    <cellStyle name="RowTitles-Col2 2 3 4 2 2 2" xfId="12383" xr:uid="{00000000-0005-0000-0000-0000925A0000}"/>
    <cellStyle name="RowTitles-Col2 2 3 4 2 2 2 2" xfId="22783" xr:uid="{00000000-0005-0000-0000-0000935A0000}"/>
    <cellStyle name="RowTitles-Col2 2 3 4 2 2 2 3" xfId="31664" xr:uid="{00000000-0005-0000-0000-0000945A0000}"/>
    <cellStyle name="RowTitles-Col2 2 3 4 2 2 3" xfId="16030" xr:uid="{00000000-0005-0000-0000-0000955A0000}"/>
    <cellStyle name="RowTitles-Col2 2 3 4 2 2 3 2" xfId="28696" xr:uid="{00000000-0005-0000-0000-0000965A0000}"/>
    <cellStyle name="RowTitles-Col2 2 3 4 2 2 3 2 2" xfId="37483" xr:uid="{00000000-0005-0000-0000-0000975A0000}"/>
    <cellStyle name="RowTitles-Col2 2 3 4 2 2 4" xfId="6819" xr:uid="{00000000-0005-0000-0000-0000985A0000}"/>
    <cellStyle name="RowTitles-Col2 2 3 4 2 3" xfId="3658" xr:uid="{00000000-0005-0000-0000-0000995A0000}"/>
    <cellStyle name="RowTitles-Col2 2 3 4 2 3 2" xfId="13285" xr:uid="{00000000-0005-0000-0000-00009A5A0000}"/>
    <cellStyle name="RowTitles-Col2 2 3 4 2 3 2 2" xfId="23651" xr:uid="{00000000-0005-0000-0000-00009B5A0000}"/>
    <cellStyle name="RowTitles-Col2 2 3 4 2 3 2 3" xfId="32433" xr:uid="{00000000-0005-0000-0000-00009C5A0000}"/>
    <cellStyle name="RowTitles-Col2 2 3 4 2 3 3" xfId="16891" xr:uid="{00000000-0005-0000-0000-00009D5A0000}"/>
    <cellStyle name="RowTitles-Col2 2 3 4 2 3 3 2" xfId="29557" xr:uid="{00000000-0005-0000-0000-00009E5A0000}"/>
    <cellStyle name="RowTitles-Col2 2 3 4 2 3 3 2 2" xfId="38336" xr:uid="{00000000-0005-0000-0000-00009F5A0000}"/>
    <cellStyle name="RowTitles-Col2 2 3 4 2 3 4" xfId="8325" xr:uid="{00000000-0005-0000-0000-0000A05A0000}"/>
    <cellStyle name="RowTitles-Col2 2 3 4 2 3 4 2" xfId="21137" xr:uid="{00000000-0005-0000-0000-0000A15A0000}"/>
    <cellStyle name="RowTitles-Col2 2 3 4 2 4" xfId="9118" xr:uid="{00000000-0005-0000-0000-0000A25A0000}"/>
    <cellStyle name="RowTitles-Col2 2 3 4 2 5" xfId="10629" xr:uid="{00000000-0005-0000-0000-0000A35A0000}"/>
    <cellStyle name="RowTitles-Col2 2 3 4 2 5 2" xfId="21112" xr:uid="{00000000-0005-0000-0000-0000A45A0000}"/>
    <cellStyle name="RowTitles-Col2 2 3 4 2 5 3" xfId="30562" xr:uid="{00000000-0005-0000-0000-0000A55A0000}"/>
    <cellStyle name="RowTitles-Col2 2 3 4 3" xfId="1156" xr:uid="{00000000-0005-0000-0000-0000A65A0000}"/>
    <cellStyle name="RowTitles-Col2 2 3 4 3 2" xfId="2743" xr:uid="{00000000-0005-0000-0000-0000A75A0000}"/>
    <cellStyle name="RowTitles-Col2 2 3 4 3 2 2" xfId="12384" xr:uid="{00000000-0005-0000-0000-0000A85A0000}"/>
    <cellStyle name="RowTitles-Col2 2 3 4 3 2 2 2" xfId="22784" xr:uid="{00000000-0005-0000-0000-0000A95A0000}"/>
    <cellStyle name="RowTitles-Col2 2 3 4 3 2 2 3" xfId="31665" xr:uid="{00000000-0005-0000-0000-0000AA5A0000}"/>
    <cellStyle name="RowTitles-Col2 2 3 4 3 2 3" xfId="16031" xr:uid="{00000000-0005-0000-0000-0000AB5A0000}"/>
    <cellStyle name="RowTitles-Col2 2 3 4 3 2 3 2" xfId="28697" xr:uid="{00000000-0005-0000-0000-0000AC5A0000}"/>
    <cellStyle name="RowTitles-Col2 2 3 4 3 2 3 2 2" xfId="37484" xr:uid="{00000000-0005-0000-0000-0000AD5A0000}"/>
    <cellStyle name="RowTitles-Col2 2 3 4 3 2 4" xfId="6993" xr:uid="{00000000-0005-0000-0000-0000AE5A0000}"/>
    <cellStyle name="RowTitles-Col2 2 3 4 3 3" xfId="3934" xr:uid="{00000000-0005-0000-0000-0000AF5A0000}"/>
    <cellStyle name="RowTitles-Col2 2 3 4 3 3 2" xfId="13556" xr:uid="{00000000-0005-0000-0000-0000B05A0000}"/>
    <cellStyle name="RowTitles-Col2 2 3 4 3 3 2 2" xfId="23916" xr:uid="{00000000-0005-0000-0000-0000B15A0000}"/>
    <cellStyle name="RowTitles-Col2 2 3 4 3 3 2 3" xfId="32626" xr:uid="{00000000-0005-0000-0000-0000B25A0000}"/>
    <cellStyle name="RowTitles-Col2 2 3 4 3 3 3" xfId="17146" xr:uid="{00000000-0005-0000-0000-0000B35A0000}"/>
    <cellStyle name="RowTitles-Col2 2 3 4 3 3 3 2" xfId="29812" xr:uid="{00000000-0005-0000-0000-0000B45A0000}"/>
    <cellStyle name="RowTitles-Col2 2 3 4 3 3 3 2 2" xfId="38589" xr:uid="{00000000-0005-0000-0000-0000B55A0000}"/>
    <cellStyle name="RowTitles-Col2 2 3 4 3 3 4" xfId="8501" xr:uid="{00000000-0005-0000-0000-0000B65A0000}"/>
    <cellStyle name="RowTitles-Col2 2 3 4 3 3 4 2" xfId="25470" xr:uid="{00000000-0005-0000-0000-0000B75A0000}"/>
    <cellStyle name="RowTitles-Col2 2 3 4 3 4" xfId="9297" xr:uid="{00000000-0005-0000-0000-0000B85A0000}"/>
    <cellStyle name="RowTitles-Col2 2 3 4 3 5" xfId="14534" xr:uid="{00000000-0005-0000-0000-0000B95A0000}"/>
    <cellStyle name="RowTitles-Col2 2 3 4 3 5 2" xfId="27225" xr:uid="{00000000-0005-0000-0000-0000BA5A0000}"/>
    <cellStyle name="RowTitles-Col2 2 3 4 3 5 2 2" xfId="36060" xr:uid="{00000000-0005-0000-0000-0000BB5A0000}"/>
    <cellStyle name="RowTitles-Col2 2 3 4 3 6" xfId="5461" xr:uid="{00000000-0005-0000-0000-0000BC5A0000}"/>
    <cellStyle name="RowTitles-Col2 2 3 4 3 6 2" xfId="17796" xr:uid="{00000000-0005-0000-0000-0000BD5A0000}"/>
    <cellStyle name="RowTitles-Col2 2 3 4 4" xfId="1384" xr:uid="{00000000-0005-0000-0000-0000BE5A0000}"/>
    <cellStyle name="RowTitles-Col2 2 3 4 4 2" xfId="2744" xr:uid="{00000000-0005-0000-0000-0000BF5A0000}"/>
    <cellStyle name="RowTitles-Col2 2 3 4 4 2 2" xfId="12385" xr:uid="{00000000-0005-0000-0000-0000C05A0000}"/>
    <cellStyle name="RowTitles-Col2 2 3 4 4 2 2 2" xfId="22785" xr:uid="{00000000-0005-0000-0000-0000C15A0000}"/>
    <cellStyle name="RowTitles-Col2 2 3 4 4 2 2 3" xfId="31666" xr:uid="{00000000-0005-0000-0000-0000C25A0000}"/>
    <cellStyle name="RowTitles-Col2 2 3 4 4 2 3" xfId="16032" xr:uid="{00000000-0005-0000-0000-0000C35A0000}"/>
    <cellStyle name="RowTitles-Col2 2 3 4 4 2 3 2" xfId="28698" xr:uid="{00000000-0005-0000-0000-0000C45A0000}"/>
    <cellStyle name="RowTitles-Col2 2 3 4 4 2 3 2 2" xfId="37485" xr:uid="{00000000-0005-0000-0000-0000C55A0000}"/>
    <cellStyle name="RowTitles-Col2 2 3 4 4 2 4" xfId="7163" xr:uid="{00000000-0005-0000-0000-0000C65A0000}"/>
    <cellStyle name="RowTitles-Col2 2 3 4 4 3" xfId="4162" xr:uid="{00000000-0005-0000-0000-0000C75A0000}"/>
    <cellStyle name="RowTitles-Col2 2 3 4 4 3 2" xfId="13784" xr:uid="{00000000-0005-0000-0000-0000C85A0000}"/>
    <cellStyle name="RowTitles-Col2 2 3 4 4 3 2 2" xfId="24133" xr:uid="{00000000-0005-0000-0000-0000C95A0000}"/>
    <cellStyle name="RowTitles-Col2 2 3 4 4 3 2 3" xfId="32798" xr:uid="{00000000-0005-0000-0000-0000CA5A0000}"/>
    <cellStyle name="RowTitles-Col2 2 3 4 4 3 3" xfId="17358" xr:uid="{00000000-0005-0000-0000-0000CB5A0000}"/>
    <cellStyle name="RowTitles-Col2 2 3 4 4 3 3 2" xfId="30024" xr:uid="{00000000-0005-0000-0000-0000CC5A0000}"/>
    <cellStyle name="RowTitles-Col2 2 3 4 4 3 3 2 2" xfId="38801" xr:uid="{00000000-0005-0000-0000-0000CD5A0000}"/>
    <cellStyle name="RowTitles-Col2 2 3 4 4 3 4" xfId="8671" xr:uid="{00000000-0005-0000-0000-0000CE5A0000}"/>
    <cellStyle name="RowTitles-Col2 2 3 4 4 3 4 2" xfId="20619" xr:uid="{00000000-0005-0000-0000-0000CF5A0000}"/>
    <cellStyle name="RowTitles-Col2 2 3 4 4 4" xfId="9466" xr:uid="{00000000-0005-0000-0000-0000D05A0000}"/>
    <cellStyle name="RowTitles-Col2 2 3 4 4 5" xfId="11055" xr:uid="{00000000-0005-0000-0000-0000D15A0000}"/>
    <cellStyle name="RowTitles-Col2 2 3 4 4 5 2" xfId="21492" xr:uid="{00000000-0005-0000-0000-0000D25A0000}"/>
    <cellStyle name="RowTitles-Col2 2 3 4 4 5 3" xfId="30813" xr:uid="{00000000-0005-0000-0000-0000D35A0000}"/>
    <cellStyle name="RowTitles-Col2 2 3 4 4 6" xfId="14762" xr:uid="{00000000-0005-0000-0000-0000D45A0000}"/>
    <cellStyle name="RowTitles-Col2 2 3 4 4 6 2" xfId="27445" xr:uid="{00000000-0005-0000-0000-0000D55A0000}"/>
    <cellStyle name="RowTitles-Col2 2 3 4 4 6 2 2" xfId="36272" xr:uid="{00000000-0005-0000-0000-0000D65A0000}"/>
    <cellStyle name="RowTitles-Col2 2 3 4 4 7" xfId="5622" xr:uid="{00000000-0005-0000-0000-0000D75A0000}"/>
    <cellStyle name="RowTitles-Col2 2 3 4 4 7 2" xfId="20258" xr:uid="{00000000-0005-0000-0000-0000D85A0000}"/>
    <cellStyle name="RowTitles-Col2 2 3 4 5" xfId="1600" xr:uid="{00000000-0005-0000-0000-0000D95A0000}"/>
    <cellStyle name="RowTitles-Col2 2 3 4 5 2" xfId="2745" xr:uid="{00000000-0005-0000-0000-0000DA5A0000}"/>
    <cellStyle name="RowTitles-Col2 2 3 4 5 2 2" xfId="12386" xr:uid="{00000000-0005-0000-0000-0000DB5A0000}"/>
    <cellStyle name="RowTitles-Col2 2 3 4 5 2 2 2" xfId="22786" xr:uid="{00000000-0005-0000-0000-0000DC5A0000}"/>
    <cellStyle name="RowTitles-Col2 2 3 4 5 2 2 3" xfId="31667" xr:uid="{00000000-0005-0000-0000-0000DD5A0000}"/>
    <cellStyle name="RowTitles-Col2 2 3 4 5 2 3" xfId="16033" xr:uid="{00000000-0005-0000-0000-0000DE5A0000}"/>
    <cellStyle name="RowTitles-Col2 2 3 4 5 2 3 2" xfId="28699" xr:uid="{00000000-0005-0000-0000-0000DF5A0000}"/>
    <cellStyle name="RowTitles-Col2 2 3 4 5 2 3 2 2" xfId="37486" xr:uid="{00000000-0005-0000-0000-0000E05A0000}"/>
    <cellStyle name="RowTitles-Col2 2 3 4 5 2 4" xfId="7541" xr:uid="{00000000-0005-0000-0000-0000E15A0000}"/>
    <cellStyle name="RowTitles-Col2 2 3 4 5 3" xfId="4378" xr:uid="{00000000-0005-0000-0000-0000E25A0000}"/>
    <cellStyle name="RowTitles-Col2 2 3 4 5 3 2" xfId="14000" xr:uid="{00000000-0005-0000-0000-0000E35A0000}"/>
    <cellStyle name="RowTitles-Col2 2 3 4 5 3 2 2" xfId="24339" xr:uid="{00000000-0005-0000-0000-0000E45A0000}"/>
    <cellStyle name="RowTitles-Col2 2 3 4 5 3 2 3" xfId="32959" xr:uid="{00000000-0005-0000-0000-0000E55A0000}"/>
    <cellStyle name="RowTitles-Col2 2 3 4 5 3 3" xfId="17556" xr:uid="{00000000-0005-0000-0000-0000E65A0000}"/>
    <cellStyle name="RowTitles-Col2 2 3 4 5 3 3 2" xfId="30222" xr:uid="{00000000-0005-0000-0000-0000E75A0000}"/>
    <cellStyle name="RowTitles-Col2 2 3 4 5 3 3 2 2" xfId="38999" xr:uid="{00000000-0005-0000-0000-0000E85A0000}"/>
    <cellStyle name="RowTitles-Col2 2 3 4 5 3 4" xfId="9864" xr:uid="{00000000-0005-0000-0000-0000E95A0000}"/>
    <cellStyle name="RowTitles-Col2 2 3 4 5 4" xfId="11271" xr:uid="{00000000-0005-0000-0000-0000EA5A0000}"/>
    <cellStyle name="RowTitles-Col2 2 3 4 5 4 2" xfId="21700" xr:uid="{00000000-0005-0000-0000-0000EB5A0000}"/>
    <cellStyle name="RowTitles-Col2 2 3 4 5 4 3" xfId="30974" xr:uid="{00000000-0005-0000-0000-0000EC5A0000}"/>
    <cellStyle name="RowTitles-Col2 2 3 4 5 5" xfId="14978" xr:uid="{00000000-0005-0000-0000-0000ED5A0000}"/>
    <cellStyle name="RowTitles-Col2 2 3 4 5 5 2" xfId="27652" xr:uid="{00000000-0005-0000-0000-0000EE5A0000}"/>
    <cellStyle name="RowTitles-Col2 2 3 4 5 5 2 2" xfId="36470" xr:uid="{00000000-0005-0000-0000-0000EF5A0000}"/>
    <cellStyle name="RowTitles-Col2 2 3 4 5 6" xfId="5995" xr:uid="{00000000-0005-0000-0000-0000F05A0000}"/>
    <cellStyle name="RowTitles-Col2 2 3 4 5 6 2" xfId="26907" xr:uid="{00000000-0005-0000-0000-0000F15A0000}"/>
    <cellStyle name="RowTitles-Col2 2 3 4 6" xfId="1802" xr:uid="{00000000-0005-0000-0000-0000F25A0000}"/>
    <cellStyle name="RowTitles-Col2 2 3 4 6 2" xfId="2746" xr:uid="{00000000-0005-0000-0000-0000F35A0000}"/>
    <cellStyle name="RowTitles-Col2 2 3 4 6 2 2" xfId="12387" xr:uid="{00000000-0005-0000-0000-0000F45A0000}"/>
    <cellStyle name="RowTitles-Col2 2 3 4 6 2 2 2" xfId="22787" xr:uid="{00000000-0005-0000-0000-0000F55A0000}"/>
    <cellStyle name="RowTitles-Col2 2 3 4 6 2 2 3" xfId="31668" xr:uid="{00000000-0005-0000-0000-0000F65A0000}"/>
    <cellStyle name="RowTitles-Col2 2 3 4 6 2 3" xfId="16034" xr:uid="{00000000-0005-0000-0000-0000F75A0000}"/>
    <cellStyle name="RowTitles-Col2 2 3 4 6 2 3 2" xfId="28700" xr:uid="{00000000-0005-0000-0000-0000F85A0000}"/>
    <cellStyle name="RowTitles-Col2 2 3 4 6 2 3 2 2" xfId="37487" xr:uid="{00000000-0005-0000-0000-0000F95A0000}"/>
    <cellStyle name="RowTitles-Col2 2 3 4 6 2 4" xfId="7542" xr:uid="{00000000-0005-0000-0000-0000FA5A0000}"/>
    <cellStyle name="RowTitles-Col2 2 3 4 6 3" xfId="4580" xr:uid="{00000000-0005-0000-0000-0000FB5A0000}"/>
    <cellStyle name="RowTitles-Col2 2 3 4 6 3 2" xfId="14202" xr:uid="{00000000-0005-0000-0000-0000FC5A0000}"/>
    <cellStyle name="RowTitles-Col2 2 3 4 6 3 2 2" xfId="24531" xr:uid="{00000000-0005-0000-0000-0000FD5A0000}"/>
    <cellStyle name="RowTitles-Col2 2 3 4 6 3 2 3" xfId="33111" xr:uid="{00000000-0005-0000-0000-0000FE5A0000}"/>
    <cellStyle name="RowTitles-Col2 2 3 4 6 3 3" xfId="17743" xr:uid="{00000000-0005-0000-0000-0000FF5A0000}"/>
    <cellStyle name="RowTitles-Col2 2 3 4 6 3 3 2" xfId="30409" xr:uid="{00000000-0005-0000-0000-0000005B0000}"/>
    <cellStyle name="RowTitles-Col2 2 3 4 6 3 3 2 2" xfId="39186" xr:uid="{00000000-0005-0000-0000-0000015B0000}"/>
    <cellStyle name="RowTitles-Col2 2 3 4 6 3 4" xfId="9865" xr:uid="{00000000-0005-0000-0000-0000025B0000}"/>
    <cellStyle name="RowTitles-Col2 2 3 4 6 4" xfId="11473" xr:uid="{00000000-0005-0000-0000-0000035B0000}"/>
    <cellStyle name="RowTitles-Col2 2 3 4 6 4 2" xfId="21896" xr:uid="{00000000-0005-0000-0000-0000045B0000}"/>
    <cellStyle name="RowTitles-Col2 2 3 4 6 4 3" xfId="31126" xr:uid="{00000000-0005-0000-0000-0000055B0000}"/>
    <cellStyle name="RowTitles-Col2 2 3 4 6 5" xfId="15180" xr:uid="{00000000-0005-0000-0000-0000065B0000}"/>
    <cellStyle name="RowTitles-Col2 2 3 4 6 5 2" xfId="27847" xr:uid="{00000000-0005-0000-0000-0000075B0000}"/>
    <cellStyle name="RowTitles-Col2 2 3 4 6 5 2 2" xfId="36657" xr:uid="{00000000-0005-0000-0000-0000085B0000}"/>
    <cellStyle name="RowTitles-Col2 2 3 4 6 6" xfId="5996" xr:uid="{00000000-0005-0000-0000-0000095B0000}"/>
    <cellStyle name="RowTitles-Col2 2 3 4 6 6 2" xfId="19983" xr:uid="{00000000-0005-0000-0000-00000A5B0000}"/>
    <cellStyle name="RowTitles-Col2 2 3 4 7" xfId="2741" xr:uid="{00000000-0005-0000-0000-00000B5B0000}"/>
    <cellStyle name="RowTitles-Col2 2 3 4 7 2" xfId="12382" xr:uid="{00000000-0005-0000-0000-00000C5B0000}"/>
    <cellStyle name="RowTitles-Col2 2 3 4 7 2 2" xfId="22782" xr:uid="{00000000-0005-0000-0000-00000D5B0000}"/>
    <cellStyle name="RowTitles-Col2 2 3 4 7 2 3" xfId="31663" xr:uid="{00000000-0005-0000-0000-00000E5B0000}"/>
    <cellStyle name="RowTitles-Col2 2 3 4 7 3" xfId="16029" xr:uid="{00000000-0005-0000-0000-00000F5B0000}"/>
    <cellStyle name="RowTitles-Col2 2 3 4 7 3 2" xfId="28695" xr:uid="{00000000-0005-0000-0000-0000105B0000}"/>
    <cellStyle name="RowTitles-Col2 2 3 4 7 3 2 2" xfId="37482" xr:uid="{00000000-0005-0000-0000-0000115B0000}"/>
    <cellStyle name="RowTitles-Col2 2 3 4 7 4" xfId="6556" xr:uid="{00000000-0005-0000-0000-0000125B0000}"/>
    <cellStyle name="RowTitles-Col2 2 3 4 8" xfId="8815" xr:uid="{00000000-0005-0000-0000-0000135B0000}"/>
    <cellStyle name="RowTitles-Col2 2 3 4_STUD aligned by INSTIT" xfId="5026" xr:uid="{00000000-0005-0000-0000-0000145B0000}"/>
    <cellStyle name="RowTitles-Col2 2 3 5" xfId="681" xr:uid="{00000000-0005-0000-0000-0000155B0000}"/>
    <cellStyle name="RowTitles-Col2 2 3 5 2" xfId="2747" xr:uid="{00000000-0005-0000-0000-0000165B0000}"/>
    <cellStyle name="RowTitles-Col2 2 3 5 2 2" xfId="12388" xr:uid="{00000000-0005-0000-0000-0000175B0000}"/>
    <cellStyle name="RowTitles-Col2 2 3 5 2 2 2" xfId="22788" xr:uid="{00000000-0005-0000-0000-0000185B0000}"/>
    <cellStyle name="RowTitles-Col2 2 3 5 2 2 3" xfId="31669" xr:uid="{00000000-0005-0000-0000-0000195B0000}"/>
    <cellStyle name="RowTitles-Col2 2 3 5 2 3" xfId="16035" xr:uid="{00000000-0005-0000-0000-00001A5B0000}"/>
    <cellStyle name="RowTitles-Col2 2 3 5 2 3 2" xfId="28701" xr:uid="{00000000-0005-0000-0000-00001B5B0000}"/>
    <cellStyle name="RowTitles-Col2 2 3 5 2 3 2 2" xfId="37488" xr:uid="{00000000-0005-0000-0000-00001C5B0000}"/>
    <cellStyle name="RowTitles-Col2 2 3 5 2 4" xfId="6666" xr:uid="{00000000-0005-0000-0000-00001D5B0000}"/>
    <cellStyle name="RowTitles-Col2 2 3 5 3" xfId="3471" xr:uid="{00000000-0005-0000-0000-00001E5B0000}"/>
    <cellStyle name="RowTitles-Col2 2 3 5 3 2" xfId="13105" xr:uid="{00000000-0005-0000-0000-00001F5B0000}"/>
    <cellStyle name="RowTitles-Col2 2 3 5 3 2 2" xfId="23473" xr:uid="{00000000-0005-0000-0000-0000205B0000}"/>
    <cellStyle name="RowTitles-Col2 2 3 5 3 2 3" xfId="32298" xr:uid="{00000000-0005-0000-0000-0000215B0000}"/>
    <cellStyle name="RowTitles-Col2 2 3 5 3 3" xfId="16714" xr:uid="{00000000-0005-0000-0000-0000225B0000}"/>
    <cellStyle name="RowTitles-Col2 2 3 5 3 3 2" xfId="29380" xr:uid="{00000000-0005-0000-0000-0000235B0000}"/>
    <cellStyle name="RowTitles-Col2 2 3 5 3 3 2 2" xfId="38163" xr:uid="{00000000-0005-0000-0000-0000245B0000}"/>
    <cellStyle name="RowTitles-Col2 2 3 5 3 4" xfId="8173" xr:uid="{00000000-0005-0000-0000-0000255B0000}"/>
    <cellStyle name="RowTitles-Col2 2 3 5 3 4 2" xfId="19862" xr:uid="{00000000-0005-0000-0000-0000265B0000}"/>
    <cellStyle name="RowTitles-Col2 2 3 5 4" xfId="8727" xr:uid="{00000000-0005-0000-0000-0000275B0000}"/>
    <cellStyle name="RowTitles-Col2 2 3 5 5" xfId="10473" xr:uid="{00000000-0005-0000-0000-0000285B0000}"/>
    <cellStyle name="RowTitles-Col2 2 3 5 5 2" xfId="20976" xr:uid="{00000000-0005-0000-0000-0000295B0000}"/>
    <cellStyle name="RowTitles-Col2 2 3 5 5 3" xfId="30474" xr:uid="{00000000-0005-0000-0000-00002A5B0000}"/>
    <cellStyle name="RowTitles-Col2 2 3 6" xfId="963" xr:uid="{00000000-0005-0000-0000-00002B5B0000}"/>
    <cellStyle name="RowTitles-Col2 2 3 6 2" xfId="2748" xr:uid="{00000000-0005-0000-0000-00002C5B0000}"/>
    <cellStyle name="RowTitles-Col2 2 3 6 2 2" xfId="12389" xr:uid="{00000000-0005-0000-0000-00002D5B0000}"/>
    <cellStyle name="RowTitles-Col2 2 3 6 2 2 2" xfId="22789" xr:uid="{00000000-0005-0000-0000-00002E5B0000}"/>
    <cellStyle name="RowTitles-Col2 2 3 6 2 2 3" xfId="31670" xr:uid="{00000000-0005-0000-0000-00002F5B0000}"/>
    <cellStyle name="RowTitles-Col2 2 3 6 2 3" xfId="16036" xr:uid="{00000000-0005-0000-0000-0000305B0000}"/>
    <cellStyle name="RowTitles-Col2 2 3 6 2 3 2" xfId="28702" xr:uid="{00000000-0005-0000-0000-0000315B0000}"/>
    <cellStyle name="RowTitles-Col2 2 3 6 2 3 2 2" xfId="37489" xr:uid="{00000000-0005-0000-0000-0000325B0000}"/>
    <cellStyle name="RowTitles-Col2 2 3 6 2 4" xfId="6581" xr:uid="{00000000-0005-0000-0000-0000335B0000}"/>
    <cellStyle name="RowTitles-Col2 2 3 6 3" xfId="3741" xr:uid="{00000000-0005-0000-0000-0000345B0000}"/>
    <cellStyle name="RowTitles-Col2 2 3 6 3 2" xfId="13368" xr:uid="{00000000-0005-0000-0000-0000355B0000}"/>
    <cellStyle name="RowTitles-Col2 2 3 6 3 2 2" xfId="23733" xr:uid="{00000000-0005-0000-0000-0000365B0000}"/>
    <cellStyle name="RowTitles-Col2 2 3 6 3 2 3" xfId="32487" xr:uid="{00000000-0005-0000-0000-0000375B0000}"/>
    <cellStyle name="RowTitles-Col2 2 3 6 3 3" xfId="16967" xr:uid="{00000000-0005-0000-0000-0000385B0000}"/>
    <cellStyle name="RowTitles-Col2 2 3 6 3 3 2" xfId="29633" xr:uid="{00000000-0005-0000-0000-0000395B0000}"/>
    <cellStyle name="RowTitles-Col2 2 3 6 3 3 2 2" xfId="38412" xr:uid="{00000000-0005-0000-0000-00003A5B0000}"/>
    <cellStyle name="RowTitles-Col2 2 3 6 3 4" xfId="8081" xr:uid="{00000000-0005-0000-0000-00003B5B0000}"/>
    <cellStyle name="RowTitles-Col2 2 3 6 3 4 2" xfId="18541" xr:uid="{00000000-0005-0000-0000-00003C5B0000}"/>
    <cellStyle name="RowTitles-Col2 2 3 6 4" xfId="8787" xr:uid="{00000000-0005-0000-0000-00003D5B0000}"/>
    <cellStyle name="RowTitles-Col2 2 3 6 5" xfId="14370" xr:uid="{00000000-0005-0000-0000-00003E5B0000}"/>
    <cellStyle name="RowTitles-Col2 2 3 6 5 2" xfId="27067" xr:uid="{00000000-0005-0000-0000-00003F5B0000}"/>
    <cellStyle name="RowTitles-Col2 2 3 6 5 2 2" xfId="35906" xr:uid="{00000000-0005-0000-0000-0000405B0000}"/>
    <cellStyle name="RowTitles-Col2 2 3 6 6" xfId="5136" xr:uid="{00000000-0005-0000-0000-0000415B0000}"/>
    <cellStyle name="RowTitles-Col2 2 3 6 6 2" xfId="26899" xr:uid="{00000000-0005-0000-0000-0000425B0000}"/>
    <cellStyle name="RowTitles-Col2 2 3 7" xfId="1200" xr:uid="{00000000-0005-0000-0000-0000435B0000}"/>
    <cellStyle name="RowTitles-Col2 2 3 7 2" xfId="2749" xr:uid="{00000000-0005-0000-0000-0000445B0000}"/>
    <cellStyle name="RowTitles-Col2 2 3 7 2 2" xfId="12390" xr:uid="{00000000-0005-0000-0000-0000455B0000}"/>
    <cellStyle name="RowTitles-Col2 2 3 7 2 2 2" xfId="22790" xr:uid="{00000000-0005-0000-0000-0000465B0000}"/>
    <cellStyle name="RowTitles-Col2 2 3 7 2 2 3" xfId="31671" xr:uid="{00000000-0005-0000-0000-0000475B0000}"/>
    <cellStyle name="RowTitles-Col2 2 3 7 2 3" xfId="16037" xr:uid="{00000000-0005-0000-0000-0000485B0000}"/>
    <cellStyle name="RowTitles-Col2 2 3 7 2 3 2" xfId="28703" xr:uid="{00000000-0005-0000-0000-0000495B0000}"/>
    <cellStyle name="RowTitles-Col2 2 3 7 2 3 2 2" xfId="37490" xr:uid="{00000000-0005-0000-0000-00004A5B0000}"/>
    <cellStyle name="RowTitles-Col2 2 3 7 2 4" xfId="7053" xr:uid="{00000000-0005-0000-0000-00004B5B0000}"/>
    <cellStyle name="RowTitles-Col2 2 3 7 3" xfId="3978" xr:uid="{00000000-0005-0000-0000-00004C5B0000}"/>
    <cellStyle name="RowTitles-Col2 2 3 7 3 2" xfId="13600" xr:uid="{00000000-0005-0000-0000-00004D5B0000}"/>
    <cellStyle name="RowTitles-Col2 2 3 7 3 2 2" xfId="23957" xr:uid="{00000000-0005-0000-0000-00004E5B0000}"/>
    <cellStyle name="RowTitles-Col2 2 3 7 3 2 3" xfId="32660" xr:uid="{00000000-0005-0000-0000-00004F5B0000}"/>
    <cellStyle name="RowTitles-Col2 2 3 7 3 3" xfId="17184" xr:uid="{00000000-0005-0000-0000-0000505B0000}"/>
    <cellStyle name="RowTitles-Col2 2 3 7 3 3 2" xfId="29850" xr:uid="{00000000-0005-0000-0000-0000515B0000}"/>
    <cellStyle name="RowTitles-Col2 2 3 7 3 3 2 2" xfId="38627" xr:uid="{00000000-0005-0000-0000-0000525B0000}"/>
    <cellStyle name="RowTitles-Col2 2 3 7 3 4" xfId="8561" xr:uid="{00000000-0005-0000-0000-0000535B0000}"/>
    <cellStyle name="RowTitles-Col2 2 3 7 3 4 2" xfId="20005" xr:uid="{00000000-0005-0000-0000-0000545B0000}"/>
    <cellStyle name="RowTitles-Col2 2 3 7 4" xfId="9357" xr:uid="{00000000-0005-0000-0000-0000555B0000}"/>
    <cellStyle name="RowTitles-Col2 2 3 7 5" xfId="10871" xr:uid="{00000000-0005-0000-0000-0000565B0000}"/>
    <cellStyle name="RowTitles-Col2 2 3 7 5 2" xfId="21316" xr:uid="{00000000-0005-0000-0000-0000575B0000}"/>
    <cellStyle name="RowTitles-Col2 2 3 7 5 3" xfId="30675" xr:uid="{00000000-0005-0000-0000-0000585B0000}"/>
    <cellStyle name="RowTitles-Col2 2 3 7 6" xfId="14578" xr:uid="{00000000-0005-0000-0000-0000595B0000}"/>
    <cellStyle name="RowTitles-Col2 2 3 7 6 2" xfId="27267" xr:uid="{00000000-0005-0000-0000-00005A5B0000}"/>
    <cellStyle name="RowTitles-Col2 2 3 7 6 2 2" xfId="36098" xr:uid="{00000000-0005-0000-0000-00005B5B0000}"/>
    <cellStyle name="RowTitles-Col2 2 3 7 7" xfId="5513" xr:uid="{00000000-0005-0000-0000-00005C5B0000}"/>
    <cellStyle name="RowTitles-Col2 2 3 7 7 2" xfId="26675" xr:uid="{00000000-0005-0000-0000-00005D5B0000}"/>
    <cellStyle name="RowTitles-Col2 2 3 8" xfId="1421" xr:uid="{00000000-0005-0000-0000-00005E5B0000}"/>
    <cellStyle name="RowTitles-Col2 2 3 8 2" xfId="2750" xr:uid="{00000000-0005-0000-0000-00005F5B0000}"/>
    <cellStyle name="RowTitles-Col2 2 3 8 2 2" xfId="12391" xr:uid="{00000000-0005-0000-0000-0000605B0000}"/>
    <cellStyle name="RowTitles-Col2 2 3 8 2 2 2" xfId="22791" xr:uid="{00000000-0005-0000-0000-0000615B0000}"/>
    <cellStyle name="RowTitles-Col2 2 3 8 2 2 3" xfId="31672" xr:uid="{00000000-0005-0000-0000-0000625B0000}"/>
    <cellStyle name="RowTitles-Col2 2 3 8 2 3" xfId="16038" xr:uid="{00000000-0005-0000-0000-0000635B0000}"/>
    <cellStyle name="RowTitles-Col2 2 3 8 2 3 2" xfId="28704" xr:uid="{00000000-0005-0000-0000-0000645B0000}"/>
    <cellStyle name="RowTitles-Col2 2 3 8 2 3 2 2" xfId="37491" xr:uid="{00000000-0005-0000-0000-0000655B0000}"/>
    <cellStyle name="RowTitles-Col2 2 3 8 2 4" xfId="7543" xr:uid="{00000000-0005-0000-0000-0000665B0000}"/>
    <cellStyle name="RowTitles-Col2 2 3 8 3" xfId="4199" xr:uid="{00000000-0005-0000-0000-0000675B0000}"/>
    <cellStyle name="RowTitles-Col2 2 3 8 3 2" xfId="13821" xr:uid="{00000000-0005-0000-0000-0000685B0000}"/>
    <cellStyle name="RowTitles-Col2 2 3 8 3 2 2" xfId="24166" xr:uid="{00000000-0005-0000-0000-0000695B0000}"/>
    <cellStyle name="RowTitles-Col2 2 3 8 3 2 3" xfId="32824" xr:uid="{00000000-0005-0000-0000-00006A5B0000}"/>
    <cellStyle name="RowTitles-Col2 2 3 8 3 3" xfId="17387" xr:uid="{00000000-0005-0000-0000-00006B5B0000}"/>
    <cellStyle name="RowTitles-Col2 2 3 8 3 3 2" xfId="30053" xr:uid="{00000000-0005-0000-0000-00006C5B0000}"/>
    <cellStyle name="RowTitles-Col2 2 3 8 3 3 2 2" xfId="38830" xr:uid="{00000000-0005-0000-0000-00006D5B0000}"/>
    <cellStyle name="RowTitles-Col2 2 3 8 3 4" xfId="9866" xr:uid="{00000000-0005-0000-0000-00006E5B0000}"/>
    <cellStyle name="RowTitles-Col2 2 3 8 4" xfId="11092" xr:uid="{00000000-0005-0000-0000-00006F5B0000}"/>
    <cellStyle name="RowTitles-Col2 2 3 8 4 2" xfId="21526" xr:uid="{00000000-0005-0000-0000-0000705B0000}"/>
    <cellStyle name="RowTitles-Col2 2 3 8 4 3" xfId="30839" xr:uid="{00000000-0005-0000-0000-0000715B0000}"/>
    <cellStyle name="RowTitles-Col2 2 3 8 5" xfId="14799" xr:uid="{00000000-0005-0000-0000-0000725B0000}"/>
    <cellStyle name="RowTitles-Col2 2 3 8 5 2" xfId="27480" xr:uid="{00000000-0005-0000-0000-0000735B0000}"/>
    <cellStyle name="RowTitles-Col2 2 3 8 5 2 2" xfId="36301" xr:uid="{00000000-0005-0000-0000-0000745B0000}"/>
    <cellStyle name="RowTitles-Col2 2 3 8 6" xfId="5997" xr:uid="{00000000-0005-0000-0000-0000755B0000}"/>
    <cellStyle name="RowTitles-Col2 2 3 8 6 2" xfId="19043" xr:uid="{00000000-0005-0000-0000-0000765B0000}"/>
    <cellStyle name="RowTitles-Col2 2 3 9" xfId="1626" xr:uid="{00000000-0005-0000-0000-0000775B0000}"/>
    <cellStyle name="RowTitles-Col2 2 3 9 2" xfId="2751" xr:uid="{00000000-0005-0000-0000-0000785B0000}"/>
    <cellStyle name="RowTitles-Col2 2 3 9 2 2" xfId="12392" xr:uid="{00000000-0005-0000-0000-0000795B0000}"/>
    <cellStyle name="RowTitles-Col2 2 3 9 2 2 2" xfId="22792" xr:uid="{00000000-0005-0000-0000-00007A5B0000}"/>
    <cellStyle name="RowTitles-Col2 2 3 9 2 2 3" xfId="31673" xr:uid="{00000000-0005-0000-0000-00007B5B0000}"/>
    <cellStyle name="RowTitles-Col2 2 3 9 2 3" xfId="16039" xr:uid="{00000000-0005-0000-0000-00007C5B0000}"/>
    <cellStyle name="RowTitles-Col2 2 3 9 2 3 2" xfId="28705" xr:uid="{00000000-0005-0000-0000-00007D5B0000}"/>
    <cellStyle name="RowTitles-Col2 2 3 9 2 3 2 2" xfId="37492" xr:uid="{00000000-0005-0000-0000-00007E5B0000}"/>
    <cellStyle name="RowTitles-Col2 2 3 9 2 4" xfId="7544" xr:uid="{00000000-0005-0000-0000-00007F5B0000}"/>
    <cellStyle name="RowTitles-Col2 2 3 9 3" xfId="4404" xr:uid="{00000000-0005-0000-0000-0000805B0000}"/>
    <cellStyle name="RowTitles-Col2 2 3 9 3 2" xfId="14026" xr:uid="{00000000-0005-0000-0000-0000815B0000}"/>
    <cellStyle name="RowTitles-Col2 2 3 9 3 2 2" xfId="24363" xr:uid="{00000000-0005-0000-0000-0000825B0000}"/>
    <cellStyle name="RowTitles-Col2 2 3 9 3 2 3" xfId="32979" xr:uid="{00000000-0005-0000-0000-0000835B0000}"/>
    <cellStyle name="RowTitles-Col2 2 3 9 3 3" xfId="17577" xr:uid="{00000000-0005-0000-0000-0000845B0000}"/>
    <cellStyle name="RowTitles-Col2 2 3 9 3 3 2" xfId="30243" xr:uid="{00000000-0005-0000-0000-0000855B0000}"/>
    <cellStyle name="RowTitles-Col2 2 3 9 3 3 2 2" xfId="39020" xr:uid="{00000000-0005-0000-0000-0000865B0000}"/>
    <cellStyle name="RowTitles-Col2 2 3 9 3 4" xfId="9867" xr:uid="{00000000-0005-0000-0000-0000875B0000}"/>
    <cellStyle name="RowTitles-Col2 2 3 9 4" xfId="11297" xr:uid="{00000000-0005-0000-0000-0000885B0000}"/>
    <cellStyle name="RowTitles-Col2 2 3 9 4 2" xfId="21726" xr:uid="{00000000-0005-0000-0000-0000895B0000}"/>
    <cellStyle name="RowTitles-Col2 2 3 9 4 3" xfId="30994" xr:uid="{00000000-0005-0000-0000-00008A5B0000}"/>
    <cellStyle name="RowTitles-Col2 2 3 9 5" xfId="15004" xr:uid="{00000000-0005-0000-0000-00008B5B0000}"/>
    <cellStyle name="RowTitles-Col2 2 3 9 5 2" xfId="27677" xr:uid="{00000000-0005-0000-0000-00008C5B0000}"/>
    <cellStyle name="RowTitles-Col2 2 3 9 5 2 2" xfId="36491" xr:uid="{00000000-0005-0000-0000-00008D5B0000}"/>
    <cellStyle name="RowTitles-Col2 2 3 9 6" xfId="5998" xr:uid="{00000000-0005-0000-0000-00008E5B0000}"/>
    <cellStyle name="RowTitles-Col2 2 3 9 6 2" xfId="25631" xr:uid="{00000000-0005-0000-0000-00008F5B0000}"/>
    <cellStyle name="RowTitles-Col2 2 3_STUD aligned by INSTIT" xfId="5023" xr:uid="{00000000-0005-0000-0000-0000905B0000}"/>
    <cellStyle name="RowTitles-Col2 2 4" xfId="390" xr:uid="{00000000-0005-0000-0000-0000915B0000}"/>
    <cellStyle name="RowTitles-Col2 2 4 2" xfId="746" xr:uid="{00000000-0005-0000-0000-0000925B0000}"/>
    <cellStyle name="RowTitles-Col2 2 4 2 2" xfId="2753" xr:uid="{00000000-0005-0000-0000-0000935B0000}"/>
    <cellStyle name="RowTitles-Col2 2 4 2 2 2" xfId="12394" xr:uid="{00000000-0005-0000-0000-0000945B0000}"/>
    <cellStyle name="RowTitles-Col2 2 4 2 2 2 2" xfId="22794" xr:uid="{00000000-0005-0000-0000-0000955B0000}"/>
    <cellStyle name="RowTitles-Col2 2 4 2 2 2 3" xfId="31675" xr:uid="{00000000-0005-0000-0000-0000965B0000}"/>
    <cellStyle name="RowTitles-Col2 2 4 2 2 3" xfId="16041" xr:uid="{00000000-0005-0000-0000-0000975B0000}"/>
    <cellStyle name="RowTitles-Col2 2 4 2 2 3 2" xfId="28707" xr:uid="{00000000-0005-0000-0000-0000985B0000}"/>
    <cellStyle name="RowTitles-Col2 2 4 2 2 3 2 2" xfId="37494" xr:uid="{00000000-0005-0000-0000-0000995B0000}"/>
    <cellStyle name="RowTitles-Col2 2 4 2 2 4" xfId="6870" xr:uid="{00000000-0005-0000-0000-00009A5B0000}"/>
    <cellStyle name="RowTitles-Col2 2 4 2 3" xfId="3527" xr:uid="{00000000-0005-0000-0000-00009B5B0000}"/>
    <cellStyle name="RowTitles-Col2 2 4 2 3 2" xfId="13159" xr:uid="{00000000-0005-0000-0000-00009C5B0000}"/>
    <cellStyle name="RowTitles-Col2 2 4 2 3 2 2" xfId="23526" xr:uid="{00000000-0005-0000-0000-00009D5B0000}"/>
    <cellStyle name="RowTitles-Col2 2 4 2 3 2 3" xfId="32339" xr:uid="{00000000-0005-0000-0000-00009E5B0000}"/>
    <cellStyle name="RowTitles-Col2 2 4 2 3 3" xfId="16768" xr:uid="{00000000-0005-0000-0000-00009F5B0000}"/>
    <cellStyle name="RowTitles-Col2 2 4 2 3 3 2" xfId="29434" xr:uid="{00000000-0005-0000-0000-0000A05B0000}"/>
    <cellStyle name="RowTitles-Col2 2 4 2 3 3 2 2" xfId="38215" xr:uid="{00000000-0005-0000-0000-0000A15B0000}"/>
    <cellStyle name="RowTitles-Col2 2 4 2 3 4" xfId="8377" xr:uid="{00000000-0005-0000-0000-0000A25B0000}"/>
    <cellStyle name="RowTitles-Col2 2 4 2 3 4 2" xfId="26095" xr:uid="{00000000-0005-0000-0000-0000A35B0000}"/>
    <cellStyle name="RowTitles-Col2 2 4 2 4" xfId="9171" xr:uid="{00000000-0005-0000-0000-0000A45B0000}"/>
    <cellStyle name="RowTitles-Col2 2 4 3" xfId="1025" xr:uid="{00000000-0005-0000-0000-0000A55B0000}"/>
    <cellStyle name="RowTitles-Col2 2 4 3 2" xfId="2754" xr:uid="{00000000-0005-0000-0000-0000A65B0000}"/>
    <cellStyle name="RowTitles-Col2 2 4 3 2 2" xfId="12395" xr:uid="{00000000-0005-0000-0000-0000A75B0000}"/>
    <cellStyle name="RowTitles-Col2 2 4 3 2 2 2" xfId="22795" xr:uid="{00000000-0005-0000-0000-0000A85B0000}"/>
    <cellStyle name="RowTitles-Col2 2 4 3 2 2 3" xfId="31676" xr:uid="{00000000-0005-0000-0000-0000A95B0000}"/>
    <cellStyle name="RowTitles-Col2 2 4 3 2 3" xfId="16042" xr:uid="{00000000-0005-0000-0000-0000AA5B0000}"/>
    <cellStyle name="RowTitles-Col2 2 4 3 2 3 2" xfId="28708" xr:uid="{00000000-0005-0000-0000-0000AB5B0000}"/>
    <cellStyle name="RowTitles-Col2 2 4 3 2 3 2 2" xfId="37495" xr:uid="{00000000-0005-0000-0000-0000AC5B0000}"/>
    <cellStyle name="RowTitles-Col2 2 4 3 2 4" xfId="7093" xr:uid="{00000000-0005-0000-0000-0000AD5B0000}"/>
    <cellStyle name="RowTitles-Col2 2 4 3 3" xfId="3803" xr:uid="{00000000-0005-0000-0000-0000AE5B0000}"/>
    <cellStyle name="RowTitles-Col2 2 4 3 3 2" xfId="13430" xr:uid="{00000000-0005-0000-0000-0000AF5B0000}"/>
    <cellStyle name="RowTitles-Col2 2 4 3 3 2 2" xfId="23791" xr:uid="{00000000-0005-0000-0000-0000B05B0000}"/>
    <cellStyle name="RowTitles-Col2 2 4 3 3 2 3" xfId="32532" xr:uid="{00000000-0005-0000-0000-0000B15B0000}"/>
    <cellStyle name="RowTitles-Col2 2 4 3 3 3" xfId="17023" xr:uid="{00000000-0005-0000-0000-0000B25B0000}"/>
    <cellStyle name="RowTitles-Col2 2 4 3 3 3 2" xfId="29689" xr:uid="{00000000-0005-0000-0000-0000B35B0000}"/>
    <cellStyle name="RowTitles-Col2 2 4 3 3 3 2 2" xfId="38468" xr:uid="{00000000-0005-0000-0000-0000B45B0000}"/>
    <cellStyle name="RowTitles-Col2 2 4 3 3 4" xfId="8601" xr:uid="{00000000-0005-0000-0000-0000B55B0000}"/>
    <cellStyle name="RowTitles-Col2 2 4 3 3 4 2" xfId="19945" xr:uid="{00000000-0005-0000-0000-0000B65B0000}"/>
    <cellStyle name="RowTitles-Col2 2 4 3 4" xfId="9397" xr:uid="{00000000-0005-0000-0000-0000B75B0000}"/>
    <cellStyle name="RowTitles-Col2 2 4 3 5" xfId="10747" xr:uid="{00000000-0005-0000-0000-0000B85B0000}"/>
    <cellStyle name="RowTitles-Col2 2 4 3 5 2" xfId="21215" xr:uid="{00000000-0005-0000-0000-0000B95B0000}"/>
    <cellStyle name="RowTitles-Col2 2 4 3 5 3" xfId="30611" xr:uid="{00000000-0005-0000-0000-0000BA5B0000}"/>
    <cellStyle name="RowTitles-Col2 2 4 3 6" xfId="14428" xr:uid="{00000000-0005-0000-0000-0000BB5B0000}"/>
    <cellStyle name="RowTitles-Col2 2 4 3 6 2" xfId="27121" xr:uid="{00000000-0005-0000-0000-0000BC5B0000}"/>
    <cellStyle name="RowTitles-Col2 2 4 3 6 2 2" xfId="35958" xr:uid="{00000000-0005-0000-0000-0000BD5B0000}"/>
    <cellStyle name="RowTitles-Col2 2 4 3 7" xfId="5552" xr:uid="{00000000-0005-0000-0000-0000BE5B0000}"/>
    <cellStyle name="RowTitles-Col2 2 4 3 7 2" xfId="18335" xr:uid="{00000000-0005-0000-0000-0000BF5B0000}"/>
    <cellStyle name="RowTitles-Col2 2 4 4" xfId="1258" xr:uid="{00000000-0005-0000-0000-0000C05B0000}"/>
    <cellStyle name="RowTitles-Col2 2 4 4 2" xfId="2755" xr:uid="{00000000-0005-0000-0000-0000C15B0000}"/>
    <cellStyle name="RowTitles-Col2 2 4 4 2 2" xfId="12396" xr:uid="{00000000-0005-0000-0000-0000C25B0000}"/>
    <cellStyle name="RowTitles-Col2 2 4 4 2 2 2" xfId="22796" xr:uid="{00000000-0005-0000-0000-0000C35B0000}"/>
    <cellStyle name="RowTitles-Col2 2 4 4 2 2 3" xfId="31677" xr:uid="{00000000-0005-0000-0000-0000C45B0000}"/>
    <cellStyle name="RowTitles-Col2 2 4 4 2 3" xfId="16043" xr:uid="{00000000-0005-0000-0000-0000C55B0000}"/>
    <cellStyle name="RowTitles-Col2 2 4 4 2 3 2" xfId="28709" xr:uid="{00000000-0005-0000-0000-0000C65B0000}"/>
    <cellStyle name="RowTitles-Col2 2 4 4 2 3 2 2" xfId="37496" xr:uid="{00000000-0005-0000-0000-0000C75B0000}"/>
    <cellStyle name="RowTitles-Col2 2 4 4 2 4" xfId="7545" xr:uid="{00000000-0005-0000-0000-0000C85B0000}"/>
    <cellStyle name="RowTitles-Col2 2 4 4 3" xfId="4036" xr:uid="{00000000-0005-0000-0000-0000C95B0000}"/>
    <cellStyle name="RowTitles-Col2 2 4 4 3 2" xfId="13658" xr:uid="{00000000-0005-0000-0000-0000CA5B0000}"/>
    <cellStyle name="RowTitles-Col2 2 4 4 3 2 2" xfId="24010" xr:uid="{00000000-0005-0000-0000-0000CB5B0000}"/>
    <cellStyle name="RowTitles-Col2 2 4 4 3 2 3" xfId="32703" xr:uid="{00000000-0005-0000-0000-0000CC5B0000}"/>
    <cellStyle name="RowTitles-Col2 2 4 4 3 3" xfId="17236" xr:uid="{00000000-0005-0000-0000-0000CD5B0000}"/>
    <cellStyle name="RowTitles-Col2 2 4 4 3 3 2" xfId="29902" xr:uid="{00000000-0005-0000-0000-0000CE5B0000}"/>
    <cellStyle name="RowTitles-Col2 2 4 4 3 3 2 2" xfId="38679" xr:uid="{00000000-0005-0000-0000-0000CF5B0000}"/>
    <cellStyle name="RowTitles-Col2 2 4 4 3 4" xfId="9868" xr:uid="{00000000-0005-0000-0000-0000D05B0000}"/>
    <cellStyle name="RowTitles-Col2 2 4 4 4" xfId="10929" xr:uid="{00000000-0005-0000-0000-0000D15B0000}"/>
    <cellStyle name="RowTitles-Col2 2 4 4 4 2" xfId="21369" xr:uid="{00000000-0005-0000-0000-0000D25B0000}"/>
    <cellStyle name="RowTitles-Col2 2 4 4 4 3" xfId="30718" xr:uid="{00000000-0005-0000-0000-0000D35B0000}"/>
    <cellStyle name="RowTitles-Col2 2 4 4 5" xfId="14636" xr:uid="{00000000-0005-0000-0000-0000D45B0000}"/>
    <cellStyle name="RowTitles-Col2 2 4 4 5 2" xfId="27321" xr:uid="{00000000-0005-0000-0000-0000D55B0000}"/>
    <cellStyle name="RowTitles-Col2 2 4 4 5 2 2" xfId="36150" xr:uid="{00000000-0005-0000-0000-0000D65B0000}"/>
    <cellStyle name="RowTitles-Col2 2 4 4 6" xfId="5999" xr:uid="{00000000-0005-0000-0000-0000D75B0000}"/>
    <cellStyle name="RowTitles-Col2 2 4 4 6 2" xfId="24583" xr:uid="{00000000-0005-0000-0000-0000D85B0000}"/>
    <cellStyle name="RowTitles-Col2 2 4 5" xfId="1475" xr:uid="{00000000-0005-0000-0000-0000D95B0000}"/>
    <cellStyle name="RowTitles-Col2 2 4 5 2" xfId="2756" xr:uid="{00000000-0005-0000-0000-0000DA5B0000}"/>
    <cellStyle name="RowTitles-Col2 2 4 5 2 2" xfId="12397" xr:uid="{00000000-0005-0000-0000-0000DB5B0000}"/>
    <cellStyle name="RowTitles-Col2 2 4 5 2 2 2" xfId="22797" xr:uid="{00000000-0005-0000-0000-0000DC5B0000}"/>
    <cellStyle name="RowTitles-Col2 2 4 5 2 2 3" xfId="31678" xr:uid="{00000000-0005-0000-0000-0000DD5B0000}"/>
    <cellStyle name="RowTitles-Col2 2 4 5 2 3" xfId="16044" xr:uid="{00000000-0005-0000-0000-0000DE5B0000}"/>
    <cellStyle name="RowTitles-Col2 2 4 5 2 3 2" xfId="28710" xr:uid="{00000000-0005-0000-0000-0000DF5B0000}"/>
    <cellStyle name="RowTitles-Col2 2 4 5 2 3 2 2" xfId="37497" xr:uid="{00000000-0005-0000-0000-0000E05B0000}"/>
    <cellStyle name="RowTitles-Col2 2 4 5 2 4" xfId="7546" xr:uid="{00000000-0005-0000-0000-0000E15B0000}"/>
    <cellStyle name="RowTitles-Col2 2 4 5 3" xfId="4253" xr:uid="{00000000-0005-0000-0000-0000E25B0000}"/>
    <cellStyle name="RowTitles-Col2 2 4 5 3 2" xfId="13875" xr:uid="{00000000-0005-0000-0000-0000E35B0000}"/>
    <cellStyle name="RowTitles-Col2 2 4 5 3 2 2" xfId="24217" xr:uid="{00000000-0005-0000-0000-0000E45B0000}"/>
    <cellStyle name="RowTitles-Col2 2 4 5 3 2 3" xfId="32865" xr:uid="{00000000-0005-0000-0000-0000E55B0000}"/>
    <cellStyle name="RowTitles-Col2 2 4 5 3 3" xfId="17435" xr:uid="{00000000-0005-0000-0000-0000E65B0000}"/>
    <cellStyle name="RowTitles-Col2 2 4 5 3 3 2" xfId="30101" xr:uid="{00000000-0005-0000-0000-0000E75B0000}"/>
    <cellStyle name="RowTitles-Col2 2 4 5 3 3 2 2" xfId="38878" xr:uid="{00000000-0005-0000-0000-0000E85B0000}"/>
    <cellStyle name="RowTitles-Col2 2 4 5 3 4" xfId="9869" xr:uid="{00000000-0005-0000-0000-0000E95B0000}"/>
    <cellStyle name="RowTitles-Col2 2 4 5 4" xfId="11146" xr:uid="{00000000-0005-0000-0000-0000EA5B0000}"/>
    <cellStyle name="RowTitles-Col2 2 4 5 4 2" xfId="21577" xr:uid="{00000000-0005-0000-0000-0000EB5B0000}"/>
    <cellStyle name="RowTitles-Col2 2 4 5 4 3" xfId="30880" xr:uid="{00000000-0005-0000-0000-0000EC5B0000}"/>
    <cellStyle name="RowTitles-Col2 2 4 5 5" xfId="14853" xr:uid="{00000000-0005-0000-0000-0000ED5B0000}"/>
    <cellStyle name="RowTitles-Col2 2 4 5 5 2" xfId="27530" xr:uid="{00000000-0005-0000-0000-0000EE5B0000}"/>
    <cellStyle name="RowTitles-Col2 2 4 5 5 2 2" xfId="36349" xr:uid="{00000000-0005-0000-0000-0000EF5B0000}"/>
    <cellStyle name="RowTitles-Col2 2 4 5 6" xfId="6000" xr:uid="{00000000-0005-0000-0000-0000F05B0000}"/>
    <cellStyle name="RowTitles-Col2 2 4 5 6 2" xfId="18411" xr:uid="{00000000-0005-0000-0000-0000F15B0000}"/>
    <cellStyle name="RowTitles-Col2 2 4 6" xfId="1677" xr:uid="{00000000-0005-0000-0000-0000F25B0000}"/>
    <cellStyle name="RowTitles-Col2 2 4 6 2" xfId="2757" xr:uid="{00000000-0005-0000-0000-0000F35B0000}"/>
    <cellStyle name="RowTitles-Col2 2 4 6 2 2" xfId="12398" xr:uid="{00000000-0005-0000-0000-0000F45B0000}"/>
    <cellStyle name="RowTitles-Col2 2 4 6 2 2 2" xfId="22798" xr:uid="{00000000-0005-0000-0000-0000F55B0000}"/>
    <cellStyle name="RowTitles-Col2 2 4 6 2 2 3" xfId="31679" xr:uid="{00000000-0005-0000-0000-0000F65B0000}"/>
    <cellStyle name="RowTitles-Col2 2 4 6 2 3" xfId="16045" xr:uid="{00000000-0005-0000-0000-0000F75B0000}"/>
    <cellStyle name="RowTitles-Col2 2 4 6 2 3 2" xfId="28711" xr:uid="{00000000-0005-0000-0000-0000F85B0000}"/>
    <cellStyle name="RowTitles-Col2 2 4 6 2 3 2 2" xfId="37498" xr:uid="{00000000-0005-0000-0000-0000F95B0000}"/>
    <cellStyle name="RowTitles-Col2 2 4 6 2 4" xfId="7547" xr:uid="{00000000-0005-0000-0000-0000FA5B0000}"/>
    <cellStyle name="RowTitles-Col2 2 4 6 3" xfId="4455" xr:uid="{00000000-0005-0000-0000-0000FB5B0000}"/>
    <cellStyle name="RowTitles-Col2 2 4 6 3 2" xfId="14077" xr:uid="{00000000-0005-0000-0000-0000FC5B0000}"/>
    <cellStyle name="RowTitles-Col2 2 4 6 3 2 2" xfId="24409" xr:uid="{00000000-0005-0000-0000-0000FD5B0000}"/>
    <cellStyle name="RowTitles-Col2 2 4 6 3 2 3" xfId="33017" xr:uid="{00000000-0005-0000-0000-0000FE5B0000}"/>
    <cellStyle name="RowTitles-Col2 2 4 6 3 3" xfId="17622" xr:uid="{00000000-0005-0000-0000-0000FF5B0000}"/>
    <cellStyle name="RowTitles-Col2 2 4 6 3 3 2" xfId="30288" xr:uid="{00000000-0005-0000-0000-0000005C0000}"/>
    <cellStyle name="RowTitles-Col2 2 4 6 3 3 2 2" xfId="39065" xr:uid="{00000000-0005-0000-0000-0000015C0000}"/>
    <cellStyle name="RowTitles-Col2 2 4 6 3 4" xfId="9870" xr:uid="{00000000-0005-0000-0000-0000025C0000}"/>
    <cellStyle name="RowTitles-Col2 2 4 6 4" xfId="11348" xr:uid="{00000000-0005-0000-0000-0000035C0000}"/>
    <cellStyle name="RowTitles-Col2 2 4 6 4 2" xfId="21773" xr:uid="{00000000-0005-0000-0000-0000045C0000}"/>
    <cellStyle name="RowTitles-Col2 2 4 6 4 3" xfId="31032" xr:uid="{00000000-0005-0000-0000-0000055C0000}"/>
    <cellStyle name="RowTitles-Col2 2 4 6 5" xfId="15055" xr:uid="{00000000-0005-0000-0000-0000065C0000}"/>
    <cellStyle name="RowTitles-Col2 2 4 6 5 2" xfId="27724" xr:uid="{00000000-0005-0000-0000-0000075C0000}"/>
    <cellStyle name="RowTitles-Col2 2 4 6 5 2 2" xfId="36536" xr:uid="{00000000-0005-0000-0000-0000085C0000}"/>
    <cellStyle name="RowTitles-Col2 2 4 6 6" xfId="6001" xr:uid="{00000000-0005-0000-0000-0000095C0000}"/>
    <cellStyle name="RowTitles-Col2 2 4 6 6 2" xfId="26786" xr:uid="{00000000-0005-0000-0000-00000A5C0000}"/>
    <cellStyle name="RowTitles-Col2 2 4 7" xfId="2752" xr:uid="{00000000-0005-0000-0000-00000B5C0000}"/>
    <cellStyle name="RowTitles-Col2 2 4 7 2" xfId="12393" xr:uid="{00000000-0005-0000-0000-00000C5C0000}"/>
    <cellStyle name="RowTitles-Col2 2 4 7 2 2" xfId="22793" xr:uid="{00000000-0005-0000-0000-00000D5C0000}"/>
    <cellStyle name="RowTitles-Col2 2 4 7 2 3" xfId="31674" xr:uid="{00000000-0005-0000-0000-00000E5C0000}"/>
    <cellStyle name="RowTitles-Col2 2 4 7 3" xfId="16040" xr:uid="{00000000-0005-0000-0000-00000F5C0000}"/>
    <cellStyle name="RowTitles-Col2 2 4 7 3 2" xfId="28706" xr:uid="{00000000-0005-0000-0000-0000105C0000}"/>
    <cellStyle name="RowTitles-Col2 2 4 7 3 2 2" xfId="37493" xr:uid="{00000000-0005-0000-0000-0000115C0000}"/>
    <cellStyle name="RowTitles-Col2 2 4 7 4" xfId="6432" xr:uid="{00000000-0005-0000-0000-0000125C0000}"/>
    <cellStyle name="RowTitles-Col2 2 4 8" xfId="8899" xr:uid="{00000000-0005-0000-0000-0000135C0000}"/>
    <cellStyle name="RowTitles-Col2 2 4_STUD aligned by INSTIT" xfId="5027" xr:uid="{00000000-0005-0000-0000-0000145C0000}"/>
    <cellStyle name="RowTitles-Col2 2 5" xfId="445" xr:uid="{00000000-0005-0000-0000-0000155C0000}"/>
    <cellStyle name="RowTitles-Col2 2 5 2" xfId="801" xr:uid="{00000000-0005-0000-0000-0000165C0000}"/>
    <cellStyle name="RowTitles-Col2 2 5 2 2" xfId="2759" xr:uid="{00000000-0005-0000-0000-0000175C0000}"/>
    <cellStyle name="RowTitles-Col2 2 5 2 2 2" xfId="12400" xr:uid="{00000000-0005-0000-0000-0000185C0000}"/>
    <cellStyle name="RowTitles-Col2 2 5 2 2 2 2" xfId="22800" xr:uid="{00000000-0005-0000-0000-0000195C0000}"/>
    <cellStyle name="RowTitles-Col2 2 5 2 2 2 3" xfId="31681" xr:uid="{00000000-0005-0000-0000-00001A5C0000}"/>
    <cellStyle name="RowTitles-Col2 2 5 2 2 3" xfId="16047" xr:uid="{00000000-0005-0000-0000-00001B5C0000}"/>
    <cellStyle name="RowTitles-Col2 2 5 2 2 3 2" xfId="28713" xr:uid="{00000000-0005-0000-0000-00001C5C0000}"/>
    <cellStyle name="RowTitles-Col2 2 5 2 2 3 2 2" xfId="37500" xr:uid="{00000000-0005-0000-0000-00001D5C0000}"/>
    <cellStyle name="RowTitles-Col2 2 5 2 2 4" xfId="6750" xr:uid="{00000000-0005-0000-0000-00001E5C0000}"/>
    <cellStyle name="RowTitles-Col2 2 5 2 3" xfId="3582" xr:uid="{00000000-0005-0000-0000-00001F5C0000}"/>
    <cellStyle name="RowTitles-Col2 2 5 2 3 2" xfId="13213" xr:uid="{00000000-0005-0000-0000-0000205C0000}"/>
    <cellStyle name="RowTitles-Col2 2 5 2 3 2 2" xfId="23580" xr:uid="{00000000-0005-0000-0000-0000215C0000}"/>
    <cellStyle name="RowTitles-Col2 2 5 2 3 2 3" xfId="32378" xr:uid="{00000000-0005-0000-0000-0000225C0000}"/>
    <cellStyle name="RowTitles-Col2 2 5 2 3 3" xfId="16822" xr:uid="{00000000-0005-0000-0000-0000235C0000}"/>
    <cellStyle name="RowTitles-Col2 2 5 2 3 3 2" xfId="29488" xr:uid="{00000000-0005-0000-0000-0000245C0000}"/>
    <cellStyle name="RowTitles-Col2 2 5 2 3 3 2 2" xfId="38268" xr:uid="{00000000-0005-0000-0000-0000255C0000}"/>
    <cellStyle name="RowTitles-Col2 2 5 2 3 4" xfId="8255" xr:uid="{00000000-0005-0000-0000-0000265C0000}"/>
    <cellStyle name="RowTitles-Col2 2 5 2 3 4 2" xfId="26353" xr:uid="{00000000-0005-0000-0000-0000275C0000}"/>
    <cellStyle name="RowTitles-Col2 2 5 2 4" xfId="9046" xr:uid="{00000000-0005-0000-0000-0000285C0000}"/>
    <cellStyle name="RowTitles-Col2 2 5 2 5" xfId="10565" xr:uid="{00000000-0005-0000-0000-0000295C0000}"/>
    <cellStyle name="RowTitles-Col2 2 5 2 5 2" xfId="21052" xr:uid="{00000000-0005-0000-0000-00002A5C0000}"/>
    <cellStyle name="RowTitles-Col2 2 5 2 5 3" xfId="30510" xr:uid="{00000000-0005-0000-0000-00002B5C0000}"/>
    <cellStyle name="RowTitles-Col2 2 5 2 6" xfId="10254" xr:uid="{00000000-0005-0000-0000-00002C5C0000}"/>
    <cellStyle name="RowTitles-Col2 2 5 2 6 2" xfId="19103" xr:uid="{00000000-0005-0000-0000-00002D5C0000}"/>
    <cellStyle name="RowTitles-Col2 2 5 2 6 2 2" xfId="33221" xr:uid="{00000000-0005-0000-0000-00002E5C0000}"/>
    <cellStyle name="RowTitles-Col2 2 5 2 7" xfId="5277" xr:uid="{00000000-0005-0000-0000-00002F5C0000}"/>
    <cellStyle name="RowTitles-Col2 2 5 2 7 2" xfId="19232" xr:uid="{00000000-0005-0000-0000-0000305C0000}"/>
    <cellStyle name="RowTitles-Col2 2 5 3" xfId="1080" xr:uid="{00000000-0005-0000-0000-0000315C0000}"/>
    <cellStyle name="RowTitles-Col2 2 5 3 2" xfId="2760" xr:uid="{00000000-0005-0000-0000-0000325C0000}"/>
    <cellStyle name="RowTitles-Col2 2 5 3 2 2" xfId="12401" xr:uid="{00000000-0005-0000-0000-0000335C0000}"/>
    <cellStyle name="RowTitles-Col2 2 5 3 2 2 2" xfId="22801" xr:uid="{00000000-0005-0000-0000-0000345C0000}"/>
    <cellStyle name="RowTitles-Col2 2 5 3 2 2 3" xfId="31682" xr:uid="{00000000-0005-0000-0000-0000355C0000}"/>
    <cellStyle name="RowTitles-Col2 2 5 3 2 3" xfId="16048" xr:uid="{00000000-0005-0000-0000-0000365C0000}"/>
    <cellStyle name="RowTitles-Col2 2 5 3 2 3 2" xfId="28714" xr:uid="{00000000-0005-0000-0000-0000375C0000}"/>
    <cellStyle name="RowTitles-Col2 2 5 3 2 3 2 2" xfId="37501" xr:uid="{00000000-0005-0000-0000-0000385C0000}"/>
    <cellStyle name="RowTitles-Col2 2 5 3 2 4" xfId="6924" xr:uid="{00000000-0005-0000-0000-0000395C0000}"/>
    <cellStyle name="RowTitles-Col2 2 5 3 3" xfId="3858" xr:uid="{00000000-0005-0000-0000-00003A5C0000}"/>
    <cellStyle name="RowTitles-Col2 2 5 3 3 2" xfId="13484" xr:uid="{00000000-0005-0000-0000-00003B5C0000}"/>
    <cellStyle name="RowTitles-Col2 2 5 3 3 2 2" xfId="23845" xr:uid="{00000000-0005-0000-0000-00003C5C0000}"/>
    <cellStyle name="RowTitles-Col2 2 5 3 3 2 3" xfId="32571" xr:uid="{00000000-0005-0000-0000-00003D5C0000}"/>
    <cellStyle name="RowTitles-Col2 2 5 3 3 3" xfId="17077" xr:uid="{00000000-0005-0000-0000-00003E5C0000}"/>
    <cellStyle name="RowTitles-Col2 2 5 3 3 3 2" xfId="29743" xr:uid="{00000000-0005-0000-0000-00003F5C0000}"/>
    <cellStyle name="RowTitles-Col2 2 5 3 3 3 2 2" xfId="38521" xr:uid="{00000000-0005-0000-0000-0000405C0000}"/>
    <cellStyle name="RowTitles-Col2 2 5 3 3 4" xfId="8431" xr:uid="{00000000-0005-0000-0000-0000415C0000}"/>
    <cellStyle name="RowTitles-Col2 2 5 3 3 4 2" xfId="17821" xr:uid="{00000000-0005-0000-0000-0000425C0000}"/>
    <cellStyle name="RowTitles-Col2 2 5 3 4" xfId="9225" xr:uid="{00000000-0005-0000-0000-0000435C0000}"/>
    <cellStyle name="RowTitles-Col2 2 5 4" xfId="1313" xr:uid="{00000000-0005-0000-0000-0000445C0000}"/>
    <cellStyle name="RowTitles-Col2 2 5 4 2" xfId="2761" xr:uid="{00000000-0005-0000-0000-0000455C0000}"/>
    <cellStyle name="RowTitles-Col2 2 5 4 2 2" xfId="12402" xr:uid="{00000000-0005-0000-0000-0000465C0000}"/>
    <cellStyle name="RowTitles-Col2 2 5 4 2 2 2" xfId="22802" xr:uid="{00000000-0005-0000-0000-0000475C0000}"/>
    <cellStyle name="RowTitles-Col2 2 5 4 2 2 3" xfId="31683" xr:uid="{00000000-0005-0000-0000-0000485C0000}"/>
    <cellStyle name="RowTitles-Col2 2 5 4 2 3" xfId="16049" xr:uid="{00000000-0005-0000-0000-0000495C0000}"/>
    <cellStyle name="RowTitles-Col2 2 5 4 2 3 2" xfId="28715" xr:uid="{00000000-0005-0000-0000-00004A5C0000}"/>
    <cellStyle name="RowTitles-Col2 2 5 4 2 3 2 2" xfId="37502" xr:uid="{00000000-0005-0000-0000-00004B5C0000}"/>
    <cellStyle name="RowTitles-Col2 2 5 4 2 4" xfId="7548" xr:uid="{00000000-0005-0000-0000-00004C5C0000}"/>
    <cellStyle name="RowTitles-Col2 2 5 4 3" xfId="4091" xr:uid="{00000000-0005-0000-0000-00004D5C0000}"/>
    <cellStyle name="RowTitles-Col2 2 5 4 3 2" xfId="13713" xr:uid="{00000000-0005-0000-0000-00004E5C0000}"/>
    <cellStyle name="RowTitles-Col2 2 5 4 3 2 2" xfId="24065" xr:uid="{00000000-0005-0000-0000-00004F5C0000}"/>
    <cellStyle name="RowTitles-Col2 2 5 4 3 2 3" xfId="32743" xr:uid="{00000000-0005-0000-0000-0000505C0000}"/>
    <cellStyle name="RowTitles-Col2 2 5 4 3 3" xfId="17290" xr:uid="{00000000-0005-0000-0000-0000515C0000}"/>
    <cellStyle name="RowTitles-Col2 2 5 4 3 3 2" xfId="29956" xr:uid="{00000000-0005-0000-0000-0000525C0000}"/>
    <cellStyle name="RowTitles-Col2 2 5 4 3 3 2 2" xfId="38733" xr:uid="{00000000-0005-0000-0000-0000535C0000}"/>
    <cellStyle name="RowTitles-Col2 2 5 4 3 4" xfId="9871" xr:uid="{00000000-0005-0000-0000-0000545C0000}"/>
    <cellStyle name="RowTitles-Col2 2 5 4 4" xfId="10984" xr:uid="{00000000-0005-0000-0000-0000555C0000}"/>
    <cellStyle name="RowTitles-Col2 2 5 4 4 2" xfId="21423" xr:uid="{00000000-0005-0000-0000-0000565C0000}"/>
    <cellStyle name="RowTitles-Col2 2 5 4 4 3" xfId="30758" xr:uid="{00000000-0005-0000-0000-0000575C0000}"/>
    <cellStyle name="RowTitles-Col2 2 5 4 5" xfId="14691" xr:uid="{00000000-0005-0000-0000-0000585C0000}"/>
    <cellStyle name="RowTitles-Col2 2 5 4 5 2" xfId="27376" xr:uid="{00000000-0005-0000-0000-0000595C0000}"/>
    <cellStyle name="RowTitles-Col2 2 5 4 5 2 2" xfId="36204" xr:uid="{00000000-0005-0000-0000-00005A5C0000}"/>
    <cellStyle name="RowTitles-Col2 2 5 4 6" xfId="6002" xr:uid="{00000000-0005-0000-0000-00005B5C0000}"/>
    <cellStyle name="RowTitles-Col2 2 5 4 6 2" xfId="20856" xr:uid="{00000000-0005-0000-0000-00005C5C0000}"/>
    <cellStyle name="RowTitles-Col2 2 5 5" xfId="1529" xr:uid="{00000000-0005-0000-0000-00005D5C0000}"/>
    <cellStyle name="RowTitles-Col2 2 5 5 2" xfId="2762" xr:uid="{00000000-0005-0000-0000-00005E5C0000}"/>
    <cellStyle name="RowTitles-Col2 2 5 5 2 2" xfId="12403" xr:uid="{00000000-0005-0000-0000-00005F5C0000}"/>
    <cellStyle name="RowTitles-Col2 2 5 5 2 2 2" xfId="22803" xr:uid="{00000000-0005-0000-0000-0000605C0000}"/>
    <cellStyle name="RowTitles-Col2 2 5 5 2 2 3" xfId="31684" xr:uid="{00000000-0005-0000-0000-0000615C0000}"/>
    <cellStyle name="RowTitles-Col2 2 5 5 2 3" xfId="16050" xr:uid="{00000000-0005-0000-0000-0000625C0000}"/>
    <cellStyle name="RowTitles-Col2 2 5 5 2 3 2" xfId="28716" xr:uid="{00000000-0005-0000-0000-0000635C0000}"/>
    <cellStyle name="RowTitles-Col2 2 5 5 2 3 2 2" xfId="37503" xr:uid="{00000000-0005-0000-0000-0000645C0000}"/>
    <cellStyle name="RowTitles-Col2 2 5 5 2 4" xfId="7549" xr:uid="{00000000-0005-0000-0000-0000655C0000}"/>
    <cellStyle name="RowTitles-Col2 2 5 5 3" xfId="4307" xr:uid="{00000000-0005-0000-0000-0000665C0000}"/>
    <cellStyle name="RowTitles-Col2 2 5 5 3 2" xfId="13929" xr:uid="{00000000-0005-0000-0000-0000675C0000}"/>
    <cellStyle name="RowTitles-Col2 2 5 5 3 2 2" xfId="24270" xr:uid="{00000000-0005-0000-0000-0000685C0000}"/>
    <cellStyle name="RowTitles-Col2 2 5 5 3 2 3" xfId="32904" xr:uid="{00000000-0005-0000-0000-0000695C0000}"/>
    <cellStyle name="RowTitles-Col2 2 5 5 3 3" xfId="17488" xr:uid="{00000000-0005-0000-0000-00006A5C0000}"/>
    <cellStyle name="RowTitles-Col2 2 5 5 3 3 2" xfId="30154" xr:uid="{00000000-0005-0000-0000-00006B5C0000}"/>
    <cellStyle name="RowTitles-Col2 2 5 5 3 3 2 2" xfId="38931" xr:uid="{00000000-0005-0000-0000-00006C5C0000}"/>
    <cellStyle name="RowTitles-Col2 2 5 5 3 4" xfId="9872" xr:uid="{00000000-0005-0000-0000-00006D5C0000}"/>
    <cellStyle name="RowTitles-Col2 2 5 5 4" xfId="11200" xr:uid="{00000000-0005-0000-0000-00006E5C0000}"/>
    <cellStyle name="RowTitles-Col2 2 5 5 4 2" xfId="21631" xr:uid="{00000000-0005-0000-0000-00006F5C0000}"/>
    <cellStyle name="RowTitles-Col2 2 5 5 4 3" xfId="30919" xr:uid="{00000000-0005-0000-0000-0000705C0000}"/>
    <cellStyle name="RowTitles-Col2 2 5 5 5" xfId="14907" xr:uid="{00000000-0005-0000-0000-0000715C0000}"/>
    <cellStyle name="RowTitles-Col2 2 5 5 5 2" xfId="27583" xr:uid="{00000000-0005-0000-0000-0000725C0000}"/>
    <cellStyle name="RowTitles-Col2 2 5 5 5 2 2" xfId="36402" xr:uid="{00000000-0005-0000-0000-0000735C0000}"/>
    <cellStyle name="RowTitles-Col2 2 5 5 6" xfId="6003" xr:uid="{00000000-0005-0000-0000-0000745C0000}"/>
    <cellStyle name="RowTitles-Col2 2 5 5 6 2" xfId="25237" xr:uid="{00000000-0005-0000-0000-0000755C0000}"/>
    <cellStyle name="RowTitles-Col2 2 5 6" xfId="1731" xr:uid="{00000000-0005-0000-0000-0000765C0000}"/>
    <cellStyle name="RowTitles-Col2 2 5 6 2" xfId="2763" xr:uid="{00000000-0005-0000-0000-0000775C0000}"/>
    <cellStyle name="RowTitles-Col2 2 5 6 2 2" xfId="12404" xr:uid="{00000000-0005-0000-0000-0000785C0000}"/>
    <cellStyle name="RowTitles-Col2 2 5 6 2 2 2" xfId="22804" xr:uid="{00000000-0005-0000-0000-0000795C0000}"/>
    <cellStyle name="RowTitles-Col2 2 5 6 2 2 3" xfId="31685" xr:uid="{00000000-0005-0000-0000-00007A5C0000}"/>
    <cellStyle name="RowTitles-Col2 2 5 6 2 3" xfId="16051" xr:uid="{00000000-0005-0000-0000-00007B5C0000}"/>
    <cellStyle name="RowTitles-Col2 2 5 6 2 3 2" xfId="28717" xr:uid="{00000000-0005-0000-0000-00007C5C0000}"/>
    <cellStyle name="RowTitles-Col2 2 5 6 2 3 2 2" xfId="37504" xr:uid="{00000000-0005-0000-0000-00007D5C0000}"/>
    <cellStyle name="RowTitles-Col2 2 5 6 2 4" xfId="7550" xr:uid="{00000000-0005-0000-0000-00007E5C0000}"/>
    <cellStyle name="RowTitles-Col2 2 5 6 3" xfId="4509" xr:uid="{00000000-0005-0000-0000-00007F5C0000}"/>
    <cellStyle name="RowTitles-Col2 2 5 6 3 2" xfId="14131" xr:uid="{00000000-0005-0000-0000-0000805C0000}"/>
    <cellStyle name="RowTitles-Col2 2 5 6 3 2 2" xfId="24463" xr:uid="{00000000-0005-0000-0000-0000815C0000}"/>
    <cellStyle name="RowTitles-Col2 2 5 6 3 2 3" xfId="33056" xr:uid="{00000000-0005-0000-0000-0000825C0000}"/>
    <cellStyle name="RowTitles-Col2 2 5 6 3 3" xfId="17675" xr:uid="{00000000-0005-0000-0000-0000835C0000}"/>
    <cellStyle name="RowTitles-Col2 2 5 6 3 3 2" xfId="30341" xr:uid="{00000000-0005-0000-0000-0000845C0000}"/>
    <cellStyle name="RowTitles-Col2 2 5 6 3 3 2 2" xfId="39118" xr:uid="{00000000-0005-0000-0000-0000855C0000}"/>
    <cellStyle name="RowTitles-Col2 2 5 6 3 4" xfId="9873" xr:uid="{00000000-0005-0000-0000-0000865C0000}"/>
    <cellStyle name="RowTitles-Col2 2 5 6 4" xfId="11402" xr:uid="{00000000-0005-0000-0000-0000875C0000}"/>
    <cellStyle name="RowTitles-Col2 2 5 6 4 2" xfId="21827" xr:uid="{00000000-0005-0000-0000-0000885C0000}"/>
    <cellStyle name="RowTitles-Col2 2 5 6 4 3" xfId="31071" xr:uid="{00000000-0005-0000-0000-0000895C0000}"/>
    <cellStyle name="RowTitles-Col2 2 5 6 5" xfId="15109" xr:uid="{00000000-0005-0000-0000-00008A5C0000}"/>
    <cellStyle name="RowTitles-Col2 2 5 6 5 2" xfId="27778" xr:uid="{00000000-0005-0000-0000-00008B5C0000}"/>
    <cellStyle name="RowTitles-Col2 2 5 6 5 2 2" xfId="36589" xr:uid="{00000000-0005-0000-0000-00008C5C0000}"/>
    <cellStyle name="RowTitles-Col2 2 5 6 6" xfId="6004" xr:uid="{00000000-0005-0000-0000-00008D5C0000}"/>
    <cellStyle name="RowTitles-Col2 2 5 6 6 2" xfId="20613" xr:uid="{00000000-0005-0000-0000-00008E5C0000}"/>
    <cellStyle name="RowTitles-Col2 2 5 7" xfId="2758" xr:uid="{00000000-0005-0000-0000-00008F5C0000}"/>
    <cellStyle name="RowTitles-Col2 2 5 7 2" xfId="12399" xr:uid="{00000000-0005-0000-0000-0000905C0000}"/>
    <cellStyle name="RowTitles-Col2 2 5 7 2 2" xfId="22799" xr:uid="{00000000-0005-0000-0000-0000915C0000}"/>
    <cellStyle name="RowTitles-Col2 2 5 7 2 3" xfId="31680" xr:uid="{00000000-0005-0000-0000-0000925C0000}"/>
    <cellStyle name="RowTitles-Col2 2 5 7 3" xfId="16046" xr:uid="{00000000-0005-0000-0000-0000935C0000}"/>
    <cellStyle name="RowTitles-Col2 2 5 7 3 2" xfId="28712" xr:uid="{00000000-0005-0000-0000-0000945C0000}"/>
    <cellStyle name="RowTitles-Col2 2 5 7 3 2 2" xfId="37499" xr:uid="{00000000-0005-0000-0000-0000955C0000}"/>
    <cellStyle name="RowTitles-Col2 2 5 7 4" xfId="6486" xr:uid="{00000000-0005-0000-0000-0000965C0000}"/>
    <cellStyle name="RowTitles-Col2 2 5 8" xfId="3322" xr:uid="{00000000-0005-0000-0000-0000975C0000}"/>
    <cellStyle name="RowTitles-Col2 2 5 8 2" xfId="12963" xr:uid="{00000000-0005-0000-0000-0000985C0000}"/>
    <cellStyle name="RowTitles-Col2 2 5 8 2 2" xfId="23334" xr:uid="{00000000-0005-0000-0000-0000995C0000}"/>
    <cellStyle name="RowTitles-Col2 2 5 8 2 3" xfId="32208" xr:uid="{00000000-0005-0000-0000-00009A5C0000}"/>
    <cellStyle name="RowTitles-Col2 2 5 8 3" xfId="16577" xr:uid="{00000000-0005-0000-0000-00009B5C0000}"/>
    <cellStyle name="RowTitles-Col2 2 5 8 3 2" xfId="29243" xr:uid="{00000000-0005-0000-0000-00009C5C0000}"/>
    <cellStyle name="RowTitles-Col2 2 5 8 3 2 2" xfId="38030" xr:uid="{00000000-0005-0000-0000-00009D5C0000}"/>
    <cellStyle name="RowTitles-Col2 2 5 8 4" xfId="8028" xr:uid="{00000000-0005-0000-0000-00009E5C0000}"/>
    <cellStyle name="RowTitles-Col2 2 5_STUD aligned by INSTIT" xfId="5028" xr:uid="{00000000-0005-0000-0000-00009F5C0000}"/>
    <cellStyle name="RowTitles-Col2 2 6" xfId="442" xr:uid="{00000000-0005-0000-0000-0000A05C0000}"/>
    <cellStyle name="RowTitles-Col2 2 6 2" xfId="798" xr:uid="{00000000-0005-0000-0000-0000A15C0000}"/>
    <cellStyle name="RowTitles-Col2 2 6 2 2" xfId="2765" xr:uid="{00000000-0005-0000-0000-0000A25C0000}"/>
    <cellStyle name="RowTitles-Col2 2 6 2 2 2" xfId="12406" xr:uid="{00000000-0005-0000-0000-0000A35C0000}"/>
    <cellStyle name="RowTitles-Col2 2 6 2 2 2 2" xfId="22806" xr:uid="{00000000-0005-0000-0000-0000A45C0000}"/>
    <cellStyle name="RowTitles-Col2 2 6 2 2 2 3" xfId="31687" xr:uid="{00000000-0005-0000-0000-0000A55C0000}"/>
    <cellStyle name="RowTitles-Col2 2 6 2 2 3" xfId="16053" xr:uid="{00000000-0005-0000-0000-0000A65C0000}"/>
    <cellStyle name="RowTitles-Col2 2 6 2 2 3 2" xfId="28719" xr:uid="{00000000-0005-0000-0000-0000A75C0000}"/>
    <cellStyle name="RowTitles-Col2 2 6 2 2 3 2 2" xfId="37506" xr:uid="{00000000-0005-0000-0000-0000A85C0000}"/>
    <cellStyle name="RowTitles-Col2 2 6 2 2 4" xfId="6747" xr:uid="{00000000-0005-0000-0000-0000A95C0000}"/>
    <cellStyle name="RowTitles-Col2 2 6 2 3" xfId="3579" xr:uid="{00000000-0005-0000-0000-0000AA5C0000}"/>
    <cellStyle name="RowTitles-Col2 2 6 2 3 2" xfId="13210" xr:uid="{00000000-0005-0000-0000-0000AB5C0000}"/>
    <cellStyle name="RowTitles-Col2 2 6 2 3 2 2" xfId="23577" xr:uid="{00000000-0005-0000-0000-0000AC5C0000}"/>
    <cellStyle name="RowTitles-Col2 2 6 2 3 2 3" xfId="32375" xr:uid="{00000000-0005-0000-0000-0000AD5C0000}"/>
    <cellStyle name="RowTitles-Col2 2 6 2 3 3" xfId="16819" xr:uid="{00000000-0005-0000-0000-0000AE5C0000}"/>
    <cellStyle name="RowTitles-Col2 2 6 2 3 3 2" xfId="29485" xr:uid="{00000000-0005-0000-0000-0000AF5C0000}"/>
    <cellStyle name="RowTitles-Col2 2 6 2 3 3 2 2" xfId="38265" xr:uid="{00000000-0005-0000-0000-0000B05C0000}"/>
    <cellStyle name="RowTitles-Col2 2 6 2 3 4" xfId="8252" xr:uid="{00000000-0005-0000-0000-0000B15C0000}"/>
    <cellStyle name="RowTitles-Col2 2 6 2 3 4 2" xfId="25464" xr:uid="{00000000-0005-0000-0000-0000B25C0000}"/>
    <cellStyle name="RowTitles-Col2 2 6 2 4" xfId="9043" xr:uid="{00000000-0005-0000-0000-0000B35C0000}"/>
    <cellStyle name="RowTitles-Col2 2 6 2 5" xfId="10562" xr:uid="{00000000-0005-0000-0000-0000B45C0000}"/>
    <cellStyle name="RowTitles-Col2 2 6 2 5 2" xfId="21049" xr:uid="{00000000-0005-0000-0000-0000B55C0000}"/>
    <cellStyle name="RowTitles-Col2 2 6 2 5 3" xfId="30507" xr:uid="{00000000-0005-0000-0000-0000B65C0000}"/>
    <cellStyle name="RowTitles-Col2 2 6 3" xfId="1077" xr:uid="{00000000-0005-0000-0000-0000B75C0000}"/>
    <cellStyle name="RowTitles-Col2 2 6 3 2" xfId="2766" xr:uid="{00000000-0005-0000-0000-0000B85C0000}"/>
    <cellStyle name="RowTitles-Col2 2 6 3 2 2" xfId="12407" xr:uid="{00000000-0005-0000-0000-0000B95C0000}"/>
    <cellStyle name="RowTitles-Col2 2 6 3 2 2 2" xfId="22807" xr:uid="{00000000-0005-0000-0000-0000BA5C0000}"/>
    <cellStyle name="RowTitles-Col2 2 6 3 2 2 3" xfId="31688" xr:uid="{00000000-0005-0000-0000-0000BB5C0000}"/>
    <cellStyle name="RowTitles-Col2 2 6 3 2 3" xfId="16054" xr:uid="{00000000-0005-0000-0000-0000BC5C0000}"/>
    <cellStyle name="RowTitles-Col2 2 6 3 2 3 2" xfId="28720" xr:uid="{00000000-0005-0000-0000-0000BD5C0000}"/>
    <cellStyle name="RowTitles-Col2 2 6 3 2 3 2 2" xfId="37507" xr:uid="{00000000-0005-0000-0000-0000BE5C0000}"/>
    <cellStyle name="RowTitles-Col2 2 6 3 2 4" xfId="6921" xr:uid="{00000000-0005-0000-0000-0000BF5C0000}"/>
    <cellStyle name="RowTitles-Col2 2 6 3 3" xfId="3855" xr:uid="{00000000-0005-0000-0000-0000C05C0000}"/>
    <cellStyle name="RowTitles-Col2 2 6 3 3 2" xfId="13481" xr:uid="{00000000-0005-0000-0000-0000C15C0000}"/>
    <cellStyle name="RowTitles-Col2 2 6 3 3 2 2" xfId="23842" xr:uid="{00000000-0005-0000-0000-0000C25C0000}"/>
    <cellStyle name="RowTitles-Col2 2 6 3 3 2 3" xfId="32568" xr:uid="{00000000-0005-0000-0000-0000C35C0000}"/>
    <cellStyle name="RowTitles-Col2 2 6 3 3 3" xfId="17074" xr:uid="{00000000-0005-0000-0000-0000C45C0000}"/>
    <cellStyle name="RowTitles-Col2 2 6 3 3 3 2" xfId="29740" xr:uid="{00000000-0005-0000-0000-0000C55C0000}"/>
    <cellStyle name="RowTitles-Col2 2 6 3 3 3 2 2" xfId="38518" xr:uid="{00000000-0005-0000-0000-0000C65C0000}"/>
    <cellStyle name="RowTitles-Col2 2 6 3 3 4" xfId="8428" xr:uid="{00000000-0005-0000-0000-0000C75C0000}"/>
    <cellStyle name="RowTitles-Col2 2 6 3 3 4 2" xfId="25306" xr:uid="{00000000-0005-0000-0000-0000C85C0000}"/>
    <cellStyle name="RowTitles-Col2 2 6 3 4" xfId="9222" xr:uid="{00000000-0005-0000-0000-0000C95C0000}"/>
    <cellStyle name="RowTitles-Col2 2 6 3 5" xfId="14478" xr:uid="{00000000-0005-0000-0000-0000CA5C0000}"/>
    <cellStyle name="RowTitles-Col2 2 6 3 5 2" xfId="27171" xr:uid="{00000000-0005-0000-0000-0000CB5C0000}"/>
    <cellStyle name="RowTitles-Col2 2 6 3 5 2 2" xfId="36007" xr:uid="{00000000-0005-0000-0000-0000CC5C0000}"/>
    <cellStyle name="RowTitles-Col2 2 6 3 6" xfId="5408" xr:uid="{00000000-0005-0000-0000-0000CD5C0000}"/>
    <cellStyle name="RowTitles-Col2 2 6 3 6 2" xfId="18482" xr:uid="{00000000-0005-0000-0000-0000CE5C0000}"/>
    <cellStyle name="RowTitles-Col2 2 6 4" xfId="1310" xr:uid="{00000000-0005-0000-0000-0000CF5C0000}"/>
    <cellStyle name="RowTitles-Col2 2 6 4 2" xfId="2767" xr:uid="{00000000-0005-0000-0000-0000D05C0000}"/>
    <cellStyle name="RowTitles-Col2 2 6 4 2 2" xfId="12408" xr:uid="{00000000-0005-0000-0000-0000D15C0000}"/>
    <cellStyle name="RowTitles-Col2 2 6 4 2 2 2" xfId="22808" xr:uid="{00000000-0005-0000-0000-0000D25C0000}"/>
    <cellStyle name="RowTitles-Col2 2 6 4 2 2 3" xfId="31689" xr:uid="{00000000-0005-0000-0000-0000D35C0000}"/>
    <cellStyle name="RowTitles-Col2 2 6 4 2 3" xfId="16055" xr:uid="{00000000-0005-0000-0000-0000D45C0000}"/>
    <cellStyle name="RowTitles-Col2 2 6 4 2 3 2" xfId="28721" xr:uid="{00000000-0005-0000-0000-0000D55C0000}"/>
    <cellStyle name="RowTitles-Col2 2 6 4 2 3 2 2" xfId="37508" xr:uid="{00000000-0005-0000-0000-0000D65C0000}"/>
    <cellStyle name="RowTitles-Col2 2 6 4 2 4" xfId="7141" xr:uid="{00000000-0005-0000-0000-0000D75C0000}"/>
    <cellStyle name="RowTitles-Col2 2 6 4 3" xfId="4088" xr:uid="{00000000-0005-0000-0000-0000D85C0000}"/>
    <cellStyle name="RowTitles-Col2 2 6 4 3 2" xfId="13710" xr:uid="{00000000-0005-0000-0000-0000D95C0000}"/>
    <cellStyle name="RowTitles-Col2 2 6 4 3 2 2" xfId="24062" xr:uid="{00000000-0005-0000-0000-0000DA5C0000}"/>
    <cellStyle name="RowTitles-Col2 2 6 4 3 2 3" xfId="32740" xr:uid="{00000000-0005-0000-0000-0000DB5C0000}"/>
    <cellStyle name="RowTitles-Col2 2 6 4 3 3" xfId="17287" xr:uid="{00000000-0005-0000-0000-0000DC5C0000}"/>
    <cellStyle name="RowTitles-Col2 2 6 4 3 3 2" xfId="29953" xr:uid="{00000000-0005-0000-0000-0000DD5C0000}"/>
    <cellStyle name="RowTitles-Col2 2 6 4 3 3 2 2" xfId="38730" xr:uid="{00000000-0005-0000-0000-0000DE5C0000}"/>
    <cellStyle name="RowTitles-Col2 2 6 4 3 4" xfId="8649" xr:uid="{00000000-0005-0000-0000-0000DF5C0000}"/>
    <cellStyle name="RowTitles-Col2 2 6 4 3 4 2" xfId="24611" xr:uid="{00000000-0005-0000-0000-0000E05C0000}"/>
    <cellStyle name="RowTitles-Col2 2 6 4 4" xfId="9445" xr:uid="{00000000-0005-0000-0000-0000E15C0000}"/>
    <cellStyle name="RowTitles-Col2 2 6 4 5" xfId="10981" xr:uid="{00000000-0005-0000-0000-0000E25C0000}"/>
    <cellStyle name="RowTitles-Col2 2 6 4 5 2" xfId="21420" xr:uid="{00000000-0005-0000-0000-0000E35C0000}"/>
    <cellStyle name="RowTitles-Col2 2 6 4 5 3" xfId="30755" xr:uid="{00000000-0005-0000-0000-0000E45C0000}"/>
    <cellStyle name="RowTitles-Col2 2 6 4 6" xfId="14688" xr:uid="{00000000-0005-0000-0000-0000E55C0000}"/>
    <cellStyle name="RowTitles-Col2 2 6 4 6 2" xfId="27373" xr:uid="{00000000-0005-0000-0000-0000E65C0000}"/>
    <cellStyle name="RowTitles-Col2 2 6 4 6 2 2" xfId="36201" xr:uid="{00000000-0005-0000-0000-0000E75C0000}"/>
    <cellStyle name="RowTitles-Col2 2 6 4 7" xfId="5600" xr:uid="{00000000-0005-0000-0000-0000E85C0000}"/>
    <cellStyle name="RowTitles-Col2 2 6 4 7 2" xfId="18336" xr:uid="{00000000-0005-0000-0000-0000E95C0000}"/>
    <cellStyle name="RowTitles-Col2 2 6 5" xfId="1526" xr:uid="{00000000-0005-0000-0000-0000EA5C0000}"/>
    <cellStyle name="RowTitles-Col2 2 6 5 2" xfId="2768" xr:uid="{00000000-0005-0000-0000-0000EB5C0000}"/>
    <cellStyle name="RowTitles-Col2 2 6 5 2 2" xfId="12409" xr:uid="{00000000-0005-0000-0000-0000EC5C0000}"/>
    <cellStyle name="RowTitles-Col2 2 6 5 2 2 2" xfId="22809" xr:uid="{00000000-0005-0000-0000-0000ED5C0000}"/>
    <cellStyle name="RowTitles-Col2 2 6 5 2 2 3" xfId="31690" xr:uid="{00000000-0005-0000-0000-0000EE5C0000}"/>
    <cellStyle name="RowTitles-Col2 2 6 5 2 3" xfId="16056" xr:uid="{00000000-0005-0000-0000-0000EF5C0000}"/>
    <cellStyle name="RowTitles-Col2 2 6 5 2 3 2" xfId="28722" xr:uid="{00000000-0005-0000-0000-0000F05C0000}"/>
    <cellStyle name="RowTitles-Col2 2 6 5 2 3 2 2" xfId="37509" xr:uid="{00000000-0005-0000-0000-0000F15C0000}"/>
    <cellStyle name="RowTitles-Col2 2 6 5 2 4" xfId="7551" xr:uid="{00000000-0005-0000-0000-0000F25C0000}"/>
    <cellStyle name="RowTitles-Col2 2 6 5 3" xfId="4304" xr:uid="{00000000-0005-0000-0000-0000F35C0000}"/>
    <cellStyle name="RowTitles-Col2 2 6 5 3 2" xfId="13926" xr:uid="{00000000-0005-0000-0000-0000F45C0000}"/>
    <cellStyle name="RowTitles-Col2 2 6 5 3 2 2" xfId="24267" xr:uid="{00000000-0005-0000-0000-0000F55C0000}"/>
    <cellStyle name="RowTitles-Col2 2 6 5 3 2 3" xfId="32901" xr:uid="{00000000-0005-0000-0000-0000F65C0000}"/>
    <cellStyle name="RowTitles-Col2 2 6 5 3 3" xfId="17485" xr:uid="{00000000-0005-0000-0000-0000F75C0000}"/>
    <cellStyle name="RowTitles-Col2 2 6 5 3 3 2" xfId="30151" xr:uid="{00000000-0005-0000-0000-0000F85C0000}"/>
    <cellStyle name="RowTitles-Col2 2 6 5 3 3 2 2" xfId="38928" xr:uid="{00000000-0005-0000-0000-0000F95C0000}"/>
    <cellStyle name="RowTitles-Col2 2 6 5 3 4" xfId="9874" xr:uid="{00000000-0005-0000-0000-0000FA5C0000}"/>
    <cellStyle name="RowTitles-Col2 2 6 5 4" xfId="11197" xr:uid="{00000000-0005-0000-0000-0000FB5C0000}"/>
    <cellStyle name="RowTitles-Col2 2 6 5 4 2" xfId="21628" xr:uid="{00000000-0005-0000-0000-0000FC5C0000}"/>
    <cellStyle name="RowTitles-Col2 2 6 5 4 3" xfId="30916" xr:uid="{00000000-0005-0000-0000-0000FD5C0000}"/>
    <cellStyle name="RowTitles-Col2 2 6 5 5" xfId="14904" xr:uid="{00000000-0005-0000-0000-0000FE5C0000}"/>
    <cellStyle name="RowTitles-Col2 2 6 5 5 2" xfId="27580" xr:uid="{00000000-0005-0000-0000-0000FF5C0000}"/>
    <cellStyle name="RowTitles-Col2 2 6 5 5 2 2" xfId="36399" xr:uid="{00000000-0005-0000-0000-0000005D0000}"/>
    <cellStyle name="RowTitles-Col2 2 6 5 6" xfId="6005" xr:uid="{00000000-0005-0000-0000-0000015D0000}"/>
    <cellStyle name="RowTitles-Col2 2 6 5 6 2" xfId="17897" xr:uid="{00000000-0005-0000-0000-0000025D0000}"/>
    <cellStyle name="RowTitles-Col2 2 6 6" xfId="1728" xr:uid="{00000000-0005-0000-0000-0000035D0000}"/>
    <cellStyle name="RowTitles-Col2 2 6 6 2" xfId="2769" xr:uid="{00000000-0005-0000-0000-0000045D0000}"/>
    <cellStyle name="RowTitles-Col2 2 6 6 2 2" xfId="12410" xr:uid="{00000000-0005-0000-0000-0000055D0000}"/>
    <cellStyle name="RowTitles-Col2 2 6 6 2 2 2" xfId="22810" xr:uid="{00000000-0005-0000-0000-0000065D0000}"/>
    <cellStyle name="RowTitles-Col2 2 6 6 2 2 3" xfId="31691" xr:uid="{00000000-0005-0000-0000-0000075D0000}"/>
    <cellStyle name="RowTitles-Col2 2 6 6 2 3" xfId="16057" xr:uid="{00000000-0005-0000-0000-0000085D0000}"/>
    <cellStyle name="RowTitles-Col2 2 6 6 2 3 2" xfId="28723" xr:uid="{00000000-0005-0000-0000-0000095D0000}"/>
    <cellStyle name="RowTitles-Col2 2 6 6 2 3 2 2" xfId="37510" xr:uid="{00000000-0005-0000-0000-00000A5D0000}"/>
    <cellStyle name="RowTitles-Col2 2 6 6 2 4" xfId="7552" xr:uid="{00000000-0005-0000-0000-00000B5D0000}"/>
    <cellStyle name="RowTitles-Col2 2 6 6 3" xfId="4506" xr:uid="{00000000-0005-0000-0000-00000C5D0000}"/>
    <cellStyle name="RowTitles-Col2 2 6 6 3 2" xfId="14128" xr:uid="{00000000-0005-0000-0000-00000D5D0000}"/>
    <cellStyle name="RowTitles-Col2 2 6 6 3 2 2" xfId="24460" xr:uid="{00000000-0005-0000-0000-00000E5D0000}"/>
    <cellStyle name="RowTitles-Col2 2 6 6 3 2 3" xfId="33053" xr:uid="{00000000-0005-0000-0000-00000F5D0000}"/>
    <cellStyle name="RowTitles-Col2 2 6 6 3 3" xfId="17672" xr:uid="{00000000-0005-0000-0000-0000105D0000}"/>
    <cellStyle name="RowTitles-Col2 2 6 6 3 3 2" xfId="30338" xr:uid="{00000000-0005-0000-0000-0000115D0000}"/>
    <cellStyle name="RowTitles-Col2 2 6 6 3 3 2 2" xfId="39115" xr:uid="{00000000-0005-0000-0000-0000125D0000}"/>
    <cellStyle name="RowTitles-Col2 2 6 6 3 4" xfId="9875" xr:uid="{00000000-0005-0000-0000-0000135D0000}"/>
    <cellStyle name="RowTitles-Col2 2 6 6 4" xfId="11399" xr:uid="{00000000-0005-0000-0000-0000145D0000}"/>
    <cellStyle name="RowTitles-Col2 2 6 6 4 2" xfId="21824" xr:uid="{00000000-0005-0000-0000-0000155D0000}"/>
    <cellStyle name="RowTitles-Col2 2 6 6 4 3" xfId="31068" xr:uid="{00000000-0005-0000-0000-0000165D0000}"/>
    <cellStyle name="RowTitles-Col2 2 6 6 5" xfId="15106" xr:uid="{00000000-0005-0000-0000-0000175D0000}"/>
    <cellStyle name="RowTitles-Col2 2 6 6 5 2" xfId="27775" xr:uid="{00000000-0005-0000-0000-0000185D0000}"/>
    <cellStyle name="RowTitles-Col2 2 6 6 5 2 2" xfId="36586" xr:uid="{00000000-0005-0000-0000-0000195D0000}"/>
    <cellStyle name="RowTitles-Col2 2 6 6 6" xfId="6006" xr:uid="{00000000-0005-0000-0000-00001A5D0000}"/>
    <cellStyle name="RowTitles-Col2 2 6 6 6 2" xfId="20136" xr:uid="{00000000-0005-0000-0000-00001B5D0000}"/>
    <cellStyle name="RowTitles-Col2 2 6 7" xfId="2764" xr:uid="{00000000-0005-0000-0000-00001C5D0000}"/>
    <cellStyle name="RowTitles-Col2 2 6 7 2" xfId="12405" xr:uid="{00000000-0005-0000-0000-00001D5D0000}"/>
    <cellStyle name="RowTitles-Col2 2 6 7 2 2" xfId="22805" xr:uid="{00000000-0005-0000-0000-00001E5D0000}"/>
    <cellStyle name="RowTitles-Col2 2 6 7 2 3" xfId="31686" xr:uid="{00000000-0005-0000-0000-00001F5D0000}"/>
    <cellStyle name="RowTitles-Col2 2 6 7 3" xfId="16052" xr:uid="{00000000-0005-0000-0000-0000205D0000}"/>
    <cellStyle name="RowTitles-Col2 2 6 7 3 2" xfId="28718" xr:uid="{00000000-0005-0000-0000-0000215D0000}"/>
    <cellStyle name="RowTitles-Col2 2 6 7 3 2 2" xfId="37505" xr:uid="{00000000-0005-0000-0000-0000225D0000}"/>
    <cellStyle name="RowTitles-Col2 2 6 7 4" xfId="6483" xr:uid="{00000000-0005-0000-0000-0000235D0000}"/>
    <cellStyle name="RowTitles-Col2 2 6 8" xfId="8869" xr:uid="{00000000-0005-0000-0000-0000245D0000}"/>
    <cellStyle name="RowTitles-Col2 2 6_STUD aligned by INSTIT" xfId="5029" xr:uid="{00000000-0005-0000-0000-0000255D0000}"/>
    <cellStyle name="RowTitles-Col2 2 7" xfId="611" xr:uid="{00000000-0005-0000-0000-0000265D0000}"/>
    <cellStyle name="RowTitles-Col2 2 7 2" xfId="2770" xr:uid="{00000000-0005-0000-0000-0000275D0000}"/>
    <cellStyle name="RowTitles-Col2 2 7 2 2" xfId="12411" xr:uid="{00000000-0005-0000-0000-0000285D0000}"/>
    <cellStyle name="RowTitles-Col2 2 7 2 2 2" xfId="22811" xr:uid="{00000000-0005-0000-0000-0000295D0000}"/>
    <cellStyle name="RowTitles-Col2 2 7 2 2 3" xfId="31692" xr:uid="{00000000-0005-0000-0000-00002A5D0000}"/>
    <cellStyle name="RowTitles-Col2 2 7 2 3" xfId="16058" xr:uid="{00000000-0005-0000-0000-00002B5D0000}"/>
    <cellStyle name="RowTitles-Col2 2 7 2 3 2" xfId="28724" xr:uid="{00000000-0005-0000-0000-00002C5D0000}"/>
    <cellStyle name="RowTitles-Col2 2 7 2 3 2 2" xfId="37511" xr:uid="{00000000-0005-0000-0000-00002D5D0000}"/>
    <cellStyle name="RowTitles-Col2 2 7 2 4" xfId="6620" xr:uid="{00000000-0005-0000-0000-00002E5D0000}"/>
    <cellStyle name="RowTitles-Col2 2 7 3" xfId="3424" xr:uid="{00000000-0005-0000-0000-00002F5D0000}"/>
    <cellStyle name="RowTitles-Col2 2 7 3 2" xfId="13061" xr:uid="{00000000-0005-0000-0000-0000305D0000}"/>
    <cellStyle name="RowTitles-Col2 2 7 3 2 2" xfId="23429" xr:uid="{00000000-0005-0000-0000-0000315D0000}"/>
    <cellStyle name="RowTitles-Col2 2 7 3 2 3" xfId="32273" xr:uid="{00000000-0005-0000-0000-0000325D0000}"/>
    <cellStyle name="RowTitles-Col2 2 7 3 3" xfId="16672" xr:uid="{00000000-0005-0000-0000-0000335D0000}"/>
    <cellStyle name="RowTitles-Col2 2 7 3 3 2" xfId="29338" xr:uid="{00000000-0005-0000-0000-0000345D0000}"/>
    <cellStyle name="RowTitles-Col2 2 7 3 3 2 2" xfId="38121" xr:uid="{00000000-0005-0000-0000-0000355D0000}"/>
    <cellStyle name="RowTitles-Col2 2 7 3 4" xfId="8123" xr:uid="{00000000-0005-0000-0000-0000365D0000}"/>
    <cellStyle name="RowTitles-Col2 2 7 3 4 2" xfId="18345" xr:uid="{00000000-0005-0000-0000-0000375D0000}"/>
    <cellStyle name="RowTitles-Col2 2 7 4" xfId="8761" xr:uid="{00000000-0005-0000-0000-0000385D0000}"/>
    <cellStyle name="RowTitles-Col2 2 7 5" xfId="10411" xr:uid="{00000000-0005-0000-0000-0000395D0000}"/>
    <cellStyle name="RowTitles-Col2 2 7 5 2" xfId="20920" xr:uid="{00000000-0005-0000-0000-00003A5D0000}"/>
    <cellStyle name="RowTitles-Col2 2 7 5 3" xfId="30451" xr:uid="{00000000-0005-0000-0000-00003B5D0000}"/>
    <cellStyle name="RowTitles-Col2 2 8" xfId="907" xr:uid="{00000000-0005-0000-0000-00003C5D0000}"/>
    <cellStyle name="RowTitles-Col2 2 8 2" xfId="2771" xr:uid="{00000000-0005-0000-0000-00003D5D0000}"/>
    <cellStyle name="RowTitles-Col2 2 8 2 2" xfId="12412" xr:uid="{00000000-0005-0000-0000-00003E5D0000}"/>
    <cellStyle name="RowTitles-Col2 2 8 2 2 2" xfId="22812" xr:uid="{00000000-0005-0000-0000-00003F5D0000}"/>
    <cellStyle name="RowTitles-Col2 2 8 2 2 3" xfId="31693" xr:uid="{00000000-0005-0000-0000-0000405D0000}"/>
    <cellStyle name="RowTitles-Col2 2 8 2 3" xfId="16059" xr:uid="{00000000-0005-0000-0000-0000415D0000}"/>
    <cellStyle name="RowTitles-Col2 2 8 2 3 2" xfId="28725" xr:uid="{00000000-0005-0000-0000-0000425D0000}"/>
    <cellStyle name="RowTitles-Col2 2 8 2 3 2 2" xfId="37512" xr:uid="{00000000-0005-0000-0000-0000435D0000}"/>
    <cellStyle name="RowTitles-Col2 2 8 2 4" xfId="6610" xr:uid="{00000000-0005-0000-0000-0000445D0000}"/>
    <cellStyle name="RowTitles-Col2 2 8 3" xfId="3686" xr:uid="{00000000-0005-0000-0000-0000455D0000}"/>
    <cellStyle name="RowTitles-Col2 2 8 3 2" xfId="13313" xr:uid="{00000000-0005-0000-0000-0000465D0000}"/>
    <cellStyle name="RowTitles-Col2 2 8 3 2 2" xfId="23678" xr:uid="{00000000-0005-0000-0000-0000475D0000}"/>
    <cellStyle name="RowTitles-Col2 2 8 3 2 3" xfId="32453" xr:uid="{00000000-0005-0000-0000-0000485D0000}"/>
    <cellStyle name="RowTitles-Col2 2 8 3 3" xfId="16914" xr:uid="{00000000-0005-0000-0000-0000495D0000}"/>
    <cellStyle name="RowTitles-Col2 2 8 3 3 2" xfId="29580" xr:uid="{00000000-0005-0000-0000-00004A5D0000}"/>
    <cellStyle name="RowTitles-Col2 2 8 3 3 2 2" xfId="38359" xr:uid="{00000000-0005-0000-0000-00004B5D0000}"/>
    <cellStyle name="RowTitles-Col2 2 8 3 4" xfId="8113" xr:uid="{00000000-0005-0000-0000-00004C5D0000}"/>
    <cellStyle name="RowTitles-Col2 2 8 3 4 2" xfId="18513" xr:uid="{00000000-0005-0000-0000-00004D5D0000}"/>
    <cellStyle name="RowTitles-Col2 2 8 4" xfId="8768" xr:uid="{00000000-0005-0000-0000-00004E5D0000}"/>
    <cellStyle name="RowTitles-Col2 2 8 5" xfId="14315" xr:uid="{00000000-0005-0000-0000-00004F5D0000}"/>
    <cellStyle name="RowTitles-Col2 2 8 5 2" xfId="27014" xr:uid="{00000000-0005-0000-0000-0000505D0000}"/>
    <cellStyle name="RowTitles-Col2 2 8 5 2 2" xfId="35853" xr:uid="{00000000-0005-0000-0000-0000515D0000}"/>
    <cellStyle name="RowTitles-Col2 2 8 6" xfId="5164" xr:uid="{00000000-0005-0000-0000-0000525D0000}"/>
    <cellStyle name="RowTitles-Col2 2 8 6 2" xfId="19816" xr:uid="{00000000-0005-0000-0000-0000535D0000}"/>
    <cellStyle name="RowTitles-Col2 2 9" xfId="985" xr:uid="{00000000-0005-0000-0000-0000545D0000}"/>
    <cellStyle name="RowTitles-Col2 2 9 2" xfId="2772" xr:uid="{00000000-0005-0000-0000-0000555D0000}"/>
    <cellStyle name="RowTitles-Col2 2 9 2 2" xfId="12413" xr:uid="{00000000-0005-0000-0000-0000565D0000}"/>
    <cellStyle name="RowTitles-Col2 2 9 2 2 2" xfId="22813" xr:uid="{00000000-0005-0000-0000-0000575D0000}"/>
    <cellStyle name="RowTitles-Col2 2 9 2 2 3" xfId="31694" xr:uid="{00000000-0005-0000-0000-0000585D0000}"/>
    <cellStyle name="RowTitles-Col2 2 9 2 3" xfId="16060" xr:uid="{00000000-0005-0000-0000-0000595D0000}"/>
    <cellStyle name="RowTitles-Col2 2 9 2 3 2" xfId="28726" xr:uid="{00000000-0005-0000-0000-00005A5D0000}"/>
    <cellStyle name="RowTitles-Col2 2 9 2 3 2 2" xfId="37513" xr:uid="{00000000-0005-0000-0000-00005B5D0000}"/>
    <cellStyle name="RowTitles-Col2 2 9 2 4" xfId="6712" xr:uid="{00000000-0005-0000-0000-00005C5D0000}"/>
    <cellStyle name="RowTitles-Col2 2 9 3" xfId="3763" xr:uid="{00000000-0005-0000-0000-00005D5D0000}"/>
    <cellStyle name="RowTitles-Col2 2 9 3 2" xfId="13390" xr:uid="{00000000-0005-0000-0000-00005E5D0000}"/>
    <cellStyle name="RowTitles-Col2 2 9 3 2 2" xfId="23755" xr:uid="{00000000-0005-0000-0000-00005F5D0000}"/>
    <cellStyle name="RowTitles-Col2 2 9 3 2 3" xfId="32505" xr:uid="{00000000-0005-0000-0000-0000605D0000}"/>
    <cellStyle name="RowTitles-Col2 2 9 3 3" xfId="16989" xr:uid="{00000000-0005-0000-0000-0000615D0000}"/>
    <cellStyle name="RowTitles-Col2 2 9 3 3 2" xfId="29655" xr:uid="{00000000-0005-0000-0000-0000625D0000}"/>
    <cellStyle name="RowTitles-Col2 2 9 3 3 2 2" xfId="38434" xr:uid="{00000000-0005-0000-0000-0000635D0000}"/>
    <cellStyle name="RowTitles-Col2 2 9 3 4" xfId="8218" xr:uid="{00000000-0005-0000-0000-0000645D0000}"/>
    <cellStyle name="RowTitles-Col2 2 9 3 4 2" xfId="19847" xr:uid="{00000000-0005-0000-0000-0000655D0000}"/>
    <cellStyle name="RowTitles-Col2 2 9 4" xfId="7841" xr:uid="{00000000-0005-0000-0000-0000665D0000}"/>
    <cellStyle name="RowTitles-Col2 2 9 5" xfId="10717" xr:uid="{00000000-0005-0000-0000-0000675D0000}"/>
    <cellStyle name="RowTitles-Col2 2 9 5 2" xfId="21192" xr:uid="{00000000-0005-0000-0000-0000685D0000}"/>
    <cellStyle name="RowTitles-Col2 2 9 5 3" xfId="30595" xr:uid="{00000000-0005-0000-0000-0000695D0000}"/>
    <cellStyle name="RowTitles-Col2 2 9 6" xfId="14392" xr:uid="{00000000-0005-0000-0000-00006A5D0000}"/>
    <cellStyle name="RowTitles-Col2 2 9 6 2" xfId="27089" xr:uid="{00000000-0005-0000-0000-00006B5D0000}"/>
    <cellStyle name="RowTitles-Col2 2 9 6 2 2" xfId="35928" xr:uid="{00000000-0005-0000-0000-00006C5D0000}"/>
    <cellStyle name="RowTitles-Col2 2 9 7" xfId="5245" xr:uid="{00000000-0005-0000-0000-00006D5D0000}"/>
    <cellStyle name="RowTitles-Col2 2 9 7 2" xfId="26842" xr:uid="{00000000-0005-0000-0000-00006E5D0000}"/>
    <cellStyle name="RowTitles-Col2 2_STUD aligned by INSTIT" xfId="5014" xr:uid="{00000000-0005-0000-0000-00006F5D0000}"/>
    <cellStyle name="RowTitles-Col2 3" xfId="309" xr:uid="{00000000-0005-0000-0000-0000705D0000}"/>
    <cellStyle name="RowTitles-Col2 3 10" xfId="2773" xr:uid="{00000000-0005-0000-0000-0000715D0000}"/>
    <cellStyle name="RowTitles-Col2 3 10 2" xfId="12414" xr:uid="{00000000-0005-0000-0000-0000725D0000}"/>
    <cellStyle name="RowTitles-Col2 3 10 2 2" xfId="22814" xr:uid="{00000000-0005-0000-0000-0000735D0000}"/>
    <cellStyle name="RowTitles-Col2 3 10 2 3" xfId="31695" xr:uid="{00000000-0005-0000-0000-0000745D0000}"/>
    <cellStyle name="RowTitles-Col2 3 10 3" xfId="16061" xr:uid="{00000000-0005-0000-0000-0000755D0000}"/>
    <cellStyle name="RowTitles-Col2 3 10 3 2" xfId="28727" xr:uid="{00000000-0005-0000-0000-0000765D0000}"/>
    <cellStyle name="RowTitles-Col2 3 10 3 2 2" xfId="37514" xr:uid="{00000000-0005-0000-0000-0000775D0000}"/>
    <cellStyle name="RowTitles-Col2 3 10 4" xfId="6329" xr:uid="{00000000-0005-0000-0000-0000785D0000}"/>
    <cellStyle name="RowTitles-Col2 3 11" xfId="7996" xr:uid="{00000000-0005-0000-0000-0000795D0000}"/>
    <cellStyle name="RowTitles-Col2 3 2" xfId="419" xr:uid="{00000000-0005-0000-0000-00007A5D0000}"/>
    <cellStyle name="RowTitles-Col2 3 2 2" xfId="775" xr:uid="{00000000-0005-0000-0000-00007B5D0000}"/>
    <cellStyle name="RowTitles-Col2 3 2 2 2" xfId="2775" xr:uid="{00000000-0005-0000-0000-00007C5D0000}"/>
    <cellStyle name="RowTitles-Col2 3 2 2 2 2" xfId="12416" xr:uid="{00000000-0005-0000-0000-00007D5D0000}"/>
    <cellStyle name="RowTitles-Col2 3 2 2 2 2 2" xfId="22816" xr:uid="{00000000-0005-0000-0000-00007E5D0000}"/>
    <cellStyle name="RowTitles-Col2 3 2 2 2 2 3" xfId="31697" xr:uid="{00000000-0005-0000-0000-00007F5D0000}"/>
    <cellStyle name="RowTitles-Col2 3 2 2 2 3" xfId="16063" xr:uid="{00000000-0005-0000-0000-0000805D0000}"/>
    <cellStyle name="RowTitles-Col2 3 2 2 2 3 2" xfId="28729" xr:uid="{00000000-0005-0000-0000-0000815D0000}"/>
    <cellStyle name="RowTitles-Col2 3 2 2 2 3 2 2" xfId="37516" xr:uid="{00000000-0005-0000-0000-0000825D0000}"/>
    <cellStyle name="RowTitles-Col2 3 2 2 2 4" xfId="6899" xr:uid="{00000000-0005-0000-0000-0000835D0000}"/>
    <cellStyle name="RowTitles-Col2 3 2 2 3" xfId="3556" xr:uid="{00000000-0005-0000-0000-0000845D0000}"/>
    <cellStyle name="RowTitles-Col2 3 2 2 3 2" xfId="13188" xr:uid="{00000000-0005-0000-0000-0000855D0000}"/>
    <cellStyle name="RowTitles-Col2 3 2 2 3 2 2" xfId="23555" xr:uid="{00000000-0005-0000-0000-0000865D0000}"/>
    <cellStyle name="RowTitles-Col2 3 2 2 3 2 3" xfId="32356" xr:uid="{00000000-0005-0000-0000-0000875D0000}"/>
    <cellStyle name="RowTitles-Col2 3 2 2 3 3" xfId="16797" xr:uid="{00000000-0005-0000-0000-0000885D0000}"/>
    <cellStyle name="RowTitles-Col2 3 2 2 3 3 2" xfId="29463" xr:uid="{00000000-0005-0000-0000-0000895D0000}"/>
    <cellStyle name="RowTitles-Col2 3 2 2 3 3 2 2" xfId="38244" xr:uid="{00000000-0005-0000-0000-00008A5D0000}"/>
    <cellStyle name="RowTitles-Col2 3 2 2 3 4" xfId="8406" xr:uid="{00000000-0005-0000-0000-00008B5D0000}"/>
    <cellStyle name="RowTitles-Col2 3 2 2 3 4 2" xfId="19063" xr:uid="{00000000-0005-0000-0000-00008C5D0000}"/>
    <cellStyle name="RowTitles-Col2 3 2 2 4" xfId="9200" xr:uid="{00000000-0005-0000-0000-00008D5D0000}"/>
    <cellStyle name="RowTitles-Col2 3 2 3" xfId="1054" xr:uid="{00000000-0005-0000-0000-00008E5D0000}"/>
    <cellStyle name="RowTitles-Col2 3 2 3 2" xfId="2776" xr:uid="{00000000-0005-0000-0000-00008F5D0000}"/>
    <cellStyle name="RowTitles-Col2 3 2 3 2 2" xfId="12417" xr:uid="{00000000-0005-0000-0000-0000905D0000}"/>
    <cellStyle name="RowTitles-Col2 3 2 3 2 2 2" xfId="22817" xr:uid="{00000000-0005-0000-0000-0000915D0000}"/>
    <cellStyle name="RowTitles-Col2 3 2 3 2 2 3" xfId="31698" xr:uid="{00000000-0005-0000-0000-0000925D0000}"/>
    <cellStyle name="RowTitles-Col2 3 2 3 2 3" xfId="16064" xr:uid="{00000000-0005-0000-0000-0000935D0000}"/>
    <cellStyle name="RowTitles-Col2 3 2 3 2 3 2" xfId="28730" xr:uid="{00000000-0005-0000-0000-0000945D0000}"/>
    <cellStyle name="RowTitles-Col2 3 2 3 2 3 2 2" xfId="37517" xr:uid="{00000000-0005-0000-0000-0000955D0000}"/>
    <cellStyle name="RowTitles-Col2 3 2 3 2 4" xfId="7120" xr:uid="{00000000-0005-0000-0000-0000965D0000}"/>
    <cellStyle name="RowTitles-Col2 3 2 3 3" xfId="3832" xr:uid="{00000000-0005-0000-0000-0000975D0000}"/>
    <cellStyle name="RowTitles-Col2 3 2 3 3 2" xfId="13459" xr:uid="{00000000-0005-0000-0000-0000985D0000}"/>
    <cellStyle name="RowTitles-Col2 3 2 3 3 2 2" xfId="23820" xr:uid="{00000000-0005-0000-0000-0000995D0000}"/>
    <cellStyle name="RowTitles-Col2 3 2 3 3 2 3" xfId="32549" xr:uid="{00000000-0005-0000-0000-00009A5D0000}"/>
    <cellStyle name="RowTitles-Col2 3 2 3 3 3" xfId="17052" xr:uid="{00000000-0005-0000-0000-00009B5D0000}"/>
    <cellStyle name="RowTitles-Col2 3 2 3 3 3 2" xfId="29718" xr:uid="{00000000-0005-0000-0000-00009C5D0000}"/>
    <cellStyle name="RowTitles-Col2 3 2 3 3 3 2 2" xfId="38497" xr:uid="{00000000-0005-0000-0000-00009D5D0000}"/>
    <cellStyle name="RowTitles-Col2 3 2 3 3 4" xfId="8628" xr:uid="{00000000-0005-0000-0000-00009E5D0000}"/>
    <cellStyle name="RowTitles-Col2 3 2 3 3 4 2" xfId="24822" xr:uid="{00000000-0005-0000-0000-00009F5D0000}"/>
    <cellStyle name="RowTitles-Col2 3 2 3 4" xfId="9424" xr:uid="{00000000-0005-0000-0000-0000A05D0000}"/>
    <cellStyle name="RowTitles-Col2 3 2 3 5" xfId="10770" xr:uid="{00000000-0005-0000-0000-0000A15D0000}"/>
    <cellStyle name="RowTitles-Col2 3 2 3 5 2" xfId="21235" xr:uid="{00000000-0005-0000-0000-0000A25D0000}"/>
    <cellStyle name="RowTitles-Col2 3 2 3 5 3" xfId="30627" xr:uid="{00000000-0005-0000-0000-0000A35D0000}"/>
    <cellStyle name="RowTitles-Col2 3 2 3 6" xfId="14456" xr:uid="{00000000-0005-0000-0000-0000A45D0000}"/>
    <cellStyle name="RowTitles-Col2 3 2 3 6 2" xfId="27149" xr:uid="{00000000-0005-0000-0000-0000A55D0000}"/>
    <cellStyle name="RowTitles-Col2 3 2 3 6 2 2" xfId="35986" xr:uid="{00000000-0005-0000-0000-0000A65D0000}"/>
    <cellStyle name="RowTitles-Col2 3 2 3 7" xfId="5579" xr:uid="{00000000-0005-0000-0000-0000A75D0000}"/>
    <cellStyle name="RowTitles-Col2 3 2 3 7 2" xfId="18042" xr:uid="{00000000-0005-0000-0000-0000A85D0000}"/>
    <cellStyle name="RowTitles-Col2 3 2 4" xfId="1287" xr:uid="{00000000-0005-0000-0000-0000A95D0000}"/>
    <cellStyle name="RowTitles-Col2 3 2 4 2" xfId="2777" xr:uid="{00000000-0005-0000-0000-0000AA5D0000}"/>
    <cellStyle name="RowTitles-Col2 3 2 4 2 2" xfId="12418" xr:uid="{00000000-0005-0000-0000-0000AB5D0000}"/>
    <cellStyle name="RowTitles-Col2 3 2 4 2 2 2" xfId="22818" xr:uid="{00000000-0005-0000-0000-0000AC5D0000}"/>
    <cellStyle name="RowTitles-Col2 3 2 4 2 2 3" xfId="31699" xr:uid="{00000000-0005-0000-0000-0000AD5D0000}"/>
    <cellStyle name="RowTitles-Col2 3 2 4 2 3" xfId="16065" xr:uid="{00000000-0005-0000-0000-0000AE5D0000}"/>
    <cellStyle name="RowTitles-Col2 3 2 4 2 3 2" xfId="28731" xr:uid="{00000000-0005-0000-0000-0000AF5D0000}"/>
    <cellStyle name="RowTitles-Col2 3 2 4 2 3 2 2" xfId="37518" xr:uid="{00000000-0005-0000-0000-0000B05D0000}"/>
    <cellStyle name="RowTitles-Col2 3 2 4 2 4" xfId="7553" xr:uid="{00000000-0005-0000-0000-0000B15D0000}"/>
    <cellStyle name="RowTitles-Col2 3 2 4 3" xfId="4065" xr:uid="{00000000-0005-0000-0000-0000B25D0000}"/>
    <cellStyle name="RowTitles-Col2 3 2 4 3 2" xfId="13687" xr:uid="{00000000-0005-0000-0000-0000B35D0000}"/>
    <cellStyle name="RowTitles-Col2 3 2 4 3 2 2" xfId="24039" xr:uid="{00000000-0005-0000-0000-0000B45D0000}"/>
    <cellStyle name="RowTitles-Col2 3 2 4 3 2 3" xfId="32720" xr:uid="{00000000-0005-0000-0000-0000B55D0000}"/>
    <cellStyle name="RowTitles-Col2 3 2 4 3 3" xfId="17265" xr:uid="{00000000-0005-0000-0000-0000B65D0000}"/>
    <cellStyle name="RowTitles-Col2 3 2 4 3 3 2" xfId="29931" xr:uid="{00000000-0005-0000-0000-0000B75D0000}"/>
    <cellStyle name="RowTitles-Col2 3 2 4 3 3 2 2" xfId="38708" xr:uid="{00000000-0005-0000-0000-0000B85D0000}"/>
    <cellStyle name="RowTitles-Col2 3 2 4 3 4" xfId="9876" xr:uid="{00000000-0005-0000-0000-0000B95D0000}"/>
    <cellStyle name="RowTitles-Col2 3 2 4 4" xfId="10958" xr:uid="{00000000-0005-0000-0000-0000BA5D0000}"/>
    <cellStyle name="RowTitles-Col2 3 2 4 4 2" xfId="21398" xr:uid="{00000000-0005-0000-0000-0000BB5D0000}"/>
    <cellStyle name="RowTitles-Col2 3 2 4 4 3" xfId="30735" xr:uid="{00000000-0005-0000-0000-0000BC5D0000}"/>
    <cellStyle name="RowTitles-Col2 3 2 4 5" xfId="14665" xr:uid="{00000000-0005-0000-0000-0000BD5D0000}"/>
    <cellStyle name="RowTitles-Col2 3 2 4 5 2" xfId="27350" xr:uid="{00000000-0005-0000-0000-0000BE5D0000}"/>
    <cellStyle name="RowTitles-Col2 3 2 4 5 2 2" xfId="36179" xr:uid="{00000000-0005-0000-0000-0000BF5D0000}"/>
    <cellStyle name="RowTitles-Col2 3 2 4 6" xfId="6007" xr:uid="{00000000-0005-0000-0000-0000C05D0000}"/>
    <cellStyle name="RowTitles-Col2 3 2 4 6 2" xfId="17793" xr:uid="{00000000-0005-0000-0000-0000C15D0000}"/>
    <cellStyle name="RowTitles-Col2 3 2 5" xfId="1504" xr:uid="{00000000-0005-0000-0000-0000C25D0000}"/>
    <cellStyle name="RowTitles-Col2 3 2 5 2" xfId="2778" xr:uid="{00000000-0005-0000-0000-0000C35D0000}"/>
    <cellStyle name="RowTitles-Col2 3 2 5 2 2" xfId="12419" xr:uid="{00000000-0005-0000-0000-0000C45D0000}"/>
    <cellStyle name="RowTitles-Col2 3 2 5 2 2 2" xfId="22819" xr:uid="{00000000-0005-0000-0000-0000C55D0000}"/>
    <cellStyle name="RowTitles-Col2 3 2 5 2 2 3" xfId="31700" xr:uid="{00000000-0005-0000-0000-0000C65D0000}"/>
    <cellStyle name="RowTitles-Col2 3 2 5 2 3" xfId="16066" xr:uid="{00000000-0005-0000-0000-0000C75D0000}"/>
    <cellStyle name="RowTitles-Col2 3 2 5 2 3 2" xfId="28732" xr:uid="{00000000-0005-0000-0000-0000C85D0000}"/>
    <cellStyle name="RowTitles-Col2 3 2 5 2 3 2 2" xfId="37519" xr:uid="{00000000-0005-0000-0000-0000C95D0000}"/>
    <cellStyle name="RowTitles-Col2 3 2 5 2 4" xfId="7554" xr:uid="{00000000-0005-0000-0000-0000CA5D0000}"/>
    <cellStyle name="RowTitles-Col2 3 2 5 3" xfId="4282" xr:uid="{00000000-0005-0000-0000-0000CB5D0000}"/>
    <cellStyle name="RowTitles-Col2 3 2 5 3 2" xfId="13904" xr:uid="{00000000-0005-0000-0000-0000CC5D0000}"/>
    <cellStyle name="RowTitles-Col2 3 2 5 3 2 2" xfId="24246" xr:uid="{00000000-0005-0000-0000-0000CD5D0000}"/>
    <cellStyle name="RowTitles-Col2 3 2 5 3 2 3" xfId="32882" xr:uid="{00000000-0005-0000-0000-0000CE5D0000}"/>
    <cellStyle name="RowTitles-Col2 3 2 5 3 3" xfId="17464" xr:uid="{00000000-0005-0000-0000-0000CF5D0000}"/>
    <cellStyle name="RowTitles-Col2 3 2 5 3 3 2" xfId="30130" xr:uid="{00000000-0005-0000-0000-0000D05D0000}"/>
    <cellStyle name="RowTitles-Col2 3 2 5 3 3 2 2" xfId="38907" xr:uid="{00000000-0005-0000-0000-0000D15D0000}"/>
    <cellStyle name="RowTitles-Col2 3 2 5 3 4" xfId="9877" xr:uid="{00000000-0005-0000-0000-0000D25D0000}"/>
    <cellStyle name="RowTitles-Col2 3 2 5 4" xfId="11175" xr:uid="{00000000-0005-0000-0000-0000D35D0000}"/>
    <cellStyle name="RowTitles-Col2 3 2 5 4 2" xfId="21606" xr:uid="{00000000-0005-0000-0000-0000D45D0000}"/>
    <cellStyle name="RowTitles-Col2 3 2 5 4 3" xfId="30897" xr:uid="{00000000-0005-0000-0000-0000D55D0000}"/>
    <cellStyle name="RowTitles-Col2 3 2 5 5" xfId="14882" xr:uid="{00000000-0005-0000-0000-0000D65D0000}"/>
    <cellStyle name="RowTitles-Col2 3 2 5 5 2" xfId="27559" xr:uid="{00000000-0005-0000-0000-0000D75D0000}"/>
    <cellStyle name="RowTitles-Col2 3 2 5 5 2 2" xfId="36378" xr:uid="{00000000-0005-0000-0000-0000D85D0000}"/>
    <cellStyle name="RowTitles-Col2 3 2 5 6" xfId="6008" xr:uid="{00000000-0005-0000-0000-0000D95D0000}"/>
    <cellStyle name="RowTitles-Col2 3 2 5 6 2" xfId="24596" xr:uid="{00000000-0005-0000-0000-0000DA5D0000}"/>
    <cellStyle name="RowTitles-Col2 3 2 6" xfId="1706" xr:uid="{00000000-0005-0000-0000-0000DB5D0000}"/>
    <cellStyle name="RowTitles-Col2 3 2 6 2" xfId="2779" xr:uid="{00000000-0005-0000-0000-0000DC5D0000}"/>
    <cellStyle name="RowTitles-Col2 3 2 6 2 2" xfId="12420" xr:uid="{00000000-0005-0000-0000-0000DD5D0000}"/>
    <cellStyle name="RowTitles-Col2 3 2 6 2 2 2" xfId="22820" xr:uid="{00000000-0005-0000-0000-0000DE5D0000}"/>
    <cellStyle name="RowTitles-Col2 3 2 6 2 2 3" xfId="31701" xr:uid="{00000000-0005-0000-0000-0000DF5D0000}"/>
    <cellStyle name="RowTitles-Col2 3 2 6 2 3" xfId="16067" xr:uid="{00000000-0005-0000-0000-0000E05D0000}"/>
    <cellStyle name="RowTitles-Col2 3 2 6 2 3 2" xfId="28733" xr:uid="{00000000-0005-0000-0000-0000E15D0000}"/>
    <cellStyle name="RowTitles-Col2 3 2 6 2 3 2 2" xfId="37520" xr:uid="{00000000-0005-0000-0000-0000E25D0000}"/>
    <cellStyle name="RowTitles-Col2 3 2 6 2 4" xfId="7555" xr:uid="{00000000-0005-0000-0000-0000E35D0000}"/>
    <cellStyle name="RowTitles-Col2 3 2 6 3" xfId="4484" xr:uid="{00000000-0005-0000-0000-0000E45D0000}"/>
    <cellStyle name="RowTitles-Col2 3 2 6 3 2" xfId="14106" xr:uid="{00000000-0005-0000-0000-0000E55D0000}"/>
    <cellStyle name="RowTitles-Col2 3 2 6 3 2 2" xfId="24438" xr:uid="{00000000-0005-0000-0000-0000E65D0000}"/>
    <cellStyle name="RowTitles-Col2 3 2 6 3 2 3" xfId="33034" xr:uid="{00000000-0005-0000-0000-0000E75D0000}"/>
    <cellStyle name="RowTitles-Col2 3 2 6 3 3" xfId="17651" xr:uid="{00000000-0005-0000-0000-0000E85D0000}"/>
    <cellStyle name="RowTitles-Col2 3 2 6 3 3 2" xfId="30317" xr:uid="{00000000-0005-0000-0000-0000E95D0000}"/>
    <cellStyle name="RowTitles-Col2 3 2 6 3 3 2 2" xfId="39094" xr:uid="{00000000-0005-0000-0000-0000EA5D0000}"/>
    <cellStyle name="RowTitles-Col2 3 2 6 3 4" xfId="9878" xr:uid="{00000000-0005-0000-0000-0000EB5D0000}"/>
    <cellStyle name="RowTitles-Col2 3 2 6 4" xfId="11377" xr:uid="{00000000-0005-0000-0000-0000EC5D0000}"/>
    <cellStyle name="RowTitles-Col2 3 2 6 4 2" xfId="21802" xr:uid="{00000000-0005-0000-0000-0000ED5D0000}"/>
    <cellStyle name="RowTitles-Col2 3 2 6 4 3" xfId="31049" xr:uid="{00000000-0005-0000-0000-0000EE5D0000}"/>
    <cellStyle name="RowTitles-Col2 3 2 6 5" xfId="15084" xr:uid="{00000000-0005-0000-0000-0000EF5D0000}"/>
    <cellStyle name="RowTitles-Col2 3 2 6 5 2" xfId="27753" xr:uid="{00000000-0005-0000-0000-0000F05D0000}"/>
    <cellStyle name="RowTitles-Col2 3 2 6 5 2 2" xfId="36565" xr:uid="{00000000-0005-0000-0000-0000F15D0000}"/>
    <cellStyle name="RowTitles-Col2 3 2 6 6" xfId="6009" xr:uid="{00000000-0005-0000-0000-0000F25D0000}"/>
    <cellStyle name="RowTitles-Col2 3 2 6 6 2" xfId="4678" xr:uid="{00000000-0005-0000-0000-0000F35D0000}"/>
    <cellStyle name="RowTitles-Col2 3 2 7" xfId="2774" xr:uid="{00000000-0005-0000-0000-0000F45D0000}"/>
    <cellStyle name="RowTitles-Col2 3 2 7 2" xfId="12415" xr:uid="{00000000-0005-0000-0000-0000F55D0000}"/>
    <cellStyle name="RowTitles-Col2 3 2 7 2 2" xfId="22815" xr:uid="{00000000-0005-0000-0000-0000F65D0000}"/>
    <cellStyle name="RowTitles-Col2 3 2 7 2 3" xfId="31696" xr:uid="{00000000-0005-0000-0000-0000F75D0000}"/>
    <cellStyle name="RowTitles-Col2 3 2 7 3" xfId="16062" xr:uid="{00000000-0005-0000-0000-0000F85D0000}"/>
    <cellStyle name="RowTitles-Col2 3 2 7 3 2" xfId="28728" xr:uid="{00000000-0005-0000-0000-0000F95D0000}"/>
    <cellStyle name="RowTitles-Col2 3 2 7 3 2 2" xfId="37515" xr:uid="{00000000-0005-0000-0000-0000FA5D0000}"/>
    <cellStyle name="RowTitles-Col2 3 2 7 4" xfId="6461" xr:uid="{00000000-0005-0000-0000-0000FB5D0000}"/>
    <cellStyle name="RowTitles-Col2 3 2 8" xfId="8023" xr:uid="{00000000-0005-0000-0000-0000FC5D0000}"/>
    <cellStyle name="RowTitles-Col2 3 2_STUD aligned by INSTIT" xfId="5031" xr:uid="{00000000-0005-0000-0000-0000FD5D0000}"/>
    <cellStyle name="RowTitles-Col2 3 3" xfId="480" xr:uid="{00000000-0005-0000-0000-0000FE5D0000}"/>
    <cellStyle name="RowTitles-Col2 3 3 2" xfId="836" xr:uid="{00000000-0005-0000-0000-0000FF5D0000}"/>
    <cellStyle name="RowTitles-Col2 3 3 2 2" xfId="2781" xr:uid="{00000000-0005-0000-0000-0000005E0000}"/>
    <cellStyle name="RowTitles-Col2 3 3 2 2 2" xfId="12422" xr:uid="{00000000-0005-0000-0000-0000015E0000}"/>
    <cellStyle name="RowTitles-Col2 3 3 2 2 2 2" xfId="22822" xr:uid="{00000000-0005-0000-0000-0000025E0000}"/>
    <cellStyle name="RowTitles-Col2 3 3 2 2 2 3" xfId="31703" xr:uid="{00000000-0005-0000-0000-0000035E0000}"/>
    <cellStyle name="RowTitles-Col2 3 3 2 2 3" xfId="16069" xr:uid="{00000000-0005-0000-0000-0000045E0000}"/>
    <cellStyle name="RowTitles-Col2 3 3 2 2 3 2" xfId="28735" xr:uid="{00000000-0005-0000-0000-0000055E0000}"/>
    <cellStyle name="RowTitles-Col2 3 3 2 2 3 2 2" xfId="37522" xr:uid="{00000000-0005-0000-0000-0000065E0000}"/>
    <cellStyle name="RowTitles-Col2 3 3 2 2 4" xfId="6780" xr:uid="{00000000-0005-0000-0000-0000075E0000}"/>
    <cellStyle name="RowTitles-Col2 3 3 2 3" xfId="3617" xr:uid="{00000000-0005-0000-0000-0000085E0000}"/>
    <cellStyle name="RowTitles-Col2 3 3 2 3 2" xfId="13245" xr:uid="{00000000-0005-0000-0000-0000095E0000}"/>
    <cellStyle name="RowTitles-Col2 3 3 2 3 2 2" xfId="23612" xr:uid="{00000000-0005-0000-0000-00000A5E0000}"/>
    <cellStyle name="RowTitles-Col2 3 3 2 3 2 3" xfId="32396" xr:uid="{00000000-0005-0000-0000-00000B5E0000}"/>
    <cellStyle name="RowTitles-Col2 3 3 2 3 3" xfId="16851" xr:uid="{00000000-0005-0000-0000-00000C5E0000}"/>
    <cellStyle name="RowTitles-Col2 3 3 2 3 3 2" xfId="29517" xr:uid="{00000000-0005-0000-0000-00000D5E0000}"/>
    <cellStyle name="RowTitles-Col2 3 3 2 3 3 2 2" xfId="38297" xr:uid="{00000000-0005-0000-0000-00000E5E0000}"/>
    <cellStyle name="RowTitles-Col2 3 3 2 3 4" xfId="8286" xr:uid="{00000000-0005-0000-0000-00000F5E0000}"/>
    <cellStyle name="RowTitles-Col2 3 3 2 3 4 2" xfId="20219" xr:uid="{00000000-0005-0000-0000-0000105E0000}"/>
    <cellStyle name="RowTitles-Col2 3 3 2 4" xfId="9078" xr:uid="{00000000-0005-0000-0000-0000115E0000}"/>
    <cellStyle name="RowTitles-Col2 3 3 2 5" xfId="10590" xr:uid="{00000000-0005-0000-0000-0000125E0000}"/>
    <cellStyle name="RowTitles-Col2 3 3 2 5 2" xfId="21074" xr:uid="{00000000-0005-0000-0000-0000135E0000}"/>
    <cellStyle name="RowTitles-Col2 3 3 2 5 3" xfId="30525" xr:uid="{00000000-0005-0000-0000-0000145E0000}"/>
    <cellStyle name="RowTitles-Col2 3 3 2 6" xfId="14251" xr:uid="{00000000-0005-0000-0000-0000155E0000}"/>
    <cellStyle name="RowTitles-Col2 3 3 2 6 2" xfId="26952" xr:uid="{00000000-0005-0000-0000-0000165E0000}"/>
    <cellStyle name="RowTitles-Col2 3 3 2 6 2 2" xfId="35795" xr:uid="{00000000-0005-0000-0000-0000175E0000}"/>
    <cellStyle name="RowTitles-Col2 3 3 2 7" xfId="5309" xr:uid="{00000000-0005-0000-0000-0000185E0000}"/>
    <cellStyle name="RowTitles-Col2 3 3 2 7 2" xfId="18249" xr:uid="{00000000-0005-0000-0000-0000195E0000}"/>
    <cellStyle name="RowTitles-Col2 3 3 3" xfId="1115" xr:uid="{00000000-0005-0000-0000-00001A5E0000}"/>
    <cellStyle name="RowTitles-Col2 3 3 3 2" xfId="2782" xr:uid="{00000000-0005-0000-0000-00001B5E0000}"/>
    <cellStyle name="RowTitles-Col2 3 3 3 2 2" xfId="12423" xr:uid="{00000000-0005-0000-0000-00001C5E0000}"/>
    <cellStyle name="RowTitles-Col2 3 3 3 2 2 2" xfId="22823" xr:uid="{00000000-0005-0000-0000-00001D5E0000}"/>
    <cellStyle name="RowTitles-Col2 3 3 3 2 2 3" xfId="31704" xr:uid="{00000000-0005-0000-0000-00001E5E0000}"/>
    <cellStyle name="RowTitles-Col2 3 3 3 2 3" xfId="16070" xr:uid="{00000000-0005-0000-0000-00001F5E0000}"/>
    <cellStyle name="RowTitles-Col2 3 3 3 2 3 2" xfId="28736" xr:uid="{00000000-0005-0000-0000-0000205E0000}"/>
    <cellStyle name="RowTitles-Col2 3 3 3 2 3 2 2" xfId="37523" xr:uid="{00000000-0005-0000-0000-0000215E0000}"/>
    <cellStyle name="RowTitles-Col2 3 3 3 2 4" xfId="6954" xr:uid="{00000000-0005-0000-0000-0000225E0000}"/>
    <cellStyle name="RowTitles-Col2 3 3 3 3" xfId="3893" xr:uid="{00000000-0005-0000-0000-0000235E0000}"/>
    <cellStyle name="RowTitles-Col2 3 3 3 3 2" xfId="13516" xr:uid="{00000000-0005-0000-0000-0000245E0000}"/>
    <cellStyle name="RowTitles-Col2 3 3 3 3 2 2" xfId="23876" xr:uid="{00000000-0005-0000-0000-0000255E0000}"/>
    <cellStyle name="RowTitles-Col2 3 3 3 3 2 3" xfId="32589" xr:uid="{00000000-0005-0000-0000-0000265E0000}"/>
    <cellStyle name="RowTitles-Col2 3 3 3 3 3" xfId="17106" xr:uid="{00000000-0005-0000-0000-0000275E0000}"/>
    <cellStyle name="RowTitles-Col2 3 3 3 3 3 2" xfId="29772" xr:uid="{00000000-0005-0000-0000-0000285E0000}"/>
    <cellStyle name="RowTitles-Col2 3 3 3 3 3 2 2" xfId="38550" xr:uid="{00000000-0005-0000-0000-0000295E0000}"/>
    <cellStyle name="RowTitles-Col2 3 3 3 3 4" xfId="8462" xr:uid="{00000000-0005-0000-0000-00002A5E0000}"/>
    <cellStyle name="RowTitles-Col2 3 3 3 3 4 2" xfId="19827" xr:uid="{00000000-0005-0000-0000-00002B5E0000}"/>
    <cellStyle name="RowTitles-Col2 3 3 3 4" xfId="9257" xr:uid="{00000000-0005-0000-0000-00002C5E0000}"/>
    <cellStyle name="RowTitles-Col2 3 3 4" xfId="1344" xr:uid="{00000000-0005-0000-0000-00002D5E0000}"/>
    <cellStyle name="RowTitles-Col2 3 3 4 2" xfId="2783" xr:uid="{00000000-0005-0000-0000-00002E5E0000}"/>
    <cellStyle name="RowTitles-Col2 3 3 4 2 2" xfId="12424" xr:uid="{00000000-0005-0000-0000-00002F5E0000}"/>
    <cellStyle name="RowTitles-Col2 3 3 4 2 2 2" xfId="22824" xr:uid="{00000000-0005-0000-0000-0000305E0000}"/>
    <cellStyle name="RowTitles-Col2 3 3 4 2 2 3" xfId="31705" xr:uid="{00000000-0005-0000-0000-0000315E0000}"/>
    <cellStyle name="RowTitles-Col2 3 3 4 2 3" xfId="16071" xr:uid="{00000000-0005-0000-0000-0000325E0000}"/>
    <cellStyle name="RowTitles-Col2 3 3 4 2 3 2" xfId="28737" xr:uid="{00000000-0005-0000-0000-0000335E0000}"/>
    <cellStyle name="RowTitles-Col2 3 3 4 2 3 2 2" xfId="37524" xr:uid="{00000000-0005-0000-0000-0000345E0000}"/>
    <cellStyle name="RowTitles-Col2 3 3 4 2 4" xfId="7556" xr:uid="{00000000-0005-0000-0000-0000355E0000}"/>
    <cellStyle name="RowTitles-Col2 3 3 4 3" xfId="4122" xr:uid="{00000000-0005-0000-0000-0000365E0000}"/>
    <cellStyle name="RowTitles-Col2 3 3 4 3 2" xfId="13744" xr:uid="{00000000-0005-0000-0000-0000375E0000}"/>
    <cellStyle name="RowTitles-Col2 3 3 4 3 2 2" xfId="24094" xr:uid="{00000000-0005-0000-0000-0000385E0000}"/>
    <cellStyle name="RowTitles-Col2 3 3 4 3 2 3" xfId="32761" xr:uid="{00000000-0005-0000-0000-0000395E0000}"/>
    <cellStyle name="RowTitles-Col2 3 3 4 3 3" xfId="17319" xr:uid="{00000000-0005-0000-0000-00003A5E0000}"/>
    <cellStyle name="RowTitles-Col2 3 3 4 3 3 2" xfId="29985" xr:uid="{00000000-0005-0000-0000-00003B5E0000}"/>
    <cellStyle name="RowTitles-Col2 3 3 4 3 3 2 2" xfId="38762" xr:uid="{00000000-0005-0000-0000-00003C5E0000}"/>
    <cellStyle name="RowTitles-Col2 3 3 4 3 4" xfId="9879" xr:uid="{00000000-0005-0000-0000-00003D5E0000}"/>
    <cellStyle name="RowTitles-Col2 3 3 4 4" xfId="11015" xr:uid="{00000000-0005-0000-0000-00003E5E0000}"/>
    <cellStyle name="RowTitles-Col2 3 3 4 4 2" xfId="21452" xr:uid="{00000000-0005-0000-0000-00003F5E0000}"/>
    <cellStyle name="RowTitles-Col2 3 3 4 4 3" xfId="30776" xr:uid="{00000000-0005-0000-0000-0000405E0000}"/>
    <cellStyle name="RowTitles-Col2 3 3 4 5" xfId="14722" xr:uid="{00000000-0005-0000-0000-0000415E0000}"/>
    <cellStyle name="RowTitles-Col2 3 3 4 5 2" xfId="27405" xr:uid="{00000000-0005-0000-0000-0000425E0000}"/>
    <cellStyle name="RowTitles-Col2 3 3 4 5 2 2" xfId="36233" xr:uid="{00000000-0005-0000-0000-0000435E0000}"/>
    <cellStyle name="RowTitles-Col2 3 3 4 6" xfId="6010" xr:uid="{00000000-0005-0000-0000-0000445E0000}"/>
    <cellStyle name="RowTitles-Col2 3 3 4 6 2" xfId="20434" xr:uid="{00000000-0005-0000-0000-0000455E0000}"/>
    <cellStyle name="RowTitles-Col2 3 3 5" xfId="1560" xr:uid="{00000000-0005-0000-0000-0000465E0000}"/>
    <cellStyle name="RowTitles-Col2 3 3 5 2" xfId="2784" xr:uid="{00000000-0005-0000-0000-0000475E0000}"/>
    <cellStyle name="RowTitles-Col2 3 3 5 2 2" xfId="12425" xr:uid="{00000000-0005-0000-0000-0000485E0000}"/>
    <cellStyle name="RowTitles-Col2 3 3 5 2 2 2" xfId="22825" xr:uid="{00000000-0005-0000-0000-0000495E0000}"/>
    <cellStyle name="RowTitles-Col2 3 3 5 2 2 3" xfId="31706" xr:uid="{00000000-0005-0000-0000-00004A5E0000}"/>
    <cellStyle name="RowTitles-Col2 3 3 5 2 3" xfId="16072" xr:uid="{00000000-0005-0000-0000-00004B5E0000}"/>
    <cellStyle name="RowTitles-Col2 3 3 5 2 3 2" xfId="28738" xr:uid="{00000000-0005-0000-0000-00004C5E0000}"/>
    <cellStyle name="RowTitles-Col2 3 3 5 2 3 2 2" xfId="37525" xr:uid="{00000000-0005-0000-0000-00004D5E0000}"/>
    <cellStyle name="RowTitles-Col2 3 3 5 2 4" xfId="7557" xr:uid="{00000000-0005-0000-0000-00004E5E0000}"/>
    <cellStyle name="RowTitles-Col2 3 3 5 3" xfId="4338" xr:uid="{00000000-0005-0000-0000-00004F5E0000}"/>
    <cellStyle name="RowTitles-Col2 3 3 5 3 2" xfId="13960" xr:uid="{00000000-0005-0000-0000-0000505E0000}"/>
    <cellStyle name="RowTitles-Col2 3 3 5 3 2 2" xfId="24299" xr:uid="{00000000-0005-0000-0000-0000515E0000}"/>
    <cellStyle name="RowTitles-Col2 3 3 5 3 2 3" xfId="32922" xr:uid="{00000000-0005-0000-0000-0000525E0000}"/>
    <cellStyle name="RowTitles-Col2 3 3 5 3 3" xfId="17517" xr:uid="{00000000-0005-0000-0000-0000535E0000}"/>
    <cellStyle name="RowTitles-Col2 3 3 5 3 3 2" xfId="30183" xr:uid="{00000000-0005-0000-0000-0000545E0000}"/>
    <cellStyle name="RowTitles-Col2 3 3 5 3 3 2 2" xfId="38960" xr:uid="{00000000-0005-0000-0000-0000555E0000}"/>
    <cellStyle name="RowTitles-Col2 3 3 5 3 4" xfId="9880" xr:uid="{00000000-0005-0000-0000-0000565E0000}"/>
    <cellStyle name="RowTitles-Col2 3 3 5 4" xfId="11231" xr:uid="{00000000-0005-0000-0000-0000575E0000}"/>
    <cellStyle name="RowTitles-Col2 3 3 5 4 2" xfId="21660" xr:uid="{00000000-0005-0000-0000-0000585E0000}"/>
    <cellStyle name="RowTitles-Col2 3 3 5 4 3" xfId="30937" xr:uid="{00000000-0005-0000-0000-0000595E0000}"/>
    <cellStyle name="RowTitles-Col2 3 3 5 5" xfId="14938" xr:uid="{00000000-0005-0000-0000-00005A5E0000}"/>
    <cellStyle name="RowTitles-Col2 3 3 5 5 2" xfId="27612" xr:uid="{00000000-0005-0000-0000-00005B5E0000}"/>
    <cellStyle name="RowTitles-Col2 3 3 5 5 2 2" xfId="36431" xr:uid="{00000000-0005-0000-0000-00005C5E0000}"/>
    <cellStyle name="RowTitles-Col2 3 3 5 6" xfId="6011" xr:uid="{00000000-0005-0000-0000-00005D5E0000}"/>
    <cellStyle name="RowTitles-Col2 3 3 5 6 2" xfId="20626" xr:uid="{00000000-0005-0000-0000-00005E5E0000}"/>
    <cellStyle name="RowTitles-Col2 3 3 6" xfId="1762" xr:uid="{00000000-0005-0000-0000-00005F5E0000}"/>
    <cellStyle name="RowTitles-Col2 3 3 6 2" xfId="2785" xr:uid="{00000000-0005-0000-0000-0000605E0000}"/>
    <cellStyle name="RowTitles-Col2 3 3 6 2 2" xfId="12426" xr:uid="{00000000-0005-0000-0000-0000615E0000}"/>
    <cellStyle name="RowTitles-Col2 3 3 6 2 2 2" xfId="22826" xr:uid="{00000000-0005-0000-0000-0000625E0000}"/>
    <cellStyle name="RowTitles-Col2 3 3 6 2 2 3" xfId="31707" xr:uid="{00000000-0005-0000-0000-0000635E0000}"/>
    <cellStyle name="RowTitles-Col2 3 3 6 2 3" xfId="16073" xr:uid="{00000000-0005-0000-0000-0000645E0000}"/>
    <cellStyle name="RowTitles-Col2 3 3 6 2 3 2" xfId="28739" xr:uid="{00000000-0005-0000-0000-0000655E0000}"/>
    <cellStyle name="RowTitles-Col2 3 3 6 2 3 2 2" xfId="37526" xr:uid="{00000000-0005-0000-0000-0000665E0000}"/>
    <cellStyle name="RowTitles-Col2 3 3 6 2 4" xfId="7558" xr:uid="{00000000-0005-0000-0000-0000675E0000}"/>
    <cellStyle name="RowTitles-Col2 3 3 6 3" xfId="4540" xr:uid="{00000000-0005-0000-0000-0000685E0000}"/>
    <cellStyle name="RowTitles-Col2 3 3 6 3 2" xfId="14162" xr:uid="{00000000-0005-0000-0000-0000695E0000}"/>
    <cellStyle name="RowTitles-Col2 3 3 6 3 2 2" xfId="24492" xr:uid="{00000000-0005-0000-0000-00006A5E0000}"/>
    <cellStyle name="RowTitles-Col2 3 3 6 3 2 3" xfId="33074" xr:uid="{00000000-0005-0000-0000-00006B5E0000}"/>
    <cellStyle name="RowTitles-Col2 3 3 6 3 3" xfId="17704" xr:uid="{00000000-0005-0000-0000-00006C5E0000}"/>
    <cellStyle name="RowTitles-Col2 3 3 6 3 3 2" xfId="30370" xr:uid="{00000000-0005-0000-0000-00006D5E0000}"/>
    <cellStyle name="RowTitles-Col2 3 3 6 3 3 2 2" xfId="39147" xr:uid="{00000000-0005-0000-0000-00006E5E0000}"/>
    <cellStyle name="RowTitles-Col2 3 3 6 3 4" xfId="9881" xr:uid="{00000000-0005-0000-0000-00006F5E0000}"/>
    <cellStyle name="RowTitles-Col2 3 3 6 4" xfId="11433" xr:uid="{00000000-0005-0000-0000-0000705E0000}"/>
    <cellStyle name="RowTitles-Col2 3 3 6 4 2" xfId="21856" xr:uid="{00000000-0005-0000-0000-0000715E0000}"/>
    <cellStyle name="RowTitles-Col2 3 3 6 4 3" xfId="31089" xr:uid="{00000000-0005-0000-0000-0000725E0000}"/>
    <cellStyle name="RowTitles-Col2 3 3 6 5" xfId="15140" xr:uid="{00000000-0005-0000-0000-0000735E0000}"/>
    <cellStyle name="RowTitles-Col2 3 3 6 5 2" xfId="27807" xr:uid="{00000000-0005-0000-0000-0000745E0000}"/>
    <cellStyle name="RowTitles-Col2 3 3 6 5 2 2" xfId="36618" xr:uid="{00000000-0005-0000-0000-0000755E0000}"/>
    <cellStyle name="RowTitles-Col2 3 3 6 6" xfId="6012" xr:uid="{00000000-0005-0000-0000-0000765E0000}"/>
    <cellStyle name="RowTitles-Col2 3 3 6 6 2" xfId="24719" xr:uid="{00000000-0005-0000-0000-0000775E0000}"/>
    <cellStyle name="RowTitles-Col2 3 3 7" xfId="2780" xr:uid="{00000000-0005-0000-0000-0000785E0000}"/>
    <cellStyle name="RowTitles-Col2 3 3 7 2" xfId="12421" xr:uid="{00000000-0005-0000-0000-0000795E0000}"/>
    <cellStyle name="RowTitles-Col2 3 3 7 2 2" xfId="22821" xr:uid="{00000000-0005-0000-0000-00007A5E0000}"/>
    <cellStyle name="RowTitles-Col2 3 3 7 2 3" xfId="31702" xr:uid="{00000000-0005-0000-0000-00007B5E0000}"/>
    <cellStyle name="RowTitles-Col2 3 3 7 3" xfId="16068" xr:uid="{00000000-0005-0000-0000-00007C5E0000}"/>
    <cellStyle name="RowTitles-Col2 3 3 7 3 2" xfId="28734" xr:uid="{00000000-0005-0000-0000-00007D5E0000}"/>
    <cellStyle name="RowTitles-Col2 3 3 7 3 2 2" xfId="37521" xr:uid="{00000000-0005-0000-0000-00007E5E0000}"/>
    <cellStyle name="RowTitles-Col2 3 3 7 4" xfId="6516" xr:uid="{00000000-0005-0000-0000-00007F5E0000}"/>
    <cellStyle name="RowTitles-Col2 3 3 8" xfId="3353" xr:uid="{00000000-0005-0000-0000-0000805E0000}"/>
    <cellStyle name="RowTitles-Col2 3 3 8 2" xfId="12994" xr:uid="{00000000-0005-0000-0000-0000815E0000}"/>
    <cellStyle name="RowTitles-Col2 3 3 8 2 2" xfId="23363" xr:uid="{00000000-0005-0000-0000-0000825E0000}"/>
    <cellStyle name="RowTitles-Col2 3 3 8 2 3" xfId="32226" xr:uid="{00000000-0005-0000-0000-0000835E0000}"/>
    <cellStyle name="RowTitles-Col2 3 3 8 3" xfId="16606" xr:uid="{00000000-0005-0000-0000-0000845E0000}"/>
    <cellStyle name="RowTitles-Col2 3 3 8 3 2" xfId="29272" xr:uid="{00000000-0005-0000-0000-0000855E0000}"/>
    <cellStyle name="RowTitles-Col2 3 3 8 3 2 2" xfId="38059" xr:uid="{00000000-0005-0000-0000-0000865E0000}"/>
    <cellStyle name="RowTitles-Col2 3 3 8 4" xfId="8061" xr:uid="{00000000-0005-0000-0000-0000875E0000}"/>
    <cellStyle name="RowTitles-Col2 3 3_STUD aligned by INSTIT" xfId="5032" xr:uid="{00000000-0005-0000-0000-0000885E0000}"/>
    <cellStyle name="RowTitles-Col2 3 4" xfId="516" xr:uid="{00000000-0005-0000-0000-0000895E0000}"/>
    <cellStyle name="RowTitles-Col2 3 4 2" xfId="872" xr:uid="{00000000-0005-0000-0000-00008A5E0000}"/>
    <cellStyle name="RowTitles-Col2 3 4 2 2" xfId="2787" xr:uid="{00000000-0005-0000-0000-00008B5E0000}"/>
    <cellStyle name="RowTitles-Col2 3 4 2 2 2" xfId="12428" xr:uid="{00000000-0005-0000-0000-00008C5E0000}"/>
    <cellStyle name="RowTitles-Col2 3 4 2 2 2 2" xfId="22828" xr:uid="{00000000-0005-0000-0000-00008D5E0000}"/>
    <cellStyle name="RowTitles-Col2 3 4 2 2 2 3" xfId="31709" xr:uid="{00000000-0005-0000-0000-00008E5E0000}"/>
    <cellStyle name="RowTitles-Col2 3 4 2 2 3" xfId="16075" xr:uid="{00000000-0005-0000-0000-00008F5E0000}"/>
    <cellStyle name="RowTitles-Col2 3 4 2 2 3 2" xfId="28741" xr:uid="{00000000-0005-0000-0000-0000905E0000}"/>
    <cellStyle name="RowTitles-Col2 3 4 2 2 3 2 2" xfId="37528" xr:uid="{00000000-0005-0000-0000-0000915E0000}"/>
    <cellStyle name="RowTitles-Col2 3 4 2 2 4" xfId="6814" xr:uid="{00000000-0005-0000-0000-0000925E0000}"/>
    <cellStyle name="RowTitles-Col2 3 4 2 3" xfId="3653" xr:uid="{00000000-0005-0000-0000-0000935E0000}"/>
    <cellStyle name="RowTitles-Col2 3 4 2 3 2" xfId="13280" xr:uid="{00000000-0005-0000-0000-0000945E0000}"/>
    <cellStyle name="RowTitles-Col2 3 4 2 3 2 2" xfId="23646" xr:uid="{00000000-0005-0000-0000-0000955E0000}"/>
    <cellStyle name="RowTitles-Col2 3 4 2 3 2 3" xfId="32428" xr:uid="{00000000-0005-0000-0000-0000965E0000}"/>
    <cellStyle name="RowTitles-Col2 3 4 2 3 3" xfId="16886" xr:uid="{00000000-0005-0000-0000-0000975E0000}"/>
    <cellStyle name="RowTitles-Col2 3 4 2 3 3 2" xfId="29552" xr:uid="{00000000-0005-0000-0000-0000985E0000}"/>
    <cellStyle name="RowTitles-Col2 3 4 2 3 3 2 2" xfId="38331" xr:uid="{00000000-0005-0000-0000-0000995E0000}"/>
    <cellStyle name="RowTitles-Col2 3 4 2 3 4" xfId="8320" xr:uid="{00000000-0005-0000-0000-00009A5E0000}"/>
    <cellStyle name="RowTitles-Col2 3 4 2 3 4 2" xfId="19178" xr:uid="{00000000-0005-0000-0000-00009B5E0000}"/>
    <cellStyle name="RowTitles-Col2 3 4 2 4" xfId="9113" xr:uid="{00000000-0005-0000-0000-00009C5E0000}"/>
    <cellStyle name="RowTitles-Col2 3 4 2 5" xfId="10624" xr:uid="{00000000-0005-0000-0000-00009D5E0000}"/>
    <cellStyle name="RowTitles-Col2 3 4 2 5 2" xfId="21107" xr:uid="{00000000-0005-0000-0000-00009E5E0000}"/>
    <cellStyle name="RowTitles-Col2 3 4 2 5 3" xfId="30557" xr:uid="{00000000-0005-0000-0000-00009F5E0000}"/>
    <cellStyle name="RowTitles-Col2 3 4 3" xfId="1151" xr:uid="{00000000-0005-0000-0000-0000A05E0000}"/>
    <cellStyle name="RowTitles-Col2 3 4 3 2" xfId="2788" xr:uid="{00000000-0005-0000-0000-0000A15E0000}"/>
    <cellStyle name="RowTitles-Col2 3 4 3 2 2" xfId="12429" xr:uid="{00000000-0005-0000-0000-0000A25E0000}"/>
    <cellStyle name="RowTitles-Col2 3 4 3 2 2 2" xfId="22829" xr:uid="{00000000-0005-0000-0000-0000A35E0000}"/>
    <cellStyle name="RowTitles-Col2 3 4 3 2 2 3" xfId="31710" xr:uid="{00000000-0005-0000-0000-0000A45E0000}"/>
    <cellStyle name="RowTitles-Col2 3 4 3 2 3" xfId="16076" xr:uid="{00000000-0005-0000-0000-0000A55E0000}"/>
    <cellStyle name="RowTitles-Col2 3 4 3 2 3 2" xfId="28742" xr:uid="{00000000-0005-0000-0000-0000A65E0000}"/>
    <cellStyle name="RowTitles-Col2 3 4 3 2 3 2 2" xfId="37529" xr:uid="{00000000-0005-0000-0000-0000A75E0000}"/>
    <cellStyle name="RowTitles-Col2 3 4 3 2 4" xfId="6988" xr:uid="{00000000-0005-0000-0000-0000A85E0000}"/>
    <cellStyle name="RowTitles-Col2 3 4 3 3" xfId="3929" xr:uid="{00000000-0005-0000-0000-0000A95E0000}"/>
    <cellStyle name="RowTitles-Col2 3 4 3 3 2" xfId="13551" xr:uid="{00000000-0005-0000-0000-0000AA5E0000}"/>
    <cellStyle name="RowTitles-Col2 3 4 3 3 2 2" xfId="23911" xr:uid="{00000000-0005-0000-0000-0000AB5E0000}"/>
    <cellStyle name="RowTitles-Col2 3 4 3 3 2 3" xfId="32621" xr:uid="{00000000-0005-0000-0000-0000AC5E0000}"/>
    <cellStyle name="RowTitles-Col2 3 4 3 3 3" xfId="17141" xr:uid="{00000000-0005-0000-0000-0000AD5E0000}"/>
    <cellStyle name="RowTitles-Col2 3 4 3 3 3 2" xfId="29807" xr:uid="{00000000-0005-0000-0000-0000AE5E0000}"/>
    <cellStyle name="RowTitles-Col2 3 4 3 3 3 2 2" xfId="38584" xr:uid="{00000000-0005-0000-0000-0000AF5E0000}"/>
    <cellStyle name="RowTitles-Col2 3 4 3 3 4" xfId="8496" xr:uid="{00000000-0005-0000-0000-0000B05E0000}"/>
    <cellStyle name="RowTitles-Col2 3 4 3 3 4 2" xfId="20965" xr:uid="{00000000-0005-0000-0000-0000B15E0000}"/>
    <cellStyle name="RowTitles-Col2 3 4 3 4" xfId="9292" xr:uid="{00000000-0005-0000-0000-0000B25E0000}"/>
    <cellStyle name="RowTitles-Col2 3 4 3 5" xfId="14529" xr:uid="{00000000-0005-0000-0000-0000B35E0000}"/>
    <cellStyle name="RowTitles-Col2 3 4 3 5 2" xfId="27220" xr:uid="{00000000-0005-0000-0000-0000B45E0000}"/>
    <cellStyle name="RowTitles-Col2 3 4 3 5 2 2" xfId="36055" xr:uid="{00000000-0005-0000-0000-0000B55E0000}"/>
    <cellStyle name="RowTitles-Col2 3 4 3 6" xfId="5456" xr:uid="{00000000-0005-0000-0000-0000B65E0000}"/>
    <cellStyle name="RowTitles-Col2 3 4 3 6 2" xfId="25224" xr:uid="{00000000-0005-0000-0000-0000B75E0000}"/>
    <cellStyle name="RowTitles-Col2 3 4 4" xfId="1379" xr:uid="{00000000-0005-0000-0000-0000B85E0000}"/>
    <cellStyle name="RowTitles-Col2 3 4 4 2" xfId="2789" xr:uid="{00000000-0005-0000-0000-0000B95E0000}"/>
    <cellStyle name="RowTitles-Col2 3 4 4 2 2" xfId="12430" xr:uid="{00000000-0005-0000-0000-0000BA5E0000}"/>
    <cellStyle name="RowTitles-Col2 3 4 4 2 2 2" xfId="22830" xr:uid="{00000000-0005-0000-0000-0000BB5E0000}"/>
    <cellStyle name="RowTitles-Col2 3 4 4 2 2 3" xfId="31711" xr:uid="{00000000-0005-0000-0000-0000BC5E0000}"/>
    <cellStyle name="RowTitles-Col2 3 4 4 2 3" xfId="16077" xr:uid="{00000000-0005-0000-0000-0000BD5E0000}"/>
    <cellStyle name="RowTitles-Col2 3 4 4 2 3 2" xfId="28743" xr:uid="{00000000-0005-0000-0000-0000BE5E0000}"/>
    <cellStyle name="RowTitles-Col2 3 4 4 2 3 2 2" xfId="37530" xr:uid="{00000000-0005-0000-0000-0000BF5E0000}"/>
    <cellStyle name="RowTitles-Col2 3 4 4 2 4" xfId="7158" xr:uid="{00000000-0005-0000-0000-0000C05E0000}"/>
    <cellStyle name="RowTitles-Col2 3 4 4 3" xfId="4157" xr:uid="{00000000-0005-0000-0000-0000C15E0000}"/>
    <cellStyle name="RowTitles-Col2 3 4 4 3 2" xfId="13779" xr:uid="{00000000-0005-0000-0000-0000C25E0000}"/>
    <cellStyle name="RowTitles-Col2 3 4 4 3 2 2" xfId="24128" xr:uid="{00000000-0005-0000-0000-0000C35E0000}"/>
    <cellStyle name="RowTitles-Col2 3 4 4 3 2 3" xfId="32793" xr:uid="{00000000-0005-0000-0000-0000C45E0000}"/>
    <cellStyle name="RowTitles-Col2 3 4 4 3 3" xfId="17353" xr:uid="{00000000-0005-0000-0000-0000C55E0000}"/>
    <cellStyle name="RowTitles-Col2 3 4 4 3 3 2" xfId="30019" xr:uid="{00000000-0005-0000-0000-0000C65E0000}"/>
    <cellStyle name="RowTitles-Col2 3 4 4 3 3 2 2" xfId="38796" xr:uid="{00000000-0005-0000-0000-0000C75E0000}"/>
    <cellStyle name="RowTitles-Col2 3 4 4 3 4" xfId="8666" xr:uid="{00000000-0005-0000-0000-0000C85E0000}"/>
    <cellStyle name="RowTitles-Col2 3 4 4 3 4 2" xfId="18348" xr:uid="{00000000-0005-0000-0000-0000C95E0000}"/>
    <cellStyle name="RowTitles-Col2 3 4 4 4" xfId="9461" xr:uid="{00000000-0005-0000-0000-0000CA5E0000}"/>
    <cellStyle name="RowTitles-Col2 3 4 4 5" xfId="11050" xr:uid="{00000000-0005-0000-0000-0000CB5E0000}"/>
    <cellStyle name="RowTitles-Col2 3 4 4 5 2" xfId="21487" xr:uid="{00000000-0005-0000-0000-0000CC5E0000}"/>
    <cellStyle name="RowTitles-Col2 3 4 4 5 3" xfId="30808" xr:uid="{00000000-0005-0000-0000-0000CD5E0000}"/>
    <cellStyle name="RowTitles-Col2 3 4 4 6" xfId="14757" xr:uid="{00000000-0005-0000-0000-0000CE5E0000}"/>
    <cellStyle name="RowTitles-Col2 3 4 4 6 2" xfId="27440" xr:uid="{00000000-0005-0000-0000-0000CF5E0000}"/>
    <cellStyle name="RowTitles-Col2 3 4 4 6 2 2" xfId="36267" xr:uid="{00000000-0005-0000-0000-0000D05E0000}"/>
    <cellStyle name="RowTitles-Col2 3 4 4 7" xfId="5617" xr:uid="{00000000-0005-0000-0000-0000D15E0000}"/>
    <cellStyle name="RowTitles-Col2 3 4 4 7 2" xfId="18538" xr:uid="{00000000-0005-0000-0000-0000D25E0000}"/>
    <cellStyle name="RowTitles-Col2 3 4 5" xfId="1595" xr:uid="{00000000-0005-0000-0000-0000D35E0000}"/>
    <cellStyle name="RowTitles-Col2 3 4 5 2" xfId="2790" xr:uid="{00000000-0005-0000-0000-0000D45E0000}"/>
    <cellStyle name="RowTitles-Col2 3 4 5 2 2" xfId="12431" xr:uid="{00000000-0005-0000-0000-0000D55E0000}"/>
    <cellStyle name="RowTitles-Col2 3 4 5 2 2 2" xfId="22831" xr:uid="{00000000-0005-0000-0000-0000D65E0000}"/>
    <cellStyle name="RowTitles-Col2 3 4 5 2 2 3" xfId="31712" xr:uid="{00000000-0005-0000-0000-0000D75E0000}"/>
    <cellStyle name="RowTitles-Col2 3 4 5 2 3" xfId="16078" xr:uid="{00000000-0005-0000-0000-0000D85E0000}"/>
    <cellStyle name="RowTitles-Col2 3 4 5 2 3 2" xfId="28744" xr:uid="{00000000-0005-0000-0000-0000D95E0000}"/>
    <cellStyle name="RowTitles-Col2 3 4 5 2 3 2 2" xfId="37531" xr:uid="{00000000-0005-0000-0000-0000DA5E0000}"/>
    <cellStyle name="RowTitles-Col2 3 4 5 2 4" xfId="7559" xr:uid="{00000000-0005-0000-0000-0000DB5E0000}"/>
    <cellStyle name="RowTitles-Col2 3 4 5 3" xfId="4373" xr:uid="{00000000-0005-0000-0000-0000DC5E0000}"/>
    <cellStyle name="RowTitles-Col2 3 4 5 3 2" xfId="13995" xr:uid="{00000000-0005-0000-0000-0000DD5E0000}"/>
    <cellStyle name="RowTitles-Col2 3 4 5 3 2 2" xfId="24334" xr:uid="{00000000-0005-0000-0000-0000DE5E0000}"/>
    <cellStyle name="RowTitles-Col2 3 4 5 3 2 3" xfId="32954" xr:uid="{00000000-0005-0000-0000-0000DF5E0000}"/>
    <cellStyle name="RowTitles-Col2 3 4 5 3 3" xfId="17551" xr:uid="{00000000-0005-0000-0000-0000E05E0000}"/>
    <cellStyle name="RowTitles-Col2 3 4 5 3 3 2" xfId="30217" xr:uid="{00000000-0005-0000-0000-0000E15E0000}"/>
    <cellStyle name="RowTitles-Col2 3 4 5 3 3 2 2" xfId="38994" xr:uid="{00000000-0005-0000-0000-0000E25E0000}"/>
    <cellStyle name="RowTitles-Col2 3 4 5 3 4" xfId="9882" xr:uid="{00000000-0005-0000-0000-0000E35E0000}"/>
    <cellStyle name="RowTitles-Col2 3 4 5 4" xfId="11266" xr:uid="{00000000-0005-0000-0000-0000E45E0000}"/>
    <cellStyle name="RowTitles-Col2 3 4 5 4 2" xfId="21695" xr:uid="{00000000-0005-0000-0000-0000E55E0000}"/>
    <cellStyle name="RowTitles-Col2 3 4 5 4 3" xfId="30969" xr:uid="{00000000-0005-0000-0000-0000E65E0000}"/>
    <cellStyle name="RowTitles-Col2 3 4 5 5" xfId="14973" xr:uid="{00000000-0005-0000-0000-0000E75E0000}"/>
    <cellStyle name="RowTitles-Col2 3 4 5 5 2" xfId="27647" xr:uid="{00000000-0005-0000-0000-0000E85E0000}"/>
    <cellStyle name="RowTitles-Col2 3 4 5 5 2 2" xfId="36465" xr:uid="{00000000-0005-0000-0000-0000E95E0000}"/>
    <cellStyle name="RowTitles-Col2 3 4 5 6" xfId="6013" xr:uid="{00000000-0005-0000-0000-0000EA5E0000}"/>
    <cellStyle name="RowTitles-Col2 3 4 5 6 2" xfId="26449" xr:uid="{00000000-0005-0000-0000-0000EB5E0000}"/>
    <cellStyle name="RowTitles-Col2 3 4 6" xfId="1797" xr:uid="{00000000-0005-0000-0000-0000EC5E0000}"/>
    <cellStyle name="RowTitles-Col2 3 4 6 2" xfId="2791" xr:uid="{00000000-0005-0000-0000-0000ED5E0000}"/>
    <cellStyle name="RowTitles-Col2 3 4 6 2 2" xfId="12432" xr:uid="{00000000-0005-0000-0000-0000EE5E0000}"/>
    <cellStyle name="RowTitles-Col2 3 4 6 2 2 2" xfId="22832" xr:uid="{00000000-0005-0000-0000-0000EF5E0000}"/>
    <cellStyle name="RowTitles-Col2 3 4 6 2 2 3" xfId="31713" xr:uid="{00000000-0005-0000-0000-0000F05E0000}"/>
    <cellStyle name="RowTitles-Col2 3 4 6 2 3" xfId="16079" xr:uid="{00000000-0005-0000-0000-0000F15E0000}"/>
    <cellStyle name="RowTitles-Col2 3 4 6 2 3 2" xfId="28745" xr:uid="{00000000-0005-0000-0000-0000F25E0000}"/>
    <cellStyle name="RowTitles-Col2 3 4 6 2 3 2 2" xfId="37532" xr:uid="{00000000-0005-0000-0000-0000F35E0000}"/>
    <cellStyle name="RowTitles-Col2 3 4 6 2 4" xfId="7560" xr:uid="{00000000-0005-0000-0000-0000F45E0000}"/>
    <cellStyle name="RowTitles-Col2 3 4 6 3" xfId="4575" xr:uid="{00000000-0005-0000-0000-0000F55E0000}"/>
    <cellStyle name="RowTitles-Col2 3 4 6 3 2" xfId="14197" xr:uid="{00000000-0005-0000-0000-0000F65E0000}"/>
    <cellStyle name="RowTitles-Col2 3 4 6 3 2 2" xfId="24526" xr:uid="{00000000-0005-0000-0000-0000F75E0000}"/>
    <cellStyle name="RowTitles-Col2 3 4 6 3 2 3" xfId="33106" xr:uid="{00000000-0005-0000-0000-0000F85E0000}"/>
    <cellStyle name="RowTitles-Col2 3 4 6 3 3" xfId="17738" xr:uid="{00000000-0005-0000-0000-0000F95E0000}"/>
    <cellStyle name="RowTitles-Col2 3 4 6 3 3 2" xfId="30404" xr:uid="{00000000-0005-0000-0000-0000FA5E0000}"/>
    <cellStyle name="RowTitles-Col2 3 4 6 3 3 2 2" xfId="39181" xr:uid="{00000000-0005-0000-0000-0000FB5E0000}"/>
    <cellStyle name="RowTitles-Col2 3 4 6 3 4" xfId="9883" xr:uid="{00000000-0005-0000-0000-0000FC5E0000}"/>
    <cellStyle name="RowTitles-Col2 3 4 6 4" xfId="11468" xr:uid="{00000000-0005-0000-0000-0000FD5E0000}"/>
    <cellStyle name="RowTitles-Col2 3 4 6 4 2" xfId="21891" xr:uid="{00000000-0005-0000-0000-0000FE5E0000}"/>
    <cellStyle name="RowTitles-Col2 3 4 6 4 3" xfId="31121" xr:uid="{00000000-0005-0000-0000-0000FF5E0000}"/>
    <cellStyle name="RowTitles-Col2 3 4 6 5" xfId="15175" xr:uid="{00000000-0005-0000-0000-0000005F0000}"/>
    <cellStyle name="RowTitles-Col2 3 4 6 5 2" xfId="27842" xr:uid="{00000000-0005-0000-0000-0000015F0000}"/>
    <cellStyle name="RowTitles-Col2 3 4 6 5 2 2" xfId="36652" xr:uid="{00000000-0005-0000-0000-0000025F0000}"/>
    <cellStyle name="RowTitles-Col2 3 4 6 6" xfId="6014" xr:uid="{00000000-0005-0000-0000-0000035F0000}"/>
    <cellStyle name="RowTitles-Col2 3 4 6 6 2" xfId="20388" xr:uid="{00000000-0005-0000-0000-0000045F0000}"/>
    <cellStyle name="RowTitles-Col2 3 4 7" xfId="2786" xr:uid="{00000000-0005-0000-0000-0000055F0000}"/>
    <cellStyle name="RowTitles-Col2 3 4 7 2" xfId="12427" xr:uid="{00000000-0005-0000-0000-0000065F0000}"/>
    <cellStyle name="RowTitles-Col2 3 4 7 2 2" xfId="22827" xr:uid="{00000000-0005-0000-0000-0000075F0000}"/>
    <cellStyle name="RowTitles-Col2 3 4 7 2 3" xfId="31708" xr:uid="{00000000-0005-0000-0000-0000085F0000}"/>
    <cellStyle name="RowTitles-Col2 3 4 7 3" xfId="16074" xr:uid="{00000000-0005-0000-0000-0000095F0000}"/>
    <cellStyle name="RowTitles-Col2 3 4 7 3 2" xfId="28740" xr:uid="{00000000-0005-0000-0000-00000A5F0000}"/>
    <cellStyle name="RowTitles-Col2 3 4 7 3 2 2" xfId="37527" xr:uid="{00000000-0005-0000-0000-00000B5F0000}"/>
    <cellStyle name="RowTitles-Col2 3 4 7 4" xfId="6551" xr:uid="{00000000-0005-0000-0000-00000C5F0000}"/>
    <cellStyle name="RowTitles-Col2 3 4 8" xfId="7990" xr:uid="{00000000-0005-0000-0000-00000D5F0000}"/>
    <cellStyle name="RowTitles-Col2 3 4_STUD aligned by INSTIT" xfId="5033" xr:uid="{00000000-0005-0000-0000-00000E5F0000}"/>
    <cellStyle name="RowTitles-Col2 3 5" xfId="666" xr:uid="{00000000-0005-0000-0000-00000F5F0000}"/>
    <cellStyle name="RowTitles-Col2 3 5 2" xfId="2792" xr:uid="{00000000-0005-0000-0000-0000105F0000}"/>
    <cellStyle name="RowTitles-Col2 3 5 2 2" xfId="12433" xr:uid="{00000000-0005-0000-0000-0000115F0000}"/>
    <cellStyle name="RowTitles-Col2 3 5 2 2 2" xfId="22833" xr:uid="{00000000-0005-0000-0000-0000125F0000}"/>
    <cellStyle name="RowTitles-Col2 3 5 2 2 3" xfId="31714" xr:uid="{00000000-0005-0000-0000-0000135F0000}"/>
    <cellStyle name="RowTitles-Col2 3 5 2 3" xfId="16080" xr:uid="{00000000-0005-0000-0000-0000145F0000}"/>
    <cellStyle name="RowTitles-Col2 3 5 2 3 2" xfId="28746" xr:uid="{00000000-0005-0000-0000-0000155F0000}"/>
    <cellStyle name="RowTitles-Col2 3 5 2 3 2 2" xfId="37533" xr:uid="{00000000-0005-0000-0000-0000165F0000}"/>
    <cellStyle name="RowTitles-Col2 3 5 2 4" xfId="6657" xr:uid="{00000000-0005-0000-0000-0000175F0000}"/>
    <cellStyle name="RowTitles-Col2 3 5 3" xfId="3465" xr:uid="{00000000-0005-0000-0000-0000185F0000}"/>
    <cellStyle name="RowTitles-Col2 3 5 3 2" xfId="13099" xr:uid="{00000000-0005-0000-0000-0000195F0000}"/>
    <cellStyle name="RowTitles-Col2 3 5 3 2 2" xfId="23467" xr:uid="{00000000-0005-0000-0000-00001A5F0000}"/>
    <cellStyle name="RowTitles-Col2 3 5 3 2 3" xfId="32293" xr:uid="{00000000-0005-0000-0000-00001B5F0000}"/>
    <cellStyle name="RowTitles-Col2 3 5 3 3" xfId="16708" xr:uid="{00000000-0005-0000-0000-00001C5F0000}"/>
    <cellStyle name="RowTitles-Col2 3 5 3 3 2" xfId="29374" xr:uid="{00000000-0005-0000-0000-00001D5F0000}"/>
    <cellStyle name="RowTitles-Col2 3 5 3 3 2 2" xfId="38157" xr:uid="{00000000-0005-0000-0000-00001E5F0000}"/>
    <cellStyle name="RowTitles-Col2 3 5 3 4" xfId="8164" xr:uid="{00000000-0005-0000-0000-00001F5F0000}"/>
    <cellStyle name="RowTitles-Col2 3 5 3 4 2" xfId="26576" xr:uid="{00000000-0005-0000-0000-0000205F0000}"/>
    <cellStyle name="RowTitles-Col2 3 5 4" xfId="8732" xr:uid="{00000000-0005-0000-0000-0000215F0000}"/>
    <cellStyle name="RowTitles-Col2 3 5 5" xfId="10458" xr:uid="{00000000-0005-0000-0000-0000225F0000}"/>
    <cellStyle name="RowTitles-Col2 3 5 5 2" xfId="20962" xr:uid="{00000000-0005-0000-0000-0000235F0000}"/>
    <cellStyle name="RowTitles-Col2 3 5 5 3" xfId="30469" xr:uid="{00000000-0005-0000-0000-0000245F0000}"/>
    <cellStyle name="RowTitles-Col2 3 6" xfId="950" xr:uid="{00000000-0005-0000-0000-0000255F0000}"/>
    <cellStyle name="RowTitles-Col2 3 6 2" xfId="2793" xr:uid="{00000000-0005-0000-0000-0000265F0000}"/>
    <cellStyle name="RowTitles-Col2 3 6 2 2" xfId="12434" xr:uid="{00000000-0005-0000-0000-0000275F0000}"/>
    <cellStyle name="RowTitles-Col2 3 6 2 2 2" xfId="22834" xr:uid="{00000000-0005-0000-0000-0000285F0000}"/>
    <cellStyle name="RowTitles-Col2 3 6 2 2 3" xfId="31715" xr:uid="{00000000-0005-0000-0000-0000295F0000}"/>
    <cellStyle name="RowTitles-Col2 3 6 2 3" xfId="16081" xr:uid="{00000000-0005-0000-0000-00002A5F0000}"/>
    <cellStyle name="RowTitles-Col2 3 6 2 3 2" xfId="28747" xr:uid="{00000000-0005-0000-0000-00002B5F0000}"/>
    <cellStyle name="RowTitles-Col2 3 6 2 3 2 2" xfId="37534" xr:uid="{00000000-0005-0000-0000-00002C5F0000}"/>
    <cellStyle name="RowTitles-Col2 3 6 2 4" xfId="6656" xr:uid="{00000000-0005-0000-0000-00002D5F0000}"/>
    <cellStyle name="RowTitles-Col2 3 6 3" xfId="3728" xr:uid="{00000000-0005-0000-0000-00002E5F0000}"/>
    <cellStyle name="RowTitles-Col2 3 6 3 2" xfId="13355" xr:uid="{00000000-0005-0000-0000-00002F5F0000}"/>
    <cellStyle name="RowTitles-Col2 3 6 3 2 2" xfId="23720" xr:uid="{00000000-0005-0000-0000-0000305F0000}"/>
    <cellStyle name="RowTitles-Col2 3 6 3 2 3" xfId="32478" xr:uid="{00000000-0005-0000-0000-0000315F0000}"/>
    <cellStyle name="RowTitles-Col2 3 6 3 3" xfId="16954" xr:uid="{00000000-0005-0000-0000-0000325F0000}"/>
    <cellStyle name="RowTitles-Col2 3 6 3 3 2" xfId="29620" xr:uid="{00000000-0005-0000-0000-0000335F0000}"/>
    <cellStyle name="RowTitles-Col2 3 6 3 3 2 2" xfId="38399" xr:uid="{00000000-0005-0000-0000-0000345F0000}"/>
    <cellStyle name="RowTitles-Col2 3 6 3 4" xfId="8163" xr:uid="{00000000-0005-0000-0000-0000355F0000}"/>
    <cellStyle name="RowTitles-Col2 3 6 3 4 2" xfId="19212" xr:uid="{00000000-0005-0000-0000-0000365F0000}"/>
    <cellStyle name="RowTitles-Col2 3 6 4" xfId="8733" xr:uid="{00000000-0005-0000-0000-0000375F0000}"/>
    <cellStyle name="RowTitles-Col2 3 6 5" xfId="14357" xr:uid="{00000000-0005-0000-0000-0000385F0000}"/>
    <cellStyle name="RowTitles-Col2 3 6 5 2" xfId="27054" xr:uid="{00000000-0005-0000-0000-0000395F0000}"/>
    <cellStyle name="RowTitles-Col2 3 6 5 2 2" xfId="35893" xr:uid="{00000000-0005-0000-0000-00003A5F0000}"/>
    <cellStyle name="RowTitles-Col2 3 6 6" xfId="5199" xr:uid="{00000000-0005-0000-0000-00003B5F0000}"/>
    <cellStyle name="RowTitles-Col2 3 6 6 2" xfId="19205" xr:uid="{00000000-0005-0000-0000-00003C5F0000}"/>
    <cellStyle name="RowTitles-Col2 3 7" xfId="1190" xr:uid="{00000000-0005-0000-0000-00003D5F0000}"/>
    <cellStyle name="RowTitles-Col2 3 7 2" xfId="2794" xr:uid="{00000000-0005-0000-0000-00003E5F0000}"/>
    <cellStyle name="RowTitles-Col2 3 7 2 2" xfId="12435" xr:uid="{00000000-0005-0000-0000-00003F5F0000}"/>
    <cellStyle name="RowTitles-Col2 3 7 2 2 2" xfId="22835" xr:uid="{00000000-0005-0000-0000-0000405F0000}"/>
    <cellStyle name="RowTitles-Col2 3 7 2 2 3" xfId="31716" xr:uid="{00000000-0005-0000-0000-0000415F0000}"/>
    <cellStyle name="RowTitles-Col2 3 7 2 3" xfId="16082" xr:uid="{00000000-0005-0000-0000-0000425F0000}"/>
    <cellStyle name="RowTitles-Col2 3 7 2 3 2" xfId="28748" xr:uid="{00000000-0005-0000-0000-0000435F0000}"/>
    <cellStyle name="RowTitles-Col2 3 7 2 3 2 2" xfId="37535" xr:uid="{00000000-0005-0000-0000-0000445F0000}"/>
    <cellStyle name="RowTitles-Col2 3 7 2 4" xfId="7038" xr:uid="{00000000-0005-0000-0000-0000455F0000}"/>
    <cellStyle name="RowTitles-Col2 3 7 3" xfId="3968" xr:uid="{00000000-0005-0000-0000-0000465F0000}"/>
    <cellStyle name="RowTitles-Col2 3 7 3 2" xfId="13590" xr:uid="{00000000-0005-0000-0000-0000475F0000}"/>
    <cellStyle name="RowTitles-Col2 3 7 3 2 2" xfId="23947" xr:uid="{00000000-0005-0000-0000-0000485F0000}"/>
    <cellStyle name="RowTitles-Col2 3 7 3 2 3" xfId="32653" xr:uid="{00000000-0005-0000-0000-0000495F0000}"/>
    <cellStyle name="RowTitles-Col2 3 7 3 3" xfId="17174" xr:uid="{00000000-0005-0000-0000-00004A5F0000}"/>
    <cellStyle name="RowTitles-Col2 3 7 3 3 2" xfId="29840" xr:uid="{00000000-0005-0000-0000-00004B5F0000}"/>
    <cellStyle name="RowTitles-Col2 3 7 3 3 2 2" xfId="38617" xr:uid="{00000000-0005-0000-0000-00004C5F0000}"/>
    <cellStyle name="RowTitles-Col2 3 7 3 4" xfId="8546" xr:uid="{00000000-0005-0000-0000-00004D5F0000}"/>
    <cellStyle name="RowTitles-Col2 3 7 3 4 2" xfId="25924" xr:uid="{00000000-0005-0000-0000-00004E5F0000}"/>
    <cellStyle name="RowTitles-Col2 3 7 4" xfId="9342" xr:uid="{00000000-0005-0000-0000-00004F5F0000}"/>
    <cellStyle name="RowTitles-Col2 3 7 5" xfId="10861" xr:uid="{00000000-0005-0000-0000-0000505F0000}"/>
    <cellStyle name="RowTitles-Col2 3 7 5 2" xfId="21306" xr:uid="{00000000-0005-0000-0000-0000515F0000}"/>
    <cellStyle name="RowTitles-Col2 3 7 5 3" xfId="30668" xr:uid="{00000000-0005-0000-0000-0000525F0000}"/>
    <cellStyle name="RowTitles-Col2 3 7 6" xfId="14568" xr:uid="{00000000-0005-0000-0000-0000535F0000}"/>
    <cellStyle name="RowTitles-Col2 3 7 6 2" xfId="27257" xr:uid="{00000000-0005-0000-0000-0000545F0000}"/>
    <cellStyle name="RowTitles-Col2 3 7 6 2 2" xfId="36088" xr:uid="{00000000-0005-0000-0000-0000555F0000}"/>
    <cellStyle name="RowTitles-Col2 3 7 7" xfId="5503" xr:uid="{00000000-0005-0000-0000-0000565F0000}"/>
    <cellStyle name="RowTitles-Col2 3 7 7 2" xfId="18403" xr:uid="{00000000-0005-0000-0000-0000575F0000}"/>
    <cellStyle name="RowTitles-Col2 3 8" xfId="1412" xr:uid="{00000000-0005-0000-0000-0000585F0000}"/>
    <cellStyle name="RowTitles-Col2 3 8 2" xfId="2795" xr:uid="{00000000-0005-0000-0000-0000595F0000}"/>
    <cellStyle name="RowTitles-Col2 3 8 2 2" xfId="12436" xr:uid="{00000000-0005-0000-0000-00005A5F0000}"/>
    <cellStyle name="RowTitles-Col2 3 8 2 2 2" xfId="22836" xr:uid="{00000000-0005-0000-0000-00005B5F0000}"/>
    <cellStyle name="RowTitles-Col2 3 8 2 2 3" xfId="31717" xr:uid="{00000000-0005-0000-0000-00005C5F0000}"/>
    <cellStyle name="RowTitles-Col2 3 8 2 3" xfId="16083" xr:uid="{00000000-0005-0000-0000-00005D5F0000}"/>
    <cellStyle name="RowTitles-Col2 3 8 2 3 2" xfId="28749" xr:uid="{00000000-0005-0000-0000-00005E5F0000}"/>
    <cellStyle name="RowTitles-Col2 3 8 2 3 2 2" xfId="37536" xr:uid="{00000000-0005-0000-0000-00005F5F0000}"/>
    <cellStyle name="RowTitles-Col2 3 8 2 4" xfId="7561" xr:uid="{00000000-0005-0000-0000-0000605F0000}"/>
    <cellStyle name="RowTitles-Col2 3 8 3" xfId="4190" xr:uid="{00000000-0005-0000-0000-0000615F0000}"/>
    <cellStyle name="RowTitles-Col2 3 8 3 2" xfId="13812" xr:uid="{00000000-0005-0000-0000-0000625F0000}"/>
    <cellStyle name="RowTitles-Col2 3 8 3 2 2" xfId="24158" xr:uid="{00000000-0005-0000-0000-0000635F0000}"/>
    <cellStyle name="RowTitles-Col2 3 8 3 2 3" xfId="32818" xr:uid="{00000000-0005-0000-0000-0000645F0000}"/>
    <cellStyle name="RowTitles-Col2 3 8 3 3" xfId="17379" xr:uid="{00000000-0005-0000-0000-0000655F0000}"/>
    <cellStyle name="RowTitles-Col2 3 8 3 3 2" xfId="30045" xr:uid="{00000000-0005-0000-0000-0000665F0000}"/>
    <cellStyle name="RowTitles-Col2 3 8 3 3 2 2" xfId="38822" xr:uid="{00000000-0005-0000-0000-0000675F0000}"/>
    <cellStyle name="RowTitles-Col2 3 8 3 4" xfId="9884" xr:uid="{00000000-0005-0000-0000-0000685F0000}"/>
    <cellStyle name="RowTitles-Col2 3 8 4" xfId="11083" xr:uid="{00000000-0005-0000-0000-0000695F0000}"/>
    <cellStyle name="RowTitles-Col2 3 8 4 2" xfId="21518" xr:uid="{00000000-0005-0000-0000-00006A5F0000}"/>
    <cellStyle name="RowTitles-Col2 3 8 4 3" xfId="30833" xr:uid="{00000000-0005-0000-0000-00006B5F0000}"/>
    <cellStyle name="RowTitles-Col2 3 8 5" xfId="14790" xr:uid="{00000000-0005-0000-0000-00006C5F0000}"/>
    <cellStyle name="RowTitles-Col2 3 8 5 2" xfId="27471" xr:uid="{00000000-0005-0000-0000-00006D5F0000}"/>
    <cellStyle name="RowTitles-Col2 3 8 5 2 2" xfId="36293" xr:uid="{00000000-0005-0000-0000-00006E5F0000}"/>
    <cellStyle name="RowTitles-Col2 3 8 6" xfId="6015" xr:uid="{00000000-0005-0000-0000-00006F5F0000}"/>
    <cellStyle name="RowTitles-Col2 3 8 6 2" xfId="26348" xr:uid="{00000000-0005-0000-0000-0000705F0000}"/>
    <cellStyle name="RowTitles-Col2 3 9" xfId="1621" xr:uid="{00000000-0005-0000-0000-0000715F0000}"/>
    <cellStyle name="RowTitles-Col2 3 9 2" xfId="2796" xr:uid="{00000000-0005-0000-0000-0000725F0000}"/>
    <cellStyle name="RowTitles-Col2 3 9 2 2" xfId="12437" xr:uid="{00000000-0005-0000-0000-0000735F0000}"/>
    <cellStyle name="RowTitles-Col2 3 9 2 2 2" xfId="22837" xr:uid="{00000000-0005-0000-0000-0000745F0000}"/>
    <cellStyle name="RowTitles-Col2 3 9 2 2 3" xfId="31718" xr:uid="{00000000-0005-0000-0000-0000755F0000}"/>
    <cellStyle name="RowTitles-Col2 3 9 2 3" xfId="16084" xr:uid="{00000000-0005-0000-0000-0000765F0000}"/>
    <cellStyle name="RowTitles-Col2 3 9 2 3 2" xfId="28750" xr:uid="{00000000-0005-0000-0000-0000775F0000}"/>
    <cellStyle name="RowTitles-Col2 3 9 2 3 2 2" xfId="37537" xr:uid="{00000000-0005-0000-0000-0000785F0000}"/>
    <cellStyle name="RowTitles-Col2 3 9 2 4" xfId="7562" xr:uid="{00000000-0005-0000-0000-0000795F0000}"/>
    <cellStyle name="RowTitles-Col2 3 9 3" xfId="4399" xr:uid="{00000000-0005-0000-0000-00007A5F0000}"/>
    <cellStyle name="RowTitles-Col2 3 9 3 2" xfId="14021" xr:uid="{00000000-0005-0000-0000-00007B5F0000}"/>
    <cellStyle name="RowTitles-Col2 3 9 3 2 2" xfId="24358" xr:uid="{00000000-0005-0000-0000-00007C5F0000}"/>
    <cellStyle name="RowTitles-Col2 3 9 3 2 3" xfId="32974" xr:uid="{00000000-0005-0000-0000-00007D5F0000}"/>
    <cellStyle name="RowTitles-Col2 3 9 3 3" xfId="17572" xr:uid="{00000000-0005-0000-0000-00007E5F0000}"/>
    <cellStyle name="RowTitles-Col2 3 9 3 3 2" xfId="30238" xr:uid="{00000000-0005-0000-0000-00007F5F0000}"/>
    <cellStyle name="RowTitles-Col2 3 9 3 3 2 2" xfId="39015" xr:uid="{00000000-0005-0000-0000-0000805F0000}"/>
    <cellStyle name="RowTitles-Col2 3 9 3 4" xfId="9885" xr:uid="{00000000-0005-0000-0000-0000815F0000}"/>
    <cellStyle name="RowTitles-Col2 3 9 4" xfId="11292" xr:uid="{00000000-0005-0000-0000-0000825F0000}"/>
    <cellStyle name="RowTitles-Col2 3 9 4 2" xfId="21721" xr:uid="{00000000-0005-0000-0000-0000835F0000}"/>
    <cellStyle name="RowTitles-Col2 3 9 4 3" xfId="30989" xr:uid="{00000000-0005-0000-0000-0000845F0000}"/>
    <cellStyle name="RowTitles-Col2 3 9 5" xfId="14999" xr:uid="{00000000-0005-0000-0000-0000855F0000}"/>
    <cellStyle name="RowTitles-Col2 3 9 5 2" xfId="27672" xr:uid="{00000000-0005-0000-0000-0000865F0000}"/>
    <cellStyle name="RowTitles-Col2 3 9 5 2 2" xfId="36486" xr:uid="{00000000-0005-0000-0000-0000875F0000}"/>
    <cellStyle name="RowTitles-Col2 3 9 6" xfId="6016" xr:uid="{00000000-0005-0000-0000-0000885F0000}"/>
    <cellStyle name="RowTitles-Col2 3 9 6 2" xfId="26465" xr:uid="{00000000-0005-0000-0000-0000895F0000}"/>
    <cellStyle name="RowTitles-Col2 3_STUD aligned by INSTIT" xfId="5030" xr:uid="{00000000-0005-0000-0000-00008A5F0000}"/>
    <cellStyle name="RowTitles-Col2 4" xfId="369" xr:uid="{00000000-0005-0000-0000-00008B5F0000}"/>
    <cellStyle name="RowTitles-Col2 4 2" xfId="725" xr:uid="{00000000-0005-0000-0000-00008C5F0000}"/>
    <cellStyle name="RowTitles-Col2 4 2 2" xfId="2798" xr:uid="{00000000-0005-0000-0000-00008D5F0000}"/>
    <cellStyle name="RowTitles-Col2 4 2 2 2" xfId="12439" xr:uid="{00000000-0005-0000-0000-00008E5F0000}"/>
    <cellStyle name="RowTitles-Col2 4 2 2 2 2" xfId="22839" xr:uid="{00000000-0005-0000-0000-00008F5F0000}"/>
    <cellStyle name="RowTitles-Col2 4 2 2 2 3" xfId="31720" xr:uid="{00000000-0005-0000-0000-0000905F0000}"/>
    <cellStyle name="RowTitles-Col2 4 2 2 3" xfId="16086" xr:uid="{00000000-0005-0000-0000-0000915F0000}"/>
    <cellStyle name="RowTitles-Col2 4 2 2 3 2" xfId="28752" xr:uid="{00000000-0005-0000-0000-0000925F0000}"/>
    <cellStyle name="RowTitles-Col2 4 2 2 3 2 2" xfId="37539" xr:uid="{00000000-0005-0000-0000-0000935F0000}"/>
    <cellStyle name="RowTitles-Col2 4 2 2 4" xfId="6851" xr:uid="{00000000-0005-0000-0000-0000945F0000}"/>
    <cellStyle name="RowTitles-Col2 4 2 3" xfId="3506" xr:uid="{00000000-0005-0000-0000-0000955F0000}"/>
    <cellStyle name="RowTitles-Col2 4 2 3 2" xfId="13138" xr:uid="{00000000-0005-0000-0000-0000965F0000}"/>
    <cellStyle name="RowTitles-Col2 4 2 3 2 2" xfId="23507" xr:uid="{00000000-0005-0000-0000-0000975F0000}"/>
    <cellStyle name="RowTitles-Col2 4 2 3 2 3" xfId="32324" xr:uid="{00000000-0005-0000-0000-0000985F0000}"/>
    <cellStyle name="RowTitles-Col2 4 2 3 3" xfId="16749" xr:uid="{00000000-0005-0000-0000-0000995F0000}"/>
    <cellStyle name="RowTitles-Col2 4 2 3 3 2" xfId="29415" xr:uid="{00000000-0005-0000-0000-00009A5F0000}"/>
    <cellStyle name="RowTitles-Col2 4 2 3 3 2 2" xfId="38196" xr:uid="{00000000-0005-0000-0000-00009B5F0000}"/>
    <cellStyle name="RowTitles-Col2 4 2 3 4" xfId="8357" xr:uid="{00000000-0005-0000-0000-00009C5F0000}"/>
    <cellStyle name="RowTitles-Col2 4 2 3 4 2" xfId="4857" xr:uid="{00000000-0005-0000-0000-00009D5F0000}"/>
    <cellStyle name="RowTitles-Col2 4 2 4" xfId="9150" xr:uid="{00000000-0005-0000-0000-00009E5F0000}"/>
    <cellStyle name="RowTitles-Col2 4 3" xfId="1004" xr:uid="{00000000-0005-0000-0000-00009F5F0000}"/>
    <cellStyle name="RowTitles-Col2 4 3 2" xfId="2799" xr:uid="{00000000-0005-0000-0000-0000A05F0000}"/>
    <cellStyle name="RowTitles-Col2 4 3 2 2" xfId="12440" xr:uid="{00000000-0005-0000-0000-0000A15F0000}"/>
    <cellStyle name="RowTitles-Col2 4 3 2 2 2" xfId="22840" xr:uid="{00000000-0005-0000-0000-0000A25F0000}"/>
    <cellStyle name="RowTitles-Col2 4 3 2 2 3" xfId="31721" xr:uid="{00000000-0005-0000-0000-0000A35F0000}"/>
    <cellStyle name="RowTitles-Col2 4 3 2 3" xfId="16087" xr:uid="{00000000-0005-0000-0000-0000A45F0000}"/>
    <cellStyle name="RowTitles-Col2 4 3 2 3 2" xfId="28753" xr:uid="{00000000-0005-0000-0000-0000A55F0000}"/>
    <cellStyle name="RowTitles-Col2 4 3 2 3 2 2" xfId="37540" xr:uid="{00000000-0005-0000-0000-0000A65F0000}"/>
    <cellStyle name="RowTitles-Col2 4 3 2 4" xfId="7081" xr:uid="{00000000-0005-0000-0000-0000A75F0000}"/>
    <cellStyle name="RowTitles-Col2 4 3 3" xfId="3782" xr:uid="{00000000-0005-0000-0000-0000A85F0000}"/>
    <cellStyle name="RowTitles-Col2 4 3 3 2" xfId="13409" xr:uid="{00000000-0005-0000-0000-0000A95F0000}"/>
    <cellStyle name="RowTitles-Col2 4 3 3 2 2" xfId="23772" xr:uid="{00000000-0005-0000-0000-0000AA5F0000}"/>
    <cellStyle name="RowTitles-Col2 4 3 3 2 3" xfId="32517" xr:uid="{00000000-0005-0000-0000-0000AB5F0000}"/>
    <cellStyle name="RowTitles-Col2 4 3 3 3" xfId="17004" xr:uid="{00000000-0005-0000-0000-0000AC5F0000}"/>
    <cellStyle name="RowTitles-Col2 4 3 3 3 2" xfId="29670" xr:uid="{00000000-0005-0000-0000-0000AD5F0000}"/>
    <cellStyle name="RowTitles-Col2 4 3 3 3 2 2" xfId="38449" xr:uid="{00000000-0005-0000-0000-0000AE5F0000}"/>
    <cellStyle name="RowTitles-Col2 4 3 3 4" xfId="8589" xr:uid="{00000000-0005-0000-0000-0000AF5F0000}"/>
    <cellStyle name="RowTitles-Col2 4 3 3 4 2" xfId="20527" xr:uid="{00000000-0005-0000-0000-0000B05F0000}"/>
    <cellStyle name="RowTitles-Col2 4 3 4" xfId="9385" xr:uid="{00000000-0005-0000-0000-0000B15F0000}"/>
    <cellStyle name="RowTitles-Col2 4 3 5" xfId="10733" xr:uid="{00000000-0005-0000-0000-0000B25F0000}"/>
    <cellStyle name="RowTitles-Col2 4 3 5 2" xfId="21205" xr:uid="{00000000-0005-0000-0000-0000B35F0000}"/>
    <cellStyle name="RowTitles-Col2 4 3 5 3" xfId="30604" xr:uid="{00000000-0005-0000-0000-0000B45F0000}"/>
    <cellStyle name="RowTitles-Col2 4 3 6" xfId="14410" xr:uid="{00000000-0005-0000-0000-0000B55F0000}"/>
    <cellStyle name="RowTitles-Col2 4 3 6 2" xfId="27104" xr:uid="{00000000-0005-0000-0000-0000B65F0000}"/>
    <cellStyle name="RowTitles-Col2 4 3 6 2 2" xfId="35942" xr:uid="{00000000-0005-0000-0000-0000B75F0000}"/>
    <cellStyle name="RowTitles-Col2 4 3 7" xfId="5540" xr:uid="{00000000-0005-0000-0000-0000B85F0000}"/>
    <cellStyle name="RowTitles-Col2 4 3 7 2" xfId="26089" xr:uid="{00000000-0005-0000-0000-0000B95F0000}"/>
    <cellStyle name="RowTitles-Col2 4 4" xfId="1237" xr:uid="{00000000-0005-0000-0000-0000BA5F0000}"/>
    <cellStyle name="RowTitles-Col2 4 4 2" xfId="2800" xr:uid="{00000000-0005-0000-0000-0000BB5F0000}"/>
    <cellStyle name="RowTitles-Col2 4 4 2 2" xfId="12441" xr:uid="{00000000-0005-0000-0000-0000BC5F0000}"/>
    <cellStyle name="RowTitles-Col2 4 4 2 2 2" xfId="22841" xr:uid="{00000000-0005-0000-0000-0000BD5F0000}"/>
    <cellStyle name="RowTitles-Col2 4 4 2 2 3" xfId="31722" xr:uid="{00000000-0005-0000-0000-0000BE5F0000}"/>
    <cellStyle name="RowTitles-Col2 4 4 2 3" xfId="16088" xr:uid="{00000000-0005-0000-0000-0000BF5F0000}"/>
    <cellStyle name="RowTitles-Col2 4 4 2 3 2" xfId="28754" xr:uid="{00000000-0005-0000-0000-0000C05F0000}"/>
    <cellStyle name="RowTitles-Col2 4 4 2 3 2 2" xfId="37541" xr:uid="{00000000-0005-0000-0000-0000C15F0000}"/>
    <cellStyle name="RowTitles-Col2 4 4 2 4" xfId="7563" xr:uid="{00000000-0005-0000-0000-0000C25F0000}"/>
    <cellStyle name="RowTitles-Col2 4 4 3" xfId="4015" xr:uid="{00000000-0005-0000-0000-0000C35F0000}"/>
    <cellStyle name="RowTitles-Col2 4 4 3 2" xfId="13637" xr:uid="{00000000-0005-0000-0000-0000C45F0000}"/>
    <cellStyle name="RowTitles-Col2 4 4 3 2 2" xfId="23990" xr:uid="{00000000-0005-0000-0000-0000C55F0000}"/>
    <cellStyle name="RowTitles-Col2 4 4 3 2 3" xfId="32688" xr:uid="{00000000-0005-0000-0000-0000C65F0000}"/>
    <cellStyle name="RowTitles-Col2 4 4 3 3" xfId="17217" xr:uid="{00000000-0005-0000-0000-0000C75F0000}"/>
    <cellStyle name="RowTitles-Col2 4 4 3 3 2" xfId="29883" xr:uid="{00000000-0005-0000-0000-0000C85F0000}"/>
    <cellStyle name="RowTitles-Col2 4 4 3 3 2 2" xfId="38660" xr:uid="{00000000-0005-0000-0000-0000C95F0000}"/>
    <cellStyle name="RowTitles-Col2 4 4 3 4" xfId="9886" xr:uid="{00000000-0005-0000-0000-0000CA5F0000}"/>
    <cellStyle name="RowTitles-Col2 4 4 4" xfId="10908" xr:uid="{00000000-0005-0000-0000-0000CB5F0000}"/>
    <cellStyle name="RowTitles-Col2 4 4 4 2" xfId="21349" xr:uid="{00000000-0005-0000-0000-0000CC5F0000}"/>
    <cellStyle name="RowTitles-Col2 4 4 4 3" xfId="30703" xr:uid="{00000000-0005-0000-0000-0000CD5F0000}"/>
    <cellStyle name="RowTitles-Col2 4 4 5" xfId="14615" xr:uid="{00000000-0005-0000-0000-0000CE5F0000}"/>
    <cellStyle name="RowTitles-Col2 4 4 5 2" xfId="27301" xr:uid="{00000000-0005-0000-0000-0000CF5F0000}"/>
    <cellStyle name="RowTitles-Col2 4 4 5 2 2" xfId="36131" xr:uid="{00000000-0005-0000-0000-0000D05F0000}"/>
    <cellStyle name="RowTitles-Col2 4 4 6" xfId="6017" xr:uid="{00000000-0005-0000-0000-0000D15F0000}"/>
    <cellStyle name="RowTitles-Col2 4 4 6 2" xfId="20373" xr:uid="{00000000-0005-0000-0000-0000D25F0000}"/>
    <cellStyle name="RowTitles-Col2 4 5" xfId="1454" xr:uid="{00000000-0005-0000-0000-0000D35F0000}"/>
    <cellStyle name="RowTitles-Col2 4 5 2" xfId="2801" xr:uid="{00000000-0005-0000-0000-0000D45F0000}"/>
    <cellStyle name="RowTitles-Col2 4 5 2 2" xfId="12442" xr:uid="{00000000-0005-0000-0000-0000D55F0000}"/>
    <cellStyle name="RowTitles-Col2 4 5 2 2 2" xfId="22842" xr:uid="{00000000-0005-0000-0000-0000D65F0000}"/>
    <cellStyle name="RowTitles-Col2 4 5 2 2 3" xfId="31723" xr:uid="{00000000-0005-0000-0000-0000D75F0000}"/>
    <cellStyle name="RowTitles-Col2 4 5 2 3" xfId="16089" xr:uid="{00000000-0005-0000-0000-0000D85F0000}"/>
    <cellStyle name="RowTitles-Col2 4 5 2 3 2" xfId="28755" xr:uid="{00000000-0005-0000-0000-0000D95F0000}"/>
    <cellStyle name="RowTitles-Col2 4 5 2 3 2 2" xfId="37542" xr:uid="{00000000-0005-0000-0000-0000DA5F0000}"/>
    <cellStyle name="RowTitles-Col2 4 5 2 4" xfId="7564" xr:uid="{00000000-0005-0000-0000-0000DB5F0000}"/>
    <cellStyle name="RowTitles-Col2 4 5 3" xfId="4232" xr:uid="{00000000-0005-0000-0000-0000DC5F0000}"/>
    <cellStyle name="RowTitles-Col2 4 5 3 2" xfId="13854" xr:uid="{00000000-0005-0000-0000-0000DD5F0000}"/>
    <cellStyle name="RowTitles-Col2 4 5 3 2 2" xfId="24197" xr:uid="{00000000-0005-0000-0000-0000DE5F0000}"/>
    <cellStyle name="RowTitles-Col2 4 5 3 2 3" xfId="32850" xr:uid="{00000000-0005-0000-0000-0000DF5F0000}"/>
    <cellStyle name="RowTitles-Col2 4 5 3 3" xfId="17416" xr:uid="{00000000-0005-0000-0000-0000E05F0000}"/>
    <cellStyle name="RowTitles-Col2 4 5 3 3 2" xfId="30082" xr:uid="{00000000-0005-0000-0000-0000E15F0000}"/>
    <cellStyle name="RowTitles-Col2 4 5 3 3 2 2" xfId="38859" xr:uid="{00000000-0005-0000-0000-0000E25F0000}"/>
    <cellStyle name="RowTitles-Col2 4 5 3 4" xfId="9887" xr:uid="{00000000-0005-0000-0000-0000E35F0000}"/>
    <cellStyle name="RowTitles-Col2 4 5 4" xfId="11125" xr:uid="{00000000-0005-0000-0000-0000E45F0000}"/>
    <cellStyle name="RowTitles-Col2 4 5 4 2" xfId="21557" xr:uid="{00000000-0005-0000-0000-0000E55F0000}"/>
    <cellStyle name="RowTitles-Col2 4 5 4 3" xfId="30865" xr:uid="{00000000-0005-0000-0000-0000E65F0000}"/>
    <cellStyle name="RowTitles-Col2 4 5 5" xfId="14832" xr:uid="{00000000-0005-0000-0000-0000E75F0000}"/>
    <cellStyle name="RowTitles-Col2 4 5 5 2" xfId="27510" xr:uid="{00000000-0005-0000-0000-0000E85F0000}"/>
    <cellStyle name="RowTitles-Col2 4 5 5 2 2" xfId="36330" xr:uid="{00000000-0005-0000-0000-0000E95F0000}"/>
    <cellStyle name="RowTitles-Col2 4 5 6" xfId="6018" xr:uid="{00000000-0005-0000-0000-0000EA5F0000}"/>
    <cellStyle name="RowTitles-Col2 4 5 6 2" xfId="8416" xr:uid="{00000000-0005-0000-0000-0000EB5F0000}"/>
    <cellStyle name="RowTitles-Col2 4 6" xfId="1656" xr:uid="{00000000-0005-0000-0000-0000EC5F0000}"/>
    <cellStyle name="RowTitles-Col2 4 6 2" xfId="2802" xr:uid="{00000000-0005-0000-0000-0000ED5F0000}"/>
    <cellStyle name="RowTitles-Col2 4 6 2 2" xfId="12443" xr:uid="{00000000-0005-0000-0000-0000EE5F0000}"/>
    <cellStyle name="RowTitles-Col2 4 6 2 2 2" xfId="22843" xr:uid="{00000000-0005-0000-0000-0000EF5F0000}"/>
    <cellStyle name="RowTitles-Col2 4 6 2 2 3" xfId="31724" xr:uid="{00000000-0005-0000-0000-0000F05F0000}"/>
    <cellStyle name="RowTitles-Col2 4 6 2 3" xfId="16090" xr:uid="{00000000-0005-0000-0000-0000F15F0000}"/>
    <cellStyle name="RowTitles-Col2 4 6 2 3 2" xfId="28756" xr:uid="{00000000-0005-0000-0000-0000F25F0000}"/>
    <cellStyle name="RowTitles-Col2 4 6 2 3 2 2" xfId="37543" xr:uid="{00000000-0005-0000-0000-0000F35F0000}"/>
    <cellStyle name="RowTitles-Col2 4 6 2 4" xfId="7565" xr:uid="{00000000-0005-0000-0000-0000F45F0000}"/>
    <cellStyle name="RowTitles-Col2 4 6 3" xfId="4434" xr:uid="{00000000-0005-0000-0000-0000F55F0000}"/>
    <cellStyle name="RowTitles-Col2 4 6 3 2" xfId="14056" xr:uid="{00000000-0005-0000-0000-0000F65F0000}"/>
    <cellStyle name="RowTitles-Col2 4 6 3 2 2" xfId="24390" xr:uid="{00000000-0005-0000-0000-0000F75F0000}"/>
    <cellStyle name="RowTitles-Col2 4 6 3 2 3" xfId="33002" xr:uid="{00000000-0005-0000-0000-0000F85F0000}"/>
    <cellStyle name="RowTitles-Col2 4 6 3 3" xfId="17603" xr:uid="{00000000-0005-0000-0000-0000F95F0000}"/>
    <cellStyle name="RowTitles-Col2 4 6 3 3 2" xfId="30269" xr:uid="{00000000-0005-0000-0000-0000FA5F0000}"/>
    <cellStyle name="RowTitles-Col2 4 6 3 3 2 2" xfId="39046" xr:uid="{00000000-0005-0000-0000-0000FB5F0000}"/>
    <cellStyle name="RowTitles-Col2 4 6 3 4" xfId="9888" xr:uid="{00000000-0005-0000-0000-0000FC5F0000}"/>
    <cellStyle name="RowTitles-Col2 4 6 4" xfId="11327" xr:uid="{00000000-0005-0000-0000-0000FD5F0000}"/>
    <cellStyle name="RowTitles-Col2 4 6 4 2" xfId="21753" xr:uid="{00000000-0005-0000-0000-0000FE5F0000}"/>
    <cellStyle name="RowTitles-Col2 4 6 4 3" xfId="31017" xr:uid="{00000000-0005-0000-0000-0000FF5F0000}"/>
    <cellStyle name="RowTitles-Col2 4 6 5" xfId="15034" xr:uid="{00000000-0005-0000-0000-000000600000}"/>
    <cellStyle name="RowTitles-Col2 4 6 5 2" xfId="27704" xr:uid="{00000000-0005-0000-0000-000001600000}"/>
    <cellStyle name="RowTitles-Col2 4 6 5 2 2" xfId="36517" xr:uid="{00000000-0005-0000-0000-000002600000}"/>
    <cellStyle name="RowTitles-Col2 4 6 6" xfId="6019" xr:uid="{00000000-0005-0000-0000-000003600000}"/>
    <cellStyle name="RowTitles-Col2 4 6 6 2" xfId="19877" xr:uid="{00000000-0005-0000-0000-000004600000}"/>
    <cellStyle name="RowTitles-Col2 4 7" xfId="2797" xr:uid="{00000000-0005-0000-0000-000005600000}"/>
    <cellStyle name="RowTitles-Col2 4 7 2" xfId="12438" xr:uid="{00000000-0005-0000-0000-000006600000}"/>
    <cellStyle name="RowTitles-Col2 4 7 2 2" xfId="22838" xr:uid="{00000000-0005-0000-0000-000007600000}"/>
    <cellStyle name="RowTitles-Col2 4 7 2 3" xfId="31719" xr:uid="{00000000-0005-0000-0000-000008600000}"/>
    <cellStyle name="RowTitles-Col2 4 7 3" xfId="16085" xr:uid="{00000000-0005-0000-0000-000009600000}"/>
    <cellStyle name="RowTitles-Col2 4 7 3 2" xfId="28751" xr:uid="{00000000-0005-0000-0000-00000A600000}"/>
    <cellStyle name="RowTitles-Col2 4 7 3 2 2" xfId="37538" xr:uid="{00000000-0005-0000-0000-00000B600000}"/>
    <cellStyle name="RowTitles-Col2 4 7 4" xfId="6412" xr:uid="{00000000-0005-0000-0000-00000C600000}"/>
    <cellStyle name="RowTitles-Col2 4 8" xfId="8060" xr:uid="{00000000-0005-0000-0000-00000D600000}"/>
    <cellStyle name="RowTitles-Col2 4_STUD aligned by INSTIT" xfId="5034" xr:uid="{00000000-0005-0000-0000-00000E600000}"/>
    <cellStyle name="RowTitles-Col2 5" xfId="367" xr:uid="{00000000-0005-0000-0000-00000F600000}"/>
    <cellStyle name="RowTitles-Col2 5 2" xfId="723" xr:uid="{00000000-0005-0000-0000-000010600000}"/>
    <cellStyle name="RowTitles-Col2 5 2 2" xfId="2804" xr:uid="{00000000-0005-0000-0000-000011600000}"/>
    <cellStyle name="RowTitles-Col2 5 2 2 2" xfId="12445" xr:uid="{00000000-0005-0000-0000-000012600000}"/>
    <cellStyle name="RowTitles-Col2 5 2 2 2 2" xfId="22845" xr:uid="{00000000-0005-0000-0000-000013600000}"/>
    <cellStyle name="RowTitles-Col2 5 2 2 2 3" xfId="31726" xr:uid="{00000000-0005-0000-0000-000014600000}"/>
    <cellStyle name="RowTitles-Col2 5 2 2 3" xfId="16092" xr:uid="{00000000-0005-0000-0000-000015600000}"/>
    <cellStyle name="RowTitles-Col2 5 2 2 3 2" xfId="28758" xr:uid="{00000000-0005-0000-0000-000016600000}"/>
    <cellStyle name="RowTitles-Col2 5 2 2 3 2 2" xfId="37545" xr:uid="{00000000-0005-0000-0000-000017600000}"/>
    <cellStyle name="RowTitles-Col2 5 2 2 4" xfId="6696" xr:uid="{00000000-0005-0000-0000-000018600000}"/>
    <cellStyle name="RowTitles-Col2 5 2 3" xfId="3504" xr:uid="{00000000-0005-0000-0000-000019600000}"/>
    <cellStyle name="RowTitles-Col2 5 2 3 2" xfId="13136" xr:uid="{00000000-0005-0000-0000-00001A600000}"/>
    <cellStyle name="RowTitles-Col2 5 2 3 2 2" xfId="23505" xr:uid="{00000000-0005-0000-0000-00001B600000}"/>
    <cellStyle name="RowTitles-Col2 5 2 3 2 3" xfId="32323" xr:uid="{00000000-0005-0000-0000-00001C600000}"/>
    <cellStyle name="RowTitles-Col2 5 2 3 3" xfId="16747" xr:uid="{00000000-0005-0000-0000-00001D600000}"/>
    <cellStyle name="RowTitles-Col2 5 2 3 3 2" xfId="29413" xr:uid="{00000000-0005-0000-0000-00001E600000}"/>
    <cellStyle name="RowTitles-Col2 5 2 3 3 2 2" xfId="38194" xr:uid="{00000000-0005-0000-0000-00001F600000}"/>
    <cellStyle name="RowTitles-Col2 5 2 3 4" xfId="8202" xr:uid="{00000000-0005-0000-0000-000020600000}"/>
    <cellStyle name="RowTitles-Col2 5 2 3 4 2" xfId="25590" xr:uid="{00000000-0005-0000-0000-000021600000}"/>
    <cellStyle name="RowTitles-Col2 5 2 4" xfId="7863" xr:uid="{00000000-0005-0000-0000-000022600000}"/>
    <cellStyle name="RowTitles-Col2 5 2 5" xfId="10506" xr:uid="{00000000-0005-0000-0000-000023600000}"/>
    <cellStyle name="RowTitles-Col2 5 2 5 2" xfId="21005" xr:uid="{00000000-0005-0000-0000-000024600000}"/>
    <cellStyle name="RowTitles-Col2 5 2 5 3" xfId="30497" xr:uid="{00000000-0005-0000-0000-000025600000}"/>
    <cellStyle name="RowTitles-Col2 5 2 6" xfId="10765" xr:uid="{00000000-0005-0000-0000-000026600000}"/>
    <cellStyle name="RowTitles-Col2 5 2 6 2" xfId="20471" xr:uid="{00000000-0005-0000-0000-000027600000}"/>
    <cellStyle name="RowTitles-Col2 5 2 6 2 2" xfId="33297" xr:uid="{00000000-0005-0000-0000-000028600000}"/>
    <cellStyle name="RowTitles-Col2 5 2 7" xfId="5232" xr:uid="{00000000-0005-0000-0000-000029600000}"/>
    <cellStyle name="RowTitles-Col2 5 2 7 2" xfId="24802" xr:uid="{00000000-0005-0000-0000-00002A600000}"/>
    <cellStyle name="RowTitles-Col2 5 3" xfId="1002" xr:uid="{00000000-0005-0000-0000-00002B600000}"/>
    <cellStyle name="RowTitles-Col2 5 3 2" xfId="2805" xr:uid="{00000000-0005-0000-0000-00002C600000}"/>
    <cellStyle name="RowTitles-Col2 5 3 2 2" xfId="12446" xr:uid="{00000000-0005-0000-0000-00002D600000}"/>
    <cellStyle name="RowTitles-Col2 5 3 2 2 2" xfId="22846" xr:uid="{00000000-0005-0000-0000-00002E600000}"/>
    <cellStyle name="RowTitles-Col2 5 3 2 2 3" xfId="31727" xr:uid="{00000000-0005-0000-0000-00002F600000}"/>
    <cellStyle name="RowTitles-Col2 5 3 2 3" xfId="16093" xr:uid="{00000000-0005-0000-0000-000030600000}"/>
    <cellStyle name="RowTitles-Col2 5 3 2 3 2" xfId="28759" xr:uid="{00000000-0005-0000-0000-000031600000}"/>
    <cellStyle name="RowTitles-Col2 5 3 2 3 2 2" xfId="37546" xr:uid="{00000000-0005-0000-0000-000032600000}"/>
    <cellStyle name="RowTitles-Col2 5 3 2 4" xfId="6849" xr:uid="{00000000-0005-0000-0000-000033600000}"/>
    <cellStyle name="RowTitles-Col2 5 3 3" xfId="3780" xr:uid="{00000000-0005-0000-0000-000034600000}"/>
    <cellStyle name="RowTitles-Col2 5 3 3 2" xfId="13407" xr:uid="{00000000-0005-0000-0000-000035600000}"/>
    <cellStyle name="RowTitles-Col2 5 3 3 2 2" xfId="23770" xr:uid="{00000000-0005-0000-0000-000036600000}"/>
    <cellStyle name="RowTitles-Col2 5 3 3 2 3" xfId="32516" xr:uid="{00000000-0005-0000-0000-000037600000}"/>
    <cellStyle name="RowTitles-Col2 5 3 3 3" xfId="17002" xr:uid="{00000000-0005-0000-0000-000038600000}"/>
    <cellStyle name="RowTitles-Col2 5 3 3 3 2" xfId="29668" xr:uid="{00000000-0005-0000-0000-000039600000}"/>
    <cellStyle name="RowTitles-Col2 5 3 3 3 2 2" xfId="38447" xr:uid="{00000000-0005-0000-0000-00003A600000}"/>
    <cellStyle name="RowTitles-Col2 5 3 3 4" xfId="8355" xr:uid="{00000000-0005-0000-0000-00003B600000}"/>
    <cellStyle name="RowTitles-Col2 5 3 3 4 2" xfId="21720" xr:uid="{00000000-0005-0000-0000-00003C600000}"/>
    <cellStyle name="RowTitles-Col2 5 3 4" xfId="9148" xr:uid="{00000000-0005-0000-0000-00003D600000}"/>
    <cellStyle name="RowTitles-Col2 5 4" xfId="1235" xr:uid="{00000000-0005-0000-0000-00003E600000}"/>
    <cellStyle name="RowTitles-Col2 5 4 2" xfId="2806" xr:uid="{00000000-0005-0000-0000-00003F600000}"/>
    <cellStyle name="RowTitles-Col2 5 4 2 2" xfId="12447" xr:uid="{00000000-0005-0000-0000-000040600000}"/>
    <cellStyle name="RowTitles-Col2 5 4 2 2 2" xfId="22847" xr:uid="{00000000-0005-0000-0000-000041600000}"/>
    <cellStyle name="RowTitles-Col2 5 4 2 2 3" xfId="31728" xr:uid="{00000000-0005-0000-0000-000042600000}"/>
    <cellStyle name="RowTitles-Col2 5 4 2 3" xfId="16094" xr:uid="{00000000-0005-0000-0000-000043600000}"/>
    <cellStyle name="RowTitles-Col2 5 4 2 3 2" xfId="28760" xr:uid="{00000000-0005-0000-0000-000044600000}"/>
    <cellStyle name="RowTitles-Col2 5 4 2 3 2 2" xfId="37547" xr:uid="{00000000-0005-0000-0000-000045600000}"/>
    <cellStyle name="RowTitles-Col2 5 4 2 4" xfId="7566" xr:uid="{00000000-0005-0000-0000-000046600000}"/>
    <cellStyle name="RowTitles-Col2 5 4 3" xfId="4013" xr:uid="{00000000-0005-0000-0000-000047600000}"/>
    <cellStyle name="RowTitles-Col2 5 4 3 2" xfId="13635" xr:uid="{00000000-0005-0000-0000-000048600000}"/>
    <cellStyle name="RowTitles-Col2 5 4 3 2 2" xfId="23988" xr:uid="{00000000-0005-0000-0000-000049600000}"/>
    <cellStyle name="RowTitles-Col2 5 4 3 2 3" xfId="32687" xr:uid="{00000000-0005-0000-0000-00004A600000}"/>
    <cellStyle name="RowTitles-Col2 5 4 3 3" xfId="17215" xr:uid="{00000000-0005-0000-0000-00004B600000}"/>
    <cellStyle name="RowTitles-Col2 5 4 3 3 2" xfId="29881" xr:uid="{00000000-0005-0000-0000-00004C600000}"/>
    <cellStyle name="RowTitles-Col2 5 4 3 3 2 2" xfId="38658" xr:uid="{00000000-0005-0000-0000-00004D600000}"/>
    <cellStyle name="RowTitles-Col2 5 4 3 4" xfId="9889" xr:uid="{00000000-0005-0000-0000-00004E600000}"/>
    <cellStyle name="RowTitles-Col2 5 4 4" xfId="10906" xr:uid="{00000000-0005-0000-0000-00004F600000}"/>
    <cellStyle name="RowTitles-Col2 5 4 4 2" xfId="21347" xr:uid="{00000000-0005-0000-0000-000050600000}"/>
    <cellStyle name="RowTitles-Col2 5 4 4 3" xfId="30702" xr:uid="{00000000-0005-0000-0000-000051600000}"/>
    <cellStyle name="RowTitles-Col2 5 4 5" xfId="14613" xr:uid="{00000000-0005-0000-0000-000052600000}"/>
    <cellStyle name="RowTitles-Col2 5 4 5 2" xfId="27299" xr:uid="{00000000-0005-0000-0000-000053600000}"/>
    <cellStyle name="RowTitles-Col2 5 4 5 2 2" xfId="36129" xr:uid="{00000000-0005-0000-0000-000054600000}"/>
    <cellStyle name="RowTitles-Col2 5 4 6" xfId="6020" xr:uid="{00000000-0005-0000-0000-000055600000}"/>
    <cellStyle name="RowTitles-Col2 5 4 6 2" xfId="20858" xr:uid="{00000000-0005-0000-0000-000056600000}"/>
    <cellStyle name="RowTitles-Col2 5 5" xfId="1452" xr:uid="{00000000-0005-0000-0000-000057600000}"/>
    <cellStyle name="RowTitles-Col2 5 5 2" xfId="2807" xr:uid="{00000000-0005-0000-0000-000058600000}"/>
    <cellStyle name="RowTitles-Col2 5 5 2 2" xfId="12448" xr:uid="{00000000-0005-0000-0000-000059600000}"/>
    <cellStyle name="RowTitles-Col2 5 5 2 2 2" xfId="22848" xr:uid="{00000000-0005-0000-0000-00005A600000}"/>
    <cellStyle name="RowTitles-Col2 5 5 2 2 3" xfId="31729" xr:uid="{00000000-0005-0000-0000-00005B600000}"/>
    <cellStyle name="RowTitles-Col2 5 5 2 3" xfId="16095" xr:uid="{00000000-0005-0000-0000-00005C600000}"/>
    <cellStyle name="RowTitles-Col2 5 5 2 3 2" xfId="28761" xr:uid="{00000000-0005-0000-0000-00005D600000}"/>
    <cellStyle name="RowTitles-Col2 5 5 2 3 2 2" xfId="37548" xr:uid="{00000000-0005-0000-0000-00005E600000}"/>
    <cellStyle name="RowTitles-Col2 5 5 2 4" xfId="7567" xr:uid="{00000000-0005-0000-0000-00005F600000}"/>
    <cellStyle name="RowTitles-Col2 5 5 3" xfId="4230" xr:uid="{00000000-0005-0000-0000-000060600000}"/>
    <cellStyle name="RowTitles-Col2 5 5 3 2" xfId="13852" xr:uid="{00000000-0005-0000-0000-000061600000}"/>
    <cellStyle name="RowTitles-Col2 5 5 3 2 2" xfId="24195" xr:uid="{00000000-0005-0000-0000-000062600000}"/>
    <cellStyle name="RowTitles-Col2 5 5 3 2 3" xfId="32849" xr:uid="{00000000-0005-0000-0000-000063600000}"/>
    <cellStyle name="RowTitles-Col2 5 5 3 3" xfId="17414" xr:uid="{00000000-0005-0000-0000-000064600000}"/>
    <cellStyle name="RowTitles-Col2 5 5 3 3 2" xfId="30080" xr:uid="{00000000-0005-0000-0000-000065600000}"/>
    <cellStyle name="RowTitles-Col2 5 5 3 3 2 2" xfId="38857" xr:uid="{00000000-0005-0000-0000-000066600000}"/>
    <cellStyle name="RowTitles-Col2 5 5 3 4" xfId="9890" xr:uid="{00000000-0005-0000-0000-000067600000}"/>
    <cellStyle name="RowTitles-Col2 5 5 4" xfId="11123" xr:uid="{00000000-0005-0000-0000-000068600000}"/>
    <cellStyle name="RowTitles-Col2 5 5 4 2" xfId="21555" xr:uid="{00000000-0005-0000-0000-000069600000}"/>
    <cellStyle name="RowTitles-Col2 5 5 4 3" xfId="30864" xr:uid="{00000000-0005-0000-0000-00006A600000}"/>
    <cellStyle name="RowTitles-Col2 5 5 5" xfId="14830" xr:uid="{00000000-0005-0000-0000-00006B600000}"/>
    <cellStyle name="RowTitles-Col2 5 5 5 2" xfId="27508" xr:uid="{00000000-0005-0000-0000-00006C600000}"/>
    <cellStyle name="RowTitles-Col2 5 5 5 2 2" xfId="36328" xr:uid="{00000000-0005-0000-0000-00006D600000}"/>
    <cellStyle name="RowTitles-Col2 5 5 6" xfId="6021" xr:uid="{00000000-0005-0000-0000-00006E600000}"/>
    <cellStyle name="RowTitles-Col2 5 5 6 2" xfId="20028" xr:uid="{00000000-0005-0000-0000-00006F600000}"/>
    <cellStyle name="RowTitles-Col2 5 6" xfId="1654" xr:uid="{00000000-0005-0000-0000-000070600000}"/>
    <cellStyle name="RowTitles-Col2 5 6 2" xfId="2808" xr:uid="{00000000-0005-0000-0000-000071600000}"/>
    <cellStyle name="RowTitles-Col2 5 6 2 2" xfId="12449" xr:uid="{00000000-0005-0000-0000-000072600000}"/>
    <cellStyle name="RowTitles-Col2 5 6 2 2 2" xfId="22849" xr:uid="{00000000-0005-0000-0000-000073600000}"/>
    <cellStyle name="RowTitles-Col2 5 6 2 2 3" xfId="31730" xr:uid="{00000000-0005-0000-0000-000074600000}"/>
    <cellStyle name="RowTitles-Col2 5 6 2 3" xfId="16096" xr:uid="{00000000-0005-0000-0000-000075600000}"/>
    <cellStyle name="RowTitles-Col2 5 6 2 3 2" xfId="28762" xr:uid="{00000000-0005-0000-0000-000076600000}"/>
    <cellStyle name="RowTitles-Col2 5 6 2 3 2 2" xfId="37549" xr:uid="{00000000-0005-0000-0000-000077600000}"/>
    <cellStyle name="RowTitles-Col2 5 6 2 4" xfId="7568" xr:uid="{00000000-0005-0000-0000-000078600000}"/>
    <cellStyle name="RowTitles-Col2 5 6 3" xfId="4432" xr:uid="{00000000-0005-0000-0000-000079600000}"/>
    <cellStyle name="RowTitles-Col2 5 6 3 2" xfId="14054" xr:uid="{00000000-0005-0000-0000-00007A600000}"/>
    <cellStyle name="RowTitles-Col2 5 6 3 2 2" xfId="24388" xr:uid="{00000000-0005-0000-0000-00007B600000}"/>
    <cellStyle name="RowTitles-Col2 5 6 3 2 3" xfId="33001" xr:uid="{00000000-0005-0000-0000-00007C600000}"/>
    <cellStyle name="RowTitles-Col2 5 6 3 3" xfId="17601" xr:uid="{00000000-0005-0000-0000-00007D600000}"/>
    <cellStyle name="RowTitles-Col2 5 6 3 3 2" xfId="30267" xr:uid="{00000000-0005-0000-0000-00007E600000}"/>
    <cellStyle name="RowTitles-Col2 5 6 3 3 2 2" xfId="39044" xr:uid="{00000000-0005-0000-0000-00007F600000}"/>
    <cellStyle name="RowTitles-Col2 5 6 3 4" xfId="9891" xr:uid="{00000000-0005-0000-0000-000080600000}"/>
    <cellStyle name="RowTitles-Col2 5 6 4" xfId="11325" xr:uid="{00000000-0005-0000-0000-000081600000}"/>
    <cellStyle name="RowTitles-Col2 5 6 4 2" xfId="21751" xr:uid="{00000000-0005-0000-0000-000082600000}"/>
    <cellStyle name="RowTitles-Col2 5 6 4 3" xfId="31016" xr:uid="{00000000-0005-0000-0000-000083600000}"/>
    <cellStyle name="RowTitles-Col2 5 6 5" xfId="15032" xr:uid="{00000000-0005-0000-0000-000084600000}"/>
    <cellStyle name="RowTitles-Col2 5 6 5 2" xfId="27702" xr:uid="{00000000-0005-0000-0000-000085600000}"/>
    <cellStyle name="RowTitles-Col2 5 6 5 2 2" xfId="36515" xr:uid="{00000000-0005-0000-0000-000086600000}"/>
    <cellStyle name="RowTitles-Col2 5 6 6" xfId="6022" xr:uid="{00000000-0005-0000-0000-000087600000}"/>
    <cellStyle name="RowTitles-Col2 5 6 6 2" xfId="19170" xr:uid="{00000000-0005-0000-0000-000088600000}"/>
    <cellStyle name="RowTitles-Col2 5 7" xfId="2803" xr:uid="{00000000-0005-0000-0000-000089600000}"/>
    <cellStyle name="RowTitles-Col2 5 7 2" xfId="12444" xr:uid="{00000000-0005-0000-0000-00008A600000}"/>
    <cellStyle name="RowTitles-Col2 5 7 2 2" xfId="22844" xr:uid="{00000000-0005-0000-0000-00008B600000}"/>
    <cellStyle name="RowTitles-Col2 5 7 2 3" xfId="31725" xr:uid="{00000000-0005-0000-0000-00008C600000}"/>
    <cellStyle name="RowTitles-Col2 5 7 3" xfId="16091" xr:uid="{00000000-0005-0000-0000-00008D600000}"/>
    <cellStyle name="RowTitles-Col2 5 7 3 2" xfId="28757" xr:uid="{00000000-0005-0000-0000-00008E600000}"/>
    <cellStyle name="RowTitles-Col2 5 7 3 2 2" xfId="37544" xr:uid="{00000000-0005-0000-0000-00008F600000}"/>
    <cellStyle name="RowTitles-Col2 5 7 4" xfId="6410" xr:uid="{00000000-0005-0000-0000-000090600000}"/>
    <cellStyle name="RowTitles-Col2 5 8" xfId="3308" xr:uid="{00000000-0005-0000-0000-000091600000}"/>
    <cellStyle name="RowTitles-Col2 5 8 2" xfId="12949" xr:uid="{00000000-0005-0000-0000-000092600000}"/>
    <cellStyle name="RowTitles-Col2 5 8 2 2" xfId="23321" xr:uid="{00000000-0005-0000-0000-000093600000}"/>
    <cellStyle name="RowTitles-Col2 5 8 2 3" xfId="32200" xr:uid="{00000000-0005-0000-0000-000094600000}"/>
    <cellStyle name="RowTitles-Col2 5 8 3" xfId="16566" xr:uid="{00000000-0005-0000-0000-000095600000}"/>
    <cellStyle name="RowTitles-Col2 5 8 3 2" xfId="29232" xr:uid="{00000000-0005-0000-0000-000096600000}"/>
    <cellStyle name="RowTitles-Col2 5 8 3 2 2" xfId="38019" xr:uid="{00000000-0005-0000-0000-000097600000}"/>
    <cellStyle name="RowTitles-Col2 5 8 4" xfId="8912" xr:uid="{00000000-0005-0000-0000-000098600000}"/>
    <cellStyle name="RowTitles-Col2 5_STUD aligned by INSTIT" xfId="5035" xr:uid="{00000000-0005-0000-0000-000099600000}"/>
    <cellStyle name="RowTitles-Col2 6" xfId="379" xr:uid="{00000000-0005-0000-0000-00009A600000}"/>
    <cellStyle name="RowTitles-Col2 6 2" xfId="735" xr:uid="{00000000-0005-0000-0000-00009B600000}"/>
    <cellStyle name="RowTitles-Col2 6 2 2" xfId="2810" xr:uid="{00000000-0005-0000-0000-00009C600000}"/>
    <cellStyle name="RowTitles-Col2 6 2 2 2" xfId="12451" xr:uid="{00000000-0005-0000-0000-00009D600000}"/>
    <cellStyle name="RowTitles-Col2 6 2 2 2 2" xfId="22851" xr:uid="{00000000-0005-0000-0000-00009E600000}"/>
    <cellStyle name="RowTitles-Col2 6 2 2 2 3" xfId="31732" xr:uid="{00000000-0005-0000-0000-00009F600000}"/>
    <cellStyle name="RowTitles-Col2 6 2 2 3" xfId="16098" xr:uid="{00000000-0005-0000-0000-0000A0600000}"/>
    <cellStyle name="RowTitles-Col2 6 2 2 3 2" xfId="28764" xr:uid="{00000000-0005-0000-0000-0000A1600000}"/>
    <cellStyle name="RowTitles-Col2 6 2 2 3 2 2" xfId="37551" xr:uid="{00000000-0005-0000-0000-0000A2600000}"/>
    <cellStyle name="RowTitles-Col2 6 2 2 4" xfId="6861" xr:uid="{00000000-0005-0000-0000-0000A3600000}"/>
    <cellStyle name="RowTitles-Col2 6 2 3" xfId="3516" xr:uid="{00000000-0005-0000-0000-0000A4600000}"/>
    <cellStyle name="RowTitles-Col2 6 2 3 2" xfId="13148" xr:uid="{00000000-0005-0000-0000-0000A5600000}"/>
    <cellStyle name="RowTitles-Col2 6 2 3 2 2" xfId="23517" xr:uid="{00000000-0005-0000-0000-0000A6600000}"/>
    <cellStyle name="RowTitles-Col2 6 2 3 2 3" xfId="32330" xr:uid="{00000000-0005-0000-0000-0000A7600000}"/>
    <cellStyle name="RowTitles-Col2 6 2 3 3" xfId="16759" xr:uid="{00000000-0005-0000-0000-0000A8600000}"/>
    <cellStyle name="RowTitles-Col2 6 2 3 3 2" xfId="29425" xr:uid="{00000000-0005-0000-0000-0000A9600000}"/>
    <cellStyle name="RowTitles-Col2 6 2 3 3 2 2" xfId="38206" xr:uid="{00000000-0005-0000-0000-0000AA600000}"/>
    <cellStyle name="RowTitles-Col2 6 2 3 4" xfId="8367" xr:uid="{00000000-0005-0000-0000-0000AB600000}"/>
    <cellStyle name="RowTitles-Col2 6 2 3 4 2" xfId="18390" xr:uid="{00000000-0005-0000-0000-0000AC600000}"/>
    <cellStyle name="RowTitles-Col2 6 2 4" xfId="9160" xr:uid="{00000000-0005-0000-0000-0000AD600000}"/>
    <cellStyle name="RowTitles-Col2 6 2 5" xfId="10766" xr:uid="{00000000-0005-0000-0000-0000AE600000}"/>
    <cellStyle name="RowTitles-Col2 6 2 5 2" xfId="25297" xr:uid="{00000000-0005-0000-0000-0000AF600000}"/>
    <cellStyle name="RowTitles-Col2 6 2 5 2 2" xfId="35686" xr:uid="{00000000-0005-0000-0000-0000B0600000}"/>
    <cellStyle name="RowTitles-Col2 6 2 6" xfId="5368" xr:uid="{00000000-0005-0000-0000-0000B1600000}"/>
    <cellStyle name="RowTitles-Col2 6 2 6 2" xfId="18606" xr:uid="{00000000-0005-0000-0000-0000B2600000}"/>
    <cellStyle name="RowTitles-Col2 6 3" xfId="1014" xr:uid="{00000000-0005-0000-0000-0000B3600000}"/>
    <cellStyle name="RowTitles-Col2 6 3 2" xfId="2811" xr:uid="{00000000-0005-0000-0000-0000B4600000}"/>
    <cellStyle name="RowTitles-Col2 6 3 2 2" xfId="12452" xr:uid="{00000000-0005-0000-0000-0000B5600000}"/>
    <cellStyle name="RowTitles-Col2 6 3 2 2 2" xfId="22852" xr:uid="{00000000-0005-0000-0000-0000B6600000}"/>
    <cellStyle name="RowTitles-Col2 6 3 2 2 3" xfId="31733" xr:uid="{00000000-0005-0000-0000-0000B7600000}"/>
    <cellStyle name="RowTitles-Col2 6 3 2 3" xfId="16099" xr:uid="{00000000-0005-0000-0000-0000B8600000}"/>
    <cellStyle name="RowTitles-Col2 6 3 2 3 2" xfId="28765" xr:uid="{00000000-0005-0000-0000-0000B9600000}"/>
    <cellStyle name="RowTitles-Col2 6 3 2 3 2 2" xfId="37552" xr:uid="{00000000-0005-0000-0000-0000BA600000}"/>
    <cellStyle name="RowTitles-Col2 6 3 2 4" xfId="7569" xr:uid="{00000000-0005-0000-0000-0000BB600000}"/>
    <cellStyle name="RowTitles-Col2 6 3 3" xfId="3792" xr:uid="{00000000-0005-0000-0000-0000BC600000}"/>
    <cellStyle name="RowTitles-Col2 6 3 3 2" xfId="13419" xr:uid="{00000000-0005-0000-0000-0000BD600000}"/>
    <cellStyle name="RowTitles-Col2 6 3 3 2 2" xfId="23782" xr:uid="{00000000-0005-0000-0000-0000BE600000}"/>
    <cellStyle name="RowTitles-Col2 6 3 3 2 3" xfId="32523" xr:uid="{00000000-0005-0000-0000-0000BF600000}"/>
    <cellStyle name="RowTitles-Col2 6 3 3 3" xfId="17014" xr:uid="{00000000-0005-0000-0000-0000C0600000}"/>
    <cellStyle name="RowTitles-Col2 6 3 3 3 2" xfId="29680" xr:uid="{00000000-0005-0000-0000-0000C1600000}"/>
    <cellStyle name="RowTitles-Col2 6 3 3 3 2 2" xfId="38459" xr:uid="{00000000-0005-0000-0000-0000C2600000}"/>
    <cellStyle name="RowTitles-Col2 6 3 3 4" xfId="9892" xr:uid="{00000000-0005-0000-0000-0000C3600000}"/>
    <cellStyle name="RowTitles-Col2 6 3 4" xfId="10739" xr:uid="{00000000-0005-0000-0000-0000C4600000}"/>
    <cellStyle name="RowTitles-Col2 6 3 4 2" xfId="21209" xr:uid="{00000000-0005-0000-0000-0000C5600000}"/>
    <cellStyle name="RowTitles-Col2 6 3 4 3" xfId="30606" xr:uid="{00000000-0005-0000-0000-0000C6600000}"/>
    <cellStyle name="RowTitles-Col2 6 4" xfId="1247" xr:uid="{00000000-0005-0000-0000-0000C7600000}"/>
    <cellStyle name="RowTitles-Col2 6 4 2" xfId="2812" xr:uid="{00000000-0005-0000-0000-0000C8600000}"/>
    <cellStyle name="RowTitles-Col2 6 4 2 2" xfId="12453" xr:uid="{00000000-0005-0000-0000-0000C9600000}"/>
    <cellStyle name="RowTitles-Col2 6 4 2 2 2" xfId="22853" xr:uid="{00000000-0005-0000-0000-0000CA600000}"/>
    <cellStyle name="RowTitles-Col2 6 4 2 2 3" xfId="31734" xr:uid="{00000000-0005-0000-0000-0000CB600000}"/>
    <cellStyle name="RowTitles-Col2 6 4 2 3" xfId="16100" xr:uid="{00000000-0005-0000-0000-0000CC600000}"/>
    <cellStyle name="RowTitles-Col2 6 4 2 3 2" xfId="28766" xr:uid="{00000000-0005-0000-0000-0000CD600000}"/>
    <cellStyle name="RowTitles-Col2 6 4 2 3 2 2" xfId="37553" xr:uid="{00000000-0005-0000-0000-0000CE600000}"/>
    <cellStyle name="RowTitles-Col2 6 4 2 4" xfId="7570" xr:uid="{00000000-0005-0000-0000-0000CF600000}"/>
    <cellStyle name="RowTitles-Col2 6 4 3" xfId="4025" xr:uid="{00000000-0005-0000-0000-0000D0600000}"/>
    <cellStyle name="RowTitles-Col2 6 4 3 2" xfId="13647" xr:uid="{00000000-0005-0000-0000-0000D1600000}"/>
    <cellStyle name="RowTitles-Col2 6 4 3 2 2" xfId="24000" xr:uid="{00000000-0005-0000-0000-0000D2600000}"/>
    <cellStyle name="RowTitles-Col2 6 4 3 2 3" xfId="32694" xr:uid="{00000000-0005-0000-0000-0000D3600000}"/>
    <cellStyle name="RowTitles-Col2 6 4 3 3" xfId="17227" xr:uid="{00000000-0005-0000-0000-0000D4600000}"/>
    <cellStyle name="RowTitles-Col2 6 4 3 3 2" xfId="29893" xr:uid="{00000000-0005-0000-0000-0000D5600000}"/>
    <cellStyle name="RowTitles-Col2 6 4 3 3 2 2" xfId="38670" xr:uid="{00000000-0005-0000-0000-0000D6600000}"/>
    <cellStyle name="RowTitles-Col2 6 4 3 4" xfId="9893" xr:uid="{00000000-0005-0000-0000-0000D7600000}"/>
    <cellStyle name="RowTitles-Col2 6 4 4" xfId="10918" xr:uid="{00000000-0005-0000-0000-0000D8600000}"/>
    <cellStyle name="RowTitles-Col2 6 4 4 2" xfId="21359" xr:uid="{00000000-0005-0000-0000-0000D9600000}"/>
    <cellStyle name="RowTitles-Col2 6 4 4 3" xfId="30709" xr:uid="{00000000-0005-0000-0000-0000DA600000}"/>
    <cellStyle name="RowTitles-Col2 6 4 5" xfId="14625" xr:uid="{00000000-0005-0000-0000-0000DB600000}"/>
    <cellStyle name="RowTitles-Col2 6 4 5 2" xfId="27311" xr:uid="{00000000-0005-0000-0000-0000DC600000}"/>
    <cellStyle name="RowTitles-Col2 6 4 5 2 2" xfId="36141" xr:uid="{00000000-0005-0000-0000-0000DD600000}"/>
    <cellStyle name="RowTitles-Col2 6 4 6" xfId="6024" xr:uid="{00000000-0005-0000-0000-0000DE600000}"/>
    <cellStyle name="RowTitles-Col2 6 4 6 2" xfId="24921" xr:uid="{00000000-0005-0000-0000-0000DF600000}"/>
    <cellStyle name="RowTitles-Col2 6 5" xfId="1464" xr:uid="{00000000-0005-0000-0000-0000E0600000}"/>
    <cellStyle name="RowTitles-Col2 6 5 2" xfId="2813" xr:uid="{00000000-0005-0000-0000-0000E1600000}"/>
    <cellStyle name="RowTitles-Col2 6 5 2 2" xfId="12454" xr:uid="{00000000-0005-0000-0000-0000E2600000}"/>
    <cellStyle name="RowTitles-Col2 6 5 2 2 2" xfId="22854" xr:uid="{00000000-0005-0000-0000-0000E3600000}"/>
    <cellStyle name="RowTitles-Col2 6 5 2 2 3" xfId="31735" xr:uid="{00000000-0005-0000-0000-0000E4600000}"/>
    <cellStyle name="RowTitles-Col2 6 5 2 3" xfId="16101" xr:uid="{00000000-0005-0000-0000-0000E5600000}"/>
    <cellStyle name="RowTitles-Col2 6 5 2 3 2" xfId="28767" xr:uid="{00000000-0005-0000-0000-0000E6600000}"/>
    <cellStyle name="RowTitles-Col2 6 5 2 3 2 2" xfId="37554" xr:uid="{00000000-0005-0000-0000-0000E7600000}"/>
    <cellStyle name="RowTitles-Col2 6 5 2 4" xfId="7571" xr:uid="{00000000-0005-0000-0000-0000E8600000}"/>
    <cellStyle name="RowTitles-Col2 6 5 3" xfId="4242" xr:uid="{00000000-0005-0000-0000-0000E9600000}"/>
    <cellStyle name="RowTitles-Col2 6 5 3 2" xfId="13864" xr:uid="{00000000-0005-0000-0000-0000EA600000}"/>
    <cellStyle name="RowTitles-Col2 6 5 3 2 2" xfId="24207" xr:uid="{00000000-0005-0000-0000-0000EB600000}"/>
    <cellStyle name="RowTitles-Col2 6 5 3 2 3" xfId="32856" xr:uid="{00000000-0005-0000-0000-0000EC600000}"/>
    <cellStyle name="RowTitles-Col2 6 5 3 3" xfId="17426" xr:uid="{00000000-0005-0000-0000-0000ED600000}"/>
    <cellStyle name="RowTitles-Col2 6 5 3 3 2" xfId="30092" xr:uid="{00000000-0005-0000-0000-0000EE600000}"/>
    <cellStyle name="RowTitles-Col2 6 5 3 3 2 2" xfId="38869" xr:uid="{00000000-0005-0000-0000-0000EF600000}"/>
    <cellStyle name="RowTitles-Col2 6 5 3 4" xfId="9894" xr:uid="{00000000-0005-0000-0000-0000F0600000}"/>
    <cellStyle name="RowTitles-Col2 6 5 4" xfId="11135" xr:uid="{00000000-0005-0000-0000-0000F1600000}"/>
    <cellStyle name="RowTitles-Col2 6 5 4 2" xfId="21567" xr:uid="{00000000-0005-0000-0000-0000F2600000}"/>
    <cellStyle name="RowTitles-Col2 6 5 4 3" xfId="30871" xr:uid="{00000000-0005-0000-0000-0000F3600000}"/>
    <cellStyle name="RowTitles-Col2 6 5 5" xfId="14842" xr:uid="{00000000-0005-0000-0000-0000F4600000}"/>
    <cellStyle name="RowTitles-Col2 6 5 5 2" xfId="27520" xr:uid="{00000000-0005-0000-0000-0000F5600000}"/>
    <cellStyle name="RowTitles-Col2 6 5 5 2 2" xfId="36340" xr:uid="{00000000-0005-0000-0000-0000F6600000}"/>
    <cellStyle name="RowTitles-Col2 6 5 6" xfId="6025" xr:uid="{00000000-0005-0000-0000-0000F7600000}"/>
    <cellStyle name="RowTitles-Col2 6 5 6 2" xfId="18873" xr:uid="{00000000-0005-0000-0000-0000F8600000}"/>
    <cellStyle name="RowTitles-Col2 6 6" xfId="1666" xr:uid="{00000000-0005-0000-0000-0000F9600000}"/>
    <cellStyle name="RowTitles-Col2 6 6 2" xfId="2814" xr:uid="{00000000-0005-0000-0000-0000FA600000}"/>
    <cellStyle name="RowTitles-Col2 6 6 2 2" xfId="12455" xr:uid="{00000000-0005-0000-0000-0000FB600000}"/>
    <cellStyle name="RowTitles-Col2 6 6 2 2 2" xfId="22855" xr:uid="{00000000-0005-0000-0000-0000FC600000}"/>
    <cellStyle name="RowTitles-Col2 6 6 2 2 3" xfId="31736" xr:uid="{00000000-0005-0000-0000-0000FD600000}"/>
    <cellStyle name="RowTitles-Col2 6 6 2 3" xfId="16102" xr:uid="{00000000-0005-0000-0000-0000FE600000}"/>
    <cellStyle name="RowTitles-Col2 6 6 2 3 2" xfId="28768" xr:uid="{00000000-0005-0000-0000-0000FF600000}"/>
    <cellStyle name="RowTitles-Col2 6 6 2 3 2 2" xfId="37555" xr:uid="{00000000-0005-0000-0000-000000610000}"/>
    <cellStyle name="RowTitles-Col2 6 6 2 4" xfId="7572" xr:uid="{00000000-0005-0000-0000-000001610000}"/>
    <cellStyle name="RowTitles-Col2 6 6 3" xfId="4444" xr:uid="{00000000-0005-0000-0000-000002610000}"/>
    <cellStyle name="RowTitles-Col2 6 6 3 2" xfId="14066" xr:uid="{00000000-0005-0000-0000-000003610000}"/>
    <cellStyle name="RowTitles-Col2 6 6 3 2 2" xfId="24400" xr:uid="{00000000-0005-0000-0000-000004610000}"/>
    <cellStyle name="RowTitles-Col2 6 6 3 2 3" xfId="33008" xr:uid="{00000000-0005-0000-0000-000005610000}"/>
    <cellStyle name="RowTitles-Col2 6 6 3 3" xfId="17613" xr:uid="{00000000-0005-0000-0000-000006610000}"/>
    <cellStyle name="RowTitles-Col2 6 6 3 3 2" xfId="30279" xr:uid="{00000000-0005-0000-0000-000007610000}"/>
    <cellStyle name="RowTitles-Col2 6 6 3 3 2 2" xfId="39056" xr:uid="{00000000-0005-0000-0000-000008610000}"/>
    <cellStyle name="RowTitles-Col2 6 6 3 4" xfId="9895" xr:uid="{00000000-0005-0000-0000-000009610000}"/>
    <cellStyle name="RowTitles-Col2 6 6 4" xfId="11337" xr:uid="{00000000-0005-0000-0000-00000A610000}"/>
    <cellStyle name="RowTitles-Col2 6 6 4 2" xfId="21763" xr:uid="{00000000-0005-0000-0000-00000B610000}"/>
    <cellStyle name="RowTitles-Col2 6 6 4 3" xfId="31023" xr:uid="{00000000-0005-0000-0000-00000C610000}"/>
    <cellStyle name="RowTitles-Col2 6 6 5" xfId="15044" xr:uid="{00000000-0005-0000-0000-00000D610000}"/>
    <cellStyle name="RowTitles-Col2 6 6 5 2" xfId="27714" xr:uid="{00000000-0005-0000-0000-00000E610000}"/>
    <cellStyle name="RowTitles-Col2 6 6 5 2 2" xfId="36527" xr:uid="{00000000-0005-0000-0000-00000F610000}"/>
    <cellStyle name="RowTitles-Col2 6 6 6" xfId="6026" xr:uid="{00000000-0005-0000-0000-000010610000}"/>
    <cellStyle name="RowTitles-Col2 6 6 6 2" xfId="18602" xr:uid="{00000000-0005-0000-0000-000011610000}"/>
    <cellStyle name="RowTitles-Col2 6 7" xfId="2809" xr:uid="{00000000-0005-0000-0000-000012610000}"/>
    <cellStyle name="RowTitles-Col2 6 7 2" xfId="12450" xr:uid="{00000000-0005-0000-0000-000013610000}"/>
    <cellStyle name="RowTitles-Col2 6 7 2 2" xfId="22850" xr:uid="{00000000-0005-0000-0000-000014610000}"/>
    <cellStyle name="RowTitles-Col2 6 7 2 3" xfId="31731" xr:uid="{00000000-0005-0000-0000-000015610000}"/>
    <cellStyle name="RowTitles-Col2 6 7 3" xfId="16097" xr:uid="{00000000-0005-0000-0000-000016610000}"/>
    <cellStyle name="RowTitles-Col2 6 7 3 2" xfId="28763" xr:uid="{00000000-0005-0000-0000-000017610000}"/>
    <cellStyle name="RowTitles-Col2 6 7 3 2 2" xfId="37550" xr:uid="{00000000-0005-0000-0000-000018610000}"/>
    <cellStyle name="RowTitles-Col2 6 7 4" xfId="6422" xr:uid="{00000000-0005-0000-0000-000019610000}"/>
    <cellStyle name="RowTitles-Col2 6 8" xfId="3313" xr:uid="{00000000-0005-0000-0000-00001A610000}"/>
    <cellStyle name="RowTitles-Col2 6 8 2" xfId="12954" xr:uid="{00000000-0005-0000-0000-00001B610000}"/>
    <cellStyle name="RowTitles-Col2 6 8 2 2" xfId="23326" xr:uid="{00000000-0005-0000-0000-00001C610000}"/>
    <cellStyle name="RowTitles-Col2 6 8 2 3" xfId="32203" xr:uid="{00000000-0005-0000-0000-00001D610000}"/>
    <cellStyle name="RowTitles-Col2 6 8 3" xfId="16571" xr:uid="{00000000-0005-0000-0000-00001E610000}"/>
    <cellStyle name="RowTitles-Col2 6 8 3 2" xfId="29237" xr:uid="{00000000-0005-0000-0000-00001F610000}"/>
    <cellStyle name="RowTitles-Col2 6 8 3 2 2" xfId="38024" xr:uid="{00000000-0005-0000-0000-000020610000}"/>
    <cellStyle name="RowTitles-Col2 6 8 4" xfId="7919" xr:uid="{00000000-0005-0000-0000-000021610000}"/>
    <cellStyle name="RowTitles-Col2 6_STUD aligned by INSTIT" xfId="5036" xr:uid="{00000000-0005-0000-0000-000022610000}"/>
    <cellStyle name="RowTitles-Col2 7" xfId="575" xr:uid="{00000000-0005-0000-0000-000023610000}"/>
    <cellStyle name="RowTitles-Col2 7 2" xfId="2815" xr:uid="{00000000-0005-0000-0000-000024610000}"/>
    <cellStyle name="RowTitles-Col2 7 2 2" xfId="12456" xr:uid="{00000000-0005-0000-0000-000025610000}"/>
    <cellStyle name="RowTitles-Col2 7 2 2 2" xfId="22856" xr:uid="{00000000-0005-0000-0000-000026610000}"/>
    <cellStyle name="RowTitles-Col2 7 2 2 3" xfId="31737" xr:uid="{00000000-0005-0000-0000-000027610000}"/>
    <cellStyle name="RowTitles-Col2 7 2 3" xfId="16103" xr:uid="{00000000-0005-0000-0000-000028610000}"/>
    <cellStyle name="RowTitles-Col2 7 2 3 2" xfId="28769" xr:uid="{00000000-0005-0000-0000-000029610000}"/>
    <cellStyle name="RowTitles-Col2 7 2 3 2 2" xfId="37556" xr:uid="{00000000-0005-0000-0000-00002A610000}"/>
    <cellStyle name="RowTitles-Col2 7 2 4" xfId="6596" xr:uid="{00000000-0005-0000-0000-00002B610000}"/>
    <cellStyle name="RowTitles-Col2 7 3" xfId="3397" xr:uid="{00000000-0005-0000-0000-00002C610000}"/>
    <cellStyle name="RowTitles-Col2 7 3 2" xfId="13036" xr:uid="{00000000-0005-0000-0000-00002D610000}"/>
    <cellStyle name="RowTitles-Col2 7 3 2 2" xfId="23404" xr:uid="{00000000-0005-0000-0000-00002E610000}"/>
    <cellStyle name="RowTitles-Col2 7 3 2 3" xfId="32254" xr:uid="{00000000-0005-0000-0000-00002F610000}"/>
    <cellStyle name="RowTitles-Col2 7 3 3" xfId="16646" xr:uid="{00000000-0005-0000-0000-000030610000}"/>
    <cellStyle name="RowTitles-Col2 7 3 3 2" xfId="29312" xr:uid="{00000000-0005-0000-0000-000031610000}"/>
    <cellStyle name="RowTitles-Col2 7 3 3 2 2" xfId="38097" xr:uid="{00000000-0005-0000-0000-000032610000}"/>
    <cellStyle name="RowTitles-Col2 7 3 4" xfId="8097" xr:uid="{00000000-0005-0000-0000-000033610000}"/>
    <cellStyle name="RowTitles-Col2 7 3 4 2" xfId="20783" xr:uid="{00000000-0005-0000-0000-000034610000}"/>
    <cellStyle name="RowTitles-Col2 7 4" xfId="8778" xr:uid="{00000000-0005-0000-0000-000035610000}"/>
    <cellStyle name="RowTitles-Col2 7 5" xfId="10376" xr:uid="{00000000-0005-0000-0000-000036610000}"/>
    <cellStyle name="RowTitles-Col2 7 5 2" xfId="20890" xr:uid="{00000000-0005-0000-0000-000037610000}"/>
    <cellStyle name="RowTitles-Col2 7 5 3" xfId="30432" xr:uid="{00000000-0005-0000-0000-000038610000}"/>
    <cellStyle name="RowTitles-Col2 8" xfId="569" xr:uid="{00000000-0005-0000-0000-000039610000}"/>
    <cellStyle name="RowTitles-Col2 8 2" xfId="2816" xr:uid="{00000000-0005-0000-0000-00003A610000}"/>
    <cellStyle name="RowTitles-Col2 8 2 2" xfId="12457" xr:uid="{00000000-0005-0000-0000-00003B610000}"/>
    <cellStyle name="RowTitles-Col2 8 2 2 2" xfId="22857" xr:uid="{00000000-0005-0000-0000-00003C610000}"/>
    <cellStyle name="RowTitles-Col2 8 2 2 3" xfId="31738" xr:uid="{00000000-0005-0000-0000-00003D610000}"/>
    <cellStyle name="RowTitles-Col2 8 2 3" xfId="16104" xr:uid="{00000000-0005-0000-0000-00003E610000}"/>
    <cellStyle name="RowTitles-Col2 8 2 3 2" xfId="28770" xr:uid="{00000000-0005-0000-0000-00003F610000}"/>
    <cellStyle name="RowTitles-Col2 8 2 3 2 2" xfId="37557" xr:uid="{00000000-0005-0000-0000-000040610000}"/>
    <cellStyle name="RowTitles-Col2 8 2 4" xfId="6743" xr:uid="{00000000-0005-0000-0000-000041610000}"/>
    <cellStyle name="RowTitles-Col2 8 3" xfId="3393" xr:uid="{00000000-0005-0000-0000-000042610000}"/>
    <cellStyle name="RowTitles-Col2 8 3 2" xfId="13033" xr:uid="{00000000-0005-0000-0000-000043610000}"/>
    <cellStyle name="RowTitles-Col2 8 3 2 2" xfId="23401" xr:uid="{00000000-0005-0000-0000-000044610000}"/>
    <cellStyle name="RowTitles-Col2 8 3 2 3" xfId="32252" xr:uid="{00000000-0005-0000-0000-000045610000}"/>
    <cellStyle name="RowTitles-Col2 8 3 3" xfId="16643" xr:uid="{00000000-0005-0000-0000-000046610000}"/>
    <cellStyle name="RowTitles-Col2 8 3 3 2" xfId="29309" xr:uid="{00000000-0005-0000-0000-000047610000}"/>
    <cellStyle name="RowTitles-Col2 8 3 3 2 2" xfId="38095" xr:uid="{00000000-0005-0000-0000-000048610000}"/>
    <cellStyle name="RowTitles-Col2 8 3 4" xfId="8248" xr:uid="{00000000-0005-0000-0000-000049610000}"/>
    <cellStyle name="RowTitles-Col2 8 3 4 2" xfId="19384" xr:uid="{00000000-0005-0000-0000-00004A610000}"/>
    <cellStyle name="RowTitles-Col2 8 4" xfId="9039" xr:uid="{00000000-0005-0000-0000-00004B610000}"/>
    <cellStyle name="RowTitles-Col2 8 5" xfId="10398" xr:uid="{00000000-0005-0000-0000-00004C610000}"/>
    <cellStyle name="RowTitles-Col2 8 5 2" xfId="20492" xr:uid="{00000000-0005-0000-0000-00004D610000}"/>
    <cellStyle name="RowTitles-Col2 8 5 2 2" xfId="33303" xr:uid="{00000000-0005-0000-0000-00004E610000}"/>
    <cellStyle name="RowTitles-Col2 8 6" xfId="5273" xr:uid="{00000000-0005-0000-0000-00004F610000}"/>
    <cellStyle name="RowTitles-Col2 8 6 2" xfId="20242" xr:uid="{00000000-0005-0000-0000-000050610000}"/>
    <cellStyle name="RowTitles-Col2 9" xfId="576" xr:uid="{00000000-0005-0000-0000-000051610000}"/>
    <cellStyle name="RowTitles-Col2 9 2" xfId="2817" xr:uid="{00000000-0005-0000-0000-000052610000}"/>
    <cellStyle name="RowTitles-Col2 9 2 2" xfId="12458" xr:uid="{00000000-0005-0000-0000-000053610000}"/>
    <cellStyle name="RowTitles-Col2 9 2 2 2" xfId="22858" xr:uid="{00000000-0005-0000-0000-000054610000}"/>
    <cellStyle name="RowTitles-Col2 9 2 2 3" xfId="31739" xr:uid="{00000000-0005-0000-0000-000055610000}"/>
    <cellStyle name="RowTitles-Col2 9 2 3" xfId="16105" xr:uid="{00000000-0005-0000-0000-000056610000}"/>
    <cellStyle name="RowTitles-Col2 9 2 3 2" xfId="28771" xr:uid="{00000000-0005-0000-0000-000057610000}"/>
    <cellStyle name="RowTitles-Col2 9 2 3 2 2" xfId="37558" xr:uid="{00000000-0005-0000-0000-000058610000}"/>
    <cellStyle name="RowTitles-Col2 9 2 4" xfId="6933" xr:uid="{00000000-0005-0000-0000-000059610000}"/>
    <cellStyle name="RowTitles-Col2 9 3" xfId="3398" xr:uid="{00000000-0005-0000-0000-00005A610000}"/>
    <cellStyle name="RowTitles-Col2 9 3 2" xfId="13037" xr:uid="{00000000-0005-0000-0000-00005B610000}"/>
    <cellStyle name="RowTitles-Col2 9 3 2 2" xfId="23405" xr:uid="{00000000-0005-0000-0000-00005C610000}"/>
    <cellStyle name="RowTitles-Col2 9 3 2 3" xfId="32255" xr:uid="{00000000-0005-0000-0000-00005D610000}"/>
    <cellStyle name="RowTitles-Col2 9 3 3" xfId="16647" xr:uid="{00000000-0005-0000-0000-00005E610000}"/>
    <cellStyle name="RowTitles-Col2 9 3 3 2" xfId="29313" xr:uid="{00000000-0005-0000-0000-00005F610000}"/>
    <cellStyle name="RowTitles-Col2 9 3 3 2 2" xfId="38098" xr:uid="{00000000-0005-0000-0000-000060610000}"/>
    <cellStyle name="RowTitles-Col2 9 3 4" xfId="8441" xr:uid="{00000000-0005-0000-0000-000061610000}"/>
    <cellStyle name="RowTitles-Col2 9 3 4 2" xfId="25105" xr:uid="{00000000-0005-0000-0000-000062610000}"/>
    <cellStyle name="RowTitles-Col2 9 4" xfId="9235" xr:uid="{00000000-0005-0000-0000-000063610000}"/>
    <cellStyle name="RowTitles-Col2 9 5" xfId="10377" xr:uid="{00000000-0005-0000-0000-000064610000}"/>
    <cellStyle name="RowTitles-Col2 9 5 2" xfId="20891" xr:uid="{00000000-0005-0000-0000-000065610000}"/>
    <cellStyle name="RowTitles-Col2 9 5 3" xfId="30433" xr:uid="{00000000-0005-0000-0000-000066610000}"/>
    <cellStyle name="RowTitles-Col2 9 6" xfId="10344" xr:uid="{00000000-0005-0000-0000-000067610000}"/>
    <cellStyle name="RowTitles-Col2 9 6 2" xfId="18856" xr:uid="{00000000-0005-0000-0000-000068610000}"/>
    <cellStyle name="RowTitles-Col2 9 6 2 2" xfId="33203" xr:uid="{00000000-0005-0000-0000-000069610000}"/>
    <cellStyle name="RowTitles-Col2 9 7" xfId="5418" xr:uid="{00000000-0005-0000-0000-00006A610000}"/>
    <cellStyle name="RowTitles-Col2 9 7 2" xfId="19888" xr:uid="{00000000-0005-0000-0000-00006B610000}"/>
    <cellStyle name="RowTitles-Col2_STUD aligned by INSTIT" xfId="5013" xr:uid="{00000000-0005-0000-0000-00006C610000}"/>
    <cellStyle name="RowTitles-Detail" xfId="140" xr:uid="{00000000-0005-0000-0000-00006D610000}"/>
    <cellStyle name="RowTitles-Detail 10" xfId="942" xr:uid="{00000000-0005-0000-0000-00006E610000}"/>
    <cellStyle name="RowTitles-Detail 10 2" xfId="2819" xr:uid="{00000000-0005-0000-0000-00006F610000}"/>
    <cellStyle name="RowTitles-Detail 10 2 2" xfId="12460" xr:uid="{00000000-0005-0000-0000-000070610000}"/>
    <cellStyle name="RowTitles-Detail 10 2 2 2" xfId="22860" xr:uid="{00000000-0005-0000-0000-000071610000}"/>
    <cellStyle name="RowTitles-Detail 10 2 2 2 2" xfId="34397" xr:uid="{00000000-0005-0000-0000-000072610000}"/>
    <cellStyle name="RowTitles-Detail 10 2 2 3" xfId="31741" xr:uid="{00000000-0005-0000-0000-000073610000}"/>
    <cellStyle name="RowTitles-Detail 10 2 3" xfId="16107" xr:uid="{00000000-0005-0000-0000-000074610000}"/>
    <cellStyle name="RowTitles-Detail 10 2 3 2" xfId="28773" xr:uid="{00000000-0005-0000-0000-000075610000}"/>
    <cellStyle name="RowTitles-Detail 10 2 3 2 2" xfId="37560" xr:uid="{00000000-0005-0000-0000-000076610000}"/>
    <cellStyle name="RowTitles-Detail 10 2 4" xfId="7573" xr:uid="{00000000-0005-0000-0000-000077610000}"/>
    <cellStyle name="RowTitles-Detail 10 2 4 2" xfId="17988" xr:uid="{00000000-0005-0000-0000-000078610000}"/>
    <cellStyle name="RowTitles-Detail 10 2 5" xfId="19774" xr:uid="{00000000-0005-0000-0000-000079610000}"/>
    <cellStyle name="RowTitles-Detail 10 3" xfId="3720" xr:uid="{00000000-0005-0000-0000-00007A610000}"/>
    <cellStyle name="RowTitles-Detail 10 3 2" xfId="13347" xr:uid="{00000000-0005-0000-0000-00007B610000}"/>
    <cellStyle name="RowTitles-Detail 10 3 2 2" xfId="23712" xr:uid="{00000000-0005-0000-0000-00007C610000}"/>
    <cellStyle name="RowTitles-Detail 10 3 2 2 2" xfId="35092" xr:uid="{00000000-0005-0000-0000-00007D610000}"/>
    <cellStyle name="RowTitles-Detail 10 3 2 3" xfId="32473" xr:uid="{00000000-0005-0000-0000-00007E610000}"/>
    <cellStyle name="RowTitles-Detail 10 3 3" xfId="16947" xr:uid="{00000000-0005-0000-0000-00007F610000}"/>
    <cellStyle name="RowTitles-Detail 10 3 3 2" xfId="29613" xr:uid="{00000000-0005-0000-0000-000080610000}"/>
    <cellStyle name="RowTitles-Detail 10 3 3 2 2" xfId="38392" xr:uid="{00000000-0005-0000-0000-000081610000}"/>
    <cellStyle name="RowTitles-Detail 10 3 4" xfId="9896" xr:uid="{00000000-0005-0000-0000-000082610000}"/>
    <cellStyle name="RowTitles-Detail 10 3 4 2" xfId="19155" xr:uid="{00000000-0005-0000-0000-000083610000}"/>
    <cellStyle name="RowTitles-Detail 10 3 5" xfId="25731" xr:uid="{00000000-0005-0000-0000-000084610000}"/>
    <cellStyle name="RowTitles-Detail 10 4" xfId="10685" xr:uid="{00000000-0005-0000-0000-000085610000}"/>
    <cellStyle name="RowTitles-Detail 10 4 2" xfId="21163" xr:uid="{00000000-0005-0000-0000-000086610000}"/>
    <cellStyle name="RowTitles-Detail 10 4 2 2" xfId="33463" xr:uid="{00000000-0005-0000-0000-000087610000}"/>
    <cellStyle name="RowTitles-Detail 10 4 3" xfId="30584" xr:uid="{00000000-0005-0000-0000-000088610000}"/>
    <cellStyle name="RowTitles-Detail 10 5" xfId="14349" xr:uid="{00000000-0005-0000-0000-000089610000}"/>
    <cellStyle name="RowTitles-Detail 10 5 2" xfId="27047" xr:uid="{00000000-0005-0000-0000-00008A610000}"/>
    <cellStyle name="RowTitles-Detail 10 5 2 2" xfId="35886" xr:uid="{00000000-0005-0000-0000-00008B610000}"/>
    <cellStyle name="RowTitles-Detail 10 6" xfId="6027" xr:uid="{00000000-0005-0000-0000-00008C610000}"/>
    <cellStyle name="RowTitles-Detail 10 6 2" xfId="24738" xr:uid="{00000000-0005-0000-0000-00008D610000}"/>
    <cellStyle name="RowTitles-Detail 10 7" xfId="20573" xr:uid="{00000000-0005-0000-0000-00008E610000}"/>
    <cellStyle name="RowTitles-Detail 11" xfId="1181" xr:uid="{00000000-0005-0000-0000-00008F610000}"/>
    <cellStyle name="RowTitles-Detail 11 2" xfId="2820" xr:uid="{00000000-0005-0000-0000-000090610000}"/>
    <cellStyle name="RowTitles-Detail 11 2 2" xfId="12461" xr:uid="{00000000-0005-0000-0000-000091610000}"/>
    <cellStyle name="RowTitles-Detail 11 2 2 2" xfId="22861" xr:uid="{00000000-0005-0000-0000-000092610000}"/>
    <cellStyle name="RowTitles-Detail 11 2 2 2 2" xfId="34398" xr:uid="{00000000-0005-0000-0000-000093610000}"/>
    <cellStyle name="RowTitles-Detail 11 2 2 3" xfId="31742" xr:uid="{00000000-0005-0000-0000-000094610000}"/>
    <cellStyle name="RowTitles-Detail 11 2 3" xfId="16108" xr:uid="{00000000-0005-0000-0000-000095610000}"/>
    <cellStyle name="RowTitles-Detail 11 2 3 2" xfId="28774" xr:uid="{00000000-0005-0000-0000-000096610000}"/>
    <cellStyle name="RowTitles-Detail 11 2 3 2 2" xfId="37561" xr:uid="{00000000-0005-0000-0000-000097610000}"/>
    <cellStyle name="RowTitles-Detail 11 2 4" xfId="7574" xr:uid="{00000000-0005-0000-0000-000098610000}"/>
    <cellStyle name="RowTitles-Detail 11 2 4 2" xfId="18255" xr:uid="{00000000-0005-0000-0000-000099610000}"/>
    <cellStyle name="RowTitles-Detail 11 2 5" xfId="19260" xr:uid="{00000000-0005-0000-0000-00009A610000}"/>
    <cellStyle name="RowTitles-Detail 11 3" xfId="3959" xr:uid="{00000000-0005-0000-0000-00009B610000}"/>
    <cellStyle name="RowTitles-Detail 11 3 2" xfId="13581" xr:uid="{00000000-0005-0000-0000-00009C610000}"/>
    <cellStyle name="RowTitles-Detail 11 3 2 2" xfId="23938" xr:uid="{00000000-0005-0000-0000-00009D610000}"/>
    <cellStyle name="RowTitles-Detail 11 3 2 2 2" xfId="35238" xr:uid="{00000000-0005-0000-0000-00009E610000}"/>
    <cellStyle name="RowTitles-Detail 11 3 2 3" xfId="32646" xr:uid="{00000000-0005-0000-0000-00009F610000}"/>
    <cellStyle name="RowTitles-Detail 11 3 3" xfId="17166" xr:uid="{00000000-0005-0000-0000-0000A0610000}"/>
    <cellStyle name="RowTitles-Detail 11 3 3 2" xfId="29832" xr:uid="{00000000-0005-0000-0000-0000A1610000}"/>
    <cellStyle name="RowTitles-Detail 11 3 3 2 2" xfId="38609" xr:uid="{00000000-0005-0000-0000-0000A2610000}"/>
    <cellStyle name="RowTitles-Detail 11 3 4" xfId="9897" xr:uid="{00000000-0005-0000-0000-0000A3610000}"/>
    <cellStyle name="RowTitles-Detail 11 3 4 2" xfId="20848" xr:uid="{00000000-0005-0000-0000-0000A4610000}"/>
    <cellStyle name="RowTitles-Detail 11 3 5" xfId="26254" xr:uid="{00000000-0005-0000-0000-0000A5610000}"/>
    <cellStyle name="RowTitles-Detail 11 4" xfId="10852" xr:uid="{00000000-0005-0000-0000-0000A6610000}"/>
    <cellStyle name="RowTitles-Detail 11 4 2" xfId="21297" xr:uid="{00000000-0005-0000-0000-0000A7610000}"/>
    <cellStyle name="RowTitles-Detail 11 4 2 2" xfId="33523" xr:uid="{00000000-0005-0000-0000-0000A8610000}"/>
    <cellStyle name="RowTitles-Detail 11 4 3" xfId="30661" xr:uid="{00000000-0005-0000-0000-0000A9610000}"/>
    <cellStyle name="RowTitles-Detail 11 5" xfId="14559" xr:uid="{00000000-0005-0000-0000-0000AA610000}"/>
    <cellStyle name="RowTitles-Detail 11 5 2" xfId="27248" xr:uid="{00000000-0005-0000-0000-0000AB610000}"/>
    <cellStyle name="RowTitles-Detail 11 5 2 2" xfId="36080" xr:uid="{00000000-0005-0000-0000-0000AC610000}"/>
    <cellStyle name="RowTitles-Detail 11 6" xfId="6028" xr:uid="{00000000-0005-0000-0000-0000AD610000}"/>
    <cellStyle name="RowTitles-Detail 11 6 2" xfId="25897" xr:uid="{00000000-0005-0000-0000-0000AE610000}"/>
    <cellStyle name="RowTitles-Detail 11 7" xfId="25725" xr:uid="{00000000-0005-0000-0000-0000AF610000}"/>
    <cellStyle name="RowTitles-Detail 12" xfId="1426" xr:uid="{00000000-0005-0000-0000-0000B0610000}"/>
    <cellStyle name="RowTitles-Detail 12 2" xfId="2821" xr:uid="{00000000-0005-0000-0000-0000B1610000}"/>
    <cellStyle name="RowTitles-Detail 12 2 2" xfId="12462" xr:uid="{00000000-0005-0000-0000-0000B2610000}"/>
    <cellStyle name="RowTitles-Detail 12 2 2 2" xfId="22862" xr:uid="{00000000-0005-0000-0000-0000B3610000}"/>
    <cellStyle name="RowTitles-Detail 12 2 2 2 2" xfId="34399" xr:uid="{00000000-0005-0000-0000-0000B4610000}"/>
    <cellStyle name="RowTitles-Detail 12 2 2 3" xfId="31743" xr:uid="{00000000-0005-0000-0000-0000B5610000}"/>
    <cellStyle name="RowTitles-Detail 12 2 3" xfId="16109" xr:uid="{00000000-0005-0000-0000-0000B6610000}"/>
    <cellStyle name="RowTitles-Detail 12 2 3 2" xfId="28775" xr:uid="{00000000-0005-0000-0000-0000B7610000}"/>
    <cellStyle name="RowTitles-Detail 12 2 3 2 2" xfId="37562" xr:uid="{00000000-0005-0000-0000-0000B8610000}"/>
    <cellStyle name="RowTitles-Detail 12 2 4" xfId="7575" xr:uid="{00000000-0005-0000-0000-0000B9610000}"/>
    <cellStyle name="RowTitles-Detail 12 2 4 2" xfId="24948" xr:uid="{00000000-0005-0000-0000-0000BA610000}"/>
    <cellStyle name="RowTitles-Detail 12 2 5" xfId="20802" xr:uid="{00000000-0005-0000-0000-0000BB610000}"/>
    <cellStyle name="RowTitles-Detail 12 3" xfId="4204" xr:uid="{00000000-0005-0000-0000-0000BC610000}"/>
    <cellStyle name="RowTitles-Detail 12 3 2" xfId="13826" xr:uid="{00000000-0005-0000-0000-0000BD610000}"/>
    <cellStyle name="RowTitles-Detail 12 3 2 2" xfId="24171" xr:uid="{00000000-0005-0000-0000-0000BE610000}"/>
    <cellStyle name="RowTitles-Detail 12 3 2 2 2" xfId="35398" xr:uid="{00000000-0005-0000-0000-0000BF610000}"/>
    <cellStyle name="RowTitles-Detail 12 3 2 3" xfId="32829" xr:uid="{00000000-0005-0000-0000-0000C0610000}"/>
    <cellStyle name="RowTitles-Detail 12 3 3" xfId="17392" xr:uid="{00000000-0005-0000-0000-0000C1610000}"/>
    <cellStyle name="RowTitles-Detail 12 3 3 2" xfId="30058" xr:uid="{00000000-0005-0000-0000-0000C2610000}"/>
    <cellStyle name="RowTitles-Detail 12 3 3 2 2" xfId="38835" xr:uid="{00000000-0005-0000-0000-0000C3610000}"/>
    <cellStyle name="RowTitles-Detail 12 3 4" xfId="9898" xr:uid="{00000000-0005-0000-0000-0000C4610000}"/>
    <cellStyle name="RowTitles-Detail 12 3 4 2" xfId="25984" xr:uid="{00000000-0005-0000-0000-0000C5610000}"/>
    <cellStyle name="RowTitles-Detail 12 3 5" xfId="20197" xr:uid="{00000000-0005-0000-0000-0000C6610000}"/>
    <cellStyle name="RowTitles-Detail 12 4" xfId="11097" xr:uid="{00000000-0005-0000-0000-0000C7610000}"/>
    <cellStyle name="RowTitles-Detail 12 4 2" xfId="21531" xr:uid="{00000000-0005-0000-0000-0000C8610000}"/>
    <cellStyle name="RowTitles-Detail 12 4 2 2" xfId="33683" xr:uid="{00000000-0005-0000-0000-0000C9610000}"/>
    <cellStyle name="RowTitles-Detail 12 4 3" xfId="30844" xr:uid="{00000000-0005-0000-0000-0000CA610000}"/>
    <cellStyle name="RowTitles-Detail 12 5" xfId="14804" xr:uid="{00000000-0005-0000-0000-0000CB610000}"/>
    <cellStyle name="RowTitles-Detail 12 5 2" xfId="27485" xr:uid="{00000000-0005-0000-0000-0000CC610000}"/>
    <cellStyle name="RowTitles-Detail 12 5 2 2" xfId="36306" xr:uid="{00000000-0005-0000-0000-0000CD610000}"/>
    <cellStyle name="RowTitles-Detail 12 6" xfId="6029" xr:uid="{00000000-0005-0000-0000-0000CE610000}"/>
    <cellStyle name="RowTitles-Detail 12 6 2" xfId="26216" xr:uid="{00000000-0005-0000-0000-0000CF610000}"/>
    <cellStyle name="RowTitles-Detail 12 7" xfId="25689" xr:uid="{00000000-0005-0000-0000-0000D0610000}"/>
    <cellStyle name="RowTitles-Detail 13" xfId="2818" xr:uid="{00000000-0005-0000-0000-0000D1610000}"/>
    <cellStyle name="RowTitles-Detail 13 2" xfId="12459" xr:uid="{00000000-0005-0000-0000-0000D2610000}"/>
    <cellStyle name="RowTitles-Detail 13 2 2" xfId="22859" xr:uid="{00000000-0005-0000-0000-0000D3610000}"/>
    <cellStyle name="RowTitles-Detail 13 2 2 2" xfId="34396" xr:uid="{00000000-0005-0000-0000-0000D4610000}"/>
    <cellStyle name="RowTitles-Detail 13 2 3" xfId="31740" xr:uid="{00000000-0005-0000-0000-0000D5610000}"/>
    <cellStyle name="RowTitles-Detail 13 3" xfId="16106" xr:uid="{00000000-0005-0000-0000-0000D6610000}"/>
    <cellStyle name="RowTitles-Detail 13 3 2" xfId="28772" xr:uid="{00000000-0005-0000-0000-0000D7610000}"/>
    <cellStyle name="RowTitles-Detail 13 3 2 2" xfId="37559" xr:uid="{00000000-0005-0000-0000-0000D8610000}"/>
    <cellStyle name="RowTitles-Detail 13 4" xfId="6236" xr:uid="{00000000-0005-0000-0000-0000D9610000}"/>
    <cellStyle name="RowTitles-Detail 13 4 2" xfId="17935" xr:uid="{00000000-0005-0000-0000-0000DA610000}"/>
    <cellStyle name="RowTitles-Detail 13 5" xfId="5645" xr:uid="{00000000-0005-0000-0000-0000DB610000}"/>
    <cellStyle name="RowTitles-Detail 14" xfId="7812" xr:uid="{00000000-0005-0000-0000-0000DC610000}"/>
    <cellStyle name="RowTitles-Detail 14 2" xfId="19359" xr:uid="{00000000-0005-0000-0000-0000DD610000}"/>
    <cellStyle name="RowTitles-Detail 14 2 2" xfId="33237" xr:uid="{00000000-0005-0000-0000-0000DE610000}"/>
    <cellStyle name="RowTitles-Detail 15" xfId="10478" xr:uid="{00000000-0005-0000-0000-0000DF610000}"/>
    <cellStyle name="RowTitles-Detail 15 2" xfId="20355" xr:uid="{00000000-0005-0000-0000-0000E0610000}"/>
    <cellStyle name="RowTitles-Detail 15 2 2" xfId="33293" xr:uid="{00000000-0005-0000-0000-0000E1610000}"/>
    <cellStyle name="RowTitles-Detail 16" xfId="213" xr:uid="{00000000-0005-0000-0000-0000E2610000}"/>
    <cellStyle name="RowTitles-Detail 17" xfId="204" xr:uid="{00000000-0005-0000-0000-0000E3610000}"/>
    <cellStyle name="RowTitles-Detail 2" xfId="180" xr:uid="{00000000-0005-0000-0000-0000E4610000}"/>
    <cellStyle name="RowTitles-Detail 2 10" xfId="958" xr:uid="{00000000-0005-0000-0000-0000E5610000}"/>
    <cellStyle name="RowTitles-Detail 2 10 2" xfId="2823" xr:uid="{00000000-0005-0000-0000-0000E6610000}"/>
    <cellStyle name="RowTitles-Detail 2 10 2 2" xfId="12464" xr:uid="{00000000-0005-0000-0000-0000E7610000}"/>
    <cellStyle name="RowTitles-Detail 2 10 2 2 2" xfId="22864" xr:uid="{00000000-0005-0000-0000-0000E8610000}"/>
    <cellStyle name="RowTitles-Detail 2 10 2 2 2 2" xfId="34401" xr:uid="{00000000-0005-0000-0000-0000E9610000}"/>
    <cellStyle name="RowTitles-Detail 2 10 2 2 3" xfId="31745" xr:uid="{00000000-0005-0000-0000-0000EA610000}"/>
    <cellStyle name="RowTitles-Detail 2 10 2 3" xfId="16111" xr:uid="{00000000-0005-0000-0000-0000EB610000}"/>
    <cellStyle name="RowTitles-Detail 2 10 2 3 2" xfId="28777" xr:uid="{00000000-0005-0000-0000-0000EC610000}"/>
    <cellStyle name="RowTitles-Detail 2 10 2 3 2 2" xfId="37564" xr:uid="{00000000-0005-0000-0000-0000ED610000}"/>
    <cellStyle name="RowTitles-Detail 2 10 2 4" xfId="6626" xr:uid="{00000000-0005-0000-0000-0000EE610000}"/>
    <cellStyle name="RowTitles-Detail 2 10 2 4 2" xfId="17790" xr:uid="{00000000-0005-0000-0000-0000EF610000}"/>
    <cellStyle name="RowTitles-Detail 2 10 2 5" xfId="18169" xr:uid="{00000000-0005-0000-0000-0000F0610000}"/>
    <cellStyle name="RowTitles-Detail 2 10 3" xfId="3736" xr:uid="{00000000-0005-0000-0000-0000F1610000}"/>
    <cellStyle name="RowTitles-Detail 2 10 3 2" xfId="13363" xr:uid="{00000000-0005-0000-0000-0000F2610000}"/>
    <cellStyle name="RowTitles-Detail 2 10 3 2 2" xfId="23728" xr:uid="{00000000-0005-0000-0000-0000F3610000}"/>
    <cellStyle name="RowTitles-Detail 2 10 3 2 2 2" xfId="35099" xr:uid="{00000000-0005-0000-0000-0000F4610000}"/>
    <cellStyle name="RowTitles-Detail 2 10 3 2 3" xfId="32482" xr:uid="{00000000-0005-0000-0000-0000F5610000}"/>
    <cellStyle name="RowTitles-Detail 2 10 3 3" xfId="16962" xr:uid="{00000000-0005-0000-0000-0000F6610000}"/>
    <cellStyle name="RowTitles-Detail 2 10 3 3 2" xfId="29628" xr:uid="{00000000-0005-0000-0000-0000F7610000}"/>
    <cellStyle name="RowTitles-Detail 2 10 3 3 2 2" xfId="38407" xr:uid="{00000000-0005-0000-0000-0000F8610000}"/>
    <cellStyle name="RowTitles-Detail 2 10 3 4" xfId="8131" xr:uid="{00000000-0005-0000-0000-0000F9610000}"/>
    <cellStyle name="RowTitles-Detail 2 10 3 4 2" xfId="21508" xr:uid="{00000000-0005-0000-0000-0000FA610000}"/>
    <cellStyle name="RowTitles-Detail 2 10 3 5" xfId="19715" xr:uid="{00000000-0005-0000-0000-0000FB610000}"/>
    <cellStyle name="RowTitles-Detail 2 10 4" xfId="8026" xr:uid="{00000000-0005-0000-0000-0000FC610000}"/>
    <cellStyle name="RowTitles-Detail 2 10 4 2" xfId="18344" xr:uid="{00000000-0005-0000-0000-0000FD610000}"/>
    <cellStyle name="RowTitles-Detail 2 10 5" xfId="10698" xr:uid="{00000000-0005-0000-0000-0000FE610000}"/>
    <cellStyle name="RowTitles-Detail 2 10 5 2" xfId="21175" xr:uid="{00000000-0005-0000-0000-0000FF610000}"/>
    <cellStyle name="RowTitles-Detail 2 10 5 2 2" xfId="33468" xr:uid="{00000000-0005-0000-0000-000000620000}"/>
    <cellStyle name="RowTitles-Detail 2 10 5 3" xfId="30590" xr:uid="{00000000-0005-0000-0000-000001620000}"/>
    <cellStyle name="RowTitles-Detail 2 10 6" xfId="14365" xr:uid="{00000000-0005-0000-0000-000002620000}"/>
    <cellStyle name="RowTitles-Detail 2 10 6 2" xfId="27062" xr:uid="{00000000-0005-0000-0000-000003620000}"/>
    <cellStyle name="RowTitles-Detail 2 10 6 2 2" xfId="35901" xr:uid="{00000000-0005-0000-0000-000004620000}"/>
    <cellStyle name="RowTitles-Detail 2 10 7" xfId="5174" xr:uid="{00000000-0005-0000-0000-000005620000}"/>
    <cellStyle name="RowTitles-Detail 2 10 7 2" xfId="8704" xr:uid="{00000000-0005-0000-0000-000006620000}"/>
    <cellStyle name="RowTitles-Detail 2 10 8" xfId="26737" xr:uid="{00000000-0005-0000-0000-000007620000}"/>
    <cellStyle name="RowTitles-Detail 2 11" xfId="1195" xr:uid="{00000000-0005-0000-0000-000008620000}"/>
    <cellStyle name="RowTitles-Detail 2 11 2" xfId="2824" xr:uid="{00000000-0005-0000-0000-000009620000}"/>
    <cellStyle name="RowTitles-Detail 2 11 2 2" xfId="12465" xr:uid="{00000000-0005-0000-0000-00000A620000}"/>
    <cellStyle name="RowTitles-Detail 2 11 2 2 2" xfId="22865" xr:uid="{00000000-0005-0000-0000-00000B620000}"/>
    <cellStyle name="RowTitles-Detail 2 11 2 2 2 2" xfId="34402" xr:uid="{00000000-0005-0000-0000-00000C620000}"/>
    <cellStyle name="RowTitles-Detail 2 11 2 2 3" xfId="31746" xr:uid="{00000000-0005-0000-0000-00000D620000}"/>
    <cellStyle name="RowTitles-Detail 2 11 2 3" xfId="16112" xr:uid="{00000000-0005-0000-0000-00000E620000}"/>
    <cellStyle name="RowTitles-Detail 2 11 2 3 2" xfId="28778" xr:uid="{00000000-0005-0000-0000-00000F620000}"/>
    <cellStyle name="RowTitles-Detail 2 11 2 3 2 2" xfId="37565" xr:uid="{00000000-0005-0000-0000-000010620000}"/>
    <cellStyle name="RowTitles-Detail 2 11 2 4" xfId="7576" xr:uid="{00000000-0005-0000-0000-000011620000}"/>
    <cellStyle name="RowTitles-Detail 2 11 2 4 2" xfId="26180" xr:uid="{00000000-0005-0000-0000-000012620000}"/>
    <cellStyle name="RowTitles-Detail 2 11 2 5" xfId="18677" xr:uid="{00000000-0005-0000-0000-000013620000}"/>
    <cellStyle name="RowTitles-Detail 2 11 3" xfId="3973" xr:uid="{00000000-0005-0000-0000-000014620000}"/>
    <cellStyle name="RowTitles-Detail 2 11 3 2" xfId="13595" xr:uid="{00000000-0005-0000-0000-000015620000}"/>
    <cellStyle name="RowTitles-Detail 2 11 3 2 2" xfId="23952" xr:uid="{00000000-0005-0000-0000-000016620000}"/>
    <cellStyle name="RowTitles-Detail 2 11 3 2 2 2" xfId="35246" xr:uid="{00000000-0005-0000-0000-000017620000}"/>
    <cellStyle name="RowTitles-Detail 2 11 3 2 3" xfId="32655" xr:uid="{00000000-0005-0000-0000-000018620000}"/>
    <cellStyle name="RowTitles-Detail 2 11 3 3" xfId="17179" xr:uid="{00000000-0005-0000-0000-000019620000}"/>
    <cellStyle name="RowTitles-Detail 2 11 3 3 2" xfId="29845" xr:uid="{00000000-0005-0000-0000-00001A620000}"/>
    <cellStyle name="RowTitles-Detail 2 11 3 3 2 2" xfId="38622" xr:uid="{00000000-0005-0000-0000-00001B620000}"/>
    <cellStyle name="RowTitles-Detail 2 11 3 4" xfId="9899" xr:uid="{00000000-0005-0000-0000-00001C620000}"/>
    <cellStyle name="RowTitles-Detail 2 11 3 4 2" xfId="27863" xr:uid="{00000000-0005-0000-0000-00001D620000}"/>
    <cellStyle name="RowTitles-Detail 2 11 3 5" xfId="18134" xr:uid="{00000000-0005-0000-0000-00001E620000}"/>
    <cellStyle name="RowTitles-Detail 2 11 4" xfId="10866" xr:uid="{00000000-0005-0000-0000-00001F620000}"/>
    <cellStyle name="RowTitles-Detail 2 11 4 2" xfId="21311" xr:uid="{00000000-0005-0000-0000-000020620000}"/>
    <cellStyle name="RowTitles-Detail 2 11 4 2 2" xfId="33531" xr:uid="{00000000-0005-0000-0000-000021620000}"/>
    <cellStyle name="RowTitles-Detail 2 11 4 3" xfId="30670" xr:uid="{00000000-0005-0000-0000-000022620000}"/>
    <cellStyle name="RowTitles-Detail 2 11 5" xfId="14573" xr:uid="{00000000-0005-0000-0000-000023620000}"/>
    <cellStyle name="RowTitles-Detail 2 11 5 2" xfId="27262" xr:uid="{00000000-0005-0000-0000-000024620000}"/>
    <cellStyle name="RowTitles-Detail 2 11 5 2 2" xfId="36093" xr:uid="{00000000-0005-0000-0000-000025620000}"/>
    <cellStyle name="RowTitles-Detail 2 11 6" xfId="6030" xr:uid="{00000000-0005-0000-0000-000026620000}"/>
    <cellStyle name="RowTitles-Detail 2 11 6 2" xfId="25578" xr:uid="{00000000-0005-0000-0000-000027620000}"/>
    <cellStyle name="RowTitles-Detail 2 11 7" xfId="18568" xr:uid="{00000000-0005-0000-0000-000028620000}"/>
    <cellStyle name="RowTitles-Detail 2 12" xfId="933" xr:uid="{00000000-0005-0000-0000-000029620000}"/>
    <cellStyle name="RowTitles-Detail 2 12 2" xfId="2825" xr:uid="{00000000-0005-0000-0000-00002A620000}"/>
    <cellStyle name="RowTitles-Detail 2 12 2 2" xfId="12466" xr:uid="{00000000-0005-0000-0000-00002B620000}"/>
    <cellStyle name="RowTitles-Detail 2 12 2 2 2" xfId="22866" xr:uid="{00000000-0005-0000-0000-00002C620000}"/>
    <cellStyle name="RowTitles-Detail 2 12 2 2 2 2" xfId="34403" xr:uid="{00000000-0005-0000-0000-00002D620000}"/>
    <cellStyle name="RowTitles-Detail 2 12 2 2 3" xfId="31747" xr:uid="{00000000-0005-0000-0000-00002E620000}"/>
    <cellStyle name="RowTitles-Detail 2 12 2 3" xfId="16113" xr:uid="{00000000-0005-0000-0000-00002F620000}"/>
    <cellStyle name="RowTitles-Detail 2 12 2 3 2" xfId="28779" xr:uid="{00000000-0005-0000-0000-000030620000}"/>
    <cellStyle name="RowTitles-Detail 2 12 2 3 2 2" xfId="37566" xr:uid="{00000000-0005-0000-0000-000031620000}"/>
    <cellStyle name="RowTitles-Detail 2 12 2 4" xfId="7577" xr:uid="{00000000-0005-0000-0000-000032620000}"/>
    <cellStyle name="RowTitles-Detail 2 12 2 4 2" xfId="19819" xr:uid="{00000000-0005-0000-0000-000033620000}"/>
    <cellStyle name="RowTitles-Detail 2 12 2 5" xfId="26283" xr:uid="{00000000-0005-0000-0000-000034620000}"/>
    <cellStyle name="RowTitles-Detail 2 12 3" xfId="3711" xr:uid="{00000000-0005-0000-0000-000035620000}"/>
    <cellStyle name="RowTitles-Detail 2 12 3 2" xfId="13338" xr:uid="{00000000-0005-0000-0000-000036620000}"/>
    <cellStyle name="RowTitles-Detail 2 12 3 2 2" xfId="23703" xr:uid="{00000000-0005-0000-0000-000037620000}"/>
    <cellStyle name="RowTitles-Detail 2 12 3 2 2 2" xfId="35088" xr:uid="{00000000-0005-0000-0000-000038620000}"/>
    <cellStyle name="RowTitles-Detail 2 12 3 2 3" xfId="32469" xr:uid="{00000000-0005-0000-0000-000039620000}"/>
    <cellStyle name="RowTitles-Detail 2 12 3 3" xfId="16938" xr:uid="{00000000-0005-0000-0000-00003A620000}"/>
    <cellStyle name="RowTitles-Detail 2 12 3 3 2" xfId="29604" xr:uid="{00000000-0005-0000-0000-00003B620000}"/>
    <cellStyle name="RowTitles-Detail 2 12 3 3 2 2" xfId="38383" xr:uid="{00000000-0005-0000-0000-00003C620000}"/>
    <cellStyle name="RowTitles-Detail 2 12 3 4" xfId="9900" xr:uid="{00000000-0005-0000-0000-00003D620000}"/>
    <cellStyle name="RowTitles-Detail 2 12 3 4 2" xfId="5404" xr:uid="{00000000-0005-0000-0000-00003E620000}"/>
    <cellStyle name="RowTitles-Detail 2 12 3 5" xfId="26516" xr:uid="{00000000-0005-0000-0000-00003F620000}"/>
    <cellStyle name="RowTitles-Detail 2 12 4" xfId="10676" xr:uid="{00000000-0005-0000-0000-000040620000}"/>
    <cellStyle name="RowTitles-Detail 2 12 4 2" xfId="21154" xr:uid="{00000000-0005-0000-0000-000041620000}"/>
    <cellStyle name="RowTitles-Detail 2 12 4 2 2" xfId="33459" xr:uid="{00000000-0005-0000-0000-000042620000}"/>
    <cellStyle name="RowTitles-Detail 2 12 4 3" xfId="30580" xr:uid="{00000000-0005-0000-0000-000043620000}"/>
    <cellStyle name="RowTitles-Detail 2 12 5" xfId="14340" xr:uid="{00000000-0005-0000-0000-000044620000}"/>
    <cellStyle name="RowTitles-Detail 2 12 5 2" xfId="27038" xr:uid="{00000000-0005-0000-0000-000045620000}"/>
    <cellStyle name="RowTitles-Detail 2 12 5 2 2" xfId="35877" xr:uid="{00000000-0005-0000-0000-000046620000}"/>
    <cellStyle name="RowTitles-Detail 2 12 6" xfId="6031" xr:uid="{00000000-0005-0000-0000-000047620000}"/>
    <cellStyle name="RowTitles-Detail 2 12 6 2" xfId="18524" xr:uid="{00000000-0005-0000-0000-000048620000}"/>
    <cellStyle name="RowTitles-Detail 2 12 7" xfId="18615" xr:uid="{00000000-0005-0000-0000-000049620000}"/>
    <cellStyle name="RowTitles-Detail 2 13" xfId="2822" xr:uid="{00000000-0005-0000-0000-00004A620000}"/>
    <cellStyle name="RowTitles-Detail 2 13 2" xfId="12463" xr:uid="{00000000-0005-0000-0000-00004B620000}"/>
    <cellStyle name="RowTitles-Detail 2 13 2 2" xfId="22863" xr:uid="{00000000-0005-0000-0000-00004C620000}"/>
    <cellStyle name="RowTitles-Detail 2 13 2 2 2" xfId="34400" xr:uid="{00000000-0005-0000-0000-00004D620000}"/>
    <cellStyle name="RowTitles-Detail 2 13 2 3" xfId="31744" xr:uid="{00000000-0005-0000-0000-00004E620000}"/>
    <cellStyle name="RowTitles-Detail 2 13 3" xfId="16110" xr:uid="{00000000-0005-0000-0000-00004F620000}"/>
    <cellStyle name="RowTitles-Detail 2 13 3 2" xfId="28776" xr:uid="{00000000-0005-0000-0000-000050620000}"/>
    <cellStyle name="RowTitles-Detail 2 13 3 2 2" xfId="37563" xr:uid="{00000000-0005-0000-0000-000051620000}"/>
    <cellStyle name="RowTitles-Detail 2 13 4" xfId="6330" xr:uid="{00000000-0005-0000-0000-000052620000}"/>
    <cellStyle name="RowTitles-Detail 2 13 4 2" xfId="22230" xr:uid="{00000000-0005-0000-0000-000053620000}"/>
    <cellStyle name="RowTitles-Detail 2 13 5" xfId="17929" xr:uid="{00000000-0005-0000-0000-000054620000}"/>
    <cellStyle name="RowTitles-Detail 2 14" xfId="7811" xr:uid="{00000000-0005-0000-0000-000055620000}"/>
    <cellStyle name="RowTitles-Detail 2 14 2" xfId="19358" xr:uid="{00000000-0005-0000-0000-000056620000}"/>
    <cellStyle name="RowTitles-Detail 2 14 2 2" xfId="33236" xr:uid="{00000000-0005-0000-0000-000057620000}"/>
    <cellStyle name="RowTitles-Detail 2 15" xfId="8952" xr:uid="{00000000-0005-0000-0000-000058620000}"/>
    <cellStyle name="RowTitles-Detail 2 15 2" xfId="25280" xr:uid="{00000000-0005-0000-0000-000059620000}"/>
    <cellStyle name="RowTitles-Detail 2 16" xfId="10241" xr:uid="{00000000-0005-0000-0000-00005A620000}"/>
    <cellStyle name="RowTitles-Detail 2 16 2" xfId="19594" xr:uid="{00000000-0005-0000-0000-00005B620000}"/>
    <cellStyle name="RowTitles-Detail 2 16 2 2" xfId="33248" xr:uid="{00000000-0005-0000-0000-00005C620000}"/>
    <cellStyle name="RowTitles-Detail 2 17" xfId="218" xr:uid="{00000000-0005-0000-0000-00005D620000}"/>
    <cellStyle name="RowTitles-Detail 2 2" xfId="187" xr:uid="{00000000-0005-0000-0000-00005E620000}"/>
    <cellStyle name="RowTitles-Detail 2 2 10" xfId="915" xr:uid="{00000000-0005-0000-0000-00005F620000}"/>
    <cellStyle name="RowTitles-Detail 2 2 10 2" xfId="2827" xr:uid="{00000000-0005-0000-0000-000060620000}"/>
    <cellStyle name="RowTitles-Detail 2 2 10 2 2" xfId="12468" xr:uid="{00000000-0005-0000-0000-000061620000}"/>
    <cellStyle name="RowTitles-Detail 2 2 10 2 2 2" xfId="22868" xr:uid="{00000000-0005-0000-0000-000062620000}"/>
    <cellStyle name="RowTitles-Detail 2 2 10 2 2 2 2" xfId="34405" xr:uid="{00000000-0005-0000-0000-000063620000}"/>
    <cellStyle name="RowTitles-Detail 2 2 10 2 2 3" xfId="31749" xr:uid="{00000000-0005-0000-0000-000064620000}"/>
    <cellStyle name="RowTitles-Detail 2 2 10 2 3" xfId="16115" xr:uid="{00000000-0005-0000-0000-000065620000}"/>
    <cellStyle name="RowTitles-Detail 2 2 10 2 3 2" xfId="28781" xr:uid="{00000000-0005-0000-0000-000066620000}"/>
    <cellStyle name="RowTitles-Detail 2 2 10 2 3 2 2" xfId="37568" xr:uid="{00000000-0005-0000-0000-000067620000}"/>
    <cellStyle name="RowTitles-Detail 2 2 10 2 4" xfId="7578" xr:uid="{00000000-0005-0000-0000-000068620000}"/>
    <cellStyle name="RowTitles-Detail 2 2 10 2 4 2" xfId="24661" xr:uid="{00000000-0005-0000-0000-000069620000}"/>
    <cellStyle name="RowTitles-Detail 2 2 10 2 5" xfId="19509" xr:uid="{00000000-0005-0000-0000-00006A620000}"/>
    <cellStyle name="RowTitles-Detail 2 2 10 3" xfId="3693" xr:uid="{00000000-0005-0000-0000-00006B620000}"/>
    <cellStyle name="RowTitles-Detail 2 2 10 3 2" xfId="13320" xr:uid="{00000000-0005-0000-0000-00006C620000}"/>
    <cellStyle name="RowTitles-Detail 2 2 10 3 2 2" xfId="23685" xr:uid="{00000000-0005-0000-0000-00006D620000}"/>
    <cellStyle name="RowTitles-Detail 2 2 10 3 2 2 2" xfId="35079" xr:uid="{00000000-0005-0000-0000-00006E620000}"/>
    <cellStyle name="RowTitles-Detail 2 2 10 3 2 3" xfId="32458" xr:uid="{00000000-0005-0000-0000-00006F620000}"/>
    <cellStyle name="RowTitles-Detail 2 2 10 3 3" xfId="16920" xr:uid="{00000000-0005-0000-0000-000070620000}"/>
    <cellStyle name="RowTitles-Detail 2 2 10 3 3 2" xfId="29586" xr:uid="{00000000-0005-0000-0000-000071620000}"/>
    <cellStyle name="RowTitles-Detail 2 2 10 3 3 2 2" xfId="38365" xr:uid="{00000000-0005-0000-0000-000072620000}"/>
    <cellStyle name="RowTitles-Detail 2 2 10 3 4" xfId="9901" xr:uid="{00000000-0005-0000-0000-000073620000}"/>
    <cellStyle name="RowTitles-Detail 2 2 10 3 4 2" xfId="19129" xr:uid="{00000000-0005-0000-0000-000074620000}"/>
    <cellStyle name="RowTitles-Detail 2 2 10 3 5" xfId="26054" xr:uid="{00000000-0005-0000-0000-000075620000}"/>
    <cellStyle name="RowTitles-Detail 2 2 10 4" xfId="10662" xr:uid="{00000000-0005-0000-0000-000076620000}"/>
    <cellStyle name="RowTitles-Detail 2 2 10 4 2" xfId="21140" xr:uid="{00000000-0005-0000-0000-000077620000}"/>
    <cellStyle name="RowTitles-Detail 2 2 10 4 2 2" xfId="33458" xr:uid="{00000000-0005-0000-0000-000078620000}"/>
    <cellStyle name="RowTitles-Detail 2 2 10 4 3" xfId="30578" xr:uid="{00000000-0005-0000-0000-000079620000}"/>
    <cellStyle name="RowTitles-Detail 2 2 10 5" xfId="14322" xr:uid="{00000000-0005-0000-0000-00007A620000}"/>
    <cellStyle name="RowTitles-Detail 2 2 10 5 2" xfId="27020" xr:uid="{00000000-0005-0000-0000-00007B620000}"/>
    <cellStyle name="RowTitles-Detail 2 2 10 5 2 2" xfId="35859" xr:uid="{00000000-0005-0000-0000-00007C620000}"/>
    <cellStyle name="RowTitles-Detail 2 2 10 6" xfId="6032" xr:uid="{00000000-0005-0000-0000-00007D620000}"/>
    <cellStyle name="RowTitles-Detail 2 2 10 6 2" xfId="20648" xr:uid="{00000000-0005-0000-0000-00007E620000}"/>
    <cellStyle name="RowTitles-Detail 2 2 10 7" xfId="25290" xr:uid="{00000000-0005-0000-0000-00007F620000}"/>
    <cellStyle name="RowTitles-Detail 2 2 11" xfId="1233" xr:uid="{00000000-0005-0000-0000-000080620000}"/>
    <cellStyle name="RowTitles-Detail 2 2 11 2" xfId="2828" xr:uid="{00000000-0005-0000-0000-000081620000}"/>
    <cellStyle name="RowTitles-Detail 2 2 11 2 2" xfId="12469" xr:uid="{00000000-0005-0000-0000-000082620000}"/>
    <cellStyle name="RowTitles-Detail 2 2 11 2 2 2" xfId="22869" xr:uid="{00000000-0005-0000-0000-000083620000}"/>
    <cellStyle name="RowTitles-Detail 2 2 11 2 2 2 2" xfId="34406" xr:uid="{00000000-0005-0000-0000-000084620000}"/>
    <cellStyle name="RowTitles-Detail 2 2 11 2 2 3" xfId="31750" xr:uid="{00000000-0005-0000-0000-000085620000}"/>
    <cellStyle name="RowTitles-Detail 2 2 11 2 3" xfId="16116" xr:uid="{00000000-0005-0000-0000-000086620000}"/>
    <cellStyle name="RowTitles-Detail 2 2 11 2 3 2" xfId="28782" xr:uid="{00000000-0005-0000-0000-000087620000}"/>
    <cellStyle name="RowTitles-Detail 2 2 11 2 3 2 2" xfId="37569" xr:uid="{00000000-0005-0000-0000-000088620000}"/>
    <cellStyle name="RowTitles-Detail 2 2 11 2 4" xfId="7579" xr:uid="{00000000-0005-0000-0000-000089620000}"/>
    <cellStyle name="RowTitles-Detail 2 2 11 2 4 2" xfId="18394" xr:uid="{00000000-0005-0000-0000-00008A620000}"/>
    <cellStyle name="RowTitles-Detail 2 2 11 2 5" xfId="24153" xr:uid="{00000000-0005-0000-0000-00008B620000}"/>
    <cellStyle name="RowTitles-Detail 2 2 11 3" xfId="4011" xr:uid="{00000000-0005-0000-0000-00008C620000}"/>
    <cellStyle name="RowTitles-Detail 2 2 11 3 2" xfId="13633" xr:uid="{00000000-0005-0000-0000-00008D620000}"/>
    <cellStyle name="RowTitles-Detail 2 2 11 3 2 2" xfId="23986" xr:uid="{00000000-0005-0000-0000-00008E620000}"/>
    <cellStyle name="RowTitles-Detail 2 2 11 3 2 2 2" xfId="35275" xr:uid="{00000000-0005-0000-0000-00008F620000}"/>
    <cellStyle name="RowTitles-Detail 2 2 11 3 2 3" xfId="32686" xr:uid="{00000000-0005-0000-0000-000090620000}"/>
    <cellStyle name="RowTitles-Detail 2 2 11 3 3" xfId="17213" xr:uid="{00000000-0005-0000-0000-000091620000}"/>
    <cellStyle name="RowTitles-Detail 2 2 11 3 3 2" xfId="29879" xr:uid="{00000000-0005-0000-0000-000092620000}"/>
    <cellStyle name="RowTitles-Detail 2 2 11 3 3 2 2" xfId="38656" xr:uid="{00000000-0005-0000-0000-000093620000}"/>
    <cellStyle name="RowTitles-Detail 2 2 11 3 4" xfId="9902" xr:uid="{00000000-0005-0000-0000-000094620000}"/>
    <cellStyle name="RowTitles-Detail 2 2 11 3 4 2" xfId="26919" xr:uid="{00000000-0005-0000-0000-000095620000}"/>
    <cellStyle name="RowTitles-Detail 2 2 11 3 5" xfId="19467" xr:uid="{00000000-0005-0000-0000-000096620000}"/>
    <cellStyle name="RowTitles-Detail 2 2 11 4" xfId="10904" xr:uid="{00000000-0005-0000-0000-000097620000}"/>
    <cellStyle name="RowTitles-Detail 2 2 11 4 2" xfId="21345" xr:uid="{00000000-0005-0000-0000-000098620000}"/>
    <cellStyle name="RowTitles-Detail 2 2 11 4 2 2" xfId="33560" xr:uid="{00000000-0005-0000-0000-000099620000}"/>
    <cellStyle name="RowTitles-Detail 2 2 11 4 3" xfId="30701" xr:uid="{00000000-0005-0000-0000-00009A620000}"/>
    <cellStyle name="RowTitles-Detail 2 2 11 5" xfId="14611" xr:uid="{00000000-0005-0000-0000-00009B620000}"/>
    <cellStyle name="RowTitles-Detail 2 2 11 5 2" xfId="27297" xr:uid="{00000000-0005-0000-0000-00009C620000}"/>
    <cellStyle name="RowTitles-Detail 2 2 11 5 2 2" xfId="36127" xr:uid="{00000000-0005-0000-0000-00009D620000}"/>
    <cellStyle name="RowTitles-Detail 2 2 11 6" xfId="6033" xr:uid="{00000000-0005-0000-0000-00009E620000}"/>
    <cellStyle name="RowTitles-Detail 2 2 11 6 2" xfId="18107" xr:uid="{00000000-0005-0000-0000-00009F620000}"/>
    <cellStyle name="RowTitles-Detail 2 2 11 7" xfId="21916" xr:uid="{00000000-0005-0000-0000-0000A0620000}"/>
    <cellStyle name="RowTitles-Detail 2 2 12" xfId="2826" xr:uid="{00000000-0005-0000-0000-0000A1620000}"/>
    <cellStyle name="RowTitles-Detail 2 2 12 2" xfId="12467" xr:uid="{00000000-0005-0000-0000-0000A2620000}"/>
    <cellStyle name="RowTitles-Detail 2 2 12 2 2" xfId="22867" xr:uid="{00000000-0005-0000-0000-0000A3620000}"/>
    <cellStyle name="RowTitles-Detail 2 2 12 2 2 2" xfId="34404" xr:uid="{00000000-0005-0000-0000-0000A4620000}"/>
    <cellStyle name="RowTitles-Detail 2 2 12 2 3" xfId="31748" xr:uid="{00000000-0005-0000-0000-0000A5620000}"/>
    <cellStyle name="RowTitles-Detail 2 2 12 3" xfId="16114" xr:uid="{00000000-0005-0000-0000-0000A6620000}"/>
    <cellStyle name="RowTitles-Detail 2 2 12 3 2" xfId="28780" xr:uid="{00000000-0005-0000-0000-0000A7620000}"/>
    <cellStyle name="RowTitles-Detail 2 2 12 3 2 2" xfId="37567" xr:uid="{00000000-0005-0000-0000-0000A8620000}"/>
    <cellStyle name="RowTitles-Detail 2 2 12 4" xfId="6331" xr:uid="{00000000-0005-0000-0000-0000A9620000}"/>
    <cellStyle name="RowTitles-Detail 2 2 12 4 2" xfId="26892" xr:uid="{00000000-0005-0000-0000-0000AA620000}"/>
    <cellStyle name="RowTitles-Detail 2 2 12 5" xfId="25768" xr:uid="{00000000-0005-0000-0000-0000AB620000}"/>
    <cellStyle name="RowTitles-Detail 2 2 13" xfId="7784" xr:uid="{00000000-0005-0000-0000-0000AC620000}"/>
    <cellStyle name="RowTitles-Detail 2 2 13 2" xfId="19337" xr:uid="{00000000-0005-0000-0000-0000AD620000}"/>
    <cellStyle name="RowTitles-Detail 2 2 13 2 2" xfId="33227" xr:uid="{00000000-0005-0000-0000-0000AE620000}"/>
    <cellStyle name="RowTitles-Detail 2 2 14" xfId="8951" xr:uid="{00000000-0005-0000-0000-0000AF620000}"/>
    <cellStyle name="RowTitles-Detail 2 2 14 2" xfId="4629" xr:uid="{00000000-0005-0000-0000-0000B0620000}"/>
    <cellStyle name="RowTitles-Detail 2 2 15" xfId="10338" xr:uid="{00000000-0005-0000-0000-0000B1620000}"/>
    <cellStyle name="RowTitles-Detail 2 2 15 2" xfId="17999" xr:uid="{00000000-0005-0000-0000-0000B2620000}"/>
    <cellStyle name="RowTitles-Detail 2 2 15 2 2" xfId="33163" xr:uid="{00000000-0005-0000-0000-0000B3620000}"/>
    <cellStyle name="RowTitles-Detail 2 2 16" xfId="39293" xr:uid="{00000000-0005-0000-0000-0000B4620000}"/>
    <cellStyle name="RowTitles-Detail 2 2 17" xfId="253" xr:uid="{00000000-0005-0000-0000-0000B5620000}"/>
    <cellStyle name="RowTitles-Detail 2 2 2" xfId="279" xr:uid="{00000000-0005-0000-0000-0000B6620000}"/>
    <cellStyle name="RowTitles-Detail 2 2 2 10" xfId="934" xr:uid="{00000000-0005-0000-0000-0000B7620000}"/>
    <cellStyle name="RowTitles-Detail 2 2 2 10 2" xfId="2830" xr:uid="{00000000-0005-0000-0000-0000B8620000}"/>
    <cellStyle name="RowTitles-Detail 2 2 2 10 2 2" xfId="12471" xr:uid="{00000000-0005-0000-0000-0000B9620000}"/>
    <cellStyle name="RowTitles-Detail 2 2 2 10 2 2 2" xfId="22871" xr:uid="{00000000-0005-0000-0000-0000BA620000}"/>
    <cellStyle name="RowTitles-Detail 2 2 2 10 2 2 2 2" xfId="34408" xr:uid="{00000000-0005-0000-0000-0000BB620000}"/>
    <cellStyle name="RowTitles-Detail 2 2 2 10 2 2 3" xfId="31752" xr:uid="{00000000-0005-0000-0000-0000BC620000}"/>
    <cellStyle name="RowTitles-Detail 2 2 2 10 2 3" xfId="16118" xr:uid="{00000000-0005-0000-0000-0000BD620000}"/>
    <cellStyle name="RowTitles-Detail 2 2 2 10 2 3 2" xfId="28784" xr:uid="{00000000-0005-0000-0000-0000BE620000}"/>
    <cellStyle name="RowTitles-Detail 2 2 2 10 2 3 2 2" xfId="37571" xr:uid="{00000000-0005-0000-0000-0000BF620000}"/>
    <cellStyle name="RowTitles-Detail 2 2 2 10 2 4" xfId="7580" xr:uid="{00000000-0005-0000-0000-0000C0620000}"/>
    <cellStyle name="RowTitles-Detail 2 2 2 10 2 4 2" xfId="25362" xr:uid="{00000000-0005-0000-0000-0000C1620000}"/>
    <cellStyle name="RowTitles-Detail 2 2 2 10 2 5" xfId="25183" xr:uid="{00000000-0005-0000-0000-0000C2620000}"/>
    <cellStyle name="RowTitles-Detail 2 2 2 10 3" xfId="3712" xr:uid="{00000000-0005-0000-0000-0000C3620000}"/>
    <cellStyle name="RowTitles-Detail 2 2 2 10 3 2" xfId="13339" xr:uid="{00000000-0005-0000-0000-0000C4620000}"/>
    <cellStyle name="RowTitles-Detail 2 2 2 10 3 2 2" xfId="23704" xr:uid="{00000000-0005-0000-0000-0000C5620000}"/>
    <cellStyle name="RowTitles-Detail 2 2 2 10 3 2 2 2" xfId="35089" xr:uid="{00000000-0005-0000-0000-0000C6620000}"/>
    <cellStyle name="RowTitles-Detail 2 2 2 10 3 2 3" xfId="32470" xr:uid="{00000000-0005-0000-0000-0000C7620000}"/>
    <cellStyle name="RowTitles-Detail 2 2 2 10 3 3" xfId="16939" xr:uid="{00000000-0005-0000-0000-0000C8620000}"/>
    <cellStyle name="RowTitles-Detail 2 2 2 10 3 3 2" xfId="29605" xr:uid="{00000000-0005-0000-0000-0000C9620000}"/>
    <cellStyle name="RowTitles-Detail 2 2 2 10 3 3 2 2" xfId="38384" xr:uid="{00000000-0005-0000-0000-0000CA620000}"/>
    <cellStyle name="RowTitles-Detail 2 2 2 10 3 4" xfId="9903" xr:uid="{00000000-0005-0000-0000-0000CB620000}"/>
    <cellStyle name="RowTitles-Detail 2 2 2 10 3 4 2" xfId="20828" xr:uid="{00000000-0005-0000-0000-0000CC620000}"/>
    <cellStyle name="RowTitles-Detail 2 2 2 10 3 5" xfId="20104" xr:uid="{00000000-0005-0000-0000-0000CD620000}"/>
    <cellStyle name="RowTitles-Detail 2 2 2 10 4" xfId="10677" xr:uid="{00000000-0005-0000-0000-0000CE620000}"/>
    <cellStyle name="RowTitles-Detail 2 2 2 10 4 2" xfId="21155" xr:uid="{00000000-0005-0000-0000-0000CF620000}"/>
    <cellStyle name="RowTitles-Detail 2 2 2 10 4 2 2" xfId="33460" xr:uid="{00000000-0005-0000-0000-0000D0620000}"/>
    <cellStyle name="RowTitles-Detail 2 2 2 10 4 3" xfId="30581" xr:uid="{00000000-0005-0000-0000-0000D1620000}"/>
    <cellStyle name="RowTitles-Detail 2 2 2 10 5" xfId="14341" xr:uid="{00000000-0005-0000-0000-0000D2620000}"/>
    <cellStyle name="RowTitles-Detail 2 2 2 10 5 2" xfId="27039" xr:uid="{00000000-0005-0000-0000-0000D3620000}"/>
    <cellStyle name="RowTitles-Detail 2 2 2 10 5 2 2" xfId="35878" xr:uid="{00000000-0005-0000-0000-0000D4620000}"/>
    <cellStyle name="RowTitles-Detail 2 2 2 10 6" xfId="6034" xr:uid="{00000000-0005-0000-0000-0000D5620000}"/>
    <cellStyle name="RowTitles-Detail 2 2 2 10 6 2" xfId="26885" xr:uid="{00000000-0005-0000-0000-0000D6620000}"/>
    <cellStyle name="RowTitles-Detail 2 2 2 10 7" xfId="19898" xr:uid="{00000000-0005-0000-0000-0000D7620000}"/>
    <cellStyle name="RowTitles-Detail 2 2 2 11" xfId="2829" xr:uid="{00000000-0005-0000-0000-0000D8620000}"/>
    <cellStyle name="RowTitles-Detail 2 2 2 11 2" xfId="12470" xr:uid="{00000000-0005-0000-0000-0000D9620000}"/>
    <cellStyle name="RowTitles-Detail 2 2 2 11 2 2" xfId="22870" xr:uid="{00000000-0005-0000-0000-0000DA620000}"/>
    <cellStyle name="RowTitles-Detail 2 2 2 11 2 2 2" xfId="34407" xr:uid="{00000000-0005-0000-0000-0000DB620000}"/>
    <cellStyle name="RowTitles-Detail 2 2 2 11 2 3" xfId="31751" xr:uid="{00000000-0005-0000-0000-0000DC620000}"/>
    <cellStyle name="RowTitles-Detail 2 2 2 11 3" xfId="16117" xr:uid="{00000000-0005-0000-0000-0000DD620000}"/>
    <cellStyle name="RowTitles-Detail 2 2 2 11 3 2" xfId="28783" xr:uid="{00000000-0005-0000-0000-0000DE620000}"/>
    <cellStyle name="RowTitles-Detail 2 2 2 11 3 2 2" xfId="37570" xr:uid="{00000000-0005-0000-0000-0000DF620000}"/>
    <cellStyle name="RowTitles-Detail 2 2 2 11 4" xfId="6332" xr:uid="{00000000-0005-0000-0000-0000E0620000}"/>
    <cellStyle name="RowTitles-Detail 2 2 2 11 4 2" xfId="20296" xr:uid="{00000000-0005-0000-0000-0000E1620000}"/>
    <cellStyle name="RowTitles-Detail 2 2 2 11 5" xfId="19471" xr:uid="{00000000-0005-0000-0000-0000E2620000}"/>
    <cellStyle name="RowTitles-Detail 2 2 2 12" xfId="8950" xr:uid="{00000000-0005-0000-0000-0000E3620000}"/>
    <cellStyle name="RowTitles-Detail 2 2 2 12 2" xfId="24886" xr:uid="{00000000-0005-0000-0000-0000E4620000}"/>
    <cellStyle name="RowTitles-Detail 2 2 2 13" xfId="10303" xr:uid="{00000000-0005-0000-0000-0000E5620000}"/>
    <cellStyle name="RowTitles-Detail 2 2 2 13 2" xfId="19955" xr:uid="{00000000-0005-0000-0000-0000E6620000}"/>
    <cellStyle name="RowTitles-Detail 2 2 2 13 2 2" xfId="33269" xr:uid="{00000000-0005-0000-0000-0000E7620000}"/>
    <cellStyle name="RowTitles-Detail 2 2 2 2" xfId="344" xr:uid="{00000000-0005-0000-0000-0000E8620000}"/>
    <cellStyle name="RowTitles-Detail 2 2 2 2 10" xfId="2831" xr:uid="{00000000-0005-0000-0000-0000E9620000}"/>
    <cellStyle name="RowTitles-Detail 2 2 2 2 10 2" xfId="12472" xr:uid="{00000000-0005-0000-0000-0000EA620000}"/>
    <cellStyle name="RowTitles-Detail 2 2 2 2 10 2 2" xfId="22872" xr:uid="{00000000-0005-0000-0000-0000EB620000}"/>
    <cellStyle name="RowTitles-Detail 2 2 2 2 10 2 2 2" xfId="34409" xr:uid="{00000000-0005-0000-0000-0000EC620000}"/>
    <cellStyle name="RowTitles-Detail 2 2 2 2 10 2 3" xfId="31753" xr:uid="{00000000-0005-0000-0000-0000ED620000}"/>
    <cellStyle name="RowTitles-Detail 2 2 2 2 10 3" xfId="16119" xr:uid="{00000000-0005-0000-0000-0000EE620000}"/>
    <cellStyle name="RowTitles-Detail 2 2 2 2 10 3 2" xfId="28785" xr:uid="{00000000-0005-0000-0000-0000EF620000}"/>
    <cellStyle name="RowTitles-Detail 2 2 2 2 10 3 2 2" xfId="37572" xr:uid="{00000000-0005-0000-0000-0000F0620000}"/>
    <cellStyle name="RowTitles-Detail 2 2 2 2 10 4" xfId="6333" xr:uid="{00000000-0005-0000-0000-0000F1620000}"/>
    <cellStyle name="RowTitles-Detail 2 2 2 2 10 4 2" xfId="19440" xr:uid="{00000000-0005-0000-0000-0000F2620000}"/>
    <cellStyle name="RowTitles-Detail 2 2 2 2 10 5" xfId="18791" xr:uid="{00000000-0005-0000-0000-0000F3620000}"/>
    <cellStyle name="RowTitles-Detail 2 2 2 2 11" xfId="8032" xr:uid="{00000000-0005-0000-0000-0000F4620000}"/>
    <cellStyle name="RowTitles-Detail 2 2 2 2 11 2" xfId="19276" xr:uid="{00000000-0005-0000-0000-0000F5620000}"/>
    <cellStyle name="RowTitles-Detail 2 2 2 2 12" xfId="10731" xr:uid="{00000000-0005-0000-0000-0000F6620000}"/>
    <cellStyle name="RowTitles-Detail 2 2 2 2 12 2" xfId="20474" xr:uid="{00000000-0005-0000-0000-0000F7620000}"/>
    <cellStyle name="RowTitles-Detail 2 2 2 2 12 2 2" xfId="33298" xr:uid="{00000000-0005-0000-0000-0000F8620000}"/>
    <cellStyle name="RowTitles-Detail 2 2 2 2 2" xfId="438" xr:uid="{00000000-0005-0000-0000-0000F9620000}"/>
    <cellStyle name="RowTitles-Detail 2 2 2 2 2 2" xfId="794" xr:uid="{00000000-0005-0000-0000-0000FA620000}"/>
    <cellStyle name="RowTitles-Detail 2 2 2 2 2 2 2" xfId="2833" xr:uid="{00000000-0005-0000-0000-0000FB620000}"/>
    <cellStyle name="RowTitles-Detail 2 2 2 2 2 2 2 2" xfId="12474" xr:uid="{00000000-0005-0000-0000-0000FC620000}"/>
    <cellStyle name="RowTitles-Detail 2 2 2 2 2 2 2 2 2" xfId="22874" xr:uid="{00000000-0005-0000-0000-0000FD620000}"/>
    <cellStyle name="RowTitles-Detail 2 2 2 2 2 2 2 2 2 2" xfId="34411" xr:uid="{00000000-0005-0000-0000-0000FE620000}"/>
    <cellStyle name="RowTitles-Detail 2 2 2 2 2 2 2 2 3" xfId="31755" xr:uid="{00000000-0005-0000-0000-0000FF620000}"/>
    <cellStyle name="RowTitles-Detail 2 2 2 2 2 2 2 3" xfId="16121" xr:uid="{00000000-0005-0000-0000-000000630000}"/>
    <cellStyle name="RowTitles-Detail 2 2 2 2 2 2 2 3 2" xfId="28787" xr:uid="{00000000-0005-0000-0000-000001630000}"/>
    <cellStyle name="RowTitles-Detail 2 2 2 2 2 2 2 3 2 2" xfId="37574" xr:uid="{00000000-0005-0000-0000-000002630000}"/>
    <cellStyle name="RowTitles-Detail 2 2 2 2 2 2 2 4" xfId="6917" xr:uid="{00000000-0005-0000-0000-000003630000}"/>
    <cellStyle name="RowTitles-Detail 2 2 2 2 2 2 2 4 2" xfId="17932" xr:uid="{00000000-0005-0000-0000-000004630000}"/>
    <cellStyle name="RowTitles-Detail 2 2 2 2 2 2 2 5" xfId="26434" xr:uid="{00000000-0005-0000-0000-000005630000}"/>
    <cellStyle name="RowTitles-Detail 2 2 2 2 2 2 3" xfId="3575" xr:uid="{00000000-0005-0000-0000-000006630000}"/>
    <cellStyle name="RowTitles-Detail 2 2 2 2 2 2 3 2" xfId="13206" xr:uid="{00000000-0005-0000-0000-000007630000}"/>
    <cellStyle name="RowTitles-Detail 2 2 2 2 2 2 3 2 2" xfId="23573" xr:uid="{00000000-0005-0000-0000-000008630000}"/>
    <cellStyle name="RowTitles-Detail 2 2 2 2 2 2 3 2 2 2" xfId="35003" xr:uid="{00000000-0005-0000-0000-000009630000}"/>
    <cellStyle name="RowTitles-Detail 2 2 2 2 2 2 3 2 3" xfId="32371" xr:uid="{00000000-0005-0000-0000-00000A630000}"/>
    <cellStyle name="RowTitles-Detail 2 2 2 2 2 2 3 3" xfId="16815" xr:uid="{00000000-0005-0000-0000-00000B630000}"/>
    <cellStyle name="RowTitles-Detail 2 2 2 2 2 2 3 3 2" xfId="29481" xr:uid="{00000000-0005-0000-0000-00000C630000}"/>
    <cellStyle name="RowTitles-Detail 2 2 2 2 2 2 3 3 2 2" xfId="38261" xr:uid="{00000000-0005-0000-0000-00000D630000}"/>
    <cellStyle name="RowTitles-Detail 2 2 2 2 2 2 3 4" xfId="8424" xr:uid="{00000000-0005-0000-0000-00000E630000}"/>
    <cellStyle name="RowTitles-Detail 2 2 2 2 2 2 3 4 2" xfId="19179" xr:uid="{00000000-0005-0000-0000-00000F630000}"/>
    <cellStyle name="RowTitles-Detail 2 2 2 2 2 2 3 5" xfId="26222" xr:uid="{00000000-0005-0000-0000-000010630000}"/>
    <cellStyle name="RowTitles-Detail 2 2 2 2 2 2 4" xfId="9218" xr:uid="{00000000-0005-0000-0000-000011630000}"/>
    <cellStyle name="RowTitles-Detail 2 2 2 2 2 2 4 2" xfId="25752" xr:uid="{00000000-0005-0000-0000-000012630000}"/>
    <cellStyle name="RowTitles-Detail 2 2 2 2 2 2 5" xfId="10173" xr:uid="{00000000-0005-0000-0000-000013630000}"/>
    <cellStyle name="RowTitles-Detail 2 2 2 2 2 2 5 2" xfId="18571" xr:uid="{00000000-0005-0000-0000-000014630000}"/>
    <cellStyle name="RowTitles-Detail 2 2 2 2 2 2 5 2 2" xfId="33189" xr:uid="{00000000-0005-0000-0000-000015630000}"/>
    <cellStyle name="RowTitles-Detail 2 2 2 2 2 3" xfId="1073" xr:uid="{00000000-0005-0000-0000-000016630000}"/>
    <cellStyle name="RowTitles-Detail 2 2 2 2 2 3 2" xfId="2834" xr:uid="{00000000-0005-0000-0000-000017630000}"/>
    <cellStyle name="RowTitles-Detail 2 2 2 2 2 3 2 2" xfId="12475" xr:uid="{00000000-0005-0000-0000-000018630000}"/>
    <cellStyle name="RowTitles-Detail 2 2 2 2 2 3 2 2 2" xfId="22875" xr:uid="{00000000-0005-0000-0000-000019630000}"/>
    <cellStyle name="RowTitles-Detail 2 2 2 2 2 3 2 2 2 2" xfId="34412" xr:uid="{00000000-0005-0000-0000-00001A630000}"/>
    <cellStyle name="RowTitles-Detail 2 2 2 2 2 3 2 2 3" xfId="31756" xr:uid="{00000000-0005-0000-0000-00001B630000}"/>
    <cellStyle name="RowTitles-Detail 2 2 2 2 2 3 2 3" xfId="16122" xr:uid="{00000000-0005-0000-0000-00001C630000}"/>
    <cellStyle name="RowTitles-Detail 2 2 2 2 2 3 2 3 2" xfId="28788" xr:uid="{00000000-0005-0000-0000-00001D630000}"/>
    <cellStyle name="RowTitles-Detail 2 2 2 2 2 3 2 3 2 2" xfId="37575" xr:uid="{00000000-0005-0000-0000-00001E630000}"/>
    <cellStyle name="RowTitles-Detail 2 2 2 2 2 3 2 4" xfId="7137" xr:uid="{00000000-0005-0000-0000-00001F630000}"/>
    <cellStyle name="RowTitles-Detail 2 2 2 2 2 3 2 4 2" xfId="26548" xr:uid="{00000000-0005-0000-0000-000020630000}"/>
    <cellStyle name="RowTitles-Detail 2 2 2 2 2 3 2 5" xfId="20546" xr:uid="{00000000-0005-0000-0000-000021630000}"/>
    <cellStyle name="RowTitles-Detail 2 2 2 2 2 3 3" xfId="3851" xr:uid="{00000000-0005-0000-0000-000022630000}"/>
    <cellStyle name="RowTitles-Detail 2 2 2 2 2 3 3 2" xfId="13477" xr:uid="{00000000-0005-0000-0000-000023630000}"/>
    <cellStyle name="RowTitles-Detail 2 2 2 2 2 3 3 2 2" xfId="23838" xr:uid="{00000000-0005-0000-0000-000024630000}"/>
    <cellStyle name="RowTitles-Detail 2 2 2 2 2 3 3 2 2 2" xfId="35168" xr:uid="{00000000-0005-0000-0000-000025630000}"/>
    <cellStyle name="RowTitles-Detail 2 2 2 2 2 3 3 2 3" xfId="32564" xr:uid="{00000000-0005-0000-0000-000026630000}"/>
    <cellStyle name="RowTitles-Detail 2 2 2 2 2 3 3 3" xfId="17070" xr:uid="{00000000-0005-0000-0000-000027630000}"/>
    <cellStyle name="RowTitles-Detail 2 2 2 2 2 3 3 3 2" xfId="29736" xr:uid="{00000000-0005-0000-0000-000028630000}"/>
    <cellStyle name="RowTitles-Detail 2 2 2 2 2 3 3 3 2 2" xfId="38514" xr:uid="{00000000-0005-0000-0000-000029630000}"/>
    <cellStyle name="RowTitles-Detail 2 2 2 2 2 3 3 4" xfId="8645" xr:uid="{00000000-0005-0000-0000-00002A630000}"/>
    <cellStyle name="RowTitles-Detail 2 2 2 2 2 3 3 4 2" xfId="26044" xr:uid="{00000000-0005-0000-0000-00002B630000}"/>
    <cellStyle name="RowTitles-Detail 2 2 2 2 2 3 3 5" xfId="20153" xr:uid="{00000000-0005-0000-0000-00002C630000}"/>
    <cellStyle name="RowTitles-Detail 2 2 2 2 2 3 4" xfId="9441" xr:uid="{00000000-0005-0000-0000-00002D630000}"/>
    <cellStyle name="RowTitles-Detail 2 2 2 2 2 3 4 2" xfId="19817" xr:uid="{00000000-0005-0000-0000-00002E630000}"/>
    <cellStyle name="RowTitles-Detail 2 2 2 2 2 3 5" xfId="10789" xr:uid="{00000000-0005-0000-0000-00002F630000}"/>
    <cellStyle name="RowTitles-Detail 2 2 2 2 2 3 5 2" xfId="21253" xr:uid="{00000000-0005-0000-0000-000030630000}"/>
    <cellStyle name="RowTitles-Detail 2 2 2 2 2 3 5 2 2" xfId="33509" xr:uid="{00000000-0005-0000-0000-000031630000}"/>
    <cellStyle name="RowTitles-Detail 2 2 2 2 2 3 5 3" xfId="30643" xr:uid="{00000000-0005-0000-0000-000032630000}"/>
    <cellStyle name="RowTitles-Detail 2 2 2 2 2 3 6" xfId="14474" xr:uid="{00000000-0005-0000-0000-000033630000}"/>
    <cellStyle name="RowTitles-Detail 2 2 2 2 2 3 6 2" xfId="27167" xr:uid="{00000000-0005-0000-0000-000034630000}"/>
    <cellStyle name="RowTitles-Detail 2 2 2 2 2 3 6 2 2" xfId="36003" xr:uid="{00000000-0005-0000-0000-000035630000}"/>
    <cellStyle name="RowTitles-Detail 2 2 2 2 2 3 7" xfId="5596" xr:uid="{00000000-0005-0000-0000-000036630000}"/>
    <cellStyle name="RowTitles-Detail 2 2 2 2 2 3 7 2" xfId="18019" xr:uid="{00000000-0005-0000-0000-000037630000}"/>
    <cellStyle name="RowTitles-Detail 2 2 2 2 2 3 8" xfId="20116" xr:uid="{00000000-0005-0000-0000-000038630000}"/>
    <cellStyle name="RowTitles-Detail 2 2 2 2 2 4" xfId="1306" xr:uid="{00000000-0005-0000-0000-000039630000}"/>
    <cellStyle name="RowTitles-Detail 2 2 2 2 2 4 2" xfId="2835" xr:uid="{00000000-0005-0000-0000-00003A630000}"/>
    <cellStyle name="RowTitles-Detail 2 2 2 2 2 4 2 2" xfId="12476" xr:uid="{00000000-0005-0000-0000-00003B630000}"/>
    <cellStyle name="RowTitles-Detail 2 2 2 2 2 4 2 2 2" xfId="22876" xr:uid="{00000000-0005-0000-0000-00003C630000}"/>
    <cellStyle name="RowTitles-Detail 2 2 2 2 2 4 2 2 2 2" xfId="34413" xr:uid="{00000000-0005-0000-0000-00003D630000}"/>
    <cellStyle name="RowTitles-Detail 2 2 2 2 2 4 2 2 3" xfId="31757" xr:uid="{00000000-0005-0000-0000-00003E630000}"/>
    <cellStyle name="RowTitles-Detail 2 2 2 2 2 4 2 3" xfId="16123" xr:uid="{00000000-0005-0000-0000-00003F630000}"/>
    <cellStyle name="RowTitles-Detail 2 2 2 2 2 4 2 3 2" xfId="28789" xr:uid="{00000000-0005-0000-0000-000040630000}"/>
    <cellStyle name="RowTitles-Detail 2 2 2 2 2 4 2 3 2 2" xfId="37576" xr:uid="{00000000-0005-0000-0000-000041630000}"/>
    <cellStyle name="RowTitles-Detail 2 2 2 2 2 4 2 4" xfId="7581" xr:uid="{00000000-0005-0000-0000-000042630000}"/>
    <cellStyle name="RowTitles-Detail 2 2 2 2 2 4 2 4 2" xfId="19760" xr:uid="{00000000-0005-0000-0000-000043630000}"/>
    <cellStyle name="RowTitles-Detail 2 2 2 2 2 4 2 5" xfId="25113" xr:uid="{00000000-0005-0000-0000-000044630000}"/>
    <cellStyle name="RowTitles-Detail 2 2 2 2 2 4 3" xfId="4084" xr:uid="{00000000-0005-0000-0000-000045630000}"/>
    <cellStyle name="RowTitles-Detail 2 2 2 2 2 4 3 2" xfId="13706" xr:uid="{00000000-0005-0000-0000-000046630000}"/>
    <cellStyle name="RowTitles-Detail 2 2 2 2 2 4 3 2 2" xfId="24058" xr:uid="{00000000-0005-0000-0000-000047630000}"/>
    <cellStyle name="RowTitles-Detail 2 2 2 2 2 4 3 2 2 2" xfId="35317" xr:uid="{00000000-0005-0000-0000-000048630000}"/>
    <cellStyle name="RowTitles-Detail 2 2 2 2 2 4 3 2 3" xfId="32736" xr:uid="{00000000-0005-0000-0000-000049630000}"/>
    <cellStyle name="RowTitles-Detail 2 2 2 2 2 4 3 3" xfId="17283" xr:uid="{00000000-0005-0000-0000-00004A630000}"/>
    <cellStyle name="RowTitles-Detail 2 2 2 2 2 4 3 3 2" xfId="29949" xr:uid="{00000000-0005-0000-0000-00004B630000}"/>
    <cellStyle name="RowTitles-Detail 2 2 2 2 2 4 3 3 2 2" xfId="38726" xr:uid="{00000000-0005-0000-0000-00004C630000}"/>
    <cellStyle name="RowTitles-Detail 2 2 2 2 2 4 3 4" xfId="9904" xr:uid="{00000000-0005-0000-0000-00004D630000}"/>
    <cellStyle name="RowTitles-Detail 2 2 2 2 2 4 3 4 2" xfId="7770" xr:uid="{00000000-0005-0000-0000-00004E630000}"/>
    <cellStyle name="RowTitles-Detail 2 2 2 2 2 4 3 5" xfId="20384" xr:uid="{00000000-0005-0000-0000-00004F630000}"/>
    <cellStyle name="RowTitles-Detail 2 2 2 2 2 4 4" xfId="10977" xr:uid="{00000000-0005-0000-0000-000050630000}"/>
    <cellStyle name="RowTitles-Detail 2 2 2 2 2 4 4 2" xfId="21416" xr:uid="{00000000-0005-0000-0000-000051630000}"/>
    <cellStyle name="RowTitles-Detail 2 2 2 2 2 4 4 2 2" xfId="33602" xr:uid="{00000000-0005-0000-0000-000052630000}"/>
    <cellStyle name="RowTitles-Detail 2 2 2 2 2 4 4 3" xfId="30751" xr:uid="{00000000-0005-0000-0000-000053630000}"/>
    <cellStyle name="RowTitles-Detail 2 2 2 2 2 4 5" xfId="14684" xr:uid="{00000000-0005-0000-0000-000054630000}"/>
    <cellStyle name="RowTitles-Detail 2 2 2 2 2 4 5 2" xfId="27369" xr:uid="{00000000-0005-0000-0000-000055630000}"/>
    <cellStyle name="RowTitles-Detail 2 2 2 2 2 4 5 2 2" xfId="36197" xr:uid="{00000000-0005-0000-0000-000056630000}"/>
    <cellStyle name="RowTitles-Detail 2 2 2 2 2 4 6" xfId="6035" xr:uid="{00000000-0005-0000-0000-000057630000}"/>
    <cellStyle name="RowTitles-Detail 2 2 2 2 2 4 6 2" xfId="5653" xr:uid="{00000000-0005-0000-0000-000058630000}"/>
    <cellStyle name="RowTitles-Detail 2 2 2 2 2 4 7" xfId="25482" xr:uid="{00000000-0005-0000-0000-000059630000}"/>
    <cellStyle name="RowTitles-Detail 2 2 2 2 2 5" xfId="1522" xr:uid="{00000000-0005-0000-0000-00005A630000}"/>
    <cellStyle name="RowTitles-Detail 2 2 2 2 2 5 2" xfId="2836" xr:uid="{00000000-0005-0000-0000-00005B630000}"/>
    <cellStyle name="RowTitles-Detail 2 2 2 2 2 5 2 2" xfId="12477" xr:uid="{00000000-0005-0000-0000-00005C630000}"/>
    <cellStyle name="RowTitles-Detail 2 2 2 2 2 5 2 2 2" xfId="22877" xr:uid="{00000000-0005-0000-0000-00005D630000}"/>
    <cellStyle name="RowTitles-Detail 2 2 2 2 2 5 2 2 2 2" xfId="34414" xr:uid="{00000000-0005-0000-0000-00005E630000}"/>
    <cellStyle name="RowTitles-Detail 2 2 2 2 2 5 2 2 3" xfId="31758" xr:uid="{00000000-0005-0000-0000-00005F630000}"/>
    <cellStyle name="RowTitles-Detail 2 2 2 2 2 5 2 3" xfId="16124" xr:uid="{00000000-0005-0000-0000-000060630000}"/>
    <cellStyle name="RowTitles-Detail 2 2 2 2 2 5 2 3 2" xfId="28790" xr:uid="{00000000-0005-0000-0000-000061630000}"/>
    <cellStyle name="RowTitles-Detail 2 2 2 2 2 5 2 3 2 2" xfId="37577" xr:uid="{00000000-0005-0000-0000-000062630000}"/>
    <cellStyle name="RowTitles-Detail 2 2 2 2 2 5 2 4" xfId="7582" xr:uid="{00000000-0005-0000-0000-000063630000}"/>
    <cellStyle name="RowTitles-Detail 2 2 2 2 2 5 2 4 2" xfId="25750" xr:uid="{00000000-0005-0000-0000-000064630000}"/>
    <cellStyle name="RowTitles-Detail 2 2 2 2 2 5 2 5" xfId="19173" xr:uid="{00000000-0005-0000-0000-000065630000}"/>
    <cellStyle name="RowTitles-Detail 2 2 2 2 2 5 3" xfId="4300" xr:uid="{00000000-0005-0000-0000-000066630000}"/>
    <cellStyle name="RowTitles-Detail 2 2 2 2 2 5 3 2" xfId="13922" xr:uid="{00000000-0005-0000-0000-000067630000}"/>
    <cellStyle name="RowTitles-Detail 2 2 2 2 2 5 3 2 2" xfId="24263" xr:uid="{00000000-0005-0000-0000-000068630000}"/>
    <cellStyle name="RowTitles-Detail 2 2 2 2 2 5 3 2 2 2" xfId="35457" xr:uid="{00000000-0005-0000-0000-000069630000}"/>
    <cellStyle name="RowTitles-Detail 2 2 2 2 2 5 3 2 3" xfId="32897" xr:uid="{00000000-0005-0000-0000-00006A630000}"/>
    <cellStyle name="RowTitles-Detail 2 2 2 2 2 5 3 3" xfId="17481" xr:uid="{00000000-0005-0000-0000-00006B630000}"/>
    <cellStyle name="RowTitles-Detail 2 2 2 2 2 5 3 3 2" xfId="30147" xr:uid="{00000000-0005-0000-0000-00006C630000}"/>
    <cellStyle name="RowTitles-Detail 2 2 2 2 2 5 3 3 2 2" xfId="38924" xr:uid="{00000000-0005-0000-0000-00006D630000}"/>
    <cellStyle name="RowTitles-Detail 2 2 2 2 2 5 3 4" xfId="9905" xr:uid="{00000000-0005-0000-0000-00006E630000}"/>
    <cellStyle name="RowTitles-Detail 2 2 2 2 2 5 3 4 2" xfId="19218" xr:uid="{00000000-0005-0000-0000-00006F630000}"/>
    <cellStyle name="RowTitles-Detail 2 2 2 2 2 5 3 5" xfId="24622" xr:uid="{00000000-0005-0000-0000-000070630000}"/>
    <cellStyle name="RowTitles-Detail 2 2 2 2 2 5 4" xfId="11193" xr:uid="{00000000-0005-0000-0000-000071630000}"/>
    <cellStyle name="RowTitles-Detail 2 2 2 2 2 5 4 2" xfId="21624" xr:uid="{00000000-0005-0000-0000-000072630000}"/>
    <cellStyle name="RowTitles-Detail 2 2 2 2 2 5 4 2 2" xfId="33742" xr:uid="{00000000-0005-0000-0000-000073630000}"/>
    <cellStyle name="RowTitles-Detail 2 2 2 2 2 5 4 3" xfId="30912" xr:uid="{00000000-0005-0000-0000-000074630000}"/>
    <cellStyle name="RowTitles-Detail 2 2 2 2 2 5 5" xfId="14900" xr:uid="{00000000-0005-0000-0000-000075630000}"/>
    <cellStyle name="RowTitles-Detail 2 2 2 2 2 5 5 2" xfId="27576" xr:uid="{00000000-0005-0000-0000-000076630000}"/>
    <cellStyle name="RowTitles-Detail 2 2 2 2 2 5 5 2 2" xfId="36395" xr:uid="{00000000-0005-0000-0000-000077630000}"/>
    <cellStyle name="RowTitles-Detail 2 2 2 2 2 5 6" xfId="6036" xr:uid="{00000000-0005-0000-0000-000078630000}"/>
    <cellStyle name="RowTitles-Detail 2 2 2 2 2 5 6 2" xfId="19044" xr:uid="{00000000-0005-0000-0000-000079630000}"/>
    <cellStyle name="RowTitles-Detail 2 2 2 2 2 5 7" xfId="25460" xr:uid="{00000000-0005-0000-0000-00007A630000}"/>
    <cellStyle name="RowTitles-Detail 2 2 2 2 2 6" xfId="1724" xr:uid="{00000000-0005-0000-0000-00007B630000}"/>
    <cellStyle name="RowTitles-Detail 2 2 2 2 2 6 2" xfId="2837" xr:uid="{00000000-0005-0000-0000-00007C630000}"/>
    <cellStyle name="RowTitles-Detail 2 2 2 2 2 6 2 2" xfId="12478" xr:uid="{00000000-0005-0000-0000-00007D630000}"/>
    <cellStyle name="RowTitles-Detail 2 2 2 2 2 6 2 2 2" xfId="22878" xr:uid="{00000000-0005-0000-0000-00007E630000}"/>
    <cellStyle name="RowTitles-Detail 2 2 2 2 2 6 2 2 2 2" xfId="34415" xr:uid="{00000000-0005-0000-0000-00007F630000}"/>
    <cellStyle name="RowTitles-Detail 2 2 2 2 2 6 2 2 3" xfId="31759" xr:uid="{00000000-0005-0000-0000-000080630000}"/>
    <cellStyle name="RowTitles-Detail 2 2 2 2 2 6 2 3" xfId="16125" xr:uid="{00000000-0005-0000-0000-000081630000}"/>
    <cellStyle name="RowTitles-Detail 2 2 2 2 2 6 2 3 2" xfId="28791" xr:uid="{00000000-0005-0000-0000-000082630000}"/>
    <cellStyle name="RowTitles-Detail 2 2 2 2 2 6 2 3 2 2" xfId="37578" xr:uid="{00000000-0005-0000-0000-000083630000}"/>
    <cellStyle name="RowTitles-Detail 2 2 2 2 2 6 2 4" xfId="7583" xr:uid="{00000000-0005-0000-0000-000084630000}"/>
    <cellStyle name="RowTitles-Detail 2 2 2 2 2 6 2 4 2" xfId="20060" xr:uid="{00000000-0005-0000-0000-000085630000}"/>
    <cellStyle name="RowTitles-Detail 2 2 2 2 2 6 2 5" xfId="19589" xr:uid="{00000000-0005-0000-0000-000086630000}"/>
    <cellStyle name="RowTitles-Detail 2 2 2 2 2 6 3" xfId="4502" xr:uid="{00000000-0005-0000-0000-000087630000}"/>
    <cellStyle name="RowTitles-Detail 2 2 2 2 2 6 3 2" xfId="14124" xr:uid="{00000000-0005-0000-0000-000088630000}"/>
    <cellStyle name="RowTitles-Detail 2 2 2 2 2 6 3 2 2" xfId="24456" xr:uid="{00000000-0005-0000-0000-000089630000}"/>
    <cellStyle name="RowTitles-Detail 2 2 2 2 2 6 3 2 2 2" xfId="35588" xr:uid="{00000000-0005-0000-0000-00008A630000}"/>
    <cellStyle name="RowTitles-Detail 2 2 2 2 2 6 3 2 3" xfId="33049" xr:uid="{00000000-0005-0000-0000-00008B630000}"/>
    <cellStyle name="RowTitles-Detail 2 2 2 2 2 6 3 3" xfId="17668" xr:uid="{00000000-0005-0000-0000-00008C630000}"/>
    <cellStyle name="RowTitles-Detail 2 2 2 2 2 6 3 3 2" xfId="30334" xr:uid="{00000000-0005-0000-0000-00008D630000}"/>
    <cellStyle name="RowTitles-Detail 2 2 2 2 2 6 3 3 2 2" xfId="39111" xr:uid="{00000000-0005-0000-0000-00008E630000}"/>
    <cellStyle name="RowTitles-Detail 2 2 2 2 2 6 3 4" xfId="9906" xr:uid="{00000000-0005-0000-0000-00008F630000}"/>
    <cellStyle name="RowTitles-Detail 2 2 2 2 2 6 3 4 2" xfId="4900" xr:uid="{00000000-0005-0000-0000-000090630000}"/>
    <cellStyle name="RowTitles-Detail 2 2 2 2 2 6 3 5" xfId="25621" xr:uid="{00000000-0005-0000-0000-000091630000}"/>
    <cellStyle name="RowTitles-Detail 2 2 2 2 2 6 4" xfId="11395" xr:uid="{00000000-0005-0000-0000-000092630000}"/>
    <cellStyle name="RowTitles-Detail 2 2 2 2 2 6 4 2" xfId="21820" xr:uid="{00000000-0005-0000-0000-000093630000}"/>
    <cellStyle name="RowTitles-Detail 2 2 2 2 2 6 4 2 2" xfId="33873" xr:uid="{00000000-0005-0000-0000-000094630000}"/>
    <cellStyle name="RowTitles-Detail 2 2 2 2 2 6 4 3" xfId="31064" xr:uid="{00000000-0005-0000-0000-000095630000}"/>
    <cellStyle name="RowTitles-Detail 2 2 2 2 2 6 5" xfId="15102" xr:uid="{00000000-0005-0000-0000-000096630000}"/>
    <cellStyle name="RowTitles-Detail 2 2 2 2 2 6 5 2" xfId="27771" xr:uid="{00000000-0005-0000-0000-000097630000}"/>
    <cellStyle name="RowTitles-Detail 2 2 2 2 2 6 5 2 2" xfId="36582" xr:uid="{00000000-0005-0000-0000-000098630000}"/>
    <cellStyle name="RowTitles-Detail 2 2 2 2 2 6 6" xfId="6037" xr:uid="{00000000-0005-0000-0000-000099630000}"/>
    <cellStyle name="RowTitles-Detail 2 2 2 2 2 6 6 2" xfId="26357" xr:uid="{00000000-0005-0000-0000-00009A630000}"/>
    <cellStyle name="RowTitles-Detail 2 2 2 2 2 6 7" xfId="24590" xr:uid="{00000000-0005-0000-0000-00009B630000}"/>
    <cellStyle name="RowTitles-Detail 2 2 2 2 2 7" xfId="2832" xr:uid="{00000000-0005-0000-0000-00009C630000}"/>
    <cellStyle name="RowTitles-Detail 2 2 2 2 2 7 2" xfId="12473" xr:uid="{00000000-0005-0000-0000-00009D630000}"/>
    <cellStyle name="RowTitles-Detail 2 2 2 2 2 7 2 2" xfId="22873" xr:uid="{00000000-0005-0000-0000-00009E630000}"/>
    <cellStyle name="RowTitles-Detail 2 2 2 2 2 7 2 2 2" xfId="34410" xr:uid="{00000000-0005-0000-0000-00009F630000}"/>
    <cellStyle name="RowTitles-Detail 2 2 2 2 2 7 2 3" xfId="31754" xr:uid="{00000000-0005-0000-0000-0000A0630000}"/>
    <cellStyle name="RowTitles-Detail 2 2 2 2 2 7 3" xfId="16120" xr:uid="{00000000-0005-0000-0000-0000A1630000}"/>
    <cellStyle name="RowTitles-Detail 2 2 2 2 2 7 3 2" xfId="28786" xr:uid="{00000000-0005-0000-0000-0000A2630000}"/>
    <cellStyle name="RowTitles-Detail 2 2 2 2 2 7 3 2 2" xfId="37573" xr:uid="{00000000-0005-0000-0000-0000A3630000}"/>
    <cellStyle name="RowTitles-Detail 2 2 2 2 2 7 4" xfId="6479" xr:uid="{00000000-0005-0000-0000-0000A4630000}"/>
    <cellStyle name="RowTitles-Detail 2 2 2 2 2 7 4 2" xfId="19818" xr:uid="{00000000-0005-0000-0000-0000A5630000}"/>
    <cellStyle name="RowTitles-Detail 2 2 2 2 2 7 5" xfId="18874" xr:uid="{00000000-0005-0000-0000-0000A6630000}"/>
    <cellStyle name="RowTitles-Detail 2 2 2 2 2 8" xfId="8872" xr:uid="{00000000-0005-0000-0000-0000A7630000}"/>
    <cellStyle name="RowTitles-Detail 2 2 2 2 2 8 2" xfId="19683" xr:uid="{00000000-0005-0000-0000-0000A8630000}"/>
    <cellStyle name="RowTitles-Detail 2 2 2 2 2 9" xfId="10821" xr:uid="{00000000-0005-0000-0000-0000A9630000}"/>
    <cellStyle name="RowTitles-Detail 2 2 2 2 2 9 2" xfId="20738" xr:uid="{00000000-0005-0000-0000-0000AA630000}"/>
    <cellStyle name="RowTitles-Detail 2 2 2 2 2 9 2 2" xfId="33315" xr:uid="{00000000-0005-0000-0000-0000AB630000}"/>
    <cellStyle name="RowTitles-Detail 2 2 2 2 2_STUD aligned by INSTIT" xfId="5042" xr:uid="{00000000-0005-0000-0000-0000AC630000}"/>
    <cellStyle name="RowTitles-Detail 2 2 2 2 3" xfId="501" xr:uid="{00000000-0005-0000-0000-0000AD630000}"/>
    <cellStyle name="RowTitles-Detail 2 2 2 2 3 2" xfId="857" xr:uid="{00000000-0005-0000-0000-0000AE630000}"/>
    <cellStyle name="RowTitles-Detail 2 2 2 2 3 2 2" xfId="2839" xr:uid="{00000000-0005-0000-0000-0000AF630000}"/>
    <cellStyle name="RowTitles-Detail 2 2 2 2 3 2 2 2" xfId="12480" xr:uid="{00000000-0005-0000-0000-0000B0630000}"/>
    <cellStyle name="RowTitles-Detail 2 2 2 2 3 2 2 2 2" xfId="22880" xr:uid="{00000000-0005-0000-0000-0000B1630000}"/>
    <cellStyle name="RowTitles-Detail 2 2 2 2 3 2 2 2 2 2" xfId="34417" xr:uid="{00000000-0005-0000-0000-0000B2630000}"/>
    <cellStyle name="RowTitles-Detail 2 2 2 2 3 2 2 2 3" xfId="31761" xr:uid="{00000000-0005-0000-0000-0000B3630000}"/>
    <cellStyle name="RowTitles-Detail 2 2 2 2 3 2 2 3" xfId="16127" xr:uid="{00000000-0005-0000-0000-0000B4630000}"/>
    <cellStyle name="RowTitles-Detail 2 2 2 2 3 2 2 3 2" xfId="28793" xr:uid="{00000000-0005-0000-0000-0000B5630000}"/>
    <cellStyle name="RowTitles-Detail 2 2 2 2 3 2 2 3 2 2" xfId="37580" xr:uid="{00000000-0005-0000-0000-0000B6630000}"/>
    <cellStyle name="RowTitles-Detail 2 2 2 2 3 2 2 4" xfId="6799" xr:uid="{00000000-0005-0000-0000-0000B7630000}"/>
    <cellStyle name="RowTitles-Detail 2 2 2 2 3 2 2 4 2" xfId="19050" xr:uid="{00000000-0005-0000-0000-0000B8630000}"/>
    <cellStyle name="RowTitles-Detail 2 2 2 2 3 2 2 5" xfId="24667" xr:uid="{00000000-0005-0000-0000-0000B9630000}"/>
    <cellStyle name="RowTitles-Detail 2 2 2 2 3 2 3" xfId="3638" xr:uid="{00000000-0005-0000-0000-0000BA630000}"/>
    <cellStyle name="RowTitles-Detail 2 2 2 2 3 2 3 2" xfId="13265" xr:uid="{00000000-0005-0000-0000-0000BB630000}"/>
    <cellStyle name="RowTitles-Detail 2 2 2 2 3 2 3 2 2" xfId="23631" xr:uid="{00000000-0005-0000-0000-0000BC630000}"/>
    <cellStyle name="RowTitles-Detail 2 2 2 2 3 2 3 2 2 2" xfId="35039" xr:uid="{00000000-0005-0000-0000-0000BD630000}"/>
    <cellStyle name="RowTitles-Detail 2 2 2 2 3 2 3 2 3" xfId="32413" xr:uid="{00000000-0005-0000-0000-0000BE630000}"/>
    <cellStyle name="RowTitles-Detail 2 2 2 2 3 2 3 3" xfId="16871" xr:uid="{00000000-0005-0000-0000-0000BF630000}"/>
    <cellStyle name="RowTitles-Detail 2 2 2 2 3 2 3 3 2" xfId="29537" xr:uid="{00000000-0005-0000-0000-0000C0630000}"/>
    <cellStyle name="RowTitles-Detail 2 2 2 2 3 2 3 3 2 2" xfId="38316" xr:uid="{00000000-0005-0000-0000-0000C1630000}"/>
    <cellStyle name="RowTitles-Detail 2 2 2 2 3 2 3 4" xfId="8305" xr:uid="{00000000-0005-0000-0000-0000C2630000}"/>
    <cellStyle name="RowTitles-Detail 2 2 2 2 3 2 3 4 2" xfId="21166" xr:uid="{00000000-0005-0000-0000-0000C3630000}"/>
    <cellStyle name="RowTitles-Detail 2 2 2 2 3 2 3 5" xfId="20422" xr:uid="{00000000-0005-0000-0000-0000C4630000}"/>
    <cellStyle name="RowTitles-Detail 2 2 2 2 3 2 4" xfId="9098" xr:uid="{00000000-0005-0000-0000-0000C5630000}"/>
    <cellStyle name="RowTitles-Detail 2 2 2 2 3 2 4 2" xfId="24704" xr:uid="{00000000-0005-0000-0000-0000C6630000}"/>
    <cellStyle name="RowTitles-Detail 2 2 2 2 3 2 5" xfId="10609" xr:uid="{00000000-0005-0000-0000-0000C7630000}"/>
    <cellStyle name="RowTitles-Detail 2 2 2 2 3 2 5 2" xfId="21092" xr:uid="{00000000-0005-0000-0000-0000C8630000}"/>
    <cellStyle name="RowTitles-Detail 2 2 2 2 3 2 5 2 2" xfId="33426" xr:uid="{00000000-0005-0000-0000-0000C9630000}"/>
    <cellStyle name="RowTitles-Detail 2 2 2 2 3 2 5 3" xfId="30542" xr:uid="{00000000-0005-0000-0000-0000CA630000}"/>
    <cellStyle name="RowTitles-Detail 2 2 2 2 3 2 6" xfId="14271" xr:uid="{00000000-0005-0000-0000-0000CB630000}"/>
    <cellStyle name="RowTitles-Detail 2 2 2 2 3 2 6 2" xfId="26972" xr:uid="{00000000-0005-0000-0000-0000CC630000}"/>
    <cellStyle name="RowTitles-Detail 2 2 2 2 3 2 6 2 2" xfId="35814" xr:uid="{00000000-0005-0000-0000-0000CD630000}"/>
    <cellStyle name="RowTitles-Detail 2 2 2 2 3 2 7" xfId="5327" xr:uid="{00000000-0005-0000-0000-0000CE630000}"/>
    <cellStyle name="RowTitles-Detail 2 2 2 2 3 2 7 2" xfId="26789" xr:uid="{00000000-0005-0000-0000-0000CF630000}"/>
    <cellStyle name="RowTitles-Detail 2 2 2 2 3 2 8" xfId="26160" xr:uid="{00000000-0005-0000-0000-0000D0630000}"/>
    <cellStyle name="RowTitles-Detail 2 2 2 2 3 3" xfId="1136" xr:uid="{00000000-0005-0000-0000-0000D1630000}"/>
    <cellStyle name="RowTitles-Detail 2 2 2 2 3 3 2" xfId="2840" xr:uid="{00000000-0005-0000-0000-0000D2630000}"/>
    <cellStyle name="RowTitles-Detail 2 2 2 2 3 3 2 2" xfId="12481" xr:uid="{00000000-0005-0000-0000-0000D3630000}"/>
    <cellStyle name="RowTitles-Detail 2 2 2 2 3 3 2 2 2" xfId="22881" xr:uid="{00000000-0005-0000-0000-0000D4630000}"/>
    <cellStyle name="RowTitles-Detail 2 2 2 2 3 3 2 2 2 2" xfId="34418" xr:uid="{00000000-0005-0000-0000-0000D5630000}"/>
    <cellStyle name="RowTitles-Detail 2 2 2 2 3 3 2 2 3" xfId="31762" xr:uid="{00000000-0005-0000-0000-0000D6630000}"/>
    <cellStyle name="RowTitles-Detail 2 2 2 2 3 3 2 3" xfId="16128" xr:uid="{00000000-0005-0000-0000-0000D7630000}"/>
    <cellStyle name="RowTitles-Detail 2 2 2 2 3 3 2 3 2" xfId="28794" xr:uid="{00000000-0005-0000-0000-0000D8630000}"/>
    <cellStyle name="RowTitles-Detail 2 2 2 2 3 3 2 3 2 2" xfId="37581" xr:uid="{00000000-0005-0000-0000-0000D9630000}"/>
    <cellStyle name="RowTitles-Detail 2 2 2 2 3 3 2 4" xfId="6973" xr:uid="{00000000-0005-0000-0000-0000DA630000}"/>
    <cellStyle name="RowTitles-Detail 2 2 2 2 3 3 2 4 2" xfId="25253" xr:uid="{00000000-0005-0000-0000-0000DB630000}"/>
    <cellStyle name="RowTitles-Detail 2 2 2 2 3 3 2 5" xfId="19755" xr:uid="{00000000-0005-0000-0000-0000DC630000}"/>
    <cellStyle name="RowTitles-Detail 2 2 2 2 3 3 3" xfId="3914" xr:uid="{00000000-0005-0000-0000-0000DD630000}"/>
    <cellStyle name="RowTitles-Detail 2 2 2 2 3 3 3 2" xfId="13536" xr:uid="{00000000-0005-0000-0000-0000DE630000}"/>
    <cellStyle name="RowTitles-Detail 2 2 2 2 3 3 3 2 2" xfId="23896" xr:uid="{00000000-0005-0000-0000-0000DF630000}"/>
    <cellStyle name="RowTitles-Detail 2 2 2 2 3 3 3 2 2 2" xfId="35204" xr:uid="{00000000-0005-0000-0000-0000E0630000}"/>
    <cellStyle name="RowTitles-Detail 2 2 2 2 3 3 3 2 3" xfId="32606" xr:uid="{00000000-0005-0000-0000-0000E1630000}"/>
    <cellStyle name="RowTitles-Detail 2 2 2 2 3 3 3 3" xfId="17126" xr:uid="{00000000-0005-0000-0000-0000E2630000}"/>
    <cellStyle name="RowTitles-Detail 2 2 2 2 3 3 3 3 2" xfId="29792" xr:uid="{00000000-0005-0000-0000-0000E3630000}"/>
    <cellStyle name="RowTitles-Detail 2 2 2 2 3 3 3 3 2 2" xfId="38569" xr:uid="{00000000-0005-0000-0000-0000E4630000}"/>
    <cellStyle name="RowTitles-Detail 2 2 2 2 3 3 3 4" xfId="8481" xr:uid="{00000000-0005-0000-0000-0000E5630000}"/>
    <cellStyle name="RowTitles-Detail 2 2 2 2 3 3 3 4 2" xfId="6471" xr:uid="{00000000-0005-0000-0000-0000E6630000}"/>
    <cellStyle name="RowTitles-Detail 2 2 2 2 3 3 3 5" xfId="19785" xr:uid="{00000000-0005-0000-0000-0000E7630000}"/>
    <cellStyle name="RowTitles-Detail 2 2 2 2 3 3 4" xfId="9277" xr:uid="{00000000-0005-0000-0000-0000E8630000}"/>
    <cellStyle name="RowTitles-Detail 2 2 2 2 3 3 4 2" xfId="17848" xr:uid="{00000000-0005-0000-0000-0000E9630000}"/>
    <cellStyle name="RowTitles-Detail 2 2 2 2 3 3 5" xfId="14514" xr:uid="{00000000-0005-0000-0000-0000EA630000}"/>
    <cellStyle name="RowTitles-Detail 2 2 2 2 3 3 5 2" xfId="27205" xr:uid="{00000000-0005-0000-0000-0000EB630000}"/>
    <cellStyle name="RowTitles-Detail 2 2 2 2 3 3 5 2 2" xfId="36040" xr:uid="{00000000-0005-0000-0000-0000EC630000}"/>
    <cellStyle name="RowTitles-Detail 2 2 2 2 3 4" xfId="1364" xr:uid="{00000000-0005-0000-0000-0000ED630000}"/>
    <cellStyle name="RowTitles-Detail 2 2 2 2 3 4 2" xfId="2841" xr:uid="{00000000-0005-0000-0000-0000EE630000}"/>
    <cellStyle name="RowTitles-Detail 2 2 2 2 3 4 2 2" xfId="12482" xr:uid="{00000000-0005-0000-0000-0000EF630000}"/>
    <cellStyle name="RowTitles-Detail 2 2 2 2 3 4 2 2 2" xfId="22882" xr:uid="{00000000-0005-0000-0000-0000F0630000}"/>
    <cellStyle name="RowTitles-Detail 2 2 2 2 3 4 2 2 2 2" xfId="34419" xr:uid="{00000000-0005-0000-0000-0000F1630000}"/>
    <cellStyle name="RowTitles-Detail 2 2 2 2 3 4 2 2 3" xfId="31763" xr:uid="{00000000-0005-0000-0000-0000F2630000}"/>
    <cellStyle name="RowTitles-Detail 2 2 2 2 3 4 2 3" xfId="16129" xr:uid="{00000000-0005-0000-0000-0000F3630000}"/>
    <cellStyle name="RowTitles-Detail 2 2 2 2 3 4 2 3 2" xfId="28795" xr:uid="{00000000-0005-0000-0000-0000F4630000}"/>
    <cellStyle name="RowTitles-Detail 2 2 2 2 3 4 2 3 2 2" xfId="37582" xr:uid="{00000000-0005-0000-0000-0000F5630000}"/>
    <cellStyle name="RowTitles-Detail 2 2 2 2 3 4 2 4" xfId="7584" xr:uid="{00000000-0005-0000-0000-0000F6630000}"/>
    <cellStyle name="RowTitles-Detail 2 2 2 2 3 4 2 4 2" xfId="19977" xr:uid="{00000000-0005-0000-0000-0000F7630000}"/>
    <cellStyle name="RowTitles-Detail 2 2 2 2 3 4 2 5" xfId="26438" xr:uid="{00000000-0005-0000-0000-0000F8630000}"/>
    <cellStyle name="RowTitles-Detail 2 2 2 2 3 4 3" xfId="4142" xr:uid="{00000000-0005-0000-0000-0000F9630000}"/>
    <cellStyle name="RowTitles-Detail 2 2 2 2 3 4 3 2" xfId="13764" xr:uid="{00000000-0005-0000-0000-0000FA630000}"/>
    <cellStyle name="RowTitles-Detail 2 2 2 2 3 4 3 2 2" xfId="24113" xr:uid="{00000000-0005-0000-0000-0000FB630000}"/>
    <cellStyle name="RowTitles-Detail 2 2 2 2 3 4 3 2 2 2" xfId="35353" xr:uid="{00000000-0005-0000-0000-0000FC630000}"/>
    <cellStyle name="RowTitles-Detail 2 2 2 2 3 4 3 2 3" xfId="32778" xr:uid="{00000000-0005-0000-0000-0000FD630000}"/>
    <cellStyle name="RowTitles-Detail 2 2 2 2 3 4 3 3" xfId="17338" xr:uid="{00000000-0005-0000-0000-0000FE630000}"/>
    <cellStyle name="RowTitles-Detail 2 2 2 2 3 4 3 3 2" xfId="30004" xr:uid="{00000000-0005-0000-0000-0000FF630000}"/>
    <cellStyle name="RowTitles-Detail 2 2 2 2 3 4 3 3 2 2" xfId="38781" xr:uid="{00000000-0005-0000-0000-000000640000}"/>
    <cellStyle name="RowTitles-Detail 2 2 2 2 3 4 3 4" xfId="9907" xr:uid="{00000000-0005-0000-0000-000001640000}"/>
    <cellStyle name="RowTitles-Detail 2 2 2 2 3 4 3 4 2" xfId="27464" xr:uid="{00000000-0005-0000-0000-000002640000}"/>
    <cellStyle name="RowTitles-Detail 2 2 2 2 3 4 3 5" xfId="19891" xr:uid="{00000000-0005-0000-0000-000003640000}"/>
    <cellStyle name="RowTitles-Detail 2 2 2 2 3 4 4" xfId="11035" xr:uid="{00000000-0005-0000-0000-000004640000}"/>
    <cellStyle name="RowTitles-Detail 2 2 2 2 3 4 4 2" xfId="21472" xr:uid="{00000000-0005-0000-0000-000005640000}"/>
    <cellStyle name="RowTitles-Detail 2 2 2 2 3 4 4 2 2" xfId="33638" xr:uid="{00000000-0005-0000-0000-000006640000}"/>
    <cellStyle name="RowTitles-Detail 2 2 2 2 3 4 4 3" xfId="30793" xr:uid="{00000000-0005-0000-0000-000007640000}"/>
    <cellStyle name="RowTitles-Detail 2 2 2 2 3 4 5" xfId="14742" xr:uid="{00000000-0005-0000-0000-000008640000}"/>
    <cellStyle name="RowTitles-Detail 2 2 2 2 3 4 5 2" xfId="27425" xr:uid="{00000000-0005-0000-0000-000009640000}"/>
    <cellStyle name="RowTitles-Detail 2 2 2 2 3 4 5 2 2" xfId="36252" xr:uid="{00000000-0005-0000-0000-00000A640000}"/>
    <cellStyle name="RowTitles-Detail 2 2 2 2 3 4 6" xfId="6038" xr:uid="{00000000-0005-0000-0000-00000B640000}"/>
    <cellStyle name="RowTitles-Detail 2 2 2 2 3 4 6 2" xfId="18855" xr:uid="{00000000-0005-0000-0000-00000C640000}"/>
    <cellStyle name="RowTitles-Detail 2 2 2 2 3 4 7" xfId="25159" xr:uid="{00000000-0005-0000-0000-00000D640000}"/>
    <cellStyle name="RowTitles-Detail 2 2 2 2 3 5" xfId="1580" xr:uid="{00000000-0005-0000-0000-00000E640000}"/>
    <cellStyle name="RowTitles-Detail 2 2 2 2 3 5 2" xfId="2842" xr:uid="{00000000-0005-0000-0000-00000F640000}"/>
    <cellStyle name="RowTitles-Detail 2 2 2 2 3 5 2 2" xfId="12483" xr:uid="{00000000-0005-0000-0000-000010640000}"/>
    <cellStyle name="RowTitles-Detail 2 2 2 2 3 5 2 2 2" xfId="22883" xr:uid="{00000000-0005-0000-0000-000011640000}"/>
    <cellStyle name="RowTitles-Detail 2 2 2 2 3 5 2 2 2 2" xfId="34420" xr:uid="{00000000-0005-0000-0000-000012640000}"/>
    <cellStyle name="RowTitles-Detail 2 2 2 2 3 5 2 2 3" xfId="31764" xr:uid="{00000000-0005-0000-0000-000013640000}"/>
    <cellStyle name="RowTitles-Detail 2 2 2 2 3 5 2 3" xfId="16130" xr:uid="{00000000-0005-0000-0000-000014640000}"/>
    <cellStyle name="RowTitles-Detail 2 2 2 2 3 5 2 3 2" xfId="28796" xr:uid="{00000000-0005-0000-0000-000015640000}"/>
    <cellStyle name="RowTitles-Detail 2 2 2 2 3 5 2 3 2 2" xfId="37583" xr:uid="{00000000-0005-0000-0000-000016640000}"/>
    <cellStyle name="RowTitles-Detail 2 2 2 2 3 5 2 4" xfId="7585" xr:uid="{00000000-0005-0000-0000-000017640000}"/>
    <cellStyle name="RowTitles-Detail 2 2 2 2 3 5 2 4 2" xfId="20725" xr:uid="{00000000-0005-0000-0000-000018640000}"/>
    <cellStyle name="RowTitles-Detail 2 2 2 2 3 5 2 5" xfId="19186" xr:uid="{00000000-0005-0000-0000-000019640000}"/>
    <cellStyle name="RowTitles-Detail 2 2 2 2 3 5 3" xfId="4358" xr:uid="{00000000-0005-0000-0000-00001A640000}"/>
    <cellStyle name="RowTitles-Detail 2 2 2 2 3 5 3 2" xfId="13980" xr:uid="{00000000-0005-0000-0000-00001B640000}"/>
    <cellStyle name="RowTitles-Detail 2 2 2 2 3 5 3 2 2" xfId="24319" xr:uid="{00000000-0005-0000-0000-00001C640000}"/>
    <cellStyle name="RowTitles-Detail 2 2 2 2 3 5 3 2 2 2" xfId="35493" xr:uid="{00000000-0005-0000-0000-00001D640000}"/>
    <cellStyle name="RowTitles-Detail 2 2 2 2 3 5 3 2 3" xfId="32939" xr:uid="{00000000-0005-0000-0000-00001E640000}"/>
    <cellStyle name="RowTitles-Detail 2 2 2 2 3 5 3 3" xfId="17536" xr:uid="{00000000-0005-0000-0000-00001F640000}"/>
    <cellStyle name="RowTitles-Detail 2 2 2 2 3 5 3 3 2" xfId="30202" xr:uid="{00000000-0005-0000-0000-000020640000}"/>
    <cellStyle name="RowTitles-Detail 2 2 2 2 3 5 3 3 2 2" xfId="38979" xr:uid="{00000000-0005-0000-0000-000021640000}"/>
    <cellStyle name="RowTitles-Detail 2 2 2 2 3 5 3 4" xfId="9908" xr:uid="{00000000-0005-0000-0000-000022640000}"/>
    <cellStyle name="RowTitles-Detail 2 2 2 2 3 5 3 4 2" xfId="21570" xr:uid="{00000000-0005-0000-0000-000023640000}"/>
    <cellStyle name="RowTitles-Detail 2 2 2 2 3 5 3 5" xfId="18412" xr:uid="{00000000-0005-0000-0000-000024640000}"/>
    <cellStyle name="RowTitles-Detail 2 2 2 2 3 5 4" xfId="11251" xr:uid="{00000000-0005-0000-0000-000025640000}"/>
    <cellStyle name="RowTitles-Detail 2 2 2 2 3 5 4 2" xfId="21680" xr:uid="{00000000-0005-0000-0000-000026640000}"/>
    <cellStyle name="RowTitles-Detail 2 2 2 2 3 5 4 2 2" xfId="33778" xr:uid="{00000000-0005-0000-0000-000027640000}"/>
    <cellStyle name="RowTitles-Detail 2 2 2 2 3 5 4 3" xfId="30954" xr:uid="{00000000-0005-0000-0000-000028640000}"/>
    <cellStyle name="RowTitles-Detail 2 2 2 2 3 5 5" xfId="14958" xr:uid="{00000000-0005-0000-0000-000029640000}"/>
    <cellStyle name="RowTitles-Detail 2 2 2 2 3 5 5 2" xfId="27632" xr:uid="{00000000-0005-0000-0000-00002A640000}"/>
    <cellStyle name="RowTitles-Detail 2 2 2 2 3 5 5 2 2" xfId="36450" xr:uid="{00000000-0005-0000-0000-00002B640000}"/>
    <cellStyle name="RowTitles-Detail 2 2 2 2 3 5 6" xfId="6039" xr:uid="{00000000-0005-0000-0000-00002C640000}"/>
    <cellStyle name="RowTitles-Detail 2 2 2 2 3 5 6 2" xfId="18442" xr:uid="{00000000-0005-0000-0000-00002D640000}"/>
    <cellStyle name="RowTitles-Detail 2 2 2 2 3 5 7" xfId="18610" xr:uid="{00000000-0005-0000-0000-00002E640000}"/>
    <cellStyle name="RowTitles-Detail 2 2 2 2 3 6" xfId="1782" xr:uid="{00000000-0005-0000-0000-00002F640000}"/>
    <cellStyle name="RowTitles-Detail 2 2 2 2 3 6 2" xfId="2843" xr:uid="{00000000-0005-0000-0000-000030640000}"/>
    <cellStyle name="RowTitles-Detail 2 2 2 2 3 6 2 2" xfId="12484" xr:uid="{00000000-0005-0000-0000-000031640000}"/>
    <cellStyle name="RowTitles-Detail 2 2 2 2 3 6 2 2 2" xfId="22884" xr:uid="{00000000-0005-0000-0000-000032640000}"/>
    <cellStyle name="RowTitles-Detail 2 2 2 2 3 6 2 2 2 2" xfId="34421" xr:uid="{00000000-0005-0000-0000-000033640000}"/>
    <cellStyle name="RowTitles-Detail 2 2 2 2 3 6 2 2 3" xfId="31765" xr:uid="{00000000-0005-0000-0000-000034640000}"/>
    <cellStyle name="RowTitles-Detail 2 2 2 2 3 6 2 3" xfId="16131" xr:uid="{00000000-0005-0000-0000-000035640000}"/>
    <cellStyle name="RowTitles-Detail 2 2 2 2 3 6 2 3 2" xfId="28797" xr:uid="{00000000-0005-0000-0000-000036640000}"/>
    <cellStyle name="RowTitles-Detail 2 2 2 2 3 6 2 3 2 2" xfId="37584" xr:uid="{00000000-0005-0000-0000-000037640000}"/>
    <cellStyle name="RowTitles-Detail 2 2 2 2 3 6 2 4" xfId="7586" xr:uid="{00000000-0005-0000-0000-000038640000}"/>
    <cellStyle name="RowTitles-Detail 2 2 2 2 3 6 2 4 2" xfId="26503" xr:uid="{00000000-0005-0000-0000-000039640000}"/>
    <cellStyle name="RowTitles-Detail 2 2 2 2 3 6 2 5" xfId="25185" xr:uid="{00000000-0005-0000-0000-00003A640000}"/>
    <cellStyle name="RowTitles-Detail 2 2 2 2 3 6 3" xfId="4560" xr:uid="{00000000-0005-0000-0000-00003B640000}"/>
    <cellStyle name="RowTitles-Detail 2 2 2 2 3 6 3 2" xfId="14182" xr:uid="{00000000-0005-0000-0000-00003C640000}"/>
    <cellStyle name="RowTitles-Detail 2 2 2 2 3 6 3 2 2" xfId="24511" xr:uid="{00000000-0005-0000-0000-00003D640000}"/>
    <cellStyle name="RowTitles-Detail 2 2 2 2 3 6 3 2 2 2" xfId="35624" xr:uid="{00000000-0005-0000-0000-00003E640000}"/>
    <cellStyle name="RowTitles-Detail 2 2 2 2 3 6 3 2 3" xfId="33091" xr:uid="{00000000-0005-0000-0000-00003F640000}"/>
    <cellStyle name="RowTitles-Detail 2 2 2 2 3 6 3 3" xfId="17723" xr:uid="{00000000-0005-0000-0000-000040640000}"/>
    <cellStyle name="RowTitles-Detail 2 2 2 2 3 6 3 3 2" xfId="30389" xr:uid="{00000000-0005-0000-0000-000041640000}"/>
    <cellStyle name="RowTitles-Detail 2 2 2 2 3 6 3 3 2 2" xfId="39166" xr:uid="{00000000-0005-0000-0000-000042640000}"/>
    <cellStyle name="RowTitles-Detail 2 2 2 2 3 6 3 4" xfId="9909" xr:uid="{00000000-0005-0000-0000-000043640000}"/>
    <cellStyle name="RowTitles-Detail 2 2 2 2 3 6 3 4 2" xfId="25439" xr:uid="{00000000-0005-0000-0000-000044640000}"/>
    <cellStyle name="RowTitles-Detail 2 2 2 2 3 6 3 5" xfId="17847" xr:uid="{00000000-0005-0000-0000-000045640000}"/>
    <cellStyle name="RowTitles-Detail 2 2 2 2 3 6 4" xfId="11453" xr:uid="{00000000-0005-0000-0000-000046640000}"/>
    <cellStyle name="RowTitles-Detail 2 2 2 2 3 6 4 2" xfId="21876" xr:uid="{00000000-0005-0000-0000-000047640000}"/>
    <cellStyle name="RowTitles-Detail 2 2 2 2 3 6 4 2 2" xfId="33909" xr:uid="{00000000-0005-0000-0000-000048640000}"/>
    <cellStyle name="RowTitles-Detail 2 2 2 2 3 6 4 3" xfId="31106" xr:uid="{00000000-0005-0000-0000-000049640000}"/>
    <cellStyle name="RowTitles-Detail 2 2 2 2 3 6 5" xfId="15160" xr:uid="{00000000-0005-0000-0000-00004A640000}"/>
    <cellStyle name="RowTitles-Detail 2 2 2 2 3 6 5 2" xfId="27827" xr:uid="{00000000-0005-0000-0000-00004B640000}"/>
    <cellStyle name="RowTitles-Detail 2 2 2 2 3 6 5 2 2" xfId="36637" xr:uid="{00000000-0005-0000-0000-00004C640000}"/>
    <cellStyle name="RowTitles-Detail 2 2 2 2 3 6 6" xfId="6040" xr:uid="{00000000-0005-0000-0000-00004D640000}"/>
    <cellStyle name="RowTitles-Detail 2 2 2 2 3 6 6 2" xfId="26763" xr:uid="{00000000-0005-0000-0000-00004E640000}"/>
    <cellStyle name="RowTitles-Detail 2 2 2 2 3 6 7" xfId="25459" xr:uid="{00000000-0005-0000-0000-00004F640000}"/>
    <cellStyle name="RowTitles-Detail 2 2 2 2 3 7" xfId="2838" xr:uid="{00000000-0005-0000-0000-000050640000}"/>
    <cellStyle name="RowTitles-Detail 2 2 2 2 3 7 2" xfId="12479" xr:uid="{00000000-0005-0000-0000-000051640000}"/>
    <cellStyle name="RowTitles-Detail 2 2 2 2 3 7 2 2" xfId="22879" xr:uid="{00000000-0005-0000-0000-000052640000}"/>
    <cellStyle name="RowTitles-Detail 2 2 2 2 3 7 2 2 2" xfId="34416" xr:uid="{00000000-0005-0000-0000-000053640000}"/>
    <cellStyle name="RowTitles-Detail 2 2 2 2 3 7 2 3" xfId="31760" xr:uid="{00000000-0005-0000-0000-000054640000}"/>
    <cellStyle name="RowTitles-Detail 2 2 2 2 3 7 3" xfId="16126" xr:uid="{00000000-0005-0000-0000-000055640000}"/>
    <cellStyle name="RowTitles-Detail 2 2 2 2 3 7 3 2" xfId="28792" xr:uid="{00000000-0005-0000-0000-000056640000}"/>
    <cellStyle name="RowTitles-Detail 2 2 2 2 3 7 3 2 2" xfId="37579" xr:uid="{00000000-0005-0000-0000-000057640000}"/>
    <cellStyle name="RowTitles-Detail 2 2 2 2 3 7 4" xfId="6536" xr:uid="{00000000-0005-0000-0000-000058640000}"/>
    <cellStyle name="RowTitles-Detail 2 2 2 2 3 7 4 2" xfId="25637" xr:uid="{00000000-0005-0000-0000-000059640000}"/>
    <cellStyle name="RowTitles-Detail 2 2 2 2 3 7 5" xfId="25698" xr:uid="{00000000-0005-0000-0000-00005A640000}"/>
    <cellStyle name="RowTitles-Detail 2 2 2 2 3 8" xfId="3371" xr:uid="{00000000-0005-0000-0000-00005B640000}"/>
    <cellStyle name="RowTitles-Detail 2 2 2 2 3 8 2" xfId="13012" xr:uid="{00000000-0005-0000-0000-00005C640000}"/>
    <cellStyle name="RowTitles-Detail 2 2 2 2 3 8 2 2" xfId="23381" xr:uid="{00000000-0005-0000-0000-00005D640000}"/>
    <cellStyle name="RowTitles-Detail 2 2 2 2 3 8 2 2 2" xfId="34890" xr:uid="{00000000-0005-0000-0000-00005E640000}"/>
    <cellStyle name="RowTitles-Detail 2 2 2 2 3 8 2 3" xfId="32241" xr:uid="{00000000-0005-0000-0000-00005F640000}"/>
    <cellStyle name="RowTitles-Detail 2 2 2 2 3 8 3" xfId="16623" xr:uid="{00000000-0005-0000-0000-000060640000}"/>
    <cellStyle name="RowTitles-Detail 2 2 2 2 3 8 3 2" xfId="29289" xr:uid="{00000000-0005-0000-0000-000061640000}"/>
    <cellStyle name="RowTitles-Detail 2 2 2 2 3 8 3 2 2" xfId="38076" xr:uid="{00000000-0005-0000-0000-000062640000}"/>
    <cellStyle name="RowTitles-Detail 2 2 2 2 3 8 4" xfId="8027" xr:uid="{00000000-0005-0000-0000-000063640000}"/>
    <cellStyle name="RowTitles-Detail 2 2 2 2 3 8 4 2" xfId="19409" xr:uid="{00000000-0005-0000-0000-000064640000}"/>
    <cellStyle name="RowTitles-Detail 2 2 2 2 3 8 5" xfId="26522" xr:uid="{00000000-0005-0000-0000-000065640000}"/>
    <cellStyle name="RowTitles-Detail 2 2 2 2 3 9" xfId="10327" xr:uid="{00000000-0005-0000-0000-000066640000}"/>
    <cellStyle name="RowTitles-Detail 2 2 2 2 3 9 2" xfId="26534" xr:uid="{00000000-0005-0000-0000-000067640000}"/>
    <cellStyle name="RowTitles-Detail 2 2 2 2 3 9 2 2" xfId="35759" xr:uid="{00000000-0005-0000-0000-000068640000}"/>
    <cellStyle name="RowTitles-Detail 2 2 2 2 3_STUD aligned by INSTIT" xfId="5043" xr:uid="{00000000-0005-0000-0000-000069640000}"/>
    <cellStyle name="RowTitles-Detail 2 2 2 2 4" xfId="531" xr:uid="{00000000-0005-0000-0000-00006A640000}"/>
    <cellStyle name="RowTitles-Detail 2 2 2 2 4 2" xfId="887" xr:uid="{00000000-0005-0000-0000-00006B640000}"/>
    <cellStyle name="RowTitles-Detail 2 2 2 2 4 2 2" xfId="2845" xr:uid="{00000000-0005-0000-0000-00006C640000}"/>
    <cellStyle name="RowTitles-Detail 2 2 2 2 4 2 2 2" xfId="12486" xr:uid="{00000000-0005-0000-0000-00006D640000}"/>
    <cellStyle name="RowTitles-Detail 2 2 2 2 4 2 2 2 2" xfId="22886" xr:uid="{00000000-0005-0000-0000-00006E640000}"/>
    <cellStyle name="RowTitles-Detail 2 2 2 2 4 2 2 2 2 2" xfId="34423" xr:uid="{00000000-0005-0000-0000-00006F640000}"/>
    <cellStyle name="RowTitles-Detail 2 2 2 2 4 2 2 2 3" xfId="31767" xr:uid="{00000000-0005-0000-0000-000070640000}"/>
    <cellStyle name="RowTitles-Detail 2 2 2 2 4 2 2 3" xfId="16133" xr:uid="{00000000-0005-0000-0000-000071640000}"/>
    <cellStyle name="RowTitles-Detail 2 2 2 2 4 2 2 3 2" xfId="28799" xr:uid="{00000000-0005-0000-0000-000072640000}"/>
    <cellStyle name="RowTitles-Detail 2 2 2 2 4 2 2 3 2 2" xfId="37586" xr:uid="{00000000-0005-0000-0000-000073640000}"/>
    <cellStyle name="RowTitles-Detail 2 2 2 2 4 2 2 4" xfId="6829" xr:uid="{00000000-0005-0000-0000-000074640000}"/>
    <cellStyle name="RowTitles-Detail 2 2 2 2 4 2 2 4 2" xfId="19051" xr:uid="{00000000-0005-0000-0000-000075640000}"/>
    <cellStyle name="RowTitles-Detail 2 2 2 2 4 2 2 5" xfId="18621" xr:uid="{00000000-0005-0000-0000-000076640000}"/>
    <cellStyle name="RowTitles-Detail 2 2 2 2 4 2 3" xfId="3668" xr:uid="{00000000-0005-0000-0000-000077640000}"/>
    <cellStyle name="RowTitles-Detail 2 2 2 2 4 2 3 2" xfId="13295" xr:uid="{00000000-0005-0000-0000-000078640000}"/>
    <cellStyle name="RowTitles-Detail 2 2 2 2 4 2 3 2 2" xfId="23661" xr:uid="{00000000-0005-0000-0000-000079640000}"/>
    <cellStyle name="RowTitles-Detail 2 2 2 2 4 2 3 2 2 2" xfId="35065" xr:uid="{00000000-0005-0000-0000-00007A640000}"/>
    <cellStyle name="RowTitles-Detail 2 2 2 2 4 2 3 2 3" xfId="32443" xr:uid="{00000000-0005-0000-0000-00007B640000}"/>
    <cellStyle name="RowTitles-Detail 2 2 2 2 4 2 3 3" xfId="16901" xr:uid="{00000000-0005-0000-0000-00007C640000}"/>
    <cellStyle name="RowTitles-Detail 2 2 2 2 4 2 3 3 2" xfId="29567" xr:uid="{00000000-0005-0000-0000-00007D640000}"/>
    <cellStyle name="RowTitles-Detail 2 2 2 2 4 2 3 3 2 2" xfId="38346" xr:uid="{00000000-0005-0000-0000-00007E640000}"/>
    <cellStyle name="RowTitles-Detail 2 2 2 2 4 2 3 4" xfId="8335" xr:uid="{00000000-0005-0000-0000-00007F640000}"/>
    <cellStyle name="RowTitles-Detail 2 2 2 2 4 2 3 4 2" xfId="5332" xr:uid="{00000000-0005-0000-0000-000080640000}"/>
    <cellStyle name="RowTitles-Detail 2 2 2 2 4 2 3 5" xfId="19172" xr:uid="{00000000-0005-0000-0000-000081640000}"/>
    <cellStyle name="RowTitles-Detail 2 2 2 2 4 2 4" xfId="9128" xr:uid="{00000000-0005-0000-0000-000082640000}"/>
    <cellStyle name="RowTitles-Detail 2 2 2 2 4 2 4 2" xfId="25884" xr:uid="{00000000-0005-0000-0000-000083640000}"/>
    <cellStyle name="RowTitles-Detail 2 2 2 2 4 2 5" xfId="10639" xr:uid="{00000000-0005-0000-0000-000084640000}"/>
    <cellStyle name="RowTitles-Detail 2 2 2 2 4 2 5 2" xfId="21122" xr:uid="{00000000-0005-0000-0000-000085640000}"/>
    <cellStyle name="RowTitles-Detail 2 2 2 2 4 2 5 2 2" xfId="33452" xr:uid="{00000000-0005-0000-0000-000086640000}"/>
    <cellStyle name="RowTitles-Detail 2 2 2 2 4 2 5 3" xfId="30572" xr:uid="{00000000-0005-0000-0000-000087640000}"/>
    <cellStyle name="RowTitles-Detail 2 2 2 2 4 2 6" xfId="14297" xr:uid="{00000000-0005-0000-0000-000088640000}"/>
    <cellStyle name="RowTitles-Detail 2 2 2 2 4 2 6 2" xfId="26998" xr:uid="{00000000-0005-0000-0000-000089640000}"/>
    <cellStyle name="RowTitles-Detail 2 2 2 2 4 2 6 2 2" xfId="35840" xr:uid="{00000000-0005-0000-0000-00008A640000}"/>
    <cellStyle name="RowTitles-Detail 2 2 2 2 4 3" xfId="1166" xr:uid="{00000000-0005-0000-0000-00008B640000}"/>
    <cellStyle name="RowTitles-Detail 2 2 2 2 4 3 2" xfId="2846" xr:uid="{00000000-0005-0000-0000-00008C640000}"/>
    <cellStyle name="RowTitles-Detail 2 2 2 2 4 3 2 2" xfId="12487" xr:uid="{00000000-0005-0000-0000-00008D640000}"/>
    <cellStyle name="RowTitles-Detail 2 2 2 2 4 3 2 2 2" xfId="22887" xr:uid="{00000000-0005-0000-0000-00008E640000}"/>
    <cellStyle name="RowTitles-Detail 2 2 2 2 4 3 2 2 2 2" xfId="34424" xr:uid="{00000000-0005-0000-0000-00008F640000}"/>
    <cellStyle name="RowTitles-Detail 2 2 2 2 4 3 2 2 3" xfId="31768" xr:uid="{00000000-0005-0000-0000-000090640000}"/>
    <cellStyle name="RowTitles-Detail 2 2 2 2 4 3 2 3" xfId="16134" xr:uid="{00000000-0005-0000-0000-000091640000}"/>
    <cellStyle name="RowTitles-Detail 2 2 2 2 4 3 2 3 2" xfId="28800" xr:uid="{00000000-0005-0000-0000-000092640000}"/>
    <cellStyle name="RowTitles-Detail 2 2 2 2 4 3 2 3 2 2" xfId="37587" xr:uid="{00000000-0005-0000-0000-000093640000}"/>
    <cellStyle name="RowTitles-Detail 2 2 2 2 4 3 2 4" xfId="7003" xr:uid="{00000000-0005-0000-0000-000094640000}"/>
    <cellStyle name="RowTitles-Detail 2 2 2 2 4 3 2 4 2" xfId="8798" xr:uid="{00000000-0005-0000-0000-000095640000}"/>
    <cellStyle name="RowTitles-Detail 2 2 2 2 4 3 2 5" xfId="26845" xr:uid="{00000000-0005-0000-0000-000096640000}"/>
    <cellStyle name="RowTitles-Detail 2 2 2 2 4 3 3" xfId="3944" xr:uid="{00000000-0005-0000-0000-000097640000}"/>
    <cellStyle name="RowTitles-Detail 2 2 2 2 4 3 3 2" xfId="13566" xr:uid="{00000000-0005-0000-0000-000098640000}"/>
    <cellStyle name="RowTitles-Detail 2 2 2 2 4 3 3 2 2" xfId="23926" xr:uid="{00000000-0005-0000-0000-000099640000}"/>
    <cellStyle name="RowTitles-Detail 2 2 2 2 4 3 3 2 2 2" xfId="35230" xr:uid="{00000000-0005-0000-0000-00009A640000}"/>
    <cellStyle name="RowTitles-Detail 2 2 2 2 4 3 3 2 3" xfId="32636" xr:uid="{00000000-0005-0000-0000-00009B640000}"/>
    <cellStyle name="RowTitles-Detail 2 2 2 2 4 3 3 3" xfId="17156" xr:uid="{00000000-0005-0000-0000-00009C640000}"/>
    <cellStyle name="RowTitles-Detail 2 2 2 2 4 3 3 3 2" xfId="29822" xr:uid="{00000000-0005-0000-0000-00009D640000}"/>
    <cellStyle name="RowTitles-Detail 2 2 2 2 4 3 3 3 2 2" xfId="38599" xr:uid="{00000000-0005-0000-0000-00009E640000}"/>
    <cellStyle name="RowTitles-Detail 2 2 2 2 4 3 3 4" xfId="8511" xr:uid="{00000000-0005-0000-0000-00009F640000}"/>
    <cellStyle name="RowTitles-Detail 2 2 2 2 4 3 3 4 2" xfId="24950" xr:uid="{00000000-0005-0000-0000-0000A0640000}"/>
    <cellStyle name="RowTitles-Detail 2 2 2 2 4 3 3 5" xfId="24780" xr:uid="{00000000-0005-0000-0000-0000A1640000}"/>
    <cellStyle name="RowTitles-Detail 2 2 2 2 4 3 4" xfId="9307" xr:uid="{00000000-0005-0000-0000-0000A2640000}"/>
    <cellStyle name="RowTitles-Detail 2 2 2 2 4 3 4 2" xfId="18622" xr:uid="{00000000-0005-0000-0000-0000A3640000}"/>
    <cellStyle name="RowTitles-Detail 2 2 2 2 4 3 5" xfId="14544" xr:uid="{00000000-0005-0000-0000-0000A4640000}"/>
    <cellStyle name="RowTitles-Detail 2 2 2 2 4 3 5 2" xfId="27235" xr:uid="{00000000-0005-0000-0000-0000A5640000}"/>
    <cellStyle name="RowTitles-Detail 2 2 2 2 4 3 5 2 2" xfId="36070" xr:uid="{00000000-0005-0000-0000-0000A6640000}"/>
    <cellStyle name="RowTitles-Detail 2 2 2 2 4 3 6" xfId="5471" xr:uid="{00000000-0005-0000-0000-0000A7640000}"/>
    <cellStyle name="RowTitles-Detail 2 2 2 2 4 3 6 2" xfId="24755" xr:uid="{00000000-0005-0000-0000-0000A8640000}"/>
    <cellStyle name="RowTitles-Detail 2 2 2 2 4 3 7" xfId="18883" xr:uid="{00000000-0005-0000-0000-0000A9640000}"/>
    <cellStyle name="RowTitles-Detail 2 2 2 2 4 4" xfId="1394" xr:uid="{00000000-0005-0000-0000-0000AA640000}"/>
    <cellStyle name="RowTitles-Detail 2 2 2 2 4 4 2" xfId="2847" xr:uid="{00000000-0005-0000-0000-0000AB640000}"/>
    <cellStyle name="RowTitles-Detail 2 2 2 2 4 4 2 2" xfId="12488" xr:uid="{00000000-0005-0000-0000-0000AC640000}"/>
    <cellStyle name="RowTitles-Detail 2 2 2 2 4 4 2 2 2" xfId="22888" xr:uid="{00000000-0005-0000-0000-0000AD640000}"/>
    <cellStyle name="RowTitles-Detail 2 2 2 2 4 4 2 2 2 2" xfId="34425" xr:uid="{00000000-0005-0000-0000-0000AE640000}"/>
    <cellStyle name="RowTitles-Detail 2 2 2 2 4 4 2 2 3" xfId="31769" xr:uid="{00000000-0005-0000-0000-0000AF640000}"/>
    <cellStyle name="RowTitles-Detail 2 2 2 2 4 4 2 3" xfId="16135" xr:uid="{00000000-0005-0000-0000-0000B0640000}"/>
    <cellStyle name="RowTitles-Detail 2 2 2 2 4 4 2 3 2" xfId="28801" xr:uid="{00000000-0005-0000-0000-0000B1640000}"/>
    <cellStyle name="RowTitles-Detail 2 2 2 2 4 4 2 3 2 2" xfId="37588" xr:uid="{00000000-0005-0000-0000-0000B2640000}"/>
    <cellStyle name="RowTitles-Detail 2 2 2 2 4 4 2 4" xfId="7173" xr:uid="{00000000-0005-0000-0000-0000B3640000}"/>
    <cellStyle name="RowTitles-Detail 2 2 2 2 4 4 2 4 2" xfId="18598" xr:uid="{00000000-0005-0000-0000-0000B4640000}"/>
    <cellStyle name="RowTitles-Detail 2 2 2 2 4 4 2 5" xfId="19113" xr:uid="{00000000-0005-0000-0000-0000B5640000}"/>
    <cellStyle name="RowTitles-Detail 2 2 2 2 4 4 3" xfId="4172" xr:uid="{00000000-0005-0000-0000-0000B6640000}"/>
    <cellStyle name="RowTitles-Detail 2 2 2 2 4 4 3 2" xfId="13794" xr:uid="{00000000-0005-0000-0000-0000B7640000}"/>
    <cellStyle name="RowTitles-Detail 2 2 2 2 4 4 3 2 2" xfId="24143" xr:uid="{00000000-0005-0000-0000-0000B8640000}"/>
    <cellStyle name="RowTitles-Detail 2 2 2 2 4 4 3 2 2 2" xfId="35379" xr:uid="{00000000-0005-0000-0000-0000B9640000}"/>
    <cellStyle name="RowTitles-Detail 2 2 2 2 4 4 3 2 3" xfId="32808" xr:uid="{00000000-0005-0000-0000-0000BA640000}"/>
    <cellStyle name="RowTitles-Detail 2 2 2 2 4 4 3 3" xfId="17368" xr:uid="{00000000-0005-0000-0000-0000BB640000}"/>
    <cellStyle name="RowTitles-Detail 2 2 2 2 4 4 3 3 2" xfId="30034" xr:uid="{00000000-0005-0000-0000-0000BC640000}"/>
    <cellStyle name="RowTitles-Detail 2 2 2 2 4 4 3 3 2 2" xfId="38811" xr:uid="{00000000-0005-0000-0000-0000BD640000}"/>
    <cellStyle name="RowTitles-Detail 2 2 2 2 4 4 3 4" xfId="8681" xr:uid="{00000000-0005-0000-0000-0000BE640000}"/>
    <cellStyle name="RowTitles-Detail 2 2 2 2 4 4 3 4 2" xfId="20528" xr:uid="{00000000-0005-0000-0000-0000BF640000}"/>
    <cellStyle name="RowTitles-Detail 2 2 2 2 4 4 3 5" xfId="21549" xr:uid="{00000000-0005-0000-0000-0000C0640000}"/>
    <cellStyle name="RowTitles-Detail 2 2 2 2 4 4 4" xfId="9476" xr:uid="{00000000-0005-0000-0000-0000C1640000}"/>
    <cellStyle name="RowTitles-Detail 2 2 2 2 4 4 4 2" xfId="19408" xr:uid="{00000000-0005-0000-0000-0000C2640000}"/>
    <cellStyle name="RowTitles-Detail 2 2 2 2 4 4 5" xfId="11065" xr:uid="{00000000-0005-0000-0000-0000C3640000}"/>
    <cellStyle name="RowTitles-Detail 2 2 2 2 4 4 5 2" xfId="21502" xr:uid="{00000000-0005-0000-0000-0000C4640000}"/>
    <cellStyle name="RowTitles-Detail 2 2 2 2 4 4 5 2 2" xfId="33664" xr:uid="{00000000-0005-0000-0000-0000C5640000}"/>
    <cellStyle name="RowTitles-Detail 2 2 2 2 4 4 5 3" xfId="30823" xr:uid="{00000000-0005-0000-0000-0000C6640000}"/>
    <cellStyle name="RowTitles-Detail 2 2 2 2 4 4 6" xfId="14772" xr:uid="{00000000-0005-0000-0000-0000C7640000}"/>
    <cellStyle name="RowTitles-Detail 2 2 2 2 4 4 6 2" xfId="27455" xr:uid="{00000000-0005-0000-0000-0000C8640000}"/>
    <cellStyle name="RowTitles-Detail 2 2 2 2 4 4 6 2 2" xfId="36282" xr:uid="{00000000-0005-0000-0000-0000C9640000}"/>
    <cellStyle name="RowTitles-Detail 2 2 2 2 4 4 7" xfId="5632" xr:uid="{00000000-0005-0000-0000-0000CA640000}"/>
    <cellStyle name="RowTitles-Detail 2 2 2 2 4 4 7 2" xfId="5206" xr:uid="{00000000-0005-0000-0000-0000CB640000}"/>
    <cellStyle name="RowTitles-Detail 2 2 2 2 4 4 8" xfId="20551" xr:uid="{00000000-0005-0000-0000-0000CC640000}"/>
    <cellStyle name="RowTitles-Detail 2 2 2 2 4 5" xfId="1610" xr:uid="{00000000-0005-0000-0000-0000CD640000}"/>
    <cellStyle name="RowTitles-Detail 2 2 2 2 4 5 2" xfId="2848" xr:uid="{00000000-0005-0000-0000-0000CE640000}"/>
    <cellStyle name="RowTitles-Detail 2 2 2 2 4 5 2 2" xfId="12489" xr:uid="{00000000-0005-0000-0000-0000CF640000}"/>
    <cellStyle name="RowTitles-Detail 2 2 2 2 4 5 2 2 2" xfId="22889" xr:uid="{00000000-0005-0000-0000-0000D0640000}"/>
    <cellStyle name="RowTitles-Detail 2 2 2 2 4 5 2 2 2 2" xfId="34426" xr:uid="{00000000-0005-0000-0000-0000D1640000}"/>
    <cellStyle name="RowTitles-Detail 2 2 2 2 4 5 2 2 3" xfId="31770" xr:uid="{00000000-0005-0000-0000-0000D2640000}"/>
    <cellStyle name="RowTitles-Detail 2 2 2 2 4 5 2 3" xfId="16136" xr:uid="{00000000-0005-0000-0000-0000D3640000}"/>
    <cellStyle name="RowTitles-Detail 2 2 2 2 4 5 2 3 2" xfId="28802" xr:uid="{00000000-0005-0000-0000-0000D4640000}"/>
    <cellStyle name="RowTitles-Detail 2 2 2 2 4 5 2 3 2 2" xfId="37589" xr:uid="{00000000-0005-0000-0000-0000D5640000}"/>
    <cellStyle name="RowTitles-Detail 2 2 2 2 4 5 2 4" xfId="7587" xr:uid="{00000000-0005-0000-0000-0000D6640000}"/>
    <cellStyle name="RowTitles-Detail 2 2 2 2 4 5 2 4 2" xfId="17949" xr:uid="{00000000-0005-0000-0000-0000D7640000}"/>
    <cellStyle name="RowTitles-Detail 2 2 2 2 4 5 2 5" xfId="19392" xr:uid="{00000000-0005-0000-0000-0000D8640000}"/>
    <cellStyle name="RowTitles-Detail 2 2 2 2 4 5 3" xfId="4388" xr:uid="{00000000-0005-0000-0000-0000D9640000}"/>
    <cellStyle name="RowTitles-Detail 2 2 2 2 4 5 3 2" xfId="14010" xr:uid="{00000000-0005-0000-0000-0000DA640000}"/>
    <cellStyle name="RowTitles-Detail 2 2 2 2 4 5 3 2 2" xfId="24349" xr:uid="{00000000-0005-0000-0000-0000DB640000}"/>
    <cellStyle name="RowTitles-Detail 2 2 2 2 4 5 3 2 2 2" xfId="35519" xr:uid="{00000000-0005-0000-0000-0000DC640000}"/>
    <cellStyle name="RowTitles-Detail 2 2 2 2 4 5 3 2 3" xfId="32969" xr:uid="{00000000-0005-0000-0000-0000DD640000}"/>
    <cellStyle name="RowTitles-Detail 2 2 2 2 4 5 3 3" xfId="17566" xr:uid="{00000000-0005-0000-0000-0000DE640000}"/>
    <cellStyle name="RowTitles-Detail 2 2 2 2 4 5 3 3 2" xfId="30232" xr:uid="{00000000-0005-0000-0000-0000DF640000}"/>
    <cellStyle name="RowTitles-Detail 2 2 2 2 4 5 3 3 2 2" xfId="39009" xr:uid="{00000000-0005-0000-0000-0000E0640000}"/>
    <cellStyle name="RowTitles-Detail 2 2 2 2 4 5 3 4" xfId="9910" xr:uid="{00000000-0005-0000-0000-0000E1640000}"/>
    <cellStyle name="RowTitles-Detail 2 2 2 2 4 5 3 4 2" xfId="5370" xr:uid="{00000000-0005-0000-0000-0000E2640000}"/>
    <cellStyle name="RowTitles-Detail 2 2 2 2 4 5 3 5" xfId="19096" xr:uid="{00000000-0005-0000-0000-0000E3640000}"/>
    <cellStyle name="RowTitles-Detail 2 2 2 2 4 5 4" xfId="11281" xr:uid="{00000000-0005-0000-0000-0000E4640000}"/>
    <cellStyle name="RowTitles-Detail 2 2 2 2 4 5 4 2" xfId="21710" xr:uid="{00000000-0005-0000-0000-0000E5640000}"/>
    <cellStyle name="RowTitles-Detail 2 2 2 2 4 5 4 2 2" xfId="33804" xr:uid="{00000000-0005-0000-0000-0000E6640000}"/>
    <cellStyle name="RowTitles-Detail 2 2 2 2 4 5 4 3" xfId="30984" xr:uid="{00000000-0005-0000-0000-0000E7640000}"/>
    <cellStyle name="RowTitles-Detail 2 2 2 2 4 5 5" xfId="14988" xr:uid="{00000000-0005-0000-0000-0000E8640000}"/>
    <cellStyle name="RowTitles-Detail 2 2 2 2 4 5 5 2" xfId="27662" xr:uid="{00000000-0005-0000-0000-0000E9640000}"/>
    <cellStyle name="RowTitles-Detail 2 2 2 2 4 5 5 2 2" xfId="36480" xr:uid="{00000000-0005-0000-0000-0000EA640000}"/>
    <cellStyle name="RowTitles-Detail 2 2 2 2 4 5 6" xfId="6041" xr:uid="{00000000-0005-0000-0000-0000EB640000}"/>
    <cellStyle name="RowTitles-Detail 2 2 2 2 4 5 6 2" xfId="18662" xr:uid="{00000000-0005-0000-0000-0000EC640000}"/>
    <cellStyle name="RowTitles-Detail 2 2 2 2 4 5 7" xfId="20000" xr:uid="{00000000-0005-0000-0000-0000ED640000}"/>
    <cellStyle name="RowTitles-Detail 2 2 2 2 4 6" xfId="1812" xr:uid="{00000000-0005-0000-0000-0000EE640000}"/>
    <cellStyle name="RowTitles-Detail 2 2 2 2 4 6 2" xfId="2849" xr:uid="{00000000-0005-0000-0000-0000EF640000}"/>
    <cellStyle name="RowTitles-Detail 2 2 2 2 4 6 2 2" xfId="12490" xr:uid="{00000000-0005-0000-0000-0000F0640000}"/>
    <cellStyle name="RowTitles-Detail 2 2 2 2 4 6 2 2 2" xfId="22890" xr:uid="{00000000-0005-0000-0000-0000F1640000}"/>
    <cellStyle name="RowTitles-Detail 2 2 2 2 4 6 2 2 2 2" xfId="34427" xr:uid="{00000000-0005-0000-0000-0000F2640000}"/>
    <cellStyle name="RowTitles-Detail 2 2 2 2 4 6 2 2 3" xfId="31771" xr:uid="{00000000-0005-0000-0000-0000F3640000}"/>
    <cellStyle name="RowTitles-Detail 2 2 2 2 4 6 2 3" xfId="16137" xr:uid="{00000000-0005-0000-0000-0000F4640000}"/>
    <cellStyle name="RowTitles-Detail 2 2 2 2 4 6 2 3 2" xfId="28803" xr:uid="{00000000-0005-0000-0000-0000F5640000}"/>
    <cellStyle name="RowTitles-Detail 2 2 2 2 4 6 2 3 2 2" xfId="37590" xr:uid="{00000000-0005-0000-0000-0000F6640000}"/>
    <cellStyle name="RowTitles-Detail 2 2 2 2 4 6 2 4" xfId="7588" xr:uid="{00000000-0005-0000-0000-0000F7640000}"/>
    <cellStyle name="RowTitles-Detail 2 2 2 2 4 6 2 4 2" xfId="5403" xr:uid="{00000000-0005-0000-0000-0000F8640000}"/>
    <cellStyle name="RowTitles-Detail 2 2 2 2 4 6 2 5" xfId="20261" xr:uid="{00000000-0005-0000-0000-0000F9640000}"/>
    <cellStyle name="RowTitles-Detail 2 2 2 2 4 6 3" xfId="4590" xr:uid="{00000000-0005-0000-0000-0000FA640000}"/>
    <cellStyle name="RowTitles-Detail 2 2 2 2 4 6 3 2" xfId="14212" xr:uid="{00000000-0005-0000-0000-0000FB640000}"/>
    <cellStyle name="RowTitles-Detail 2 2 2 2 4 6 3 2 2" xfId="24541" xr:uid="{00000000-0005-0000-0000-0000FC640000}"/>
    <cellStyle name="RowTitles-Detail 2 2 2 2 4 6 3 2 2 2" xfId="35650" xr:uid="{00000000-0005-0000-0000-0000FD640000}"/>
    <cellStyle name="RowTitles-Detail 2 2 2 2 4 6 3 2 3" xfId="33121" xr:uid="{00000000-0005-0000-0000-0000FE640000}"/>
    <cellStyle name="RowTitles-Detail 2 2 2 2 4 6 3 3" xfId="17753" xr:uid="{00000000-0005-0000-0000-0000FF640000}"/>
    <cellStyle name="RowTitles-Detail 2 2 2 2 4 6 3 3 2" xfId="30419" xr:uid="{00000000-0005-0000-0000-000000650000}"/>
    <cellStyle name="RowTitles-Detail 2 2 2 2 4 6 3 3 2 2" xfId="39196" xr:uid="{00000000-0005-0000-0000-000001650000}"/>
    <cellStyle name="RowTitles-Detail 2 2 2 2 4 6 3 4" xfId="9911" xr:uid="{00000000-0005-0000-0000-000002650000}"/>
    <cellStyle name="RowTitles-Detail 2 2 2 2 4 6 3 4 2" xfId="4622" xr:uid="{00000000-0005-0000-0000-000003650000}"/>
    <cellStyle name="RowTitles-Detail 2 2 2 2 4 6 3 5" xfId="21070" xr:uid="{00000000-0005-0000-0000-000004650000}"/>
    <cellStyle name="RowTitles-Detail 2 2 2 2 4 6 4" xfId="11483" xr:uid="{00000000-0005-0000-0000-000005650000}"/>
    <cellStyle name="RowTitles-Detail 2 2 2 2 4 6 4 2" xfId="21906" xr:uid="{00000000-0005-0000-0000-000006650000}"/>
    <cellStyle name="RowTitles-Detail 2 2 2 2 4 6 4 2 2" xfId="33935" xr:uid="{00000000-0005-0000-0000-000007650000}"/>
    <cellStyle name="RowTitles-Detail 2 2 2 2 4 6 4 3" xfId="31136" xr:uid="{00000000-0005-0000-0000-000008650000}"/>
    <cellStyle name="RowTitles-Detail 2 2 2 2 4 6 5" xfId="15190" xr:uid="{00000000-0005-0000-0000-000009650000}"/>
    <cellStyle name="RowTitles-Detail 2 2 2 2 4 6 5 2" xfId="27857" xr:uid="{00000000-0005-0000-0000-00000A650000}"/>
    <cellStyle name="RowTitles-Detail 2 2 2 2 4 6 5 2 2" xfId="36667" xr:uid="{00000000-0005-0000-0000-00000B650000}"/>
    <cellStyle name="RowTitles-Detail 2 2 2 2 4 6 6" xfId="6042" xr:uid="{00000000-0005-0000-0000-00000C650000}"/>
    <cellStyle name="RowTitles-Detail 2 2 2 2 4 6 6 2" xfId="25238" xr:uid="{00000000-0005-0000-0000-00000D650000}"/>
    <cellStyle name="RowTitles-Detail 2 2 2 2 4 6 7" xfId="20368" xr:uid="{00000000-0005-0000-0000-00000E650000}"/>
    <cellStyle name="RowTitles-Detail 2 2 2 2 4 7" xfId="2844" xr:uid="{00000000-0005-0000-0000-00000F650000}"/>
    <cellStyle name="RowTitles-Detail 2 2 2 2 4 7 2" xfId="12485" xr:uid="{00000000-0005-0000-0000-000010650000}"/>
    <cellStyle name="RowTitles-Detail 2 2 2 2 4 7 2 2" xfId="22885" xr:uid="{00000000-0005-0000-0000-000011650000}"/>
    <cellStyle name="RowTitles-Detail 2 2 2 2 4 7 2 2 2" xfId="34422" xr:uid="{00000000-0005-0000-0000-000012650000}"/>
    <cellStyle name="RowTitles-Detail 2 2 2 2 4 7 2 3" xfId="31766" xr:uid="{00000000-0005-0000-0000-000013650000}"/>
    <cellStyle name="RowTitles-Detail 2 2 2 2 4 7 3" xfId="16132" xr:uid="{00000000-0005-0000-0000-000014650000}"/>
    <cellStyle name="RowTitles-Detail 2 2 2 2 4 7 3 2" xfId="28798" xr:uid="{00000000-0005-0000-0000-000015650000}"/>
    <cellStyle name="RowTitles-Detail 2 2 2 2 4 7 3 2 2" xfId="37585" xr:uid="{00000000-0005-0000-0000-000016650000}"/>
    <cellStyle name="RowTitles-Detail 2 2 2 2 4 7 4" xfId="6566" xr:uid="{00000000-0005-0000-0000-000017650000}"/>
    <cellStyle name="RowTitles-Detail 2 2 2 2 4 7 4 2" xfId="26801" xr:uid="{00000000-0005-0000-0000-000018650000}"/>
    <cellStyle name="RowTitles-Detail 2 2 2 2 4 7 5" xfId="24578" xr:uid="{00000000-0005-0000-0000-000019650000}"/>
    <cellStyle name="RowTitles-Detail 2 2 2 2 4 8" xfId="8807" xr:uid="{00000000-0005-0000-0000-00001A650000}"/>
    <cellStyle name="RowTitles-Detail 2 2 2 2 4 8 2" xfId="19420" xr:uid="{00000000-0005-0000-0000-00001B650000}"/>
    <cellStyle name="RowTitles-Detail 2 2 2 2 4 9" xfId="10334" xr:uid="{00000000-0005-0000-0000-00001C650000}"/>
    <cellStyle name="RowTitles-Detail 2 2 2 2 4 9 2" xfId="26407" xr:uid="{00000000-0005-0000-0000-00001D650000}"/>
    <cellStyle name="RowTitles-Detail 2 2 2 2 4 9 2 2" xfId="35753" xr:uid="{00000000-0005-0000-0000-00001E650000}"/>
    <cellStyle name="RowTitles-Detail 2 2 2 2 4_STUD aligned by INSTIT" xfId="5044" xr:uid="{00000000-0005-0000-0000-00001F650000}"/>
    <cellStyle name="RowTitles-Detail 2 2 2 2 5" xfId="701" xr:uid="{00000000-0005-0000-0000-000020650000}"/>
    <cellStyle name="RowTitles-Detail 2 2 2 2 5 2" xfId="2850" xr:uid="{00000000-0005-0000-0000-000021650000}"/>
    <cellStyle name="RowTitles-Detail 2 2 2 2 5 2 2" xfId="12491" xr:uid="{00000000-0005-0000-0000-000022650000}"/>
    <cellStyle name="RowTitles-Detail 2 2 2 2 5 2 2 2" xfId="22891" xr:uid="{00000000-0005-0000-0000-000023650000}"/>
    <cellStyle name="RowTitles-Detail 2 2 2 2 5 2 2 2 2" xfId="34428" xr:uid="{00000000-0005-0000-0000-000024650000}"/>
    <cellStyle name="RowTitles-Detail 2 2 2 2 5 2 2 3" xfId="31772" xr:uid="{00000000-0005-0000-0000-000025650000}"/>
    <cellStyle name="RowTitles-Detail 2 2 2 2 5 2 3" xfId="16138" xr:uid="{00000000-0005-0000-0000-000026650000}"/>
    <cellStyle name="RowTitles-Detail 2 2 2 2 5 2 3 2" xfId="28804" xr:uid="{00000000-0005-0000-0000-000027650000}"/>
    <cellStyle name="RowTitles-Detail 2 2 2 2 5 2 3 2 2" xfId="37591" xr:uid="{00000000-0005-0000-0000-000028650000}"/>
    <cellStyle name="RowTitles-Detail 2 2 2 2 5 2 4" xfId="6680" xr:uid="{00000000-0005-0000-0000-000029650000}"/>
    <cellStyle name="RowTitles-Detail 2 2 2 2 5 2 4 2" xfId="18277" xr:uid="{00000000-0005-0000-0000-00002A650000}"/>
    <cellStyle name="RowTitles-Detail 2 2 2 2 5 2 5" xfId="20668" xr:uid="{00000000-0005-0000-0000-00002B650000}"/>
    <cellStyle name="RowTitles-Detail 2 2 2 2 5 3" xfId="3486" xr:uid="{00000000-0005-0000-0000-00002C650000}"/>
    <cellStyle name="RowTitles-Detail 2 2 2 2 5 3 2" xfId="13120" xr:uid="{00000000-0005-0000-0000-00002D650000}"/>
    <cellStyle name="RowTitles-Detail 2 2 2 2 5 3 2 2" xfId="23488" xr:uid="{00000000-0005-0000-0000-00002E650000}"/>
    <cellStyle name="RowTitles-Detail 2 2 2 2 5 3 2 2 2" xfId="34949" xr:uid="{00000000-0005-0000-0000-00002F650000}"/>
    <cellStyle name="RowTitles-Detail 2 2 2 2 5 3 2 3" xfId="32309" xr:uid="{00000000-0005-0000-0000-000030650000}"/>
    <cellStyle name="RowTitles-Detail 2 2 2 2 5 3 3" xfId="16729" xr:uid="{00000000-0005-0000-0000-000031650000}"/>
    <cellStyle name="RowTitles-Detail 2 2 2 2 5 3 3 2" xfId="29395" xr:uid="{00000000-0005-0000-0000-000032650000}"/>
    <cellStyle name="RowTitles-Detail 2 2 2 2 5 3 3 2 2" xfId="38178" xr:uid="{00000000-0005-0000-0000-000033650000}"/>
    <cellStyle name="RowTitles-Detail 2 2 2 2 5 3 4" xfId="8187" xr:uid="{00000000-0005-0000-0000-000034650000}"/>
    <cellStyle name="RowTitles-Detail 2 2 2 2 5 3 4 2" xfId="24924" xr:uid="{00000000-0005-0000-0000-000035650000}"/>
    <cellStyle name="RowTitles-Detail 2 2 2 2 5 3 5" xfId="23666" xr:uid="{00000000-0005-0000-0000-000036650000}"/>
    <cellStyle name="RowTitles-Detail 2 2 2 2 5 4" xfId="8719" xr:uid="{00000000-0005-0000-0000-000037650000}"/>
    <cellStyle name="RowTitles-Detail 2 2 2 2 5 4 2" xfId="5765" xr:uid="{00000000-0005-0000-0000-000038650000}"/>
    <cellStyle name="RowTitles-Detail 2 2 2 2 5 5" xfId="10488" xr:uid="{00000000-0005-0000-0000-000039650000}"/>
    <cellStyle name="RowTitles-Detail 2 2 2 2 5 5 2" xfId="20990" xr:uid="{00000000-0005-0000-0000-00003A650000}"/>
    <cellStyle name="RowTitles-Detail 2 2 2 2 5 5 2 2" xfId="33377" xr:uid="{00000000-0005-0000-0000-00003B650000}"/>
    <cellStyle name="RowTitles-Detail 2 2 2 2 5 5 3" xfId="30485" xr:uid="{00000000-0005-0000-0000-00003C650000}"/>
    <cellStyle name="RowTitles-Detail 2 2 2 2 5 6" xfId="10248" xr:uid="{00000000-0005-0000-0000-00003D650000}"/>
    <cellStyle name="RowTitles-Detail 2 2 2 2 5 6 2" xfId="25353" xr:uid="{00000000-0005-0000-0000-00003E650000}"/>
    <cellStyle name="RowTitles-Detail 2 2 2 2 5 6 2 2" xfId="35705" xr:uid="{00000000-0005-0000-0000-00003F650000}"/>
    <cellStyle name="RowTitles-Detail 2 2 2 2 6" xfId="980" xr:uid="{00000000-0005-0000-0000-000040650000}"/>
    <cellStyle name="RowTitles-Detail 2 2 2 2 6 2" xfId="2851" xr:uid="{00000000-0005-0000-0000-000041650000}"/>
    <cellStyle name="RowTitles-Detail 2 2 2 2 6 2 2" xfId="12492" xr:uid="{00000000-0005-0000-0000-000042650000}"/>
    <cellStyle name="RowTitles-Detail 2 2 2 2 6 2 2 2" xfId="22892" xr:uid="{00000000-0005-0000-0000-000043650000}"/>
    <cellStyle name="RowTitles-Detail 2 2 2 2 6 2 2 2 2" xfId="34429" xr:uid="{00000000-0005-0000-0000-000044650000}"/>
    <cellStyle name="RowTitles-Detail 2 2 2 2 6 2 2 3" xfId="31773" xr:uid="{00000000-0005-0000-0000-000045650000}"/>
    <cellStyle name="RowTitles-Detail 2 2 2 2 6 2 3" xfId="16139" xr:uid="{00000000-0005-0000-0000-000046650000}"/>
    <cellStyle name="RowTitles-Detail 2 2 2 2 6 2 3 2" xfId="28805" xr:uid="{00000000-0005-0000-0000-000047650000}"/>
    <cellStyle name="RowTitles-Detail 2 2 2 2 6 2 3 2 2" xfId="37592" xr:uid="{00000000-0005-0000-0000-000048650000}"/>
    <cellStyle name="RowTitles-Detail 2 2 2 2 6 2 4" xfId="6835" xr:uid="{00000000-0005-0000-0000-000049650000}"/>
    <cellStyle name="RowTitles-Detail 2 2 2 2 6 2 4 2" xfId="25250" xr:uid="{00000000-0005-0000-0000-00004A650000}"/>
    <cellStyle name="RowTitles-Detail 2 2 2 2 6 2 5" xfId="7310" xr:uid="{00000000-0005-0000-0000-00004B650000}"/>
    <cellStyle name="RowTitles-Detail 2 2 2 2 6 3" xfId="3758" xr:uid="{00000000-0005-0000-0000-00004C650000}"/>
    <cellStyle name="RowTitles-Detail 2 2 2 2 6 3 2" xfId="13385" xr:uid="{00000000-0005-0000-0000-00004D650000}"/>
    <cellStyle name="RowTitles-Detail 2 2 2 2 6 3 2 2" xfId="23750" xr:uid="{00000000-0005-0000-0000-00004E650000}"/>
    <cellStyle name="RowTitles-Detail 2 2 2 2 6 3 2 2 2" xfId="35114" xr:uid="{00000000-0005-0000-0000-00004F650000}"/>
    <cellStyle name="RowTitles-Detail 2 2 2 2 6 3 2 3" xfId="32500" xr:uid="{00000000-0005-0000-0000-000050650000}"/>
    <cellStyle name="RowTitles-Detail 2 2 2 2 6 3 3" xfId="16984" xr:uid="{00000000-0005-0000-0000-000051650000}"/>
    <cellStyle name="RowTitles-Detail 2 2 2 2 6 3 3 2" xfId="29650" xr:uid="{00000000-0005-0000-0000-000052650000}"/>
    <cellStyle name="RowTitles-Detail 2 2 2 2 6 3 3 2 2" xfId="38429" xr:uid="{00000000-0005-0000-0000-000053650000}"/>
    <cellStyle name="RowTitles-Detail 2 2 2 2 6 3 4" xfId="8341" xr:uid="{00000000-0005-0000-0000-000054650000}"/>
    <cellStyle name="RowTitles-Detail 2 2 2 2 6 3 4 2" xfId="18816" xr:uid="{00000000-0005-0000-0000-000055650000}"/>
    <cellStyle name="RowTitles-Detail 2 2 2 2 6 3 5" xfId="26844" xr:uid="{00000000-0005-0000-0000-000056650000}"/>
    <cellStyle name="RowTitles-Detail 2 2 2 2 6 4" xfId="9134" xr:uid="{00000000-0005-0000-0000-000057650000}"/>
    <cellStyle name="RowTitles-Detail 2 2 2 2 6 4 2" xfId="19243" xr:uid="{00000000-0005-0000-0000-000058650000}"/>
    <cellStyle name="RowTitles-Detail 2 2 2 2 6 5" xfId="14387" xr:uid="{00000000-0005-0000-0000-000059650000}"/>
    <cellStyle name="RowTitles-Detail 2 2 2 2 6 5 2" xfId="27084" xr:uid="{00000000-0005-0000-0000-00005A650000}"/>
    <cellStyle name="RowTitles-Detail 2 2 2 2 6 5 2 2" xfId="35923" xr:uid="{00000000-0005-0000-0000-00005B650000}"/>
    <cellStyle name="RowTitles-Detail 2 2 2 2 6 6" xfId="5349" xr:uid="{00000000-0005-0000-0000-00005C650000}"/>
    <cellStyle name="RowTitles-Detail 2 2 2 2 6 6 2" xfId="25442" xr:uid="{00000000-0005-0000-0000-00005D650000}"/>
    <cellStyle name="RowTitles-Detail 2 2 2 2 6 7" xfId="19230" xr:uid="{00000000-0005-0000-0000-00005E650000}"/>
    <cellStyle name="RowTitles-Detail 2 2 2 2 7" xfId="1214" xr:uid="{00000000-0005-0000-0000-00005F650000}"/>
    <cellStyle name="RowTitles-Detail 2 2 2 2 7 2" xfId="2852" xr:uid="{00000000-0005-0000-0000-000060650000}"/>
    <cellStyle name="RowTitles-Detail 2 2 2 2 7 2 2" xfId="12493" xr:uid="{00000000-0005-0000-0000-000061650000}"/>
    <cellStyle name="RowTitles-Detail 2 2 2 2 7 2 2 2" xfId="22893" xr:uid="{00000000-0005-0000-0000-000062650000}"/>
    <cellStyle name="RowTitles-Detail 2 2 2 2 7 2 2 2 2" xfId="34430" xr:uid="{00000000-0005-0000-0000-000063650000}"/>
    <cellStyle name="RowTitles-Detail 2 2 2 2 7 2 2 3" xfId="31774" xr:uid="{00000000-0005-0000-0000-000064650000}"/>
    <cellStyle name="RowTitles-Detail 2 2 2 2 7 2 3" xfId="16140" xr:uid="{00000000-0005-0000-0000-000065650000}"/>
    <cellStyle name="RowTitles-Detail 2 2 2 2 7 2 3 2" xfId="28806" xr:uid="{00000000-0005-0000-0000-000066650000}"/>
    <cellStyle name="RowTitles-Detail 2 2 2 2 7 2 3 2 2" xfId="37593" xr:uid="{00000000-0005-0000-0000-000067650000}"/>
    <cellStyle name="RowTitles-Detail 2 2 2 2 7 2 4" xfId="7068" xr:uid="{00000000-0005-0000-0000-000068650000}"/>
    <cellStyle name="RowTitles-Detail 2 2 2 2 7 2 4 2" xfId="18676" xr:uid="{00000000-0005-0000-0000-000069650000}"/>
    <cellStyle name="RowTitles-Detail 2 2 2 2 7 2 5" xfId="26716" xr:uid="{00000000-0005-0000-0000-00006A650000}"/>
    <cellStyle name="RowTitles-Detail 2 2 2 2 7 3" xfId="3992" xr:uid="{00000000-0005-0000-0000-00006B650000}"/>
    <cellStyle name="RowTitles-Detail 2 2 2 2 7 3 2" xfId="13614" xr:uid="{00000000-0005-0000-0000-00006C650000}"/>
    <cellStyle name="RowTitles-Detail 2 2 2 2 7 3 2 2" xfId="23971" xr:uid="{00000000-0005-0000-0000-00006D650000}"/>
    <cellStyle name="RowTitles-Detail 2 2 2 2 7 3 2 2 2" xfId="35261" xr:uid="{00000000-0005-0000-0000-00006E650000}"/>
    <cellStyle name="RowTitles-Detail 2 2 2 2 7 3 2 3" xfId="32672" xr:uid="{00000000-0005-0000-0000-00006F650000}"/>
    <cellStyle name="RowTitles-Detail 2 2 2 2 7 3 3" xfId="17198" xr:uid="{00000000-0005-0000-0000-000070650000}"/>
    <cellStyle name="RowTitles-Detail 2 2 2 2 7 3 3 2" xfId="29864" xr:uid="{00000000-0005-0000-0000-000071650000}"/>
    <cellStyle name="RowTitles-Detail 2 2 2 2 7 3 3 2 2" xfId="38641" xr:uid="{00000000-0005-0000-0000-000072650000}"/>
    <cellStyle name="RowTitles-Detail 2 2 2 2 7 3 4" xfId="8576" xr:uid="{00000000-0005-0000-0000-000073650000}"/>
    <cellStyle name="RowTitles-Detail 2 2 2 2 7 3 4 2" xfId="24999" xr:uid="{00000000-0005-0000-0000-000074650000}"/>
    <cellStyle name="RowTitles-Detail 2 2 2 2 7 3 5" xfId="26388" xr:uid="{00000000-0005-0000-0000-000075650000}"/>
    <cellStyle name="RowTitles-Detail 2 2 2 2 7 4" xfId="9372" xr:uid="{00000000-0005-0000-0000-000076650000}"/>
    <cellStyle name="RowTitles-Detail 2 2 2 2 7 4 2" xfId="20685" xr:uid="{00000000-0005-0000-0000-000077650000}"/>
    <cellStyle name="RowTitles-Detail 2 2 2 2 7 5" xfId="10885" xr:uid="{00000000-0005-0000-0000-000078650000}"/>
    <cellStyle name="RowTitles-Detail 2 2 2 2 7 5 2" xfId="21329" xr:uid="{00000000-0005-0000-0000-000079650000}"/>
    <cellStyle name="RowTitles-Detail 2 2 2 2 7 5 2 2" xfId="33546" xr:uid="{00000000-0005-0000-0000-00007A650000}"/>
    <cellStyle name="RowTitles-Detail 2 2 2 2 7 5 3" xfId="30687" xr:uid="{00000000-0005-0000-0000-00007B650000}"/>
    <cellStyle name="RowTitles-Detail 2 2 2 2 7 6" xfId="14592" xr:uid="{00000000-0005-0000-0000-00007C650000}"/>
    <cellStyle name="RowTitles-Detail 2 2 2 2 7 6 2" xfId="27281" xr:uid="{00000000-0005-0000-0000-00007D650000}"/>
    <cellStyle name="RowTitles-Detail 2 2 2 2 7 6 2 2" xfId="36112" xr:uid="{00000000-0005-0000-0000-00007E650000}"/>
    <cellStyle name="RowTitles-Detail 2 2 2 2 7 7" xfId="5528" xr:uid="{00000000-0005-0000-0000-00007F650000}"/>
    <cellStyle name="RowTitles-Detail 2 2 2 2 7 7 2" xfId="19576" xr:uid="{00000000-0005-0000-0000-000080650000}"/>
    <cellStyle name="RowTitles-Detail 2 2 2 2 7 8" xfId="24623" xr:uid="{00000000-0005-0000-0000-000081650000}"/>
    <cellStyle name="RowTitles-Detail 2 2 2 2 8" xfId="1434" xr:uid="{00000000-0005-0000-0000-000082650000}"/>
    <cellStyle name="RowTitles-Detail 2 2 2 2 8 2" xfId="2853" xr:uid="{00000000-0005-0000-0000-000083650000}"/>
    <cellStyle name="RowTitles-Detail 2 2 2 2 8 2 2" xfId="12494" xr:uid="{00000000-0005-0000-0000-000084650000}"/>
    <cellStyle name="RowTitles-Detail 2 2 2 2 8 2 2 2" xfId="22894" xr:uid="{00000000-0005-0000-0000-000085650000}"/>
    <cellStyle name="RowTitles-Detail 2 2 2 2 8 2 2 2 2" xfId="34431" xr:uid="{00000000-0005-0000-0000-000086650000}"/>
    <cellStyle name="RowTitles-Detail 2 2 2 2 8 2 2 3" xfId="31775" xr:uid="{00000000-0005-0000-0000-000087650000}"/>
    <cellStyle name="RowTitles-Detail 2 2 2 2 8 2 3" xfId="16141" xr:uid="{00000000-0005-0000-0000-000088650000}"/>
    <cellStyle name="RowTitles-Detail 2 2 2 2 8 2 3 2" xfId="28807" xr:uid="{00000000-0005-0000-0000-000089650000}"/>
    <cellStyle name="RowTitles-Detail 2 2 2 2 8 2 3 2 2" xfId="37594" xr:uid="{00000000-0005-0000-0000-00008A650000}"/>
    <cellStyle name="RowTitles-Detail 2 2 2 2 8 2 4" xfId="7589" xr:uid="{00000000-0005-0000-0000-00008B650000}"/>
    <cellStyle name="RowTitles-Detail 2 2 2 2 8 2 4 2" xfId="20244" xr:uid="{00000000-0005-0000-0000-00008C650000}"/>
    <cellStyle name="RowTitles-Detail 2 2 2 2 8 2 5" xfId="25392" xr:uid="{00000000-0005-0000-0000-00008D650000}"/>
    <cellStyle name="RowTitles-Detail 2 2 2 2 8 3" xfId="4212" xr:uid="{00000000-0005-0000-0000-00008E650000}"/>
    <cellStyle name="RowTitles-Detail 2 2 2 2 8 3 2" xfId="13834" xr:uid="{00000000-0005-0000-0000-00008F650000}"/>
    <cellStyle name="RowTitles-Detail 2 2 2 2 8 3 2 2" xfId="24179" xr:uid="{00000000-0005-0000-0000-000090650000}"/>
    <cellStyle name="RowTitles-Detail 2 2 2 2 8 3 2 2 2" xfId="35403" xr:uid="{00000000-0005-0000-0000-000091650000}"/>
    <cellStyle name="RowTitles-Detail 2 2 2 2 8 3 2 3" xfId="32835" xr:uid="{00000000-0005-0000-0000-000092650000}"/>
    <cellStyle name="RowTitles-Detail 2 2 2 2 8 3 3" xfId="17400" xr:uid="{00000000-0005-0000-0000-000093650000}"/>
    <cellStyle name="RowTitles-Detail 2 2 2 2 8 3 3 2" xfId="30066" xr:uid="{00000000-0005-0000-0000-000094650000}"/>
    <cellStyle name="RowTitles-Detail 2 2 2 2 8 3 3 2 2" xfId="38843" xr:uid="{00000000-0005-0000-0000-000095650000}"/>
    <cellStyle name="RowTitles-Detail 2 2 2 2 8 3 4" xfId="9912" xr:uid="{00000000-0005-0000-0000-000096650000}"/>
    <cellStyle name="RowTitles-Detail 2 2 2 2 8 3 4 2" xfId="6222" xr:uid="{00000000-0005-0000-0000-000097650000}"/>
    <cellStyle name="RowTitles-Detail 2 2 2 2 8 3 5" xfId="17861" xr:uid="{00000000-0005-0000-0000-000098650000}"/>
    <cellStyle name="RowTitles-Detail 2 2 2 2 8 4" xfId="11105" xr:uid="{00000000-0005-0000-0000-000099650000}"/>
    <cellStyle name="RowTitles-Detail 2 2 2 2 8 4 2" xfId="21539" xr:uid="{00000000-0005-0000-0000-00009A650000}"/>
    <cellStyle name="RowTitles-Detail 2 2 2 2 8 4 2 2" xfId="33688" xr:uid="{00000000-0005-0000-0000-00009B650000}"/>
    <cellStyle name="RowTitles-Detail 2 2 2 2 8 4 3" xfId="30850" xr:uid="{00000000-0005-0000-0000-00009C650000}"/>
    <cellStyle name="RowTitles-Detail 2 2 2 2 8 5" xfId="14812" xr:uid="{00000000-0005-0000-0000-00009D650000}"/>
    <cellStyle name="RowTitles-Detail 2 2 2 2 8 5 2" xfId="27493" xr:uid="{00000000-0005-0000-0000-00009E650000}"/>
    <cellStyle name="RowTitles-Detail 2 2 2 2 8 5 2 2" xfId="36314" xr:uid="{00000000-0005-0000-0000-00009F650000}"/>
    <cellStyle name="RowTitles-Detail 2 2 2 2 8 6" xfId="6043" xr:uid="{00000000-0005-0000-0000-0000A0650000}"/>
    <cellStyle name="RowTitles-Detail 2 2 2 2 8 6 2" xfId="24805" xr:uid="{00000000-0005-0000-0000-0000A1650000}"/>
    <cellStyle name="RowTitles-Detail 2 2 2 2 8 7" xfId="19787" xr:uid="{00000000-0005-0000-0000-0000A2650000}"/>
    <cellStyle name="RowTitles-Detail 2 2 2 2 9" xfId="1638" xr:uid="{00000000-0005-0000-0000-0000A3650000}"/>
    <cellStyle name="RowTitles-Detail 2 2 2 2 9 2" xfId="2854" xr:uid="{00000000-0005-0000-0000-0000A4650000}"/>
    <cellStyle name="RowTitles-Detail 2 2 2 2 9 2 2" xfId="12495" xr:uid="{00000000-0005-0000-0000-0000A5650000}"/>
    <cellStyle name="RowTitles-Detail 2 2 2 2 9 2 2 2" xfId="22895" xr:uid="{00000000-0005-0000-0000-0000A6650000}"/>
    <cellStyle name="RowTitles-Detail 2 2 2 2 9 2 2 2 2" xfId="34432" xr:uid="{00000000-0005-0000-0000-0000A7650000}"/>
    <cellStyle name="RowTitles-Detail 2 2 2 2 9 2 2 3" xfId="31776" xr:uid="{00000000-0005-0000-0000-0000A8650000}"/>
    <cellStyle name="RowTitles-Detail 2 2 2 2 9 2 3" xfId="16142" xr:uid="{00000000-0005-0000-0000-0000A9650000}"/>
    <cellStyle name="RowTitles-Detail 2 2 2 2 9 2 3 2" xfId="28808" xr:uid="{00000000-0005-0000-0000-0000AA650000}"/>
    <cellStyle name="RowTitles-Detail 2 2 2 2 9 2 3 2 2" xfId="37595" xr:uid="{00000000-0005-0000-0000-0000AB650000}"/>
    <cellStyle name="RowTitles-Detail 2 2 2 2 9 2 4" xfId="7590" xr:uid="{00000000-0005-0000-0000-0000AC650000}"/>
    <cellStyle name="RowTitles-Detail 2 2 2 2 9 2 4 2" xfId="26498" xr:uid="{00000000-0005-0000-0000-0000AD650000}"/>
    <cellStyle name="RowTitles-Detail 2 2 2 2 9 2 5" xfId="20767" xr:uid="{00000000-0005-0000-0000-0000AE650000}"/>
    <cellStyle name="RowTitles-Detail 2 2 2 2 9 3" xfId="4416" xr:uid="{00000000-0005-0000-0000-0000AF650000}"/>
    <cellStyle name="RowTitles-Detail 2 2 2 2 9 3 2" xfId="14038" xr:uid="{00000000-0005-0000-0000-0000B0650000}"/>
    <cellStyle name="RowTitles-Detail 2 2 2 2 9 3 2 2" xfId="24375" xr:uid="{00000000-0005-0000-0000-0000B1650000}"/>
    <cellStyle name="RowTitles-Detail 2 2 2 2 9 3 2 2 2" xfId="35536" xr:uid="{00000000-0005-0000-0000-0000B2650000}"/>
    <cellStyle name="RowTitles-Detail 2 2 2 2 9 3 2 3" xfId="32989" xr:uid="{00000000-0005-0000-0000-0000B3650000}"/>
    <cellStyle name="RowTitles-Detail 2 2 2 2 9 3 3" xfId="17589" xr:uid="{00000000-0005-0000-0000-0000B4650000}"/>
    <cellStyle name="RowTitles-Detail 2 2 2 2 9 3 3 2" xfId="30255" xr:uid="{00000000-0005-0000-0000-0000B5650000}"/>
    <cellStyle name="RowTitles-Detail 2 2 2 2 9 3 3 2 2" xfId="39032" xr:uid="{00000000-0005-0000-0000-0000B6650000}"/>
    <cellStyle name="RowTitles-Detail 2 2 2 2 9 3 4" xfId="9913" xr:uid="{00000000-0005-0000-0000-0000B7650000}"/>
    <cellStyle name="RowTitles-Detail 2 2 2 2 9 3 4 2" xfId="25652" xr:uid="{00000000-0005-0000-0000-0000B8650000}"/>
    <cellStyle name="RowTitles-Detail 2 2 2 2 9 3 5" xfId="19204" xr:uid="{00000000-0005-0000-0000-0000B9650000}"/>
    <cellStyle name="RowTitles-Detail 2 2 2 2 9 4" xfId="11309" xr:uid="{00000000-0005-0000-0000-0000BA650000}"/>
    <cellStyle name="RowTitles-Detail 2 2 2 2 9 4 2" xfId="21738" xr:uid="{00000000-0005-0000-0000-0000BB650000}"/>
    <cellStyle name="RowTitles-Detail 2 2 2 2 9 4 2 2" xfId="33821" xr:uid="{00000000-0005-0000-0000-0000BC650000}"/>
    <cellStyle name="RowTitles-Detail 2 2 2 2 9 4 3" xfId="31004" xr:uid="{00000000-0005-0000-0000-0000BD650000}"/>
    <cellStyle name="RowTitles-Detail 2 2 2 2 9 5" xfId="15016" xr:uid="{00000000-0005-0000-0000-0000BE650000}"/>
    <cellStyle name="RowTitles-Detail 2 2 2 2 9 5 2" xfId="27689" xr:uid="{00000000-0005-0000-0000-0000BF650000}"/>
    <cellStyle name="RowTitles-Detail 2 2 2 2 9 5 2 2" xfId="36503" xr:uid="{00000000-0005-0000-0000-0000C0650000}"/>
    <cellStyle name="RowTitles-Detail 2 2 2 2 9 6" xfId="6044" xr:uid="{00000000-0005-0000-0000-0000C1650000}"/>
    <cellStyle name="RowTitles-Detail 2 2 2 2 9 6 2" xfId="25789" xr:uid="{00000000-0005-0000-0000-0000C2650000}"/>
    <cellStyle name="RowTitles-Detail 2 2 2 2 9 7" xfId="17853" xr:uid="{00000000-0005-0000-0000-0000C3650000}"/>
    <cellStyle name="RowTitles-Detail 2 2 2 2_STUD aligned by INSTIT" xfId="5041" xr:uid="{00000000-0005-0000-0000-0000C4650000}"/>
    <cellStyle name="RowTitles-Detail 2 2 2 3" xfId="406" xr:uid="{00000000-0005-0000-0000-0000C5650000}"/>
    <cellStyle name="RowTitles-Detail 2 2 2 3 2" xfId="762" xr:uid="{00000000-0005-0000-0000-0000C6650000}"/>
    <cellStyle name="RowTitles-Detail 2 2 2 3 2 2" xfId="2856" xr:uid="{00000000-0005-0000-0000-0000C7650000}"/>
    <cellStyle name="RowTitles-Detail 2 2 2 3 2 2 2" xfId="12497" xr:uid="{00000000-0005-0000-0000-0000C8650000}"/>
    <cellStyle name="RowTitles-Detail 2 2 2 3 2 2 2 2" xfId="22897" xr:uid="{00000000-0005-0000-0000-0000C9650000}"/>
    <cellStyle name="RowTitles-Detail 2 2 2 3 2 2 2 2 2" xfId="34434" xr:uid="{00000000-0005-0000-0000-0000CA650000}"/>
    <cellStyle name="RowTitles-Detail 2 2 2 3 2 2 2 3" xfId="31778" xr:uid="{00000000-0005-0000-0000-0000CB650000}"/>
    <cellStyle name="RowTitles-Detail 2 2 2 3 2 2 3" xfId="16144" xr:uid="{00000000-0005-0000-0000-0000CC650000}"/>
    <cellStyle name="RowTitles-Detail 2 2 2 3 2 2 3 2" xfId="28810" xr:uid="{00000000-0005-0000-0000-0000CD650000}"/>
    <cellStyle name="RowTitles-Detail 2 2 2 3 2 2 3 2 2" xfId="37597" xr:uid="{00000000-0005-0000-0000-0000CE650000}"/>
    <cellStyle name="RowTitles-Detail 2 2 2 3 2 2 4" xfId="6886" xr:uid="{00000000-0005-0000-0000-0000CF650000}"/>
    <cellStyle name="RowTitles-Detail 2 2 2 3 2 2 4 2" xfId="26426" xr:uid="{00000000-0005-0000-0000-0000D0650000}"/>
    <cellStyle name="RowTitles-Detail 2 2 2 3 2 2 5" xfId="26342" xr:uid="{00000000-0005-0000-0000-0000D1650000}"/>
    <cellStyle name="RowTitles-Detail 2 2 2 3 2 3" xfId="3543" xr:uid="{00000000-0005-0000-0000-0000D2650000}"/>
    <cellStyle name="RowTitles-Detail 2 2 2 3 2 3 2" xfId="13175" xr:uid="{00000000-0005-0000-0000-0000D3650000}"/>
    <cellStyle name="RowTitles-Detail 2 2 2 3 2 3 2 2" xfId="23542" xr:uid="{00000000-0005-0000-0000-0000D4650000}"/>
    <cellStyle name="RowTitles-Detail 2 2 2 3 2 3 2 2 2" xfId="34985" xr:uid="{00000000-0005-0000-0000-0000D5650000}"/>
    <cellStyle name="RowTitles-Detail 2 2 2 3 2 3 2 3" xfId="32350" xr:uid="{00000000-0005-0000-0000-0000D6650000}"/>
    <cellStyle name="RowTitles-Detail 2 2 2 3 2 3 3" xfId="16784" xr:uid="{00000000-0005-0000-0000-0000D7650000}"/>
    <cellStyle name="RowTitles-Detail 2 2 2 3 2 3 3 2" xfId="29450" xr:uid="{00000000-0005-0000-0000-0000D8650000}"/>
    <cellStyle name="RowTitles-Detail 2 2 2 3 2 3 3 2 2" xfId="38231" xr:uid="{00000000-0005-0000-0000-0000D9650000}"/>
    <cellStyle name="RowTitles-Detail 2 2 2 3 2 3 4" xfId="8393" xr:uid="{00000000-0005-0000-0000-0000DA650000}"/>
    <cellStyle name="RowTitles-Detail 2 2 2 3 2 3 4 2" xfId="25547" xr:uid="{00000000-0005-0000-0000-0000DB650000}"/>
    <cellStyle name="RowTitles-Detail 2 2 2 3 2 3 5" xfId="26909" xr:uid="{00000000-0005-0000-0000-0000DC650000}"/>
    <cellStyle name="RowTitles-Detail 2 2 2 3 2 4" xfId="9187" xr:uid="{00000000-0005-0000-0000-0000DD650000}"/>
    <cellStyle name="RowTitles-Detail 2 2 2 3 2 4 2" xfId="26194" xr:uid="{00000000-0005-0000-0000-0000DE650000}"/>
    <cellStyle name="RowTitles-Detail 2 2 2 3 2 5" xfId="10151" xr:uid="{00000000-0005-0000-0000-0000DF650000}"/>
    <cellStyle name="RowTitles-Detail 2 2 2 3 2 5 2" xfId="25987" xr:uid="{00000000-0005-0000-0000-0000E0650000}"/>
    <cellStyle name="RowTitles-Detail 2 2 2 3 2 5 2 2" xfId="35725" xr:uid="{00000000-0005-0000-0000-0000E1650000}"/>
    <cellStyle name="RowTitles-Detail 2 2 2 3 3" xfId="1041" xr:uid="{00000000-0005-0000-0000-0000E2650000}"/>
    <cellStyle name="RowTitles-Detail 2 2 2 3 3 2" xfId="2857" xr:uid="{00000000-0005-0000-0000-0000E3650000}"/>
    <cellStyle name="RowTitles-Detail 2 2 2 3 3 2 2" xfId="12498" xr:uid="{00000000-0005-0000-0000-0000E4650000}"/>
    <cellStyle name="RowTitles-Detail 2 2 2 3 3 2 2 2" xfId="22898" xr:uid="{00000000-0005-0000-0000-0000E5650000}"/>
    <cellStyle name="RowTitles-Detail 2 2 2 3 3 2 2 2 2" xfId="34435" xr:uid="{00000000-0005-0000-0000-0000E6650000}"/>
    <cellStyle name="RowTitles-Detail 2 2 2 3 3 2 2 3" xfId="31779" xr:uid="{00000000-0005-0000-0000-0000E7650000}"/>
    <cellStyle name="RowTitles-Detail 2 2 2 3 3 2 3" xfId="16145" xr:uid="{00000000-0005-0000-0000-0000E8650000}"/>
    <cellStyle name="RowTitles-Detail 2 2 2 3 3 2 3 2" xfId="28811" xr:uid="{00000000-0005-0000-0000-0000E9650000}"/>
    <cellStyle name="RowTitles-Detail 2 2 2 3 3 2 3 2 2" xfId="37598" xr:uid="{00000000-0005-0000-0000-0000EA650000}"/>
    <cellStyle name="RowTitles-Detail 2 2 2 3 3 2 4" xfId="7107" xr:uid="{00000000-0005-0000-0000-0000EB650000}"/>
    <cellStyle name="RowTitles-Detail 2 2 2 3 3 2 4 2" xfId="20591" xr:uid="{00000000-0005-0000-0000-0000EC650000}"/>
    <cellStyle name="RowTitles-Detail 2 2 2 3 3 2 5" xfId="20094" xr:uid="{00000000-0005-0000-0000-0000ED650000}"/>
    <cellStyle name="RowTitles-Detail 2 2 2 3 3 3" xfId="3819" xr:uid="{00000000-0005-0000-0000-0000EE650000}"/>
    <cellStyle name="RowTitles-Detail 2 2 2 3 3 3 2" xfId="13446" xr:uid="{00000000-0005-0000-0000-0000EF650000}"/>
    <cellStyle name="RowTitles-Detail 2 2 2 3 3 3 2 2" xfId="23807" xr:uid="{00000000-0005-0000-0000-0000F0650000}"/>
    <cellStyle name="RowTitles-Detail 2 2 2 3 3 3 2 2 2" xfId="35150" xr:uid="{00000000-0005-0000-0000-0000F1650000}"/>
    <cellStyle name="RowTitles-Detail 2 2 2 3 3 3 2 3" xfId="32543" xr:uid="{00000000-0005-0000-0000-0000F2650000}"/>
    <cellStyle name="RowTitles-Detail 2 2 2 3 3 3 3" xfId="17039" xr:uid="{00000000-0005-0000-0000-0000F3650000}"/>
    <cellStyle name="RowTitles-Detail 2 2 2 3 3 3 3 2" xfId="29705" xr:uid="{00000000-0005-0000-0000-0000F4650000}"/>
    <cellStyle name="RowTitles-Detail 2 2 2 3 3 3 3 2 2" xfId="38484" xr:uid="{00000000-0005-0000-0000-0000F5650000}"/>
    <cellStyle name="RowTitles-Detail 2 2 2 3 3 3 4" xfId="8615" xr:uid="{00000000-0005-0000-0000-0000F6650000}"/>
    <cellStyle name="RowTitles-Detail 2 2 2 3 3 3 4 2" xfId="20181" xr:uid="{00000000-0005-0000-0000-0000F7650000}"/>
    <cellStyle name="RowTitles-Detail 2 2 2 3 3 3 5" xfId="20423" xr:uid="{00000000-0005-0000-0000-0000F8650000}"/>
    <cellStyle name="RowTitles-Detail 2 2 2 3 3 4" xfId="9411" xr:uid="{00000000-0005-0000-0000-0000F9650000}"/>
    <cellStyle name="RowTitles-Detail 2 2 2 3 3 4 2" xfId="20561" xr:uid="{00000000-0005-0000-0000-0000FA650000}"/>
    <cellStyle name="RowTitles-Detail 2 2 2 3 3 5" xfId="10759" xr:uid="{00000000-0005-0000-0000-0000FB650000}"/>
    <cellStyle name="RowTitles-Detail 2 2 2 3 3 5 2" xfId="21227" xr:uid="{00000000-0005-0000-0000-0000FC650000}"/>
    <cellStyle name="RowTitles-Detail 2 2 2 3 3 5 2 2" xfId="33491" xr:uid="{00000000-0005-0000-0000-0000FD650000}"/>
    <cellStyle name="RowTitles-Detail 2 2 2 3 3 5 3" xfId="30621" xr:uid="{00000000-0005-0000-0000-0000FE650000}"/>
    <cellStyle name="RowTitles-Detail 2 2 2 3 3 6" xfId="14443" xr:uid="{00000000-0005-0000-0000-0000FF650000}"/>
    <cellStyle name="RowTitles-Detail 2 2 2 3 3 6 2" xfId="27136" xr:uid="{00000000-0005-0000-0000-000000660000}"/>
    <cellStyle name="RowTitles-Detail 2 2 2 3 3 6 2 2" xfId="35973" xr:uid="{00000000-0005-0000-0000-000001660000}"/>
    <cellStyle name="RowTitles-Detail 2 2 2 3 3 7" xfId="5566" xr:uid="{00000000-0005-0000-0000-000002660000}"/>
    <cellStyle name="RowTitles-Detail 2 2 2 3 3 7 2" xfId="21127" xr:uid="{00000000-0005-0000-0000-000003660000}"/>
    <cellStyle name="RowTitles-Detail 2 2 2 3 3 8" xfId="5767" xr:uid="{00000000-0005-0000-0000-000004660000}"/>
    <cellStyle name="RowTitles-Detail 2 2 2 3 4" xfId="1274" xr:uid="{00000000-0005-0000-0000-000005660000}"/>
    <cellStyle name="RowTitles-Detail 2 2 2 3 4 2" xfId="2858" xr:uid="{00000000-0005-0000-0000-000006660000}"/>
    <cellStyle name="RowTitles-Detail 2 2 2 3 4 2 2" xfId="12499" xr:uid="{00000000-0005-0000-0000-000007660000}"/>
    <cellStyle name="RowTitles-Detail 2 2 2 3 4 2 2 2" xfId="22899" xr:uid="{00000000-0005-0000-0000-000008660000}"/>
    <cellStyle name="RowTitles-Detail 2 2 2 3 4 2 2 2 2" xfId="34436" xr:uid="{00000000-0005-0000-0000-000009660000}"/>
    <cellStyle name="RowTitles-Detail 2 2 2 3 4 2 2 3" xfId="31780" xr:uid="{00000000-0005-0000-0000-00000A660000}"/>
    <cellStyle name="RowTitles-Detail 2 2 2 3 4 2 3" xfId="16146" xr:uid="{00000000-0005-0000-0000-00000B660000}"/>
    <cellStyle name="RowTitles-Detail 2 2 2 3 4 2 3 2" xfId="28812" xr:uid="{00000000-0005-0000-0000-00000C660000}"/>
    <cellStyle name="RowTitles-Detail 2 2 2 3 4 2 3 2 2" xfId="37599" xr:uid="{00000000-0005-0000-0000-00000D660000}"/>
    <cellStyle name="RowTitles-Detail 2 2 2 3 4 2 4" xfId="7591" xr:uid="{00000000-0005-0000-0000-00000E660000}"/>
    <cellStyle name="RowTitles-Detail 2 2 2 3 4 2 4 2" xfId="18463" xr:uid="{00000000-0005-0000-0000-00000F660000}"/>
    <cellStyle name="RowTitles-Detail 2 2 2 3 4 2 5" xfId="18700" xr:uid="{00000000-0005-0000-0000-000010660000}"/>
    <cellStyle name="RowTitles-Detail 2 2 2 3 4 3" xfId="4052" xr:uid="{00000000-0005-0000-0000-000011660000}"/>
    <cellStyle name="RowTitles-Detail 2 2 2 3 4 3 2" xfId="13674" xr:uid="{00000000-0005-0000-0000-000012660000}"/>
    <cellStyle name="RowTitles-Detail 2 2 2 3 4 3 2 2" xfId="24026" xr:uid="{00000000-0005-0000-0000-000013660000}"/>
    <cellStyle name="RowTitles-Detail 2 2 2 3 4 3 2 2 2" xfId="35298" xr:uid="{00000000-0005-0000-0000-000014660000}"/>
    <cellStyle name="RowTitles-Detail 2 2 2 3 4 3 2 3" xfId="32714" xr:uid="{00000000-0005-0000-0000-000015660000}"/>
    <cellStyle name="RowTitles-Detail 2 2 2 3 4 3 3" xfId="17252" xr:uid="{00000000-0005-0000-0000-000016660000}"/>
    <cellStyle name="RowTitles-Detail 2 2 2 3 4 3 3 2" xfId="29918" xr:uid="{00000000-0005-0000-0000-000017660000}"/>
    <cellStyle name="RowTitles-Detail 2 2 2 3 4 3 3 2 2" xfId="38695" xr:uid="{00000000-0005-0000-0000-000018660000}"/>
    <cellStyle name="RowTitles-Detail 2 2 2 3 4 3 4" xfId="9914" xr:uid="{00000000-0005-0000-0000-000019660000}"/>
    <cellStyle name="RowTitles-Detail 2 2 2 3 4 3 4 2" xfId="17860" xr:uid="{00000000-0005-0000-0000-00001A660000}"/>
    <cellStyle name="RowTitles-Detail 2 2 2 3 4 3 5" xfId="26571" xr:uid="{00000000-0005-0000-0000-00001B660000}"/>
    <cellStyle name="RowTitles-Detail 2 2 2 3 4 4" xfId="10945" xr:uid="{00000000-0005-0000-0000-00001C660000}"/>
    <cellStyle name="RowTitles-Detail 2 2 2 3 4 4 2" xfId="21385" xr:uid="{00000000-0005-0000-0000-00001D660000}"/>
    <cellStyle name="RowTitles-Detail 2 2 2 3 4 4 2 2" xfId="33583" xr:uid="{00000000-0005-0000-0000-00001E660000}"/>
    <cellStyle name="RowTitles-Detail 2 2 2 3 4 4 3" xfId="30729" xr:uid="{00000000-0005-0000-0000-00001F660000}"/>
    <cellStyle name="RowTitles-Detail 2 2 2 3 4 5" xfId="14652" xr:uid="{00000000-0005-0000-0000-000020660000}"/>
    <cellStyle name="RowTitles-Detail 2 2 2 3 4 5 2" xfId="27337" xr:uid="{00000000-0005-0000-0000-000021660000}"/>
    <cellStyle name="RowTitles-Detail 2 2 2 3 4 5 2 2" xfId="36166" xr:uid="{00000000-0005-0000-0000-000022660000}"/>
    <cellStyle name="RowTitles-Detail 2 2 2 3 4 6" xfId="6045" xr:uid="{00000000-0005-0000-0000-000023660000}"/>
    <cellStyle name="RowTitles-Detail 2 2 2 3 4 6 2" xfId="21868" xr:uid="{00000000-0005-0000-0000-000024660000}"/>
    <cellStyle name="RowTitles-Detail 2 2 2 3 4 7" xfId="18410" xr:uid="{00000000-0005-0000-0000-000025660000}"/>
    <cellStyle name="RowTitles-Detail 2 2 2 3 5" xfId="1491" xr:uid="{00000000-0005-0000-0000-000026660000}"/>
    <cellStyle name="RowTitles-Detail 2 2 2 3 5 2" xfId="2859" xr:uid="{00000000-0005-0000-0000-000027660000}"/>
    <cellStyle name="RowTitles-Detail 2 2 2 3 5 2 2" xfId="12500" xr:uid="{00000000-0005-0000-0000-000028660000}"/>
    <cellStyle name="RowTitles-Detail 2 2 2 3 5 2 2 2" xfId="22900" xr:uid="{00000000-0005-0000-0000-000029660000}"/>
    <cellStyle name="RowTitles-Detail 2 2 2 3 5 2 2 2 2" xfId="34437" xr:uid="{00000000-0005-0000-0000-00002A660000}"/>
    <cellStyle name="RowTitles-Detail 2 2 2 3 5 2 2 3" xfId="31781" xr:uid="{00000000-0005-0000-0000-00002B660000}"/>
    <cellStyle name="RowTitles-Detail 2 2 2 3 5 2 3" xfId="16147" xr:uid="{00000000-0005-0000-0000-00002C660000}"/>
    <cellStyle name="RowTitles-Detail 2 2 2 3 5 2 3 2" xfId="28813" xr:uid="{00000000-0005-0000-0000-00002D660000}"/>
    <cellStyle name="RowTitles-Detail 2 2 2 3 5 2 3 2 2" xfId="37600" xr:uid="{00000000-0005-0000-0000-00002E660000}"/>
    <cellStyle name="RowTitles-Detail 2 2 2 3 5 2 4" xfId="7592" xr:uid="{00000000-0005-0000-0000-00002F660000}"/>
    <cellStyle name="RowTitles-Detail 2 2 2 3 5 2 4 2" xfId="19672" xr:uid="{00000000-0005-0000-0000-000030660000}"/>
    <cellStyle name="RowTitles-Detail 2 2 2 3 5 2 5" xfId="20514" xr:uid="{00000000-0005-0000-0000-000031660000}"/>
    <cellStyle name="RowTitles-Detail 2 2 2 3 5 3" xfId="4269" xr:uid="{00000000-0005-0000-0000-000032660000}"/>
    <cellStyle name="RowTitles-Detail 2 2 2 3 5 3 2" xfId="13891" xr:uid="{00000000-0005-0000-0000-000033660000}"/>
    <cellStyle name="RowTitles-Detail 2 2 2 3 5 3 2 2" xfId="24233" xr:uid="{00000000-0005-0000-0000-000034660000}"/>
    <cellStyle name="RowTitles-Detail 2 2 2 3 5 3 2 2 2" xfId="35439" xr:uid="{00000000-0005-0000-0000-000035660000}"/>
    <cellStyle name="RowTitles-Detail 2 2 2 3 5 3 2 3" xfId="32876" xr:uid="{00000000-0005-0000-0000-000036660000}"/>
    <cellStyle name="RowTitles-Detail 2 2 2 3 5 3 3" xfId="17451" xr:uid="{00000000-0005-0000-0000-000037660000}"/>
    <cellStyle name="RowTitles-Detail 2 2 2 3 5 3 3 2" xfId="30117" xr:uid="{00000000-0005-0000-0000-000038660000}"/>
    <cellStyle name="RowTitles-Detail 2 2 2 3 5 3 3 2 2" xfId="38894" xr:uid="{00000000-0005-0000-0000-000039660000}"/>
    <cellStyle name="RowTitles-Detail 2 2 2 3 5 3 4" xfId="9915" xr:uid="{00000000-0005-0000-0000-00003A660000}"/>
    <cellStyle name="RowTitles-Detail 2 2 2 3 5 3 4 2" xfId="27004" xr:uid="{00000000-0005-0000-0000-00003B660000}"/>
    <cellStyle name="RowTitles-Detail 2 2 2 3 5 3 5" xfId="18432" xr:uid="{00000000-0005-0000-0000-00003C660000}"/>
    <cellStyle name="RowTitles-Detail 2 2 2 3 5 4" xfId="11162" xr:uid="{00000000-0005-0000-0000-00003D660000}"/>
    <cellStyle name="RowTitles-Detail 2 2 2 3 5 4 2" xfId="21593" xr:uid="{00000000-0005-0000-0000-00003E660000}"/>
    <cellStyle name="RowTitles-Detail 2 2 2 3 5 4 2 2" xfId="33724" xr:uid="{00000000-0005-0000-0000-00003F660000}"/>
    <cellStyle name="RowTitles-Detail 2 2 2 3 5 4 3" xfId="30891" xr:uid="{00000000-0005-0000-0000-000040660000}"/>
    <cellStyle name="RowTitles-Detail 2 2 2 3 5 5" xfId="14869" xr:uid="{00000000-0005-0000-0000-000041660000}"/>
    <cellStyle name="RowTitles-Detail 2 2 2 3 5 5 2" xfId="27546" xr:uid="{00000000-0005-0000-0000-000042660000}"/>
    <cellStyle name="RowTitles-Detail 2 2 2 3 5 5 2 2" xfId="36365" xr:uid="{00000000-0005-0000-0000-000043660000}"/>
    <cellStyle name="RowTitles-Detail 2 2 2 3 5 6" xfId="6046" xr:uid="{00000000-0005-0000-0000-000044660000}"/>
    <cellStyle name="RowTitles-Detail 2 2 2 3 5 6 2" xfId="18887" xr:uid="{00000000-0005-0000-0000-000045660000}"/>
    <cellStyle name="RowTitles-Detail 2 2 2 3 5 7" xfId="25309" xr:uid="{00000000-0005-0000-0000-000046660000}"/>
    <cellStyle name="RowTitles-Detail 2 2 2 3 6" xfId="1693" xr:uid="{00000000-0005-0000-0000-000047660000}"/>
    <cellStyle name="RowTitles-Detail 2 2 2 3 6 2" xfId="2860" xr:uid="{00000000-0005-0000-0000-000048660000}"/>
    <cellStyle name="RowTitles-Detail 2 2 2 3 6 2 2" xfId="12501" xr:uid="{00000000-0005-0000-0000-000049660000}"/>
    <cellStyle name="RowTitles-Detail 2 2 2 3 6 2 2 2" xfId="22901" xr:uid="{00000000-0005-0000-0000-00004A660000}"/>
    <cellStyle name="RowTitles-Detail 2 2 2 3 6 2 2 2 2" xfId="34438" xr:uid="{00000000-0005-0000-0000-00004B660000}"/>
    <cellStyle name="RowTitles-Detail 2 2 2 3 6 2 2 3" xfId="31782" xr:uid="{00000000-0005-0000-0000-00004C660000}"/>
    <cellStyle name="RowTitles-Detail 2 2 2 3 6 2 3" xfId="16148" xr:uid="{00000000-0005-0000-0000-00004D660000}"/>
    <cellStyle name="RowTitles-Detail 2 2 2 3 6 2 3 2" xfId="28814" xr:uid="{00000000-0005-0000-0000-00004E660000}"/>
    <cellStyle name="RowTitles-Detail 2 2 2 3 6 2 3 2 2" xfId="37601" xr:uid="{00000000-0005-0000-0000-00004F660000}"/>
    <cellStyle name="RowTitles-Detail 2 2 2 3 6 2 4" xfId="7593" xr:uid="{00000000-0005-0000-0000-000050660000}"/>
    <cellStyle name="RowTitles-Detail 2 2 2 3 6 2 4 2" xfId="25950" xr:uid="{00000000-0005-0000-0000-000051660000}"/>
    <cellStyle name="RowTitles-Detail 2 2 2 3 6 2 5" xfId="7772" xr:uid="{00000000-0005-0000-0000-000052660000}"/>
    <cellStyle name="RowTitles-Detail 2 2 2 3 6 3" xfId="4471" xr:uid="{00000000-0005-0000-0000-000053660000}"/>
    <cellStyle name="RowTitles-Detail 2 2 2 3 6 3 2" xfId="14093" xr:uid="{00000000-0005-0000-0000-000054660000}"/>
    <cellStyle name="RowTitles-Detail 2 2 2 3 6 3 2 2" xfId="24425" xr:uid="{00000000-0005-0000-0000-000055660000}"/>
    <cellStyle name="RowTitles-Detail 2 2 2 3 6 3 2 2 2" xfId="35570" xr:uid="{00000000-0005-0000-0000-000056660000}"/>
    <cellStyle name="RowTitles-Detail 2 2 2 3 6 3 2 3" xfId="33028" xr:uid="{00000000-0005-0000-0000-000057660000}"/>
    <cellStyle name="RowTitles-Detail 2 2 2 3 6 3 3" xfId="17638" xr:uid="{00000000-0005-0000-0000-000058660000}"/>
    <cellStyle name="RowTitles-Detail 2 2 2 3 6 3 3 2" xfId="30304" xr:uid="{00000000-0005-0000-0000-000059660000}"/>
    <cellStyle name="RowTitles-Detail 2 2 2 3 6 3 3 2 2" xfId="39081" xr:uid="{00000000-0005-0000-0000-00005A660000}"/>
    <cellStyle name="RowTitles-Detail 2 2 2 3 6 3 4" xfId="9916" xr:uid="{00000000-0005-0000-0000-00005B660000}"/>
    <cellStyle name="RowTitles-Detail 2 2 2 3 6 3 4 2" xfId="18583" xr:uid="{00000000-0005-0000-0000-00005C660000}"/>
    <cellStyle name="RowTitles-Detail 2 2 2 3 6 3 5" xfId="26467" xr:uid="{00000000-0005-0000-0000-00005D660000}"/>
    <cellStyle name="RowTitles-Detail 2 2 2 3 6 4" xfId="11364" xr:uid="{00000000-0005-0000-0000-00005E660000}"/>
    <cellStyle name="RowTitles-Detail 2 2 2 3 6 4 2" xfId="21789" xr:uid="{00000000-0005-0000-0000-00005F660000}"/>
    <cellStyle name="RowTitles-Detail 2 2 2 3 6 4 2 2" xfId="33855" xr:uid="{00000000-0005-0000-0000-000060660000}"/>
    <cellStyle name="RowTitles-Detail 2 2 2 3 6 4 3" xfId="31043" xr:uid="{00000000-0005-0000-0000-000061660000}"/>
    <cellStyle name="RowTitles-Detail 2 2 2 3 6 5" xfId="15071" xr:uid="{00000000-0005-0000-0000-000062660000}"/>
    <cellStyle name="RowTitles-Detail 2 2 2 3 6 5 2" xfId="27740" xr:uid="{00000000-0005-0000-0000-000063660000}"/>
    <cellStyle name="RowTitles-Detail 2 2 2 3 6 5 2 2" xfId="36552" xr:uid="{00000000-0005-0000-0000-000064660000}"/>
    <cellStyle name="RowTitles-Detail 2 2 2 3 6 6" xfId="6047" xr:uid="{00000000-0005-0000-0000-000065660000}"/>
    <cellStyle name="RowTitles-Detail 2 2 2 3 6 6 2" xfId="25417" xr:uid="{00000000-0005-0000-0000-000066660000}"/>
    <cellStyle name="RowTitles-Detail 2 2 2 3 6 7" xfId="20269" xr:uid="{00000000-0005-0000-0000-000067660000}"/>
    <cellStyle name="RowTitles-Detail 2 2 2 3 7" xfId="2855" xr:uid="{00000000-0005-0000-0000-000068660000}"/>
    <cellStyle name="RowTitles-Detail 2 2 2 3 7 2" xfId="12496" xr:uid="{00000000-0005-0000-0000-000069660000}"/>
    <cellStyle name="RowTitles-Detail 2 2 2 3 7 2 2" xfId="22896" xr:uid="{00000000-0005-0000-0000-00006A660000}"/>
    <cellStyle name="RowTitles-Detail 2 2 2 3 7 2 2 2" xfId="34433" xr:uid="{00000000-0005-0000-0000-00006B660000}"/>
    <cellStyle name="RowTitles-Detail 2 2 2 3 7 2 3" xfId="31777" xr:uid="{00000000-0005-0000-0000-00006C660000}"/>
    <cellStyle name="RowTitles-Detail 2 2 2 3 7 3" xfId="16143" xr:uid="{00000000-0005-0000-0000-00006D660000}"/>
    <cellStyle name="RowTitles-Detail 2 2 2 3 7 3 2" xfId="28809" xr:uid="{00000000-0005-0000-0000-00006E660000}"/>
    <cellStyle name="RowTitles-Detail 2 2 2 3 7 3 2 2" xfId="37596" xr:uid="{00000000-0005-0000-0000-00006F660000}"/>
    <cellStyle name="RowTitles-Detail 2 2 2 3 7 4" xfId="6448" xr:uid="{00000000-0005-0000-0000-000070660000}"/>
    <cellStyle name="RowTitles-Detail 2 2 2 3 7 4 2" xfId="19782" xr:uid="{00000000-0005-0000-0000-000071660000}"/>
    <cellStyle name="RowTitles-Detail 2 2 2 3 7 5" xfId="24729" xr:uid="{00000000-0005-0000-0000-000072660000}"/>
    <cellStyle name="RowTitles-Detail 2 2 2 3 8" xfId="8005" xr:uid="{00000000-0005-0000-0000-000073660000}"/>
    <cellStyle name="RowTitles-Detail 2 2 2 3 8 2" xfId="24657" xr:uid="{00000000-0005-0000-0000-000074660000}"/>
    <cellStyle name="RowTitles-Detail 2 2 2 3 9" xfId="10822" xr:uid="{00000000-0005-0000-0000-000075660000}"/>
    <cellStyle name="RowTitles-Detail 2 2 2 3 9 2" xfId="20072" xr:uid="{00000000-0005-0000-0000-000076660000}"/>
    <cellStyle name="RowTitles-Detail 2 2 2 3 9 2 2" xfId="33277" xr:uid="{00000000-0005-0000-0000-000077660000}"/>
    <cellStyle name="RowTitles-Detail 2 2 2 3_STUD aligned by INSTIT" xfId="5045" xr:uid="{00000000-0005-0000-0000-000078660000}"/>
    <cellStyle name="RowTitles-Detail 2 2 2 4" xfId="464" xr:uid="{00000000-0005-0000-0000-000079660000}"/>
    <cellStyle name="RowTitles-Detail 2 2 2 4 2" xfId="820" xr:uid="{00000000-0005-0000-0000-00007A660000}"/>
    <cellStyle name="RowTitles-Detail 2 2 2 4 2 2" xfId="2862" xr:uid="{00000000-0005-0000-0000-00007B660000}"/>
    <cellStyle name="RowTitles-Detail 2 2 2 4 2 2 2" xfId="12503" xr:uid="{00000000-0005-0000-0000-00007C660000}"/>
    <cellStyle name="RowTitles-Detail 2 2 2 4 2 2 2 2" xfId="22903" xr:uid="{00000000-0005-0000-0000-00007D660000}"/>
    <cellStyle name="RowTitles-Detail 2 2 2 4 2 2 2 2 2" xfId="34440" xr:uid="{00000000-0005-0000-0000-00007E660000}"/>
    <cellStyle name="RowTitles-Detail 2 2 2 4 2 2 2 3" xfId="31784" xr:uid="{00000000-0005-0000-0000-00007F660000}"/>
    <cellStyle name="RowTitles-Detail 2 2 2 4 2 2 3" xfId="16150" xr:uid="{00000000-0005-0000-0000-000080660000}"/>
    <cellStyle name="RowTitles-Detail 2 2 2 4 2 2 3 2" xfId="28816" xr:uid="{00000000-0005-0000-0000-000081660000}"/>
    <cellStyle name="RowTitles-Detail 2 2 2 4 2 2 3 2 2" xfId="37603" xr:uid="{00000000-0005-0000-0000-000082660000}"/>
    <cellStyle name="RowTitles-Detail 2 2 2 4 2 2 4" xfId="6767" xr:uid="{00000000-0005-0000-0000-000083660000}"/>
    <cellStyle name="RowTitles-Detail 2 2 2 4 2 2 4 2" xfId="25035" xr:uid="{00000000-0005-0000-0000-000084660000}"/>
    <cellStyle name="RowTitles-Detail 2 2 2 4 2 2 5" xfId="24787" xr:uid="{00000000-0005-0000-0000-000085660000}"/>
    <cellStyle name="RowTitles-Detail 2 2 2 4 2 3" xfId="3601" xr:uid="{00000000-0005-0000-0000-000086660000}"/>
    <cellStyle name="RowTitles-Detail 2 2 2 4 2 3 2" xfId="13229" xr:uid="{00000000-0005-0000-0000-000087660000}"/>
    <cellStyle name="RowTitles-Detail 2 2 2 4 2 3 2 2" xfId="23597" xr:uid="{00000000-0005-0000-0000-000088660000}"/>
    <cellStyle name="RowTitles-Detail 2 2 2 4 2 3 2 2 2" xfId="35017" xr:uid="{00000000-0005-0000-0000-000089660000}"/>
    <cellStyle name="RowTitles-Detail 2 2 2 4 2 3 2 3" xfId="32388" xr:uid="{00000000-0005-0000-0000-00008A660000}"/>
    <cellStyle name="RowTitles-Detail 2 2 2 4 2 3 3" xfId="16836" xr:uid="{00000000-0005-0000-0000-00008B660000}"/>
    <cellStyle name="RowTitles-Detail 2 2 2 4 2 3 3 2" xfId="29502" xr:uid="{00000000-0005-0000-0000-00008C660000}"/>
    <cellStyle name="RowTitles-Detail 2 2 2 4 2 3 3 2 2" xfId="38282" xr:uid="{00000000-0005-0000-0000-00008D660000}"/>
    <cellStyle name="RowTitles-Detail 2 2 2 4 2 3 4" xfId="8273" xr:uid="{00000000-0005-0000-0000-00008E660000}"/>
    <cellStyle name="RowTitles-Detail 2 2 2 4 2 3 4 2" xfId="25646" xr:uid="{00000000-0005-0000-0000-00008F660000}"/>
    <cellStyle name="RowTitles-Detail 2 2 2 4 2 3 5" xfId="26433" xr:uid="{00000000-0005-0000-0000-000090660000}"/>
    <cellStyle name="RowTitles-Detail 2 2 2 4 2 4" xfId="9064" xr:uid="{00000000-0005-0000-0000-000091660000}"/>
    <cellStyle name="RowTitles-Detail 2 2 2 4 2 4 2" xfId="4609" xr:uid="{00000000-0005-0000-0000-000092660000}"/>
    <cellStyle name="RowTitles-Detail 2 2 2 4 2 5" xfId="10581" xr:uid="{00000000-0005-0000-0000-000093660000}"/>
    <cellStyle name="RowTitles-Detail 2 2 2 4 2 5 2" xfId="21066" xr:uid="{00000000-0005-0000-0000-000094660000}"/>
    <cellStyle name="RowTitles-Detail 2 2 2 4 2 5 2 2" xfId="33406" xr:uid="{00000000-0005-0000-0000-000095660000}"/>
    <cellStyle name="RowTitles-Detail 2 2 2 4 2 5 3" xfId="30519" xr:uid="{00000000-0005-0000-0000-000096660000}"/>
    <cellStyle name="RowTitles-Detail 2 2 2 4 2 6" xfId="14235" xr:uid="{00000000-0005-0000-0000-000097660000}"/>
    <cellStyle name="RowTitles-Detail 2 2 2 4 2 6 2" xfId="26937" xr:uid="{00000000-0005-0000-0000-000098660000}"/>
    <cellStyle name="RowTitles-Detail 2 2 2 4 2 6 2 2" xfId="35780" xr:uid="{00000000-0005-0000-0000-000099660000}"/>
    <cellStyle name="RowTitles-Detail 2 2 2 4 2 7" xfId="5295" xr:uid="{00000000-0005-0000-0000-00009A660000}"/>
    <cellStyle name="RowTitles-Detail 2 2 2 4 2 7 2" xfId="20535" xr:uid="{00000000-0005-0000-0000-00009B660000}"/>
    <cellStyle name="RowTitles-Detail 2 2 2 4 2 8" xfId="19335" xr:uid="{00000000-0005-0000-0000-00009C660000}"/>
    <cellStyle name="RowTitles-Detail 2 2 2 4 3" xfId="1099" xr:uid="{00000000-0005-0000-0000-00009D660000}"/>
    <cellStyle name="RowTitles-Detail 2 2 2 4 3 2" xfId="2863" xr:uid="{00000000-0005-0000-0000-00009E660000}"/>
    <cellStyle name="RowTitles-Detail 2 2 2 4 3 2 2" xfId="12504" xr:uid="{00000000-0005-0000-0000-00009F660000}"/>
    <cellStyle name="RowTitles-Detail 2 2 2 4 3 2 2 2" xfId="22904" xr:uid="{00000000-0005-0000-0000-0000A0660000}"/>
    <cellStyle name="RowTitles-Detail 2 2 2 4 3 2 2 2 2" xfId="34441" xr:uid="{00000000-0005-0000-0000-0000A1660000}"/>
    <cellStyle name="RowTitles-Detail 2 2 2 4 3 2 2 3" xfId="31785" xr:uid="{00000000-0005-0000-0000-0000A2660000}"/>
    <cellStyle name="RowTitles-Detail 2 2 2 4 3 2 3" xfId="16151" xr:uid="{00000000-0005-0000-0000-0000A3660000}"/>
    <cellStyle name="RowTitles-Detail 2 2 2 4 3 2 3 2" xfId="28817" xr:uid="{00000000-0005-0000-0000-0000A4660000}"/>
    <cellStyle name="RowTitles-Detail 2 2 2 4 3 2 3 2 2" xfId="37604" xr:uid="{00000000-0005-0000-0000-0000A5660000}"/>
    <cellStyle name="RowTitles-Detail 2 2 2 4 3 2 4" xfId="6939" xr:uid="{00000000-0005-0000-0000-0000A6660000}"/>
    <cellStyle name="RowTitles-Detail 2 2 2 4 3 2 4 2" xfId="26439" xr:uid="{00000000-0005-0000-0000-0000A7660000}"/>
    <cellStyle name="RowTitles-Detail 2 2 2 4 3 2 5" xfId="20472" xr:uid="{00000000-0005-0000-0000-0000A8660000}"/>
    <cellStyle name="RowTitles-Detail 2 2 2 4 3 3" xfId="3877" xr:uid="{00000000-0005-0000-0000-0000A9660000}"/>
    <cellStyle name="RowTitles-Detail 2 2 2 4 3 3 2" xfId="13500" xr:uid="{00000000-0005-0000-0000-0000AA660000}"/>
    <cellStyle name="RowTitles-Detail 2 2 2 4 3 3 2 2" xfId="23861" xr:uid="{00000000-0005-0000-0000-0000AB660000}"/>
    <cellStyle name="RowTitles-Detail 2 2 2 4 3 3 2 2 2" xfId="35182" xr:uid="{00000000-0005-0000-0000-0000AC660000}"/>
    <cellStyle name="RowTitles-Detail 2 2 2 4 3 3 2 3" xfId="32581" xr:uid="{00000000-0005-0000-0000-0000AD660000}"/>
    <cellStyle name="RowTitles-Detail 2 2 2 4 3 3 3" xfId="17091" xr:uid="{00000000-0005-0000-0000-0000AE660000}"/>
    <cellStyle name="RowTitles-Detail 2 2 2 4 3 3 3 2" xfId="29757" xr:uid="{00000000-0005-0000-0000-0000AF660000}"/>
    <cellStyle name="RowTitles-Detail 2 2 2 4 3 3 3 2 2" xfId="38535" xr:uid="{00000000-0005-0000-0000-0000B0660000}"/>
    <cellStyle name="RowTitles-Detail 2 2 2 4 3 3 4" xfId="8447" xr:uid="{00000000-0005-0000-0000-0000B1660000}"/>
    <cellStyle name="RowTitles-Detail 2 2 2 4 3 3 4 2" xfId="25729" xr:uid="{00000000-0005-0000-0000-0000B2660000}"/>
    <cellStyle name="RowTitles-Detail 2 2 2 4 3 3 5" xfId="18979" xr:uid="{00000000-0005-0000-0000-0000B3660000}"/>
    <cellStyle name="RowTitles-Detail 2 2 2 4 3 4" xfId="9241" xr:uid="{00000000-0005-0000-0000-0000B4660000}"/>
    <cellStyle name="RowTitles-Detail 2 2 2 4 3 4 2" xfId="20832" xr:uid="{00000000-0005-0000-0000-0000B5660000}"/>
    <cellStyle name="RowTitles-Detail 2 2 2 4 3 5" xfId="14490" xr:uid="{00000000-0005-0000-0000-0000B6660000}"/>
    <cellStyle name="RowTitles-Detail 2 2 2 4 3 5 2" xfId="27182" xr:uid="{00000000-0005-0000-0000-0000B7660000}"/>
    <cellStyle name="RowTitles-Detail 2 2 2 4 3 5 2 2" xfId="36018" xr:uid="{00000000-0005-0000-0000-0000B8660000}"/>
    <cellStyle name="RowTitles-Detail 2 2 2 4 4" xfId="1328" xr:uid="{00000000-0005-0000-0000-0000B9660000}"/>
    <cellStyle name="RowTitles-Detail 2 2 2 4 4 2" xfId="2864" xr:uid="{00000000-0005-0000-0000-0000BA660000}"/>
    <cellStyle name="RowTitles-Detail 2 2 2 4 4 2 2" xfId="12505" xr:uid="{00000000-0005-0000-0000-0000BB660000}"/>
    <cellStyle name="RowTitles-Detail 2 2 2 4 4 2 2 2" xfId="22905" xr:uid="{00000000-0005-0000-0000-0000BC660000}"/>
    <cellStyle name="RowTitles-Detail 2 2 2 4 4 2 2 2 2" xfId="34442" xr:uid="{00000000-0005-0000-0000-0000BD660000}"/>
    <cellStyle name="RowTitles-Detail 2 2 2 4 4 2 2 3" xfId="31786" xr:uid="{00000000-0005-0000-0000-0000BE660000}"/>
    <cellStyle name="RowTitles-Detail 2 2 2 4 4 2 3" xfId="16152" xr:uid="{00000000-0005-0000-0000-0000BF660000}"/>
    <cellStyle name="RowTitles-Detail 2 2 2 4 4 2 3 2" xfId="28818" xr:uid="{00000000-0005-0000-0000-0000C0660000}"/>
    <cellStyle name="RowTitles-Detail 2 2 2 4 4 2 3 2 2" xfId="37605" xr:uid="{00000000-0005-0000-0000-0000C1660000}"/>
    <cellStyle name="RowTitles-Detail 2 2 2 4 4 2 4" xfId="7594" xr:uid="{00000000-0005-0000-0000-0000C2660000}"/>
    <cellStyle name="RowTitles-Detail 2 2 2 4 4 2 4 2" xfId="18903" xr:uid="{00000000-0005-0000-0000-0000C3660000}"/>
    <cellStyle name="RowTitles-Detail 2 2 2 4 4 2 5" xfId="18882" xr:uid="{00000000-0005-0000-0000-0000C4660000}"/>
    <cellStyle name="RowTitles-Detail 2 2 2 4 4 3" xfId="4106" xr:uid="{00000000-0005-0000-0000-0000C5660000}"/>
    <cellStyle name="RowTitles-Detail 2 2 2 4 4 3 2" xfId="13728" xr:uid="{00000000-0005-0000-0000-0000C6660000}"/>
    <cellStyle name="RowTitles-Detail 2 2 2 4 4 3 2 2" xfId="24079" xr:uid="{00000000-0005-0000-0000-0000C7660000}"/>
    <cellStyle name="RowTitles-Detail 2 2 2 4 4 3 2 2 2" xfId="35331" xr:uid="{00000000-0005-0000-0000-0000C8660000}"/>
    <cellStyle name="RowTitles-Detail 2 2 2 4 4 3 2 3" xfId="32753" xr:uid="{00000000-0005-0000-0000-0000C9660000}"/>
    <cellStyle name="RowTitles-Detail 2 2 2 4 4 3 3" xfId="17304" xr:uid="{00000000-0005-0000-0000-0000CA660000}"/>
    <cellStyle name="RowTitles-Detail 2 2 2 4 4 3 3 2" xfId="29970" xr:uid="{00000000-0005-0000-0000-0000CB660000}"/>
    <cellStyle name="RowTitles-Detail 2 2 2 4 4 3 3 2 2" xfId="38747" xr:uid="{00000000-0005-0000-0000-0000CC660000}"/>
    <cellStyle name="RowTitles-Detail 2 2 2 4 4 3 4" xfId="9917" xr:uid="{00000000-0005-0000-0000-0000CD660000}"/>
    <cellStyle name="RowTitles-Detail 2 2 2 4 4 3 4 2" xfId="20530" xr:uid="{00000000-0005-0000-0000-0000CE660000}"/>
    <cellStyle name="RowTitles-Detail 2 2 2 4 4 3 5" xfId="21910" xr:uid="{00000000-0005-0000-0000-0000CF660000}"/>
    <cellStyle name="RowTitles-Detail 2 2 2 4 4 4" xfId="10999" xr:uid="{00000000-0005-0000-0000-0000D0660000}"/>
    <cellStyle name="RowTitles-Detail 2 2 2 4 4 4 2" xfId="21437" xr:uid="{00000000-0005-0000-0000-0000D1660000}"/>
    <cellStyle name="RowTitles-Detail 2 2 2 4 4 4 2 2" xfId="33616" xr:uid="{00000000-0005-0000-0000-0000D2660000}"/>
    <cellStyle name="RowTitles-Detail 2 2 2 4 4 4 3" xfId="30768" xr:uid="{00000000-0005-0000-0000-0000D3660000}"/>
    <cellStyle name="RowTitles-Detail 2 2 2 4 4 5" xfId="14706" xr:uid="{00000000-0005-0000-0000-0000D4660000}"/>
    <cellStyle name="RowTitles-Detail 2 2 2 4 4 5 2" xfId="27390" xr:uid="{00000000-0005-0000-0000-0000D5660000}"/>
    <cellStyle name="RowTitles-Detail 2 2 2 4 4 5 2 2" xfId="36218" xr:uid="{00000000-0005-0000-0000-0000D6660000}"/>
    <cellStyle name="RowTitles-Detail 2 2 2 4 4 6" xfId="6048" xr:uid="{00000000-0005-0000-0000-0000D7660000}"/>
    <cellStyle name="RowTitles-Detail 2 2 2 4 4 6 2" xfId="20435" xr:uid="{00000000-0005-0000-0000-0000D8660000}"/>
    <cellStyle name="RowTitles-Detail 2 2 2 4 4 7" xfId="19256" xr:uid="{00000000-0005-0000-0000-0000D9660000}"/>
    <cellStyle name="RowTitles-Detail 2 2 2 4 5" xfId="1544" xr:uid="{00000000-0005-0000-0000-0000DA660000}"/>
    <cellStyle name="RowTitles-Detail 2 2 2 4 5 2" xfId="2865" xr:uid="{00000000-0005-0000-0000-0000DB660000}"/>
    <cellStyle name="RowTitles-Detail 2 2 2 4 5 2 2" xfId="12506" xr:uid="{00000000-0005-0000-0000-0000DC660000}"/>
    <cellStyle name="RowTitles-Detail 2 2 2 4 5 2 2 2" xfId="22906" xr:uid="{00000000-0005-0000-0000-0000DD660000}"/>
    <cellStyle name="RowTitles-Detail 2 2 2 4 5 2 2 2 2" xfId="34443" xr:uid="{00000000-0005-0000-0000-0000DE660000}"/>
    <cellStyle name="RowTitles-Detail 2 2 2 4 5 2 2 3" xfId="31787" xr:uid="{00000000-0005-0000-0000-0000DF660000}"/>
    <cellStyle name="RowTitles-Detail 2 2 2 4 5 2 3" xfId="16153" xr:uid="{00000000-0005-0000-0000-0000E0660000}"/>
    <cellStyle name="RowTitles-Detail 2 2 2 4 5 2 3 2" xfId="28819" xr:uid="{00000000-0005-0000-0000-0000E1660000}"/>
    <cellStyle name="RowTitles-Detail 2 2 2 4 5 2 3 2 2" xfId="37606" xr:uid="{00000000-0005-0000-0000-0000E2660000}"/>
    <cellStyle name="RowTitles-Detail 2 2 2 4 5 2 4" xfId="7595" xr:uid="{00000000-0005-0000-0000-0000E3660000}"/>
    <cellStyle name="RowTitles-Detail 2 2 2 4 5 2 4 2" xfId="4897" xr:uid="{00000000-0005-0000-0000-0000E4660000}"/>
    <cellStyle name="RowTitles-Detail 2 2 2 4 5 2 5" xfId="6228" xr:uid="{00000000-0005-0000-0000-0000E5660000}"/>
    <cellStyle name="RowTitles-Detail 2 2 2 4 5 3" xfId="4322" xr:uid="{00000000-0005-0000-0000-0000E6660000}"/>
    <cellStyle name="RowTitles-Detail 2 2 2 4 5 3 2" xfId="13944" xr:uid="{00000000-0005-0000-0000-0000E7660000}"/>
    <cellStyle name="RowTitles-Detail 2 2 2 4 5 3 2 2" xfId="24284" xr:uid="{00000000-0005-0000-0000-0000E8660000}"/>
    <cellStyle name="RowTitles-Detail 2 2 2 4 5 3 2 2 2" xfId="35471" xr:uid="{00000000-0005-0000-0000-0000E9660000}"/>
    <cellStyle name="RowTitles-Detail 2 2 2 4 5 3 2 3" xfId="32914" xr:uid="{00000000-0005-0000-0000-0000EA660000}"/>
    <cellStyle name="RowTitles-Detail 2 2 2 4 5 3 3" xfId="17502" xr:uid="{00000000-0005-0000-0000-0000EB660000}"/>
    <cellStyle name="RowTitles-Detail 2 2 2 4 5 3 3 2" xfId="30168" xr:uid="{00000000-0005-0000-0000-0000EC660000}"/>
    <cellStyle name="RowTitles-Detail 2 2 2 4 5 3 3 2 2" xfId="38945" xr:uid="{00000000-0005-0000-0000-0000ED660000}"/>
    <cellStyle name="RowTitles-Detail 2 2 2 4 5 3 4" xfId="9918" xr:uid="{00000000-0005-0000-0000-0000EE660000}"/>
    <cellStyle name="RowTitles-Detail 2 2 2 4 5 3 4 2" xfId="6508" xr:uid="{00000000-0005-0000-0000-0000EF660000}"/>
    <cellStyle name="RowTitles-Detail 2 2 2 4 5 3 5" xfId="21911" xr:uid="{00000000-0005-0000-0000-0000F0660000}"/>
    <cellStyle name="RowTitles-Detail 2 2 2 4 5 4" xfId="11215" xr:uid="{00000000-0005-0000-0000-0000F1660000}"/>
    <cellStyle name="RowTitles-Detail 2 2 2 4 5 4 2" xfId="21645" xr:uid="{00000000-0005-0000-0000-0000F2660000}"/>
    <cellStyle name="RowTitles-Detail 2 2 2 4 5 4 2 2" xfId="33756" xr:uid="{00000000-0005-0000-0000-0000F3660000}"/>
    <cellStyle name="RowTitles-Detail 2 2 2 4 5 4 3" xfId="30929" xr:uid="{00000000-0005-0000-0000-0000F4660000}"/>
    <cellStyle name="RowTitles-Detail 2 2 2 4 5 5" xfId="14922" xr:uid="{00000000-0005-0000-0000-0000F5660000}"/>
    <cellStyle name="RowTitles-Detail 2 2 2 4 5 5 2" xfId="27597" xr:uid="{00000000-0005-0000-0000-0000F6660000}"/>
    <cellStyle name="RowTitles-Detail 2 2 2 4 5 5 2 2" xfId="36416" xr:uid="{00000000-0005-0000-0000-0000F7660000}"/>
    <cellStyle name="RowTitles-Detail 2 2 2 4 5 6" xfId="6049" xr:uid="{00000000-0005-0000-0000-0000F8660000}"/>
    <cellStyle name="RowTitles-Detail 2 2 2 4 5 6 2" xfId="18275" xr:uid="{00000000-0005-0000-0000-0000F9660000}"/>
    <cellStyle name="RowTitles-Detail 2 2 2 4 5 7" xfId="20600" xr:uid="{00000000-0005-0000-0000-0000FA660000}"/>
    <cellStyle name="RowTitles-Detail 2 2 2 4 6" xfId="1746" xr:uid="{00000000-0005-0000-0000-0000FB660000}"/>
    <cellStyle name="RowTitles-Detail 2 2 2 4 6 2" xfId="2866" xr:uid="{00000000-0005-0000-0000-0000FC660000}"/>
    <cellStyle name="RowTitles-Detail 2 2 2 4 6 2 2" xfId="12507" xr:uid="{00000000-0005-0000-0000-0000FD660000}"/>
    <cellStyle name="RowTitles-Detail 2 2 2 4 6 2 2 2" xfId="22907" xr:uid="{00000000-0005-0000-0000-0000FE660000}"/>
    <cellStyle name="RowTitles-Detail 2 2 2 4 6 2 2 2 2" xfId="34444" xr:uid="{00000000-0005-0000-0000-0000FF660000}"/>
    <cellStyle name="RowTitles-Detail 2 2 2 4 6 2 2 3" xfId="31788" xr:uid="{00000000-0005-0000-0000-000000670000}"/>
    <cellStyle name="RowTitles-Detail 2 2 2 4 6 2 3" xfId="16154" xr:uid="{00000000-0005-0000-0000-000001670000}"/>
    <cellStyle name="RowTitles-Detail 2 2 2 4 6 2 3 2" xfId="28820" xr:uid="{00000000-0005-0000-0000-000002670000}"/>
    <cellStyle name="RowTitles-Detail 2 2 2 4 6 2 3 2 2" xfId="37607" xr:uid="{00000000-0005-0000-0000-000003670000}"/>
    <cellStyle name="RowTitles-Detail 2 2 2 4 6 2 4" xfId="7596" xr:uid="{00000000-0005-0000-0000-000004670000}"/>
    <cellStyle name="RowTitles-Detail 2 2 2 4 6 2 4 2" xfId="26267" xr:uid="{00000000-0005-0000-0000-000005670000}"/>
    <cellStyle name="RowTitles-Detail 2 2 2 4 6 2 5" xfId="19759" xr:uid="{00000000-0005-0000-0000-000006670000}"/>
    <cellStyle name="RowTitles-Detail 2 2 2 4 6 3" xfId="4524" xr:uid="{00000000-0005-0000-0000-000007670000}"/>
    <cellStyle name="RowTitles-Detail 2 2 2 4 6 3 2" xfId="14146" xr:uid="{00000000-0005-0000-0000-000008670000}"/>
    <cellStyle name="RowTitles-Detail 2 2 2 4 6 3 2 2" xfId="24477" xr:uid="{00000000-0005-0000-0000-000009670000}"/>
    <cellStyle name="RowTitles-Detail 2 2 2 4 6 3 2 2 2" xfId="35602" xr:uid="{00000000-0005-0000-0000-00000A670000}"/>
    <cellStyle name="RowTitles-Detail 2 2 2 4 6 3 2 3" xfId="33066" xr:uid="{00000000-0005-0000-0000-00000B670000}"/>
    <cellStyle name="RowTitles-Detail 2 2 2 4 6 3 3" xfId="17689" xr:uid="{00000000-0005-0000-0000-00000C670000}"/>
    <cellStyle name="RowTitles-Detail 2 2 2 4 6 3 3 2" xfId="30355" xr:uid="{00000000-0005-0000-0000-00000D670000}"/>
    <cellStyle name="RowTitles-Detail 2 2 2 4 6 3 3 2 2" xfId="39132" xr:uid="{00000000-0005-0000-0000-00000E670000}"/>
    <cellStyle name="RowTitles-Detail 2 2 2 4 6 3 4" xfId="9919" xr:uid="{00000000-0005-0000-0000-00000F670000}"/>
    <cellStyle name="RowTitles-Detail 2 2 2 4 6 3 4 2" xfId="18637" xr:uid="{00000000-0005-0000-0000-000010670000}"/>
    <cellStyle name="RowTitles-Detail 2 2 2 4 6 3 5" xfId="20861" xr:uid="{00000000-0005-0000-0000-000011670000}"/>
    <cellStyle name="RowTitles-Detail 2 2 2 4 6 4" xfId="11417" xr:uid="{00000000-0005-0000-0000-000012670000}"/>
    <cellStyle name="RowTitles-Detail 2 2 2 4 6 4 2" xfId="21841" xr:uid="{00000000-0005-0000-0000-000013670000}"/>
    <cellStyle name="RowTitles-Detail 2 2 2 4 6 4 2 2" xfId="33887" xr:uid="{00000000-0005-0000-0000-000014670000}"/>
    <cellStyle name="RowTitles-Detail 2 2 2 4 6 4 3" xfId="31081" xr:uid="{00000000-0005-0000-0000-000015670000}"/>
    <cellStyle name="RowTitles-Detail 2 2 2 4 6 5" xfId="15124" xr:uid="{00000000-0005-0000-0000-000016670000}"/>
    <cellStyle name="RowTitles-Detail 2 2 2 4 6 5 2" xfId="27792" xr:uid="{00000000-0005-0000-0000-000017670000}"/>
    <cellStyle name="RowTitles-Detail 2 2 2 4 6 5 2 2" xfId="36603" xr:uid="{00000000-0005-0000-0000-000018670000}"/>
    <cellStyle name="RowTitles-Detail 2 2 2 4 6 6" xfId="6050" xr:uid="{00000000-0005-0000-0000-000019670000}"/>
    <cellStyle name="RowTitles-Detail 2 2 2 4 6 6 2" xfId="19770" xr:uid="{00000000-0005-0000-0000-00001A670000}"/>
    <cellStyle name="RowTitles-Detail 2 2 2 4 6 7" xfId="18220" xr:uid="{00000000-0005-0000-0000-00001B670000}"/>
    <cellStyle name="RowTitles-Detail 2 2 2 4 7" xfId="2861" xr:uid="{00000000-0005-0000-0000-00001C670000}"/>
    <cellStyle name="RowTitles-Detail 2 2 2 4 7 2" xfId="12502" xr:uid="{00000000-0005-0000-0000-00001D670000}"/>
    <cellStyle name="RowTitles-Detail 2 2 2 4 7 2 2" xfId="22902" xr:uid="{00000000-0005-0000-0000-00001E670000}"/>
    <cellStyle name="RowTitles-Detail 2 2 2 4 7 2 2 2" xfId="34439" xr:uid="{00000000-0005-0000-0000-00001F670000}"/>
    <cellStyle name="RowTitles-Detail 2 2 2 4 7 2 3" xfId="31783" xr:uid="{00000000-0005-0000-0000-000020670000}"/>
    <cellStyle name="RowTitles-Detail 2 2 2 4 7 3" xfId="16149" xr:uid="{00000000-0005-0000-0000-000021670000}"/>
    <cellStyle name="RowTitles-Detail 2 2 2 4 7 3 2" xfId="28815" xr:uid="{00000000-0005-0000-0000-000022670000}"/>
    <cellStyle name="RowTitles-Detail 2 2 2 4 7 3 2 2" xfId="37602" xr:uid="{00000000-0005-0000-0000-000023670000}"/>
    <cellStyle name="RowTitles-Detail 2 2 2 4 7 4" xfId="6500" xr:uid="{00000000-0005-0000-0000-000024670000}"/>
    <cellStyle name="RowTitles-Detail 2 2 2 4 7 4 2" xfId="19071" xr:uid="{00000000-0005-0000-0000-000025670000}"/>
    <cellStyle name="RowTitles-Detail 2 2 2 4 7 5" xfId="18002" xr:uid="{00000000-0005-0000-0000-000026670000}"/>
    <cellStyle name="RowTitles-Detail 2 2 2 4 8" xfId="3337" xr:uid="{00000000-0005-0000-0000-000027670000}"/>
    <cellStyle name="RowTitles-Detail 2 2 2 4 8 2" xfId="12978" xr:uid="{00000000-0005-0000-0000-000028670000}"/>
    <cellStyle name="RowTitles-Detail 2 2 2 4 8 2 2" xfId="23348" xr:uid="{00000000-0005-0000-0000-000029670000}"/>
    <cellStyle name="RowTitles-Detail 2 2 2 4 8 2 2 2" xfId="34870" xr:uid="{00000000-0005-0000-0000-00002A670000}"/>
    <cellStyle name="RowTitles-Detail 2 2 2 4 8 2 3" xfId="32218" xr:uid="{00000000-0005-0000-0000-00002B670000}"/>
    <cellStyle name="RowTitles-Detail 2 2 2 4 8 3" xfId="16591" xr:uid="{00000000-0005-0000-0000-00002C670000}"/>
    <cellStyle name="RowTitles-Detail 2 2 2 4 8 3 2" xfId="29257" xr:uid="{00000000-0005-0000-0000-00002D670000}"/>
    <cellStyle name="RowTitles-Detail 2 2 2 4 8 3 2 2" xfId="38044" xr:uid="{00000000-0005-0000-0000-00002E670000}"/>
    <cellStyle name="RowTitles-Detail 2 2 2 4 8 4" xfId="8855" xr:uid="{00000000-0005-0000-0000-00002F670000}"/>
    <cellStyle name="RowTitles-Detail 2 2 2 4 8 4 2" xfId="19385" xr:uid="{00000000-0005-0000-0000-000030670000}"/>
    <cellStyle name="RowTitles-Detail 2 2 2 4 8 5" xfId="26612" xr:uid="{00000000-0005-0000-0000-000031670000}"/>
    <cellStyle name="RowTitles-Detail 2 2 2 4 9" xfId="10259" xr:uid="{00000000-0005-0000-0000-000032670000}"/>
    <cellStyle name="RowTitles-Detail 2 2 2 4 9 2" xfId="25357" xr:uid="{00000000-0005-0000-0000-000033670000}"/>
    <cellStyle name="RowTitles-Detail 2 2 2 4 9 2 2" xfId="35709" xr:uid="{00000000-0005-0000-0000-000034670000}"/>
    <cellStyle name="RowTitles-Detail 2 2 2 4_STUD aligned by INSTIT" xfId="5046" xr:uid="{00000000-0005-0000-0000-000035670000}"/>
    <cellStyle name="RowTitles-Detail 2 2 2 5" xfId="510" xr:uid="{00000000-0005-0000-0000-000036670000}"/>
    <cellStyle name="RowTitles-Detail 2 2 2 5 2" xfId="866" xr:uid="{00000000-0005-0000-0000-000037670000}"/>
    <cellStyle name="RowTitles-Detail 2 2 2 5 2 2" xfId="2868" xr:uid="{00000000-0005-0000-0000-000038670000}"/>
    <cellStyle name="RowTitles-Detail 2 2 2 5 2 2 2" xfId="12509" xr:uid="{00000000-0005-0000-0000-000039670000}"/>
    <cellStyle name="RowTitles-Detail 2 2 2 5 2 2 2 2" xfId="22909" xr:uid="{00000000-0005-0000-0000-00003A670000}"/>
    <cellStyle name="RowTitles-Detail 2 2 2 5 2 2 2 2 2" xfId="34446" xr:uid="{00000000-0005-0000-0000-00003B670000}"/>
    <cellStyle name="RowTitles-Detail 2 2 2 5 2 2 2 3" xfId="31790" xr:uid="{00000000-0005-0000-0000-00003C670000}"/>
    <cellStyle name="RowTitles-Detail 2 2 2 5 2 2 3" xfId="16156" xr:uid="{00000000-0005-0000-0000-00003D670000}"/>
    <cellStyle name="RowTitles-Detail 2 2 2 5 2 2 3 2" xfId="28822" xr:uid="{00000000-0005-0000-0000-00003E670000}"/>
    <cellStyle name="RowTitles-Detail 2 2 2 5 2 2 3 2 2" xfId="37609" xr:uid="{00000000-0005-0000-0000-00003F670000}"/>
    <cellStyle name="RowTitles-Detail 2 2 2 5 2 2 4" xfId="6808" xr:uid="{00000000-0005-0000-0000-000040670000}"/>
    <cellStyle name="RowTitles-Detail 2 2 2 5 2 2 4 2" xfId="20483" xr:uid="{00000000-0005-0000-0000-000041670000}"/>
    <cellStyle name="RowTitles-Detail 2 2 2 5 2 2 5" xfId="26324" xr:uid="{00000000-0005-0000-0000-000042670000}"/>
    <cellStyle name="RowTitles-Detail 2 2 2 5 2 3" xfId="3647" xr:uid="{00000000-0005-0000-0000-000043670000}"/>
    <cellStyle name="RowTitles-Detail 2 2 2 5 2 3 2" xfId="13274" xr:uid="{00000000-0005-0000-0000-000044670000}"/>
    <cellStyle name="RowTitles-Detail 2 2 2 5 2 3 2 2" xfId="23640" xr:uid="{00000000-0005-0000-0000-000045670000}"/>
    <cellStyle name="RowTitles-Detail 2 2 2 5 2 3 2 2 2" xfId="35047" xr:uid="{00000000-0005-0000-0000-000046670000}"/>
    <cellStyle name="RowTitles-Detail 2 2 2 5 2 3 2 3" xfId="32422" xr:uid="{00000000-0005-0000-0000-000047670000}"/>
    <cellStyle name="RowTitles-Detail 2 2 2 5 2 3 3" xfId="16880" xr:uid="{00000000-0005-0000-0000-000048670000}"/>
    <cellStyle name="RowTitles-Detail 2 2 2 5 2 3 3 2" xfId="29546" xr:uid="{00000000-0005-0000-0000-000049670000}"/>
    <cellStyle name="RowTitles-Detail 2 2 2 5 2 3 3 2 2" xfId="38325" xr:uid="{00000000-0005-0000-0000-00004A670000}"/>
    <cellStyle name="RowTitles-Detail 2 2 2 5 2 3 4" xfId="8314" xr:uid="{00000000-0005-0000-0000-00004B670000}"/>
    <cellStyle name="RowTitles-Detail 2 2 2 5 2 3 4 2" xfId="25269" xr:uid="{00000000-0005-0000-0000-00004C670000}"/>
    <cellStyle name="RowTitles-Detail 2 2 2 5 2 3 5" xfId="26285" xr:uid="{00000000-0005-0000-0000-00004D670000}"/>
    <cellStyle name="RowTitles-Detail 2 2 2 5 2 4" xfId="9107" xr:uid="{00000000-0005-0000-0000-00004E670000}"/>
    <cellStyle name="RowTitles-Detail 2 2 2 5 2 4 2" xfId="26539" xr:uid="{00000000-0005-0000-0000-00004F670000}"/>
    <cellStyle name="RowTitles-Detail 2 2 2 5 2 5" xfId="10618" xr:uid="{00000000-0005-0000-0000-000050670000}"/>
    <cellStyle name="RowTitles-Detail 2 2 2 5 2 5 2" xfId="21101" xr:uid="{00000000-0005-0000-0000-000051670000}"/>
    <cellStyle name="RowTitles-Detail 2 2 2 5 2 5 2 2" xfId="33434" xr:uid="{00000000-0005-0000-0000-000052670000}"/>
    <cellStyle name="RowTitles-Detail 2 2 2 5 2 5 3" xfId="30551" xr:uid="{00000000-0005-0000-0000-000053670000}"/>
    <cellStyle name="RowTitles-Detail 2 2 2 5 2 6" xfId="14279" xr:uid="{00000000-0005-0000-0000-000054670000}"/>
    <cellStyle name="RowTitles-Detail 2 2 2 5 2 6 2" xfId="26980" xr:uid="{00000000-0005-0000-0000-000055670000}"/>
    <cellStyle name="RowTitles-Detail 2 2 2 5 2 6 2 2" xfId="35822" xr:uid="{00000000-0005-0000-0000-000056670000}"/>
    <cellStyle name="RowTitles-Detail 2 2 2 5 3" xfId="1145" xr:uid="{00000000-0005-0000-0000-000057670000}"/>
    <cellStyle name="RowTitles-Detail 2 2 2 5 3 2" xfId="2869" xr:uid="{00000000-0005-0000-0000-000058670000}"/>
    <cellStyle name="RowTitles-Detail 2 2 2 5 3 2 2" xfId="12510" xr:uid="{00000000-0005-0000-0000-000059670000}"/>
    <cellStyle name="RowTitles-Detail 2 2 2 5 3 2 2 2" xfId="22910" xr:uid="{00000000-0005-0000-0000-00005A670000}"/>
    <cellStyle name="RowTitles-Detail 2 2 2 5 3 2 2 2 2" xfId="34447" xr:uid="{00000000-0005-0000-0000-00005B670000}"/>
    <cellStyle name="RowTitles-Detail 2 2 2 5 3 2 2 3" xfId="31791" xr:uid="{00000000-0005-0000-0000-00005C670000}"/>
    <cellStyle name="RowTitles-Detail 2 2 2 5 3 2 3" xfId="16157" xr:uid="{00000000-0005-0000-0000-00005D670000}"/>
    <cellStyle name="RowTitles-Detail 2 2 2 5 3 2 3 2" xfId="28823" xr:uid="{00000000-0005-0000-0000-00005E670000}"/>
    <cellStyle name="RowTitles-Detail 2 2 2 5 3 2 3 2 2" xfId="37610" xr:uid="{00000000-0005-0000-0000-00005F670000}"/>
    <cellStyle name="RowTitles-Detail 2 2 2 5 3 2 4" xfId="6982" xr:uid="{00000000-0005-0000-0000-000060670000}"/>
    <cellStyle name="RowTitles-Detail 2 2 2 5 3 2 4 2" xfId="19078" xr:uid="{00000000-0005-0000-0000-000061670000}"/>
    <cellStyle name="RowTitles-Detail 2 2 2 5 3 2 5" xfId="19287" xr:uid="{00000000-0005-0000-0000-000062670000}"/>
    <cellStyle name="RowTitles-Detail 2 2 2 5 3 3" xfId="3923" xr:uid="{00000000-0005-0000-0000-000063670000}"/>
    <cellStyle name="RowTitles-Detail 2 2 2 5 3 3 2" xfId="13545" xr:uid="{00000000-0005-0000-0000-000064670000}"/>
    <cellStyle name="RowTitles-Detail 2 2 2 5 3 3 2 2" xfId="23905" xr:uid="{00000000-0005-0000-0000-000065670000}"/>
    <cellStyle name="RowTitles-Detail 2 2 2 5 3 3 2 2 2" xfId="35212" xr:uid="{00000000-0005-0000-0000-000066670000}"/>
    <cellStyle name="RowTitles-Detail 2 2 2 5 3 3 2 3" xfId="32615" xr:uid="{00000000-0005-0000-0000-000067670000}"/>
    <cellStyle name="RowTitles-Detail 2 2 2 5 3 3 3" xfId="17135" xr:uid="{00000000-0005-0000-0000-000068670000}"/>
    <cellStyle name="RowTitles-Detail 2 2 2 5 3 3 3 2" xfId="29801" xr:uid="{00000000-0005-0000-0000-000069670000}"/>
    <cellStyle name="RowTitles-Detail 2 2 2 5 3 3 3 2 2" xfId="38578" xr:uid="{00000000-0005-0000-0000-00006A670000}"/>
    <cellStyle name="RowTitles-Detail 2 2 2 5 3 3 4" xfId="8490" xr:uid="{00000000-0005-0000-0000-00006B670000}"/>
    <cellStyle name="RowTitles-Detail 2 2 2 5 3 3 4 2" xfId="24779" xr:uid="{00000000-0005-0000-0000-00006C670000}"/>
    <cellStyle name="RowTitles-Detail 2 2 2 5 3 3 5" xfId="19489" xr:uid="{00000000-0005-0000-0000-00006D670000}"/>
    <cellStyle name="RowTitles-Detail 2 2 2 5 3 4" xfId="9286" xr:uid="{00000000-0005-0000-0000-00006E670000}"/>
    <cellStyle name="RowTitles-Detail 2 2 2 5 3 4 2" xfId="26014" xr:uid="{00000000-0005-0000-0000-00006F670000}"/>
    <cellStyle name="RowTitles-Detail 2 2 2 5 3 5" xfId="14523" xr:uid="{00000000-0005-0000-0000-000070670000}"/>
    <cellStyle name="RowTitles-Detail 2 2 2 5 3 5 2" xfId="27214" xr:uid="{00000000-0005-0000-0000-000071670000}"/>
    <cellStyle name="RowTitles-Detail 2 2 2 5 3 5 2 2" xfId="36049" xr:uid="{00000000-0005-0000-0000-000072670000}"/>
    <cellStyle name="RowTitles-Detail 2 2 2 5 3 6" xfId="5450" xr:uid="{00000000-0005-0000-0000-000073670000}"/>
    <cellStyle name="RowTitles-Detail 2 2 2 5 3 6 2" xfId="8803" xr:uid="{00000000-0005-0000-0000-000074670000}"/>
    <cellStyle name="RowTitles-Detail 2 2 2 5 3 7" xfId="24869" xr:uid="{00000000-0005-0000-0000-000075670000}"/>
    <cellStyle name="RowTitles-Detail 2 2 2 5 4" xfId="1373" xr:uid="{00000000-0005-0000-0000-000076670000}"/>
    <cellStyle name="RowTitles-Detail 2 2 2 5 4 2" xfId="2870" xr:uid="{00000000-0005-0000-0000-000077670000}"/>
    <cellStyle name="RowTitles-Detail 2 2 2 5 4 2 2" xfId="12511" xr:uid="{00000000-0005-0000-0000-000078670000}"/>
    <cellStyle name="RowTitles-Detail 2 2 2 5 4 2 2 2" xfId="22911" xr:uid="{00000000-0005-0000-0000-000079670000}"/>
    <cellStyle name="RowTitles-Detail 2 2 2 5 4 2 2 2 2" xfId="34448" xr:uid="{00000000-0005-0000-0000-00007A670000}"/>
    <cellStyle name="RowTitles-Detail 2 2 2 5 4 2 2 3" xfId="31792" xr:uid="{00000000-0005-0000-0000-00007B670000}"/>
    <cellStyle name="RowTitles-Detail 2 2 2 5 4 2 3" xfId="16158" xr:uid="{00000000-0005-0000-0000-00007C670000}"/>
    <cellStyle name="RowTitles-Detail 2 2 2 5 4 2 3 2" xfId="28824" xr:uid="{00000000-0005-0000-0000-00007D670000}"/>
    <cellStyle name="RowTitles-Detail 2 2 2 5 4 2 3 2 2" xfId="37611" xr:uid="{00000000-0005-0000-0000-00007E670000}"/>
    <cellStyle name="RowTitles-Detail 2 2 2 5 4 2 4" xfId="7152" xr:uid="{00000000-0005-0000-0000-00007F670000}"/>
    <cellStyle name="RowTitles-Detail 2 2 2 5 4 2 4 2" xfId="20050" xr:uid="{00000000-0005-0000-0000-000080670000}"/>
    <cellStyle name="RowTitles-Detail 2 2 2 5 4 2 5" xfId="25471" xr:uid="{00000000-0005-0000-0000-000081670000}"/>
    <cellStyle name="RowTitles-Detail 2 2 2 5 4 3" xfId="4151" xr:uid="{00000000-0005-0000-0000-000082670000}"/>
    <cellStyle name="RowTitles-Detail 2 2 2 5 4 3 2" xfId="13773" xr:uid="{00000000-0005-0000-0000-000083670000}"/>
    <cellStyle name="RowTitles-Detail 2 2 2 5 4 3 2 2" xfId="24122" xr:uid="{00000000-0005-0000-0000-000084670000}"/>
    <cellStyle name="RowTitles-Detail 2 2 2 5 4 3 2 2 2" xfId="35361" xr:uid="{00000000-0005-0000-0000-000085670000}"/>
    <cellStyle name="RowTitles-Detail 2 2 2 5 4 3 2 3" xfId="32787" xr:uid="{00000000-0005-0000-0000-000086670000}"/>
    <cellStyle name="RowTitles-Detail 2 2 2 5 4 3 3" xfId="17347" xr:uid="{00000000-0005-0000-0000-000087670000}"/>
    <cellStyle name="RowTitles-Detail 2 2 2 5 4 3 3 2" xfId="30013" xr:uid="{00000000-0005-0000-0000-000088670000}"/>
    <cellStyle name="RowTitles-Detail 2 2 2 5 4 3 3 2 2" xfId="38790" xr:uid="{00000000-0005-0000-0000-000089670000}"/>
    <cellStyle name="RowTitles-Detail 2 2 2 5 4 3 4" xfId="8660" xr:uid="{00000000-0005-0000-0000-00008A670000}"/>
    <cellStyle name="RowTitles-Detail 2 2 2 5 4 3 4 2" xfId="26308" xr:uid="{00000000-0005-0000-0000-00008B670000}"/>
    <cellStyle name="RowTitles-Detail 2 2 2 5 4 3 5" xfId="26273" xr:uid="{00000000-0005-0000-0000-00008C670000}"/>
    <cellStyle name="RowTitles-Detail 2 2 2 5 4 4" xfId="9455" xr:uid="{00000000-0005-0000-0000-00008D670000}"/>
    <cellStyle name="RowTitles-Detail 2 2 2 5 4 4 2" xfId="18099" xr:uid="{00000000-0005-0000-0000-00008E670000}"/>
    <cellStyle name="RowTitles-Detail 2 2 2 5 4 5" xfId="11044" xr:uid="{00000000-0005-0000-0000-00008F670000}"/>
    <cellStyle name="RowTitles-Detail 2 2 2 5 4 5 2" xfId="21481" xr:uid="{00000000-0005-0000-0000-000090670000}"/>
    <cellStyle name="RowTitles-Detail 2 2 2 5 4 5 2 2" xfId="33646" xr:uid="{00000000-0005-0000-0000-000091670000}"/>
    <cellStyle name="RowTitles-Detail 2 2 2 5 4 5 3" xfId="30802" xr:uid="{00000000-0005-0000-0000-000092670000}"/>
    <cellStyle name="RowTitles-Detail 2 2 2 5 4 6" xfId="14751" xr:uid="{00000000-0005-0000-0000-000093670000}"/>
    <cellStyle name="RowTitles-Detail 2 2 2 5 4 6 2" xfId="27434" xr:uid="{00000000-0005-0000-0000-000094670000}"/>
    <cellStyle name="RowTitles-Detail 2 2 2 5 4 6 2 2" xfId="36261" xr:uid="{00000000-0005-0000-0000-000095670000}"/>
    <cellStyle name="RowTitles-Detail 2 2 2 5 4 7" xfId="5611" xr:uid="{00000000-0005-0000-0000-000096670000}"/>
    <cellStyle name="RowTitles-Detail 2 2 2 5 4 7 2" xfId="20877" xr:uid="{00000000-0005-0000-0000-000097670000}"/>
    <cellStyle name="RowTitles-Detail 2 2 2 5 4 8" xfId="19390" xr:uid="{00000000-0005-0000-0000-000098670000}"/>
    <cellStyle name="RowTitles-Detail 2 2 2 5 5" xfId="1589" xr:uid="{00000000-0005-0000-0000-000099670000}"/>
    <cellStyle name="RowTitles-Detail 2 2 2 5 5 2" xfId="2871" xr:uid="{00000000-0005-0000-0000-00009A670000}"/>
    <cellStyle name="RowTitles-Detail 2 2 2 5 5 2 2" xfId="12512" xr:uid="{00000000-0005-0000-0000-00009B670000}"/>
    <cellStyle name="RowTitles-Detail 2 2 2 5 5 2 2 2" xfId="22912" xr:uid="{00000000-0005-0000-0000-00009C670000}"/>
    <cellStyle name="RowTitles-Detail 2 2 2 5 5 2 2 2 2" xfId="34449" xr:uid="{00000000-0005-0000-0000-00009D670000}"/>
    <cellStyle name="RowTitles-Detail 2 2 2 5 5 2 2 3" xfId="31793" xr:uid="{00000000-0005-0000-0000-00009E670000}"/>
    <cellStyle name="RowTitles-Detail 2 2 2 5 5 2 3" xfId="16159" xr:uid="{00000000-0005-0000-0000-00009F670000}"/>
    <cellStyle name="RowTitles-Detail 2 2 2 5 5 2 3 2" xfId="28825" xr:uid="{00000000-0005-0000-0000-0000A0670000}"/>
    <cellStyle name="RowTitles-Detail 2 2 2 5 5 2 3 2 2" xfId="37612" xr:uid="{00000000-0005-0000-0000-0000A1670000}"/>
    <cellStyle name="RowTitles-Detail 2 2 2 5 5 2 4" xfId="7597" xr:uid="{00000000-0005-0000-0000-0000A2670000}"/>
    <cellStyle name="RowTitles-Detail 2 2 2 5 5 2 4 2" xfId="20660" xr:uid="{00000000-0005-0000-0000-0000A3670000}"/>
    <cellStyle name="RowTitles-Detail 2 2 2 5 5 2 5" xfId="25116" xr:uid="{00000000-0005-0000-0000-0000A4670000}"/>
    <cellStyle name="RowTitles-Detail 2 2 2 5 5 3" xfId="4367" xr:uid="{00000000-0005-0000-0000-0000A5670000}"/>
    <cellStyle name="RowTitles-Detail 2 2 2 5 5 3 2" xfId="13989" xr:uid="{00000000-0005-0000-0000-0000A6670000}"/>
    <cellStyle name="RowTitles-Detail 2 2 2 5 5 3 2 2" xfId="24328" xr:uid="{00000000-0005-0000-0000-0000A7670000}"/>
    <cellStyle name="RowTitles-Detail 2 2 2 5 5 3 2 2 2" xfId="35501" xr:uid="{00000000-0005-0000-0000-0000A8670000}"/>
    <cellStyle name="RowTitles-Detail 2 2 2 5 5 3 2 3" xfId="32948" xr:uid="{00000000-0005-0000-0000-0000A9670000}"/>
    <cellStyle name="RowTitles-Detail 2 2 2 5 5 3 3" xfId="17545" xr:uid="{00000000-0005-0000-0000-0000AA670000}"/>
    <cellStyle name="RowTitles-Detail 2 2 2 5 5 3 3 2" xfId="30211" xr:uid="{00000000-0005-0000-0000-0000AB670000}"/>
    <cellStyle name="RowTitles-Detail 2 2 2 5 5 3 3 2 2" xfId="38988" xr:uid="{00000000-0005-0000-0000-0000AC670000}"/>
    <cellStyle name="RowTitles-Detail 2 2 2 5 5 3 4" xfId="9920" xr:uid="{00000000-0005-0000-0000-0000AD670000}"/>
    <cellStyle name="RowTitles-Detail 2 2 2 5 5 3 4 2" xfId="7180" xr:uid="{00000000-0005-0000-0000-0000AE670000}"/>
    <cellStyle name="RowTitles-Detail 2 2 2 5 5 3 5" xfId="18788" xr:uid="{00000000-0005-0000-0000-0000AF670000}"/>
    <cellStyle name="RowTitles-Detail 2 2 2 5 5 4" xfId="11260" xr:uid="{00000000-0005-0000-0000-0000B0670000}"/>
    <cellStyle name="RowTitles-Detail 2 2 2 5 5 4 2" xfId="21689" xr:uid="{00000000-0005-0000-0000-0000B1670000}"/>
    <cellStyle name="RowTitles-Detail 2 2 2 5 5 4 2 2" xfId="33786" xr:uid="{00000000-0005-0000-0000-0000B2670000}"/>
    <cellStyle name="RowTitles-Detail 2 2 2 5 5 4 3" xfId="30963" xr:uid="{00000000-0005-0000-0000-0000B3670000}"/>
    <cellStyle name="RowTitles-Detail 2 2 2 5 5 5" xfId="14967" xr:uid="{00000000-0005-0000-0000-0000B4670000}"/>
    <cellStyle name="RowTitles-Detail 2 2 2 5 5 5 2" xfId="27641" xr:uid="{00000000-0005-0000-0000-0000B5670000}"/>
    <cellStyle name="RowTitles-Detail 2 2 2 5 5 5 2 2" xfId="36459" xr:uid="{00000000-0005-0000-0000-0000B6670000}"/>
    <cellStyle name="RowTitles-Detail 2 2 2 5 5 6" xfId="6051" xr:uid="{00000000-0005-0000-0000-0000B7670000}"/>
    <cellStyle name="RowTitles-Detail 2 2 2 5 5 6 2" xfId="24744" xr:uid="{00000000-0005-0000-0000-0000B8670000}"/>
    <cellStyle name="RowTitles-Detail 2 2 2 5 5 7" xfId="20763" xr:uid="{00000000-0005-0000-0000-0000B9670000}"/>
    <cellStyle name="RowTitles-Detail 2 2 2 5 6" xfId="1791" xr:uid="{00000000-0005-0000-0000-0000BA670000}"/>
    <cellStyle name="RowTitles-Detail 2 2 2 5 6 2" xfId="2872" xr:uid="{00000000-0005-0000-0000-0000BB670000}"/>
    <cellStyle name="RowTitles-Detail 2 2 2 5 6 2 2" xfId="12513" xr:uid="{00000000-0005-0000-0000-0000BC670000}"/>
    <cellStyle name="RowTitles-Detail 2 2 2 5 6 2 2 2" xfId="22913" xr:uid="{00000000-0005-0000-0000-0000BD670000}"/>
    <cellStyle name="RowTitles-Detail 2 2 2 5 6 2 2 2 2" xfId="34450" xr:uid="{00000000-0005-0000-0000-0000BE670000}"/>
    <cellStyle name="RowTitles-Detail 2 2 2 5 6 2 2 3" xfId="31794" xr:uid="{00000000-0005-0000-0000-0000BF670000}"/>
    <cellStyle name="RowTitles-Detail 2 2 2 5 6 2 3" xfId="16160" xr:uid="{00000000-0005-0000-0000-0000C0670000}"/>
    <cellStyle name="RowTitles-Detail 2 2 2 5 6 2 3 2" xfId="28826" xr:uid="{00000000-0005-0000-0000-0000C1670000}"/>
    <cellStyle name="RowTitles-Detail 2 2 2 5 6 2 3 2 2" xfId="37613" xr:uid="{00000000-0005-0000-0000-0000C2670000}"/>
    <cellStyle name="RowTitles-Detail 2 2 2 5 6 2 4" xfId="7598" xr:uid="{00000000-0005-0000-0000-0000C3670000}"/>
    <cellStyle name="RowTitles-Detail 2 2 2 5 6 2 4 2" xfId="20585" xr:uid="{00000000-0005-0000-0000-0000C4670000}"/>
    <cellStyle name="RowTitles-Detail 2 2 2 5 6 2 5" xfId="24613" xr:uid="{00000000-0005-0000-0000-0000C5670000}"/>
    <cellStyle name="RowTitles-Detail 2 2 2 5 6 3" xfId="4569" xr:uid="{00000000-0005-0000-0000-0000C6670000}"/>
    <cellStyle name="RowTitles-Detail 2 2 2 5 6 3 2" xfId="14191" xr:uid="{00000000-0005-0000-0000-0000C7670000}"/>
    <cellStyle name="RowTitles-Detail 2 2 2 5 6 3 2 2" xfId="24520" xr:uid="{00000000-0005-0000-0000-0000C8670000}"/>
    <cellStyle name="RowTitles-Detail 2 2 2 5 6 3 2 2 2" xfId="35632" xr:uid="{00000000-0005-0000-0000-0000C9670000}"/>
    <cellStyle name="RowTitles-Detail 2 2 2 5 6 3 2 3" xfId="33100" xr:uid="{00000000-0005-0000-0000-0000CA670000}"/>
    <cellStyle name="RowTitles-Detail 2 2 2 5 6 3 3" xfId="17732" xr:uid="{00000000-0005-0000-0000-0000CB670000}"/>
    <cellStyle name="RowTitles-Detail 2 2 2 5 6 3 3 2" xfId="30398" xr:uid="{00000000-0005-0000-0000-0000CC670000}"/>
    <cellStyle name="RowTitles-Detail 2 2 2 5 6 3 3 2 2" xfId="39175" xr:uid="{00000000-0005-0000-0000-0000CD670000}"/>
    <cellStyle name="RowTitles-Detail 2 2 2 5 6 3 4" xfId="9921" xr:uid="{00000000-0005-0000-0000-0000CE670000}"/>
    <cellStyle name="RowTitles-Detail 2 2 2 5 6 3 4 2" xfId="20622" xr:uid="{00000000-0005-0000-0000-0000CF670000}"/>
    <cellStyle name="RowTitles-Detail 2 2 2 5 6 3 5" xfId="5244" xr:uid="{00000000-0005-0000-0000-0000D0670000}"/>
    <cellStyle name="RowTitles-Detail 2 2 2 5 6 4" xfId="11462" xr:uid="{00000000-0005-0000-0000-0000D1670000}"/>
    <cellStyle name="RowTitles-Detail 2 2 2 5 6 4 2" xfId="21885" xr:uid="{00000000-0005-0000-0000-0000D2670000}"/>
    <cellStyle name="RowTitles-Detail 2 2 2 5 6 4 2 2" xfId="33917" xr:uid="{00000000-0005-0000-0000-0000D3670000}"/>
    <cellStyle name="RowTitles-Detail 2 2 2 5 6 4 3" xfId="31115" xr:uid="{00000000-0005-0000-0000-0000D4670000}"/>
    <cellStyle name="RowTitles-Detail 2 2 2 5 6 5" xfId="15169" xr:uid="{00000000-0005-0000-0000-0000D5670000}"/>
    <cellStyle name="RowTitles-Detail 2 2 2 5 6 5 2" xfId="27836" xr:uid="{00000000-0005-0000-0000-0000D6670000}"/>
    <cellStyle name="RowTitles-Detail 2 2 2 5 6 5 2 2" xfId="36646" xr:uid="{00000000-0005-0000-0000-0000D7670000}"/>
    <cellStyle name="RowTitles-Detail 2 2 2 5 6 6" xfId="6052" xr:uid="{00000000-0005-0000-0000-0000D8670000}"/>
    <cellStyle name="RowTitles-Detail 2 2 2 5 6 6 2" xfId="18029" xr:uid="{00000000-0005-0000-0000-0000D9670000}"/>
    <cellStyle name="RowTitles-Detail 2 2 2 5 6 7" xfId="24841" xr:uid="{00000000-0005-0000-0000-0000DA670000}"/>
    <cellStyle name="RowTitles-Detail 2 2 2 5 7" xfId="2867" xr:uid="{00000000-0005-0000-0000-0000DB670000}"/>
    <cellStyle name="RowTitles-Detail 2 2 2 5 7 2" xfId="12508" xr:uid="{00000000-0005-0000-0000-0000DC670000}"/>
    <cellStyle name="RowTitles-Detail 2 2 2 5 7 2 2" xfId="22908" xr:uid="{00000000-0005-0000-0000-0000DD670000}"/>
    <cellStyle name="RowTitles-Detail 2 2 2 5 7 2 2 2" xfId="34445" xr:uid="{00000000-0005-0000-0000-0000DE670000}"/>
    <cellStyle name="RowTitles-Detail 2 2 2 5 7 2 3" xfId="31789" xr:uid="{00000000-0005-0000-0000-0000DF670000}"/>
    <cellStyle name="RowTitles-Detail 2 2 2 5 7 3" xfId="16155" xr:uid="{00000000-0005-0000-0000-0000E0670000}"/>
    <cellStyle name="RowTitles-Detail 2 2 2 5 7 3 2" xfId="28821" xr:uid="{00000000-0005-0000-0000-0000E1670000}"/>
    <cellStyle name="RowTitles-Detail 2 2 2 5 7 3 2 2" xfId="37608" xr:uid="{00000000-0005-0000-0000-0000E2670000}"/>
    <cellStyle name="RowTitles-Detail 2 2 2 5 7 4" xfId="6545" xr:uid="{00000000-0005-0000-0000-0000E3670000}"/>
    <cellStyle name="RowTitles-Detail 2 2 2 5 7 4 2" xfId="18017" xr:uid="{00000000-0005-0000-0000-0000E4670000}"/>
    <cellStyle name="RowTitles-Detail 2 2 2 5 7 5" xfId="4631" xr:uid="{00000000-0005-0000-0000-0000E5670000}"/>
    <cellStyle name="RowTitles-Detail 2 2 2 5 8" xfId="8823" xr:uid="{00000000-0005-0000-0000-0000E6670000}"/>
    <cellStyle name="RowTitles-Detail 2 2 2 5 8 2" xfId="19629" xr:uid="{00000000-0005-0000-0000-0000E7670000}"/>
    <cellStyle name="RowTitles-Detail 2 2 2 5 9" xfId="10734" xr:uid="{00000000-0005-0000-0000-0000E8670000}"/>
    <cellStyle name="RowTitles-Detail 2 2 2 5 9 2" xfId="18130" xr:uid="{00000000-0005-0000-0000-0000E9670000}"/>
    <cellStyle name="RowTitles-Detail 2 2 2 5 9 2 2" xfId="33165" xr:uid="{00000000-0005-0000-0000-0000EA670000}"/>
    <cellStyle name="RowTitles-Detail 2 2 2 5_STUD aligned by INSTIT" xfId="5047" xr:uid="{00000000-0005-0000-0000-0000EB670000}"/>
    <cellStyle name="RowTitles-Detail 2 2 2 6" xfId="637" xr:uid="{00000000-0005-0000-0000-0000EC670000}"/>
    <cellStyle name="RowTitles-Detail 2 2 2 6 2" xfId="2873" xr:uid="{00000000-0005-0000-0000-0000ED670000}"/>
    <cellStyle name="RowTitles-Detail 2 2 2 6 2 2" xfId="12514" xr:uid="{00000000-0005-0000-0000-0000EE670000}"/>
    <cellStyle name="RowTitles-Detail 2 2 2 6 2 2 2" xfId="22914" xr:uid="{00000000-0005-0000-0000-0000EF670000}"/>
    <cellStyle name="RowTitles-Detail 2 2 2 6 2 2 2 2" xfId="34451" xr:uid="{00000000-0005-0000-0000-0000F0670000}"/>
    <cellStyle name="RowTitles-Detail 2 2 2 6 2 2 3" xfId="31795" xr:uid="{00000000-0005-0000-0000-0000F1670000}"/>
    <cellStyle name="RowTitles-Detail 2 2 2 6 2 3" xfId="16161" xr:uid="{00000000-0005-0000-0000-0000F2670000}"/>
    <cellStyle name="RowTitles-Detail 2 2 2 6 2 3 2" xfId="28827" xr:uid="{00000000-0005-0000-0000-0000F3670000}"/>
    <cellStyle name="RowTitles-Detail 2 2 2 6 2 3 2 2" xfId="37614" xr:uid="{00000000-0005-0000-0000-0000F4670000}"/>
    <cellStyle name="RowTitles-Detail 2 2 2 6 2 4" xfId="6637" xr:uid="{00000000-0005-0000-0000-0000F5670000}"/>
    <cellStyle name="RowTitles-Detail 2 2 2 6 2 4 2" xfId="25097" xr:uid="{00000000-0005-0000-0000-0000F6670000}"/>
    <cellStyle name="RowTitles-Detail 2 2 2 6 2 5" xfId="18624" xr:uid="{00000000-0005-0000-0000-0000F7670000}"/>
    <cellStyle name="RowTitles-Detail 2 2 2 6 3" xfId="3447" xr:uid="{00000000-0005-0000-0000-0000F8670000}"/>
    <cellStyle name="RowTitles-Detail 2 2 2 6 3 2" xfId="13081" xr:uid="{00000000-0005-0000-0000-0000F9670000}"/>
    <cellStyle name="RowTitles-Detail 2 2 2 6 3 2 2" xfId="23450" xr:uid="{00000000-0005-0000-0000-0000FA670000}"/>
    <cellStyle name="RowTitles-Detail 2 2 2 6 3 2 2 2" xfId="34928" xr:uid="{00000000-0005-0000-0000-0000FB670000}"/>
    <cellStyle name="RowTitles-Detail 2 2 2 6 3 2 3" xfId="32285" xr:uid="{00000000-0005-0000-0000-0000FC670000}"/>
    <cellStyle name="RowTitles-Detail 2 2 2 6 3 3" xfId="16691" xr:uid="{00000000-0005-0000-0000-0000FD670000}"/>
    <cellStyle name="RowTitles-Detail 2 2 2 6 3 3 2" xfId="29357" xr:uid="{00000000-0005-0000-0000-0000FE670000}"/>
    <cellStyle name="RowTitles-Detail 2 2 2 6 3 3 2 2" xfId="38140" xr:uid="{00000000-0005-0000-0000-0000FF670000}"/>
    <cellStyle name="RowTitles-Detail 2 2 2 6 3 4" xfId="8144" xr:uid="{00000000-0005-0000-0000-000000680000}"/>
    <cellStyle name="RowTitles-Detail 2 2 2 6 3 4 2" xfId="19994" xr:uid="{00000000-0005-0000-0000-000001680000}"/>
    <cellStyle name="RowTitles-Detail 2 2 2 6 3 5" xfId="18267" xr:uid="{00000000-0005-0000-0000-000002680000}"/>
    <cellStyle name="RowTitles-Detail 2 2 2 6 4" xfId="8749" xr:uid="{00000000-0005-0000-0000-000003680000}"/>
    <cellStyle name="RowTitles-Detail 2 2 2 6 4 2" xfId="20999" xr:uid="{00000000-0005-0000-0000-000004680000}"/>
    <cellStyle name="RowTitles-Detail 2 2 2 6 5" xfId="10433" xr:uid="{00000000-0005-0000-0000-000005680000}"/>
    <cellStyle name="RowTitles-Detail 2 2 2 6 5 2" xfId="20939" xr:uid="{00000000-0005-0000-0000-000006680000}"/>
    <cellStyle name="RowTitles-Detail 2 2 2 6 5 2 2" xfId="33356" xr:uid="{00000000-0005-0000-0000-000007680000}"/>
    <cellStyle name="RowTitles-Detail 2 2 2 6 5 3" xfId="30462" xr:uid="{00000000-0005-0000-0000-000008680000}"/>
    <cellStyle name="RowTitles-Detail 2 2 2 6 6" xfId="11813" xr:uid="{00000000-0005-0000-0000-000009680000}"/>
    <cellStyle name="RowTitles-Detail 2 2 2 6 6 2" xfId="18089" xr:uid="{00000000-0005-0000-0000-00000A680000}"/>
    <cellStyle name="RowTitles-Detail 2 2 2 6 6 2 2" xfId="33164" xr:uid="{00000000-0005-0000-0000-00000B680000}"/>
    <cellStyle name="RowTitles-Detail 2 2 2 7" xfId="926" xr:uid="{00000000-0005-0000-0000-00000C680000}"/>
    <cellStyle name="RowTitles-Detail 2 2 2 7 2" xfId="2874" xr:uid="{00000000-0005-0000-0000-00000D680000}"/>
    <cellStyle name="RowTitles-Detail 2 2 2 7 2 2" xfId="12515" xr:uid="{00000000-0005-0000-0000-00000E680000}"/>
    <cellStyle name="RowTitles-Detail 2 2 2 7 2 2 2" xfId="22915" xr:uid="{00000000-0005-0000-0000-00000F680000}"/>
    <cellStyle name="RowTitles-Detail 2 2 2 7 2 2 2 2" xfId="34452" xr:uid="{00000000-0005-0000-0000-000010680000}"/>
    <cellStyle name="RowTitles-Detail 2 2 2 7 2 2 3" xfId="31796" xr:uid="{00000000-0005-0000-0000-000011680000}"/>
    <cellStyle name="RowTitles-Detail 2 2 2 7 2 3" xfId="16162" xr:uid="{00000000-0005-0000-0000-000012680000}"/>
    <cellStyle name="RowTitles-Detail 2 2 2 7 2 3 2" xfId="28828" xr:uid="{00000000-0005-0000-0000-000013680000}"/>
    <cellStyle name="RowTitles-Detail 2 2 2 7 2 3 2 2" xfId="37615" xr:uid="{00000000-0005-0000-0000-000014680000}"/>
    <cellStyle name="RowTitles-Detail 2 2 2 7 2 4" xfId="6775" xr:uid="{00000000-0005-0000-0000-000015680000}"/>
    <cellStyle name="RowTitles-Detail 2 2 2 7 2 4 2" xfId="26106" xr:uid="{00000000-0005-0000-0000-000016680000}"/>
    <cellStyle name="RowTitles-Detail 2 2 2 7 2 5" xfId="26376" xr:uid="{00000000-0005-0000-0000-000017680000}"/>
    <cellStyle name="RowTitles-Detail 2 2 2 7 3" xfId="3704" xr:uid="{00000000-0005-0000-0000-000018680000}"/>
    <cellStyle name="RowTitles-Detail 2 2 2 7 3 2" xfId="13331" xr:uid="{00000000-0005-0000-0000-000019680000}"/>
    <cellStyle name="RowTitles-Detail 2 2 2 7 3 2 2" xfId="23696" xr:uid="{00000000-0005-0000-0000-00001A680000}"/>
    <cellStyle name="RowTitles-Detail 2 2 2 7 3 2 2 2" xfId="35084" xr:uid="{00000000-0005-0000-0000-00001B680000}"/>
    <cellStyle name="RowTitles-Detail 2 2 2 7 3 2 3" xfId="32465" xr:uid="{00000000-0005-0000-0000-00001C680000}"/>
    <cellStyle name="RowTitles-Detail 2 2 2 7 3 3" xfId="16931" xr:uid="{00000000-0005-0000-0000-00001D680000}"/>
    <cellStyle name="RowTitles-Detail 2 2 2 7 3 3 2" xfId="29597" xr:uid="{00000000-0005-0000-0000-00001E680000}"/>
    <cellStyle name="RowTitles-Detail 2 2 2 7 3 3 2 2" xfId="38376" xr:uid="{00000000-0005-0000-0000-00001F680000}"/>
    <cellStyle name="RowTitles-Detail 2 2 2 7 3 4" xfId="8281" xr:uid="{00000000-0005-0000-0000-000020680000}"/>
    <cellStyle name="RowTitles-Detail 2 2 2 7 3 4 2" xfId="19286" xr:uid="{00000000-0005-0000-0000-000021680000}"/>
    <cellStyle name="RowTitles-Detail 2 2 2 7 3 5" xfId="19165" xr:uid="{00000000-0005-0000-0000-000022680000}"/>
    <cellStyle name="RowTitles-Detail 2 2 2 7 4" xfId="9073" xr:uid="{00000000-0005-0000-0000-000023680000}"/>
    <cellStyle name="RowTitles-Detail 2 2 2 7 4 2" xfId="19704" xr:uid="{00000000-0005-0000-0000-000024680000}"/>
    <cellStyle name="RowTitles-Detail 2 2 2 7 5" xfId="14333" xr:uid="{00000000-0005-0000-0000-000025680000}"/>
    <cellStyle name="RowTitles-Detail 2 2 2 7 5 2" xfId="27031" xr:uid="{00000000-0005-0000-0000-000026680000}"/>
    <cellStyle name="RowTitles-Detail 2 2 2 7 5 2 2" xfId="35870" xr:uid="{00000000-0005-0000-0000-000027680000}"/>
    <cellStyle name="RowTitles-Detail 2 2 2 7 6" xfId="5304" xr:uid="{00000000-0005-0000-0000-000028680000}"/>
    <cellStyle name="RowTitles-Detail 2 2 2 7 6 2" xfId="19591" xr:uid="{00000000-0005-0000-0000-000029680000}"/>
    <cellStyle name="RowTitles-Detail 2 2 2 7 7" xfId="25048" xr:uid="{00000000-0005-0000-0000-00002A680000}"/>
    <cellStyle name="RowTitles-Detail 2 2 2 8" xfId="601" xr:uid="{00000000-0005-0000-0000-00002B680000}"/>
    <cellStyle name="RowTitles-Detail 2 2 2 8 2" xfId="2875" xr:uid="{00000000-0005-0000-0000-00002C680000}"/>
    <cellStyle name="RowTitles-Detail 2 2 2 8 2 2" xfId="12516" xr:uid="{00000000-0005-0000-0000-00002D680000}"/>
    <cellStyle name="RowTitles-Detail 2 2 2 8 2 2 2" xfId="22916" xr:uid="{00000000-0005-0000-0000-00002E680000}"/>
    <cellStyle name="RowTitles-Detail 2 2 2 8 2 2 2 2" xfId="34453" xr:uid="{00000000-0005-0000-0000-00002F680000}"/>
    <cellStyle name="RowTitles-Detail 2 2 2 8 2 2 3" xfId="31797" xr:uid="{00000000-0005-0000-0000-000030680000}"/>
    <cellStyle name="RowTitles-Detail 2 2 2 8 2 3" xfId="16163" xr:uid="{00000000-0005-0000-0000-000031680000}"/>
    <cellStyle name="RowTitles-Detail 2 2 2 8 2 3 2" xfId="28829" xr:uid="{00000000-0005-0000-0000-000032680000}"/>
    <cellStyle name="RowTitles-Detail 2 2 2 8 2 3 2 2" xfId="37616" xr:uid="{00000000-0005-0000-0000-000033680000}"/>
    <cellStyle name="RowTitles-Detail 2 2 2 8 2 4" xfId="7016" xr:uid="{00000000-0005-0000-0000-000034680000}"/>
    <cellStyle name="RowTitles-Detail 2 2 2 8 2 4 2" xfId="18518" xr:uid="{00000000-0005-0000-0000-000035680000}"/>
    <cellStyle name="RowTitles-Detail 2 2 2 8 2 5" xfId="5265" xr:uid="{00000000-0005-0000-0000-000036680000}"/>
    <cellStyle name="RowTitles-Detail 2 2 2 8 3" xfId="3417" xr:uid="{00000000-0005-0000-0000-000037680000}"/>
    <cellStyle name="RowTitles-Detail 2 2 2 8 3 2" xfId="13054" xr:uid="{00000000-0005-0000-0000-000038680000}"/>
    <cellStyle name="RowTitles-Detail 2 2 2 8 3 2 2" xfId="23423" xr:uid="{00000000-0005-0000-0000-000039680000}"/>
    <cellStyle name="RowTitles-Detail 2 2 2 8 3 2 2 2" xfId="34913" xr:uid="{00000000-0005-0000-0000-00003A680000}"/>
    <cellStyle name="RowTitles-Detail 2 2 2 8 3 2 3" xfId="32268" xr:uid="{00000000-0005-0000-0000-00003B680000}"/>
    <cellStyle name="RowTitles-Detail 2 2 2 8 3 3" xfId="16666" xr:uid="{00000000-0005-0000-0000-00003C680000}"/>
    <cellStyle name="RowTitles-Detail 2 2 2 8 3 3 2" xfId="29332" xr:uid="{00000000-0005-0000-0000-00003D680000}"/>
    <cellStyle name="RowTitles-Detail 2 2 2 8 3 3 2 2" xfId="38115" xr:uid="{00000000-0005-0000-0000-00003E680000}"/>
    <cellStyle name="RowTitles-Detail 2 2 2 8 3 4" xfId="8524" xr:uid="{00000000-0005-0000-0000-00003F680000}"/>
    <cellStyle name="RowTitles-Detail 2 2 2 8 3 4 2" xfId="20453" xr:uid="{00000000-0005-0000-0000-000040680000}"/>
    <cellStyle name="RowTitles-Detail 2 2 2 8 3 5" xfId="18588" xr:uid="{00000000-0005-0000-0000-000041680000}"/>
    <cellStyle name="RowTitles-Detail 2 2 2 8 4" xfId="9320" xr:uid="{00000000-0005-0000-0000-000042680000}"/>
    <cellStyle name="RowTitles-Detail 2 2 2 8 4 2" xfId="19524" xr:uid="{00000000-0005-0000-0000-000043680000}"/>
    <cellStyle name="RowTitles-Detail 2 2 2 8 5" xfId="10402" xr:uid="{00000000-0005-0000-0000-000044680000}"/>
    <cellStyle name="RowTitles-Detail 2 2 2 8 5 2" xfId="20913" xr:uid="{00000000-0005-0000-0000-000045680000}"/>
    <cellStyle name="RowTitles-Detail 2 2 2 8 5 2 2" xfId="33342" xr:uid="{00000000-0005-0000-0000-000046680000}"/>
    <cellStyle name="RowTitles-Detail 2 2 2 8 5 3" xfId="30446" xr:uid="{00000000-0005-0000-0000-000047680000}"/>
    <cellStyle name="RowTitles-Detail 2 2 2 8 6" xfId="10304" xr:uid="{00000000-0005-0000-0000-000048680000}"/>
    <cellStyle name="RowTitles-Detail 2 2 2 8 6 2" xfId="26172" xr:uid="{00000000-0005-0000-0000-000049680000}"/>
    <cellStyle name="RowTitles-Detail 2 2 2 8 6 2 2" xfId="35737" xr:uid="{00000000-0005-0000-0000-00004A680000}"/>
    <cellStyle name="RowTitles-Detail 2 2 2 8 7" xfId="5484" xr:uid="{00000000-0005-0000-0000-00004B680000}"/>
    <cellStyle name="RowTitles-Detail 2 2 2 8 7 2" xfId="18755" xr:uid="{00000000-0005-0000-0000-00004C680000}"/>
    <cellStyle name="RowTitles-Detail 2 2 2 8 8" xfId="18844" xr:uid="{00000000-0005-0000-0000-00004D680000}"/>
    <cellStyle name="RowTitles-Detail 2 2 2 9" xfId="573" xr:uid="{00000000-0005-0000-0000-00004E680000}"/>
    <cellStyle name="RowTitles-Detail 2 2 2 9 2" xfId="2876" xr:uid="{00000000-0005-0000-0000-00004F680000}"/>
    <cellStyle name="RowTitles-Detail 2 2 2 9 2 2" xfId="12517" xr:uid="{00000000-0005-0000-0000-000050680000}"/>
    <cellStyle name="RowTitles-Detail 2 2 2 9 2 2 2" xfId="22917" xr:uid="{00000000-0005-0000-0000-000051680000}"/>
    <cellStyle name="RowTitles-Detail 2 2 2 9 2 2 2 2" xfId="34454" xr:uid="{00000000-0005-0000-0000-000052680000}"/>
    <cellStyle name="RowTitles-Detail 2 2 2 9 2 2 3" xfId="31798" xr:uid="{00000000-0005-0000-0000-000053680000}"/>
    <cellStyle name="RowTitles-Detail 2 2 2 9 2 3" xfId="16164" xr:uid="{00000000-0005-0000-0000-000054680000}"/>
    <cellStyle name="RowTitles-Detail 2 2 2 9 2 3 2" xfId="28830" xr:uid="{00000000-0005-0000-0000-000055680000}"/>
    <cellStyle name="RowTitles-Detail 2 2 2 9 2 3 2 2" xfId="37617" xr:uid="{00000000-0005-0000-0000-000056680000}"/>
    <cellStyle name="RowTitles-Detail 2 2 2 9 2 4" xfId="7599" xr:uid="{00000000-0005-0000-0000-000057680000}"/>
    <cellStyle name="RowTitles-Detail 2 2 2 9 2 4 2" xfId="25741" xr:uid="{00000000-0005-0000-0000-000058680000}"/>
    <cellStyle name="RowTitles-Detail 2 2 2 9 2 5" xfId="20722" xr:uid="{00000000-0005-0000-0000-000059680000}"/>
    <cellStyle name="RowTitles-Detail 2 2 2 9 3" xfId="3396" xr:uid="{00000000-0005-0000-0000-00005A680000}"/>
    <cellStyle name="RowTitles-Detail 2 2 2 9 3 2" xfId="13035" xr:uid="{00000000-0005-0000-0000-00005B680000}"/>
    <cellStyle name="RowTitles-Detail 2 2 2 9 3 2 2" xfId="23403" xr:uid="{00000000-0005-0000-0000-00005C680000}"/>
    <cellStyle name="RowTitles-Detail 2 2 2 9 3 2 2 2" xfId="34901" xr:uid="{00000000-0005-0000-0000-00005D680000}"/>
    <cellStyle name="RowTitles-Detail 2 2 2 9 3 2 3" xfId="32253" xr:uid="{00000000-0005-0000-0000-00005E680000}"/>
    <cellStyle name="RowTitles-Detail 2 2 2 9 3 3" xfId="16645" xr:uid="{00000000-0005-0000-0000-00005F680000}"/>
    <cellStyle name="RowTitles-Detail 2 2 2 9 3 3 2" xfId="29311" xr:uid="{00000000-0005-0000-0000-000060680000}"/>
    <cellStyle name="RowTitles-Detail 2 2 2 9 3 3 2 2" xfId="38096" xr:uid="{00000000-0005-0000-0000-000061680000}"/>
    <cellStyle name="RowTitles-Detail 2 2 2 9 3 4" xfId="9922" xr:uid="{00000000-0005-0000-0000-000062680000}"/>
    <cellStyle name="RowTitles-Detail 2 2 2 9 3 4 2" xfId="18811" xr:uid="{00000000-0005-0000-0000-000063680000}"/>
    <cellStyle name="RowTitles-Detail 2 2 2 9 3 5" xfId="26128" xr:uid="{00000000-0005-0000-0000-000064680000}"/>
    <cellStyle name="RowTitles-Detail 2 2 2 9 4" xfId="10374" xr:uid="{00000000-0005-0000-0000-000065680000}"/>
    <cellStyle name="RowTitles-Detail 2 2 2 9 4 2" xfId="20889" xr:uid="{00000000-0005-0000-0000-000066680000}"/>
    <cellStyle name="RowTitles-Detail 2 2 2 9 4 2 2" xfId="33330" xr:uid="{00000000-0005-0000-0000-000067680000}"/>
    <cellStyle name="RowTitles-Detail 2 2 2 9 4 3" xfId="30431" xr:uid="{00000000-0005-0000-0000-000068680000}"/>
    <cellStyle name="RowTitles-Detail 2 2 2 9 5" xfId="10343" xr:uid="{00000000-0005-0000-0000-000069680000}"/>
    <cellStyle name="RowTitles-Detail 2 2 2 9 5 2" xfId="25344" xr:uid="{00000000-0005-0000-0000-00006A680000}"/>
    <cellStyle name="RowTitles-Detail 2 2 2 9 5 2 2" xfId="35697" xr:uid="{00000000-0005-0000-0000-00006B680000}"/>
    <cellStyle name="RowTitles-Detail 2 2 2 9 6" xfId="6053" xr:uid="{00000000-0005-0000-0000-00006C680000}"/>
    <cellStyle name="RowTitles-Detail 2 2 2 9 6 2" xfId="18231" xr:uid="{00000000-0005-0000-0000-00006D680000}"/>
    <cellStyle name="RowTitles-Detail 2 2 2 9 7" xfId="25146" xr:uid="{00000000-0005-0000-0000-00006E680000}"/>
    <cellStyle name="RowTitles-Detail 2 2 2_STUD aligned by INSTIT" xfId="5040" xr:uid="{00000000-0005-0000-0000-00006F680000}"/>
    <cellStyle name="RowTitles-Detail 2 2 3" xfId="325" xr:uid="{00000000-0005-0000-0000-000070680000}"/>
    <cellStyle name="RowTitles-Detail 2 2 3 10" xfId="2877" xr:uid="{00000000-0005-0000-0000-000071680000}"/>
    <cellStyle name="RowTitles-Detail 2 2 3 10 2" xfId="12518" xr:uid="{00000000-0005-0000-0000-000072680000}"/>
    <cellStyle name="RowTitles-Detail 2 2 3 10 2 2" xfId="22918" xr:uid="{00000000-0005-0000-0000-000073680000}"/>
    <cellStyle name="RowTitles-Detail 2 2 3 10 2 2 2" xfId="34455" xr:uid="{00000000-0005-0000-0000-000074680000}"/>
    <cellStyle name="RowTitles-Detail 2 2 3 10 2 3" xfId="31799" xr:uid="{00000000-0005-0000-0000-000075680000}"/>
    <cellStyle name="RowTitles-Detail 2 2 3 10 3" xfId="16165" xr:uid="{00000000-0005-0000-0000-000076680000}"/>
    <cellStyle name="RowTitles-Detail 2 2 3 10 3 2" xfId="28831" xr:uid="{00000000-0005-0000-0000-000077680000}"/>
    <cellStyle name="RowTitles-Detail 2 2 3 10 3 2 2" xfId="37618" xr:uid="{00000000-0005-0000-0000-000078680000}"/>
    <cellStyle name="RowTitles-Detail 2 2 3 10 4" xfId="6334" xr:uid="{00000000-0005-0000-0000-000079680000}"/>
    <cellStyle name="RowTitles-Detail 2 2 3 10 4 2" xfId="18731" xr:uid="{00000000-0005-0000-0000-00007A680000}"/>
    <cellStyle name="RowTitles-Detail 2 2 3 10 5" xfId="25890" xr:uid="{00000000-0005-0000-0000-00007B680000}"/>
    <cellStyle name="RowTitles-Detail 2 2 3 11" xfId="8949" xr:uid="{00000000-0005-0000-0000-00007C680000}"/>
    <cellStyle name="RowTitles-Detail 2 2 3 11 2" xfId="21247" xr:uid="{00000000-0005-0000-0000-00007D680000}"/>
    <cellStyle name="RowTitles-Detail 2 2 3 12" xfId="10806" xr:uid="{00000000-0005-0000-0000-00007E680000}"/>
    <cellStyle name="RowTitles-Detail 2 2 3 12 2" xfId="19617" xr:uid="{00000000-0005-0000-0000-00007F680000}"/>
    <cellStyle name="RowTitles-Detail 2 2 3 12 2 2" xfId="33251" xr:uid="{00000000-0005-0000-0000-000080680000}"/>
    <cellStyle name="RowTitles-Detail 2 2 3 2" xfId="426" xr:uid="{00000000-0005-0000-0000-000081680000}"/>
    <cellStyle name="RowTitles-Detail 2 2 3 2 2" xfId="782" xr:uid="{00000000-0005-0000-0000-000082680000}"/>
    <cellStyle name="RowTitles-Detail 2 2 3 2 2 2" xfId="2879" xr:uid="{00000000-0005-0000-0000-000083680000}"/>
    <cellStyle name="RowTitles-Detail 2 2 3 2 2 2 2" xfId="12520" xr:uid="{00000000-0005-0000-0000-000084680000}"/>
    <cellStyle name="RowTitles-Detail 2 2 3 2 2 2 2 2" xfId="22920" xr:uid="{00000000-0005-0000-0000-000085680000}"/>
    <cellStyle name="RowTitles-Detail 2 2 3 2 2 2 2 2 2" xfId="34457" xr:uid="{00000000-0005-0000-0000-000086680000}"/>
    <cellStyle name="RowTitles-Detail 2 2 3 2 2 2 2 3" xfId="31801" xr:uid="{00000000-0005-0000-0000-000087680000}"/>
    <cellStyle name="RowTitles-Detail 2 2 3 2 2 2 3" xfId="16167" xr:uid="{00000000-0005-0000-0000-000088680000}"/>
    <cellStyle name="RowTitles-Detail 2 2 3 2 2 2 3 2" xfId="28833" xr:uid="{00000000-0005-0000-0000-000089680000}"/>
    <cellStyle name="RowTitles-Detail 2 2 3 2 2 2 3 2 2" xfId="37620" xr:uid="{00000000-0005-0000-0000-00008A680000}"/>
    <cellStyle name="RowTitles-Detail 2 2 3 2 2 2 4" xfId="6905" xr:uid="{00000000-0005-0000-0000-00008B680000}"/>
    <cellStyle name="RowTitles-Detail 2 2 3 2 2 2 4 2" xfId="19053" xr:uid="{00000000-0005-0000-0000-00008C680000}"/>
    <cellStyle name="RowTitles-Detail 2 2 3 2 2 2 5" xfId="26810" xr:uid="{00000000-0005-0000-0000-00008D680000}"/>
    <cellStyle name="RowTitles-Detail 2 2 3 2 2 3" xfId="3563" xr:uid="{00000000-0005-0000-0000-00008E680000}"/>
    <cellStyle name="RowTitles-Detail 2 2 3 2 2 3 2" xfId="13194" xr:uid="{00000000-0005-0000-0000-00008F680000}"/>
    <cellStyle name="RowTitles-Detail 2 2 3 2 2 3 2 2" xfId="23562" xr:uid="{00000000-0005-0000-0000-000090680000}"/>
    <cellStyle name="RowTitles-Detail 2 2 3 2 2 3 2 2 2" xfId="34995" xr:uid="{00000000-0005-0000-0000-000091680000}"/>
    <cellStyle name="RowTitles-Detail 2 2 3 2 2 3 2 3" xfId="32362" xr:uid="{00000000-0005-0000-0000-000092680000}"/>
    <cellStyle name="RowTitles-Detail 2 2 3 2 2 3 3" xfId="16804" xr:uid="{00000000-0005-0000-0000-000093680000}"/>
    <cellStyle name="RowTitles-Detail 2 2 3 2 2 3 3 2" xfId="29470" xr:uid="{00000000-0005-0000-0000-000094680000}"/>
    <cellStyle name="RowTitles-Detail 2 2 3 2 2 3 3 2 2" xfId="38250" xr:uid="{00000000-0005-0000-0000-000095680000}"/>
    <cellStyle name="RowTitles-Detail 2 2 3 2 2 3 4" xfId="8412" xr:uid="{00000000-0005-0000-0000-000096680000}"/>
    <cellStyle name="RowTitles-Detail 2 2 3 2 2 3 4 2" xfId="25647" xr:uid="{00000000-0005-0000-0000-000097680000}"/>
    <cellStyle name="RowTitles-Detail 2 2 3 2 2 3 5" xfId="19163" xr:uid="{00000000-0005-0000-0000-000098680000}"/>
    <cellStyle name="RowTitles-Detail 2 2 3 2 2 4" xfId="9206" xr:uid="{00000000-0005-0000-0000-000099680000}"/>
    <cellStyle name="RowTitles-Detail 2 2 3 2 2 4 2" xfId="19233" xr:uid="{00000000-0005-0000-0000-00009A680000}"/>
    <cellStyle name="RowTitles-Detail 2 2 3 2 2 5" xfId="10177" xr:uid="{00000000-0005-0000-0000-00009B680000}"/>
    <cellStyle name="RowTitles-Detail 2 2 3 2 2 5 2" xfId="25369" xr:uid="{00000000-0005-0000-0000-00009C680000}"/>
    <cellStyle name="RowTitles-Detail 2 2 3 2 2 5 2 2" xfId="35719" xr:uid="{00000000-0005-0000-0000-00009D680000}"/>
    <cellStyle name="RowTitles-Detail 2 2 3 2 3" xfId="1061" xr:uid="{00000000-0005-0000-0000-00009E680000}"/>
    <cellStyle name="RowTitles-Detail 2 2 3 2 3 2" xfId="2880" xr:uid="{00000000-0005-0000-0000-00009F680000}"/>
    <cellStyle name="RowTitles-Detail 2 2 3 2 3 2 2" xfId="12521" xr:uid="{00000000-0005-0000-0000-0000A0680000}"/>
    <cellStyle name="RowTitles-Detail 2 2 3 2 3 2 2 2" xfId="22921" xr:uid="{00000000-0005-0000-0000-0000A1680000}"/>
    <cellStyle name="RowTitles-Detail 2 2 3 2 3 2 2 2 2" xfId="34458" xr:uid="{00000000-0005-0000-0000-0000A2680000}"/>
    <cellStyle name="RowTitles-Detail 2 2 3 2 3 2 2 3" xfId="31802" xr:uid="{00000000-0005-0000-0000-0000A3680000}"/>
    <cellStyle name="RowTitles-Detail 2 2 3 2 3 2 3" xfId="16168" xr:uid="{00000000-0005-0000-0000-0000A4680000}"/>
    <cellStyle name="RowTitles-Detail 2 2 3 2 3 2 3 2" xfId="28834" xr:uid="{00000000-0005-0000-0000-0000A5680000}"/>
    <cellStyle name="RowTitles-Detail 2 2 3 2 3 2 3 2 2" xfId="37621" xr:uid="{00000000-0005-0000-0000-0000A6680000}"/>
    <cellStyle name="RowTitles-Detail 2 2 3 2 3 2 4" xfId="7126" xr:uid="{00000000-0005-0000-0000-0000A7680000}"/>
    <cellStyle name="RowTitles-Detail 2 2 3 2 3 2 4 2" xfId="18377" xr:uid="{00000000-0005-0000-0000-0000A8680000}"/>
    <cellStyle name="RowTitles-Detail 2 2 3 2 3 2 5" xfId="26374" xr:uid="{00000000-0005-0000-0000-0000A9680000}"/>
    <cellStyle name="RowTitles-Detail 2 2 3 2 3 3" xfId="3839" xr:uid="{00000000-0005-0000-0000-0000AA680000}"/>
    <cellStyle name="RowTitles-Detail 2 2 3 2 3 3 2" xfId="13465" xr:uid="{00000000-0005-0000-0000-0000AB680000}"/>
    <cellStyle name="RowTitles-Detail 2 2 3 2 3 3 2 2" xfId="23826" xr:uid="{00000000-0005-0000-0000-0000AC680000}"/>
    <cellStyle name="RowTitles-Detail 2 2 3 2 3 3 2 2 2" xfId="35160" xr:uid="{00000000-0005-0000-0000-0000AD680000}"/>
    <cellStyle name="RowTitles-Detail 2 2 3 2 3 3 2 3" xfId="32555" xr:uid="{00000000-0005-0000-0000-0000AE680000}"/>
    <cellStyle name="RowTitles-Detail 2 2 3 2 3 3 3" xfId="17059" xr:uid="{00000000-0005-0000-0000-0000AF680000}"/>
    <cellStyle name="RowTitles-Detail 2 2 3 2 3 3 3 2" xfId="29725" xr:uid="{00000000-0005-0000-0000-0000B0680000}"/>
    <cellStyle name="RowTitles-Detail 2 2 3 2 3 3 3 2 2" xfId="38503" xr:uid="{00000000-0005-0000-0000-0000B1680000}"/>
    <cellStyle name="RowTitles-Detail 2 2 3 2 3 3 4" xfId="8634" xr:uid="{00000000-0005-0000-0000-0000B2680000}"/>
    <cellStyle name="RowTitles-Detail 2 2 3 2 3 3 4 2" xfId="19226" xr:uid="{00000000-0005-0000-0000-0000B3680000}"/>
    <cellStyle name="RowTitles-Detail 2 2 3 2 3 3 5" xfId="18185" xr:uid="{00000000-0005-0000-0000-0000B4680000}"/>
    <cellStyle name="RowTitles-Detail 2 2 3 2 3 4" xfId="9430" xr:uid="{00000000-0005-0000-0000-0000B5680000}"/>
    <cellStyle name="RowTitles-Detail 2 2 3 2 3 4 2" xfId="5422" xr:uid="{00000000-0005-0000-0000-0000B6680000}"/>
    <cellStyle name="RowTitles-Detail 2 2 3 2 3 5" xfId="10777" xr:uid="{00000000-0005-0000-0000-0000B7680000}"/>
    <cellStyle name="RowTitles-Detail 2 2 3 2 3 5 2" xfId="21242" xr:uid="{00000000-0005-0000-0000-0000B8680000}"/>
    <cellStyle name="RowTitles-Detail 2 2 3 2 3 5 2 2" xfId="33501" xr:uid="{00000000-0005-0000-0000-0000B9680000}"/>
    <cellStyle name="RowTitles-Detail 2 2 3 2 3 5 3" xfId="30634" xr:uid="{00000000-0005-0000-0000-0000BA680000}"/>
    <cellStyle name="RowTitles-Detail 2 2 3 2 3 6" xfId="14462" xr:uid="{00000000-0005-0000-0000-0000BB680000}"/>
    <cellStyle name="RowTitles-Detail 2 2 3 2 3 6 2" xfId="27155" xr:uid="{00000000-0005-0000-0000-0000BC680000}"/>
    <cellStyle name="RowTitles-Detail 2 2 3 2 3 6 2 2" xfId="35992" xr:uid="{00000000-0005-0000-0000-0000BD680000}"/>
    <cellStyle name="RowTitles-Detail 2 2 3 2 3 7" xfId="5585" xr:uid="{00000000-0005-0000-0000-0000BE680000}"/>
    <cellStyle name="RowTitles-Detail 2 2 3 2 3 7 2" xfId="25413" xr:uid="{00000000-0005-0000-0000-0000BF680000}"/>
    <cellStyle name="RowTitles-Detail 2 2 3 2 3 8" xfId="18786" xr:uid="{00000000-0005-0000-0000-0000C0680000}"/>
    <cellStyle name="RowTitles-Detail 2 2 3 2 4" xfId="1294" xr:uid="{00000000-0005-0000-0000-0000C1680000}"/>
    <cellStyle name="RowTitles-Detail 2 2 3 2 4 2" xfId="2881" xr:uid="{00000000-0005-0000-0000-0000C2680000}"/>
    <cellStyle name="RowTitles-Detail 2 2 3 2 4 2 2" xfId="12522" xr:uid="{00000000-0005-0000-0000-0000C3680000}"/>
    <cellStyle name="RowTitles-Detail 2 2 3 2 4 2 2 2" xfId="22922" xr:uid="{00000000-0005-0000-0000-0000C4680000}"/>
    <cellStyle name="RowTitles-Detail 2 2 3 2 4 2 2 2 2" xfId="34459" xr:uid="{00000000-0005-0000-0000-0000C5680000}"/>
    <cellStyle name="RowTitles-Detail 2 2 3 2 4 2 2 3" xfId="31803" xr:uid="{00000000-0005-0000-0000-0000C6680000}"/>
    <cellStyle name="RowTitles-Detail 2 2 3 2 4 2 3" xfId="16169" xr:uid="{00000000-0005-0000-0000-0000C7680000}"/>
    <cellStyle name="RowTitles-Detail 2 2 3 2 4 2 3 2" xfId="28835" xr:uid="{00000000-0005-0000-0000-0000C8680000}"/>
    <cellStyle name="RowTitles-Detail 2 2 3 2 4 2 3 2 2" xfId="37622" xr:uid="{00000000-0005-0000-0000-0000C9680000}"/>
    <cellStyle name="RowTitles-Detail 2 2 3 2 4 2 4" xfId="7600" xr:uid="{00000000-0005-0000-0000-0000CA680000}"/>
    <cellStyle name="RowTitles-Detail 2 2 3 2 4 2 4 2" xfId="26464" xr:uid="{00000000-0005-0000-0000-0000CB680000}"/>
    <cellStyle name="RowTitles-Detail 2 2 3 2 4 2 5" xfId="19528" xr:uid="{00000000-0005-0000-0000-0000CC680000}"/>
    <cellStyle name="RowTitles-Detail 2 2 3 2 4 3" xfId="4072" xr:uid="{00000000-0005-0000-0000-0000CD680000}"/>
    <cellStyle name="RowTitles-Detail 2 2 3 2 4 3 2" xfId="13694" xr:uid="{00000000-0005-0000-0000-0000CE680000}"/>
    <cellStyle name="RowTitles-Detail 2 2 3 2 4 3 2 2" xfId="24046" xr:uid="{00000000-0005-0000-0000-0000CF680000}"/>
    <cellStyle name="RowTitles-Detail 2 2 3 2 4 3 2 2 2" xfId="35309" xr:uid="{00000000-0005-0000-0000-0000D0680000}"/>
    <cellStyle name="RowTitles-Detail 2 2 3 2 4 3 2 3" xfId="32727" xr:uid="{00000000-0005-0000-0000-0000D1680000}"/>
    <cellStyle name="RowTitles-Detail 2 2 3 2 4 3 3" xfId="17272" xr:uid="{00000000-0005-0000-0000-0000D2680000}"/>
    <cellStyle name="RowTitles-Detail 2 2 3 2 4 3 3 2" xfId="29938" xr:uid="{00000000-0005-0000-0000-0000D3680000}"/>
    <cellStyle name="RowTitles-Detail 2 2 3 2 4 3 3 2 2" xfId="38715" xr:uid="{00000000-0005-0000-0000-0000D4680000}"/>
    <cellStyle name="RowTitles-Detail 2 2 3 2 4 3 4" xfId="9923" xr:uid="{00000000-0005-0000-0000-0000D5680000}"/>
    <cellStyle name="RowTitles-Detail 2 2 3 2 4 3 4 2" xfId="21189" xr:uid="{00000000-0005-0000-0000-0000D6680000}"/>
    <cellStyle name="RowTitles-Detail 2 2 3 2 4 3 5" xfId="26815" xr:uid="{00000000-0005-0000-0000-0000D7680000}"/>
    <cellStyle name="RowTitles-Detail 2 2 3 2 4 4" xfId="10965" xr:uid="{00000000-0005-0000-0000-0000D8680000}"/>
    <cellStyle name="RowTitles-Detail 2 2 3 2 4 4 2" xfId="21405" xr:uid="{00000000-0005-0000-0000-0000D9680000}"/>
    <cellStyle name="RowTitles-Detail 2 2 3 2 4 4 2 2" xfId="33594" xr:uid="{00000000-0005-0000-0000-0000DA680000}"/>
    <cellStyle name="RowTitles-Detail 2 2 3 2 4 4 3" xfId="30742" xr:uid="{00000000-0005-0000-0000-0000DB680000}"/>
    <cellStyle name="RowTitles-Detail 2 2 3 2 4 5" xfId="14672" xr:uid="{00000000-0005-0000-0000-0000DC680000}"/>
    <cellStyle name="RowTitles-Detail 2 2 3 2 4 5 2" xfId="27357" xr:uid="{00000000-0005-0000-0000-0000DD680000}"/>
    <cellStyle name="RowTitles-Detail 2 2 3 2 4 5 2 2" xfId="36186" xr:uid="{00000000-0005-0000-0000-0000DE680000}"/>
    <cellStyle name="RowTitles-Detail 2 2 3 2 4 6" xfId="6054" xr:uid="{00000000-0005-0000-0000-0000DF680000}"/>
    <cellStyle name="RowTitles-Detail 2 2 3 2 4 6 2" xfId="26586" xr:uid="{00000000-0005-0000-0000-0000E0680000}"/>
    <cellStyle name="RowTitles-Detail 2 2 3 2 4 7" xfId="5239" xr:uid="{00000000-0005-0000-0000-0000E1680000}"/>
    <cellStyle name="RowTitles-Detail 2 2 3 2 5" xfId="1510" xr:uid="{00000000-0005-0000-0000-0000E2680000}"/>
    <cellStyle name="RowTitles-Detail 2 2 3 2 5 2" xfId="2882" xr:uid="{00000000-0005-0000-0000-0000E3680000}"/>
    <cellStyle name="RowTitles-Detail 2 2 3 2 5 2 2" xfId="12523" xr:uid="{00000000-0005-0000-0000-0000E4680000}"/>
    <cellStyle name="RowTitles-Detail 2 2 3 2 5 2 2 2" xfId="22923" xr:uid="{00000000-0005-0000-0000-0000E5680000}"/>
    <cellStyle name="RowTitles-Detail 2 2 3 2 5 2 2 2 2" xfId="34460" xr:uid="{00000000-0005-0000-0000-0000E6680000}"/>
    <cellStyle name="RowTitles-Detail 2 2 3 2 5 2 2 3" xfId="31804" xr:uid="{00000000-0005-0000-0000-0000E7680000}"/>
    <cellStyle name="RowTitles-Detail 2 2 3 2 5 2 3" xfId="16170" xr:uid="{00000000-0005-0000-0000-0000E8680000}"/>
    <cellStyle name="RowTitles-Detail 2 2 3 2 5 2 3 2" xfId="28836" xr:uid="{00000000-0005-0000-0000-0000E9680000}"/>
    <cellStyle name="RowTitles-Detail 2 2 3 2 5 2 3 2 2" xfId="37623" xr:uid="{00000000-0005-0000-0000-0000EA680000}"/>
    <cellStyle name="RowTitles-Detail 2 2 3 2 5 2 4" xfId="7601" xr:uid="{00000000-0005-0000-0000-0000EB680000}"/>
    <cellStyle name="RowTitles-Detail 2 2 3 2 5 2 4 2" xfId="24951" xr:uid="{00000000-0005-0000-0000-0000EC680000}"/>
    <cellStyle name="RowTitles-Detail 2 2 3 2 5 2 5" xfId="18965" xr:uid="{00000000-0005-0000-0000-0000ED680000}"/>
    <cellStyle name="RowTitles-Detail 2 2 3 2 5 3" xfId="4288" xr:uid="{00000000-0005-0000-0000-0000EE680000}"/>
    <cellStyle name="RowTitles-Detail 2 2 3 2 5 3 2" xfId="13910" xr:uid="{00000000-0005-0000-0000-0000EF680000}"/>
    <cellStyle name="RowTitles-Detail 2 2 3 2 5 3 2 2" xfId="24252" xr:uid="{00000000-0005-0000-0000-0000F0680000}"/>
    <cellStyle name="RowTitles-Detail 2 2 3 2 5 3 2 2 2" xfId="35449" xr:uid="{00000000-0005-0000-0000-0000F1680000}"/>
    <cellStyle name="RowTitles-Detail 2 2 3 2 5 3 2 3" xfId="32888" xr:uid="{00000000-0005-0000-0000-0000F2680000}"/>
    <cellStyle name="RowTitles-Detail 2 2 3 2 5 3 3" xfId="17470" xr:uid="{00000000-0005-0000-0000-0000F3680000}"/>
    <cellStyle name="RowTitles-Detail 2 2 3 2 5 3 3 2" xfId="30136" xr:uid="{00000000-0005-0000-0000-0000F4680000}"/>
    <cellStyle name="RowTitles-Detail 2 2 3 2 5 3 3 2 2" xfId="38913" xr:uid="{00000000-0005-0000-0000-0000F5680000}"/>
    <cellStyle name="RowTitles-Detail 2 2 3 2 5 3 4" xfId="9924" xr:uid="{00000000-0005-0000-0000-0000F6680000}"/>
    <cellStyle name="RowTitles-Detail 2 2 3 2 5 3 4 2" xfId="7194" xr:uid="{00000000-0005-0000-0000-0000F7680000}"/>
    <cellStyle name="RowTitles-Detail 2 2 3 2 5 3 5" xfId="19222" xr:uid="{00000000-0005-0000-0000-0000F8680000}"/>
    <cellStyle name="RowTitles-Detail 2 2 3 2 5 4" xfId="11181" xr:uid="{00000000-0005-0000-0000-0000F9680000}"/>
    <cellStyle name="RowTitles-Detail 2 2 3 2 5 4 2" xfId="21612" xr:uid="{00000000-0005-0000-0000-0000FA680000}"/>
    <cellStyle name="RowTitles-Detail 2 2 3 2 5 4 2 2" xfId="33734" xr:uid="{00000000-0005-0000-0000-0000FB680000}"/>
    <cellStyle name="RowTitles-Detail 2 2 3 2 5 4 3" xfId="30903" xr:uid="{00000000-0005-0000-0000-0000FC680000}"/>
    <cellStyle name="RowTitles-Detail 2 2 3 2 5 5" xfId="14888" xr:uid="{00000000-0005-0000-0000-0000FD680000}"/>
    <cellStyle name="RowTitles-Detail 2 2 3 2 5 5 2" xfId="27565" xr:uid="{00000000-0005-0000-0000-0000FE680000}"/>
    <cellStyle name="RowTitles-Detail 2 2 3 2 5 5 2 2" xfId="36384" xr:uid="{00000000-0005-0000-0000-0000FF680000}"/>
    <cellStyle name="RowTitles-Detail 2 2 3 2 5 6" xfId="6055" xr:uid="{00000000-0005-0000-0000-000000690000}"/>
    <cellStyle name="RowTitles-Detail 2 2 3 2 5 6 2" xfId="18900" xr:uid="{00000000-0005-0000-0000-000001690000}"/>
    <cellStyle name="RowTitles-Detail 2 2 3 2 5 7" xfId="18439" xr:uid="{00000000-0005-0000-0000-000002690000}"/>
    <cellStyle name="RowTitles-Detail 2 2 3 2 6" xfId="1712" xr:uid="{00000000-0005-0000-0000-000003690000}"/>
    <cellStyle name="RowTitles-Detail 2 2 3 2 6 2" xfId="2883" xr:uid="{00000000-0005-0000-0000-000004690000}"/>
    <cellStyle name="RowTitles-Detail 2 2 3 2 6 2 2" xfId="12524" xr:uid="{00000000-0005-0000-0000-000005690000}"/>
    <cellStyle name="RowTitles-Detail 2 2 3 2 6 2 2 2" xfId="22924" xr:uid="{00000000-0005-0000-0000-000006690000}"/>
    <cellStyle name="RowTitles-Detail 2 2 3 2 6 2 2 2 2" xfId="34461" xr:uid="{00000000-0005-0000-0000-000007690000}"/>
    <cellStyle name="RowTitles-Detail 2 2 3 2 6 2 2 3" xfId="31805" xr:uid="{00000000-0005-0000-0000-000008690000}"/>
    <cellStyle name="RowTitles-Detail 2 2 3 2 6 2 3" xfId="16171" xr:uid="{00000000-0005-0000-0000-000009690000}"/>
    <cellStyle name="RowTitles-Detail 2 2 3 2 6 2 3 2" xfId="28837" xr:uid="{00000000-0005-0000-0000-00000A690000}"/>
    <cellStyle name="RowTitles-Detail 2 2 3 2 6 2 3 2 2" xfId="37624" xr:uid="{00000000-0005-0000-0000-00000B690000}"/>
    <cellStyle name="RowTitles-Detail 2 2 3 2 6 2 4" xfId="7602" xr:uid="{00000000-0005-0000-0000-00000C690000}"/>
    <cellStyle name="RowTitles-Detail 2 2 3 2 6 2 4 2" xfId="18405" xr:uid="{00000000-0005-0000-0000-00000D690000}"/>
    <cellStyle name="RowTitles-Detail 2 2 3 2 6 2 5" xfId="18328" xr:uid="{00000000-0005-0000-0000-00000E690000}"/>
    <cellStyle name="RowTitles-Detail 2 2 3 2 6 3" xfId="4490" xr:uid="{00000000-0005-0000-0000-00000F690000}"/>
    <cellStyle name="RowTitles-Detail 2 2 3 2 6 3 2" xfId="14112" xr:uid="{00000000-0005-0000-0000-000010690000}"/>
    <cellStyle name="RowTitles-Detail 2 2 3 2 6 3 2 2" xfId="24444" xr:uid="{00000000-0005-0000-0000-000011690000}"/>
    <cellStyle name="RowTitles-Detail 2 2 3 2 6 3 2 2 2" xfId="35580" xr:uid="{00000000-0005-0000-0000-000012690000}"/>
    <cellStyle name="RowTitles-Detail 2 2 3 2 6 3 2 3" xfId="33040" xr:uid="{00000000-0005-0000-0000-000013690000}"/>
    <cellStyle name="RowTitles-Detail 2 2 3 2 6 3 3" xfId="17657" xr:uid="{00000000-0005-0000-0000-000014690000}"/>
    <cellStyle name="RowTitles-Detail 2 2 3 2 6 3 3 2" xfId="30323" xr:uid="{00000000-0005-0000-0000-000015690000}"/>
    <cellStyle name="RowTitles-Detail 2 2 3 2 6 3 3 2 2" xfId="39100" xr:uid="{00000000-0005-0000-0000-000016690000}"/>
    <cellStyle name="RowTitles-Detail 2 2 3 2 6 3 4" xfId="9925" xr:uid="{00000000-0005-0000-0000-000017690000}"/>
    <cellStyle name="RowTitles-Detail 2 2 3 2 6 3 4 2" xfId="26335" xr:uid="{00000000-0005-0000-0000-000018690000}"/>
    <cellStyle name="RowTitles-Detail 2 2 3 2 6 3 5" xfId="18272" xr:uid="{00000000-0005-0000-0000-000019690000}"/>
    <cellStyle name="RowTitles-Detail 2 2 3 2 6 4" xfId="11383" xr:uid="{00000000-0005-0000-0000-00001A690000}"/>
    <cellStyle name="RowTitles-Detail 2 2 3 2 6 4 2" xfId="21808" xr:uid="{00000000-0005-0000-0000-00001B690000}"/>
    <cellStyle name="RowTitles-Detail 2 2 3 2 6 4 2 2" xfId="33865" xr:uid="{00000000-0005-0000-0000-00001C690000}"/>
    <cellStyle name="RowTitles-Detail 2 2 3 2 6 4 3" xfId="31055" xr:uid="{00000000-0005-0000-0000-00001D690000}"/>
    <cellStyle name="RowTitles-Detail 2 2 3 2 6 5" xfId="15090" xr:uid="{00000000-0005-0000-0000-00001E690000}"/>
    <cellStyle name="RowTitles-Detail 2 2 3 2 6 5 2" xfId="27759" xr:uid="{00000000-0005-0000-0000-00001F690000}"/>
    <cellStyle name="RowTitles-Detail 2 2 3 2 6 5 2 2" xfId="36571" xr:uid="{00000000-0005-0000-0000-000020690000}"/>
    <cellStyle name="RowTitles-Detail 2 2 3 2 6 6" xfId="6056" xr:uid="{00000000-0005-0000-0000-000021690000}"/>
    <cellStyle name="RowTitles-Detail 2 2 3 2 6 6 2" xfId="25093" xr:uid="{00000000-0005-0000-0000-000022690000}"/>
    <cellStyle name="RowTitles-Detail 2 2 3 2 6 7" xfId="25301" xr:uid="{00000000-0005-0000-0000-000023690000}"/>
    <cellStyle name="RowTitles-Detail 2 2 3 2 7" xfId="2878" xr:uid="{00000000-0005-0000-0000-000024690000}"/>
    <cellStyle name="RowTitles-Detail 2 2 3 2 7 2" xfId="12519" xr:uid="{00000000-0005-0000-0000-000025690000}"/>
    <cellStyle name="RowTitles-Detail 2 2 3 2 7 2 2" xfId="22919" xr:uid="{00000000-0005-0000-0000-000026690000}"/>
    <cellStyle name="RowTitles-Detail 2 2 3 2 7 2 2 2" xfId="34456" xr:uid="{00000000-0005-0000-0000-000027690000}"/>
    <cellStyle name="RowTitles-Detail 2 2 3 2 7 2 3" xfId="31800" xr:uid="{00000000-0005-0000-0000-000028690000}"/>
    <cellStyle name="RowTitles-Detail 2 2 3 2 7 3" xfId="16166" xr:uid="{00000000-0005-0000-0000-000029690000}"/>
    <cellStyle name="RowTitles-Detail 2 2 3 2 7 3 2" xfId="28832" xr:uid="{00000000-0005-0000-0000-00002A690000}"/>
    <cellStyle name="RowTitles-Detail 2 2 3 2 7 3 2 2" xfId="37619" xr:uid="{00000000-0005-0000-0000-00002B690000}"/>
    <cellStyle name="RowTitles-Detail 2 2 3 2 7 4" xfId="6467" xr:uid="{00000000-0005-0000-0000-00002C690000}"/>
    <cellStyle name="RowTitles-Detail 2 2 3 2 7 4 2" xfId="18580" xr:uid="{00000000-0005-0000-0000-00002D690000}"/>
    <cellStyle name="RowTitles-Detail 2 2 3 2 7 5" xfId="4681" xr:uid="{00000000-0005-0000-0000-00002E690000}"/>
    <cellStyle name="RowTitles-Detail 2 2 3 2 8" xfId="8880" xr:uid="{00000000-0005-0000-0000-00002F690000}"/>
    <cellStyle name="RowTitles-Detail 2 2 3 2 8 2" xfId="19928" xr:uid="{00000000-0005-0000-0000-000030690000}"/>
    <cellStyle name="RowTitles-Detail 2 2 3 2 9" xfId="10217" xr:uid="{00000000-0005-0000-0000-000031690000}"/>
    <cellStyle name="RowTitles-Detail 2 2 3 2 9 2" xfId="19105" xr:uid="{00000000-0005-0000-0000-000032690000}"/>
    <cellStyle name="RowTitles-Detail 2 2 3 2 9 2 2" xfId="33223" xr:uid="{00000000-0005-0000-0000-000033690000}"/>
    <cellStyle name="RowTitles-Detail 2 2 3 2_STUD aligned by INSTIT" xfId="5049" xr:uid="{00000000-0005-0000-0000-000034690000}"/>
    <cellStyle name="RowTitles-Detail 2 2 3 3" xfId="488" xr:uid="{00000000-0005-0000-0000-000035690000}"/>
    <cellStyle name="RowTitles-Detail 2 2 3 3 2" xfId="844" xr:uid="{00000000-0005-0000-0000-000036690000}"/>
    <cellStyle name="RowTitles-Detail 2 2 3 3 2 2" xfId="2885" xr:uid="{00000000-0005-0000-0000-000037690000}"/>
    <cellStyle name="RowTitles-Detail 2 2 3 3 2 2 2" xfId="12526" xr:uid="{00000000-0005-0000-0000-000038690000}"/>
    <cellStyle name="RowTitles-Detail 2 2 3 3 2 2 2 2" xfId="22926" xr:uid="{00000000-0005-0000-0000-000039690000}"/>
    <cellStyle name="RowTitles-Detail 2 2 3 3 2 2 2 2 2" xfId="34463" xr:uid="{00000000-0005-0000-0000-00003A690000}"/>
    <cellStyle name="RowTitles-Detail 2 2 3 3 2 2 2 3" xfId="31807" xr:uid="{00000000-0005-0000-0000-00003B690000}"/>
    <cellStyle name="RowTitles-Detail 2 2 3 3 2 2 3" xfId="16173" xr:uid="{00000000-0005-0000-0000-00003C690000}"/>
    <cellStyle name="RowTitles-Detail 2 2 3 3 2 2 3 2" xfId="28839" xr:uid="{00000000-0005-0000-0000-00003D690000}"/>
    <cellStyle name="RowTitles-Detail 2 2 3 3 2 2 3 2 2" xfId="37626" xr:uid="{00000000-0005-0000-0000-00003E690000}"/>
    <cellStyle name="RowTitles-Detail 2 2 3 3 2 2 4" xfId="6788" xr:uid="{00000000-0005-0000-0000-00003F690000}"/>
    <cellStyle name="RowTitles-Detail 2 2 3 3 2 2 4 2" xfId="18569" xr:uid="{00000000-0005-0000-0000-000040690000}"/>
    <cellStyle name="RowTitles-Detail 2 2 3 3 2 2 5" xfId="26685" xr:uid="{00000000-0005-0000-0000-000041690000}"/>
    <cellStyle name="RowTitles-Detail 2 2 3 3 2 3" xfId="3625" xr:uid="{00000000-0005-0000-0000-000042690000}"/>
    <cellStyle name="RowTitles-Detail 2 2 3 3 2 3 2" xfId="13253" xr:uid="{00000000-0005-0000-0000-000043690000}"/>
    <cellStyle name="RowTitles-Detail 2 2 3 3 2 3 2 2" xfId="23620" xr:uid="{00000000-0005-0000-0000-000044690000}"/>
    <cellStyle name="RowTitles-Detail 2 2 3 3 2 3 2 2 2" xfId="35031" xr:uid="{00000000-0005-0000-0000-000045690000}"/>
    <cellStyle name="RowTitles-Detail 2 2 3 3 2 3 2 3" xfId="32404" xr:uid="{00000000-0005-0000-0000-000046690000}"/>
    <cellStyle name="RowTitles-Detail 2 2 3 3 2 3 3" xfId="16859" xr:uid="{00000000-0005-0000-0000-000047690000}"/>
    <cellStyle name="RowTitles-Detail 2 2 3 3 2 3 3 2" xfId="29525" xr:uid="{00000000-0005-0000-0000-000048690000}"/>
    <cellStyle name="RowTitles-Detail 2 2 3 3 2 3 3 2 2" xfId="38305" xr:uid="{00000000-0005-0000-0000-000049690000}"/>
    <cellStyle name="RowTitles-Detail 2 2 3 3 2 3 4" xfId="8294" xr:uid="{00000000-0005-0000-0000-00004A690000}"/>
    <cellStyle name="RowTitles-Detail 2 2 3 3 2 3 4 2" xfId="18372" xr:uid="{00000000-0005-0000-0000-00004B690000}"/>
    <cellStyle name="RowTitles-Detail 2 2 3 3 2 3 5" xfId="19029" xr:uid="{00000000-0005-0000-0000-00004C690000}"/>
    <cellStyle name="RowTitles-Detail 2 2 3 3 2 4" xfId="9086" xr:uid="{00000000-0005-0000-0000-00004D690000}"/>
    <cellStyle name="RowTitles-Detail 2 2 3 3 2 4 2" xfId="25809" xr:uid="{00000000-0005-0000-0000-00004E690000}"/>
    <cellStyle name="RowTitles-Detail 2 2 3 3 2 5" xfId="10598" xr:uid="{00000000-0005-0000-0000-00004F690000}"/>
    <cellStyle name="RowTitles-Detail 2 2 3 3 2 5 2" xfId="21082" xr:uid="{00000000-0005-0000-0000-000050690000}"/>
    <cellStyle name="RowTitles-Detail 2 2 3 3 2 5 2 2" xfId="33418" xr:uid="{00000000-0005-0000-0000-000051690000}"/>
    <cellStyle name="RowTitles-Detail 2 2 3 3 2 5 3" xfId="30533" xr:uid="{00000000-0005-0000-0000-000052690000}"/>
    <cellStyle name="RowTitles-Detail 2 2 3 3 2 6" xfId="14259" xr:uid="{00000000-0005-0000-0000-000053690000}"/>
    <cellStyle name="RowTitles-Detail 2 2 3 3 2 6 2" xfId="26960" xr:uid="{00000000-0005-0000-0000-000054690000}"/>
    <cellStyle name="RowTitles-Detail 2 2 3 3 2 6 2 2" xfId="35803" xr:uid="{00000000-0005-0000-0000-000055690000}"/>
    <cellStyle name="RowTitles-Detail 2 2 3 3 2 7" xfId="5316" xr:uid="{00000000-0005-0000-0000-000056690000}"/>
    <cellStyle name="RowTitles-Detail 2 2 3 3 2 7 2" xfId="25898" xr:uid="{00000000-0005-0000-0000-000057690000}"/>
    <cellStyle name="RowTitles-Detail 2 2 3 3 2 8" xfId="25150" xr:uid="{00000000-0005-0000-0000-000058690000}"/>
    <cellStyle name="RowTitles-Detail 2 2 3 3 3" xfId="1123" xr:uid="{00000000-0005-0000-0000-000059690000}"/>
    <cellStyle name="RowTitles-Detail 2 2 3 3 3 2" xfId="2886" xr:uid="{00000000-0005-0000-0000-00005A690000}"/>
    <cellStyle name="RowTitles-Detail 2 2 3 3 3 2 2" xfId="12527" xr:uid="{00000000-0005-0000-0000-00005B690000}"/>
    <cellStyle name="RowTitles-Detail 2 2 3 3 3 2 2 2" xfId="22927" xr:uid="{00000000-0005-0000-0000-00005C690000}"/>
    <cellStyle name="RowTitles-Detail 2 2 3 3 3 2 2 2 2" xfId="34464" xr:uid="{00000000-0005-0000-0000-00005D690000}"/>
    <cellStyle name="RowTitles-Detail 2 2 3 3 3 2 2 3" xfId="31808" xr:uid="{00000000-0005-0000-0000-00005E690000}"/>
    <cellStyle name="RowTitles-Detail 2 2 3 3 3 2 3" xfId="16174" xr:uid="{00000000-0005-0000-0000-00005F690000}"/>
    <cellStyle name="RowTitles-Detail 2 2 3 3 3 2 3 2" xfId="28840" xr:uid="{00000000-0005-0000-0000-000060690000}"/>
    <cellStyle name="RowTitles-Detail 2 2 3 3 3 2 3 2 2" xfId="37627" xr:uid="{00000000-0005-0000-0000-000061690000}"/>
    <cellStyle name="RowTitles-Detail 2 2 3 3 3 2 4" xfId="6962" xr:uid="{00000000-0005-0000-0000-000062690000}"/>
    <cellStyle name="RowTitles-Detail 2 2 3 3 3 2 4 2" xfId="4616" xr:uid="{00000000-0005-0000-0000-000063690000}"/>
    <cellStyle name="RowTitles-Detail 2 2 3 3 3 2 5" xfId="24826" xr:uid="{00000000-0005-0000-0000-000064690000}"/>
    <cellStyle name="RowTitles-Detail 2 2 3 3 3 3" xfId="3901" xr:uid="{00000000-0005-0000-0000-000065690000}"/>
    <cellStyle name="RowTitles-Detail 2 2 3 3 3 3 2" xfId="13524" xr:uid="{00000000-0005-0000-0000-000066690000}"/>
    <cellStyle name="RowTitles-Detail 2 2 3 3 3 3 2 2" xfId="23884" xr:uid="{00000000-0005-0000-0000-000067690000}"/>
    <cellStyle name="RowTitles-Detail 2 2 3 3 3 3 2 2 2" xfId="35196" xr:uid="{00000000-0005-0000-0000-000068690000}"/>
    <cellStyle name="RowTitles-Detail 2 2 3 3 3 3 2 3" xfId="32597" xr:uid="{00000000-0005-0000-0000-000069690000}"/>
    <cellStyle name="RowTitles-Detail 2 2 3 3 3 3 3" xfId="17114" xr:uid="{00000000-0005-0000-0000-00006A690000}"/>
    <cellStyle name="RowTitles-Detail 2 2 3 3 3 3 3 2" xfId="29780" xr:uid="{00000000-0005-0000-0000-00006B690000}"/>
    <cellStyle name="RowTitles-Detail 2 2 3 3 3 3 3 2 2" xfId="38558" xr:uid="{00000000-0005-0000-0000-00006C690000}"/>
    <cellStyle name="RowTitles-Detail 2 2 3 3 3 3 4" xfId="8470" xr:uid="{00000000-0005-0000-0000-00006D690000}"/>
    <cellStyle name="RowTitles-Detail 2 2 3 3 3 3 4 2" xfId="17952" xr:uid="{00000000-0005-0000-0000-00006E690000}"/>
    <cellStyle name="RowTitles-Detail 2 2 3 3 3 3 5" xfId="26861" xr:uid="{00000000-0005-0000-0000-00006F690000}"/>
    <cellStyle name="RowTitles-Detail 2 2 3 3 3 4" xfId="9265" xr:uid="{00000000-0005-0000-0000-000070690000}"/>
    <cellStyle name="RowTitles-Detail 2 2 3 3 3 4 2" xfId="21048" xr:uid="{00000000-0005-0000-0000-000071690000}"/>
    <cellStyle name="RowTitles-Detail 2 2 3 3 3 5" xfId="14505" xr:uid="{00000000-0005-0000-0000-000072690000}"/>
    <cellStyle name="RowTitles-Detail 2 2 3 3 3 5 2" xfId="27196" xr:uid="{00000000-0005-0000-0000-000073690000}"/>
    <cellStyle name="RowTitles-Detail 2 2 3 3 3 5 2 2" xfId="36032" xr:uid="{00000000-0005-0000-0000-000074690000}"/>
    <cellStyle name="RowTitles-Detail 2 2 3 3 4" xfId="1352" xr:uid="{00000000-0005-0000-0000-000075690000}"/>
    <cellStyle name="RowTitles-Detail 2 2 3 3 4 2" xfId="2887" xr:uid="{00000000-0005-0000-0000-000076690000}"/>
    <cellStyle name="RowTitles-Detail 2 2 3 3 4 2 2" xfId="12528" xr:uid="{00000000-0005-0000-0000-000077690000}"/>
    <cellStyle name="RowTitles-Detail 2 2 3 3 4 2 2 2" xfId="22928" xr:uid="{00000000-0005-0000-0000-000078690000}"/>
    <cellStyle name="RowTitles-Detail 2 2 3 3 4 2 2 2 2" xfId="34465" xr:uid="{00000000-0005-0000-0000-000079690000}"/>
    <cellStyle name="RowTitles-Detail 2 2 3 3 4 2 2 3" xfId="31809" xr:uid="{00000000-0005-0000-0000-00007A690000}"/>
    <cellStyle name="RowTitles-Detail 2 2 3 3 4 2 3" xfId="16175" xr:uid="{00000000-0005-0000-0000-00007B690000}"/>
    <cellStyle name="RowTitles-Detail 2 2 3 3 4 2 3 2" xfId="28841" xr:uid="{00000000-0005-0000-0000-00007C690000}"/>
    <cellStyle name="RowTitles-Detail 2 2 3 3 4 2 3 2 2" xfId="37628" xr:uid="{00000000-0005-0000-0000-00007D690000}"/>
    <cellStyle name="RowTitles-Detail 2 2 3 3 4 2 4" xfId="7603" xr:uid="{00000000-0005-0000-0000-00007E690000}"/>
    <cellStyle name="RowTitles-Detail 2 2 3 3 4 2 4 2" xfId="19331" xr:uid="{00000000-0005-0000-0000-00007F690000}"/>
    <cellStyle name="RowTitles-Detail 2 2 3 3 4 2 5" xfId="26146" xr:uid="{00000000-0005-0000-0000-000080690000}"/>
    <cellStyle name="RowTitles-Detail 2 2 3 3 4 3" xfId="4130" xr:uid="{00000000-0005-0000-0000-000081690000}"/>
    <cellStyle name="RowTitles-Detail 2 2 3 3 4 3 2" xfId="13752" xr:uid="{00000000-0005-0000-0000-000082690000}"/>
    <cellStyle name="RowTitles-Detail 2 2 3 3 4 3 2 2" xfId="24102" xr:uid="{00000000-0005-0000-0000-000083690000}"/>
    <cellStyle name="RowTitles-Detail 2 2 3 3 4 3 2 2 2" xfId="35345" xr:uid="{00000000-0005-0000-0000-000084690000}"/>
    <cellStyle name="RowTitles-Detail 2 2 3 3 4 3 2 3" xfId="32769" xr:uid="{00000000-0005-0000-0000-000085690000}"/>
    <cellStyle name="RowTitles-Detail 2 2 3 3 4 3 3" xfId="17327" xr:uid="{00000000-0005-0000-0000-000086690000}"/>
    <cellStyle name="RowTitles-Detail 2 2 3 3 4 3 3 2" xfId="29993" xr:uid="{00000000-0005-0000-0000-000087690000}"/>
    <cellStyle name="RowTitles-Detail 2 2 3 3 4 3 3 2 2" xfId="38770" xr:uid="{00000000-0005-0000-0000-000088690000}"/>
    <cellStyle name="RowTitles-Detail 2 2 3 3 4 3 4" xfId="9926" xr:uid="{00000000-0005-0000-0000-000089690000}"/>
    <cellStyle name="RowTitles-Detail 2 2 3 3 4 3 4 2" xfId="27865" xr:uid="{00000000-0005-0000-0000-00008A690000}"/>
    <cellStyle name="RowTitles-Detail 2 2 3 3 4 3 5" xfId="17850" xr:uid="{00000000-0005-0000-0000-00008B690000}"/>
    <cellStyle name="RowTitles-Detail 2 2 3 3 4 4" xfId="11023" xr:uid="{00000000-0005-0000-0000-00008C690000}"/>
    <cellStyle name="RowTitles-Detail 2 2 3 3 4 4 2" xfId="21460" xr:uid="{00000000-0005-0000-0000-00008D690000}"/>
    <cellStyle name="RowTitles-Detail 2 2 3 3 4 4 2 2" xfId="33630" xr:uid="{00000000-0005-0000-0000-00008E690000}"/>
    <cellStyle name="RowTitles-Detail 2 2 3 3 4 4 3" xfId="30784" xr:uid="{00000000-0005-0000-0000-00008F690000}"/>
    <cellStyle name="RowTitles-Detail 2 2 3 3 4 5" xfId="14730" xr:uid="{00000000-0005-0000-0000-000090690000}"/>
    <cellStyle name="RowTitles-Detail 2 2 3 3 4 5 2" xfId="27413" xr:uid="{00000000-0005-0000-0000-000091690000}"/>
    <cellStyle name="RowTitles-Detail 2 2 3 3 4 5 2 2" xfId="36241" xr:uid="{00000000-0005-0000-0000-000092690000}"/>
    <cellStyle name="RowTitles-Detail 2 2 3 3 4 6" xfId="6057" xr:uid="{00000000-0005-0000-0000-000093690000}"/>
    <cellStyle name="RowTitles-Detail 2 2 3 3 4 6 2" xfId="19958" xr:uid="{00000000-0005-0000-0000-000094690000}"/>
    <cellStyle name="RowTitles-Detail 2 2 3 3 4 7" xfId="18048" xr:uid="{00000000-0005-0000-0000-000095690000}"/>
    <cellStyle name="RowTitles-Detail 2 2 3 3 5" xfId="1568" xr:uid="{00000000-0005-0000-0000-000096690000}"/>
    <cellStyle name="RowTitles-Detail 2 2 3 3 5 2" xfId="2888" xr:uid="{00000000-0005-0000-0000-000097690000}"/>
    <cellStyle name="RowTitles-Detail 2 2 3 3 5 2 2" xfId="12529" xr:uid="{00000000-0005-0000-0000-000098690000}"/>
    <cellStyle name="RowTitles-Detail 2 2 3 3 5 2 2 2" xfId="22929" xr:uid="{00000000-0005-0000-0000-000099690000}"/>
    <cellStyle name="RowTitles-Detail 2 2 3 3 5 2 2 2 2" xfId="34466" xr:uid="{00000000-0005-0000-0000-00009A690000}"/>
    <cellStyle name="RowTitles-Detail 2 2 3 3 5 2 2 3" xfId="31810" xr:uid="{00000000-0005-0000-0000-00009B690000}"/>
    <cellStyle name="RowTitles-Detail 2 2 3 3 5 2 3" xfId="16176" xr:uid="{00000000-0005-0000-0000-00009C690000}"/>
    <cellStyle name="RowTitles-Detail 2 2 3 3 5 2 3 2" xfId="28842" xr:uid="{00000000-0005-0000-0000-00009D690000}"/>
    <cellStyle name="RowTitles-Detail 2 2 3 3 5 2 3 2 2" xfId="37629" xr:uid="{00000000-0005-0000-0000-00009E690000}"/>
    <cellStyle name="RowTitles-Detail 2 2 3 3 5 2 4" xfId="7604" xr:uid="{00000000-0005-0000-0000-00009F690000}"/>
    <cellStyle name="RowTitles-Detail 2 2 3 3 5 2 4 2" xfId="25939" xr:uid="{00000000-0005-0000-0000-0000A0690000}"/>
    <cellStyle name="RowTitles-Detail 2 2 3 3 5 2 5" xfId="25610" xr:uid="{00000000-0005-0000-0000-0000A1690000}"/>
    <cellStyle name="RowTitles-Detail 2 2 3 3 5 3" xfId="4346" xr:uid="{00000000-0005-0000-0000-0000A2690000}"/>
    <cellStyle name="RowTitles-Detail 2 2 3 3 5 3 2" xfId="13968" xr:uid="{00000000-0005-0000-0000-0000A3690000}"/>
    <cellStyle name="RowTitles-Detail 2 2 3 3 5 3 2 2" xfId="24307" xr:uid="{00000000-0005-0000-0000-0000A4690000}"/>
    <cellStyle name="RowTitles-Detail 2 2 3 3 5 3 2 2 2" xfId="35485" xr:uid="{00000000-0005-0000-0000-0000A5690000}"/>
    <cellStyle name="RowTitles-Detail 2 2 3 3 5 3 2 3" xfId="32930" xr:uid="{00000000-0005-0000-0000-0000A6690000}"/>
    <cellStyle name="RowTitles-Detail 2 2 3 3 5 3 3" xfId="17525" xr:uid="{00000000-0005-0000-0000-0000A7690000}"/>
    <cellStyle name="RowTitles-Detail 2 2 3 3 5 3 3 2" xfId="30191" xr:uid="{00000000-0005-0000-0000-0000A8690000}"/>
    <cellStyle name="RowTitles-Detail 2 2 3 3 5 3 3 2 2" xfId="38968" xr:uid="{00000000-0005-0000-0000-0000A9690000}"/>
    <cellStyle name="RowTitles-Detail 2 2 3 3 5 3 4" xfId="9927" xr:uid="{00000000-0005-0000-0000-0000AA690000}"/>
    <cellStyle name="RowTitles-Detail 2 2 3 3 5 3 4 2" xfId="19350" xr:uid="{00000000-0005-0000-0000-0000AB690000}"/>
    <cellStyle name="RowTitles-Detail 2 2 3 3 5 3 5" xfId="26857" xr:uid="{00000000-0005-0000-0000-0000AC690000}"/>
    <cellStyle name="RowTitles-Detail 2 2 3 3 5 4" xfId="11239" xr:uid="{00000000-0005-0000-0000-0000AD690000}"/>
    <cellStyle name="RowTitles-Detail 2 2 3 3 5 4 2" xfId="21668" xr:uid="{00000000-0005-0000-0000-0000AE690000}"/>
    <cellStyle name="RowTitles-Detail 2 2 3 3 5 4 2 2" xfId="33770" xr:uid="{00000000-0005-0000-0000-0000AF690000}"/>
    <cellStyle name="RowTitles-Detail 2 2 3 3 5 4 3" xfId="30945" xr:uid="{00000000-0005-0000-0000-0000B0690000}"/>
    <cellStyle name="RowTitles-Detail 2 2 3 3 5 5" xfId="14946" xr:uid="{00000000-0005-0000-0000-0000B1690000}"/>
    <cellStyle name="RowTitles-Detail 2 2 3 3 5 5 2" xfId="27620" xr:uid="{00000000-0005-0000-0000-0000B2690000}"/>
    <cellStyle name="RowTitles-Detail 2 2 3 3 5 5 2 2" xfId="36439" xr:uid="{00000000-0005-0000-0000-0000B3690000}"/>
    <cellStyle name="RowTitles-Detail 2 2 3 3 5 6" xfId="6058" xr:uid="{00000000-0005-0000-0000-0000B4690000}"/>
    <cellStyle name="RowTitles-Detail 2 2 3 3 5 6 2" xfId="20188" xr:uid="{00000000-0005-0000-0000-0000B5690000}"/>
    <cellStyle name="RowTitles-Detail 2 2 3 3 5 7" xfId="20766" xr:uid="{00000000-0005-0000-0000-0000B6690000}"/>
    <cellStyle name="RowTitles-Detail 2 2 3 3 6" xfId="1770" xr:uid="{00000000-0005-0000-0000-0000B7690000}"/>
    <cellStyle name="RowTitles-Detail 2 2 3 3 6 2" xfId="2889" xr:uid="{00000000-0005-0000-0000-0000B8690000}"/>
    <cellStyle name="RowTitles-Detail 2 2 3 3 6 2 2" xfId="12530" xr:uid="{00000000-0005-0000-0000-0000B9690000}"/>
    <cellStyle name="RowTitles-Detail 2 2 3 3 6 2 2 2" xfId="22930" xr:uid="{00000000-0005-0000-0000-0000BA690000}"/>
    <cellStyle name="RowTitles-Detail 2 2 3 3 6 2 2 2 2" xfId="34467" xr:uid="{00000000-0005-0000-0000-0000BB690000}"/>
    <cellStyle name="RowTitles-Detail 2 2 3 3 6 2 2 3" xfId="31811" xr:uid="{00000000-0005-0000-0000-0000BC690000}"/>
    <cellStyle name="RowTitles-Detail 2 2 3 3 6 2 3" xfId="16177" xr:uid="{00000000-0005-0000-0000-0000BD690000}"/>
    <cellStyle name="RowTitles-Detail 2 2 3 3 6 2 3 2" xfId="28843" xr:uid="{00000000-0005-0000-0000-0000BE690000}"/>
    <cellStyle name="RowTitles-Detail 2 2 3 3 6 2 3 2 2" xfId="37630" xr:uid="{00000000-0005-0000-0000-0000BF690000}"/>
    <cellStyle name="RowTitles-Detail 2 2 3 3 6 2 4" xfId="7605" xr:uid="{00000000-0005-0000-0000-0000C0690000}"/>
    <cellStyle name="RowTitles-Detail 2 2 3 3 6 2 4 2" xfId="26923" xr:uid="{00000000-0005-0000-0000-0000C1690000}"/>
    <cellStyle name="RowTitles-Detail 2 2 3 3 6 2 5" xfId="19261" xr:uid="{00000000-0005-0000-0000-0000C2690000}"/>
    <cellStyle name="RowTitles-Detail 2 2 3 3 6 3" xfId="4548" xr:uid="{00000000-0005-0000-0000-0000C3690000}"/>
    <cellStyle name="RowTitles-Detail 2 2 3 3 6 3 2" xfId="14170" xr:uid="{00000000-0005-0000-0000-0000C4690000}"/>
    <cellStyle name="RowTitles-Detail 2 2 3 3 6 3 2 2" xfId="24500" xr:uid="{00000000-0005-0000-0000-0000C5690000}"/>
    <cellStyle name="RowTitles-Detail 2 2 3 3 6 3 2 2 2" xfId="35616" xr:uid="{00000000-0005-0000-0000-0000C6690000}"/>
    <cellStyle name="RowTitles-Detail 2 2 3 3 6 3 2 3" xfId="33082" xr:uid="{00000000-0005-0000-0000-0000C7690000}"/>
    <cellStyle name="RowTitles-Detail 2 2 3 3 6 3 3" xfId="17712" xr:uid="{00000000-0005-0000-0000-0000C8690000}"/>
    <cellStyle name="RowTitles-Detail 2 2 3 3 6 3 3 2" xfId="30378" xr:uid="{00000000-0005-0000-0000-0000C9690000}"/>
    <cellStyle name="RowTitles-Detail 2 2 3 3 6 3 3 2 2" xfId="39155" xr:uid="{00000000-0005-0000-0000-0000CA690000}"/>
    <cellStyle name="RowTitles-Detail 2 2 3 3 6 3 4" xfId="9928" xr:uid="{00000000-0005-0000-0000-0000CB690000}"/>
    <cellStyle name="RowTitles-Detail 2 2 3 3 6 3 4 2" xfId="26601" xr:uid="{00000000-0005-0000-0000-0000CC690000}"/>
    <cellStyle name="RowTitles-Detail 2 2 3 3 6 3 5" xfId="25215" xr:uid="{00000000-0005-0000-0000-0000CD690000}"/>
    <cellStyle name="RowTitles-Detail 2 2 3 3 6 4" xfId="11441" xr:uid="{00000000-0005-0000-0000-0000CE690000}"/>
    <cellStyle name="RowTitles-Detail 2 2 3 3 6 4 2" xfId="21864" xr:uid="{00000000-0005-0000-0000-0000CF690000}"/>
    <cellStyle name="RowTitles-Detail 2 2 3 3 6 4 2 2" xfId="33901" xr:uid="{00000000-0005-0000-0000-0000D0690000}"/>
    <cellStyle name="RowTitles-Detail 2 2 3 3 6 4 3" xfId="31097" xr:uid="{00000000-0005-0000-0000-0000D1690000}"/>
    <cellStyle name="RowTitles-Detail 2 2 3 3 6 5" xfId="15148" xr:uid="{00000000-0005-0000-0000-0000D2690000}"/>
    <cellStyle name="RowTitles-Detail 2 2 3 3 6 5 2" xfId="27815" xr:uid="{00000000-0005-0000-0000-0000D3690000}"/>
    <cellStyle name="RowTitles-Detail 2 2 3 3 6 5 2 2" xfId="36626" xr:uid="{00000000-0005-0000-0000-0000D4690000}"/>
    <cellStyle name="RowTitles-Detail 2 2 3 3 6 6" xfId="6059" xr:uid="{00000000-0005-0000-0000-0000D5690000}"/>
    <cellStyle name="RowTitles-Detail 2 2 3 3 6 6 2" xfId="5428" xr:uid="{00000000-0005-0000-0000-0000D6690000}"/>
    <cellStyle name="RowTitles-Detail 2 2 3 3 6 7" xfId="26782" xr:uid="{00000000-0005-0000-0000-0000D7690000}"/>
    <cellStyle name="RowTitles-Detail 2 2 3 3 7" xfId="2884" xr:uid="{00000000-0005-0000-0000-0000D8690000}"/>
    <cellStyle name="RowTitles-Detail 2 2 3 3 7 2" xfId="12525" xr:uid="{00000000-0005-0000-0000-0000D9690000}"/>
    <cellStyle name="RowTitles-Detail 2 2 3 3 7 2 2" xfId="22925" xr:uid="{00000000-0005-0000-0000-0000DA690000}"/>
    <cellStyle name="RowTitles-Detail 2 2 3 3 7 2 2 2" xfId="34462" xr:uid="{00000000-0005-0000-0000-0000DB690000}"/>
    <cellStyle name="RowTitles-Detail 2 2 3 3 7 2 3" xfId="31806" xr:uid="{00000000-0005-0000-0000-0000DC690000}"/>
    <cellStyle name="RowTitles-Detail 2 2 3 3 7 3" xfId="16172" xr:uid="{00000000-0005-0000-0000-0000DD690000}"/>
    <cellStyle name="RowTitles-Detail 2 2 3 3 7 3 2" xfId="28838" xr:uid="{00000000-0005-0000-0000-0000DE690000}"/>
    <cellStyle name="RowTitles-Detail 2 2 3 3 7 3 2 2" xfId="37625" xr:uid="{00000000-0005-0000-0000-0000DF690000}"/>
    <cellStyle name="RowTitles-Detail 2 2 3 3 7 4" xfId="6524" xr:uid="{00000000-0005-0000-0000-0000E0690000}"/>
    <cellStyle name="RowTitles-Detail 2 2 3 3 7 4 2" xfId="19240" xr:uid="{00000000-0005-0000-0000-0000E1690000}"/>
    <cellStyle name="RowTitles-Detail 2 2 3 3 7 5" xfId="7185" xr:uid="{00000000-0005-0000-0000-0000E2690000}"/>
    <cellStyle name="RowTitles-Detail 2 2 3 3 8" xfId="3359" xr:uid="{00000000-0005-0000-0000-0000E3690000}"/>
    <cellStyle name="RowTitles-Detail 2 2 3 3 8 2" xfId="13000" xr:uid="{00000000-0005-0000-0000-0000E4690000}"/>
    <cellStyle name="RowTitles-Detail 2 2 3 3 8 2 2" xfId="23369" xr:uid="{00000000-0005-0000-0000-0000E5690000}"/>
    <cellStyle name="RowTitles-Detail 2 2 3 3 8 2 2 2" xfId="34882" xr:uid="{00000000-0005-0000-0000-0000E6690000}"/>
    <cellStyle name="RowTitles-Detail 2 2 3 3 8 2 3" xfId="32232" xr:uid="{00000000-0005-0000-0000-0000E7690000}"/>
    <cellStyle name="RowTitles-Detail 2 2 3 3 8 3" xfId="16612" xr:uid="{00000000-0005-0000-0000-0000E8690000}"/>
    <cellStyle name="RowTitles-Detail 2 2 3 3 8 3 2" xfId="29278" xr:uid="{00000000-0005-0000-0000-0000E9690000}"/>
    <cellStyle name="RowTitles-Detail 2 2 3 3 8 3 2 2" xfId="38065" xr:uid="{00000000-0005-0000-0000-0000EA690000}"/>
    <cellStyle name="RowTitles-Detail 2 2 3 3 8 4" xfId="8012" xr:uid="{00000000-0005-0000-0000-0000EB690000}"/>
    <cellStyle name="RowTitles-Detail 2 2 3 3 8 4 2" xfId="20587" xr:uid="{00000000-0005-0000-0000-0000EC690000}"/>
    <cellStyle name="RowTitles-Detail 2 2 3 3 8 5" xfId="20016" xr:uid="{00000000-0005-0000-0000-0000ED690000}"/>
    <cellStyle name="RowTitles-Detail 2 2 3 3 9" xfId="10294" xr:uid="{00000000-0005-0000-0000-0000EE690000}"/>
    <cellStyle name="RowTitles-Detail 2 2 3 3 9 2" xfId="18151" xr:uid="{00000000-0005-0000-0000-0000EF690000}"/>
    <cellStyle name="RowTitles-Detail 2 2 3 3 9 2 2" xfId="33176" xr:uid="{00000000-0005-0000-0000-0000F0690000}"/>
    <cellStyle name="RowTitles-Detail 2 2 3 3_STUD aligned by INSTIT" xfId="5050" xr:uid="{00000000-0005-0000-0000-0000F1690000}"/>
    <cellStyle name="RowTitles-Detail 2 2 3 4" xfId="522" xr:uid="{00000000-0005-0000-0000-0000F2690000}"/>
    <cellStyle name="RowTitles-Detail 2 2 3 4 2" xfId="878" xr:uid="{00000000-0005-0000-0000-0000F3690000}"/>
    <cellStyle name="RowTitles-Detail 2 2 3 4 2 2" xfId="2891" xr:uid="{00000000-0005-0000-0000-0000F4690000}"/>
    <cellStyle name="RowTitles-Detail 2 2 3 4 2 2 2" xfId="12532" xr:uid="{00000000-0005-0000-0000-0000F5690000}"/>
    <cellStyle name="RowTitles-Detail 2 2 3 4 2 2 2 2" xfId="22932" xr:uid="{00000000-0005-0000-0000-0000F6690000}"/>
    <cellStyle name="RowTitles-Detail 2 2 3 4 2 2 2 2 2" xfId="34469" xr:uid="{00000000-0005-0000-0000-0000F7690000}"/>
    <cellStyle name="RowTitles-Detail 2 2 3 4 2 2 2 3" xfId="31813" xr:uid="{00000000-0005-0000-0000-0000F8690000}"/>
    <cellStyle name="RowTitles-Detail 2 2 3 4 2 2 3" xfId="16179" xr:uid="{00000000-0005-0000-0000-0000F9690000}"/>
    <cellStyle name="RowTitles-Detail 2 2 3 4 2 2 3 2" xfId="28845" xr:uid="{00000000-0005-0000-0000-0000FA690000}"/>
    <cellStyle name="RowTitles-Detail 2 2 3 4 2 2 3 2 2" xfId="37632" xr:uid="{00000000-0005-0000-0000-0000FB690000}"/>
    <cellStyle name="RowTitles-Detail 2 2 3 4 2 2 4" xfId="6820" xr:uid="{00000000-0005-0000-0000-0000FC690000}"/>
    <cellStyle name="RowTitles-Detail 2 2 3 4 2 2 4 2" xfId="18010" xr:uid="{00000000-0005-0000-0000-0000FD690000}"/>
    <cellStyle name="RowTitles-Detail 2 2 3 4 2 2 5" xfId="18189" xr:uid="{00000000-0005-0000-0000-0000FE690000}"/>
    <cellStyle name="RowTitles-Detail 2 2 3 4 2 3" xfId="3659" xr:uid="{00000000-0005-0000-0000-0000FF690000}"/>
    <cellStyle name="RowTitles-Detail 2 2 3 4 2 3 2" xfId="13286" xr:uid="{00000000-0005-0000-0000-0000006A0000}"/>
    <cellStyle name="RowTitles-Detail 2 2 3 4 2 3 2 2" xfId="23652" xr:uid="{00000000-0005-0000-0000-0000016A0000}"/>
    <cellStyle name="RowTitles-Detail 2 2 3 4 2 3 2 2 2" xfId="35057" xr:uid="{00000000-0005-0000-0000-0000026A0000}"/>
    <cellStyle name="RowTitles-Detail 2 2 3 4 2 3 2 3" xfId="32434" xr:uid="{00000000-0005-0000-0000-0000036A0000}"/>
    <cellStyle name="RowTitles-Detail 2 2 3 4 2 3 3" xfId="16892" xr:uid="{00000000-0005-0000-0000-0000046A0000}"/>
    <cellStyle name="RowTitles-Detail 2 2 3 4 2 3 3 2" xfId="29558" xr:uid="{00000000-0005-0000-0000-0000056A0000}"/>
    <cellStyle name="RowTitles-Detail 2 2 3 4 2 3 3 2 2" xfId="38337" xr:uid="{00000000-0005-0000-0000-0000066A0000}"/>
    <cellStyle name="RowTitles-Detail 2 2 3 4 2 3 4" xfId="8326" xr:uid="{00000000-0005-0000-0000-0000076A0000}"/>
    <cellStyle name="RowTitles-Detail 2 2 3 4 2 3 4 2" xfId="25127" xr:uid="{00000000-0005-0000-0000-0000086A0000}"/>
    <cellStyle name="RowTitles-Detail 2 2 3 4 2 3 5" xfId="18146" xr:uid="{00000000-0005-0000-0000-0000096A0000}"/>
    <cellStyle name="RowTitles-Detail 2 2 3 4 2 4" xfId="9119" xr:uid="{00000000-0005-0000-0000-00000A6A0000}"/>
    <cellStyle name="RowTitles-Detail 2 2 3 4 2 4 2" xfId="17840" xr:uid="{00000000-0005-0000-0000-00000B6A0000}"/>
    <cellStyle name="RowTitles-Detail 2 2 3 4 2 5" xfId="10630" xr:uid="{00000000-0005-0000-0000-00000C6A0000}"/>
    <cellStyle name="RowTitles-Detail 2 2 3 4 2 5 2" xfId="21113" xr:uid="{00000000-0005-0000-0000-00000D6A0000}"/>
    <cellStyle name="RowTitles-Detail 2 2 3 4 2 5 2 2" xfId="33444" xr:uid="{00000000-0005-0000-0000-00000E6A0000}"/>
    <cellStyle name="RowTitles-Detail 2 2 3 4 2 5 3" xfId="30563" xr:uid="{00000000-0005-0000-0000-00000F6A0000}"/>
    <cellStyle name="RowTitles-Detail 2 2 3 4 2 6" xfId="14289" xr:uid="{00000000-0005-0000-0000-0000106A0000}"/>
    <cellStyle name="RowTitles-Detail 2 2 3 4 2 6 2" xfId="26990" xr:uid="{00000000-0005-0000-0000-0000116A0000}"/>
    <cellStyle name="RowTitles-Detail 2 2 3 4 2 6 2 2" xfId="35832" xr:uid="{00000000-0005-0000-0000-0000126A0000}"/>
    <cellStyle name="RowTitles-Detail 2 2 3 4 3" xfId="1157" xr:uid="{00000000-0005-0000-0000-0000136A0000}"/>
    <cellStyle name="RowTitles-Detail 2 2 3 4 3 2" xfId="2892" xr:uid="{00000000-0005-0000-0000-0000146A0000}"/>
    <cellStyle name="RowTitles-Detail 2 2 3 4 3 2 2" xfId="12533" xr:uid="{00000000-0005-0000-0000-0000156A0000}"/>
    <cellStyle name="RowTitles-Detail 2 2 3 4 3 2 2 2" xfId="22933" xr:uid="{00000000-0005-0000-0000-0000166A0000}"/>
    <cellStyle name="RowTitles-Detail 2 2 3 4 3 2 2 2 2" xfId="34470" xr:uid="{00000000-0005-0000-0000-0000176A0000}"/>
    <cellStyle name="RowTitles-Detail 2 2 3 4 3 2 2 3" xfId="31814" xr:uid="{00000000-0005-0000-0000-0000186A0000}"/>
    <cellStyle name="RowTitles-Detail 2 2 3 4 3 2 3" xfId="16180" xr:uid="{00000000-0005-0000-0000-0000196A0000}"/>
    <cellStyle name="RowTitles-Detail 2 2 3 4 3 2 3 2" xfId="28846" xr:uid="{00000000-0005-0000-0000-00001A6A0000}"/>
    <cellStyle name="RowTitles-Detail 2 2 3 4 3 2 3 2 2" xfId="37633" xr:uid="{00000000-0005-0000-0000-00001B6A0000}"/>
    <cellStyle name="RowTitles-Detail 2 2 3 4 3 2 4" xfId="6994" xr:uid="{00000000-0005-0000-0000-00001C6A0000}"/>
    <cellStyle name="RowTitles-Detail 2 2 3 4 3 2 4 2" xfId="19851" xr:uid="{00000000-0005-0000-0000-00001D6A0000}"/>
    <cellStyle name="RowTitles-Detail 2 2 3 4 3 2 5" xfId="5654" xr:uid="{00000000-0005-0000-0000-00001E6A0000}"/>
    <cellStyle name="RowTitles-Detail 2 2 3 4 3 3" xfId="3935" xr:uid="{00000000-0005-0000-0000-00001F6A0000}"/>
    <cellStyle name="RowTitles-Detail 2 2 3 4 3 3 2" xfId="13557" xr:uid="{00000000-0005-0000-0000-0000206A0000}"/>
    <cellStyle name="RowTitles-Detail 2 2 3 4 3 3 2 2" xfId="23917" xr:uid="{00000000-0005-0000-0000-0000216A0000}"/>
    <cellStyle name="RowTitles-Detail 2 2 3 4 3 3 2 2 2" xfId="35222" xr:uid="{00000000-0005-0000-0000-0000226A0000}"/>
    <cellStyle name="RowTitles-Detail 2 2 3 4 3 3 2 3" xfId="32627" xr:uid="{00000000-0005-0000-0000-0000236A0000}"/>
    <cellStyle name="RowTitles-Detail 2 2 3 4 3 3 3" xfId="17147" xr:uid="{00000000-0005-0000-0000-0000246A0000}"/>
    <cellStyle name="RowTitles-Detail 2 2 3 4 3 3 3 2" xfId="29813" xr:uid="{00000000-0005-0000-0000-0000256A0000}"/>
    <cellStyle name="RowTitles-Detail 2 2 3 4 3 3 3 2 2" xfId="38590" xr:uid="{00000000-0005-0000-0000-0000266A0000}"/>
    <cellStyle name="RowTitles-Detail 2 2 3 4 3 3 4" xfId="8502" xr:uid="{00000000-0005-0000-0000-0000276A0000}"/>
    <cellStyle name="RowTitles-Detail 2 2 3 4 3 3 4 2" xfId="18409" xr:uid="{00000000-0005-0000-0000-0000286A0000}"/>
    <cellStyle name="RowTitles-Detail 2 2 3 4 3 3 5" xfId="25934" xr:uid="{00000000-0005-0000-0000-0000296A0000}"/>
    <cellStyle name="RowTitles-Detail 2 2 3 4 3 4" xfId="9298" xr:uid="{00000000-0005-0000-0000-00002A6A0000}"/>
    <cellStyle name="RowTitles-Detail 2 2 3 4 3 4 2" xfId="26724" xr:uid="{00000000-0005-0000-0000-00002B6A0000}"/>
    <cellStyle name="RowTitles-Detail 2 2 3 4 3 5" xfId="14535" xr:uid="{00000000-0005-0000-0000-00002C6A0000}"/>
    <cellStyle name="RowTitles-Detail 2 2 3 4 3 5 2" xfId="27226" xr:uid="{00000000-0005-0000-0000-00002D6A0000}"/>
    <cellStyle name="RowTitles-Detail 2 2 3 4 3 5 2 2" xfId="36061" xr:uid="{00000000-0005-0000-0000-00002E6A0000}"/>
    <cellStyle name="RowTitles-Detail 2 2 3 4 3 6" xfId="5462" xr:uid="{00000000-0005-0000-0000-00002F6A0000}"/>
    <cellStyle name="RowTitles-Detail 2 2 3 4 3 6 2" xfId="20429" xr:uid="{00000000-0005-0000-0000-0000306A0000}"/>
    <cellStyle name="RowTitles-Detail 2 2 3 4 3 7" xfId="26262" xr:uid="{00000000-0005-0000-0000-0000316A0000}"/>
    <cellStyle name="RowTitles-Detail 2 2 3 4 4" xfId="1385" xr:uid="{00000000-0005-0000-0000-0000326A0000}"/>
    <cellStyle name="RowTitles-Detail 2 2 3 4 4 2" xfId="2893" xr:uid="{00000000-0005-0000-0000-0000336A0000}"/>
    <cellStyle name="RowTitles-Detail 2 2 3 4 4 2 2" xfId="12534" xr:uid="{00000000-0005-0000-0000-0000346A0000}"/>
    <cellStyle name="RowTitles-Detail 2 2 3 4 4 2 2 2" xfId="22934" xr:uid="{00000000-0005-0000-0000-0000356A0000}"/>
    <cellStyle name="RowTitles-Detail 2 2 3 4 4 2 2 2 2" xfId="34471" xr:uid="{00000000-0005-0000-0000-0000366A0000}"/>
    <cellStyle name="RowTitles-Detail 2 2 3 4 4 2 2 3" xfId="31815" xr:uid="{00000000-0005-0000-0000-0000376A0000}"/>
    <cellStyle name="RowTitles-Detail 2 2 3 4 4 2 3" xfId="16181" xr:uid="{00000000-0005-0000-0000-0000386A0000}"/>
    <cellStyle name="RowTitles-Detail 2 2 3 4 4 2 3 2" xfId="28847" xr:uid="{00000000-0005-0000-0000-0000396A0000}"/>
    <cellStyle name="RowTitles-Detail 2 2 3 4 4 2 3 2 2" xfId="37634" xr:uid="{00000000-0005-0000-0000-00003A6A0000}"/>
    <cellStyle name="RowTitles-Detail 2 2 3 4 4 2 4" xfId="7164" xr:uid="{00000000-0005-0000-0000-00003B6A0000}"/>
    <cellStyle name="RowTitles-Detail 2 2 3 4 4 2 4 2" xfId="18530" xr:uid="{00000000-0005-0000-0000-00003C6A0000}"/>
    <cellStyle name="RowTitles-Detail 2 2 3 4 4 2 5" xfId="26288" xr:uid="{00000000-0005-0000-0000-00003D6A0000}"/>
    <cellStyle name="RowTitles-Detail 2 2 3 4 4 3" xfId="4163" xr:uid="{00000000-0005-0000-0000-00003E6A0000}"/>
    <cellStyle name="RowTitles-Detail 2 2 3 4 4 3 2" xfId="13785" xr:uid="{00000000-0005-0000-0000-00003F6A0000}"/>
    <cellStyle name="RowTitles-Detail 2 2 3 4 4 3 2 2" xfId="24134" xr:uid="{00000000-0005-0000-0000-0000406A0000}"/>
    <cellStyle name="RowTitles-Detail 2 2 3 4 4 3 2 2 2" xfId="35371" xr:uid="{00000000-0005-0000-0000-0000416A0000}"/>
    <cellStyle name="RowTitles-Detail 2 2 3 4 4 3 2 3" xfId="32799" xr:uid="{00000000-0005-0000-0000-0000426A0000}"/>
    <cellStyle name="RowTitles-Detail 2 2 3 4 4 3 3" xfId="17359" xr:uid="{00000000-0005-0000-0000-0000436A0000}"/>
    <cellStyle name="RowTitles-Detail 2 2 3 4 4 3 3 2" xfId="30025" xr:uid="{00000000-0005-0000-0000-0000446A0000}"/>
    <cellStyle name="RowTitles-Detail 2 2 3 4 4 3 3 2 2" xfId="38802" xr:uid="{00000000-0005-0000-0000-0000456A0000}"/>
    <cellStyle name="RowTitles-Detail 2 2 3 4 4 3 4" xfId="8672" xr:uid="{00000000-0005-0000-0000-0000466A0000}"/>
    <cellStyle name="RowTitles-Detail 2 2 3 4 4 3 4 2" xfId="19280" xr:uid="{00000000-0005-0000-0000-0000476A0000}"/>
    <cellStyle name="RowTitles-Detail 2 2 3 4 4 3 5" xfId="20020" xr:uid="{00000000-0005-0000-0000-0000486A0000}"/>
    <cellStyle name="RowTitles-Detail 2 2 3 4 4 4" xfId="9467" xr:uid="{00000000-0005-0000-0000-0000496A0000}"/>
    <cellStyle name="RowTitles-Detail 2 2 3 4 4 4 2" xfId="20590" xr:uid="{00000000-0005-0000-0000-00004A6A0000}"/>
    <cellStyle name="RowTitles-Detail 2 2 3 4 4 5" xfId="11056" xr:uid="{00000000-0005-0000-0000-00004B6A0000}"/>
    <cellStyle name="RowTitles-Detail 2 2 3 4 4 5 2" xfId="21493" xr:uid="{00000000-0005-0000-0000-00004C6A0000}"/>
    <cellStyle name="RowTitles-Detail 2 2 3 4 4 5 2 2" xfId="33656" xr:uid="{00000000-0005-0000-0000-00004D6A0000}"/>
    <cellStyle name="RowTitles-Detail 2 2 3 4 4 5 3" xfId="30814" xr:uid="{00000000-0005-0000-0000-00004E6A0000}"/>
    <cellStyle name="RowTitles-Detail 2 2 3 4 4 6" xfId="14763" xr:uid="{00000000-0005-0000-0000-00004F6A0000}"/>
    <cellStyle name="RowTitles-Detail 2 2 3 4 4 6 2" xfId="27446" xr:uid="{00000000-0005-0000-0000-0000506A0000}"/>
    <cellStyle name="RowTitles-Detail 2 2 3 4 4 6 2 2" xfId="36273" xr:uid="{00000000-0005-0000-0000-0000516A0000}"/>
    <cellStyle name="RowTitles-Detail 2 2 3 4 4 7" xfId="5623" xr:uid="{00000000-0005-0000-0000-0000526A0000}"/>
    <cellStyle name="RowTitles-Detail 2 2 3 4 4 7 2" xfId="18493" xr:uid="{00000000-0005-0000-0000-0000536A0000}"/>
    <cellStyle name="RowTitles-Detail 2 2 3 4 4 8" xfId="25316" xr:uid="{00000000-0005-0000-0000-0000546A0000}"/>
    <cellStyle name="RowTitles-Detail 2 2 3 4 5" xfId="1601" xr:uid="{00000000-0005-0000-0000-0000556A0000}"/>
    <cellStyle name="RowTitles-Detail 2 2 3 4 5 2" xfId="2894" xr:uid="{00000000-0005-0000-0000-0000566A0000}"/>
    <cellStyle name="RowTitles-Detail 2 2 3 4 5 2 2" xfId="12535" xr:uid="{00000000-0005-0000-0000-0000576A0000}"/>
    <cellStyle name="RowTitles-Detail 2 2 3 4 5 2 2 2" xfId="22935" xr:uid="{00000000-0005-0000-0000-0000586A0000}"/>
    <cellStyle name="RowTitles-Detail 2 2 3 4 5 2 2 2 2" xfId="34472" xr:uid="{00000000-0005-0000-0000-0000596A0000}"/>
    <cellStyle name="RowTitles-Detail 2 2 3 4 5 2 2 3" xfId="31816" xr:uid="{00000000-0005-0000-0000-00005A6A0000}"/>
    <cellStyle name="RowTitles-Detail 2 2 3 4 5 2 3" xfId="16182" xr:uid="{00000000-0005-0000-0000-00005B6A0000}"/>
    <cellStyle name="RowTitles-Detail 2 2 3 4 5 2 3 2" xfId="28848" xr:uid="{00000000-0005-0000-0000-00005C6A0000}"/>
    <cellStyle name="RowTitles-Detail 2 2 3 4 5 2 3 2 2" xfId="37635" xr:uid="{00000000-0005-0000-0000-00005D6A0000}"/>
    <cellStyle name="RowTitles-Detail 2 2 3 4 5 2 4" xfId="7606" xr:uid="{00000000-0005-0000-0000-00005E6A0000}"/>
    <cellStyle name="RowTitles-Detail 2 2 3 4 5 2 4 2" xfId="20733" xr:uid="{00000000-0005-0000-0000-00005F6A0000}"/>
    <cellStyle name="RowTitles-Detail 2 2 3 4 5 2 5" xfId="19951" xr:uid="{00000000-0005-0000-0000-0000606A0000}"/>
    <cellStyle name="RowTitles-Detail 2 2 3 4 5 3" xfId="4379" xr:uid="{00000000-0005-0000-0000-0000616A0000}"/>
    <cellStyle name="RowTitles-Detail 2 2 3 4 5 3 2" xfId="14001" xr:uid="{00000000-0005-0000-0000-0000626A0000}"/>
    <cellStyle name="RowTitles-Detail 2 2 3 4 5 3 2 2" xfId="24340" xr:uid="{00000000-0005-0000-0000-0000636A0000}"/>
    <cellStyle name="RowTitles-Detail 2 2 3 4 5 3 2 2 2" xfId="35511" xr:uid="{00000000-0005-0000-0000-0000646A0000}"/>
    <cellStyle name="RowTitles-Detail 2 2 3 4 5 3 2 3" xfId="32960" xr:uid="{00000000-0005-0000-0000-0000656A0000}"/>
    <cellStyle name="RowTitles-Detail 2 2 3 4 5 3 3" xfId="17557" xr:uid="{00000000-0005-0000-0000-0000666A0000}"/>
    <cellStyle name="RowTitles-Detail 2 2 3 4 5 3 3 2" xfId="30223" xr:uid="{00000000-0005-0000-0000-0000676A0000}"/>
    <cellStyle name="RowTitles-Detail 2 2 3 4 5 3 3 2 2" xfId="39000" xr:uid="{00000000-0005-0000-0000-0000686A0000}"/>
    <cellStyle name="RowTitles-Detail 2 2 3 4 5 3 4" xfId="9929" xr:uid="{00000000-0005-0000-0000-0000696A0000}"/>
    <cellStyle name="RowTitles-Detail 2 2 3 4 5 3 4 2" xfId="26921" xr:uid="{00000000-0005-0000-0000-00006A6A0000}"/>
    <cellStyle name="RowTitles-Detail 2 2 3 4 5 3 5" xfId="20658" xr:uid="{00000000-0005-0000-0000-00006B6A0000}"/>
    <cellStyle name="RowTitles-Detail 2 2 3 4 5 4" xfId="11272" xr:uid="{00000000-0005-0000-0000-00006C6A0000}"/>
    <cellStyle name="RowTitles-Detail 2 2 3 4 5 4 2" xfId="21701" xr:uid="{00000000-0005-0000-0000-00006D6A0000}"/>
    <cellStyle name="RowTitles-Detail 2 2 3 4 5 4 2 2" xfId="33796" xr:uid="{00000000-0005-0000-0000-00006E6A0000}"/>
    <cellStyle name="RowTitles-Detail 2 2 3 4 5 4 3" xfId="30975" xr:uid="{00000000-0005-0000-0000-00006F6A0000}"/>
    <cellStyle name="RowTitles-Detail 2 2 3 4 5 5" xfId="14979" xr:uid="{00000000-0005-0000-0000-0000706A0000}"/>
    <cellStyle name="RowTitles-Detail 2 2 3 4 5 5 2" xfId="27653" xr:uid="{00000000-0005-0000-0000-0000716A0000}"/>
    <cellStyle name="RowTitles-Detail 2 2 3 4 5 5 2 2" xfId="36471" xr:uid="{00000000-0005-0000-0000-0000726A0000}"/>
    <cellStyle name="RowTitles-Detail 2 2 3 4 5 6" xfId="6060" xr:uid="{00000000-0005-0000-0000-0000736A0000}"/>
    <cellStyle name="RowTitles-Detail 2 2 3 4 5 6 2" xfId="19773" xr:uid="{00000000-0005-0000-0000-0000746A0000}"/>
    <cellStyle name="RowTitles-Detail 2 2 3 4 5 7" xfId="19666" xr:uid="{00000000-0005-0000-0000-0000756A0000}"/>
    <cellStyle name="RowTitles-Detail 2 2 3 4 6" xfId="1803" xr:uid="{00000000-0005-0000-0000-0000766A0000}"/>
    <cellStyle name="RowTitles-Detail 2 2 3 4 6 2" xfId="2895" xr:uid="{00000000-0005-0000-0000-0000776A0000}"/>
    <cellStyle name="RowTitles-Detail 2 2 3 4 6 2 2" xfId="12536" xr:uid="{00000000-0005-0000-0000-0000786A0000}"/>
    <cellStyle name="RowTitles-Detail 2 2 3 4 6 2 2 2" xfId="22936" xr:uid="{00000000-0005-0000-0000-0000796A0000}"/>
    <cellStyle name="RowTitles-Detail 2 2 3 4 6 2 2 2 2" xfId="34473" xr:uid="{00000000-0005-0000-0000-00007A6A0000}"/>
    <cellStyle name="RowTitles-Detail 2 2 3 4 6 2 2 3" xfId="31817" xr:uid="{00000000-0005-0000-0000-00007B6A0000}"/>
    <cellStyle name="RowTitles-Detail 2 2 3 4 6 2 3" xfId="16183" xr:uid="{00000000-0005-0000-0000-00007C6A0000}"/>
    <cellStyle name="RowTitles-Detail 2 2 3 4 6 2 3 2" xfId="28849" xr:uid="{00000000-0005-0000-0000-00007D6A0000}"/>
    <cellStyle name="RowTitles-Detail 2 2 3 4 6 2 3 2 2" xfId="37636" xr:uid="{00000000-0005-0000-0000-00007E6A0000}"/>
    <cellStyle name="RowTitles-Detail 2 2 3 4 6 2 4" xfId="7607" xr:uid="{00000000-0005-0000-0000-00007F6A0000}"/>
    <cellStyle name="RowTitles-Detail 2 2 3 4 6 2 4 2" xfId="26627" xr:uid="{00000000-0005-0000-0000-0000806A0000}"/>
    <cellStyle name="RowTitles-Detail 2 2 3 4 6 2 5" xfId="25670" xr:uid="{00000000-0005-0000-0000-0000816A0000}"/>
    <cellStyle name="RowTitles-Detail 2 2 3 4 6 3" xfId="4581" xr:uid="{00000000-0005-0000-0000-0000826A0000}"/>
    <cellStyle name="RowTitles-Detail 2 2 3 4 6 3 2" xfId="14203" xr:uid="{00000000-0005-0000-0000-0000836A0000}"/>
    <cellStyle name="RowTitles-Detail 2 2 3 4 6 3 2 2" xfId="24532" xr:uid="{00000000-0005-0000-0000-0000846A0000}"/>
    <cellStyle name="RowTitles-Detail 2 2 3 4 6 3 2 2 2" xfId="35642" xr:uid="{00000000-0005-0000-0000-0000856A0000}"/>
    <cellStyle name="RowTitles-Detail 2 2 3 4 6 3 2 3" xfId="33112" xr:uid="{00000000-0005-0000-0000-0000866A0000}"/>
    <cellStyle name="RowTitles-Detail 2 2 3 4 6 3 3" xfId="17744" xr:uid="{00000000-0005-0000-0000-0000876A0000}"/>
    <cellStyle name="RowTitles-Detail 2 2 3 4 6 3 3 2" xfId="30410" xr:uid="{00000000-0005-0000-0000-0000886A0000}"/>
    <cellStyle name="RowTitles-Detail 2 2 3 4 6 3 3 2 2" xfId="39187" xr:uid="{00000000-0005-0000-0000-0000896A0000}"/>
    <cellStyle name="RowTitles-Detail 2 2 3 4 6 3 4" xfId="9930" xr:uid="{00000000-0005-0000-0000-00008A6A0000}"/>
    <cellStyle name="RowTitles-Detail 2 2 3 4 6 3 4 2" xfId="25517" xr:uid="{00000000-0005-0000-0000-00008B6A0000}"/>
    <cellStyle name="RowTitles-Detail 2 2 3 4 6 3 5" xfId="25102" xr:uid="{00000000-0005-0000-0000-00008C6A0000}"/>
    <cellStyle name="RowTitles-Detail 2 2 3 4 6 4" xfId="11474" xr:uid="{00000000-0005-0000-0000-00008D6A0000}"/>
    <cellStyle name="RowTitles-Detail 2 2 3 4 6 4 2" xfId="21897" xr:uid="{00000000-0005-0000-0000-00008E6A0000}"/>
    <cellStyle name="RowTitles-Detail 2 2 3 4 6 4 2 2" xfId="33927" xr:uid="{00000000-0005-0000-0000-00008F6A0000}"/>
    <cellStyle name="RowTitles-Detail 2 2 3 4 6 4 3" xfId="31127" xr:uid="{00000000-0005-0000-0000-0000906A0000}"/>
    <cellStyle name="RowTitles-Detail 2 2 3 4 6 5" xfId="15181" xr:uid="{00000000-0005-0000-0000-0000916A0000}"/>
    <cellStyle name="RowTitles-Detail 2 2 3 4 6 5 2" xfId="27848" xr:uid="{00000000-0005-0000-0000-0000926A0000}"/>
    <cellStyle name="RowTitles-Detail 2 2 3 4 6 5 2 2" xfId="36658" xr:uid="{00000000-0005-0000-0000-0000936A0000}"/>
    <cellStyle name="RowTitles-Detail 2 2 3 4 6 6" xfId="6061" xr:uid="{00000000-0005-0000-0000-0000946A0000}"/>
    <cellStyle name="RowTitles-Detail 2 2 3 4 6 6 2" xfId="25027" xr:uid="{00000000-0005-0000-0000-0000956A0000}"/>
    <cellStyle name="RowTitles-Detail 2 2 3 4 6 7" xfId="25384" xr:uid="{00000000-0005-0000-0000-0000966A0000}"/>
    <cellStyle name="RowTitles-Detail 2 2 3 4 7" xfId="2890" xr:uid="{00000000-0005-0000-0000-0000976A0000}"/>
    <cellStyle name="RowTitles-Detail 2 2 3 4 7 2" xfId="12531" xr:uid="{00000000-0005-0000-0000-0000986A0000}"/>
    <cellStyle name="RowTitles-Detail 2 2 3 4 7 2 2" xfId="22931" xr:uid="{00000000-0005-0000-0000-0000996A0000}"/>
    <cellStyle name="RowTitles-Detail 2 2 3 4 7 2 2 2" xfId="34468" xr:uid="{00000000-0005-0000-0000-00009A6A0000}"/>
    <cellStyle name="RowTitles-Detail 2 2 3 4 7 2 3" xfId="31812" xr:uid="{00000000-0005-0000-0000-00009B6A0000}"/>
    <cellStyle name="RowTitles-Detail 2 2 3 4 7 3" xfId="16178" xr:uid="{00000000-0005-0000-0000-00009C6A0000}"/>
    <cellStyle name="RowTitles-Detail 2 2 3 4 7 3 2" xfId="28844" xr:uid="{00000000-0005-0000-0000-00009D6A0000}"/>
    <cellStyle name="RowTitles-Detail 2 2 3 4 7 3 2 2" xfId="37631" xr:uid="{00000000-0005-0000-0000-00009E6A0000}"/>
    <cellStyle name="RowTitles-Detail 2 2 3 4 7 4" xfId="6557" xr:uid="{00000000-0005-0000-0000-00009F6A0000}"/>
    <cellStyle name="RowTitles-Detail 2 2 3 4 7 4 2" xfId="20542" xr:uid="{00000000-0005-0000-0000-0000A06A0000}"/>
    <cellStyle name="RowTitles-Detail 2 2 3 4 7 5" xfId="20753" xr:uid="{00000000-0005-0000-0000-0000A16A0000}"/>
    <cellStyle name="RowTitles-Detail 2 2 3 4 8" xfId="8814" xr:uid="{00000000-0005-0000-0000-0000A26A0000}"/>
    <cellStyle name="RowTitles-Detail 2 2 3 4 8 2" xfId="25264" xr:uid="{00000000-0005-0000-0000-0000A36A0000}"/>
    <cellStyle name="RowTitles-Detail 2 2 3 4 9" xfId="10668" xr:uid="{00000000-0005-0000-0000-0000A46A0000}"/>
    <cellStyle name="RowTitles-Detail 2 2 3 4 9 2" xfId="24715" xr:uid="{00000000-0005-0000-0000-0000A56A0000}"/>
    <cellStyle name="RowTitles-Detail 2 2 3 4 9 2 2" xfId="35661" xr:uid="{00000000-0005-0000-0000-0000A66A0000}"/>
    <cellStyle name="RowTitles-Detail 2 2 3 4_STUD aligned by INSTIT" xfId="5051" xr:uid="{00000000-0005-0000-0000-0000A76A0000}"/>
    <cellStyle name="RowTitles-Detail 2 2 3 5" xfId="682" xr:uid="{00000000-0005-0000-0000-0000A86A0000}"/>
    <cellStyle name="RowTitles-Detail 2 2 3 5 2" xfId="2896" xr:uid="{00000000-0005-0000-0000-0000A96A0000}"/>
    <cellStyle name="RowTitles-Detail 2 2 3 5 2 2" xfId="12537" xr:uid="{00000000-0005-0000-0000-0000AA6A0000}"/>
    <cellStyle name="RowTitles-Detail 2 2 3 5 2 2 2" xfId="22937" xr:uid="{00000000-0005-0000-0000-0000AB6A0000}"/>
    <cellStyle name="RowTitles-Detail 2 2 3 5 2 2 2 2" xfId="34474" xr:uid="{00000000-0005-0000-0000-0000AC6A0000}"/>
    <cellStyle name="RowTitles-Detail 2 2 3 5 2 2 3" xfId="31818" xr:uid="{00000000-0005-0000-0000-0000AD6A0000}"/>
    <cellStyle name="RowTitles-Detail 2 2 3 5 2 3" xfId="16184" xr:uid="{00000000-0005-0000-0000-0000AE6A0000}"/>
    <cellStyle name="RowTitles-Detail 2 2 3 5 2 3 2" xfId="28850" xr:uid="{00000000-0005-0000-0000-0000AF6A0000}"/>
    <cellStyle name="RowTitles-Detail 2 2 3 5 2 3 2 2" xfId="37637" xr:uid="{00000000-0005-0000-0000-0000B06A0000}"/>
    <cellStyle name="RowTitles-Detail 2 2 3 5 2 4" xfId="6667" xr:uid="{00000000-0005-0000-0000-0000B16A0000}"/>
    <cellStyle name="RowTitles-Detail 2 2 3 5 2 4 2" xfId="26282" xr:uid="{00000000-0005-0000-0000-0000B26A0000}"/>
    <cellStyle name="RowTitles-Detail 2 2 3 5 2 5" xfId="20691" xr:uid="{00000000-0005-0000-0000-0000B36A0000}"/>
    <cellStyle name="RowTitles-Detail 2 2 3 5 3" xfId="3472" xr:uid="{00000000-0005-0000-0000-0000B46A0000}"/>
    <cellStyle name="RowTitles-Detail 2 2 3 5 3 2" xfId="13106" xr:uid="{00000000-0005-0000-0000-0000B56A0000}"/>
    <cellStyle name="RowTitles-Detail 2 2 3 5 3 2 2" xfId="23474" xr:uid="{00000000-0005-0000-0000-0000B66A0000}"/>
    <cellStyle name="RowTitles-Detail 2 2 3 5 3 2 2 2" xfId="34940" xr:uid="{00000000-0005-0000-0000-0000B76A0000}"/>
    <cellStyle name="RowTitles-Detail 2 2 3 5 3 2 3" xfId="32299" xr:uid="{00000000-0005-0000-0000-0000B86A0000}"/>
    <cellStyle name="RowTitles-Detail 2 2 3 5 3 3" xfId="16715" xr:uid="{00000000-0005-0000-0000-0000B96A0000}"/>
    <cellStyle name="RowTitles-Detail 2 2 3 5 3 3 2" xfId="29381" xr:uid="{00000000-0005-0000-0000-0000BA6A0000}"/>
    <cellStyle name="RowTitles-Detail 2 2 3 5 3 3 2 2" xfId="38164" xr:uid="{00000000-0005-0000-0000-0000BB6A0000}"/>
    <cellStyle name="RowTitles-Detail 2 2 3 5 3 4" xfId="8174" xr:uid="{00000000-0005-0000-0000-0000BC6A0000}"/>
    <cellStyle name="RowTitles-Detail 2 2 3 5 3 4 2" xfId="18941" xr:uid="{00000000-0005-0000-0000-0000BD6A0000}"/>
    <cellStyle name="RowTitles-Detail 2 2 3 5 3 5" xfId="25739" xr:uid="{00000000-0005-0000-0000-0000BE6A0000}"/>
    <cellStyle name="RowTitles-Detail 2 2 3 5 4" xfId="8037" xr:uid="{00000000-0005-0000-0000-0000BF6A0000}"/>
    <cellStyle name="RowTitles-Detail 2 2 3 5 4 2" xfId="17926" xr:uid="{00000000-0005-0000-0000-0000C06A0000}"/>
    <cellStyle name="RowTitles-Detail 2 2 3 5 5" xfId="10474" xr:uid="{00000000-0005-0000-0000-0000C16A0000}"/>
    <cellStyle name="RowTitles-Detail 2 2 3 5 5 2" xfId="20977" xr:uid="{00000000-0005-0000-0000-0000C26A0000}"/>
    <cellStyle name="RowTitles-Detail 2 2 3 5 5 2 2" xfId="33368" xr:uid="{00000000-0005-0000-0000-0000C36A0000}"/>
    <cellStyle name="RowTitles-Detail 2 2 3 5 5 3" xfId="30475" xr:uid="{00000000-0005-0000-0000-0000C46A0000}"/>
    <cellStyle name="RowTitles-Detail 2 2 3 5 6" xfId="10289" xr:uid="{00000000-0005-0000-0000-0000C56A0000}"/>
    <cellStyle name="RowTitles-Detail 2 2 3 5 6 2" xfId="24882" xr:uid="{00000000-0005-0000-0000-0000C66A0000}"/>
    <cellStyle name="RowTitles-Detail 2 2 3 5 6 2 2" xfId="35670" xr:uid="{00000000-0005-0000-0000-0000C76A0000}"/>
    <cellStyle name="RowTitles-Detail 2 2 3 6" xfId="964" xr:uid="{00000000-0005-0000-0000-0000C86A0000}"/>
    <cellStyle name="RowTitles-Detail 2 2 3 6 2" xfId="2897" xr:uid="{00000000-0005-0000-0000-0000C96A0000}"/>
    <cellStyle name="RowTitles-Detail 2 2 3 6 2 2" xfId="12538" xr:uid="{00000000-0005-0000-0000-0000CA6A0000}"/>
    <cellStyle name="RowTitles-Detail 2 2 3 6 2 2 2" xfId="22938" xr:uid="{00000000-0005-0000-0000-0000CB6A0000}"/>
    <cellStyle name="RowTitles-Detail 2 2 3 6 2 2 2 2" xfId="34475" xr:uid="{00000000-0005-0000-0000-0000CC6A0000}"/>
    <cellStyle name="RowTitles-Detail 2 2 3 6 2 2 3" xfId="31819" xr:uid="{00000000-0005-0000-0000-0000CD6A0000}"/>
    <cellStyle name="RowTitles-Detail 2 2 3 6 2 3" xfId="16185" xr:uid="{00000000-0005-0000-0000-0000CE6A0000}"/>
    <cellStyle name="RowTitles-Detail 2 2 3 6 2 3 2" xfId="28851" xr:uid="{00000000-0005-0000-0000-0000CF6A0000}"/>
    <cellStyle name="RowTitles-Detail 2 2 3 6 2 3 2 2" xfId="37638" xr:uid="{00000000-0005-0000-0000-0000D06A0000}"/>
    <cellStyle name="RowTitles-Detail 2 2 3 6 2 4" xfId="6598" xr:uid="{00000000-0005-0000-0000-0000D16A0000}"/>
    <cellStyle name="RowTitles-Detail 2 2 3 6 2 4 2" xfId="19769" xr:uid="{00000000-0005-0000-0000-0000D26A0000}"/>
    <cellStyle name="RowTitles-Detail 2 2 3 6 2 5" xfId="20543" xr:uid="{00000000-0005-0000-0000-0000D36A0000}"/>
    <cellStyle name="RowTitles-Detail 2 2 3 6 3" xfId="3742" xr:uid="{00000000-0005-0000-0000-0000D46A0000}"/>
    <cellStyle name="RowTitles-Detail 2 2 3 6 3 2" xfId="13369" xr:uid="{00000000-0005-0000-0000-0000D56A0000}"/>
    <cellStyle name="RowTitles-Detail 2 2 3 6 3 2 2" xfId="23734" xr:uid="{00000000-0005-0000-0000-0000D66A0000}"/>
    <cellStyle name="RowTitles-Detail 2 2 3 6 3 2 2 2" xfId="35104" xr:uid="{00000000-0005-0000-0000-0000D76A0000}"/>
    <cellStyle name="RowTitles-Detail 2 2 3 6 3 2 3" xfId="32488" xr:uid="{00000000-0005-0000-0000-0000D86A0000}"/>
    <cellStyle name="RowTitles-Detail 2 2 3 6 3 3" xfId="16968" xr:uid="{00000000-0005-0000-0000-0000D96A0000}"/>
    <cellStyle name="RowTitles-Detail 2 2 3 6 3 3 2" xfId="29634" xr:uid="{00000000-0005-0000-0000-0000DA6A0000}"/>
    <cellStyle name="RowTitles-Detail 2 2 3 6 3 3 2 2" xfId="38413" xr:uid="{00000000-0005-0000-0000-0000DB6A0000}"/>
    <cellStyle name="RowTitles-Detail 2 2 3 6 3 4" xfId="8100" xr:uid="{00000000-0005-0000-0000-0000DC6A0000}"/>
    <cellStyle name="RowTitles-Detail 2 2 3 6 3 4 2" xfId="19680" xr:uid="{00000000-0005-0000-0000-0000DD6A0000}"/>
    <cellStyle name="RowTitles-Detail 2 2 3 6 3 5" xfId="26226" xr:uid="{00000000-0005-0000-0000-0000DE6A0000}"/>
    <cellStyle name="RowTitles-Detail 2 2 3 6 4" xfId="8047" xr:uid="{00000000-0005-0000-0000-0000DF6A0000}"/>
    <cellStyle name="RowTitles-Detail 2 2 3 6 4 2" xfId="19346" xr:uid="{00000000-0005-0000-0000-0000E06A0000}"/>
    <cellStyle name="RowTitles-Detail 2 2 3 6 5" xfId="14371" xr:uid="{00000000-0005-0000-0000-0000E16A0000}"/>
    <cellStyle name="RowTitles-Detail 2 2 3 6 5 2" xfId="27068" xr:uid="{00000000-0005-0000-0000-0000E26A0000}"/>
    <cellStyle name="RowTitles-Detail 2 2 3 6 5 2 2" xfId="35907" xr:uid="{00000000-0005-0000-0000-0000E36A0000}"/>
    <cellStyle name="RowTitles-Detail 2 2 3 6 6" xfId="5153" xr:uid="{00000000-0005-0000-0000-0000E46A0000}"/>
    <cellStyle name="RowTitles-Detail 2 2 3 6 6 2" xfId="20194" xr:uid="{00000000-0005-0000-0000-0000E56A0000}"/>
    <cellStyle name="RowTitles-Detail 2 2 3 6 7" xfId="20078" xr:uid="{00000000-0005-0000-0000-0000E66A0000}"/>
    <cellStyle name="RowTitles-Detail 2 2 3 7" xfId="1201" xr:uid="{00000000-0005-0000-0000-0000E76A0000}"/>
    <cellStyle name="RowTitles-Detail 2 2 3 7 2" xfId="2898" xr:uid="{00000000-0005-0000-0000-0000E86A0000}"/>
    <cellStyle name="RowTitles-Detail 2 2 3 7 2 2" xfId="12539" xr:uid="{00000000-0005-0000-0000-0000E96A0000}"/>
    <cellStyle name="RowTitles-Detail 2 2 3 7 2 2 2" xfId="22939" xr:uid="{00000000-0005-0000-0000-0000EA6A0000}"/>
    <cellStyle name="RowTitles-Detail 2 2 3 7 2 2 2 2" xfId="34476" xr:uid="{00000000-0005-0000-0000-0000EB6A0000}"/>
    <cellStyle name="RowTitles-Detail 2 2 3 7 2 2 3" xfId="31820" xr:uid="{00000000-0005-0000-0000-0000EC6A0000}"/>
    <cellStyle name="RowTitles-Detail 2 2 3 7 2 3" xfId="16186" xr:uid="{00000000-0005-0000-0000-0000ED6A0000}"/>
    <cellStyle name="RowTitles-Detail 2 2 3 7 2 3 2" xfId="28852" xr:uid="{00000000-0005-0000-0000-0000EE6A0000}"/>
    <cellStyle name="RowTitles-Detail 2 2 3 7 2 3 2 2" xfId="37639" xr:uid="{00000000-0005-0000-0000-0000EF6A0000}"/>
    <cellStyle name="RowTitles-Detail 2 2 3 7 2 4" xfId="7054" xr:uid="{00000000-0005-0000-0000-0000F06A0000}"/>
    <cellStyle name="RowTitles-Detail 2 2 3 7 2 4 2" xfId="20463" xr:uid="{00000000-0005-0000-0000-0000F16A0000}"/>
    <cellStyle name="RowTitles-Detail 2 2 3 7 2 5" xfId="19923" xr:uid="{00000000-0005-0000-0000-0000F26A0000}"/>
    <cellStyle name="RowTitles-Detail 2 2 3 7 3" xfId="3979" xr:uid="{00000000-0005-0000-0000-0000F36A0000}"/>
    <cellStyle name="RowTitles-Detail 2 2 3 7 3 2" xfId="13601" xr:uid="{00000000-0005-0000-0000-0000F46A0000}"/>
    <cellStyle name="RowTitles-Detail 2 2 3 7 3 2 2" xfId="23958" xr:uid="{00000000-0005-0000-0000-0000F56A0000}"/>
    <cellStyle name="RowTitles-Detail 2 2 3 7 3 2 2 2" xfId="35251" xr:uid="{00000000-0005-0000-0000-0000F66A0000}"/>
    <cellStyle name="RowTitles-Detail 2 2 3 7 3 2 3" xfId="32661" xr:uid="{00000000-0005-0000-0000-0000F76A0000}"/>
    <cellStyle name="RowTitles-Detail 2 2 3 7 3 3" xfId="17185" xr:uid="{00000000-0005-0000-0000-0000F86A0000}"/>
    <cellStyle name="RowTitles-Detail 2 2 3 7 3 3 2" xfId="29851" xr:uid="{00000000-0005-0000-0000-0000F96A0000}"/>
    <cellStyle name="RowTitles-Detail 2 2 3 7 3 3 2 2" xfId="38628" xr:uid="{00000000-0005-0000-0000-0000FA6A0000}"/>
    <cellStyle name="RowTitles-Detail 2 2 3 7 3 4" xfId="8562" xr:uid="{00000000-0005-0000-0000-0000FB6A0000}"/>
    <cellStyle name="RowTitles-Detail 2 2 3 7 3 4 2" xfId="26196" xr:uid="{00000000-0005-0000-0000-0000FC6A0000}"/>
    <cellStyle name="RowTitles-Detail 2 2 3 7 3 5" xfId="24789" xr:uid="{00000000-0005-0000-0000-0000FD6A0000}"/>
    <cellStyle name="RowTitles-Detail 2 2 3 7 4" xfId="9358" xr:uid="{00000000-0005-0000-0000-0000FE6A0000}"/>
    <cellStyle name="RowTitles-Detail 2 2 3 7 4 2" xfId="20259" xr:uid="{00000000-0005-0000-0000-0000FF6A0000}"/>
    <cellStyle name="RowTitles-Detail 2 2 3 7 5" xfId="10872" xr:uid="{00000000-0005-0000-0000-0000006B0000}"/>
    <cellStyle name="RowTitles-Detail 2 2 3 7 5 2" xfId="21317" xr:uid="{00000000-0005-0000-0000-0000016B0000}"/>
    <cellStyle name="RowTitles-Detail 2 2 3 7 5 2 2" xfId="33536" xr:uid="{00000000-0005-0000-0000-0000026B0000}"/>
    <cellStyle name="RowTitles-Detail 2 2 3 7 5 3" xfId="30676" xr:uid="{00000000-0005-0000-0000-0000036B0000}"/>
    <cellStyle name="RowTitles-Detail 2 2 3 7 6" xfId="14579" xr:uid="{00000000-0005-0000-0000-0000046B0000}"/>
    <cellStyle name="RowTitles-Detail 2 2 3 7 6 2" xfId="27268" xr:uid="{00000000-0005-0000-0000-0000056B0000}"/>
    <cellStyle name="RowTitles-Detail 2 2 3 7 6 2 2" xfId="36099" xr:uid="{00000000-0005-0000-0000-0000066B0000}"/>
    <cellStyle name="RowTitles-Detail 2 2 3 7 7" xfId="5514" xr:uid="{00000000-0005-0000-0000-0000076B0000}"/>
    <cellStyle name="RowTitles-Detail 2 2 3 7 7 2" xfId="19665" xr:uid="{00000000-0005-0000-0000-0000086B0000}"/>
    <cellStyle name="RowTitles-Detail 2 2 3 7 8" xfId="26329" xr:uid="{00000000-0005-0000-0000-0000096B0000}"/>
    <cellStyle name="RowTitles-Detail 2 2 3 8" xfId="1422" xr:uid="{00000000-0005-0000-0000-00000A6B0000}"/>
    <cellStyle name="RowTitles-Detail 2 2 3 8 2" xfId="2899" xr:uid="{00000000-0005-0000-0000-00000B6B0000}"/>
    <cellStyle name="RowTitles-Detail 2 2 3 8 2 2" xfId="12540" xr:uid="{00000000-0005-0000-0000-00000C6B0000}"/>
    <cellStyle name="RowTitles-Detail 2 2 3 8 2 2 2" xfId="22940" xr:uid="{00000000-0005-0000-0000-00000D6B0000}"/>
    <cellStyle name="RowTitles-Detail 2 2 3 8 2 2 2 2" xfId="34477" xr:uid="{00000000-0005-0000-0000-00000E6B0000}"/>
    <cellStyle name="RowTitles-Detail 2 2 3 8 2 2 3" xfId="31821" xr:uid="{00000000-0005-0000-0000-00000F6B0000}"/>
    <cellStyle name="RowTitles-Detail 2 2 3 8 2 3" xfId="16187" xr:uid="{00000000-0005-0000-0000-0000106B0000}"/>
    <cellStyle name="RowTitles-Detail 2 2 3 8 2 3 2" xfId="28853" xr:uid="{00000000-0005-0000-0000-0000116B0000}"/>
    <cellStyle name="RowTitles-Detail 2 2 3 8 2 3 2 2" xfId="37640" xr:uid="{00000000-0005-0000-0000-0000126B0000}"/>
    <cellStyle name="RowTitles-Detail 2 2 3 8 2 4" xfId="7608" xr:uid="{00000000-0005-0000-0000-0000136B0000}"/>
    <cellStyle name="RowTitles-Detail 2 2 3 8 2 4 2" xfId="25921" xr:uid="{00000000-0005-0000-0000-0000146B0000}"/>
    <cellStyle name="RowTitles-Detail 2 2 3 8 2 5" xfId="25549" xr:uid="{00000000-0005-0000-0000-0000156B0000}"/>
    <cellStyle name="RowTitles-Detail 2 2 3 8 3" xfId="4200" xr:uid="{00000000-0005-0000-0000-0000166B0000}"/>
    <cellStyle name="RowTitles-Detail 2 2 3 8 3 2" xfId="13822" xr:uid="{00000000-0005-0000-0000-0000176B0000}"/>
    <cellStyle name="RowTitles-Detail 2 2 3 8 3 2 2" xfId="24167" xr:uid="{00000000-0005-0000-0000-0000186B0000}"/>
    <cellStyle name="RowTitles-Detail 2 2 3 8 3 2 2 2" xfId="35394" xr:uid="{00000000-0005-0000-0000-0000196B0000}"/>
    <cellStyle name="RowTitles-Detail 2 2 3 8 3 2 3" xfId="32825" xr:uid="{00000000-0005-0000-0000-00001A6B0000}"/>
    <cellStyle name="RowTitles-Detail 2 2 3 8 3 3" xfId="17388" xr:uid="{00000000-0005-0000-0000-00001B6B0000}"/>
    <cellStyle name="RowTitles-Detail 2 2 3 8 3 3 2" xfId="30054" xr:uid="{00000000-0005-0000-0000-00001C6B0000}"/>
    <cellStyle name="RowTitles-Detail 2 2 3 8 3 3 2 2" xfId="38831" xr:uid="{00000000-0005-0000-0000-00001D6B0000}"/>
    <cellStyle name="RowTitles-Detail 2 2 3 8 3 4" xfId="9931" xr:uid="{00000000-0005-0000-0000-00001E6B0000}"/>
    <cellStyle name="RowTitles-Detail 2 2 3 8 3 4 2" xfId="19562" xr:uid="{00000000-0005-0000-0000-00001F6B0000}"/>
    <cellStyle name="RowTitles-Detail 2 2 3 8 3 5" xfId="25210" xr:uid="{00000000-0005-0000-0000-0000206B0000}"/>
    <cellStyle name="RowTitles-Detail 2 2 3 8 4" xfId="11093" xr:uid="{00000000-0005-0000-0000-0000216B0000}"/>
    <cellStyle name="RowTitles-Detail 2 2 3 8 4 2" xfId="21527" xr:uid="{00000000-0005-0000-0000-0000226B0000}"/>
    <cellStyle name="RowTitles-Detail 2 2 3 8 4 2 2" xfId="33679" xr:uid="{00000000-0005-0000-0000-0000236B0000}"/>
    <cellStyle name="RowTitles-Detail 2 2 3 8 4 3" xfId="30840" xr:uid="{00000000-0005-0000-0000-0000246B0000}"/>
    <cellStyle name="RowTitles-Detail 2 2 3 8 5" xfId="14800" xr:uid="{00000000-0005-0000-0000-0000256B0000}"/>
    <cellStyle name="RowTitles-Detail 2 2 3 8 5 2" xfId="27481" xr:uid="{00000000-0005-0000-0000-0000266B0000}"/>
    <cellStyle name="RowTitles-Detail 2 2 3 8 5 2 2" xfId="36302" xr:uid="{00000000-0005-0000-0000-0000276B0000}"/>
    <cellStyle name="RowTitles-Detail 2 2 3 8 6" xfId="6062" xr:uid="{00000000-0005-0000-0000-0000286B0000}"/>
    <cellStyle name="RowTitles-Detail 2 2 3 8 6 2" xfId="19236" xr:uid="{00000000-0005-0000-0000-0000296B0000}"/>
    <cellStyle name="RowTitles-Detail 2 2 3 8 7" xfId="17887" xr:uid="{00000000-0005-0000-0000-00002A6B0000}"/>
    <cellStyle name="RowTitles-Detail 2 2 3 9" xfId="1627" xr:uid="{00000000-0005-0000-0000-00002B6B0000}"/>
    <cellStyle name="RowTitles-Detail 2 2 3 9 2" xfId="2900" xr:uid="{00000000-0005-0000-0000-00002C6B0000}"/>
    <cellStyle name="RowTitles-Detail 2 2 3 9 2 2" xfId="12541" xr:uid="{00000000-0005-0000-0000-00002D6B0000}"/>
    <cellStyle name="RowTitles-Detail 2 2 3 9 2 2 2" xfId="22941" xr:uid="{00000000-0005-0000-0000-00002E6B0000}"/>
    <cellStyle name="RowTitles-Detail 2 2 3 9 2 2 2 2" xfId="34478" xr:uid="{00000000-0005-0000-0000-00002F6B0000}"/>
    <cellStyle name="RowTitles-Detail 2 2 3 9 2 2 3" xfId="31822" xr:uid="{00000000-0005-0000-0000-0000306B0000}"/>
    <cellStyle name="RowTitles-Detail 2 2 3 9 2 3" xfId="16188" xr:uid="{00000000-0005-0000-0000-0000316B0000}"/>
    <cellStyle name="RowTitles-Detail 2 2 3 9 2 3 2" xfId="28854" xr:uid="{00000000-0005-0000-0000-0000326B0000}"/>
    <cellStyle name="RowTitles-Detail 2 2 3 9 2 3 2 2" xfId="37641" xr:uid="{00000000-0005-0000-0000-0000336B0000}"/>
    <cellStyle name="RowTitles-Detail 2 2 3 9 2 4" xfId="7609" xr:uid="{00000000-0005-0000-0000-0000346B0000}"/>
    <cellStyle name="RowTitles-Detail 2 2 3 9 2 4 2" xfId="19861" xr:uid="{00000000-0005-0000-0000-0000356B0000}"/>
    <cellStyle name="RowTitles-Detail 2 2 3 9 2 5" xfId="24608" xr:uid="{00000000-0005-0000-0000-0000366B0000}"/>
    <cellStyle name="RowTitles-Detail 2 2 3 9 3" xfId="4405" xr:uid="{00000000-0005-0000-0000-0000376B0000}"/>
    <cellStyle name="RowTitles-Detail 2 2 3 9 3 2" xfId="14027" xr:uid="{00000000-0005-0000-0000-0000386B0000}"/>
    <cellStyle name="RowTitles-Detail 2 2 3 9 3 2 2" xfId="24364" xr:uid="{00000000-0005-0000-0000-0000396B0000}"/>
    <cellStyle name="RowTitles-Detail 2 2 3 9 3 2 2 2" xfId="35528" xr:uid="{00000000-0005-0000-0000-00003A6B0000}"/>
    <cellStyle name="RowTitles-Detail 2 2 3 9 3 2 3" xfId="32980" xr:uid="{00000000-0005-0000-0000-00003B6B0000}"/>
    <cellStyle name="RowTitles-Detail 2 2 3 9 3 3" xfId="17578" xr:uid="{00000000-0005-0000-0000-00003C6B0000}"/>
    <cellStyle name="RowTitles-Detail 2 2 3 9 3 3 2" xfId="30244" xr:uid="{00000000-0005-0000-0000-00003D6B0000}"/>
    <cellStyle name="RowTitles-Detail 2 2 3 9 3 3 2 2" xfId="39021" xr:uid="{00000000-0005-0000-0000-00003E6B0000}"/>
    <cellStyle name="RowTitles-Detail 2 2 3 9 3 4" xfId="9932" xr:uid="{00000000-0005-0000-0000-00003F6B0000}"/>
    <cellStyle name="RowTitles-Detail 2 2 3 9 3 4 2" xfId="26205" xr:uid="{00000000-0005-0000-0000-0000406B0000}"/>
    <cellStyle name="RowTitles-Detail 2 2 3 9 3 5" xfId="18924" xr:uid="{00000000-0005-0000-0000-0000416B0000}"/>
    <cellStyle name="RowTitles-Detail 2 2 3 9 4" xfId="11298" xr:uid="{00000000-0005-0000-0000-0000426B0000}"/>
    <cellStyle name="RowTitles-Detail 2 2 3 9 4 2" xfId="21727" xr:uid="{00000000-0005-0000-0000-0000436B0000}"/>
    <cellStyle name="RowTitles-Detail 2 2 3 9 4 2 2" xfId="33813" xr:uid="{00000000-0005-0000-0000-0000446B0000}"/>
    <cellStyle name="RowTitles-Detail 2 2 3 9 4 3" xfId="30995" xr:uid="{00000000-0005-0000-0000-0000456B0000}"/>
    <cellStyle name="RowTitles-Detail 2 2 3 9 5" xfId="15005" xr:uid="{00000000-0005-0000-0000-0000466B0000}"/>
    <cellStyle name="RowTitles-Detail 2 2 3 9 5 2" xfId="27678" xr:uid="{00000000-0005-0000-0000-0000476B0000}"/>
    <cellStyle name="RowTitles-Detail 2 2 3 9 5 2 2" xfId="36492" xr:uid="{00000000-0005-0000-0000-0000486B0000}"/>
    <cellStyle name="RowTitles-Detail 2 2 3 9 6" xfId="6063" xr:uid="{00000000-0005-0000-0000-0000496B0000}"/>
    <cellStyle name="RowTitles-Detail 2 2 3 9 6 2" xfId="25858" xr:uid="{00000000-0005-0000-0000-00004A6B0000}"/>
    <cellStyle name="RowTitles-Detail 2 2 3 9 7" xfId="26129" xr:uid="{00000000-0005-0000-0000-00004B6B0000}"/>
    <cellStyle name="RowTitles-Detail 2 2 3_STUD aligned by INSTIT" xfId="5048" xr:uid="{00000000-0005-0000-0000-00004C6B0000}"/>
    <cellStyle name="RowTitles-Detail 2 2 4" xfId="391" xr:uid="{00000000-0005-0000-0000-00004D6B0000}"/>
    <cellStyle name="RowTitles-Detail 2 2 4 2" xfId="747" xr:uid="{00000000-0005-0000-0000-00004E6B0000}"/>
    <cellStyle name="RowTitles-Detail 2 2 4 2 2" xfId="2902" xr:uid="{00000000-0005-0000-0000-00004F6B0000}"/>
    <cellStyle name="RowTitles-Detail 2 2 4 2 2 2" xfId="12543" xr:uid="{00000000-0005-0000-0000-0000506B0000}"/>
    <cellStyle name="RowTitles-Detail 2 2 4 2 2 2 2" xfId="22943" xr:uid="{00000000-0005-0000-0000-0000516B0000}"/>
    <cellStyle name="RowTitles-Detail 2 2 4 2 2 2 2 2" xfId="34480" xr:uid="{00000000-0005-0000-0000-0000526B0000}"/>
    <cellStyle name="RowTitles-Detail 2 2 4 2 2 2 3" xfId="31824" xr:uid="{00000000-0005-0000-0000-0000536B0000}"/>
    <cellStyle name="RowTitles-Detail 2 2 4 2 2 3" xfId="16190" xr:uid="{00000000-0005-0000-0000-0000546B0000}"/>
    <cellStyle name="RowTitles-Detail 2 2 4 2 2 3 2" xfId="28856" xr:uid="{00000000-0005-0000-0000-0000556B0000}"/>
    <cellStyle name="RowTitles-Detail 2 2 4 2 2 3 2 2" xfId="37643" xr:uid="{00000000-0005-0000-0000-0000566B0000}"/>
    <cellStyle name="RowTitles-Detail 2 2 4 2 2 4" xfId="6871" xr:uid="{00000000-0005-0000-0000-0000576B0000}"/>
    <cellStyle name="RowTitles-Detail 2 2 4 2 2 4 2" xfId="18793" xr:uid="{00000000-0005-0000-0000-0000586B0000}"/>
    <cellStyle name="RowTitles-Detail 2 2 4 2 2 5" xfId="18005" xr:uid="{00000000-0005-0000-0000-0000596B0000}"/>
    <cellStyle name="RowTitles-Detail 2 2 4 2 3" xfId="3528" xr:uid="{00000000-0005-0000-0000-00005A6B0000}"/>
    <cellStyle name="RowTitles-Detail 2 2 4 2 3 2" xfId="13160" xr:uid="{00000000-0005-0000-0000-00005B6B0000}"/>
    <cellStyle name="RowTitles-Detail 2 2 4 2 3 2 2" xfId="23527" xr:uid="{00000000-0005-0000-0000-00005C6B0000}"/>
    <cellStyle name="RowTitles-Detail 2 2 4 2 3 2 2 2" xfId="34976" xr:uid="{00000000-0005-0000-0000-00005D6B0000}"/>
    <cellStyle name="RowTitles-Detail 2 2 4 2 3 2 3" xfId="32340" xr:uid="{00000000-0005-0000-0000-00005E6B0000}"/>
    <cellStyle name="RowTitles-Detail 2 2 4 2 3 3" xfId="16769" xr:uid="{00000000-0005-0000-0000-00005F6B0000}"/>
    <cellStyle name="RowTitles-Detail 2 2 4 2 3 3 2" xfId="29435" xr:uid="{00000000-0005-0000-0000-0000606B0000}"/>
    <cellStyle name="RowTitles-Detail 2 2 4 2 3 3 2 2" xfId="38216" xr:uid="{00000000-0005-0000-0000-0000616B0000}"/>
    <cellStyle name="RowTitles-Detail 2 2 4 2 3 4" xfId="8378" xr:uid="{00000000-0005-0000-0000-0000626B0000}"/>
    <cellStyle name="RowTitles-Detail 2 2 4 2 3 4 2" xfId="20092" xr:uid="{00000000-0005-0000-0000-0000636B0000}"/>
    <cellStyle name="RowTitles-Detail 2 2 4 2 3 5" xfId="13223" xr:uid="{00000000-0005-0000-0000-0000646B0000}"/>
    <cellStyle name="RowTitles-Detail 2 2 4 2 4" xfId="9172" xr:uid="{00000000-0005-0000-0000-0000656B0000}"/>
    <cellStyle name="RowTitles-Detail 2 2 4 2 4 2" xfId="17839" xr:uid="{00000000-0005-0000-0000-0000666B0000}"/>
    <cellStyle name="RowTitles-Detail 2 2 4 2 5" xfId="10165" xr:uid="{00000000-0005-0000-0000-0000676B0000}"/>
    <cellStyle name="RowTitles-Detail 2 2 4 2 5 2" xfId="25999" xr:uid="{00000000-0005-0000-0000-0000686B0000}"/>
    <cellStyle name="RowTitles-Detail 2 2 4 2 5 2 2" xfId="35726" xr:uid="{00000000-0005-0000-0000-0000696B0000}"/>
    <cellStyle name="RowTitles-Detail 2 2 4 3" xfId="1026" xr:uid="{00000000-0005-0000-0000-00006A6B0000}"/>
    <cellStyle name="RowTitles-Detail 2 2 4 3 2" xfId="2903" xr:uid="{00000000-0005-0000-0000-00006B6B0000}"/>
    <cellStyle name="RowTitles-Detail 2 2 4 3 2 2" xfId="12544" xr:uid="{00000000-0005-0000-0000-00006C6B0000}"/>
    <cellStyle name="RowTitles-Detail 2 2 4 3 2 2 2" xfId="22944" xr:uid="{00000000-0005-0000-0000-00006D6B0000}"/>
    <cellStyle name="RowTitles-Detail 2 2 4 3 2 2 2 2" xfId="34481" xr:uid="{00000000-0005-0000-0000-00006E6B0000}"/>
    <cellStyle name="RowTitles-Detail 2 2 4 3 2 2 3" xfId="31825" xr:uid="{00000000-0005-0000-0000-00006F6B0000}"/>
    <cellStyle name="RowTitles-Detail 2 2 4 3 2 3" xfId="16191" xr:uid="{00000000-0005-0000-0000-0000706B0000}"/>
    <cellStyle name="RowTitles-Detail 2 2 4 3 2 3 2" xfId="28857" xr:uid="{00000000-0005-0000-0000-0000716B0000}"/>
    <cellStyle name="RowTitles-Detail 2 2 4 3 2 3 2 2" xfId="37644" xr:uid="{00000000-0005-0000-0000-0000726B0000}"/>
    <cellStyle name="RowTitles-Detail 2 2 4 3 2 4" xfId="7094" xr:uid="{00000000-0005-0000-0000-0000736B0000}"/>
    <cellStyle name="RowTitles-Detail 2 2 4 3 2 4 2" xfId="18388" xr:uid="{00000000-0005-0000-0000-0000746B0000}"/>
    <cellStyle name="RowTitles-Detail 2 2 4 3 2 5" xfId="25329" xr:uid="{00000000-0005-0000-0000-0000756B0000}"/>
    <cellStyle name="RowTitles-Detail 2 2 4 3 3" xfId="3804" xr:uid="{00000000-0005-0000-0000-0000766B0000}"/>
    <cellStyle name="RowTitles-Detail 2 2 4 3 3 2" xfId="13431" xr:uid="{00000000-0005-0000-0000-0000776B0000}"/>
    <cellStyle name="RowTitles-Detail 2 2 4 3 3 2 2" xfId="23792" xr:uid="{00000000-0005-0000-0000-0000786B0000}"/>
    <cellStyle name="RowTitles-Detail 2 2 4 3 3 2 2 2" xfId="35141" xr:uid="{00000000-0005-0000-0000-0000796B0000}"/>
    <cellStyle name="RowTitles-Detail 2 2 4 3 3 2 3" xfId="32533" xr:uid="{00000000-0005-0000-0000-00007A6B0000}"/>
    <cellStyle name="RowTitles-Detail 2 2 4 3 3 3" xfId="17024" xr:uid="{00000000-0005-0000-0000-00007B6B0000}"/>
    <cellStyle name="RowTitles-Detail 2 2 4 3 3 3 2" xfId="29690" xr:uid="{00000000-0005-0000-0000-00007C6B0000}"/>
    <cellStyle name="RowTitles-Detail 2 2 4 3 3 3 2 2" xfId="38469" xr:uid="{00000000-0005-0000-0000-00007D6B0000}"/>
    <cellStyle name="RowTitles-Detail 2 2 4 3 3 4" xfId="8602" xr:uid="{00000000-0005-0000-0000-00007E6B0000}"/>
    <cellStyle name="RowTitles-Detail 2 2 4 3 3 4 2" xfId="25526" xr:uid="{00000000-0005-0000-0000-00007F6B0000}"/>
    <cellStyle name="RowTitles-Detail 2 2 4 3 3 5" xfId="20869" xr:uid="{00000000-0005-0000-0000-0000806B0000}"/>
    <cellStyle name="RowTitles-Detail 2 2 4 3 4" xfId="9398" xr:uid="{00000000-0005-0000-0000-0000816B0000}"/>
    <cellStyle name="RowTitles-Detail 2 2 4 3 4 2" xfId="20762" xr:uid="{00000000-0005-0000-0000-0000826B0000}"/>
    <cellStyle name="RowTitles-Detail 2 2 4 3 5" xfId="10748" xr:uid="{00000000-0005-0000-0000-0000836B0000}"/>
    <cellStyle name="RowTitles-Detail 2 2 4 3 5 2" xfId="21216" xr:uid="{00000000-0005-0000-0000-0000846B0000}"/>
    <cellStyle name="RowTitles-Detail 2 2 4 3 5 2 2" xfId="33483" xr:uid="{00000000-0005-0000-0000-0000856B0000}"/>
    <cellStyle name="RowTitles-Detail 2 2 4 3 5 3" xfId="30612" xr:uid="{00000000-0005-0000-0000-0000866B0000}"/>
    <cellStyle name="RowTitles-Detail 2 2 4 3 6" xfId="14429" xr:uid="{00000000-0005-0000-0000-0000876B0000}"/>
    <cellStyle name="RowTitles-Detail 2 2 4 3 6 2" xfId="27122" xr:uid="{00000000-0005-0000-0000-0000886B0000}"/>
    <cellStyle name="RowTitles-Detail 2 2 4 3 6 2 2" xfId="35959" xr:uid="{00000000-0005-0000-0000-0000896B0000}"/>
    <cellStyle name="RowTitles-Detail 2 2 4 3 7" xfId="5553" xr:uid="{00000000-0005-0000-0000-00008A6B0000}"/>
    <cellStyle name="RowTitles-Detail 2 2 4 3 7 2" xfId="18115" xr:uid="{00000000-0005-0000-0000-00008B6B0000}"/>
    <cellStyle name="RowTitles-Detail 2 2 4 3 8" xfId="19733" xr:uid="{00000000-0005-0000-0000-00008C6B0000}"/>
    <cellStyle name="RowTitles-Detail 2 2 4 4" xfId="1259" xr:uid="{00000000-0005-0000-0000-00008D6B0000}"/>
    <cellStyle name="RowTitles-Detail 2 2 4 4 2" xfId="2904" xr:uid="{00000000-0005-0000-0000-00008E6B0000}"/>
    <cellStyle name="RowTitles-Detail 2 2 4 4 2 2" xfId="12545" xr:uid="{00000000-0005-0000-0000-00008F6B0000}"/>
    <cellStyle name="RowTitles-Detail 2 2 4 4 2 2 2" xfId="22945" xr:uid="{00000000-0005-0000-0000-0000906B0000}"/>
    <cellStyle name="RowTitles-Detail 2 2 4 4 2 2 2 2" xfId="34482" xr:uid="{00000000-0005-0000-0000-0000916B0000}"/>
    <cellStyle name="RowTitles-Detail 2 2 4 4 2 2 3" xfId="31826" xr:uid="{00000000-0005-0000-0000-0000926B0000}"/>
    <cellStyle name="RowTitles-Detail 2 2 4 4 2 3" xfId="16192" xr:uid="{00000000-0005-0000-0000-0000936B0000}"/>
    <cellStyle name="RowTitles-Detail 2 2 4 4 2 3 2" xfId="28858" xr:uid="{00000000-0005-0000-0000-0000946B0000}"/>
    <cellStyle name="RowTitles-Detail 2 2 4 4 2 3 2 2" xfId="37645" xr:uid="{00000000-0005-0000-0000-0000956B0000}"/>
    <cellStyle name="RowTitles-Detail 2 2 4 4 2 4" xfId="7610" xr:uid="{00000000-0005-0000-0000-0000966B0000}"/>
    <cellStyle name="RowTitles-Detail 2 2 4 4 2 4 2" xfId="24849" xr:uid="{00000000-0005-0000-0000-0000976B0000}"/>
    <cellStyle name="RowTitles-Detail 2 2 4 4 2 5" xfId="26511" xr:uid="{00000000-0005-0000-0000-0000986B0000}"/>
    <cellStyle name="RowTitles-Detail 2 2 4 4 3" xfId="4037" xr:uid="{00000000-0005-0000-0000-0000996B0000}"/>
    <cellStyle name="RowTitles-Detail 2 2 4 4 3 2" xfId="13659" xr:uid="{00000000-0005-0000-0000-00009A6B0000}"/>
    <cellStyle name="RowTitles-Detail 2 2 4 4 3 2 2" xfId="24011" xr:uid="{00000000-0005-0000-0000-00009B6B0000}"/>
    <cellStyle name="RowTitles-Detail 2 2 4 4 3 2 2 2" xfId="35289" xr:uid="{00000000-0005-0000-0000-00009C6B0000}"/>
    <cellStyle name="RowTitles-Detail 2 2 4 4 3 2 3" xfId="32704" xr:uid="{00000000-0005-0000-0000-00009D6B0000}"/>
    <cellStyle name="RowTitles-Detail 2 2 4 4 3 3" xfId="17237" xr:uid="{00000000-0005-0000-0000-00009E6B0000}"/>
    <cellStyle name="RowTitles-Detail 2 2 4 4 3 3 2" xfId="29903" xr:uid="{00000000-0005-0000-0000-00009F6B0000}"/>
    <cellStyle name="RowTitles-Detail 2 2 4 4 3 3 2 2" xfId="38680" xr:uid="{00000000-0005-0000-0000-0000A06B0000}"/>
    <cellStyle name="RowTitles-Detail 2 2 4 4 3 4" xfId="9933" xr:uid="{00000000-0005-0000-0000-0000A16B0000}"/>
    <cellStyle name="RowTitles-Detail 2 2 4 4 3 4 2" xfId="25814" xr:uid="{00000000-0005-0000-0000-0000A26B0000}"/>
    <cellStyle name="RowTitles-Detail 2 2 4 4 3 5" xfId="4847" xr:uid="{00000000-0005-0000-0000-0000A36B0000}"/>
    <cellStyle name="RowTitles-Detail 2 2 4 4 4" xfId="10930" xr:uid="{00000000-0005-0000-0000-0000A46B0000}"/>
    <cellStyle name="RowTitles-Detail 2 2 4 4 4 2" xfId="21370" xr:uid="{00000000-0005-0000-0000-0000A56B0000}"/>
    <cellStyle name="RowTitles-Detail 2 2 4 4 4 2 2" xfId="33574" xr:uid="{00000000-0005-0000-0000-0000A66B0000}"/>
    <cellStyle name="RowTitles-Detail 2 2 4 4 4 3" xfId="30719" xr:uid="{00000000-0005-0000-0000-0000A76B0000}"/>
    <cellStyle name="RowTitles-Detail 2 2 4 4 5" xfId="14637" xr:uid="{00000000-0005-0000-0000-0000A86B0000}"/>
    <cellStyle name="RowTitles-Detail 2 2 4 4 5 2" xfId="27322" xr:uid="{00000000-0005-0000-0000-0000A96B0000}"/>
    <cellStyle name="RowTitles-Detail 2 2 4 4 5 2 2" xfId="36151" xr:uid="{00000000-0005-0000-0000-0000AA6B0000}"/>
    <cellStyle name="RowTitles-Detail 2 2 4 4 6" xfId="6064" xr:uid="{00000000-0005-0000-0000-0000AB6B0000}"/>
    <cellStyle name="RowTitles-Detail 2 2 4 4 6 2" xfId="19321" xr:uid="{00000000-0005-0000-0000-0000AC6B0000}"/>
    <cellStyle name="RowTitles-Detail 2 2 4 4 7" xfId="26097" xr:uid="{00000000-0005-0000-0000-0000AD6B0000}"/>
    <cellStyle name="RowTitles-Detail 2 2 4 5" xfId="1476" xr:uid="{00000000-0005-0000-0000-0000AE6B0000}"/>
    <cellStyle name="RowTitles-Detail 2 2 4 5 2" xfId="2905" xr:uid="{00000000-0005-0000-0000-0000AF6B0000}"/>
    <cellStyle name="RowTitles-Detail 2 2 4 5 2 2" xfId="12546" xr:uid="{00000000-0005-0000-0000-0000B06B0000}"/>
    <cellStyle name="RowTitles-Detail 2 2 4 5 2 2 2" xfId="22946" xr:uid="{00000000-0005-0000-0000-0000B16B0000}"/>
    <cellStyle name="RowTitles-Detail 2 2 4 5 2 2 2 2" xfId="34483" xr:uid="{00000000-0005-0000-0000-0000B26B0000}"/>
    <cellStyle name="RowTitles-Detail 2 2 4 5 2 2 3" xfId="31827" xr:uid="{00000000-0005-0000-0000-0000B36B0000}"/>
    <cellStyle name="RowTitles-Detail 2 2 4 5 2 3" xfId="16193" xr:uid="{00000000-0005-0000-0000-0000B46B0000}"/>
    <cellStyle name="RowTitles-Detail 2 2 4 5 2 3 2" xfId="28859" xr:uid="{00000000-0005-0000-0000-0000B56B0000}"/>
    <cellStyle name="RowTitles-Detail 2 2 4 5 2 3 2 2" xfId="37646" xr:uid="{00000000-0005-0000-0000-0000B66B0000}"/>
    <cellStyle name="RowTitles-Detail 2 2 4 5 2 4" xfId="7611" xr:uid="{00000000-0005-0000-0000-0000B76B0000}"/>
    <cellStyle name="RowTitles-Detail 2 2 4 5 2 4 2" xfId="26623" xr:uid="{00000000-0005-0000-0000-0000B86B0000}"/>
    <cellStyle name="RowTitles-Detail 2 2 4 5 2 5" xfId="18897" xr:uid="{00000000-0005-0000-0000-0000B96B0000}"/>
    <cellStyle name="RowTitles-Detail 2 2 4 5 3" xfId="4254" xr:uid="{00000000-0005-0000-0000-0000BA6B0000}"/>
    <cellStyle name="RowTitles-Detail 2 2 4 5 3 2" xfId="13876" xr:uid="{00000000-0005-0000-0000-0000BB6B0000}"/>
    <cellStyle name="RowTitles-Detail 2 2 4 5 3 2 2" xfId="24218" xr:uid="{00000000-0005-0000-0000-0000BC6B0000}"/>
    <cellStyle name="RowTitles-Detail 2 2 4 5 3 2 2 2" xfId="35430" xr:uid="{00000000-0005-0000-0000-0000BD6B0000}"/>
    <cellStyle name="RowTitles-Detail 2 2 4 5 3 2 3" xfId="32866" xr:uid="{00000000-0005-0000-0000-0000BE6B0000}"/>
    <cellStyle name="RowTitles-Detail 2 2 4 5 3 3" xfId="17436" xr:uid="{00000000-0005-0000-0000-0000BF6B0000}"/>
    <cellStyle name="RowTitles-Detail 2 2 4 5 3 3 2" xfId="30102" xr:uid="{00000000-0005-0000-0000-0000C06B0000}"/>
    <cellStyle name="RowTitles-Detail 2 2 4 5 3 3 2 2" xfId="38879" xr:uid="{00000000-0005-0000-0000-0000C16B0000}"/>
    <cellStyle name="RowTitles-Detail 2 2 4 5 3 4" xfId="9934" xr:uid="{00000000-0005-0000-0000-0000C26B0000}"/>
    <cellStyle name="RowTitles-Detail 2 2 4 5 3 4 2" xfId="27671" xr:uid="{00000000-0005-0000-0000-0000C36B0000}"/>
    <cellStyle name="RowTitles-Detail 2 2 4 5 3 5" xfId="20583" xr:uid="{00000000-0005-0000-0000-0000C46B0000}"/>
    <cellStyle name="RowTitles-Detail 2 2 4 5 4" xfId="11147" xr:uid="{00000000-0005-0000-0000-0000C56B0000}"/>
    <cellStyle name="RowTitles-Detail 2 2 4 5 4 2" xfId="21578" xr:uid="{00000000-0005-0000-0000-0000C66B0000}"/>
    <cellStyle name="RowTitles-Detail 2 2 4 5 4 2 2" xfId="33715" xr:uid="{00000000-0005-0000-0000-0000C76B0000}"/>
    <cellStyle name="RowTitles-Detail 2 2 4 5 4 3" xfId="30881" xr:uid="{00000000-0005-0000-0000-0000C86B0000}"/>
    <cellStyle name="RowTitles-Detail 2 2 4 5 5" xfId="14854" xr:uid="{00000000-0005-0000-0000-0000C96B0000}"/>
    <cellStyle name="RowTitles-Detail 2 2 4 5 5 2" xfId="27531" xr:uid="{00000000-0005-0000-0000-0000CA6B0000}"/>
    <cellStyle name="RowTitles-Detail 2 2 4 5 5 2 2" xfId="36350" xr:uid="{00000000-0005-0000-0000-0000CB6B0000}"/>
    <cellStyle name="RowTitles-Detail 2 2 4 5 6" xfId="6065" xr:uid="{00000000-0005-0000-0000-0000CC6B0000}"/>
    <cellStyle name="RowTitles-Detail 2 2 4 5 6 2" xfId="19510" xr:uid="{00000000-0005-0000-0000-0000CD6B0000}"/>
    <cellStyle name="RowTitles-Detail 2 2 4 5 7" xfId="21056" xr:uid="{00000000-0005-0000-0000-0000CE6B0000}"/>
    <cellStyle name="RowTitles-Detail 2 2 4 6" xfId="1678" xr:uid="{00000000-0005-0000-0000-0000CF6B0000}"/>
    <cellStyle name="RowTitles-Detail 2 2 4 6 2" xfId="2906" xr:uid="{00000000-0005-0000-0000-0000D06B0000}"/>
    <cellStyle name="RowTitles-Detail 2 2 4 6 2 2" xfId="12547" xr:uid="{00000000-0005-0000-0000-0000D16B0000}"/>
    <cellStyle name="RowTitles-Detail 2 2 4 6 2 2 2" xfId="22947" xr:uid="{00000000-0005-0000-0000-0000D26B0000}"/>
    <cellStyle name="RowTitles-Detail 2 2 4 6 2 2 2 2" xfId="34484" xr:uid="{00000000-0005-0000-0000-0000D36B0000}"/>
    <cellStyle name="RowTitles-Detail 2 2 4 6 2 2 3" xfId="31828" xr:uid="{00000000-0005-0000-0000-0000D46B0000}"/>
    <cellStyle name="RowTitles-Detail 2 2 4 6 2 3" xfId="16194" xr:uid="{00000000-0005-0000-0000-0000D56B0000}"/>
    <cellStyle name="RowTitles-Detail 2 2 4 6 2 3 2" xfId="28860" xr:uid="{00000000-0005-0000-0000-0000D66B0000}"/>
    <cellStyle name="RowTitles-Detail 2 2 4 6 2 3 2 2" xfId="37647" xr:uid="{00000000-0005-0000-0000-0000D76B0000}"/>
    <cellStyle name="RowTitles-Detail 2 2 4 6 2 4" xfId="7612" xr:uid="{00000000-0005-0000-0000-0000D86B0000}"/>
    <cellStyle name="RowTitles-Detail 2 2 4 6 2 4 2" xfId="18464" xr:uid="{00000000-0005-0000-0000-0000D96B0000}"/>
    <cellStyle name="RowTitles-Detail 2 2 4 6 2 5" xfId="25566" xr:uid="{00000000-0005-0000-0000-0000DA6B0000}"/>
    <cellStyle name="RowTitles-Detail 2 2 4 6 3" xfId="4456" xr:uid="{00000000-0005-0000-0000-0000DB6B0000}"/>
    <cellStyle name="RowTitles-Detail 2 2 4 6 3 2" xfId="14078" xr:uid="{00000000-0005-0000-0000-0000DC6B0000}"/>
    <cellStyle name="RowTitles-Detail 2 2 4 6 3 2 2" xfId="24410" xr:uid="{00000000-0005-0000-0000-0000DD6B0000}"/>
    <cellStyle name="RowTitles-Detail 2 2 4 6 3 2 2 2" xfId="35561" xr:uid="{00000000-0005-0000-0000-0000DE6B0000}"/>
    <cellStyle name="RowTitles-Detail 2 2 4 6 3 2 3" xfId="33018" xr:uid="{00000000-0005-0000-0000-0000DF6B0000}"/>
    <cellStyle name="RowTitles-Detail 2 2 4 6 3 3" xfId="17623" xr:uid="{00000000-0005-0000-0000-0000E06B0000}"/>
    <cellStyle name="RowTitles-Detail 2 2 4 6 3 3 2" xfId="30289" xr:uid="{00000000-0005-0000-0000-0000E16B0000}"/>
    <cellStyle name="RowTitles-Detail 2 2 4 6 3 3 2 2" xfId="39066" xr:uid="{00000000-0005-0000-0000-0000E26B0000}"/>
    <cellStyle name="RowTitles-Detail 2 2 4 6 3 4" xfId="9935" xr:uid="{00000000-0005-0000-0000-0000E36B0000}"/>
    <cellStyle name="RowTitles-Detail 2 2 4 6 3 4 2" xfId="19403" xr:uid="{00000000-0005-0000-0000-0000E46B0000}"/>
    <cellStyle name="RowTitles-Detail 2 2 4 6 3 5" xfId="18440" xr:uid="{00000000-0005-0000-0000-0000E56B0000}"/>
    <cellStyle name="RowTitles-Detail 2 2 4 6 4" xfId="11349" xr:uid="{00000000-0005-0000-0000-0000E66B0000}"/>
    <cellStyle name="RowTitles-Detail 2 2 4 6 4 2" xfId="21774" xr:uid="{00000000-0005-0000-0000-0000E76B0000}"/>
    <cellStyle name="RowTitles-Detail 2 2 4 6 4 2 2" xfId="33846" xr:uid="{00000000-0005-0000-0000-0000E86B0000}"/>
    <cellStyle name="RowTitles-Detail 2 2 4 6 4 3" xfId="31033" xr:uid="{00000000-0005-0000-0000-0000E96B0000}"/>
    <cellStyle name="RowTitles-Detail 2 2 4 6 5" xfId="15056" xr:uid="{00000000-0005-0000-0000-0000EA6B0000}"/>
    <cellStyle name="RowTitles-Detail 2 2 4 6 5 2" xfId="27725" xr:uid="{00000000-0005-0000-0000-0000EB6B0000}"/>
    <cellStyle name="RowTitles-Detail 2 2 4 6 5 2 2" xfId="36537" xr:uid="{00000000-0005-0000-0000-0000EC6B0000}"/>
    <cellStyle name="RowTitles-Detail 2 2 4 6 6" xfId="6066" xr:uid="{00000000-0005-0000-0000-0000ED6B0000}"/>
    <cellStyle name="RowTitles-Detail 2 2 4 6 6 2" xfId="25501" xr:uid="{00000000-0005-0000-0000-0000EE6B0000}"/>
    <cellStyle name="RowTitles-Detail 2 2 4 6 7" xfId="20199" xr:uid="{00000000-0005-0000-0000-0000EF6B0000}"/>
    <cellStyle name="RowTitles-Detail 2 2 4 7" xfId="2901" xr:uid="{00000000-0005-0000-0000-0000F06B0000}"/>
    <cellStyle name="RowTitles-Detail 2 2 4 7 2" xfId="12542" xr:uid="{00000000-0005-0000-0000-0000F16B0000}"/>
    <cellStyle name="RowTitles-Detail 2 2 4 7 2 2" xfId="22942" xr:uid="{00000000-0005-0000-0000-0000F26B0000}"/>
    <cellStyle name="RowTitles-Detail 2 2 4 7 2 2 2" xfId="34479" xr:uid="{00000000-0005-0000-0000-0000F36B0000}"/>
    <cellStyle name="RowTitles-Detail 2 2 4 7 2 3" xfId="31823" xr:uid="{00000000-0005-0000-0000-0000F46B0000}"/>
    <cellStyle name="RowTitles-Detail 2 2 4 7 3" xfId="16189" xr:uid="{00000000-0005-0000-0000-0000F56B0000}"/>
    <cellStyle name="RowTitles-Detail 2 2 4 7 3 2" xfId="28855" xr:uid="{00000000-0005-0000-0000-0000F66B0000}"/>
    <cellStyle name="RowTitles-Detail 2 2 4 7 3 2 2" xfId="37642" xr:uid="{00000000-0005-0000-0000-0000F76B0000}"/>
    <cellStyle name="RowTitles-Detail 2 2 4 7 4" xfId="6433" xr:uid="{00000000-0005-0000-0000-0000F86B0000}"/>
    <cellStyle name="RowTitles-Detail 2 2 4 7 4 2" xfId="25961" xr:uid="{00000000-0005-0000-0000-0000F96B0000}"/>
    <cellStyle name="RowTitles-Detail 2 2 4 7 5" xfId="18594" xr:uid="{00000000-0005-0000-0000-0000FA6B0000}"/>
    <cellStyle name="RowTitles-Detail 2 2 4 8" xfId="8002" xr:uid="{00000000-0005-0000-0000-0000FB6B0000}"/>
    <cellStyle name="RowTitles-Detail 2 2 4 8 2" xfId="26456" xr:uid="{00000000-0005-0000-0000-0000FC6B0000}"/>
    <cellStyle name="RowTitles-Detail 2 2 4 9" xfId="10315" xr:uid="{00000000-0005-0000-0000-0000FD6B0000}"/>
    <cellStyle name="RowTitles-Detail 2 2 4 9 2" xfId="7197" xr:uid="{00000000-0005-0000-0000-0000FE6B0000}"/>
    <cellStyle name="RowTitles-Detail 2 2 4 9 2 2" xfId="17828" xr:uid="{00000000-0005-0000-0000-0000FF6B0000}"/>
    <cellStyle name="RowTitles-Detail 2 2 4_STUD aligned by INSTIT" xfId="5052" xr:uid="{00000000-0005-0000-0000-0000006C0000}"/>
    <cellStyle name="RowTitles-Detail 2 2 5" xfId="444" xr:uid="{00000000-0005-0000-0000-0000016C0000}"/>
    <cellStyle name="RowTitles-Detail 2 2 5 2" xfId="800" xr:uid="{00000000-0005-0000-0000-0000026C0000}"/>
    <cellStyle name="RowTitles-Detail 2 2 5 2 2" xfId="2908" xr:uid="{00000000-0005-0000-0000-0000036C0000}"/>
    <cellStyle name="RowTitles-Detail 2 2 5 2 2 2" xfId="12549" xr:uid="{00000000-0005-0000-0000-0000046C0000}"/>
    <cellStyle name="RowTitles-Detail 2 2 5 2 2 2 2" xfId="22949" xr:uid="{00000000-0005-0000-0000-0000056C0000}"/>
    <cellStyle name="RowTitles-Detail 2 2 5 2 2 2 2 2" xfId="34486" xr:uid="{00000000-0005-0000-0000-0000066C0000}"/>
    <cellStyle name="RowTitles-Detail 2 2 5 2 2 2 3" xfId="31830" xr:uid="{00000000-0005-0000-0000-0000076C0000}"/>
    <cellStyle name="RowTitles-Detail 2 2 5 2 2 3" xfId="16196" xr:uid="{00000000-0005-0000-0000-0000086C0000}"/>
    <cellStyle name="RowTitles-Detail 2 2 5 2 2 3 2" xfId="28862" xr:uid="{00000000-0005-0000-0000-0000096C0000}"/>
    <cellStyle name="RowTitles-Detail 2 2 5 2 2 3 2 2" xfId="37649" xr:uid="{00000000-0005-0000-0000-00000A6C0000}"/>
    <cellStyle name="RowTitles-Detail 2 2 5 2 2 4" xfId="6749" xr:uid="{00000000-0005-0000-0000-00000B6C0000}"/>
    <cellStyle name="RowTitles-Detail 2 2 5 2 2 4 2" xfId="17871" xr:uid="{00000000-0005-0000-0000-00000C6C0000}"/>
    <cellStyle name="RowTitles-Detail 2 2 5 2 2 5" xfId="19530" xr:uid="{00000000-0005-0000-0000-00000D6C0000}"/>
    <cellStyle name="RowTitles-Detail 2 2 5 2 3" xfId="3581" xr:uid="{00000000-0005-0000-0000-00000E6C0000}"/>
    <cellStyle name="RowTitles-Detail 2 2 5 2 3 2" xfId="13212" xr:uid="{00000000-0005-0000-0000-00000F6C0000}"/>
    <cellStyle name="RowTitles-Detail 2 2 5 2 3 2 2" xfId="23579" xr:uid="{00000000-0005-0000-0000-0000106C0000}"/>
    <cellStyle name="RowTitles-Detail 2 2 5 2 3 2 2 2" xfId="35008" xr:uid="{00000000-0005-0000-0000-0000116C0000}"/>
    <cellStyle name="RowTitles-Detail 2 2 5 2 3 2 3" xfId="32377" xr:uid="{00000000-0005-0000-0000-0000126C0000}"/>
    <cellStyle name="RowTitles-Detail 2 2 5 2 3 3" xfId="16821" xr:uid="{00000000-0005-0000-0000-0000136C0000}"/>
    <cellStyle name="RowTitles-Detail 2 2 5 2 3 3 2" xfId="29487" xr:uid="{00000000-0005-0000-0000-0000146C0000}"/>
    <cellStyle name="RowTitles-Detail 2 2 5 2 3 3 2 2" xfId="38267" xr:uid="{00000000-0005-0000-0000-0000156C0000}"/>
    <cellStyle name="RowTitles-Detail 2 2 5 2 3 4" xfId="8254" xr:uid="{00000000-0005-0000-0000-0000166C0000}"/>
    <cellStyle name="RowTitles-Detail 2 2 5 2 3 4 2" xfId="25542" xr:uid="{00000000-0005-0000-0000-0000176C0000}"/>
    <cellStyle name="RowTitles-Detail 2 2 5 2 3 5" xfId="26887" xr:uid="{00000000-0005-0000-0000-0000186C0000}"/>
    <cellStyle name="RowTitles-Detail 2 2 5 2 4" xfId="9045" xr:uid="{00000000-0005-0000-0000-0000196C0000}"/>
    <cellStyle name="RowTitles-Detail 2 2 5 2 4 2" xfId="18681" xr:uid="{00000000-0005-0000-0000-00001A6C0000}"/>
    <cellStyle name="RowTitles-Detail 2 2 5 2 5" xfId="10564" xr:uid="{00000000-0005-0000-0000-00001B6C0000}"/>
    <cellStyle name="RowTitles-Detail 2 2 5 2 5 2" xfId="21051" xr:uid="{00000000-0005-0000-0000-00001C6C0000}"/>
    <cellStyle name="RowTitles-Detail 2 2 5 2 5 2 2" xfId="33398" xr:uid="{00000000-0005-0000-0000-00001D6C0000}"/>
    <cellStyle name="RowTitles-Detail 2 2 5 2 5 3" xfId="30509" xr:uid="{00000000-0005-0000-0000-00001E6C0000}"/>
    <cellStyle name="RowTitles-Detail 2 2 5 2 6" xfId="10155" xr:uid="{00000000-0005-0000-0000-00001F6C0000}"/>
    <cellStyle name="RowTitles-Detail 2 2 5 2 6 2" xfId="7182" xr:uid="{00000000-0005-0000-0000-0000206C0000}"/>
    <cellStyle name="RowTitles-Detail 2 2 5 2 6 2 2" xfId="18481" xr:uid="{00000000-0005-0000-0000-0000216C0000}"/>
    <cellStyle name="RowTitles-Detail 2 2 5 2 7" xfId="5276" xr:uid="{00000000-0005-0000-0000-0000226C0000}"/>
    <cellStyle name="RowTitles-Detail 2 2 5 2 7 2" xfId="24926" xr:uid="{00000000-0005-0000-0000-0000236C0000}"/>
    <cellStyle name="RowTitles-Detail 2 2 5 2 8" xfId="5396" xr:uid="{00000000-0005-0000-0000-0000246C0000}"/>
    <cellStyle name="RowTitles-Detail 2 2 5 3" xfId="1079" xr:uid="{00000000-0005-0000-0000-0000256C0000}"/>
    <cellStyle name="RowTitles-Detail 2 2 5 3 2" xfId="2909" xr:uid="{00000000-0005-0000-0000-0000266C0000}"/>
    <cellStyle name="RowTitles-Detail 2 2 5 3 2 2" xfId="12550" xr:uid="{00000000-0005-0000-0000-0000276C0000}"/>
    <cellStyle name="RowTitles-Detail 2 2 5 3 2 2 2" xfId="22950" xr:uid="{00000000-0005-0000-0000-0000286C0000}"/>
    <cellStyle name="RowTitles-Detail 2 2 5 3 2 2 2 2" xfId="34487" xr:uid="{00000000-0005-0000-0000-0000296C0000}"/>
    <cellStyle name="RowTitles-Detail 2 2 5 3 2 2 3" xfId="31831" xr:uid="{00000000-0005-0000-0000-00002A6C0000}"/>
    <cellStyle name="RowTitles-Detail 2 2 5 3 2 3" xfId="16197" xr:uid="{00000000-0005-0000-0000-00002B6C0000}"/>
    <cellStyle name="RowTitles-Detail 2 2 5 3 2 3 2" xfId="28863" xr:uid="{00000000-0005-0000-0000-00002C6C0000}"/>
    <cellStyle name="RowTitles-Detail 2 2 5 3 2 3 2 2" xfId="37650" xr:uid="{00000000-0005-0000-0000-00002D6C0000}"/>
    <cellStyle name="RowTitles-Detail 2 2 5 3 2 4" xfId="6923" xr:uid="{00000000-0005-0000-0000-00002E6C0000}"/>
    <cellStyle name="RowTitles-Detail 2 2 5 3 2 4 2" xfId="26403" xr:uid="{00000000-0005-0000-0000-00002F6C0000}"/>
    <cellStyle name="RowTitles-Detail 2 2 5 3 2 5" xfId="18376" xr:uid="{00000000-0005-0000-0000-0000306C0000}"/>
    <cellStyle name="RowTitles-Detail 2 2 5 3 3" xfId="3857" xr:uid="{00000000-0005-0000-0000-0000316C0000}"/>
    <cellStyle name="RowTitles-Detail 2 2 5 3 3 2" xfId="13483" xr:uid="{00000000-0005-0000-0000-0000326C0000}"/>
    <cellStyle name="RowTitles-Detail 2 2 5 3 3 2 2" xfId="23844" xr:uid="{00000000-0005-0000-0000-0000336C0000}"/>
    <cellStyle name="RowTitles-Detail 2 2 5 3 3 2 2 2" xfId="35173" xr:uid="{00000000-0005-0000-0000-0000346C0000}"/>
    <cellStyle name="RowTitles-Detail 2 2 5 3 3 2 3" xfId="32570" xr:uid="{00000000-0005-0000-0000-0000356C0000}"/>
    <cellStyle name="RowTitles-Detail 2 2 5 3 3 3" xfId="17076" xr:uid="{00000000-0005-0000-0000-0000366C0000}"/>
    <cellStyle name="RowTitles-Detail 2 2 5 3 3 3 2" xfId="29742" xr:uid="{00000000-0005-0000-0000-0000376C0000}"/>
    <cellStyle name="RowTitles-Detail 2 2 5 3 3 3 2 2" xfId="38520" xr:uid="{00000000-0005-0000-0000-0000386C0000}"/>
    <cellStyle name="RowTitles-Detail 2 2 5 3 3 4" xfId="8430" xr:uid="{00000000-0005-0000-0000-0000396C0000}"/>
    <cellStyle name="RowTitles-Detail 2 2 5 3 3 4 2" xfId="19380" xr:uid="{00000000-0005-0000-0000-00003A6C0000}"/>
    <cellStyle name="RowTitles-Detail 2 2 5 3 3 5" xfId="18368" xr:uid="{00000000-0005-0000-0000-00003B6C0000}"/>
    <cellStyle name="RowTitles-Detail 2 2 5 3 4" xfId="9224" xr:uid="{00000000-0005-0000-0000-00003C6C0000}"/>
    <cellStyle name="RowTitles-Detail 2 2 5 3 4 2" xfId="19282" xr:uid="{00000000-0005-0000-0000-00003D6C0000}"/>
    <cellStyle name="RowTitles-Detail 2 2 5 3 5" xfId="14480" xr:uid="{00000000-0005-0000-0000-00003E6C0000}"/>
    <cellStyle name="RowTitles-Detail 2 2 5 3 5 2" xfId="27173" xr:uid="{00000000-0005-0000-0000-00003F6C0000}"/>
    <cellStyle name="RowTitles-Detail 2 2 5 3 5 2 2" xfId="36009" xr:uid="{00000000-0005-0000-0000-0000406C0000}"/>
    <cellStyle name="RowTitles-Detail 2 2 5 4" xfId="1312" xr:uid="{00000000-0005-0000-0000-0000416C0000}"/>
    <cellStyle name="RowTitles-Detail 2 2 5 4 2" xfId="2910" xr:uid="{00000000-0005-0000-0000-0000426C0000}"/>
    <cellStyle name="RowTitles-Detail 2 2 5 4 2 2" xfId="12551" xr:uid="{00000000-0005-0000-0000-0000436C0000}"/>
    <cellStyle name="RowTitles-Detail 2 2 5 4 2 2 2" xfId="22951" xr:uid="{00000000-0005-0000-0000-0000446C0000}"/>
    <cellStyle name="RowTitles-Detail 2 2 5 4 2 2 2 2" xfId="34488" xr:uid="{00000000-0005-0000-0000-0000456C0000}"/>
    <cellStyle name="RowTitles-Detail 2 2 5 4 2 2 3" xfId="31832" xr:uid="{00000000-0005-0000-0000-0000466C0000}"/>
    <cellStyle name="RowTitles-Detail 2 2 5 4 2 3" xfId="16198" xr:uid="{00000000-0005-0000-0000-0000476C0000}"/>
    <cellStyle name="RowTitles-Detail 2 2 5 4 2 3 2" xfId="28864" xr:uid="{00000000-0005-0000-0000-0000486C0000}"/>
    <cellStyle name="RowTitles-Detail 2 2 5 4 2 3 2 2" xfId="37651" xr:uid="{00000000-0005-0000-0000-0000496C0000}"/>
    <cellStyle name="RowTitles-Detail 2 2 5 4 2 4" xfId="7613" xr:uid="{00000000-0005-0000-0000-00004A6C0000}"/>
    <cellStyle name="RowTitles-Detail 2 2 5 4 2 4 2" xfId="20308" xr:uid="{00000000-0005-0000-0000-00004B6C0000}"/>
    <cellStyle name="RowTitles-Detail 2 2 5 4 2 5" xfId="24893" xr:uid="{00000000-0005-0000-0000-00004C6C0000}"/>
    <cellStyle name="RowTitles-Detail 2 2 5 4 3" xfId="4090" xr:uid="{00000000-0005-0000-0000-00004D6C0000}"/>
    <cellStyle name="RowTitles-Detail 2 2 5 4 3 2" xfId="13712" xr:uid="{00000000-0005-0000-0000-00004E6C0000}"/>
    <cellStyle name="RowTitles-Detail 2 2 5 4 3 2 2" xfId="24064" xr:uid="{00000000-0005-0000-0000-00004F6C0000}"/>
    <cellStyle name="RowTitles-Detail 2 2 5 4 3 2 2 2" xfId="35322" xr:uid="{00000000-0005-0000-0000-0000506C0000}"/>
    <cellStyle name="RowTitles-Detail 2 2 5 4 3 2 3" xfId="32742" xr:uid="{00000000-0005-0000-0000-0000516C0000}"/>
    <cellStyle name="RowTitles-Detail 2 2 5 4 3 3" xfId="17289" xr:uid="{00000000-0005-0000-0000-0000526C0000}"/>
    <cellStyle name="RowTitles-Detail 2 2 5 4 3 3 2" xfId="29955" xr:uid="{00000000-0005-0000-0000-0000536C0000}"/>
    <cellStyle name="RowTitles-Detail 2 2 5 4 3 3 2 2" xfId="38732" xr:uid="{00000000-0005-0000-0000-0000546C0000}"/>
    <cellStyle name="RowTitles-Detail 2 2 5 4 3 4" xfId="9936" xr:uid="{00000000-0005-0000-0000-0000556C0000}"/>
    <cellStyle name="RowTitles-Detail 2 2 5 4 3 4 2" xfId="25042" xr:uid="{00000000-0005-0000-0000-0000566C0000}"/>
    <cellStyle name="RowTitles-Detail 2 2 5 4 3 5" xfId="24650" xr:uid="{00000000-0005-0000-0000-0000576C0000}"/>
    <cellStyle name="RowTitles-Detail 2 2 5 4 4" xfId="10983" xr:uid="{00000000-0005-0000-0000-0000586C0000}"/>
    <cellStyle name="RowTitles-Detail 2 2 5 4 4 2" xfId="21422" xr:uid="{00000000-0005-0000-0000-0000596C0000}"/>
    <cellStyle name="RowTitles-Detail 2 2 5 4 4 2 2" xfId="33607" xr:uid="{00000000-0005-0000-0000-00005A6C0000}"/>
    <cellStyle name="RowTitles-Detail 2 2 5 4 4 3" xfId="30757" xr:uid="{00000000-0005-0000-0000-00005B6C0000}"/>
    <cellStyle name="RowTitles-Detail 2 2 5 4 5" xfId="14690" xr:uid="{00000000-0005-0000-0000-00005C6C0000}"/>
    <cellStyle name="RowTitles-Detail 2 2 5 4 5 2" xfId="27375" xr:uid="{00000000-0005-0000-0000-00005D6C0000}"/>
    <cellStyle name="RowTitles-Detail 2 2 5 4 5 2 2" xfId="36203" xr:uid="{00000000-0005-0000-0000-00005E6C0000}"/>
    <cellStyle name="RowTitles-Detail 2 2 5 4 6" xfId="6067" xr:uid="{00000000-0005-0000-0000-00005F6C0000}"/>
    <cellStyle name="RowTitles-Detail 2 2 5 4 6 2" xfId="19630" xr:uid="{00000000-0005-0000-0000-0000606C0000}"/>
    <cellStyle name="RowTitles-Detail 2 2 5 4 7" xfId="26170" xr:uid="{00000000-0005-0000-0000-0000616C0000}"/>
    <cellStyle name="RowTitles-Detail 2 2 5 5" xfId="1528" xr:uid="{00000000-0005-0000-0000-0000626C0000}"/>
    <cellStyle name="RowTitles-Detail 2 2 5 5 2" xfId="2911" xr:uid="{00000000-0005-0000-0000-0000636C0000}"/>
    <cellStyle name="RowTitles-Detail 2 2 5 5 2 2" xfId="12552" xr:uid="{00000000-0005-0000-0000-0000646C0000}"/>
    <cellStyle name="RowTitles-Detail 2 2 5 5 2 2 2" xfId="22952" xr:uid="{00000000-0005-0000-0000-0000656C0000}"/>
    <cellStyle name="RowTitles-Detail 2 2 5 5 2 2 2 2" xfId="34489" xr:uid="{00000000-0005-0000-0000-0000666C0000}"/>
    <cellStyle name="RowTitles-Detail 2 2 5 5 2 2 3" xfId="31833" xr:uid="{00000000-0005-0000-0000-0000676C0000}"/>
    <cellStyle name="RowTitles-Detail 2 2 5 5 2 3" xfId="16199" xr:uid="{00000000-0005-0000-0000-0000686C0000}"/>
    <cellStyle name="RowTitles-Detail 2 2 5 5 2 3 2" xfId="28865" xr:uid="{00000000-0005-0000-0000-0000696C0000}"/>
    <cellStyle name="RowTitles-Detail 2 2 5 5 2 3 2 2" xfId="37652" xr:uid="{00000000-0005-0000-0000-00006A6C0000}"/>
    <cellStyle name="RowTitles-Detail 2 2 5 5 2 4" xfId="7614" xr:uid="{00000000-0005-0000-0000-00006B6C0000}"/>
    <cellStyle name="RowTitles-Detail 2 2 5 5 2 4 2" xfId="25927" xr:uid="{00000000-0005-0000-0000-00006C6C0000}"/>
    <cellStyle name="RowTitles-Detail 2 2 5 5 2 5" xfId="25509" xr:uid="{00000000-0005-0000-0000-00006D6C0000}"/>
    <cellStyle name="RowTitles-Detail 2 2 5 5 3" xfId="4306" xr:uid="{00000000-0005-0000-0000-00006E6C0000}"/>
    <cellStyle name="RowTitles-Detail 2 2 5 5 3 2" xfId="13928" xr:uid="{00000000-0005-0000-0000-00006F6C0000}"/>
    <cellStyle name="RowTitles-Detail 2 2 5 5 3 2 2" xfId="24269" xr:uid="{00000000-0005-0000-0000-0000706C0000}"/>
    <cellStyle name="RowTitles-Detail 2 2 5 5 3 2 2 2" xfId="35462" xr:uid="{00000000-0005-0000-0000-0000716C0000}"/>
    <cellStyle name="RowTitles-Detail 2 2 5 5 3 2 3" xfId="32903" xr:uid="{00000000-0005-0000-0000-0000726C0000}"/>
    <cellStyle name="RowTitles-Detail 2 2 5 5 3 3" xfId="17487" xr:uid="{00000000-0005-0000-0000-0000736C0000}"/>
    <cellStyle name="RowTitles-Detail 2 2 5 5 3 3 2" xfId="30153" xr:uid="{00000000-0005-0000-0000-0000746C0000}"/>
    <cellStyle name="RowTitles-Detail 2 2 5 5 3 3 2 2" xfId="38930" xr:uid="{00000000-0005-0000-0000-0000756C0000}"/>
    <cellStyle name="RowTitles-Detail 2 2 5 5 3 4" xfId="9937" xr:uid="{00000000-0005-0000-0000-0000766C0000}"/>
    <cellStyle name="RowTitles-Detail 2 2 5 5 3 4 2" xfId="26799" xr:uid="{00000000-0005-0000-0000-0000776C0000}"/>
    <cellStyle name="RowTitles-Detail 2 2 5 5 3 5" xfId="25502" xr:uid="{00000000-0005-0000-0000-0000786C0000}"/>
    <cellStyle name="RowTitles-Detail 2 2 5 5 4" xfId="11199" xr:uid="{00000000-0005-0000-0000-0000796C0000}"/>
    <cellStyle name="RowTitles-Detail 2 2 5 5 4 2" xfId="21630" xr:uid="{00000000-0005-0000-0000-00007A6C0000}"/>
    <cellStyle name="RowTitles-Detail 2 2 5 5 4 2 2" xfId="33747" xr:uid="{00000000-0005-0000-0000-00007B6C0000}"/>
    <cellStyle name="RowTitles-Detail 2 2 5 5 4 3" xfId="30918" xr:uid="{00000000-0005-0000-0000-00007C6C0000}"/>
    <cellStyle name="RowTitles-Detail 2 2 5 5 5" xfId="14906" xr:uid="{00000000-0005-0000-0000-00007D6C0000}"/>
    <cellStyle name="RowTitles-Detail 2 2 5 5 5 2" xfId="27582" xr:uid="{00000000-0005-0000-0000-00007E6C0000}"/>
    <cellStyle name="RowTitles-Detail 2 2 5 5 5 2 2" xfId="36401" xr:uid="{00000000-0005-0000-0000-00007F6C0000}"/>
    <cellStyle name="RowTitles-Detail 2 2 5 5 6" xfId="6068" xr:uid="{00000000-0005-0000-0000-0000806C0000}"/>
    <cellStyle name="RowTitles-Detail 2 2 5 5 6 2" xfId="25735" xr:uid="{00000000-0005-0000-0000-0000816C0000}"/>
    <cellStyle name="RowTitles-Detail 2 2 5 5 7" xfId="25100" xr:uid="{00000000-0005-0000-0000-0000826C0000}"/>
    <cellStyle name="RowTitles-Detail 2 2 5 6" xfId="1730" xr:uid="{00000000-0005-0000-0000-0000836C0000}"/>
    <cellStyle name="RowTitles-Detail 2 2 5 6 2" xfId="2912" xr:uid="{00000000-0005-0000-0000-0000846C0000}"/>
    <cellStyle name="RowTitles-Detail 2 2 5 6 2 2" xfId="12553" xr:uid="{00000000-0005-0000-0000-0000856C0000}"/>
    <cellStyle name="RowTitles-Detail 2 2 5 6 2 2 2" xfId="22953" xr:uid="{00000000-0005-0000-0000-0000866C0000}"/>
    <cellStyle name="RowTitles-Detail 2 2 5 6 2 2 2 2" xfId="34490" xr:uid="{00000000-0005-0000-0000-0000876C0000}"/>
    <cellStyle name="RowTitles-Detail 2 2 5 6 2 2 3" xfId="31834" xr:uid="{00000000-0005-0000-0000-0000886C0000}"/>
    <cellStyle name="RowTitles-Detail 2 2 5 6 2 3" xfId="16200" xr:uid="{00000000-0005-0000-0000-0000896C0000}"/>
    <cellStyle name="RowTitles-Detail 2 2 5 6 2 3 2" xfId="28866" xr:uid="{00000000-0005-0000-0000-00008A6C0000}"/>
    <cellStyle name="RowTitles-Detail 2 2 5 6 2 3 2 2" xfId="37653" xr:uid="{00000000-0005-0000-0000-00008B6C0000}"/>
    <cellStyle name="RowTitles-Detail 2 2 5 6 2 4" xfId="7615" xr:uid="{00000000-0005-0000-0000-00008C6C0000}"/>
    <cellStyle name="RowTitles-Detail 2 2 5 6 2 4 2" xfId="22221" xr:uid="{00000000-0005-0000-0000-00008D6C0000}"/>
    <cellStyle name="RowTitles-Detail 2 2 5 6 2 5" xfId="18429" xr:uid="{00000000-0005-0000-0000-00008E6C0000}"/>
    <cellStyle name="RowTitles-Detail 2 2 5 6 3" xfId="4508" xr:uid="{00000000-0005-0000-0000-00008F6C0000}"/>
    <cellStyle name="RowTitles-Detail 2 2 5 6 3 2" xfId="14130" xr:uid="{00000000-0005-0000-0000-0000906C0000}"/>
    <cellStyle name="RowTitles-Detail 2 2 5 6 3 2 2" xfId="24462" xr:uid="{00000000-0005-0000-0000-0000916C0000}"/>
    <cellStyle name="RowTitles-Detail 2 2 5 6 3 2 2 2" xfId="35593" xr:uid="{00000000-0005-0000-0000-0000926C0000}"/>
    <cellStyle name="RowTitles-Detail 2 2 5 6 3 2 3" xfId="33055" xr:uid="{00000000-0005-0000-0000-0000936C0000}"/>
    <cellStyle name="RowTitles-Detail 2 2 5 6 3 3" xfId="17674" xr:uid="{00000000-0005-0000-0000-0000946C0000}"/>
    <cellStyle name="RowTitles-Detail 2 2 5 6 3 3 2" xfId="30340" xr:uid="{00000000-0005-0000-0000-0000956C0000}"/>
    <cellStyle name="RowTitles-Detail 2 2 5 6 3 3 2 2" xfId="39117" xr:uid="{00000000-0005-0000-0000-0000966C0000}"/>
    <cellStyle name="RowTitles-Detail 2 2 5 6 3 4" xfId="9938" xr:uid="{00000000-0005-0000-0000-0000976C0000}"/>
    <cellStyle name="RowTitles-Detail 2 2 5 6 3 4 2" xfId="19544" xr:uid="{00000000-0005-0000-0000-0000986C0000}"/>
    <cellStyle name="RowTitles-Detail 2 2 5 6 3 5" xfId="26589" xr:uid="{00000000-0005-0000-0000-0000996C0000}"/>
    <cellStyle name="RowTitles-Detail 2 2 5 6 4" xfId="11401" xr:uid="{00000000-0005-0000-0000-00009A6C0000}"/>
    <cellStyle name="RowTitles-Detail 2 2 5 6 4 2" xfId="21826" xr:uid="{00000000-0005-0000-0000-00009B6C0000}"/>
    <cellStyle name="RowTitles-Detail 2 2 5 6 4 2 2" xfId="33878" xr:uid="{00000000-0005-0000-0000-00009C6C0000}"/>
    <cellStyle name="RowTitles-Detail 2 2 5 6 4 3" xfId="31070" xr:uid="{00000000-0005-0000-0000-00009D6C0000}"/>
    <cellStyle name="RowTitles-Detail 2 2 5 6 5" xfId="15108" xr:uid="{00000000-0005-0000-0000-00009E6C0000}"/>
    <cellStyle name="RowTitles-Detail 2 2 5 6 5 2" xfId="27777" xr:uid="{00000000-0005-0000-0000-00009F6C0000}"/>
    <cellStyle name="RowTitles-Detail 2 2 5 6 5 2 2" xfId="36588" xr:uid="{00000000-0005-0000-0000-0000A06C0000}"/>
    <cellStyle name="RowTitles-Detail 2 2 5 6 6" xfId="6069" xr:uid="{00000000-0005-0000-0000-0000A16C0000}"/>
    <cellStyle name="RowTitles-Detail 2 2 5 6 6 2" xfId="20803" xr:uid="{00000000-0005-0000-0000-0000A26C0000}"/>
    <cellStyle name="RowTitles-Detail 2 2 5 6 7" xfId="24675" xr:uid="{00000000-0005-0000-0000-0000A36C0000}"/>
    <cellStyle name="RowTitles-Detail 2 2 5 7" xfId="2907" xr:uid="{00000000-0005-0000-0000-0000A46C0000}"/>
    <cellStyle name="RowTitles-Detail 2 2 5 7 2" xfId="12548" xr:uid="{00000000-0005-0000-0000-0000A56C0000}"/>
    <cellStyle name="RowTitles-Detail 2 2 5 7 2 2" xfId="22948" xr:uid="{00000000-0005-0000-0000-0000A66C0000}"/>
    <cellStyle name="RowTitles-Detail 2 2 5 7 2 2 2" xfId="34485" xr:uid="{00000000-0005-0000-0000-0000A76C0000}"/>
    <cellStyle name="RowTitles-Detail 2 2 5 7 2 3" xfId="31829" xr:uid="{00000000-0005-0000-0000-0000A86C0000}"/>
    <cellStyle name="RowTitles-Detail 2 2 5 7 3" xfId="16195" xr:uid="{00000000-0005-0000-0000-0000A96C0000}"/>
    <cellStyle name="RowTitles-Detail 2 2 5 7 3 2" xfId="28861" xr:uid="{00000000-0005-0000-0000-0000AA6C0000}"/>
    <cellStyle name="RowTitles-Detail 2 2 5 7 3 2 2" xfId="37648" xr:uid="{00000000-0005-0000-0000-0000AB6C0000}"/>
    <cellStyle name="RowTitles-Detail 2 2 5 7 4" xfId="6485" xr:uid="{00000000-0005-0000-0000-0000AC6C0000}"/>
    <cellStyle name="RowTitles-Detail 2 2 5 7 4 2" xfId="19048" xr:uid="{00000000-0005-0000-0000-0000AD6C0000}"/>
    <cellStyle name="RowTitles-Detail 2 2 5 7 5" xfId="18057" xr:uid="{00000000-0005-0000-0000-0000AE6C0000}"/>
    <cellStyle name="RowTitles-Detail 2 2 5 8" xfId="3321" xr:uid="{00000000-0005-0000-0000-0000AF6C0000}"/>
    <cellStyle name="RowTitles-Detail 2 2 5 8 2" xfId="12962" xr:uid="{00000000-0005-0000-0000-0000B06C0000}"/>
    <cellStyle name="RowTitles-Detail 2 2 5 8 2 2" xfId="23333" xr:uid="{00000000-0005-0000-0000-0000B16C0000}"/>
    <cellStyle name="RowTitles-Detail 2 2 5 8 2 2 2" xfId="34861" xr:uid="{00000000-0005-0000-0000-0000B26C0000}"/>
    <cellStyle name="RowTitles-Detail 2 2 5 8 2 3" xfId="32207" xr:uid="{00000000-0005-0000-0000-0000B36C0000}"/>
    <cellStyle name="RowTitles-Detail 2 2 5 8 3" xfId="16576" xr:uid="{00000000-0005-0000-0000-0000B46C0000}"/>
    <cellStyle name="RowTitles-Detail 2 2 5 8 3 2" xfId="29242" xr:uid="{00000000-0005-0000-0000-0000B56C0000}"/>
    <cellStyle name="RowTitles-Detail 2 2 5 8 3 2 2" xfId="38029" xr:uid="{00000000-0005-0000-0000-0000B66C0000}"/>
    <cellStyle name="RowTitles-Detail 2 2 5 8 4" xfId="8867" xr:uid="{00000000-0005-0000-0000-0000B76C0000}"/>
    <cellStyle name="RowTitles-Detail 2 2 5 8 4 2" xfId="26195" xr:uid="{00000000-0005-0000-0000-0000B86C0000}"/>
    <cellStyle name="RowTitles-Detail 2 2 5 8 5" xfId="23670" xr:uid="{00000000-0005-0000-0000-0000B96C0000}"/>
    <cellStyle name="RowTitles-Detail 2 2 5 9" xfId="10833" xr:uid="{00000000-0005-0000-0000-0000BA6C0000}"/>
    <cellStyle name="RowTitles-Detail 2 2 5 9 2" xfId="19415" xr:uid="{00000000-0005-0000-0000-0000BB6C0000}"/>
    <cellStyle name="RowTitles-Detail 2 2 5 9 2 2" xfId="33240" xr:uid="{00000000-0005-0000-0000-0000BC6C0000}"/>
    <cellStyle name="RowTitles-Detail 2 2 5_STUD aligned by INSTIT" xfId="5053" xr:uid="{00000000-0005-0000-0000-0000BD6C0000}"/>
    <cellStyle name="RowTitles-Detail 2 2 6" xfId="443" xr:uid="{00000000-0005-0000-0000-0000BE6C0000}"/>
    <cellStyle name="RowTitles-Detail 2 2 6 2" xfId="799" xr:uid="{00000000-0005-0000-0000-0000BF6C0000}"/>
    <cellStyle name="RowTitles-Detail 2 2 6 2 2" xfId="2914" xr:uid="{00000000-0005-0000-0000-0000C06C0000}"/>
    <cellStyle name="RowTitles-Detail 2 2 6 2 2 2" xfId="12555" xr:uid="{00000000-0005-0000-0000-0000C16C0000}"/>
    <cellStyle name="RowTitles-Detail 2 2 6 2 2 2 2" xfId="22955" xr:uid="{00000000-0005-0000-0000-0000C26C0000}"/>
    <cellStyle name="RowTitles-Detail 2 2 6 2 2 2 2 2" xfId="34492" xr:uid="{00000000-0005-0000-0000-0000C36C0000}"/>
    <cellStyle name="RowTitles-Detail 2 2 6 2 2 2 3" xfId="31836" xr:uid="{00000000-0005-0000-0000-0000C46C0000}"/>
    <cellStyle name="RowTitles-Detail 2 2 6 2 2 3" xfId="16202" xr:uid="{00000000-0005-0000-0000-0000C56C0000}"/>
    <cellStyle name="RowTitles-Detail 2 2 6 2 2 3 2" xfId="28868" xr:uid="{00000000-0005-0000-0000-0000C66C0000}"/>
    <cellStyle name="RowTitles-Detail 2 2 6 2 2 3 2 2" xfId="37655" xr:uid="{00000000-0005-0000-0000-0000C76C0000}"/>
    <cellStyle name="RowTitles-Detail 2 2 6 2 2 4" xfId="6748" xr:uid="{00000000-0005-0000-0000-0000C86C0000}"/>
    <cellStyle name="RowTitles-Detail 2 2 6 2 2 4 2" xfId="24664" xr:uid="{00000000-0005-0000-0000-0000C96C0000}"/>
    <cellStyle name="RowTitles-Detail 2 2 6 2 2 5" xfId="21257" xr:uid="{00000000-0005-0000-0000-0000CA6C0000}"/>
    <cellStyle name="RowTitles-Detail 2 2 6 2 3" xfId="3580" xr:uid="{00000000-0005-0000-0000-0000CB6C0000}"/>
    <cellStyle name="RowTitles-Detail 2 2 6 2 3 2" xfId="13211" xr:uid="{00000000-0005-0000-0000-0000CC6C0000}"/>
    <cellStyle name="RowTitles-Detail 2 2 6 2 3 2 2" xfId="23578" xr:uid="{00000000-0005-0000-0000-0000CD6C0000}"/>
    <cellStyle name="RowTitles-Detail 2 2 6 2 3 2 2 2" xfId="35007" xr:uid="{00000000-0005-0000-0000-0000CE6C0000}"/>
    <cellStyle name="RowTitles-Detail 2 2 6 2 3 2 3" xfId="32376" xr:uid="{00000000-0005-0000-0000-0000CF6C0000}"/>
    <cellStyle name="RowTitles-Detail 2 2 6 2 3 3" xfId="16820" xr:uid="{00000000-0005-0000-0000-0000D06C0000}"/>
    <cellStyle name="RowTitles-Detail 2 2 6 2 3 3 2" xfId="29486" xr:uid="{00000000-0005-0000-0000-0000D16C0000}"/>
    <cellStyle name="RowTitles-Detail 2 2 6 2 3 3 2 2" xfId="38266" xr:uid="{00000000-0005-0000-0000-0000D26C0000}"/>
    <cellStyle name="RowTitles-Detail 2 2 6 2 3 4" xfId="8253" xr:uid="{00000000-0005-0000-0000-0000D36C0000}"/>
    <cellStyle name="RowTitles-Detail 2 2 6 2 3 4 2" xfId="18424" xr:uid="{00000000-0005-0000-0000-0000D46C0000}"/>
    <cellStyle name="RowTitles-Detail 2 2 6 2 3 5" xfId="21278" xr:uid="{00000000-0005-0000-0000-0000D56C0000}"/>
    <cellStyle name="RowTitles-Detail 2 2 6 2 4" xfId="9044" xr:uid="{00000000-0005-0000-0000-0000D66C0000}"/>
    <cellStyle name="RowTitles-Detail 2 2 6 2 4 2" xfId="4911" xr:uid="{00000000-0005-0000-0000-0000D76C0000}"/>
    <cellStyle name="RowTitles-Detail 2 2 6 2 5" xfId="10563" xr:uid="{00000000-0005-0000-0000-0000D86C0000}"/>
    <cellStyle name="RowTitles-Detail 2 2 6 2 5 2" xfId="21050" xr:uid="{00000000-0005-0000-0000-0000D96C0000}"/>
    <cellStyle name="RowTitles-Detail 2 2 6 2 5 2 2" xfId="33397" xr:uid="{00000000-0005-0000-0000-0000DA6C0000}"/>
    <cellStyle name="RowTitles-Detail 2 2 6 2 5 3" xfId="30508" xr:uid="{00000000-0005-0000-0000-0000DB6C0000}"/>
    <cellStyle name="RowTitles-Detail 2 2 6 2 6" xfId="10156" xr:uid="{00000000-0005-0000-0000-0000DC6C0000}"/>
    <cellStyle name="RowTitles-Detail 2 2 6 2 6 2" xfId="24602" xr:uid="{00000000-0005-0000-0000-0000DD6C0000}"/>
    <cellStyle name="RowTitles-Detail 2 2 6 2 6 2 2" xfId="35656" xr:uid="{00000000-0005-0000-0000-0000DE6C0000}"/>
    <cellStyle name="RowTitles-Detail 2 2 6 3" xfId="1078" xr:uid="{00000000-0005-0000-0000-0000DF6C0000}"/>
    <cellStyle name="RowTitles-Detail 2 2 6 3 2" xfId="2915" xr:uid="{00000000-0005-0000-0000-0000E06C0000}"/>
    <cellStyle name="RowTitles-Detail 2 2 6 3 2 2" xfId="12556" xr:uid="{00000000-0005-0000-0000-0000E16C0000}"/>
    <cellStyle name="RowTitles-Detail 2 2 6 3 2 2 2" xfId="22956" xr:uid="{00000000-0005-0000-0000-0000E26C0000}"/>
    <cellStyle name="RowTitles-Detail 2 2 6 3 2 2 2 2" xfId="34493" xr:uid="{00000000-0005-0000-0000-0000E36C0000}"/>
    <cellStyle name="RowTitles-Detail 2 2 6 3 2 2 3" xfId="31837" xr:uid="{00000000-0005-0000-0000-0000E46C0000}"/>
    <cellStyle name="RowTitles-Detail 2 2 6 3 2 3" xfId="16203" xr:uid="{00000000-0005-0000-0000-0000E56C0000}"/>
    <cellStyle name="RowTitles-Detail 2 2 6 3 2 3 2" xfId="28869" xr:uid="{00000000-0005-0000-0000-0000E66C0000}"/>
    <cellStyle name="RowTitles-Detail 2 2 6 3 2 3 2 2" xfId="37656" xr:uid="{00000000-0005-0000-0000-0000E76C0000}"/>
    <cellStyle name="RowTitles-Detail 2 2 6 3 2 4" xfId="6922" xr:uid="{00000000-0005-0000-0000-0000E86C0000}"/>
    <cellStyle name="RowTitles-Detail 2 2 6 3 2 4 2" xfId="26163" xr:uid="{00000000-0005-0000-0000-0000E96C0000}"/>
    <cellStyle name="RowTitles-Detail 2 2 6 3 2 5" xfId="26914" xr:uid="{00000000-0005-0000-0000-0000EA6C0000}"/>
    <cellStyle name="RowTitles-Detail 2 2 6 3 3" xfId="3856" xr:uid="{00000000-0005-0000-0000-0000EB6C0000}"/>
    <cellStyle name="RowTitles-Detail 2 2 6 3 3 2" xfId="13482" xr:uid="{00000000-0005-0000-0000-0000EC6C0000}"/>
    <cellStyle name="RowTitles-Detail 2 2 6 3 3 2 2" xfId="23843" xr:uid="{00000000-0005-0000-0000-0000ED6C0000}"/>
    <cellStyle name="RowTitles-Detail 2 2 6 3 3 2 2 2" xfId="35172" xr:uid="{00000000-0005-0000-0000-0000EE6C0000}"/>
    <cellStyle name="RowTitles-Detail 2 2 6 3 3 2 3" xfId="32569" xr:uid="{00000000-0005-0000-0000-0000EF6C0000}"/>
    <cellStyle name="RowTitles-Detail 2 2 6 3 3 3" xfId="17075" xr:uid="{00000000-0005-0000-0000-0000F06C0000}"/>
    <cellStyle name="RowTitles-Detail 2 2 6 3 3 3 2" xfId="29741" xr:uid="{00000000-0005-0000-0000-0000F16C0000}"/>
    <cellStyle name="RowTitles-Detail 2 2 6 3 3 3 2 2" xfId="38519" xr:uid="{00000000-0005-0000-0000-0000F26C0000}"/>
    <cellStyle name="RowTitles-Detail 2 2 6 3 3 4" xfId="8429" xr:uid="{00000000-0005-0000-0000-0000F36C0000}"/>
    <cellStyle name="RowTitles-Detail 2 2 6 3 3 4 2" xfId="19644" xr:uid="{00000000-0005-0000-0000-0000F46C0000}"/>
    <cellStyle name="RowTitles-Detail 2 2 6 3 3 5" xfId="19556" xr:uid="{00000000-0005-0000-0000-0000F56C0000}"/>
    <cellStyle name="RowTitles-Detail 2 2 6 3 4" xfId="9223" xr:uid="{00000000-0005-0000-0000-0000F66C0000}"/>
    <cellStyle name="RowTitles-Detail 2 2 6 3 4 2" xfId="18284" xr:uid="{00000000-0005-0000-0000-0000F76C0000}"/>
    <cellStyle name="RowTitles-Detail 2 2 6 3 5" xfId="14479" xr:uid="{00000000-0005-0000-0000-0000F86C0000}"/>
    <cellStyle name="RowTitles-Detail 2 2 6 3 5 2" xfId="27172" xr:uid="{00000000-0005-0000-0000-0000F96C0000}"/>
    <cellStyle name="RowTitles-Detail 2 2 6 3 5 2 2" xfId="36008" xr:uid="{00000000-0005-0000-0000-0000FA6C0000}"/>
    <cellStyle name="RowTitles-Detail 2 2 6 3 6" xfId="5409" xr:uid="{00000000-0005-0000-0000-0000FB6C0000}"/>
    <cellStyle name="RowTitles-Detail 2 2 6 3 6 2" xfId="26770" xr:uid="{00000000-0005-0000-0000-0000FC6C0000}"/>
    <cellStyle name="RowTitles-Detail 2 2 6 3 7" xfId="26868" xr:uid="{00000000-0005-0000-0000-0000FD6C0000}"/>
    <cellStyle name="RowTitles-Detail 2 2 6 4" xfId="1311" xr:uid="{00000000-0005-0000-0000-0000FE6C0000}"/>
    <cellStyle name="RowTitles-Detail 2 2 6 4 2" xfId="2916" xr:uid="{00000000-0005-0000-0000-0000FF6C0000}"/>
    <cellStyle name="RowTitles-Detail 2 2 6 4 2 2" xfId="12557" xr:uid="{00000000-0005-0000-0000-0000006D0000}"/>
    <cellStyle name="RowTitles-Detail 2 2 6 4 2 2 2" xfId="22957" xr:uid="{00000000-0005-0000-0000-0000016D0000}"/>
    <cellStyle name="RowTitles-Detail 2 2 6 4 2 2 2 2" xfId="34494" xr:uid="{00000000-0005-0000-0000-0000026D0000}"/>
    <cellStyle name="RowTitles-Detail 2 2 6 4 2 2 3" xfId="31838" xr:uid="{00000000-0005-0000-0000-0000036D0000}"/>
    <cellStyle name="RowTitles-Detail 2 2 6 4 2 3" xfId="16204" xr:uid="{00000000-0005-0000-0000-0000046D0000}"/>
    <cellStyle name="RowTitles-Detail 2 2 6 4 2 3 2" xfId="28870" xr:uid="{00000000-0005-0000-0000-0000056D0000}"/>
    <cellStyle name="RowTitles-Detail 2 2 6 4 2 3 2 2" xfId="37657" xr:uid="{00000000-0005-0000-0000-0000066D0000}"/>
    <cellStyle name="RowTitles-Detail 2 2 6 4 2 4" xfId="7142" xr:uid="{00000000-0005-0000-0000-0000076D0000}"/>
    <cellStyle name="RowTitles-Detail 2 2 6 4 2 4 2" xfId="20077" xr:uid="{00000000-0005-0000-0000-0000086D0000}"/>
    <cellStyle name="RowTitles-Detail 2 2 6 4 2 5" xfId="18170" xr:uid="{00000000-0005-0000-0000-0000096D0000}"/>
    <cellStyle name="RowTitles-Detail 2 2 6 4 3" xfId="4089" xr:uid="{00000000-0005-0000-0000-00000A6D0000}"/>
    <cellStyle name="RowTitles-Detail 2 2 6 4 3 2" xfId="13711" xr:uid="{00000000-0005-0000-0000-00000B6D0000}"/>
    <cellStyle name="RowTitles-Detail 2 2 6 4 3 2 2" xfId="24063" xr:uid="{00000000-0005-0000-0000-00000C6D0000}"/>
    <cellStyle name="RowTitles-Detail 2 2 6 4 3 2 2 2" xfId="35321" xr:uid="{00000000-0005-0000-0000-00000D6D0000}"/>
    <cellStyle name="RowTitles-Detail 2 2 6 4 3 2 3" xfId="32741" xr:uid="{00000000-0005-0000-0000-00000E6D0000}"/>
    <cellStyle name="RowTitles-Detail 2 2 6 4 3 3" xfId="17288" xr:uid="{00000000-0005-0000-0000-00000F6D0000}"/>
    <cellStyle name="RowTitles-Detail 2 2 6 4 3 3 2" xfId="29954" xr:uid="{00000000-0005-0000-0000-0000106D0000}"/>
    <cellStyle name="RowTitles-Detail 2 2 6 4 3 3 2 2" xfId="38731" xr:uid="{00000000-0005-0000-0000-0000116D0000}"/>
    <cellStyle name="RowTitles-Detail 2 2 6 4 3 4" xfId="8650" xr:uid="{00000000-0005-0000-0000-0000126D0000}"/>
    <cellStyle name="RowTitles-Detail 2 2 6 4 3 4 2" xfId="4878" xr:uid="{00000000-0005-0000-0000-0000136D0000}"/>
    <cellStyle name="RowTitles-Detail 2 2 6 4 3 5" xfId="5335" xr:uid="{00000000-0005-0000-0000-0000146D0000}"/>
    <cellStyle name="RowTitles-Detail 2 2 6 4 4" xfId="9446" xr:uid="{00000000-0005-0000-0000-0000156D0000}"/>
    <cellStyle name="RowTitles-Detail 2 2 6 4 4 2" xfId="20400" xr:uid="{00000000-0005-0000-0000-0000166D0000}"/>
    <cellStyle name="RowTitles-Detail 2 2 6 4 5" xfId="10982" xr:uid="{00000000-0005-0000-0000-0000176D0000}"/>
    <cellStyle name="RowTitles-Detail 2 2 6 4 5 2" xfId="21421" xr:uid="{00000000-0005-0000-0000-0000186D0000}"/>
    <cellStyle name="RowTitles-Detail 2 2 6 4 5 2 2" xfId="33606" xr:uid="{00000000-0005-0000-0000-0000196D0000}"/>
    <cellStyle name="RowTitles-Detail 2 2 6 4 5 3" xfId="30756" xr:uid="{00000000-0005-0000-0000-00001A6D0000}"/>
    <cellStyle name="RowTitles-Detail 2 2 6 4 6" xfId="14689" xr:uid="{00000000-0005-0000-0000-00001B6D0000}"/>
    <cellStyle name="RowTitles-Detail 2 2 6 4 6 2" xfId="27374" xr:uid="{00000000-0005-0000-0000-00001C6D0000}"/>
    <cellStyle name="RowTitles-Detail 2 2 6 4 6 2 2" xfId="36202" xr:uid="{00000000-0005-0000-0000-00001D6D0000}"/>
    <cellStyle name="RowTitles-Detail 2 2 6 4 7" xfId="5601" xr:uid="{00000000-0005-0000-0000-00001E6D0000}"/>
    <cellStyle name="RowTitles-Detail 2 2 6 4 7 2" xfId="18007" xr:uid="{00000000-0005-0000-0000-00001F6D0000}"/>
    <cellStyle name="RowTitles-Detail 2 2 6 4 8" xfId="20301" xr:uid="{00000000-0005-0000-0000-0000206D0000}"/>
    <cellStyle name="RowTitles-Detail 2 2 6 5" xfId="1527" xr:uid="{00000000-0005-0000-0000-0000216D0000}"/>
    <cellStyle name="RowTitles-Detail 2 2 6 5 2" xfId="2917" xr:uid="{00000000-0005-0000-0000-0000226D0000}"/>
    <cellStyle name="RowTitles-Detail 2 2 6 5 2 2" xfId="12558" xr:uid="{00000000-0005-0000-0000-0000236D0000}"/>
    <cellStyle name="RowTitles-Detail 2 2 6 5 2 2 2" xfId="22958" xr:uid="{00000000-0005-0000-0000-0000246D0000}"/>
    <cellStyle name="RowTitles-Detail 2 2 6 5 2 2 2 2" xfId="34495" xr:uid="{00000000-0005-0000-0000-0000256D0000}"/>
    <cellStyle name="RowTitles-Detail 2 2 6 5 2 2 3" xfId="31839" xr:uid="{00000000-0005-0000-0000-0000266D0000}"/>
    <cellStyle name="RowTitles-Detail 2 2 6 5 2 3" xfId="16205" xr:uid="{00000000-0005-0000-0000-0000276D0000}"/>
    <cellStyle name="RowTitles-Detail 2 2 6 5 2 3 2" xfId="28871" xr:uid="{00000000-0005-0000-0000-0000286D0000}"/>
    <cellStyle name="RowTitles-Detail 2 2 6 5 2 3 2 2" xfId="37658" xr:uid="{00000000-0005-0000-0000-0000296D0000}"/>
    <cellStyle name="RowTitles-Detail 2 2 6 5 2 4" xfId="7616" xr:uid="{00000000-0005-0000-0000-00002A6D0000}"/>
    <cellStyle name="RowTitles-Detail 2 2 6 5 2 4 2" xfId="26448" xr:uid="{00000000-0005-0000-0000-00002B6D0000}"/>
    <cellStyle name="RowTitles-Detail 2 2 6 5 2 5" xfId="19024" xr:uid="{00000000-0005-0000-0000-00002C6D0000}"/>
    <cellStyle name="RowTitles-Detail 2 2 6 5 3" xfId="4305" xr:uid="{00000000-0005-0000-0000-00002D6D0000}"/>
    <cellStyle name="RowTitles-Detail 2 2 6 5 3 2" xfId="13927" xr:uid="{00000000-0005-0000-0000-00002E6D0000}"/>
    <cellStyle name="RowTitles-Detail 2 2 6 5 3 2 2" xfId="24268" xr:uid="{00000000-0005-0000-0000-00002F6D0000}"/>
    <cellStyle name="RowTitles-Detail 2 2 6 5 3 2 2 2" xfId="35461" xr:uid="{00000000-0005-0000-0000-0000306D0000}"/>
    <cellStyle name="RowTitles-Detail 2 2 6 5 3 2 3" xfId="32902" xr:uid="{00000000-0005-0000-0000-0000316D0000}"/>
    <cellStyle name="RowTitles-Detail 2 2 6 5 3 3" xfId="17486" xr:uid="{00000000-0005-0000-0000-0000326D0000}"/>
    <cellStyle name="RowTitles-Detail 2 2 6 5 3 3 2" xfId="30152" xr:uid="{00000000-0005-0000-0000-0000336D0000}"/>
    <cellStyle name="RowTitles-Detail 2 2 6 5 3 3 2 2" xfId="38929" xr:uid="{00000000-0005-0000-0000-0000346D0000}"/>
    <cellStyle name="RowTitles-Detail 2 2 6 5 3 4" xfId="9939" xr:uid="{00000000-0005-0000-0000-0000356D0000}"/>
    <cellStyle name="RowTitles-Detail 2 2 6 5 3 4 2" xfId="20797" xr:uid="{00000000-0005-0000-0000-0000366D0000}"/>
    <cellStyle name="RowTitles-Detail 2 2 6 5 3 5" xfId="25139" xr:uid="{00000000-0005-0000-0000-0000376D0000}"/>
    <cellStyle name="RowTitles-Detail 2 2 6 5 4" xfId="11198" xr:uid="{00000000-0005-0000-0000-0000386D0000}"/>
    <cellStyle name="RowTitles-Detail 2 2 6 5 4 2" xfId="21629" xr:uid="{00000000-0005-0000-0000-0000396D0000}"/>
    <cellStyle name="RowTitles-Detail 2 2 6 5 4 2 2" xfId="33746" xr:uid="{00000000-0005-0000-0000-00003A6D0000}"/>
    <cellStyle name="RowTitles-Detail 2 2 6 5 4 3" xfId="30917" xr:uid="{00000000-0005-0000-0000-00003B6D0000}"/>
    <cellStyle name="RowTitles-Detail 2 2 6 5 5" xfId="14905" xr:uid="{00000000-0005-0000-0000-00003C6D0000}"/>
    <cellStyle name="RowTitles-Detail 2 2 6 5 5 2" xfId="27581" xr:uid="{00000000-0005-0000-0000-00003D6D0000}"/>
    <cellStyle name="RowTitles-Detail 2 2 6 5 5 2 2" xfId="36400" xr:uid="{00000000-0005-0000-0000-00003E6D0000}"/>
    <cellStyle name="RowTitles-Detail 2 2 6 5 6" xfId="6070" xr:uid="{00000000-0005-0000-0000-00003F6D0000}"/>
    <cellStyle name="RowTitles-Detail 2 2 6 5 6 2" xfId="26856" xr:uid="{00000000-0005-0000-0000-0000406D0000}"/>
    <cellStyle name="RowTitles-Detail 2 2 6 5 7" xfId="17996" xr:uid="{00000000-0005-0000-0000-0000416D0000}"/>
    <cellStyle name="RowTitles-Detail 2 2 6 6" xfId="1729" xr:uid="{00000000-0005-0000-0000-0000426D0000}"/>
    <cellStyle name="RowTitles-Detail 2 2 6 6 2" xfId="2918" xr:uid="{00000000-0005-0000-0000-0000436D0000}"/>
    <cellStyle name="RowTitles-Detail 2 2 6 6 2 2" xfId="12559" xr:uid="{00000000-0005-0000-0000-0000446D0000}"/>
    <cellStyle name="RowTitles-Detail 2 2 6 6 2 2 2" xfId="22959" xr:uid="{00000000-0005-0000-0000-0000456D0000}"/>
    <cellStyle name="RowTitles-Detail 2 2 6 6 2 2 2 2" xfId="34496" xr:uid="{00000000-0005-0000-0000-0000466D0000}"/>
    <cellStyle name="RowTitles-Detail 2 2 6 6 2 2 3" xfId="31840" xr:uid="{00000000-0005-0000-0000-0000476D0000}"/>
    <cellStyle name="RowTitles-Detail 2 2 6 6 2 3" xfId="16206" xr:uid="{00000000-0005-0000-0000-0000486D0000}"/>
    <cellStyle name="RowTitles-Detail 2 2 6 6 2 3 2" xfId="28872" xr:uid="{00000000-0005-0000-0000-0000496D0000}"/>
    <cellStyle name="RowTitles-Detail 2 2 6 6 2 3 2 2" xfId="37659" xr:uid="{00000000-0005-0000-0000-00004A6D0000}"/>
    <cellStyle name="RowTitles-Detail 2 2 6 6 2 4" xfId="7617" xr:uid="{00000000-0005-0000-0000-00004B6D0000}"/>
    <cellStyle name="RowTitles-Detail 2 2 6 6 2 4 2" xfId="25589" xr:uid="{00000000-0005-0000-0000-00004C6D0000}"/>
    <cellStyle name="RowTitles-Detail 2 2 6 6 2 5" xfId="19872" xr:uid="{00000000-0005-0000-0000-00004D6D0000}"/>
    <cellStyle name="RowTitles-Detail 2 2 6 6 3" xfId="4507" xr:uid="{00000000-0005-0000-0000-00004E6D0000}"/>
    <cellStyle name="RowTitles-Detail 2 2 6 6 3 2" xfId="14129" xr:uid="{00000000-0005-0000-0000-00004F6D0000}"/>
    <cellStyle name="RowTitles-Detail 2 2 6 6 3 2 2" xfId="24461" xr:uid="{00000000-0005-0000-0000-0000506D0000}"/>
    <cellStyle name="RowTitles-Detail 2 2 6 6 3 2 2 2" xfId="35592" xr:uid="{00000000-0005-0000-0000-0000516D0000}"/>
    <cellStyle name="RowTitles-Detail 2 2 6 6 3 2 3" xfId="33054" xr:uid="{00000000-0005-0000-0000-0000526D0000}"/>
    <cellStyle name="RowTitles-Detail 2 2 6 6 3 3" xfId="17673" xr:uid="{00000000-0005-0000-0000-0000536D0000}"/>
    <cellStyle name="RowTitles-Detail 2 2 6 6 3 3 2" xfId="30339" xr:uid="{00000000-0005-0000-0000-0000546D0000}"/>
    <cellStyle name="RowTitles-Detail 2 2 6 6 3 3 2 2" xfId="39116" xr:uid="{00000000-0005-0000-0000-0000556D0000}"/>
    <cellStyle name="RowTitles-Detail 2 2 6 6 3 4" xfId="9940" xr:uid="{00000000-0005-0000-0000-0000566D0000}"/>
    <cellStyle name="RowTitles-Detail 2 2 6 6 3 4 2" xfId="18287" xr:uid="{00000000-0005-0000-0000-0000576D0000}"/>
    <cellStyle name="RowTitles-Detail 2 2 6 6 3 5" xfId="20243" xr:uid="{00000000-0005-0000-0000-0000586D0000}"/>
    <cellStyle name="RowTitles-Detail 2 2 6 6 4" xfId="11400" xr:uid="{00000000-0005-0000-0000-0000596D0000}"/>
    <cellStyle name="RowTitles-Detail 2 2 6 6 4 2" xfId="21825" xr:uid="{00000000-0005-0000-0000-00005A6D0000}"/>
    <cellStyle name="RowTitles-Detail 2 2 6 6 4 2 2" xfId="33877" xr:uid="{00000000-0005-0000-0000-00005B6D0000}"/>
    <cellStyle name="RowTitles-Detail 2 2 6 6 4 3" xfId="31069" xr:uid="{00000000-0005-0000-0000-00005C6D0000}"/>
    <cellStyle name="RowTitles-Detail 2 2 6 6 5" xfId="15107" xr:uid="{00000000-0005-0000-0000-00005D6D0000}"/>
    <cellStyle name="RowTitles-Detail 2 2 6 6 5 2" xfId="27776" xr:uid="{00000000-0005-0000-0000-00005E6D0000}"/>
    <cellStyle name="RowTitles-Detail 2 2 6 6 5 2 2" xfId="36587" xr:uid="{00000000-0005-0000-0000-00005F6D0000}"/>
    <cellStyle name="RowTitles-Detail 2 2 6 6 6" xfId="6071" xr:uid="{00000000-0005-0000-0000-0000606D0000}"/>
    <cellStyle name="RowTitles-Detail 2 2 6 6 6 2" xfId="19574" xr:uid="{00000000-0005-0000-0000-0000616D0000}"/>
    <cellStyle name="RowTitles-Detail 2 2 6 6 7" xfId="19488" xr:uid="{00000000-0005-0000-0000-0000626D0000}"/>
    <cellStyle name="RowTitles-Detail 2 2 6 7" xfId="2913" xr:uid="{00000000-0005-0000-0000-0000636D0000}"/>
    <cellStyle name="RowTitles-Detail 2 2 6 7 2" xfId="12554" xr:uid="{00000000-0005-0000-0000-0000646D0000}"/>
    <cellStyle name="RowTitles-Detail 2 2 6 7 2 2" xfId="22954" xr:uid="{00000000-0005-0000-0000-0000656D0000}"/>
    <cellStyle name="RowTitles-Detail 2 2 6 7 2 2 2" xfId="34491" xr:uid="{00000000-0005-0000-0000-0000666D0000}"/>
    <cellStyle name="RowTitles-Detail 2 2 6 7 2 3" xfId="31835" xr:uid="{00000000-0005-0000-0000-0000676D0000}"/>
    <cellStyle name="RowTitles-Detail 2 2 6 7 3" xfId="16201" xr:uid="{00000000-0005-0000-0000-0000686D0000}"/>
    <cellStyle name="RowTitles-Detail 2 2 6 7 3 2" xfId="28867" xr:uid="{00000000-0005-0000-0000-0000696D0000}"/>
    <cellStyle name="RowTitles-Detail 2 2 6 7 3 2 2" xfId="37654" xr:uid="{00000000-0005-0000-0000-00006A6D0000}"/>
    <cellStyle name="RowTitles-Detail 2 2 6 7 4" xfId="6484" xr:uid="{00000000-0005-0000-0000-00006B6D0000}"/>
    <cellStyle name="RowTitles-Detail 2 2 6 7 4 2" xfId="20260" xr:uid="{00000000-0005-0000-0000-00006C6D0000}"/>
    <cellStyle name="RowTitles-Detail 2 2 6 7 5" xfId="25724" xr:uid="{00000000-0005-0000-0000-00006D6D0000}"/>
    <cellStyle name="RowTitles-Detail 2 2 6 8" xfId="8868" xr:uid="{00000000-0005-0000-0000-00006E6D0000}"/>
    <cellStyle name="RowTitles-Detail 2 2 6 8 2" xfId="5770" xr:uid="{00000000-0005-0000-0000-00006F6D0000}"/>
    <cellStyle name="RowTitles-Detail 2 2 6 9" xfId="10670" xr:uid="{00000000-0005-0000-0000-0000706D0000}"/>
    <cellStyle name="RowTitles-Detail 2 2 6 9 2" xfId="26264" xr:uid="{00000000-0005-0000-0000-0000716D0000}"/>
    <cellStyle name="RowTitles-Detail 2 2 6 9 2 2" xfId="35746" xr:uid="{00000000-0005-0000-0000-0000726D0000}"/>
    <cellStyle name="RowTitles-Detail 2 2 6_STUD aligned by INSTIT" xfId="5054" xr:uid="{00000000-0005-0000-0000-0000736D0000}"/>
    <cellStyle name="RowTitles-Detail 2 2 7" xfId="612" xr:uid="{00000000-0005-0000-0000-0000746D0000}"/>
    <cellStyle name="RowTitles-Detail 2 2 7 2" xfId="2919" xr:uid="{00000000-0005-0000-0000-0000756D0000}"/>
    <cellStyle name="RowTitles-Detail 2 2 7 2 2" xfId="12560" xr:uid="{00000000-0005-0000-0000-0000766D0000}"/>
    <cellStyle name="RowTitles-Detail 2 2 7 2 2 2" xfId="22960" xr:uid="{00000000-0005-0000-0000-0000776D0000}"/>
    <cellStyle name="RowTitles-Detail 2 2 7 2 2 2 2" xfId="34497" xr:uid="{00000000-0005-0000-0000-0000786D0000}"/>
    <cellStyle name="RowTitles-Detail 2 2 7 2 2 3" xfId="31841" xr:uid="{00000000-0005-0000-0000-0000796D0000}"/>
    <cellStyle name="RowTitles-Detail 2 2 7 2 3" xfId="16207" xr:uid="{00000000-0005-0000-0000-00007A6D0000}"/>
    <cellStyle name="RowTitles-Detail 2 2 7 2 3 2" xfId="28873" xr:uid="{00000000-0005-0000-0000-00007B6D0000}"/>
    <cellStyle name="RowTitles-Detail 2 2 7 2 3 2 2" xfId="37660" xr:uid="{00000000-0005-0000-0000-00007C6D0000}"/>
    <cellStyle name="RowTitles-Detail 2 2 7 2 4" xfId="6621" xr:uid="{00000000-0005-0000-0000-00007D6D0000}"/>
    <cellStyle name="RowTitles-Detail 2 2 7 2 4 2" xfId="24903" xr:uid="{00000000-0005-0000-0000-00007E6D0000}"/>
    <cellStyle name="RowTitles-Detail 2 2 7 2 5" xfId="25769" xr:uid="{00000000-0005-0000-0000-00007F6D0000}"/>
    <cellStyle name="RowTitles-Detail 2 2 7 3" xfId="3425" xr:uid="{00000000-0005-0000-0000-0000806D0000}"/>
    <cellStyle name="RowTitles-Detail 2 2 7 3 2" xfId="13062" xr:uid="{00000000-0005-0000-0000-0000816D0000}"/>
    <cellStyle name="RowTitles-Detail 2 2 7 3 2 2" xfId="23430" xr:uid="{00000000-0005-0000-0000-0000826D0000}"/>
    <cellStyle name="RowTitles-Detail 2 2 7 3 2 2 2" xfId="34918" xr:uid="{00000000-0005-0000-0000-0000836D0000}"/>
    <cellStyle name="RowTitles-Detail 2 2 7 3 2 3" xfId="32274" xr:uid="{00000000-0005-0000-0000-0000846D0000}"/>
    <cellStyle name="RowTitles-Detail 2 2 7 3 3" xfId="16673" xr:uid="{00000000-0005-0000-0000-0000856D0000}"/>
    <cellStyle name="RowTitles-Detail 2 2 7 3 3 2" xfId="29339" xr:uid="{00000000-0005-0000-0000-0000866D0000}"/>
    <cellStyle name="RowTitles-Detail 2 2 7 3 3 2 2" xfId="38122" xr:uid="{00000000-0005-0000-0000-0000876D0000}"/>
    <cellStyle name="RowTitles-Detail 2 2 7 3 4" xfId="8124" xr:uid="{00000000-0005-0000-0000-0000886D0000}"/>
    <cellStyle name="RowTitles-Detail 2 2 7 3 4 2" xfId="24770" xr:uid="{00000000-0005-0000-0000-0000896D0000}"/>
    <cellStyle name="RowTitles-Detail 2 2 7 3 5" xfId="17868" xr:uid="{00000000-0005-0000-0000-00008A6D0000}"/>
    <cellStyle name="RowTitles-Detail 2 2 7 4" xfId="8760" xr:uid="{00000000-0005-0000-0000-00008B6D0000}"/>
    <cellStyle name="RowTitles-Detail 2 2 7 4 2" xfId="19064" xr:uid="{00000000-0005-0000-0000-00008C6D0000}"/>
    <cellStyle name="RowTitles-Detail 2 2 7 5" xfId="10412" xr:uid="{00000000-0005-0000-0000-00008D6D0000}"/>
    <cellStyle name="RowTitles-Detail 2 2 7 5 2" xfId="20921" xr:uid="{00000000-0005-0000-0000-00008E6D0000}"/>
    <cellStyle name="RowTitles-Detail 2 2 7 5 2 2" xfId="33347" xr:uid="{00000000-0005-0000-0000-00008F6D0000}"/>
    <cellStyle name="RowTitles-Detail 2 2 7 5 3" xfId="30452" xr:uid="{00000000-0005-0000-0000-0000906D0000}"/>
    <cellStyle name="RowTitles-Detail 2 2 7 6" xfId="11822" xr:uid="{00000000-0005-0000-0000-0000916D0000}"/>
    <cellStyle name="RowTitles-Detail 2 2 7 6 2" xfId="26041" xr:uid="{00000000-0005-0000-0000-0000926D0000}"/>
    <cellStyle name="RowTitles-Detail 2 2 7 6 2 2" xfId="35730" xr:uid="{00000000-0005-0000-0000-0000936D0000}"/>
    <cellStyle name="RowTitles-Detail 2 2 8" xfId="908" xr:uid="{00000000-0005-0000-0000-0000946D0000}"/>
    <cellStyle name="RowTitles-Detail 2 2 8 2" xfId="2920" xr:uid="{00000000-0005-0000-0000-0000956D0000}"/>
    <cellStyle name="RowTitles-Detail 2 2 8 2 2" xfId="12561" xr:uid="{00000000-0005-0000-0000-0000966D0000}"/>
    <cellStyle name="RowTitles-Detail 2 2 8 2 2 2" xfId="22961" xr:uid="{00000000-0005-0000-0000-0000976D0000}"/>
    <cellStyle name="RowTitles-Detail 2 2 8 2 2 2 2" xfId="34498" xr:uid="{00000000-0005-0000-0000-0000986D0000}"/>
    <cellStyle name="RowTitles-Detail 2 2 8 2 2 3" xfId="31842" xr:uid="{00000000-0005-0000-0000-0000996D0000}"/>
    <cellStyle name="RowTitles-Detail 2 2 8 2 3" xfId="16208" xr:uid="{00000000-0005-0000-0000-00009A6D0000}"/>
    <cellStyle name="RowTitles-Detail 2 2 8 2 3 2" xfId="28874" xr:uid="{00000000-0005-0000-0000-00009B6D0000}"/>
    <cellStyle name="RowTitles-Detail 2 2 8 2 3 2 2" xfId="37661" xr:uid="{00000000-0005-0000-0000-00009C6D0000}"/>
    <cellStyle name="RowTitles-Detail 2 2 8 2 4" xfId="6593" xr:uid="{00000000-0005-0000-0000-00009D6D0000}"/>
    <cellStyle name="RowTitles-Detail 2 2 8 2 4 2" xfId="19615" xr:uid="{00000000-0005-0000-0000-00009E6D0000}"/>
    <cellStyle name="RowTitles-Detail 2 2 8 2 5" xfId="5207" xr:uid="{00000000-0005-0000-0000-00009F6D0000}"/>
    <cellStyle name="RowTitles-Detail 2 2 8 3" xfId="3687" xr:uid="{00000000-0005-0000-0000-0000A06D0000}"/>
    <cellStyle name="RowTitles-Detail 2 2 8 3 2" xfId="13314" xr:uid="{00000000-0005-0000-0000-0000A16D0000}"/>
    <cellStyle name="RowTitles-Detail 2 2 8 3 2 2" xfId="23679" xr:uid="{00000000-0005-0000-0000-0000A26D0000}"/>
    <cellStyle name="RowTitles-Detail 2 2 8 3 2 2 2" xfId="35075" xr:uid="{00000000-0005-0000-0000-0000A36D0000}"/>
    <cellStyle name="RowTitles-Detail 2 2 8 3 2 3" xfId="32454" xr:uid="{00000000-0005-0000-0000-0000A46D0000}"/>
    <cellStyle name="RowTitles-Detail 2 2 8 3 3" xfId="16915" xr:uid="{00000000-0005-0000-0000-0000A56D0000}"/>
    <cellStyle name="RowTitles-Detail 2 2 8 3 3 2" xfId="29581" xr:uid="{00000000-0005-0000-0000-0000A66D0000}"/>
    <cellStyle name="RowTitles-Detail 2 2 8 3 3 2 2" xfId="38360" xr:uid="{00000000-0005-0000-0000-0000A76D0000}"/>
    <cellStyle name="RowTitles-Detail 2 2 8 3 4" xfId="8094" xr:uid="{00000000-0005-0000-0000-0000A86D0000}"/>
    <cellStyle name="RowTitles-Detail 2 2 8 3 4 2" xfId="18688" xr:uid="{00000000-0005-0000-0000-0000A96D0000}"/>
    <cellStyle name="RowTitles-Detail 2 2 8 3 5" xfId="19697" xr:uid="{00000000-0005-0000-0000-0000AA6D0000}"/>
    <cellStyle name="RowTitles-Detail 2 2 8 4" xfId="8008" xr:uid="{00000000-0005-0000-0000-0000AB6D0000}"/>
    <cellStyle name="RowTitles-Detail 2 2 8 4 2" xfId="26544" xr:uid="{00000000-0005-0000-0000-0000AC6D0000}"/>
    <cellStyle name="RowTitles-Detail 2 2 8 5" xfId="14316" xr:uid="{00000000-0005-0000-0000-0000AD6D0000}"/>
    <cellStyle name="RowTitles-Detail 2 2 8 5 2" xfId="27015" xr:uid="{00000000-0005-0000-0000-0000AE6D0000}"/>
    <cellStyle name="RowTitles-Detail 2 2 8 5 2 2" xfId="35854" xr:uid="{00000000-0005-0000-0000-0000AF6D0000}"/>
    <cellStyle name="RowTitles-Detail 2 2 8 6" xfId="5148" xr:uid="{00000000-0005-0000-0000-0000B06D0000}"/>
    <cellStyle name="RowTitles-Detail 2 2 8 6 2" xfId="26278" xr:uid="{00000000-0005-0000-0000-0000B16D0000}"/>
    <cellStyle name="RowTitles-Detail 2 2 8 7" xfId="19875" xr:uid="{00000000-0005-0000-0000-0000B26D0000}"/>
    <cellStyle name="RowTitles-Detail 2 2 9" xfId="984" xr:uid="{00000000-0005-0000-0000-0000B36D0000}"/>
    <cellStyle name="RowTitles-Detail 2 2 9 2" xfId="2921" xr:uid="{00000000-0005-0000-0000-0000B46D0000}"/>
    <cellStyle name="RowTitles-Detail 2 2 9 2 2" xfId="12562" xr:uid="{00000000-0005-0000-0000-0000B56D0000}"/>
    <cellStyle name="RowTitles-Detail 2 2 9 2 2 2" xfId="22962" xr:uid="{00000000-0005-0000-0000-0000B66D0000}"/>
    <cellStyle name="RowTitles-Detail 2 2 9 2 2 2 2" xfId="34499" xr:uid="{00000000-0005-0000-0000-0000B76D0000}"/>
    <cellStyle name="RowTitles-Detail 2 2 9 2 2 3" xfId="31843" xr:uid="{00000000-0005-0000-0000-0000B86D0000}"/>
    <cellStyle name="RowTitles-Detail 2 2 9 2 3" xfId="16209" xr:uid="{00000000-0005-0000-0000-0000B96D0000}"/>
    <cellStyle name="RowTitles-Detail 2 2 9 2 3 2" xfId="28875" xr:uid="{00000000-0005-0000-0000-0000BA6D0000}"/>
    <cellStyle name="RowTitles-Detail 2 2 9 2 3 2 2" xfId="37662" xr:uid="{00000000-0005-0000-0000-0000BB6D0000}"/>
    <cellStyle name="RowTitles-Detail 2 2 9 2 4" xfId="6659" xr:uid="{00000000-0005-0000-0000-0000BC6D0000}"/>
    <cellStyle name="RowTitles-Detail 2 2 9 2 4 2" xfId="18994" xr:uid="{00000000-0005-0000-0000-0000BD6D0000}"/>
    <cellStyle name="RowTitles-Detail 2 2 9 2 5" xfId="26792" xr:uid="{00000000-0005-0000-0000-0000BE6D0000}"/>
    <cellStyle name="RowTitles-Detail 2 2 9 3" xfId="3762" xr:uid="{00000000-0005-0000-0000-0000BF6D0000}"/>
    <cellStyle name="RowTitles-Detail 2 2 9 3 2" xfId="13389" xr:uid="{00000000-0005-0000-0000-0000C06D0000}"/>
    <cellStyle name="RowTitles-Detail 2 2 9 3 2 2" xfId="23754" xr:uid="{00000000-0005-0000-0000-0000C16D0000}"/>
    <cellStyle name="RowTitles-Detail 2 2 9 3 2 2 2" xfId="35118" xr:uid="{00000000-0005-0000-0000-0000C26D0000}"/>
    <cellStyle name="RowTitles-Detail 2 2 9 3 2 3" xfId="32504" xr:uid="{00000000-0005-0000-0000-0000C36D0000}"/>
    <cellStyle name="RowTitles-Detail 2 2 9 3 3" xfId="16988" xr:uid="{00000000-0005-0000-0000-0000C46D0000}"/>
    <cellStyle name="RowTitles-Detail 2 2 9 3 3 2" xfId="29654" xr:uid="{00000000-0005-0000-0000-0000C56D0000}"/>
    <cellStyle name="RowTitles-Detail 2 2 9 3 3 2 2" xfId="38433" xr:uid="{00000000-0005-0000-0000-0000C66D0000}"/>
    <cellStyle name="RowTitles-Detail 2 2 9 3 4" xfId="8166" xr:uid="{00000000-0005-0000-0000-0000C76D0000}"/>
    <cellStyle name="RowTitles-Detail 2 2 9 3 4 2" xfId="25449" xr:uid="{00000000-0005-0000-0000-0000C86D0000}"/>
    <cellStyle name="RowTitles-Detail 2 2 9 3 5" xfId="17822" xr:uid="{00000000-0005-0000-0000-0000C96D0000}"/>
    <cellStyle name="RowTitles-Detail 2 2 9 4" xfId="8731" xr:uid="{00000000-0005-0000-0000-0000CA6D0000}"/>
    <cellStyle name="RowTitles-Detail 2 2 9 4 2" xfId="26416" xr:uid="{00000000-0005-0000-0000-0000CB6D0000}"/>
    <cellStyle name="RowTitles-Detail 2 2 9 5" xfId="10716" xr:uid="{00000000-0005-0000-0000-0000CC6D0000}"/>
    <cellStyle name="RowTitles-Detail 2 2 9 5 2" xfId="21191" xr:uid="{00000000-0005-0000-0000-0000CD6D0000}"/>
    <cellStyle name="RowTitles-Detail 2 2 9 5 2 2" xfId="33472" xr:uid="{00000000-0005-0000-0000-0000CE6D0000}"/>
    <cellStyle name="RowTitles-Detail 2 2 9 5 3" xfId="30594" xr:uid="{00000000-0005-0000-0000-0000CF6D0000}"/>
    <cellStyle name="RowTitles-Detail 2 2 9 6" xfId="14391" xr:uid="{00000000-0005-0000-0000-0000D06D0000}"/>
    <cellStyle name="RowTitles-Detail 2 2 9 6 2" xfId="27088" xr:uid="{00000000-0005-0000-0000-0000D16D0000}"/>
    <cellStyle name="RowTitles-Detail 2 2 9 6 2 2" xfId="35927" xr:uid="{00000000-0005-0000-0000-0000D26D0000}"/>
    <cellStyle name="RowTitles-Detail 2 2 9 7" xfId="5202" xr:uid="{00000000-0005-0000-0000-0000D36D0000}"/>
    <cellStyle name="RowTitles-Detail 2 2 9 7 2" xfId="22251" xr:uid="{00000000-0005-0000-0000-0000D46D0000}"/>
    <cellStyle name="RowTitles-Detail 2 2 9 8" xfId="26317" xr:uid="{00000000-0005-0000-0000-0000D56D0000}"/>
    <cellStyle name="RowTitles-Detail 2 2_STUD aligned by INSTIT" xfId="5039" xr:uid="{00000000-0005-0000-0000-0000D66D0000}"/>
    <cellStyle name="RowTitles-Detail 2 3" xfId="254" xr:uid="{00000000-0005-0000-0000-0000D76D0000}"/>
    <cellStyle name="RowTitles-Detail 2 3 10" xfId="655" xr:uid="{00000000-0005-0000-0000-0000D86D0000}"/>
    <cellStyle name="RowTitles-Detail 2 3 10 2" xfId="2923" xr:uid="{00000000-0005-0000-0000-0000D96D0000}"/>
    <cellStyle name="RowTitles-Detail 2 3 10 2 2" xfId="12564" xr:uid="{00000000-0005-0000-0000-0000DA6D0000}"/>
    <cellStyle name="RowTitles-Detail 2 3 10 2 2 2" xfId="22964" xr:uid="{00000000-0005-0000-0000-0000DB6D0000}"/>
    <cellStyle name="RowTitles-Detail 2 3 10 2 2 2 2" xfId="34501" xr:uid="{00000000-0005-0000-0000-0000DC6D0000}"/>
    <cellStyle name="RowTitles-Detail 2 3 10 2 2 3" xfId="31845" xr:uid="{00000000-0005-0000-0000-0000DD6D0000}"/>
    <cellStyle name="RowTitles-Detail 2 3 10 2 3" xfId="16211" xr:uid="{00000000-0005-0000-0000-0000DE6D0000}"/>
    <cellStyle name="RowTitles-Detail 2 3 10 2 3 2" xfId="28877" xr:uid="{00000000-0005-0000-0000-0000DF6D0000}"/>
    <cellStyle name="RowTitles-Detail 2 3 10 2 3 2 2" xfId="37664" xr:uid="{00000000-0005-0000-0000-0000E06D0000}"/>
    <cellStyle name="RowTitles-Detail 2 3 10 2 4" xfId="7618" xr:uid="{00000000-0005-0000-0000-0000E16D0000}"/>
    <cellStyle name="RowTitles-Detail 2 3 10 2 4 2" xfId="19253" xr:uid="{00000000-0005-0000-0000-0000E26D0000}"/>
    <cellStyle name="RowTitles-Detail 2 3 10 2 5" xfId="25186" xr:uid="{00000000-0005-0000-0000-0000E36D0000}"/>
    <cellStyle name="RowTitles-Detail 2 3 10 3" xfId="3462" xr:uid="{00000000-0005-0000-0000-0000E46D0000}"/>
    <cellStyle name="RowTitles-Detail 2 3 10 3 2" xfId="13096" xr:uid="{00000000-0005-0000-0000-0000E56D0000}"/>
    <cellStyle name="RowTitles-Detail 2 3 10 3 2 2" xfId="23464" xr:uid="{00000000-0005-0000-0000-0000E66D0000}"/>
    <cellStyle name="RowTitles-Detail 2 3 10 3 2 2 2" xfId="34933" xr:uid="{00000000-0005-0000-0000-0000E76D0000}"/>
    <cellStyle name="RowTitles-Detail 2 3 10 3 2 3" xfId="32290" xr:uid="{00000000-0005-0000-0000-0000E86D0000}"/>
    <cellStyle name="RowTitles-Detail 2 3 10 3 3" xfId="16705" xr:uid="{00000000-0005-0000-0000-0000E96D0000}"/>
    <cellStyle name="RowTitles-Detail 2 3 10 3 3 2" xfId="29371" xr:uid="{00000000-0005-0000-0000-0000EA6D0000}"/>
    <cellStyle name="RowTitles-Detail 2 3 10 3 3 2 2" xfId="38154" xr:uid="{00000000-0005-0000-0000-0000EB6D0000}"/>
    <cellStyle name="RowTitles-Detail 2 3 10 3 4" xfId="9941" xr:uid="{00000000-0005-0000-0000-0000EC6D0000}"/>
    <cellStyle name="RowTitles-Detail 2 3 10 3 4 2" xfId="19730" xr:uid="{00000000-0005-0000-0000-0000ED6D0000}"/>
    <cellStyle name="RowTitles-Detail 2 3 10 3 5" xfId="26100" xr:uid="{00000000-0005-0000-0000-0000EE6D0000}"/>
    <cellStyle name="RowTitles-Detail 2 3 10 4" xfId="10448" xr:uid="{00000000-0005-0000-0000-0000EF6D0000}"/>
    <cellStyle name="RowTitles-Detail 2 3 10 4 2" xfId="20953" xr:uid="{00000000-0005-0000-0000-0000F06D0000}"/>
    <cellStyle name="RowTitles-Detail 2 3 10 4 2 2" xfId="33360" xr:uid="{00000000-0005-0000-0000-0000F16D0000}"/>
    <cellStyle name="RowTitles-Detail 2 3 10 4 3" xfId="30466" xr:uid="{00000000-0005-0000-0000-0000F26D0000}"/>
    <cellStyle name="RowTitles-Detail 2 3 10 5" xfId="10263" xr:uid="{00000000-0005-0000-0000-0000F36D0000}"/>
    <cellStyle name="RowTitles-Detail 2 3 10 5 2" xfId="26338" xr:uid="{00000000-0005-0000-0000-0000F46D0000}"/>
    <cellStyle name="RowTitles-Detail 2 3 10 5 2 2" xfId="35749" xr:uid="{00000000-0005-0000-0000-0000F56D0000}"/>
    <cellStyle name="RowTitles-Detail 2 3 10 6" xfId="6072" xr:uid="{00000000-0005-0000-0000-0000F66D0000}"/>
    <cellStyle name="RowTitles-Detail 2 3 10 6 2" xfId="25233" xr:uid="{00000000-0005-0000-0000-0000F76D0000}"/>
    <cellStyle name="RowTitles-Detail 2 3 10 7" xfId="19912" xr:uid="{00000000-0005-0000-0000-0000F86D0000}"/>
    <cellStyle name="RowTitles-Detail 2 3 11" xfId="1206" xr:uid="{00000000-0005-0000-0000-0000F96D0000}"/>
    <cellStyle name="RowTitles-Detail 2 3 11 2" xfId="2924" xr:uid="{00000000-0005-0000-0000-0000FA6D0000}"/>
    <cellStyle name="RowTitles-Detail 2 3 11 2 2" xfId="12565" xr:uid="{00000000-0005-0000-0000-0000FB6D0000}"/>
    <cellStyle name="RowTitles-Detail 2 3 11 2 2 2" xfId="22965" xr:uid="{00000000-0005-0000-0000-0000FC6D0000}"/>
    <cellStyle name="RowTitles-Detail 2 3 11 2 2 2 2" xfId="34502" xr:uid="{00000000-0005-0000-0000-0000FD6D0000}"/>
    <cellStyle name="RowTitles-Detail 2 3 11 2 2 3" xfId="31846" xr:uid="{00000000-0005-0000-0000-0000FE6D0000}"/>
    <cellStyle name="RowTitles-Detail 2 3 11 2 3" xfId="16212" xr:uid="{00000000-0005-0000-0000-0000FF6D0000}"/>
    <cellStyle name="RowTitles-Detail 2 3 11 2 3 2" xfId="28878" xr:uid="{00000000-0005-0000-0000-0000006E0000}"/>
    <cellStyle name="RowTitles-Detail 2 3 11 2 3 2 2" xfId="37665" xr:uid="{00000000-0005-0000-0000-0000016E0000}"/>
    <cellStyle name="RowTitles-Detail 2 3 11 2 4" xfId="7619" xr:uid="{00000000-0005-0000-0000-0000026E0000}"/>
    <cellStyle name="RowTitles-Detail 2 3 11 2 4 2" xfId="18252" xr:uid="{00000000-0005-0000-0000-0000036E0000}"/>
    <cellStyle name="RowTitles-Detail 2 3 11 2 5" xfId="26409" xr:uid="{00000000-0005-0000-0000-0000046E0000}"/>
    <cellStyle name="RowTitles-Detail 2 3 11 3" xfId="3984" xr:uid="{00000000-0005-0000-0000-0000056E0000}"/>
    <cellStyle name="RowTitles-Detail 2 3 11 3 2" xfId="13606" xr:uid="{00000000-0005-0000-0000-0000066E0000}"/>
    <cellStyle name="RowTitles-Detail 2 3 11 3 2 2" xfId="23963" xr:uid="{00000000-0005-0000-0000-0000076E0000}"/>
    <cellStyle name="RowTitles-Detail 2 3 11 3 2 2 2" xfId="35256" xr:uid="{00000000-0005-0000-0000-0000086E0000}"/>
    <cellStyle name="RowTitles-Detail 2 3 11 3 2 3" xfId="32666" xr:uid="{00000000-0005-0000-0000-0000096E0000}"/>
    <cellStyle name="RowTitles-Detail 2 3 11 3 3" xfId="17190" xr:uid="{00000000-0005-0000-0000-00000A6E0000}"/>
    <cellStyle name="RowTitles-Detail 2 3 11 3 3 2" xfId="29856" xr:uid="{00000000-0005-0000-0000-00000B6E0000}"/>
    <cellStyle name="RowTitles-Detail 2 3 11 3 3 2 2" xfId="38633" xr:uid="{00000000-0005-0000-0000-00000C6E0000}"/>
    <cellStyle name="RowTitles-Detail 2 3 11 3 4" xfId="9942" xr:uid="{00000000-0005-0000-0000-00000D6E0000}"/>
    <cellStyle name="RowTitles-Detail 2 3 11 3 4 2" xfId="27467" xr:uid="{00000000-0005-0000-0000-00000E6E0000}"/>
    <cellStyle name="RowTitles-Detail 2 3 11 3 5" xfId="25572" xr:uid="{00000000-0005-0000-0000-00000F6E0000}"/>
    <cellStyle name="RowTitles-Detail 2 3 11 4" xfId="10877" xr:uid="{00000000-0005-0000-0000-0000106E0000}"/>
    <cellStyle name="RowTitles-Detail 2 3 11 4 2" xfId="21322" xr:uid="{00000000-0005-0000-0000-0000116E0000}"/>
    <cellStyle name="RowTitles-Detail 2 3 11 4 2 2" xfId="33541" xr:uid="{00000000-0005-0000-0000-0000126E0000}"/>
    <cellStyle name="RowTitles-Detail 2 3 11 4 3" xfId="30681" xr:uid="{00000000-0005-0000-0000-0000136E0000}"/>
    <cellStyle name="RowTitles-Detail 2 3 11 5" xfId="14584" xr:uid="{00000000-0005-0000-0000-0000146E0000}"/>
    <cellStyle name="RowTitles-Detail 2 3 11 5 2" xfId="27273" xr:uid="{00000000-0005-0000-0000-0000156E0000}"/>
    <cellStyle name="RowTitles-Detail 2 3 11 5 2 2" xfId="36104" xr:uid="{00000000-0005-0000-0000-0000166E0000}"/>
    <cellStyle name="RowTitles-Detail 2 3 11 6" xfId="6073" xr:uid="{00000000-0005-0000-0000-0000176E0000}"/>
    <cellStyle name="RowTitles-Detail 2 3 11 6 2" xfId="19207" xr:uid="{00000000-0005-0000-0000-0000186E0000}"/>
    <cellStyle name="RowTitles-Detail 2 3 11 7" xfId="25068" xr:uid="{00000000-0005-0000-0000-0000196E0000}"/>
    <cellStyle name="RowTitles-Detail 2 3 12" xfId="2922" xr:uid="{00000000-0005-0000-0000-00001A6E0000}"/>
    <cellStyle name="RowTitles-Detail 2 3 12 2" xfId="12563" xr:uid="{00000000-0005-0000-0000-00001B6E0000}"/>
    <cellStyle name="RowTitles-Detail 2 3 12 2 2" xfId="22963" xr:uid="{00000000-0005-0000-0000-00001C6E0000}"/>
    <cellStyle name="RowTitles-Detail 2 3 12 2 2 2" xfId="34500" xr:uid="{00000000-0005-0000-0000-00001D6E0000}"/>
    <cellStyle name="RowTitles-Detail 2 3 12 2 3" xfId="31844" xr:uid="{00000000-0005-0000-0000-00001E6E0000}"/>
    <cellStyle name="RowTitles-Detail 2 3 12 3" xfId="16210" xr:uid="{00000000-0005-0000-0000-00001F6E0000}"/>
    <cellStyle name="RowTitles-Detail 2 3 12 3 2" xfId="28876" xr:uid="{00000000-0005-0000-0000-0000206E0000}"/>
    <cellStyle name="RowTitles-Detail 2 3 12 3 2 2" xfId="37663" xr:uid="{00000000-0005-0000-0000-0000216E0000}"/>
    <cellStyle name="RowTitles-Detail 2 3 12 4" xfId="6335" xr:uid="{00000000-0005-0000-0000-0000226E0000}"/>
    <cellStyle name="RowTitles-Detail 2 3 12 4 2" xfId="18338" xr:uid="{00000000-0005-0000-0000-0000236E0000}"/>
    <cellStyle name="RowTitles-Detail 2 3 12 5" xfId="19114" xr:uid="{00000000-0005-0000-0000-0000246E0000}"/>
    <cellStyle name="RowTitles-Detail 2 3 13" xfId="7808" xr:uid="{00000000-0005-0000-0000-0000256E0000}"/>
    <cellStyle name="RowTitles-Detail 2 3 13 2" xfId="19356" xr:uid="{00000000-0005-0000-0000-0000266E0000}"/>
    <cellStyle name="RowTitles-Detail 2 3 13 2 2" xfId="33234" xr:uid="{00000000-0005-0000-0000-0000276E0000}"/>
    <cellStyle name="RowTitles-Detail 2 3 14" xfId="8948" xr:uid="{00000000-0005-0000-0000-0000286E0000}"/>
    <cellStyle name="RowTitles-Detail 2 3 14 2" xfId="24984" xr:uid="{00000000-0005-0000-0000-0000296E0000}"/>
    <cellStyle name="RowTitles-Detail 2 3 15" xfId="10830" xr:uid="{00000000-0005-0000-0000-00002A6E0000}"/>
    <cellStyle name="RowTitles-Detail 2 3 15 2" xfId="5763" xr:uid="{00000000-0005-0000-0000-00002B6E0000}"/>
    <cellStyle name="RowTitles-Detail 2 3 15 2 2" xfId="26631" xr:uid="{00000000-0005-0000-0000-00002C6E0000}"/>
    <cellStyle name="RowTitles-Detail 2 3 2" xfId="280" xr:uid="{00000000-0005-0000-0000-00002D6E0000}"/>
    <cellStyle name="RowTitles-Detail 2 3 2 10" xfId="1188" xr:uid="{00000000-0005-0000-0000-00002E6E0000}"/>
    <cellStyle name="RowTitles-Detail 2 3 2 10 2" xfId="2926" xr:uid="{00000000-0005-0000-0000-00002F6E0000}"/>
    <cellStyle name="RowTitles-Detail 2 3 2 10 2 2" xfId="12567" xr:uid="{00000000-0005-0000-0000-0000306E0000}"/>
    <cellStyle name="RowTitles-Detail 2 3 2 10 2 2 2" xfId="22967" xr:uid="{00000000-0005-0000-0000-0000316E0000}"/>
    <cellStyle name="RowTitles-Detail 2 3 2 10 2 2 2 2" xfId="34504" xr:uid="{00000000-0005-0000-0000-0000326E0000}"/>
    <cellStyle name="RowTitles-Detail 2 3 2 10 2 2 3" xfId="31848" xr:uid="{00000000-0005-0000-0000-0000336E0000}"/>
    <cellStyle name="RowTitles-Detail 2 3 2 10 2 3" xfId="16214" xr:uid="{00000000-0005-0000-0000-0000346E0000}"/>
    <cellStyle name="RowTitles-Detail 2 3 2 10 2 3 2" xfId="28880" xr:uid="{00000000-0005-0000-0000-0000356E0000}"/>
    <cellStyle name="RowTitles-Detail 2 3 2 10 2 3 2 2" xfId="37667" xr:uid="{00000000-0005-0000-0000-0000366E0000}"/>
    <cellStyle name="RowTitles-Detail 2 3 2 10 2 4" xfId="7620" xr:uid="{00000000-0005-0000-0000-0000376E0000}"/>
    <cellStyle name="RowTitles-Detail 2 3 2 10 2 4 2" xfId="7192" xr:uid="{00000000-0005-0000-0000-0000386E0000}"/>
    <cellStyle name="RowTitles-Detail 2 3 2 10 2 5" xfId="18515" xr:uid="{00000000-0005-0000-0000-0000396E0000}"/>
    <cellStyle name="RowTitles-Detail 2 3 2 10 3" xfId="3966" xr:uid="{00000000-0005-0000-0000-00003A6E0000}"/>
    <cellStyle name="RowTitles-Detail 2 3 2 10 3 2" xfId="13588" xr:uid="{00000000-0005-0000-0000-00003B6E0000}"/>
    <cellStyle name="RowTitles-Detail 2 3 2 10 3 2 2" xfId="23945" xr:uid="{00000000-0005-0000-0000-00003C6E0000}"/>
    <cellStyle name="RowTitles-Detail 2 3 2 10 3 2 2 2" xfId="35244" xr:uid="{00000000-0005-0000-0000-00003D6E0000}"/>
    <cellStyle name="RowTitles-Detail 2 3 2 10 3 2 3" xfId="32652" xr:uid="{00000000-0005-0000-0000-00003E6E0000}"/>
    <cellStyle name="RowTitles-Detail 2 3 2 10 3 3" xfId="17173" xr:uid="{00000000-0005-0000-0000-00003F6E0000}"/>
    <cellStyle name="RowTitles-Detail 2 3 2 10 3 3 2" xfId="29839" xr:uid="{00000000-0005-0000-0000-0000406E0000}"/>
    <cellStyle name="RowTitles-Detail 2 3 2 10 3 3 2 2" xfId="38616" xr:uid="{00000000-0005-0000-0000-0000416E0000}"/>
    <cellStyle name="RowTitles-Detail 2 3 2 10 3 4" xfId="9943" xr:uid="{00000000-0005-0000-0000-0000426E0000}"/>
    <cellStyle name="RowTitles-Detail 2 3 2 10 3 4 2" xfId="19968" xr:uid="{00000000-0005-0000-0000-0000436E0000}"/>
    <cellStyle name="RowTitles-Detail 2 3 2 10 3 5" xfId="25746" xr:uid="{00000000-0005-0000-0000-0000446E0000}"/>
    <cellStyle name="RowTitles-Detail 2 3 2 10 4" xfId="10859" xr:uid="{00000000-0005-0000-0000-0000456E0000}"/>
    <cellStyle name="RowTitles-Detail 2 3 2 10 4 2" xfId="21304" xr:uid="{00000000-0005-0000-0000-0000466E0000}"/>
    <cellStyle name="RowTitles-Detail 2 3 2 10 4 2 2" xfId="33529" xr:uid="{00000000-0005-0000-0000-0000476E0000}"/>
    <cellStyle name="RowTitles-Detail 2 3 2 10 4 3" xfId="30667" xr:uid="{00000000-0005-0000-0000-0000486E0000}"/>
    <cellStyle name="RowTitles-Detail 2 3 2 10 5" xfId="14566" xr:uid="{00000000-0005-0000-0000-0000496E0000}"/>
    <cellStyle name="RowTitles-Detail 2 3 2 10 5 2" xfId="27255" xr:uid="{00000000-0005-0000-0000-00004A6E0000}"/>
    <cellStyle name="RowTitles-Detail 2 3 2 10 5 2 2" xfId="36087" xr:uid="{00000000-0005-0000-0000-00004B6E0000}"/>
    <cellStyle name="RowTitles-Detail 2 3 2 10 6" xfId="6074" xr:uid="{00000000-0005-0000-0000-00004C6E0000}"/>
    <cellStyle name="RowTitles-Detail 2 3 2 10 6 2" xfId="26277" xr:uid="{00000000-0005-0000-0000-00004D6E0000}"/>
    <cellStyle name="RowTitles-Detail 2 3 2 10 7" xfId="5197" xr:uid="{00000000-0005-0000-0000-00004E6E0000}"/>
    <cellStyle name="RowTitles-Detail 2 3 2 11" xfId="2925" xr:uid="{00000000-0005-0000-0000-00004F6E0000}"/>
    <cellStyle name="RowTitles-Detail 2 3 2 11 2" xfId="12566" xr:uid="{00000000-0005-0000-0000-0000506E0000}"/>
    <cellStyle name="RowTitles-Detail 2 3 2 11 2 2" xfId="22966" xr:uid="{00000000-0005-0000-0000-0000516E0000}"/>
    <cellStyle name="RowTitles-Detail 2 3 2 11 2 2 2" xfId="34503" xr:uid="{00000000-0005-0000-0000-0000526E0000}"/>
    <cellStyle name="RowTitles-Detail 2 3 2 11 2 3" xfId="31847" xr:uid="{00000000-0005-0000-0000-0000536E0000}"/>
    <cellStyle name="RowTitles-Detail 2 3 2 11 3" xfId="16213" xr:uid="{00000000-0005-0000-0000-0000546E0000}"/>
    <cellStyle name="RowTitles-Detail 2 3 2 11 3 2" xfId="28879" xr:uid="{00000000-0005-0000-0000-0000556E0000}"/>
    <cellStyle name="RowTitles-Detail 2 3 2 11 3 2 2" xfId="37666" xr:uid="{00000000-0005-0000-0000-0000566E0000}"/>
    <cellStyle name="RowTitles-Detail 2 3 2 11 4" xfId="6336" xr:uid="{00000000-0005-0000-0000-0000576E0000}"/>
    <cellStyle name="RowTitles-Detail 2 3 2 11 4 2" xfId="19432" xr:uid="{00000000-0005-0000-0000-0000586E0000}"/>
    <cellStyle name="RowTitles-Detail 2 3 2 11 5" xfId="20669" xr:uid="{00000000-0005-0000-0000-0000596E0000}"/>
    <cellStyle name="RowTitles-Detail 2 3 2 12" xfId="8947" xr:uid="{00000000-0005-0000-0000-00005A6E0000}"/>
    <cellStyle name="RowTitles-Detail 2 3 2 12 2" xfId="19065" xr:uid="{00000000-0005-0000-0000-00005B6E0000}"/>
    <cellStyle name="RowTitles-Detail 2 3 2 13" xfId="10528" xr:uid="{00000000-0005-0000-0000-00005C6E0000}"/>
    <cellStyle name="RowTitles-Detail 2 3 2 13 2" xfId="17867" xr:uid="{00000000-0005-0000-0000-00005D6E0000}"/>
    <cellStyle name="RowTitles-Detail 2 3 2 13 2 2" xfId="33157" xr:uid="{00000000-0005-0000-0000-00005E6E0000}"/>
    <cellStyle name="RowTitles-Detail 2 3 2 2" xfId="345" xr:uid="{00000000-0005-0000-0000-00005F6E0000}"/>
    <cellStyle name="RowTitles-Detail 2 3 2 2 10" xfId="2927" xr:uid="{00000000-0005-0000-0000-0000606E0000}"/>
    <cellStyle name="RowTitles-Detail 2 3 2 2 10 2" xfId="12568" xr:uid="{00000000-0005-0000-0000-0000616E0000}"/>
    <cellStyle name="RowTitles-Detail 2 3 2 2 10 2 2" xfId="22968" xr:uid="{00000000-0005-0000-0000-0000626E0000}"/>
    <cellStyle name="RowTitles-Detail 2 3 2 2 10 2 2 2" xfId="34505" xr:uid="{00000000-0005-0000-0000-0000636E0000}"/>
    <cellStyle name="RowTitles-Detail 2 3 2 2 10 2 3" xfId="31849" xr:uid="{00000000-0005-0000-0000-0000646E0000}"/>
    <cellStyle name="RowTitles-Detail 2 3 2 2 10 3" xfId="16215" xr:uid="{00000000-0005-0000-0000-0000656E0000}"/>
    <cellStyle name="RowTitles-Detail 2 3 2 2 10 3 2" xfId="28881" xr:uid="{00000000-0005-0000-0000-0000666E0000}"/>
    <cellStyle name="RowTitles-Detail 2 3 2 2 10 3 2 2" xfId="37668" xr:uid="{00000000-0005-0000-0000-0000676E0000}"/>
    <cellStyle name="RowTitles-Detail 2 3 2 2 10 4" xfId="6337" xr:uid="{00000000-0005-0000-0000-0000686E0000}"/>
    <cellStyle name="RowTitles-Detail 2 3 2 2 10 4 2" xfId="26769" xr:uid="{00000000-0005-0000-0000-0000696E0000}"/>
    <cellStyle name="RowTitles-Detail 2 3 2 2 10 5" xfId="24958" xr:uid="{00000000-0005-0000-0000-00006A6E0000}"/>
    <cellStyle name="RowTitles-Detail 2 3 2 2 11" xfId="8006" xr:uid="{00000000-0005-0000-0000-00006B6E0000}"/>
    <cellStyle name="RowTitles-Detail 2 3 2 2 11 2" xfId="5397" xr:uid="{00000000-0005-0000-0000-00006C6E0000}"/>
    <cellStyle name="RowTitles-Detail 2 3 2 2 12" xfId="10262" xr:uid="{00000000-0005-0000-0000-00006D6E0000}"/>
    <cellStyle name="RowTitles-Detail 2 3 2 2 12 2" xfId="24785" xr:uid="{00000000-0005-0000-0000-00006E6E0000}"/>
    <cellStyle name="RowTitles-Detail 2 3 2 2 12 2 2" xfId="35665" xr:uid="{00000000-0005-0000-0000-00006F6E0000}"/>
    <cellStyle name="RowTitles-Detail 2 3 2 2 2" xfId="439" xr:uid="{00000000-0005-0000-0000-0000706E0000}"/>
    <cellStyle name="RowTitles-Detail 2 3 2 2 2 2" xfId="795" xr:uid="{00000000-0005-0000-0000-0000716E0000}"/>
    <cellStyle name="RowTitles-Detail 2 3 2 2 2 2 2" xfId="2929" xr:uid="{00000000-0005-0000-0000-0000726E0000}"/>
    <cellStyle name="RowTitles-Detail 2 3 2 2 2 2 2 2" xfId="12570" xr:uid="{00000000-0005-0000-0000-0000736E0000}"/>
    <cellStyle name="RowTitles-Detail 2 3 2 2 2 2 2 2 2" xfId="22970" xr:uid="{00000000-0005-0000-0000-0000746E0000}"/>
    <cellStyle name="RowTitles-Detail 2 3 2 2 2 2 2 2 2 2" xfId="34507" xr:uid="{00000000-0005-0000-0000-0000756E0000}"/>
    <cellStyle name="RowTitles-Detail 2 3 2 2 2 2 2 2 3" xfId="31851" xr:uid="{00000000-0005-0000-0000-0000766E0000}"/>
    <cellStyle name="RowTitles-Detail 2 3 2 2 2 2 2 3" xfId="16217" xr:uid="{00000000-0005-0000-0000-0000776E0000}"/>
    <cellStyle name="RowTitles-Detail 2 3 2 2 2 2 2 3 2" xfId="28883" xr:uid="{00000000-0005-0000-0000-0000786E0000}"/>
    <cellStyle name="RowTitles-Detail 2 3 2 2 2 2 2 3 2 2" xfId="37670" xr:uid="{00000000-0005-0000-0000-0000796E0000}"/>
    <cellStyle name="RowTitles-Detail 2 3 2 2 2 2 2 4" xfId="6918" xr:uid="{00000000-0005-0000-0000-00007A6E0000}"/>
    <cellStyle name="RowTitles-Detail 2 3 2 2 2 2 2 4 2" xfId="17881" xr:uid="{00000000-0005-0000-0000-00007B6E0000}"/>
    <cellStyle name="RowTitles-Detail 2 3 2 2 2 2 2 5" xfId="20063" xr:uid="{00000000-0005-0000-0000-00007C6E0000}"/>
    <cellStyle name="RowTitles-Detail 2 3 2 2 2 2 3" xfId="3576" xr:uid="{00000000-0005-0000-0000-00007D6E0000}"/>
    <cellStyle name="RowTitles-Detail 2 3 2 2 2 2 3 2" xfId="13207" xr:uid="{00000000-0005-0000-0000-00007E6E0000}"/>
    <cellStyle name="RowTitles-Detail 2 3 2 2 2 2 3 2 2" xfId="23574" xr:uid="{00000000-0005-0000-0000-00007F6E0000}"/>
    <cellStyle name="RowTitles-Detail 2 3 2 2 2 2 3 2 2 2" xfId="35004" xr:uid="{00000000-0005-0000-0000-0000806E0000}"/>
    <cellStyle name="RowTitles-Detail 2 3 2 2 2 2 3 2 3" xfId="32372" xr:uid="{00000000-0005-0000-0000-0000816E0000}"/>
    <cellStyle name="RowTitles-Detail 2 3 2 2 2 2 3 3" xfId="16816" xr:uid="{00000000-0005-0000-0000-0000826E0000}"/>
    <cellStyle name="RowTitles-Detail 2 3 2 2 2 2 3 3 2" xfId="29482" xr:uid="{00000000-0005-0000-0000-0000836E0000}"/>
    <cellStyle name="RowTitles-Detail 2 3 2 2 2 2 3 3 2 2" xfId="38262" xr:uid="{00000000-0005-0000-0000-0000846E0000}"/>
    <cellStyle name="RowTitles-Detail 2 3 2 2 2 2 3 4" xfId="8425" xr:uid="{00000000-0005-0000-0000-0000856E0000}"/>
    <cellStyle name="RowTitles-Detail 2 3 2 2 2 2 3 4 2" xfId="20450" xr:uid="{00000000-0005-0000-0000-0000866E0000}"/>
    <cellStyle name="RowTitles-Detail 2 3 2 2 2 2 3 5" xfId="18787" xr:uid="{00000000-0005-0000-0000-0000876E0000}"/>
    <cellStyle name="RowTitles-Detail 2 3 2 2 2 2 4" xfId="9219" xr:uid="{00000000-0005-0000-0000-0000886E0000}"/>
    <cellStyle name="RowTitles-Detail 2 3 2 2 2 2 4 2" xfId="17855" xr:uid="{00000000-0005-0000-0000-0000896E0000}"/>
    <cellStyle name="RowTitles-Detail 2 3 2 2 2 2 5" xfId="10172" xr:uid="{00000000-0005-0000-0000-00008A6E0000}"/>
    <cellStyle name="RowTitles-Detail 2 3 2 2 2 2 5 2" xfId="25364" xr:uid="{00000000-0005-0000-0000-00008B6E0000}"/>
    <cellStyle name="RowTitles-Detail 2 3 2 2 2 2 5 2 2" xfId="35715" xr:uid="{00000000-0005-0000-0000-00008C6E0000}"/>
    <cellStyle name="RowTitles-Detail 2 3 2 2 2 3" xfId="1074" xr:uid="{00000000-0005-0000-0000-00008D6E0000}"/>
    <cellStyle name="RowTitles-Detail 2 3 2 2 2 3 2" xfId="2930" xr:uid="{00000000-0005-0000-0000-00008E6E0000}"/>
    <cellStyle name="RowTitles-Detail 2 3 2 2 2 3 2 2" xfId="12571" xr:uid="{00000000-0005-0000-0000-00008F6E0000}"/>
    <cellStyle name="RowTitles-Detail 2 3 2 2 2 3 2 2 2" xfId="22971" xr:uid="{00000000-0005-0000-0000-0000906E0000}"/>
    <cellStyle name="RowTitles-Detail 2 3 2 2 2 3 2 2 2 2" xfId="34508" xr:uid="{00000000-0005-0000-0000-0000916E0000}"/>
    <cellStyle name="RowTitles-Detail 2 3 2 2 2 3 2 2 3" xfId="31852" xr:uid="{00000000-0005-0000-0000-0000926E0000}"/>
    <cellStyle name="RowTitles-Detail 2 3 2 2 2 3 2 3" xfId="16218" xr:uid="{00000000-0005-0000-0000-0000936E0000}"/>
    <cellStyle name="RowTitles-Detail 2 3 2 2 2 3 2 3 2" xfId="28884" xr:uid="{00000000-0005-0000-0000-0000946E0000}"/>
    <cellStyle name="RowTitles-Detail 2 3 2 2 2 3 2 3 2 2" xfId="37671" xr:uid="{00000000-0005-0000-0000-0000956E0000}"/>
    <cellStyle name="RowTitles-Detail 2 3 2 2 2 3 2 4" xfId="7138" xr:uid="{00000000-0005-0000-0000-0000966E0000}"/>
    <cellStyle name="RowTitles-Detail 2 3 2 2 2 3 2 4 2" xfId="18878" xr:uid="{00000000-0005-0000-0000-0000976E0000}"/>
    <cellStyle name="RowTitles-Detail 2 3 2 2 2 3 2 5" xfId="20417" xr:uid="{00000000-0005-0000-0000-0000986E0000}"/>
    <cellStyle name="RowTitles-Detail 2 3 2 2 2 3 3" xfId="3852" xr:uid="{00000000-0005-0000-0000-0000996E0000}"/>
    <cellStyle name="RowTitles-Detail 2 3 2 2 2 3 3 2" xfId="13478" xr:uid="{00000000-0005-0000-0000-00009A6E0000}"/>
    <cellStyle name="RowTitles-Detail 2 3 2 2 2 3 3 2 2" xfId="23839" xr:uid="{00000000-0005-0000-0000-00009B6E0000}"/>
    <cellStyle name="RowTitles-Detail 2 3 2 2 2 3 3 2 2 2" xfId="35169" xr:uid="{00000000-0005-0000-0000-00009C6E0000}"/>
    <cellStyle name="RowTitles-Detail 2 3 2 2 2 3 3 2 3" xfId="32565" xr:uid="{00000000-0005-0000-0000-00009D6E0000}"/>
    <cellStyle name="RowTitles-Detail 2 3 2 2 2 3 3 3" xfId="17071" xr:uid="{00000000-0005-0000-0000-00009E6E0000}"/>
    <cellStyle name="RowTitles-Detail 2 3 2 2 2 3 3 3 2" xfId="29737" xr:uid="{00000000-0005-0000-0000-00009F6E0000}"/>
    <cellStyle name="RowTitles-Detail 2 3 2 2 2 3 3 3 2 2" xfId="38515" xr:uid="{00000000-0005-0000-0000-0000A06E0000}"/>
    <cellStyle name="RowTitles-Detail 2 3 2 2 2 3 3 4" xfId="8646" xr:uid="{00000000-0005-0000-0000-0000A16E0000}"/>
    <cellStyle name="RowTitles-Detail 2 3 2 2 2 3 3 4 2" xfId="24617" xr:uid="{00000000-0005-0000-0000-0000A26E0000}"/>
    <cellStyle name="RowTitles-Detail 2 3 2 2 2 3 3 5" xfId="26661" xr:uid="{00000000-0005-0000-0000-0000A36E0000}"/>
    <cellStyle name="RowTitles-Detail 2 3 2 2 2 3 4" xfId="9442" xr:uid="{00000000-0005-0000-0000-0000A46E0000}"/>
    <cellStyle name="RowTitles-Detail 2 3 2 2 2 3 4 2" xfId="4675" xr:uid="{00000000-0005-0000-0000-0000A56E0000}"/>
    <cellStyle name="RowTitles-Detail 2 3 2 2 2 3 5" xfId="10790" xr:uid="{00000000-0005-0000-0000-0000A66E0000}"/>
    <cellStyle name="RowTitles-Detail 2 3 2 2 2 3 5 2" xfId="21254" xr:uid="{00000000-0005-0000-0000-0000A76E0000}"/>
    <cellStyle name="RowTitles-Detail 2 3 2 2 2 3 5 2 2" xfId="33510" xr:uid="{00000000-0005-0000-0000-0000A86E0000}"/>
    <cellStyle name="RowTitles-Detail 2 3 2 2 2 3 5 3" xfId="30644" xr:uid="{00000000-0005-0000-0000-0000A96E0000}"/>
    <cellStyle name="RowTitles-Detail 2 3 2 2 2 3 6" xfId="14475" xr:uid="{00000000-0005-0000-0000-0000AA6E0000}"/>
    <cellStyle name="RowTitles-Detail 2 3 2 2 2 3 6 2" xfId="27168" xr:uid="{00000000-0005-0000-0000-0000AB6E0000}"/>
    <cellStyle name="RowTitles-Detail 2 3 2 2 2 3 6 2 2" xfId="36004" xr:uid="{00000000-0005-0000-0000-0000AC6E0000}"/>
    <cellStyle name="RowTitles-Detail 2 3 2 2 2 3 7" xfId="5597" xr:uid="{00000000-0005-0000-0000-0000AD6E0000}"/>
    <cellStyle name="RowTitles-Detail 2 3 2 2 2 3 7 2" xfId="26280" xr:uid="{00000000-0005-0000-0000-0000AE6E0000}"/>
    <cellStyle name="RowTitles-Detail 2 3 2 2 2 3 8" xfId="25587" xr:uid="{00000000-0005-0000-0000-0000AF6E0000}"/>
    <cellStyle name="RowTitles-Detail 2 3 2 2 2 4" xfId="1307" xr:uid="{00000000-0005-0000-0000-0000B06E0000}"/>
    <cellStyle name="RowTitles-Detail 2 3 2 2 2 4 2" xfId="2931" xr:uid="{00000000-0005-0000-0000-0000B16E0000}"/>
    <cellStyle name="RowTitles-Detail 2 3 2 2 2 4 2 2" xfId="12572" xr:uid="{00000000-0005-0000-0000-0000B26E0000}"/>
    <cellStyle name="RowTitles-Detail 2 3 2 2 2 4 2 2 2" xfId="22972" xr:uid="{00000000-0005-0000-0000-0000B36E0000}"/>
    <cellStyle name="RowTitles-Detail 2 3 2 2 2 4 2 2 2 2" xfId="34509" xr:uid="{00000000-0005-0000-0000-0000B46E0000}"/>
    <cellStyle name="RowTitles-Detail 2 3 2 2 2 4 2 2 3" xfId="31853" xr:uid="{00000000-0005-0000-0000-0000B56E0000}"/>
    <cellStyle name="RowTitles-Detail 2 3 2 2 2 4 2 3" xfId="16219" xr:uid="{00000000-0005-0000-0000-0000B66E0000}"/>
    <cellStyle name="RowTitles-Detail 2 3 2 2 2 4 2 3 2" xfId="28885" xr:uid="{00000000-0005-0000-0000-0000B76E0000}"/>
    <cellStyle name="RowTitles-Detail 2 3 2 2 2 4 2 3 2 2" xfId="37672" xr:uid="{00000000-0005-0000-0000-0000B86E0000}"/>
    <cellStyle name="RowTitles-Detail 2 3 2 2 2 4 2 4" xfId="7621" xr:uid="{00000000-0005-0000-0000-0000B96E0000}"/>
    <cellStyle name="RowTitles-Detail 2 3 2 2 2 4 2 4 2" xfId="24821" xr:uid="{00000000-0005-0000-0000-0000BA6E0000}"/>
    <cellStyle name="RowTitles-Detail 2 3 2 2 2 4 2 5" xfId="20109" xr:uid="{00000000-0005-0000-0000-0000BB6E0000}"/>
    <cellStyle name="RowTitles-Detail 2 3 2 2 2 4 3" xfId="4085" xr:uid="{00000000-0005-0000-0000-0000BC6E0000}"/>
    <cellStyle name="RowTitles-Detail 2 3 2 2 2 4 3 2" xfId="13707" xr:uid="{00000000-0005-0000-0000-0000BD6E0000}"/>
    <cellStyle name="RowTitles-Detail 2 3 2 2 2 4 3 2 2" xfId="24059" xr:uid="{00000000-0005-0000-0000-0000BE6E0000}"/>
    <cellStyle name="RowTitles-Detail 2 3 2 2 2 4 3 2 2 2" xfId="35318" xr:uid="{00000000-0005-0000-0000-0000BF6E0000}"/>
    <cellStyle name="RowTitles-Detail 2 3 2 2 2 4 3 2 3" xfId="32737" xr:uid="{00000000-0005-0000-0000-0000C06E0000}"/>
    <cellStyle name="RowTitles-Detail 2 3 2 2 2 4 3 3" xfId="17284" xr:uid="{00000000-0005-0000-0000-0000C16E0000}"/>
    <cellStyle name="RowTitles-Detail 2 3 2 2 2 4 3 3 2" xfId="29950" xr:uid="{00000000-0005-0000-0000-0000C26E0000}"/>
    <cellStyle name="RowTitles-Detail 2 3 2 2 2 4 3 3 2 2" xfId="38727" xr:uid="{00000000-0005-0000-0000-0000C36E0000}"/>
    <cellStyle name="RowTitles-Detail 2 3 2 2 2 4 3 4" xfId="9944" xr:uid="{00000000-0005-0000-0000-0000C46E0000}"/>
    <cellStyle name="RowTitles-Detail 2 3 2 2 2 4 3 4 2" xfId="18536" xr:uid="{00000000-0005-0000-0000-0000C56E0000}"/>
    <cellStyle name="RowTitles-Detail 2 3 2 2 2 4 3 5" xfId="4664" xr:uid="{00000000-0005-0000-0000-0000C66E0000}"/>
    <cellStyle name="RowTitles-Detail 2 3 2 2 2 4 4" xfId="10978" xr:uid="{00000000-0005-0000-0000-0000C76E0000}"/>
    <cellStyle name="RowTitles-Detail 2 3 2 2 2 4 4 2" xfId="21417" xr:uid="{00000000-0005-0000-0000-0000C86E0000}"/>
    <cellStyle name="RowTitles-Detail 2 3 2 2 2 4 4 2 2" xfId="33603" xr:uid="{00000000-0005-0000-0000-0000C96E0000}"/>
    <cellStyle name="RowTitles-Detail 2 3 2 2 2 4 4 3" xfId="30752" xr:uid="{00000000-0005-0000-0000-0000CA6E0000}"/>
    <cellStyle name="RowTitles-Detail 2 3 2 2 2 4 5" xfId="14685" xr:uid="{00000000-0005-0000-0000-0000CB6E0000}"/>
    <cellStyle name="RowTitles-Detail 2 3 2 2 2 4 5 2" xfId="27370" xr:uid="{00000000-0005-0000-0000-0000CC6E0000}"/>
    <cellStyle name="RowTitles-Detail 2 3 2 2 2 4 5 2 2" xfId="36198" xr:uid="{00000000-0005-0000-0000-0000CD6E0000}"/>
    <cellStyle name="RowTitles-Detail 2 3 2 2 2 4 6" xfId="6075" xr:uid="{00000000-0005-0000-0000-0000CE6E0000}"/>
    <cellStyle name="RowTitles-Detail 2 3 2 2 2 4 6 2" xfId="20969" xr:uid="{00000000-0005-0000-0000-0000CF6E0000}"/>
    <cellStyle name="RowTitles-Detail 2 3 2 2 2 4 7" xfId="20900" xr:uid="{00000000-0005-0000-0000-0000D06E0000}"/>
    <cellStyle name="RowTitles-Detail 2 3 2 2 2 5" xfId="1523" xr:uid="{00000000-0005-0000-0000-0000D16E0000}"/>
    <cellStyle name="RowTitles-Detail 2 3 2 2 2 5 2" xfId="2932" xr:uid="{00000000-0005-0000-0000-0000D26E0000}"/>
    <cellStyle name="RowTitles-Detail 2 3 2 2 2 5 2 2" xfId="12573" xr:uid="{00000000-0005-0000-0000-0000D36E0000}"/>
    <cellStyle name="RowTitles-Detail 2 3 2 2 2 5 2 2 2" xfId="22973" xr:uid="{00000000-0005-0000-0000-0000D46E0000}"/>
    <cellStyle name="RowTitles-Detail 2 3 2 2 2 5 2 2 2 2" xfId="34510" xr:uid="{00000000-0005-0000-0000-0000D56E0000}"/>
    <cellStyle name="RowTitles-Detail 2 3 2 2 2 5 2 2 3" xfId="31854" xr:uid="{00000000-0005-0000-0000-0000D66E0000}"/>
    <cellStyle name="RowTitles-Detail 2 3 2 2 2 5 2 3" xfId="16220" xr:uid="{00000000-0005-0000-0000-0000D76E0000}"/>
    <cellStyle name="RowTitles-Detail 2 3 2 2 2 5 2 3 2" xfId="28886" xr:uid="{00000000-0005-0000-0000-0000D86E0000}"/>
    <cellStyle name="RowTitles-Detail 2 3 2 2 2 5 2 3 2 2" xfId="37673" xr:uid="{00000000-0005-0000-0000-0000D96E0000}"/>
    <cellStyle name="RowTitles-Detail 2 3 2 2 2 5 2 4" xfId="7622" xr:uid="{00000000-0005-0000-0000-0000DA6E0000}"/>
    <cellStyle name="RowTitles-Detail 2 3 2 2 2 5 2 4 2" xfId="25070" xr:uid="{00000000-0005-0000-0000-0000DB6E0000}"/>
    <cellStyle name="RowTitles-Detail 2 3 2 2 2 5 2 5" xfId="17783" xr:uid="{00000000-0005-0000-0000-0000DC6E0000}"/>
    <cellStyle name="RowTitles-Detail 2 3 2 2 2 5 3" xfId="4301" xr:uid="{00000000-0005-0000-0000-0000DD6E0000}"/>
    <cellStyle name="RowTitles-Detail 2 3 2 2 2 5 3 2" xfId="13923" xr:uid="{00000000-0005-0000-0000-0000DE6E0000}"/>
    <cellStyle name="RowTitles-Detail 2 3 2 2 2 5 3 2 2" xfId="24264" xr:uid="{00000000-0005-0000-0000-0000DF6E0000}"/>
    <cellStyle name="RowTitles-Detail 2 3 2 2 2 5 3 2 2 2" xfId="35458" xr:uid="{00000000-0005-0000-0000-0000E06E0000}"/>
    <cellStyle name="RowTitles-Detail 2 3 2 2 2 5 3 2 3" xfId="32898" xr:uid="{00000000-0005-0000-0000-0000E16E0000}"/>
    <cellStyle name="RowTitles-Detail 2 3 2 2 2 5 3 3" xfId="17482" xr:uid="{00000000-0005-0000-0000-0000E26E0000}"/>
    <cellStyle name="RowTitles-Detail 2 3 2 2 2 5 3 3 2" xfId="30148" xr:uid="{00000000-0005-0000-0000-0000E36E0000}"/>
    <cellStyle name="RowTitles-Detail 2 3 2 2 2 5 3 3 2 2" xfId="38925" xr:uid="{00000000-0005-0000-0000-0000E46E0000}"/>
    <cellStyle name="RowTitles-Detail 2 3 2 2 2 5 3 4" xfId="9945" xr:uid="{00000000-0005-0000-0000-0000E56E0000}"/>
    <cellStyle name="RowTitles-Detail 2 3 2 2 2 5 3 4 2" xfId="26668" xr:uid="{00000000-0005-0000-0000-0000E66E0000}"/>
    <cellStyle name="RowTitles-Detail 2 3 2 2 2 5 3 5" xfId="24615" xr:uid="{00000000-0005-0000-0000-0000E76E0000}"/>
    <cellStyle name="RowTitles-Detail 2 3 2 2 2 5 4" xfId="11194" xr:uid="{00000000-0005-0000-0000-0000E86E0000}"/>
    <cellStyle name="RowTitles-Detail 2 3 2 2 2 5 4 2" xfId="21625" xr:uid="{00000000-0005-0000-0000-0000E96E0000}"/>
    <cellStyle name="RowTitles-Detail 2 3 2 2 2 5 4 2 2" xfId="33743" xr:uid="{00000000-0005-0000-0000-0000EA6E0000}"/>
    <cellStyle name="RowTitles-Detail 2 3 2 2 2 5 4 3" xfId="30913" xr:uid="{00000000-0005-0000-0000-0000EB6E0000}"/>
    <cellStyle name="RowTitles-Detail 2 3 2 2 2 5 5" xfId="14901" xr:uid="{00000000-0005-0000-0000-0000EC6E0000}"/>
    <cellStyle name="RowTitles-Detail 2 3 2 2 2 5 5 2" xfId="27577" xr:uid="{00000000-0005-0000-0000-0000ED6E0000}"/>
    <cellStyle name="RowTitles-Detail 2 3 2 2 2 5 5 2 2" xfId="36396" xr:uid="{00000000-0005-0000-0000-0000EE6E0000}"/>
    <cellStyle name="RowTitles-Detail 2 3 2 2 2 5 6" xfId="6076" xr:uid="{00000000-0005-0000-0000-0000EF6E0000}"/>
    <cellStyle name="RowTitles-Detail 2 3 2 2 2 5 6 2" xfId="26727" xr:uid="{00000000-0005-0000-0000-0000F06E0000}"/>
    <cellStyle name="RowTitles-Detail 2 3 2 2 2 5 7" xfId="24357" xr:uid="{00000000-0005-0000-0000-0000F16E0000}"/>
    <cellStyle name="RowTitles-Detail 2 3 2 2 2 6" xfId="1725" xr:uid="{00000000-0005-0000-0000-0000F26E0000}"/>
    <cellStyle name="RowTitles-Detail 2 3 2 2 2 6 2" xfId="2933" xr:uid="{00000000-0005-0000-0000-0000F36E0000}"/>
    <cellStyle name="RowTitles-Detail 2 3 2 2 2 6 2 2" xfId="12574" xr:uid="{00000000-0005-0000-0000-0000F46E0000}"/>
    <cellStyle name="RowTitles-Detail 2 3 2 2 2 6 2 2 2" xfId="22974" xr:uid="{00000000-0005-0000-0000-0000F56E0000}"/>
    <cellStyle name="RowTitles-Detail 2 3 2 2 2 6 2 2 2 2" xfId="34511" xr:uid="{00000000-0005-0000-0000-0000F66E0000}"/>
    <cellStyle name="RowTitles-Detail 2 3 2 2 2 6 2 2 3" xfId="31855" xr:uid="{00000000-0005-0000-0000-0000F76E0000}"/>
    <cellStyle name="RowTitles-Detail 2 3 2 2 2 6 2 3" xfId="16221" xr:uid="{00000000-0005-0000-0000-0000F86E0000}"/>
    <cellStyle name="RowTitles-Detail 2 3 2 2 2 6 2 3 2" xfId="28887" xr:uid="{00000000-0005-0000-0000-0000F96E0000}"/>
    <cellStyle name="RowTitles-Detail 2 3 2 2 2 6 2 3 2 2" xfId="37674" xr:uid="{00000000-0005-0000-0000-0000FA6E0000}"/>
    <cellStyle name="RowTitles-Detail 2 3 2 2 2 6 2 4" xfId="7623" xr:uid="{00000000-0005-0000-0000-0000FB6E0000}"/>
    <cellStyle name="RowTitles-Detail 2 3 2 2 2 6 2 4 2" xfId="26005" xr:uid="{00000000-0005-0000-0000-0000FC6E0000}"/>
    <cellStyle name="RowTitles-Detail 2 3 2 2 2 6 2 5" xfId="20538" xr:uid="{00000000-0005-0000-0000-0000FD6E0000}"/>
    <cellStyle name="RowTitles-Detail 2 3 2 2 2 6 3" xfId="4503" xr:uid="{00000000-0005-0000-0000-0000FE6E0000}"/>
    <cellStyle name="RowTitles-Detail 2 3 2 2 2 6 3 2" xfId="14125" xr:uid="{00000000-0005-0000-0000-0000FF6E0000}"/>
    <cellStyle name="RowTitles-Detail 2 3 2 2 2 6 3 2 2" xfId="24457" xr:uid="{00000000-0005-0000-0000-0000006F0000}"/>
    <cellStyle name="RowTitles-Detail 2 3 2 2 2 6 3 2 2 2" xfId="35589" xr:uid="{00000000-0005-0000-0000-0000016F0000}"/>
    <cellStyle name="RowTitles-Detail 2 3 2 2 2 6 3 2 3" xfId="33050" xr:uid="{00000000-0005-0000-0000-0000026F0000}"/>
    <cellStyle name="RowTitles-Detail 2 3 2 2 2 6 3 3" xfId="17669" xr:uid="{00000000-0005-0000-0000-0000036F0000}"/>
    <cellStyle name="RowTitles-Detail 2 3 2 2 2 6 3 3 2" xfId="30335" xr:uid="{00000000-0005-0000-0000-0000046F0000}"/>
    <cellStyle name="RowTitles-Detail 2 3 2 2 2 6 3 3 2 2" xfId="39112" xr:uid="{00000000-0005-0000-0000-0000056F0000}"/>
    <cellStyle name="RowTitles-Detail 2 3 2 2 2 6 3 4" xfId="9946" xr:uid="{00000000-0005-0000-0000-0000066F0000}"/>
    <cellStyle name="RowTitles-Detail 2 3 2 2 2 6 3 4 2" xfId="26000" xr:uid="{00000000-0005-0000-0000-0000076F0000}"/>
    <cellStyle name="RowTitles-Detail 2 3 2 2 2 6 3 5" xfId="20056" xr:uid="{00000000-0005-0000-0000-0000086F0000}"/>
    <cellStyle name="RowTitles-Detail 2 3 2 2 2 6 4" xfId="11396" xr:uid="{00000000-0005-0000-0000-0000096F0000}"/>
    <cellStyle name="RowTitles-Detail 2 3 2 2 2 6 4 2" xfId="21821" xr:uid="{00000000-0005-0000-0000-00000A6F0000}"/>
    <cellStyle name="RowTitles-Detail 2 3 2 2 2 6 4 2 2" xfId="33874" xr:uid="{00000000-0005-0000-0000-00000B6F0000}"/>
    <cellStyle name="RowTitles-Detail 2 3 2 2 2 6 4 3" xfId="31065" xr:uid="{00000000-0005-0000-0000-00000C6F0000}"/>
    <cellStyle name="RowTitles-Detail 2 3 2 2 2 6 5" xfId="15103" xr:uid="{00000000-0005-0000-0000-00000D6F0000}"/>
    <cellStyle name="RowTitles-Detail 2 3 2 2 2 6 5 2" xfId="27772" xr:uid="{00000000-0005-0000-0000-00000E6F0000}"/>
    <cellStyle name="RowTitles-Detail 2 3 2 2 2 6 5 2 2" xfId="36583" xr:uid="{00000000-0005-0000-0000-00000F6F0000}"/>
    <cellStyle name="RowTitles-Detail 2 3 2 2 2 6 6" xfId="6077" xr:uid="{00000000-0005-0000-0000-0000106F0000}"/>
    <cellStyle name="RowTitles-Detail 2 3 2 2 2 6 6 2" xfId="26024" xr:uid="{00000000-0005-0000-0000-0000116F0000}"/>
    <cellStyle name="RowTitles-Detail 2 3 2 2 2 6 7" xfId="20183" xr:uid="{00000000-0005-0000-0000-0000126F0000}"/>
    <cellStyle name="RowTitles-Detail 2 3 2 2 2 7" xfId="2928" xr:uid="{00000000-0005-0000-0000-0000136F0000}"/>
    <cellStyle name="RowTitles-Detail 2 3 2 2 2 7 2" xfId="12569" xr:uid="{00000000-0005-0000-0000-0000146F0000}"/>
    <cellStyle name="RowTitles-Detail 2 3 2 2 2 7 2 2" xfId="22969" xr:uid="{00000000-0005-0000-0000-0000156F0000}"/>
    <cellStyle name="RowTitles-Detail 2 3 2 2 2 7 2 2 2" xfId="34506" xr:uid="{00000000-0005-0000-0000-0000166F0000}"/>
    <cellStyle name="RowTitles-Detail 2 3 2 2 2 7 2 3" xfId="31850" xr:uid="{00000000-0005-0000-0000-0000176F0000}"/>
    <cellStyle name="RowTitles-Detail 2 3 2 2 2 7 3" xfId="16216" xr:uid="{00000000-0005-0000-0000-0000186F0000}"/>
    <cellStyle name="RowTitles-Detail 2 3 2 2 2 7 3 2" xfId="28882" xr:uid="{00000000-0005-0000-0000-0000196F0000}"/>
    <cellStyle name="RowTitles-Detail 2 3 2 2 2 7 3 2 2" xfId="37669" xr:uid="{00000000-0005-0000-0000-00001A6F0000}"/>
    <cellStyle name="RowTitles-Detail 2 3 2 2 2 7 4" xfId="6480" xr:uid="{00000000-0005-0000-0000-00001B6F0000}"/>
    <cellStyle name="RowTitles-Detail 2 3 2 2 2 7 4 2" xfId="25834" xr:uid="{00000000-0005-0000-0000-00001C6F0000}"/>
    <cellStyle name="RowTitles-Detail 2 3 2 2 2 7 5" xfId="6710" xr:uid="{00000000-0005-0000-0000-00001D6F0000}"/>
    <cellStyle name="RowTitles-Detail 2 3 2 2 2 8" xfId="8871" xr:uid="{00000000-0005-0000-0000-00001E6F0000}"/>
    <cellStyle name="RowTitles-Detail 2 3 2 2 2 8 2" xfId="19543" xr:uid="{00000000-0005-0000-0000-00001F6F0000}"/>
    <cellStyle name="RowTitles-Detail 2 3 2 2 2 9" xfId="10322" xr:uid="{00000000-0005-0000-0000-0000206F0000}"/>
    <cellStyle name="RowTitles-Detail 2 3 2 2 2 9 2" xfId="20496" xr:uid="{00000000-0005-0000-0000-0000216F0000}"/>
    <cellStyle name="RowTitles-Detail 2 3 2 2 2 9 2 2" xfId="33306" xr:uid="{00000000-0005-0000-0000-0000226F0000}"/>
    <cellStyle name="RowTitles-Detail 2 3 2 2 2_STUD aligned by INSTIT" xfId="5058" xr:uid="{00000000-0005-0000-0000-0000236F0000}"/>
    <cellStyle name="RowTitles-Detail 2 3 2 2 3" xfId="502" xr:uid="{00000000-0005-0000-0000-0000246F0000}"/>
    <cellStyle name="RowTitles-Detail 2 3 2 2 3 2" xfId="858" xr:uid="{00000000-0005-0000-0000-0000256F0000}"/>
    <cellStyle name="RowTitles-Detail 2 3 2 2 3 2 2" xfId="2935" xr:uid="{00000000-0005-0000-0000-0000266F0000}"/>
    <cellStyle name="RowTitles-Detail 2 3 2 2 3 2 2 2" xfId="12576" xr:uid="{00000000-0005-0000-0000-0000276F0000}"/>
    <cellStyle name="RowTitles-Detail 2 3 2 2 3 2 2 2 2" xfId="22976" xr:uid="{00000000-0005-0000-0000-0000286F0000}"/>
    <cellStyle name="RowTitles-Detail 2 3 2 2 3 2 2 2 2 2" xfId="34513" xr:uid="{00000000-0005-0000-0000-0000296F0000}"/>
    <cellStyle name="RowTitles-Detail 2 3 2 2 3 2 2 2 3" xfId="31857" xr:uid="{00000000-0005-0000-0000-00002A6F0000}"/>
    <cellStyle name="RowTitles-Detail 2 3 2 2 3 2 2 3" xfId="16223" xr:uid="{00000000-0005-0000-0000-00002B6F0000}"/>
    <cellStyle name="RowTitles-Detail 2 3 2 2 3 2 2 3 2" xfId="28889" xr:uid="{00000000-0005-0000-0000-00002C6F0000}"/>
    <cellStyle name="RowTitles-Detail 2 3 2 2 3 2 2 3 2 2" xfId="37676" xr:uid="{00000000-0005-0000-0000-00002D6F0000}"/>
    <cellStyle name="RowTitles-Detail 2 3 2 2 3 2 2 4" xfId="6800" xr:uid="{00000000-0005-0000-0000-00002E6F0000}"/>
    <cellStyle name="RowTitles-Detail 2 3 2 2 3 2 2 4 2" xfId="19508" xr:uid="{00000000-0005-0000-0000-00002F6F0000}"/>
    <cellStyle name="RowTitles-Detail 2 3 2 2 3 2 2 5" xfId="20189" xr:uid="{00000000-0005-0000-0000-0000306F0000}"/>
    <cellStyle name="RowTitles-Detail 2 3 2 2 3 2 3" xfId="3639" xr:uid="{00000000-0005-0000-0000-0000316F0000}"/>
    <cellStyle name="RowTitles-Detail 2 3 2 2 3 2 3 2" xfId="13266" xr:uid="{00000000-0005-0000-0000-0000326F0000}"/>
    <cellStyle name="RowTitles-Detail 2 3 2 2 3 2 3 2 2" xfId="23632" xr:uid="{00000000-0005-0000-0000-0000336F0000}"/>
    <cellStyle name="RowTitles-Detail 2 3 2 2 3 2 3 2 2 2" xfId="35040" xr:uid="{00000000-0005-0000-0000-0000346F0000}"/>
    <cellStyle name="RowTitles-Detail 2 3 2 2 3 2 3 2 3" xfId="32414" xr:uid="{00000000-0005-0000-0000-0000356F0000}"/>
    <cellStyle name="RowTitles-Detail 2 3 2 2 3 2 3 3" xfId="16872" xr:uid="{00000000-0005-0000-0000-0000366F0000}"/>
    <cellStyle name="RowTitles-Detail 2 3 2 2 3 2 3 3 2" xfId="29538" xr:uid="{00000000-0005-0000-0000-0000376F0000}"/>
    <cellStyle name="RowTitles-Detail 2 3 2 2 3 2 3 3 2 2" xfId="38317" xr:uid="{00000000-0005-0000-0000-0000386F0000}"/>
    <cellStyle name="RowTitles-Detail 2 3 2 2 3 2 3 4" xfId="8306" xr:uid="{00000000-0005-0000-0000-0000396F0000}"/>
    <cellStyle name="RowTitles-Detail 2 3 2 2 3 2 3 4 2" xfId="26067" xr:uid="{00000000-0005-0000-0000-00003A6F0000}"/>
    <cellStyle name="RowTitles-Detail 2 3 2 2 3 2 3 5" xfId="20628" xr:uid="{00000000-0005-0000-0000-00003B6F0000}"/>
    <cellStyle name="RowTitles-Detail 2 3 2 2 3 2 4" xfId="9099" xr:uid="{00000000-0005-0000-0000-00003C6F0000}"/>
    <cellStyle name="RowTitles-Detail 2 3 2 2 3 2 4 2" xfId="25049" xr:uid="{00000000-0005-0000-0000-00003D6F0000}"/>
    <cellStyle name="RowTitles-Detail 2 3 2 2 3 2 5" xfId="10610" xr:uid="{00000000-0005-0000-0000-00003E6F0000}"/>
    <cellStyle name="RowTitles-Detail 2 3 2 2 3 2 5 2" xfId="21093" xr:uid="{00000000-0005-0000-0000-00003F6F0000}"/>
    <cellStyle name="RowTitles-Detail 2 3 2 2 3 2 5 2 2" xfId="33427" xr:uid="{00000000-0005-0000-0000-0000406F0000}"/>
    <cellStyle name="RowTitles-Detail 2 3 2 2 3 2 5 3" xfId="30543" xr:uid="{00000000-0005-0000-0000-0000416F0000}"/>
    <cellStyle name="RowTitles-Detail 2 3 2 2 3 2 6" xfId="14272" xr:uid="{00000000-0005-0000-0000-0000426F0000}"/>
    <cellStyle name="RowTitles-Detail 2 3 2 2 3 2 6 2" xfId="26973" xr:uid="{00000000-0005-0000-0000-0000436F0000}"/>
    <cellStyle name="RowTitles-Detail 2 3 2 2 3 2 6 2 2" xfId="35815" xr:uid="{00000000-0005-0000-0000-0000446F0000}"/>
    <cellStyle name="RowTitles-Detail 2 3 2 2 3 2 7" xfId="5328" xr:uid="{00000000-0005-0000-0000-0000456F0000}"/>
    <cellStyle name="RowTitles-Detail 2 3 2 2 3 2 7 2" xfId="25408" xr:uid="{00000000-0005-0000-0000-0000466F0000}"/>
    <cellStyle name="RowTitles-Detail 2 3 2 2 3 2 8" xfId="24696" xr:uid="{00000000-0005-0000-0000-0000476F0000}"/>
    <cellStyle name="RowTitles-Detail 2 3 2 2 3 3" xfId="1137" xr:uid="{00000000-0005-0000-0000-0000486F0000}"/>
    <cellStyle name="RowTitles-Detail 2 3 2 2 3 3 2" xfId="2936" xr:uid="{00000000-0005-0000-0000-0000496F0000}"/>
    <cellStyle name="RowTitles-Detail 2 3 2 2 3 3 2 2" xfId="12577" xr:uid="{00000000-0005-0000-0000-00004A6F0000}"/>
    <cellStyle name="RowTitles-Detail 2 3 2 2 3 3 2 2 2" xfId="22977" xr:uid="{00000000-0005-0000-0000-00004B6F0000}"/>
    <cellStyle name="RowTitles-Detail 2 3 2 2 3 3 2 2 2 2" xfId="34514" xr:uid="{00000000-0005-0000-0000-00004C6F0000}"/>
    <cellStyle name="RowTitles-Detail 2 3 2 2 3 3 2 2 3" xfId="31858" xr:uid="{00000000-0005-0000-0000-00004D6F0000}"/>
    <cellStyle name="RowTitles-Detail 2 3 2 2 3 3 2 3" xfId="16224" xr:uid="{00000000-0005-0000-0000-00004E6F0000}"/>
    <cellStyle name="RowTitles-Detail 2 3 2 2 3 3 2 3 2" xfId="28890" xr:uid="{00000000-0005-0000-0000-00004F6F0000}"/>
    <cellStyle name="RowTitles-Detail 2 3 2 2 3 3 2 3 2 2" xfId="37677" xr:uid="{00000000-0005-0000-0000-0000506F0000}"/>
    <cellStyle name="RowTitles-Detail 2 3 2 2 3 3 2 4" xfId="6974" xr:uid="{00000000-0005-0000-0000-0000516F0000}"/>
    <cellStyle name="RowTitles-Detail 2 3 2 2 3 3 2 4 2" xfId="19771" xr:uid="{00000000-0005-0000-0000-0000526F0000}"/>
    <cellStyle name="RowTitles-Detail 2 3 2 2 3 3 2 5" xfId="26169" xr:uid="{00000000-0005-0000-0000-0000536F0000}"/>
    <cellStyle name="RowTitles-Detail 2 3 2 2 3 3 3" xfId="3915" xr:uid="{00000000-0005-0000-0000-0000546F0000}"/>
    <cellStyle name="RowTitles-Detail 2 3 2 2 3 3 3 2" xfId="13537" xr:uid="{00000000-0005-0000-0000-0000556F0000}"/>
    <cellStyle name="RowTitles-Detail 2 3 2 2 3 3 3 2 2" xfId="23897" xr:uid="{00000000-0005-0000-0000-0000566F0000}"/>
    <cellStyle name="RowTitles-Detail 2 3 2 2 3 3 3 2 2 2" xfId="35205" xr:uid="{00000000-0005-0000-0000-0000576F0000}"/>
    <cellStyle name="RowTitles-Detail 2 3 2 2 3 3 3 2 3" xfId="32607" xr:uid="{00000000-0005-0000-0000-0000586F0000}"/>
    <cellStyle name="RowTitles-Detail 2 3 2 2 3 3 3 3" xfId="17127" xr:uid="{00000000-0005-0000-0000-0000596F0000}"/>
    <cellStyle name="RowTitles-Detail 2 3 2 2 3 3 3 3 2" xfId="29793" xr:uid="{00000000-0005-0000-0000-00005A6F0000}"/>
    <cellStyle name="RowTitles-Detail 2 3 2 2 3 3 3 3 2 2" xfId="38570" xr:uid="{00000000-0005-0000-0000-00005B6F0000}"/>
    <cellStyle name="RowTitles-Detail 2 3 2 2 3 3 3 4" xfId="8482" xr:uid="{00000000-0005-0000-0000-00005C6F0000}"/>
    <cellStyle name="RowTitles-Detail 2 3 2 2 3 3 3 4 2" xfId="4653" xr:uid="{00000000-0005-0000-0000-00005D6F0000}"/>
    <cellStyle name="RowTitles-Detail 2 3 2 2 3 3 3 5" xfId="19747" xr:uid="{00000000-0005-0000-0000-00005E6F0000}"/>
    <cellStyle name="RowTitles-Detail 2 3 2 2 3 3 4" xfId="9278" xr:uid="{00000000-0005-0000-0000-00005F6F0000}"/>
    <cellStyle name="RowTitles-Detail 2 3 2 2 3 3 4 2" xfId="25285" xr:uid="{00000000-0005-0000-0000-0000606F0000}"/>
    <cellStyle name="RowTitles-Detail 2 3 2 2 3 3 5" xfId="14515" xr:uid="{00000000-0005-0000-0000-0000616F0000}"/>
    <cellStyle name="RowTitles-Detail 2 3 2 2 3 3 5 2" xfId="27206" xr:uid="{00000000-0005-0000-0000-0000626F0000}"/>
    <cellStyle name="RowTitles-Detail 2 3 2 2 3 3 5 2 2" xfId="36041" xr:uid="{00000000-0005-0000-0000-0000636F0000}"/>
    <cellStyle name="RowTitles-Detail 2 3 2 2 3 4" xfId="1365" xr:uid="{00000000-0005-0000-0000-0000646F0000}"/>
    <cellStyle name="RowTitles-Detail 2 3 2 2 3 4 2" xfId="2937" xr:uid="{00000000-0005-0000-0000-0000656F0000}"/>
    <cellStyle name="RowTitles-Detail 2 3 2 2 3 4 2 2" xfId="12578" xr:uid="{00000000-0005-0000-0000-0000666F0000}"/>
    <cellStyle name="RowTitles-Detail 2 3 2 2 3 4 2 2 2" xfId="22978" xr:uid="{00000000-0005-0000-0000-0000676F0000}"/>
    <cellStyle name="RowTitles-Detail 2 3 2 2 3 4 2 2 2 2" xfId="34515" xr:uid="{00000000-0005-0000-0000-0000686F0000}"/>
    <cellStyle name="RowTitles-Detail 2 3 2 2 3 4 2 2 3" xfId="31859" xr:uid="{00000000-0005-0000-0000-0000696F0000}"/>
    <cellStyle name="RowTitles-Detail 2 3 2 2 3 4 2 3" xfId="16225" xr:uid="{00000000-0005-0000-0000-00006A6F0000}"/>
    <cellStyle name="RowTitles-Detail 2 3 2 2 3 4 2 3 2" xfId="28891" xr:uid="{00000000-0005-0000-0000-00006B6F0000}"/>
    <cellStyle name="RowTitles-Detail 2 3 2 2 3 4 2 3 2 2" xfId="37678" xr:uid="{00000000-0005-0000-0000-00006C6F0000}"/>
    <cellStyle name="RowTitles-Detail 2 3 2 2 3 4 2 4" xfId="7624" xr:uid="{00000000-0005-0000-0000-00006D6F0000}"/>
    <cellStyle name="RowTitles-Detail 2 3 2 2 3 4 2 4 2" xfId="17773" xr:uid="{00000000-0005-0000-0000-00006E6F0000}"/>
    <cellStyle name="RowTitles-Detail 2 3 2 2 3 4 2 5" xfId="24594" xr:uid="{00000000-0005-0000-0000-00006F6F0000}"/>
    <cellStyle name="RowTitles-Detail 2 3 2 2 3 4 3" xfId="4143" xr:uid="{00000000-0005-0000-0000-0000706F0000}"/>
    <cellStyle name="RowTitles-Detail 2 3 2 2 3 4 3 2" xfId="13765" xr:uid="{00000000-0005-0000-0000-0000716F0000}"/>
    <cellStyle name="RowTitles-Detail 2 3 2 2 3 4 3 2 2" xfId="24114" xr:uid="{00000000-0005-0000-0000-0000726F0000}"/>
    <cellStyle name="RowTitles-Detail 2 3 2 2 3 4 3 2 2 2" xfId="35354" xr:uid="{00000000-0005-0000-0000-0000736F0000}"/>
    <cellStyle name="RowTitles-Detail 2 3 2 2 3 4 3 2 3" xfId="32779" xr:uid="{00000000-0005-0000-0000-0000746F0000}"/>
    <cellStyle name="RowTitles-Detail 2 3 2 2 3 4 3 3" xfId="17339" xr:uid="{00000000-0005-0000-0000-0000756F0000}"/>
    <cellStyle name="RowTitles-Detail 2 3 2 2 3 4 3 3 2" xfId="30005" xr:uid="{00000000-0005-0000-0000-0000766F0000}"/>
    <cellStyle name="RowTitles-Detail 2 3 2 2 3 4 3 3 2 2" xfId="38782" xr:uid="{00000000-0005-0000-0000-0000776F0000}"/>
    <cellStyle name="RowTitles-Detail 2 3 2 2 3 4 3 4" xfId="9947" xr:uid="{00000000-0005-0000-0000-0000786F0000}"/>
    <cellStyle name="RowTitles-Detail 2 3 2 2 3 4 3 4 2" xfId="19345" xr:uid="{00000000-0005-0000-0000-0000796F0000}"/>
    <cellStyle name="RowTitles-Detail 2 3 2 2 3 4 3 5" xfId="19992" xr:uid="{00000000-0005-0000-0000-00007A6F0000}"/>
    <cellStyle name="RowTitles-Detail 2 3 2 2 3 4 4" xfId="11036" xr:uid="{00000000-0005-0000-0000-00007B6F0000}"/>
    <cellStyle name="RowTitles-Detail 2 3 2 2 3 4 4 2" xfId="21473" xr:uid="{00000000-0005-0000-0000-00007C6F0000}"/>
    <cellStyle name="RowTitles-Detail 2 3 2 2 3 4 4 2 2" xfId="33639" xr:uid="{00000000-0005-0000-0000-00007D6F0000}"/>
    <cellStyle name="RowTitles-Detail 2 3 2 2 3 4 4 3" xfId="30794" xr:uid="{00000000-0005-0000-0000-00007E6F0000}"/>
    <cellStyle name="RowTitles-Detail 2 3 2 2 3 4 5" xfId="14743" xr:uid="{00000000-0005-0000-0000-00007F6F0000}"/>
    <cellStyle name="RowTitles-Detail 2 3 2 2 3 4 5 2" xfId="27426" xr:uid="{00000000-0005-0000-0000-0000806F0000}"/>
    <cellStyle name="RowTitles-Detail 2 3 2 2 3 4 5 2 2" xfId="36253" xr:uid="{00000000-0005-0000-0000-0000816F0000}"/>
    <cellStyle name="RowTitles-Detail 2 3 2 2 3 4 6" xfId="6078" xr:uid="{00000000-0005-0000-0000-0000826F0000}"/>
    <cellStyle name="RowTitles-Detail 2 3 2 2 3 4 6 2" xfId="4661" xr:uid="{00000000-0005-0000-0000-0000836F0000}"/>
    <cellStyle name="RowTitles-Detail 2 3 2 2 3 4 7" xfId="26152" xr:uid="{00000000-0005-0000-0000-0000846F0000}"/>
    <cellStyle name="RowTitles-Detail 2 3 2 2 3 5" xfId="1581" xr:uid="{00000000-0005-0000-0000-0000856F0000}"/>
    <cellStyle name="RowTitles-Detail 2 3 2 2 3 5 2" xfId="2938" xr:uid="{00000000-0005-0000-0000-0000866F0000}"/>
    <cellStyle name="RowTitles-Detail 2 3 2 2 3 5 2 2" xfId="12579" xr:uid="{00000000-0005-0000-0000-0000876F0000}"/>
    <cellStyle name="RowTitles-Detail 2 3 2 2 3 5 2 2 2" xfId="22979" xr:uid="{00000000-0005-0000-0000-0000886F0000}"/>
    <cellStyle name="RowTitles-Detail 2 3 2 2 3 5 2 2 2 2" xfId="34516" xr:uid="{00000000-0005-0000-0000-0000896F0000}"/>
    <cellStyle name="RowTitles-Detail 2 3 2 2 3 5 2 2 3" xfId="31860" xr:uid="{00000000-0005-0000-0000-00008A6F0000}"/>
    <cellStyle name="RowTitles-Detail 2 3 2 2 3 5 2 3" xfId="16226" xr:uid="{00000000-0005-0000-0000-00008B6F0000}"/>
    <cellStyle name="RowTitles-Detail 2 3 2 2 3 5 2 3 2" xfId="28892" xr:uid="{00000000-0005-0000-0000-00008C6F0000}"/>
    <cellStyle name="RowTitles-Detail 2 3 2 2 3 5 2 3 2 2" xfId="37679" xr:uid="{00000000-0005-0000-0000-00008D6F0000}"/>
    <cellStyle name="RowTitles-Detail 2 3 2 2 3 5 2 4" xfId="7625" xr:uid="{00000000-0005-0000-0000-00008E6F0000}"/>
    <cellStyle name="RowTitles-Detail 2 3 2 2 3 5 2 4 2" xfId="26394" xr:uid="{00000000-0005-0000-0000-00008F6F0000}"/>
    <cellStyle name="RowTitles-Detail 2 3 2 2 3 5 2 5" xfId="26499" xr:uid="{00000000-0005-0000-0000-0000906F0000}"/>
    <cellStyle name="RowTitles-Detail 2 3 2 2 3 5 3" xfId="4359" xr:uid="{00000000-0005-0000-0000-0000916F0000}"/>
    <cellStyle name="RowTitles-Detail 2 3 2 2 3 5 3 2" xfId="13981" xr:uid="{00000000-0005-0000-0000-0000926F0000}"/>
    <cellStyle name="RowTitles-Detail 2 3 2 2 3 5 3 2 2" xfId="24320" xr:uid="{00000000-0005-0000-0000-0000936F0000}"/>
    <cellStyle name="RowTitles-Detail 2 3 2 2 3 5 3 2 2 2" xfId="35494" xr:uid="{00000000-0005-0000-0000-0000946F0000}"/>
    <cellStyle name="RowTitles-Detail 2 3 2 2 3 5 3 2 3" xfId="32940" xr:uid="{00000000-0005-0000-0000-0000956F0000}"/>
    <cellStyle name="RowTitles-Detail 2 3 2 2 3 5 3 3" xfId="17537" xr:uid="{00000000-0005-0000-0000-0000966F0000}"/>
    <cellStyle name="RowTitles-Detail 2 3 2 2 3 5 3 3 2" xfId="30203" xr:uid="{00000000-0005-0000-0000-0000976F0000}"/>
    <cellStyle name="RowTitles-Detail 2 3 2 2 3 5 3 3 2 2" xfId="38980" xr:uid="{00000000-0005-0000-0000-0000986F0000}"/>
    <cellStyle name="RowTitles-Detail 2 3 2 2 3 5 3 4" xfId="9948" xr:uid="{00000000-0005-0000-0000-0000996F0000}"/>
    <cellStyle name="RowTitles-Detail 2 3 2 2 3 5 3 4 2" xfId="19219" xr:uid="{00000000-0005-0000-0000-00009A6F0000}"/>
    <cellStyle name="RowTitles-Detail 2 3 2 2 3 5 3 5" xfId="20519" xr:uid="{00000000-0005-0000-0000-00009B6F0000}"/>
    <cellStyle name="RowTitles-Detail 2 3 2 2 3 5 4" xfId="11252" xr:uid="{00000000-0005-0000-0000-00009C6F0000}"/>
    <cellStyle name="RowTitles-Detail 2 3 2 2 3 5 4 2" xfId="21681" xr:uid="{00000000-0005-0000-0000-00009D6F0000}"/>
    <cellStyle name="RowTitles-Detail 2 3 2 2 3 5 4 2 2" xfId="33779" xr:uid="{00000000-0005-0000-0000-00009E6F0000}"/>
    <cellStyle name="RowTitles-Detail 2 3 2 2 3 5 4 3" xfId="30955" xr:uid="{00000000-0005-0000-0000-00009F6F0000}"/>
    <cellStyle name="RowTitles-Detail 2 3 2 2 3 5 5" xfId="14959" xr:uid="{00000000-0005-0000-0000-0000A06F0000}"/>
    <cellStyle name="RowTitles-Detail 2 3 2 2 3 5 5 2" xfId="27633" xr:uid="{00000000-0005-0000-0000-0000A16F0000}"/>
    <cellStyle name="RowTitles-Detail 2 3 2 2 3 5 5 2 2" xfId="36451" xr:uid="{00000000-0005-0000-0000-0000A26F0000}"/>
    <cellStyle name="RowTitles-Detail 2 3 2 2 3 5 6" xfId="6079" xr:uid="{00000000-0005-0000-0000-0000A36F0000}"/>
    <cellStyle name="RowTitles-Detail 2 3 2 2 3 5 6 2" xfId="25632" xr:uid="{00000000-0005-0000-0000-0000A46F0000}"/>
    <cellStyle name="RowTitles-Detail 2 3 2 2 3 5 7" xfId="21031" xr:uid="{00000000-0005-0000-0000-0000A56F0000}"/>
    <cellStyle name="RowTitles-Detail 2 3 2 2 3 6" xfId="1783" xr:uid="{00000000-0005-0000-0000-0000A66F0000}"/>
    <cellStyle name="RowTitles-Detail 2 3 2 2 3 6 2" xfId="2939" xr:uid="{00000000-0005-0000-0000-0000A76F0000}"/>
    <cellStyle name="RowTitles-Detail 2 3 2 2 3 6 2 2" xfId="12580" xr:uid="{00000000-0005-0000-0000-0000A86F0000}"/>
    <cellStyle name="RowTitles-Detail 2 3 2 2 3 6 2 2 2" xfId="22980" xr:uid="{00000000-0005-0000-0000-0000A96F0000}"/>
    <cellStyle name="RowTitles-Detail 2 3 2 2 3 6 2 2 2 2" xfId="34517" xr:uid="{00000000-0005-0000-0000-0000AA6F0000}"/>
    <cellStyle name="RowTitles-Detail 2 3 2 2 3 6 2 2 3" xfId="31861" xr:uid="{00000000-0005-0000-0000-0000AB6F0000}"/>
    <cellStyle name="RowTitles-Detail 2 3 2 2 3 6 2 3" xfId="16227" xr:uid="{00000000-0005-0000-0000-0000AC6F0000}"/>
    <cellStyle name="RowTitles-Detail 2 3 2 2 3 6 2 3 2" xfId="28893" xr:uid="{00000000-0005-0000-0000-0000AD6F0000}"/>
    <cellStyle name="RowTitles-Detail 2 3 2 2 3 6 2 3 2 2" xfId="37680" xr:uid="{00000000-0005-0000-0000-0000AE6F0000}"/>
    <cellStyle name="RowTitles-Detail 2 3 2 2 3 6 2 4" xfId="7626" xr:uid="{00000000-0005-0000-0000-0000AF6F0000}"/>
    <cellStyle name="RowTitles-Detail 2 3 2 2 3 6 2 4 2" xfId="20661" xr:uid="{00000000-0005-0000-0000-0000B06F0000}"/>
    <cellStyle name="RowTitles-Detail 2 3 2 2 3 6 2 5" xfId="26132" xr:uid="{00000000-0005-0000-0000-0000B16F0000}"/>
    <cellStyle name="RowTitles-Detail 2 3 2 2 3 6 3" xfId="4561" xr:uid="{00000000-0005-0000-0000-0000B26F0000}"/>
    <cellStyle name="RowTitles-Detail 2 3 2 2 3 6 3 2" xfId="14183" xr:uid="{00000000-0005-0000-0000-0000B36F0000}"/>
    <cellStyle name="RowTitles-Detail 2 3 2 2 3 6 3 2 2" xfId="24512" xr:uid="{00000000-0005-0000-0000-0000B46F0000}"/>
    <cellStyle name="RowTitles-Detail 2 3 2 2 3 6 3 2 2 2" xfId="35625" xr:uid="{00000000-0005-0000-0000-0000B56F0000}"/>
    <cellStyle name="RowTitles-Detail 2 3 2 2 3 6 3 2 3" xfId="33092" xr:uid="{00000000-0005-0000-0000-0000B66F0000}"/>
    <cellStyle name="RowTitles-Detail 2 3 2 2 3 6 3 3" xfId="17724" xr:uid="{00000000-0005-0000-0000-0000B76F0000}"/>
    <cellStyle name="RowTitles-Detail 2 3 2 2 3 6 3 3 2" xfId="30390" xr:uid="{00000000-0005-0000-0000-0000B86F0000}"/>
    <cellStyle name="RowTitles-Detail 2 3 2 2 3 6 3 3 2 2" xfId="39167" xr:uid="{00000000-0005-0000-0000-0000B96F0000}"/>
    <cellStyle name="RowTitles-Detail 2 3 2 2 3 6 3 4" xfId="9949" xr:uid="{00000000-0005-0000-0000-0000BA6F0000}"/>
    <cellStyle name="RowTitles-Detail 2 3 2 2 3 6 3 4 2" xfId="26087" xr:uid="{00000000-0005-0000-0000-0000BB6F0000}"/>
    <cellStyle name="RowTitles-Detail 2 3 2 2 3 6 3 5" xfId="18483" xr:uid="{00000000-0005-0000-0000-0000BC6F0000}"/>
    <cellStyle name="RowTitles-Detail 2 3 2 2 3 6 4" xfId="11454" xr:uid="{00000000-0005-0000-0000-0000BD6F0000}"/>
    <cellStyle name="RowTitles-Detail 2 3 2 2 3 6 4 2" xfId="21877" xr:uid="{00000000-0005-0000-0000-0000BE6F0000}"/>
    <cellStyle name="RowTitles-Detail 2 3 2 2 3 6 4 2 2" xfId="33910" xr:uid="{00000000-0005-0000-0000-0000BF6F0000}"/>
    <cellStyle name="RowTitles-Detail 2 3 2 2 3 6 4 3" xfId="31107" xr:uid="{00000000-0005-0000-0000-0000C06F0000}"/>
    <cellStyle name="RowTitles-Detail 2 3 2 2 3 6 5" xfId="15161" xr:uid="{00000000-0005-0000-0000-0000C16F0000}"/>
    <cellStyle name="RowTitles-Detail 2 3 2 2 3 6 5 2" xfId="27828" xr:uid="{00000000-0005-0000-0000-0000C26F0000}"/>
    <cellStyle name="RowTitles-Detail 2 3 2 2 3 6 5 2 2" xfId="36638" xr:uid="{00000000-0005-0000-0000-0000C36F0000}"/>
    <cellStyle name="RowTitles-Detail 2 3 2 2 3 6 6" xfId="6080" xr:uid="{00000000-0005-0000-0000-0000C46F0000}"/>
    <cellStyle name="RowTitles-Detail 2 3 2 2 3 6 6 2" xfId="20255" xr:uid="{00000000-0005-0000-0000-0000C56F0000}"/>
    <cellStyle name="RowTitles-Detail 2 3 2 2 3 6 7" xfId="18990" xr:uid="{00000000-0005-0000-0000-0000C66F0000}"/>
    <cellStyle name="RowTitles-Detail 2 3 2 2 3 7" xfId="2934" xr:uid="{00000000-0005-0000-0000-0000C76F0000}"/>
    <cellStyle name="RowTitles-Detail 2 3 2 2 3 7 2" xfId="12575" xr:uid="{00000000-0005-0000-0000-0000C86F0000}"/>
    <cellStyle name="RowTitles-Detail 2 3 2 2 3 7 2 2" xfId="22975" xr:uid="{00000000-0005-0000-0000-0000C96F0000}"/>
    <cellStyle name="RowTitles-Detail 2 3 2 2 3 7 2 2 2" xfId="34512" xr:uid="{00000000-0005-0000-0000-0000CA6F0000}"/>
    <cellStyle name="RowTitles-Detail 2 3 2 2 3 7 2 3" xfId="31856" xr:uid="{00000000-0005-0000-0000-0000CB6F0000}"/>
    <cellStyle name="RowTitles-Detail 2 3 2 2 3 7 3" xfId="16222" xr:uid="{00000000-0005-0000-0000-0000CC6F0000}"/>
    <cellStyle name="RowTitles-Detail 2 3 2 2 3 7 3 2" xfId="28888" xr:uid="{00000000-0005-0000-0000-0000CD6F0000}"/>
    <cellStyle name="RowTitles-Detail 2 3 2 2 3 7 3 2 2" xfId="37675" xr:uid="{00000000-0005-0000-0000-0000CE6F0000}"/>
    <cellStyle name="RowTitles-Detail 2 3 2 2 3 7 4" xfId="6537" xr:uid="{00000000-0005-0000-0000-0000CF6F0000}"/>
    <cellStyle name="RowTitles-Detail 2 3 2 2 3 7 4 2" xfId="26022" xr:uid="{00000000-0005-0000-0000-0000D06F0000}"/>
    <cellStyle name="RowTitles-Detail 2 3 2 2 3 7 5" xfId="18025" xr:uid="{00000000-0005-0000-0000-0000D16F0000}"/>
    <cellStyle name="RowTitles-Detail 2 3 2 2 3 8" xfId="3372" xr:uid="{00000000-0005-0000-0000-0000D26F0000}"/>
    <cellStyle name="RowTitles-Detail 2 3 2 2 3 8 2" xfId="13013" xr:uid="{00000000-0005-0000-0000-0000D36F0000}"/>
    <cellStyle name="RowTitles-Detail 2 3 2 2 3 8 2 2" xfId="23382" xr:uid="{00000000-0005-0000-0000-0000D46F0000}"/>
    <cellStyle name="RowTitles-Detail 2 3 2 2 3 8 2 2 2" xfId="34891" xr:uid="{00000000-0005-0000-0000-0000D56F0000}"/>
    <cellStyle name="RowTitles-Detail 2 3 2 2 3 8 2 3" xfId="32242" xr:uid="{00000000-0005-0000-0000-0000D66F0000}"/>
    <cellStyle name="RowTitles-Detail 2 3 2 2 3 8 3" xfId="16624" xr:uid="{00000000-0005-0000-0000-0000D76F0000}"/>
    <cellStyle name="RowTitles-Detail 2 3 2 2 3 8 3 2" xfId="29290" xr:uid="{00000000-0005-0000-0000-0000D86F0000}"/>
    <cellStyle name="RowTitles-Detail 2 3 2 2 3 8 3 2 2" xfId="38077" xr:uid="{00000000-0005-0000-0000-0000D96F0000}"/>
    <cellStyle name="RowTitles-Detail 2 3 2 2 3 8 4" xfId="7914" xr:uid="{00000000-0005-0000-0000-0000DA6F0000}"/>
    <cellStyle name="RowTitles-Detail 2 3 2 2 3 8 4 2" xfId="19057" xr:uid="{00000000-0005-0000-0000-0000DB6F0000}"/>
    <cellStyle name="RowTitles-Detail 2 3 2 2 3 8 5" xfId="20657" xr:uid="{00000000-0005-0000-0000-0000DC6F0000}"/>
    <cellStyle name="RowTitles-Detail 2 3 2 2 3 9" xfId="10557" xr:uid="{00000000-0005-0000-0000-0000DD6F0000}"/>
    <cellStyle name="RowTitles-Detail 2 3 2 2 3 9 2" xfId="19089" xr:uid="{00000000-0005-0000-0000-0000DE6F0000}"/>
    <cellStyle name="RowTitles-Detail 2 3 2 2 3 9 2 2" xfId="33213" xr:uid="{00000000-0005-0000-0000-0000DF6F0000}"/>
    <cellStyle name="RowTitles-Detail 2 3 2 2 3_STUD aligned by INSTIT" xfId="5059" xr:uid="{00000000-0005-0000-0000-0000E06F0000}"/>
    <cellStyle name="RowTitles-Detail 2 3 2 2 4" xfId="532" xr:uid="{00000000-0005-0000-0000-0000E16F0000}"/>
    <cellStyle name="RowTitles-Detail 2 3 2 2 4 2" xfId="888" xr:uid="{00000000-0005-0000-0000-0000E26F0000}"/>
    <cellStyle name="RowTitles-Detail 2 3 2 2 4 2 2" xfId="2941" xr:uid="{00000000-0005-0000-0000-0000E36F0000}"/>
    <cellStyle name="RowTitles-Detail 2 3 2 2 4 2 2 2" xfId="12582" xr:uid="{00000000-0005-0000-0000-0000E46F0000}"/>
    <cellStyle name="RowTitles-Detail 2 3 2 2 4 2 2 2 2" xfId="22982" xr:uid="{00000000-0005-0000-0000-0000E56F0000}"/>
    <cellStyle name="RowTitles-Detail 2 3 2 2 4 2 2 2 2 2" xfId="34519" xr:uid="{00000000-0005-0000-0000-0000E66F0000}"/>
    <cellStyle name="RowTitles-Detail 2 3 2 2 4 2 2 2 3" xfId="31863" xr:uid="{00000000-0005-0000-0000-0000E76F0000}"/>
    <cellStyle name="RowTitles-Detail 2 3 2 2 4 2 2 3" xfId="16229" xr:uid="{00000000-0005-0000-0000-0000E86F0000}"/>
    <cellStyle name="RowTitles-Detail 2 3 2 2 4 2 2 3 2" xfId="28895" xr:uid="{00000000-0005-0000-0000-0000E96F0000}"/>
    <cellStyle name="RowTitles-Detail 2 3 2 2 4 2 2 3 2 2" xfId="37682" xr:uid="{00000000-0005-0000-0000-0000EA6F0000}"/>
    <cellStyle name="RowTitles-Detail 2 3 2 2 4 2 2 4" xfId="6830" xr:uid="{00000000-0005-0000-0000-0000EB6F0000}"/>
    <cellStyle name="RowTitles-Detail 2 3 2 2 4 2 2 4 2" xfId="6739" xr:uid="{00000000-0005-0000-0000-0000EC6F0000}"/>
    <cellStyle name="RowTitles-Detail 2 3 2 2 4 2 2 5" xfId="9015" xr:uid="{00000000-0005-0000-0000-0000ED6F0000}"/>
    <cellStyle name="RowTitles-Detail 2 3 2 2 4 2 3" xfId="3669" xr:uid="{00000000-0005-0000-0000-0000EE6F0000}"/>
    <cellStyle name="RowTitles-Detail 2 3 2 2 4 2 3 2" xfId="13296" xr:uid="{00000000-0005-0000-0000-0000EF6F0000}"/>
    <cellStyle name="RowTitles-Detail 2 3 2 2 4 2 3 2 2" xfId="23662" xr:uid="{00000000-0005-0000-0000-0000F06F0000}"/>
    <cellStyle name="RowTitles-Detail 2 3 2 2 4 2 3 2 2 2" xfId="35066" xr:uid="{00000000-0005-0000-0000-0000F16F0000}"/>
    <cellStyle name="RowTitles-Detail 2 3 2 2 4 2 3 2 3" xfId="32444" xr:uid="{00000000-0005-0000-0000-0000F26F0000}"/>
    <cellStyle name="RowTitles-Detail 2 3 2 2 4 2 3 3" xfId="16902" xr:uid="{00000000-0005-0000-0000-0000F36F0000}"/>
    <cellStyle name="RowTitles-Detail 2 3 2 2 4 2 3 3 2" xfId="29568" xr:uid="{00000000-0005-0000-0000-0000F46F0000}"/>
    <cellStyle name="RowTitles-Detail 2 3 2 2 4 2 3 3 2 2" xfId="38347" xr:uid="{00000000-0005-0000-0000-0000F56F0000}"/>
    <cellStyle name="RowTitles-Detail 2 3 2 2 4 2 3 4" xfId="8336" xr:uid="{00000000-0005-0000-0000-0000F66F0000}"/>
    <cellStyle name="RowTitles-Detail 2 3 2 2 4 2 3 4 2" xfId="23556" xr:uid="{00000000-0005-0000-0000-0000F76F0000}"/>
    <cellStyle name="RowTitles-Detail 2 3 2 2 4 2 3 5" xfId="5336" xr:uid="{00000000-0005-0000-0000-0000F86F0000}"/>
    <cellStyle name="RowTitles-Detail 2 3 2 2 4 2 4" xfId="9129" xr:uid="{00000000-0005-0000-0000-0000F96F0000}"/>
    <cellStyle name="RowTitles-Detail 2 3 2 2 4 2 4 2" xfId="20478" xr:uid="{00000000-0005-0000-0000-0000FA6F0000}"/>
    <cellStyle name="RowTitles-Detail 2 3 2 2 4 2 5" xfId="10640" xr:uid="{00000000-0005-0000-0000-0000FB6F0000}"/>
    <cellStyle name="RowTitles-Detail 2 3 2 2 4 2 5 2" xfId="21123" xr:uid="{00000000-0005-0000-0000-0000FC6F0000}"/>
    <cellStyle name="RowTitles-Detail 2 3 2 2 4 2 5 2 2" xfId="33453" xr:uid="{00000000-0005-0000-0000-0000FD6F0000}"/>
    <cellStyle name="RowTitles-Detail 2 3 2 2 4 2 5 3" xfId="30573" xr:uid="{00000000-0005-0000-0000-0000FE6F0000}"/>
    <cellStyle name="RowTitles-Detail 2 3 2 2 4 2 6" xfId="14298" xr:uid="{00000000-0005-0000-0000-0000FF6F0000}"/>
    <cellStyle name="RowTitles-Detail 2 3 2 2 4 2 6 2" xfId="26999" xr:uid="{00000000-0005-0000-0000-000000700000}"/>
    <cellStyle name="RowTitles-Detail 2 3 2 2 4 2 6 2 2" xfId="35841" xr:uid="{00000000-0005-0000-0000-000001700000}"/>
    <cellStyle name="RowTitles-Detail 2 3 2 2 4 3" xfId="1167" xr:uid="{00000000-0005-0000-0000-000002700000}"/>
    <cellStyle name="RowTitles-Detail 2 3 2 2 4 3 2" xfId="2942" xr:uid="{00000000-0005-0000-0000-000003700000}"/>
    <cellStyle name="RowTitles-Detail 2 3 2 2 4 3 2 2" xfId="12583" xr:uid="{00000000-0005-0000-0000-000004700000}"/>
    <cellStyle name="RowTitles-Detail 2 3 2 2 4 3 2 2 2" xfId="22983" xr:uid="{00000000-0005-0000-0000-000005700000}"/>
    <cellStyle name="RowTitles-Detail 2 3 2 2 4 3 2 2 2 2" xfId="34520" xr:uid="{00000000-0005-0000-0000-000006700000}"/>
    <cellStyle name="RowTitles-Detail 2 3 2 2 4 3 2 2 3" xfId="31864" xr:uid="{00000000-0005-0000-0000-000007700000}"/>
    <cellStyle name="RowTitles-Detail 2 3 2 2 4 3 2 3" xfId="16230" xr:uid="{00000000-0005-0000-0000-000008700000}"/>
    <cellStyle name="RowTitles-Detail 2 3 2 2 4 3 2 3 2" xfId="28896" xr:uid="{00000000-0005-0000-0000-000009700000}"/>
    <cellStyle name="RowTitles-Detail 2 3 2 2 4 3 2 3 2 2" xfId="37683" xr:uid="{00000000-0005-0000-0000-00000A700000}"/>
    <cellStyle name="RowTitles-Detail 2 3 2 2 4 3 2 4" xfId="7004" xr:uid="{00000000-0005-0000-0000-00000B700000}"/>
    <cellStyle name="RowTitles-Detail 2 3 2 2 4 3 2 4 2" xfId="18987" xr:uid="{00000000-0005-0000-0000-00000C700000}"/>
    <cellStyle name="RowTitles-Detail 2 3 2 2 4 3 2 5" xfId="25554" xr:uid="{00000000-0005-0000-0000-00000D700000}"/>
    <cellStyle name="RowTitles-Detail 2 3 2 2 4 3 3" xfId="3945" xr:uid="{00000000-0005-0000-0000-00000E700000}"/>
    <cellStyle name="RowTitles-Detail 2 3 2 2 4 3 3 2" xfId="13567" xr:uid="{00000000-0005-0000-0000-00000F700000}"/>
    <cellStyle name="RowTitles-Detail 2 3 2 2 4 3 3 2 2" xfId="23927" xr:uid="{00000000-0005-0000-0000-000010700000}"/>
    <cellStyle name="RowTitles-Detail 2 3 2 2 4 3 3 2 2 2" xfId="35231" xr:uid="{00000000-0005-0000-0000-000011700000}"/>
    <cellStyle name="RowTitles-Detail 2 3 2 2 4 3 3 2 3" xfId="32637" xr:uid="{00000000-0005-0000-0000-000012700000}"/>
    <cellStyle name="RowTitles-Detail 2 3 2 2 4 3 3 3" xfId="17157" xr:uid="{00000000-0005-0000-0000-000013700000}"/>
    <cellStyle name="RowTitles-Detail 2 3 2 2 4 3 3 3 2" xfId="29823" xr:uid="{00000000-0005-0000-0000-000014700000}"/>
    <cellStyle name="RowTitles-Detail 2 3 2 2 4 3 3 3 2 2" xfId="38600" xr:uid="{00000000-0005-0000-0000-000015700000}"/>
    <cellStyle name="RowTitles-Detail 2 3 2 2 4 3 3 4" xfId="8512" xr:uid="{00000000-0005-0000-0000-000016700000}"/>
    <cellStyle name="RowTitles-Detail 2 3 2 2 4 3 3 4 2" xfId="25704" xr:uid="{00000000-0005-0000-0000-000017700000}"/>
    <cellStyle name="RowTitles-Detail 2 3 2 2 4 3 3 5" xfId="20731" xr:uid="{00000000-0005-0000-0000-000018700000}"/>
    <cellStyle name="RowTitles-Detail 2 3 2 2 4 3 4" xfId="9308" xr:uid="{00000000-0005-0000-0000-000019700000}"/>
    <cellStyle name="RowTitles-Detail 2 3 2 2 4 3 4 2" xfId="25663" xr:uid="{00000000-0005-0000-0000-00001A700000}"/>
    <cellStyle name="RowTitles-Detail 2 3 2 2 4 3 5" xfId="14545" xr:uid="{00000000-0005-0000-0000-00001B700000}"/>
    <cellStyle name="RowTitles-Detail 2 3 2 2 4 3 5 2" xfId="27236" xr:uid="{00000000-0005-0000-0000-00001C700000}"/>
    <cellStyle name="RowTitles-Detail 2 3 2 2 4 3 5 2 2" xfId="36071" xr:uid="{00000000-0005-0000-0000-00001D700000}"/>
    <cellStyle name="RowTitles-Detail 2 3 2 2 4 3 6" xfId="5472" xr:uid="{00000000-0005-0000-0000-00001E700000}"/>
    <cellStyle name="RowTitles-Detail 2 3 2 2 4 3 6 2" xfId="26533" xr:uid="{00000000-0005-0000-0000-00001F700000}"/>
    <cellStyle name="RowTitles-Detail 2 3 2 2 4 3 7" xfId="25565" xr:uid="{00000000-0005-0000-0000-000020700000}"/>
    <cellStyle name="RowTitles-Detail 2 3 2 2 4 4" xfId="1395" xr:uid="{00000000-0005-0000-0000-000021700000}"/>
    <cellStyle name="RowTitles-Detail 2 3 2 2 4 4 2" xfId="2943" xr:uid="{00000000-0005-0000-0000-000022700000}"/>
    <cellStyle name="RowTitles-Detail 2 3 2 2 4 4 2 2" xfId="12584" xr:uid="{00000000-0005-0000-0000-000023700000}"/>
    <cellStyle name="RowTitles-Detail 2 3 2 2 4 4 2 2 2" xfId="22984" xr:uid="{00000000-0005-0000-0000-000024700000}"/>
    <cellStyle name="RowTitles-Detail 2 3 2 2 4 4 2 2 2 2" xfId="34521" xr:uid="{00000000-0005-0000-0000-000025700000}"/>
    <cellStyle name="RowTitles-Detail 2 3 2 2 4 4 2 2 3" xfId="31865" xr:uid="{00000000-0005-0000-0000-000026700000}"/>
    <cellStyle name="RowTitles-Detail 2 3 2 2 4 4 2 3" xfId="16231" xr:uid="{00000000-0005-0000-0000-000027700000}"/>
    <cellStyle name="RowTitles-Detail 2 3 2 2 4 4 2 3 2" xfId="28897" xr:uid="{00000000-0005-0000-0000-000028700000}"/>
    <cellStyle name="RowTitles-Detail 2 3 2 2 4 4 2 3 2 2" xfId="37684" xr:uid="{00000000-0005-0000-0000-000029700000}"/>
    <cellStyle name="RowTitles-Detail 2 3 2 2 4 4 2 4" xfId="7174" xr:uid="{00000000-0005-0000-0000-00002A700000}"/>
    <cellStyle name="RowTitles-Detail 2 3 2 2 4 4 2 4 2" xfId="24591" xr:uid="{00000000-0005-0000-0000-00002B700000}"/>
    <cellStyle name="RowTitles-Detail 2 3 2 2 4 4 2 5" xfId="24627" xr:uid="{00000000-0005-0000-0000-00002C700000}"/>
    <cellStyle name="RowTitles-Detail 2 3 2 2 4 4 3" xfId="4173" xr:uid="{00000000-0005-0000-0000-00002D700000}"/>
    <cellStyle name="RowTitles-Detail 2 3 2 2 4 4 3 2" xfId="13795" xr:uid="{00000000-0005-0000-0000-00002E700000}"/>
    <cellStyle name="RowTitles-Detail 2 3 2 2 4 4 3 2 2" xfId="24144" xr:uid="{00000000-0005-0000-0000-00002F700000}"/>
    <cellStyle name="RowTitles-Detail 2 3 2 2 4 4 3 2 2 2" xfId="35380" xr:uid="{00000000-0005-0000-0000-000030700000}"/>
    <cellStyle name="RowTitles-Detail 2 3 2 2 4 4 3 2 3" xfId="32809" xr:uid="{00000000-0005-0000-0000-000031700000}"/>
    <cellStyle name="RowTitles-Detail 2 3 2 2 4 4 3 3" xfId="17369" xr:uid="{00000000-0005-0000-0000-000032700000}"/>
    <cellStyle name="RowTitles-Detail 2 3 2 2 4 4 3 3 2" xfId="30035" xr:uid="{00000000-0005-0000-0000-000033700000}"/>
    <cellStyle name="RowTitles-Detail 2 3 2 2 4 4 3 3 2 2" xfId="38812" xr:uid="{00000000-0005-0000-0000-000034700000}"/>
    <cellStyle name="RowTitles-Detail 2 3 2 2 4 4 3 4" xfId="8682" xr:uid="{00000000-0005-0000-0000-000035700000}"/>
    <cellStyle name="RowTitles-Detail 2 3 2 2 4 4 3 4 2" xfId="26036" xr:uid="{00000000-0005-0000-0000-000036700000}"/>
    <cellStyle name="RowTitles-Detail 2 3 2 2 4 4 3 5" xfId="26693" xr:uid="{00000000-0005-0000-0000-000037700000}"/>
    <cellStyle name="RowTitles-Detail 2 3 2 2 4 4 4" xfId="9477" xr:uid="{00000000-0005-0000-0000-000038700000}"/>
    <cellStyle name="RowTitles-Detail 2 3 2 2 4 4 4 2" xfId="26757" xr:uid="{00000000-0005-0000-0000-000039700000}"/>
    <cellStyle name="RowTitles-Detail 2 3 2 2 4 4 5" xfId="11066" xr:uid="{00000000-0005-0000-0000-00003A700000}"/>
    <cellStyle name="RowTitles-Detail 2 3 2 2 4 4 5 2" xfId="21503" xr:uid="{00000000-0005-0000-0000-00003B700000}"/>
    <cellStyle name="RowTitles-Detail 2 3 2 2 4 4 5 2 2" xfId="33665" xr:uid="{00000000-0005-0000-0000-00003C700000}"/>
    <cellStyle name="RowTitles-Detail 2 3 2 2 4 4 5 3" xfId="30824" xr:uid="{00000000-0005-0000-0000-00003D700000}"/>
    <cellStyle name="RowTitles-Detail 2 3 2 2 4 4 6" xfId="14773" xr:uid="{00000000-0005-0000-0000-00003E700000}"/>
    <cellStyle name="RowTitles-Detail 2 3 2 2 4 4 6 2" xfId="27456" xr:uid="{00000000-0005-0000-0000-00003F700000}"/>
    <cellStyle name="RowTitles-Detail 2 3 2 2 4 4 6 2 2" xfId="36283" xr:uid="{00000000-0005-0000-0000-000040700000}"/>
    <cellStyle name="RowTitles-Detail 2 3 2 2 4 4 7" xfId="5633" xr:uid="{00000000-0005-0000-0000-000041700000}"/>
    <cellStyle name="RowTitles-Detail 2 3 2 2 4 4 7 2" xfId="18983" xr:uid="{00000000-0005-0000-0000-000042700000}"/>
    <cellStyle name="RowTitles-Detail 2 3 2 2 4 4 8" xfId="25155" xr:uid="{00000000-0005-0000-0000-000043700000}"/>
    <cellStyle name="RowTitles-Detail 2 3 2 2 4 5" xfId="1611" xr:uid="{00000000-0005-0000-0000-000044700000}"/>
    <cellStyle name="RowTitles-Detail 2 3 2 2 4 5 2" xfId="2944" xr:uid="{00000000-0005-0000-0000-000045700000}"/>
    <cellStyle name="RowTitles-Detail 2 3 2 2 4 5 2 2" xfId="12585" xr:uid="{00000000-0005-0000-0000-000046700000}"/>
    <cellStyle name="RowTitles-Detail 2 3 2 2 4 5 2 2 2" xfId="22985" xr:uid="{00000000-0005-0000-0000-000047700000}"/>
    <cellStyle name="RowTitles-Detail 2 3 2 2 4 5 2 2 2 2" xfId="34522" xr:uid="{00000000-0005-0000-0000-000048700000}"/>
    <cellStyle name="RowTitles-Detail 2 3 2 2 4 5 2 2 3" xfId="31866" xr:uid="{00000000-0005-0000-0000-000049700000}"/>
    <cellStyle name="RowTitles-Detail 2 3 2 2 4 5 2 3" xfId="16232" xr:uid="{00000000-0005-0000-0000-00004A700000}"/>
    <cellStyle name="RowTitles-Detail 2 3 2 2 4 5 2 3 2" xfId="28898" xr:uid="{00000000-0005-0000-0000-00004B700000}"/>
    <cellStyle name="RowTitles-Detail 2 3 2 2 4 5 2 3 2 2" xfId="37685" xr:uid="{00000000-0005-0000-0000-00004C700000}"/>
    <cellStyle name="RowTitles-Detail 2 3 2 2 4 5 2 4" xfId="7627" xr:uid="{00000000-0005-0000-0000-00004D700000}"/>
    <cellStyle name="RowTitles-Detail 2 3 2 2 4 5 2 4 2" xfId="25583" xr:uid="{00000000-0005-0000-0000-00004E700000}"/>
    <cellStyle name="RowTitles-Detail 2 3 2 2 4 5 2 5" xfId="25694" xr:uid="{00000000-0005-0000-0000-00004F700000}"/>
    <cellStyle name="RowTitles-Detail 2 3 2 2 4 5 3" xfId="4389" xr:uid="{00000000-0005-0000-0000-000050700000}"/>
    <cellStyle name="RowTitles-Detail 2 3 2 2 4 5 3 2" xfId="14011" xr:uid="{00000000-0005-0000-0000-000051700000}"/>
    <cellStyle name="RowTitles-Detail 2 3 2 2 4 5 3 2 2" xfId="24350" xr:uid="{00000000-0005-0000-0000-000052700000}"/>
    <cellStyle name="RowTitles-Detail 2 3 2 2 4 5 3 2 2 2" xfId="35520" xr:uid="{00000000-0005-0000-0000-000053700000}"/>
    <cellStyle name="RowTitles-Detail 2 3 2 2 4 5 3 2 3" xfId="32970" xr:uid="{00000000-0005-0000-0000-000054700000}"/>
    <cellStyle name="RowTitles-Detail 2 3 2 2 4 5 3 3" xfId="17567" xr:uid="{00000000-0005-0000-0000-000055700000}"/>
    <cellStyle name="RowTitles-Detail 2 3 2 2 4 5 3 3 2" xfId="30233" xr:uid="{00000000-0005-0000-0000-000056700000}"/>
    <cellStyle name="RowTitles-Detail 2 3 2 2 4 5 3 3 2 2" xfId="39010" xr:uid="{00000000-0005-0000-0000-000057700000}"/>
    <cellStyle name="RowTitles-Detail 2 3 2 2 4 5 3 4" xfId="9950" xr:uid="{00000000-0005-0000-0000-000058700000}"/>
    <cellStyle name="RowTitles-Detail 2 3 2 2 4 5 3 4 2" xfId="27246" xr:uid="{00000000-0005-0000-0000-000059700000}"/>
    <cellStyle name="RowTitles-Detail 2 3 2 2 4 5 3 5" xfId="5405" xr:uid="{00000000-0005-0000-0000-00005A700000}"/>
    <cellStyle name="RowTitles-Detail 2 3 2 2 4 5 4" xfId="11282" xr:uid="{00000000-0005-0000-0000-00005B700000}"/>
    <cellStyle name="RowTitles-Detail 2 3 2 2 4 5 4 2" xfId="21711" xr:uid="{00000000-0005-0000-0000-00005C700000}"/>
    <cellStyle name="RowTitles-Detail 2 3 2 2 4 5 4 2 2" xfId="33805" xr:uid="{00000000-0005-0000-0000-00005D700000}"/>
    <cellStyle name="RowTitles-Detail 2 3 2 2 4 5 4 3" xfId="30985" xr:uid="{00000000-0005-0000-0000-00005E700000}"/>
    <cellStyle name="RowTitles-Detail 2 3 2 2 4 5 5" xfId="14989" xr:uid="{00000000-0005-0000-0000-00005F700000}"/>
    <cellStyle name="RowTitles-Detail 2 3 2 2 4 5 5 2" xfId="27663" xr:uid="{00000000-0005-0000-0000-000060700000}"/>
    <cellStyle name="RowTitles-Detail 2 3 2 2 4 5 5 2 2" xfId="36481" xr:uid="{00000000-0005-0000-0000-000061700000}"/>
    <cellStyle name="RowTitles-Detail 2 3 2 2 4 5 6" xfId="6081" xr:uid="{00000000-0005-0000-0000-000062700000}"/>
    <cellStyle name="RowTitles-Detail 2 3 2 2 4 5 6 2" xfId="20293" xr:uid="{00000000-0005-0000-0000-000063700000}"/>
    <cellStyle name="RowTitles-Detail 2 3 2 2 4 5 7" xfId="25512" xr:uid="{00000000-0005-0000-0000-000064700000}"/>
    <cellStyle name="RowTitles-Detail 2 3 2 2 4 6" xfId="1813" xr:uid="{00000000-0005-0000-0000-000065700000}"/>
    <cellStyle name="RowTitles-Detail 2 3 2 2 4 6 2" xfId="2945" xr:uid="{00000000-0005-0000-0000-000066700000}"/>
    <cellStyle name="RowTitles-Detail 2 3 2 2 4 6 2 2" xfId="12586" xr:uid="{00000000-0005-0000-0000-000067700000}"/>
    <cellStyle name="RowTitles-Detail 2 3 2 2 4 6 2 2 2" xfId="22986" xr:uid="{00000000-0005-0000-0000-000068700000}"/>
    <cellStyle name="RowTitles-Detail 2 3 2 2 4 6 2 2 2 2" xfId="34523" xr:uid="{00000000-0005-0000-0000-000069700000}"/>
    <cellStyle name="RowTitles-Detail 2 3 2 2 4 6 2 2 3" xfId="31867" xr:uid="{00000000-0005-0000-0000-00006A700000}"/>
    <cellStyle name="RowTitles-Detail 2 3 2 2 4 6 2 3" xfId="16233" xr:uid="{00000000-0005-0000-0000-00006B700000}"/>
    <cellStyle name="RowTitles-Detail 2 3 2 2 4 6 2 3 2" xfId="28899" xr:uid="{00000000-0005-0000-0000-00006C700000}"/>
    <cellStyle name="RowTitles-Detail 2 3 2 2 4 6 2 3 2 2" xfId="37686" xr:uid="{00000000-0005-0000-0000-00006D700000}"/>
    <cellStyle name="RowTitles-Detail 2 3 2 2 4 6 2 4" xfId="7628" xr:uid="{00000000-0005-0000-0000-00006E700000}"/>
    <cellStyle name="RowTitles-Detail 2 3 2 2 4 6 2 4 2" xfId="26186" xr:uid="{00000000-0005-0000-0000-00006F700000}"/>
    <cellStyle name="RowTitles-Detail 2 3 2 2 4 6 2 5" xfId="24863" xr:uid="{00000000-0005-0000-0000-000070700000}"/>
    <cellStyle name="RowTitles-Detail 2 3 2 2 4 6 3" xfId="4591" xr:uid="{00000000-0005-0000-0000-000071700000}"/>
    <cellStyle name="RowTitles-Detail 2 3 2 2 4 6 3 2" xfId="14213" xr:uid="{00000000-0005-0000-0000-000072700000}"/>
    <cellStyle name="RowTitles-Detail 2 3 2 2 4 6 3 2 2" xfId="24542" xr:uid="{00000000-0005-0000-0000-000073700000}"/>
    <cellStyle name="RowTitles-Detail 2 3 2 2 4 6 3 2 2 2" xfId="35651" xr:uid="{00000000-0005-0000-0000-000074700000}"/>
    <cellStyle name="RowTitles-Detail 2 3 2 2 4 6 3 2 3" xfId="33122" xr:uid="{00000000-0005-0000-0000-000075700000}"/>
    <cellStyle name="RowTitles-Detail 2 3 2 2 4 6 3 3" xfId="17754" xr:uid="{00000000-0005-0000-0000-000076700000}"/>
    <cellStyle name="RowTitles-Detail 2 3 2 2 4 6 3 3 2" xfId="30420" xr:uid="{00000000-0005-0000-0000-000077700000}"/>
    <cellStyle name="RowTitles-Detail 2 3 2 2 4 6 3 3 2 2" xfId="39197" xr:uid="{00000000-0005-0000-0000-000078700000}"/>
    <cellStyle name="RowTitles-Detail 2 3 2 2 4 6 3 4" xfId="9951" xr:uid="{00000000-0005-0000-0000-000079700000}"/>
    <cellStyle name="RowTitles-Detail 2 3 2 2 4 6 3 4 2" xfId="19561" xr:uid="{00000000-0005-0000-0000-00007A700000}"/>
    <cellStyle name="RowTitles-Detail 2 3 2 2 4 6 3 5" xfId="19035" xr:uid="{00000000-0005-0000-0000-00007B700000}"/>
    <cellStyle name="RowTitles-Detail 2 3 2 2 4 6 4" xfId="11484" xr:uid="{00000000-0005-0000-0000-00007C700000}"/>
    <cellStyle name="RowTitles-Detail 2 3 2 2 4 6 4 2" xfId="21907" xr:uid="{00000000-0005-0000-0000-00007D700000}"/>
    <cellStyle name="RowTitles-Detail 2 3 2 2 4 6 4 2 2" xfId="33936" xr:uid="{00000000-0005-0000-0000-00007E700000}"/>
    <cellStyle name="RowTitles-Detail 2 3 2 2 4 6 4 3" xfId="31137" xr:uid="{00000000-0005-0000-0000-00007F700000}"/>
    <cellStyle name="RowTitles-Detail 2 3 2 2 4 6 5" xfId="15191" xr:uid="{00000000-0005-0000-0000-000080700000}"/>
    <cellStyle name="RowTitles-Detail 2 3 2 2 4 6 5 2" xfId="27858" xr:uid="{00000000-0005-0000-0000-000081700000}"/>
    <cellStyle name="RowTitles-Detail 2 3 2 2 4 6 5 2 2" xfId="36668" xr:uid="{00000000-0005-0000-0000-000082700000}"/>
    <cellStyle name="RowTitles-Detail 2 3 2 2 4 6 6" xfId="6082" xr:uid="{00000000-0005-0000-0000-000083700000}"/>
    <cellStyle name="RowTitles-Detail 2 3 2 2 4 6 6 2" xfId="19364" xr:uid="{00000000-0005-0000-0000-000084700000}"/>
    <cellStyle name="RowTitles-Detail 2 3 2 2 4 6 7" xfId="19512" xr:uid="{00000000-0005-0000-0000-000085700000}"/>
    <cellStyle name="RowTitles-Detail 2 3 2 2 4 7" xfId="2940" xr:uid="{00000000-0005-0000-0000-000086700000}"/>
    <cellStyle name="RowTitles-Detail 2 3 2 2 4 7 2" xfId="12581" xr:uid="{00000000-0005-0000-0000-000087700000}"/>
    <cellStyle name="RowTitles-Detail 2 3 2 2 4 7 2 2" xfId="22981" xr:uid="{00000000-0005-0000-0000-000088700000}"/>
    <cellStyle name="RowTitles-Detail 2 3 2 2 4 7 2 2 2" xfId="34518" xr:uid="{00000000-0005-0000-0000-000089700000}"/>
    <cellStyle name="RowTitles-Detail 2 3 2 2 4 7 2 3" xfId="31862" xr:uid="{00000000-0005-0000-0000-00008A700000}"/>
    <cellStyle name="RowTitles-Detail 2 3 2 2 4 7 3" xfId="16228" xr:uid="{00000000-0005-0000-0000-00008B700000}"/>
    <cellStyle name="RowTitles-Detail 2 3 2 2 4 7 3 2" xfId="28894" xr:uid="{00000000-0005-0000-0000-00008C700000}"/>
    <cellStyle name="RowTitles-Detail 2 3 2 2 4 7 3 2 2" xfId="37681" xr:uid="{00000000-0005-0000-0000-00008D700000}"/>
    <cellStyle name="RowTitles-Detail 2 3 2 2 4 7 4" xfId="6567" xr:uid="{00000000-0005-0000-0000-00008E700000}"/>
    <cellStyle name="RowTitles-Detail 2 3 2 2 4 7 4 2" xfId="25420" xr:uid="{00000000-0005-0000-0000-00008F700000}"/>
    <cellStyle name="RowTitles-Detail 2 3 2 2 4 7 5" xfId="20544" xr:uid="{00000000-0005-0000-0000-000090700000}"/>
    <cellStyle name="RowTitles-Detail 2 3 2 2 4 8" xfId="8806" xr:uid="{00000000-0005-0000-0000-000091700000}"/>
    <cellStyle name="RowTitles-Detail 2 3 2 2 4 8 2" xfId="26767" xr:uid="{00000000-0005-0000-0000-000092700000}"/>
    <cellStyle name="RowTitles-Detail 2 3 2 2 4 9" xfId="10827" xr:uid="{00000000-0005-0000-0000-000093700000}"/>
    <cellStyle name="RowTitles-Detail 2 3 2 2 4 9 2" xfId="19610" xr:uid="{00000000-0005-0000-0000-000094700000}"/>
    <cellStyle name="RowTitles-Detail 2 3 2 2 4 9 2 2" xfId="33250" xr:uid="{00000000-0005-0000-0000-000095700000}"/>
    <cellStyle name="RowTitles-Detail 2 3 2 2 4_STUD aligned by INSTIT" xfId="5060" xr:uid="{00000000-0005-0000-0000-000096700000}"/>
    <cellStyle name="RowTitles-Detail 2 3 2 2 5" xfId="702" xr:uid="{00000000-0005-0000-0000-000097700000}"/>
    <cellStyle name="RowTitles-Detail 2 3 2 2 5 2" xfId="2946" xr:uid="{00000000-0005-0000-0000-000098700000}"/>
    <cellStyle name="RowTitles-Detail 2 3 2 2 5 2 2" xfId="12587" xr:uid="{00000000-0005-0000-0000-000099700000}"/>
    <cellStyle name="RowTitles-Detail 2 3 2 2 5 2 2 2" xfId="22987" xr:uid="{00000000-0005-0000-0000-00009A700000}"/>
    <cellStyle name="RowTitles-Detail 2 3 2 2 5 2 2 2 2" xfId="34524" xr:uid="{00000000-0005-0000-0000-00009B700000}"/>
    <cellStyle name="RowTitles-Detail 2 3 2 2 5 2 2 3" xfId="31868" xr:uid="{00000000-0005-0000-0000-00009C700000}"/>
    <cellStyle name="RowTitles-Detail 2 3 2 2 5 2 3" xfId="16234" xr:uid="{00000000-0005-0000-0000-00009D700000}"/>
    <cellStyle name="RowTitles-Detail 2 3 2 2 5 2 3 2" xfId="28900" xr:uid="{00000000-0005-0000-0000-00009E700000}"/>
    <cellStyle name="RowTitles-Detail 2 3 2 2 5 2 3 2 2" xfId="37687" xr:uid="{00000000-0005-0000-0000-00009F700000}"/>
    <cellStyle name="RowTitles-Detail 2 3 2 2 5 2 4" xfId="6681" xr:uid="{00000000-0005-0000-0000-0000A0700000}"/>
    <cellStyle name="RowTitles-Detail 2 3 2 2 5 2 4 2" xfId="17923" xr:uid="{00000000-0005-0000-0000-0000A1700000}"/>
    <cellStyle name="RowTitles-Detail 2 3 2 2 5 2 5" xfId="24616" xr:uid="{00000000-0005-0000-0000-0000A2700000}"/>
    <cellStyle name="RowTitles-Detail 2 3 2 2 5 3" xfId="3487" xr:uid="{00000000-0005-0000-0000-0000A3700000}"/>
    <cellStyle name="RowTitles-Detail 2 3 2 2 5 3 2" xfId="13121" xr:uid="{00000000-0005-0000-0000-0000A4700000}"/>
    <cellStyle name="RowTitles-Detail 2 3 2 2 5 3 2 2" xfId="23489" xr:uid="{00000000-0005-0000-0000-0000A5700000}"/>
    <cellStyle name="RowTitles-Detail 2 3 2 2 5 3 2 2 2" xfId="34950" xr:uid="{00000000-0005-0000-0000-0000A6700000}"/>
    <cellStyle name="RowTitles-Detail 2 3 2 2 5 3 2 3" xfId="32310" xr:uid="{00000000-0005-0000-0000-0000A7700000}"/>
    <cellStyle name="RowTitles-Detail 2 3 2 2 5 3 3" xfId="16730" xr:uid="{00000000-0005-0000-0000-0000A8700000}"/>
    <cellStyle name="RowTitles-Detail 2 3 2 2 5 3 3 2" xfId="29396" xr:uid="{00000000-0005-0000-0000-0000A9700000}"/>
    <cellStyle name="RowTitles-Detail 2 3 2 2 5 3 3 2 2" xfId="38179" xr:uid="{00000000-0005-0000-0000-0000AA700000}"/>
    <cellStyle name="RowTitles-Detail 2 3 2 2 5 3 4" xfId="8188" xr:uid="{00000000-0005-0000-0000-0000AB700000}"/>
    <cellStyle name="RowTitles-Detail 2 3 2 2 5 3 4 2" xfId="18559" xr:uid="{00000000-0005-0000-0000-0000AC700000}"/>
    <cellStyle name="RowTitles-Detail 2 3 2 2 5 3 5" xfId="26529" xr:uid="{00000000-0005-0000-0000-0000AD700000}"/>
    <cellStyle name="RowTitles-Detail 2 3 2 2 5 4" xfId="8718" xr:uid="{00000000-0005-0000-0000-0000AE700000}"/>
    <cellStyle name="RowTitles-Detail 2 3 2 2 5 4 2" xfId="26490" xr:uid="{00000000-0005-0000-0000-0000AF700000}"/>
    <cellStyle name="RowTitles-Detail 2 3 2 2 5 5" xfId="10489" xr:uid="{00000000-0005-0000-0000-0000B0700000}"/>
    <cellStyle name="RowTitles-Detail 2 3 2 2 5 5 2" xfId="20991" xr:uid="{00000000-0005-0000-0000-0000B1700000}"/>
    <cellStyle name="RowTitles-Detail 2 3 2 2 5 5 2 2" xfId="33378" xr:uid="{00000000-0005-0000-0000-0000B2700000}"/>
    <cellStyle name="RowTitles-Detail 2 3 2 2 5 5 3" xfId="30486" xr:uid="{00000000-0005-0000-0000-0000B3700000}"/>
    <cellStyle name="RowTitles-Detail 2 3 2 2 5 6" xfId="10214" xr:uid="{00000000-0005-0000-0000-0000B4700000}"/>
    <cellStyle name="RowTitles-Detail 2 3 2 2 5 6 2" xfId="26567" xr:uid="{00000000-0005-0000-0000-0000B5700000}"/>
    <cellStyle name="RowTitles-Detail 2 3 2 2 5 6 2 2" xfId="35762" xr:uid="{00000000-0005-0000-0000-0000B6700000}"/>
    <cellStyle name="RowTitles-Detail 2 3 2 2 6" xfId="981" xr:uid="{00000000-0005-0000-0000-0000B7700000}"/>
    <cellStyle name="RowTitles-Detail 2 3 2 2 6 2" xfId="2947" xr:uid="{00000000-0005-0000-0000-0000B8700000}"/>
    <cellStyle name="RowTitles-Detail 2 3 2 2 6 2 2" xfId="12588" xr:uid="{00000000-0005-0000-0000-0000B9700000}"/>
    <cellStyle name="RowTitles-Detail 2 3 2 2 6 2 2 2" xfId="22988" xr:uid="{00000000-0005-0000-0000-0000BA700000}"/>
    <cellStyle name="RowTitles-Detail 2 3 2 2 6 2 2 2 2" xfId="34525" xr:uid="{00000000-0005-0000-0000-0000BB700000}"/>
    <cellStyle name="RowTitles-Detail 2 3 2 2 6 2 2 3" xfId="31869" xr:uid="{00000000-0005-0000-0000-0000BC700000}"/>
    <cellStyle name="RowTitles-Detail 2 3 2 2 6 2 3" xfId="16235" xr:uid="{00000000-0005-0000-0000-0000BD700000}"/>
    <cellStyle name="RowTitles-Detail 2 3 2 2 6 2 3 2" xfId="28901" xr:uid="{00000000-0005-0000-0000-0000BE700000}"/>
    <cellStyle name="RowTitles-Detail 2 3 2 2 6 2 3 2 2" xfId="37688" xr:uid="{00000000-0005-0000-0000-0000BF700000}"/>
    <cellStyle name="RowTitles-Detail 2 3 2 2 6 2 4" xfId="6836" xr:uid="{00000000-0005-0000-0000-0000C0700000}"/>
    <cellStyle name="RowTitles-Detail 2 3 2 2 6 2 4 2" xfId="17794" xr:uid="{00000000-0005-0000-0000-0000C1700000}"/>
    <cellStyle name="RowTitles-Detail 2 3 2 2 6 2 5" xfId="18383" xr:uid="{00000000-0005-0000-0000-0000C2700000}"/>
    <cellStyle name="RowTitles-Detail 2 3 2 2 6 3" xfId="3759" xr:uid="{00000000-0005-0000-0000-0000C3700000}"/>
    <cellStyle name="RowTitles-Detail 2 3 2 2 6 3 2" xfId="13386" xr:uid="{00000000-0005-0000-0000-0000C4700000}"/>
    <cellStyle name="RowTitles-Detail 2 3 2 2 6 3 2 2" xfId="23751" xr:uid="{00000000-0005-0000-0000-0000C5700000}"/>
    <cellStyle name="RowTitles-Detail 2 3 2 2 6 3 2 2 2" xfId="35115" xr:uid="{00000000-0005-0000-0000-0000C6700000}"/>
    <cellStyle name="RowTitles-Detail 2 3 2 2 6 3 2 3" xfId="32501" xr:uid="{00000000-0005-0000-0000-0000C7700000}"/>
    <cellStyle name="RowTitles-Detail 2 3 2 2 6 3 3" xfId="16985" xr:uid="{00000000-0005-0000-0000-0000C8700000}"/>
    <cellStyle name="RowTitles-Detail 2 3 2 2 6 3 3 2" xfId="29651" xr:uid="{00000000-0005-0000-0000-0000C9700000}"/>
    <cellStyle name="RowTitles-Detail 2 3 2 2 6 3 3 2 2" xfId="38430" xr:uid="{00000000-0005-0000-0000-0000CA700000}"/>
    <cellStyle name="RowTitles-Detail 2 3 2 2 6 3 4" xfId="8342" xr:uid="{00000000-0005-0000-0000-0000CB700000}"/>
    <cellStyle name="RowTitles-Detail 2 3 2 2 6 3 4 2" xfId="20095" xr:uid="{00000000-0005-0000-0000-0000CC700000}"/>
    <cellStyle name="RowTitles-Detail 2 3 2 2 6 3 5" xfId="19465" xr:uid="{00000000-0005-0000-0000-0000CD700000}"/>
    <cellStyle name="RowTitles-Detail 2 3 2 2 6 4" xfId="9135" xr:uid="{00000000-0005-0000-0000-0000CE700000}"/>
    <cellStyle name="RowTitles-Detail 2 3 2 2 6 4 2" xfId="25878" xr:uid="{00000000-0005-0000-0000-0000CF700000}"/>
    <cellStyle name="RowTitles-Detail 2 3 2 2 6 5" xfId="14388" xr:uid="{00000000-0005-0000-0000-0000D0700000}"/>
    <cellStyle name="RowTitles-Detail 2 3 2 2 6 5 2" xfId="27085" xr:uid="{00000000-0005-0000-0000-0000D1700000}"/>
    <cellStyle name="RowTitles-Detail 2 3 2 2 6 5 2 2" xfId="35924" xr:uid="{00000000-0005-0000-0000-0000D2700000}"/>
    <cellStyle name="RowTitles-Detail 2 3 2 2 6 6" xfId="5350" xr:uid="{00000000-0005-0000-0000-0000D3700000}"/>
    <cellStyle name="RowTitles-Detail 2 3 2 2 6 6 2" xfId="4834" xr:uid="{00000000-0005-0000-0000-0000D4700000}"/>
    <cellStyle name="RowTitles-Detail 2 3 2 2 6 7" xfId="25841" xr:uid="{00000000-0005-0000-0000-0000D5700000}"/>
    <cellStyle name="RowTitles-Detail 2 3 2 2 7" xfId="1215" xr:uid="{00000000-0005-0000-0000-0000D6700000}"/>
    <cellStyle name="RowTitles-Detail 2 3 2 2 7 2" xfId="2948" xr:uid="{00000000-0005-0000-0000-0000D7700000}"/>
    <cellStyle name="RowTitles-Detail 2 3 2 2 7 2 2" xfId="12589" xr:uid="{00000000-0005-0000-0000-0000D8700000}"/>
    <cellStyle name="RowTitles-Detail 2 3 2 2 7 2 2 2" xfId="22989" xr:uid="{00000000-0005-0000-0000-0000D9700000}"/>
    <cellStyle name="RowTitles-Detail 2 3 2 2 7 2 2 2 2" xfId="34526" xr:uid="{00000000-0005-0000-0000-0000DA700000}"/>
    <cellStyle name="RowTitles-Detail 2 3 2 2 7 2 2 3" xfId="31870" xr:uid="{00000000-0005-0000-0000-0000DB700000}"/>
    <cellStyle name="RowTitles-Detail 2 3 2 2 7 2 3" xfId="16236" xr:uid="{00000000-0005-0000-0000-0000DC700000}"/>
    <cellStyle name="RowTitles-Detail 2 3 2 2 7 2 3 2" xfId="28902" xr:uid="{00000000-0005-0000-0000-0000DD700000}"/>
    <cellStyle name="RowTitles-Detail 2 3 2 2 7 2 3 2 2" xfId="37689" xr:uid="{00000000-0005-0000-0000-0000DE700000}"/>
    <cellStyle name="RowTitles-Detail 2 3 2 2 7 2 4" xfId="7069" xr:uid="{00000000-0005-0000-0000-0000DF700000}"/>
    <cellStyle name="RowTitles-Detail 2 3 2 2 7 2 4 2" xfId="24626" xr:uid="{00000000-0005-0000-0000-0000E0700000}"/>
    <cellStyle name="RowTitles-Detail 2 3 2 2 7 2 5" xfId="20404" xr:uid="{00000000-0005-0000-0000-0000E1700000}"/>
    <cellStyle name="RowTitles-Detail 2 3 2 2 7 3" xfId="3993" xr:uid="{00000000-0005-0000-0000-0000E2700000}"/>
    <cellStyle name="RowTitles-Detail 2 3 2 2 7 3 2" xfId="13615" xr:uid="{00000000-0005-0000-0000-0000E3700000}"/>
    <cellStyle name="RowTitles-Detail 2 3 2 2 7 3 2 2" xfId="23972" xr:uid="{00000000-0005-0000-0000-0000E4700000}"/>
    <cellStyle name="RowTitles-Detail 2 3 2 2 7 3 2 2 2" xfId="35262" xr:uid="{00000000-0005-0000-0000-0000E5700000}"/>
    <cellStyle name="RowTitles-Detail 2 3 2 2 7 3 2 3" xfId="32673" xr:uid="{00000000-0005-0000-0000-0000E6700000}"/>
    <cellStyle name="RowTitles-Detail 2 3 2 2 7 3 3" xfId="17199" xr:uid="{00000000-0005-0000-0000-0000E7700000}"/>
    <cellStyle name="RowTitles-Detail 2 3 2 2 7 3 3 2" xfId="29865" xr:uid="{00000000-0005-0000-0000-0000E8700000}"/>
    <cellStyle name="RowTitles-Detail 2 3 2 2 7 3 3 2 2" xfId="38642" xr:uid="{00000000-0005-0000-0000-0000E9700000}"/>
    <cellStyle name="RowTitles-Detail 2 3 2 2 7 3 4" xfId="8577" xr:uid="{00000000-0005-0000-0000-0000EA700000}"/>
    <cellStyle name="RowTitles-Detail 2 3 2 2 7 3 4 2" xfId="26592" xr:uid="{00000000-0005-0000-0000-0000EB700000}"/>
    <cellStyle name="RowTitles-Detail 2 3 2 2 7 3 5" xfId="20826" xr:uid="{00000000-0005-0000-0000-0000EC700000}"/>
    <cellStyle name="RowTitles-Detail 2 3 2 2 7 4" xfId="9373" xr:uid="{00000000-0005-0000-0000-0000ED700000}"/>
    <cellStyle name="RowTitles-Detail 2 3 2 2 7 4 2" xfId="21169" xr:uid="{00000000-0005-0000-0000-0000EE700000}"/>
    <cellStyle name="RowTitles-Detail 2 3 2 2 7 5" xfId="10886" xr:uid="{00000000-0005-0000-0000-0000EF700000}"/>
    <cellStyle name="RowTitles-Detail 2 3 2 2 7 5 2" xfId="21330" xr:uid="{00000000-0005-0000-0000-0000F0700000}"/>
    <cellStyle name="RowTitles-Detail 2 3 2 2 7 5 2 2" xfId="33547" xr:uid="{00000000-0005-0000-0000-0000F1700000}"/>
    <cellStyle name="RowTitles-Detail 2 3 2 2 7 5 3" xfId="30688" xr:uid="{00000000-0005-0000-0000-0000F2700000}"/>
    <cellStyle name="RowTitles-Detail 2 3 2 2 7 6" xfId="14593" xr:uid="{00000000-0005-0000-0000-0000F3700000}"/>
    <cellStyle name="RowTitles-Detail 2 3 2 2 7 6 2" xfId="27282" xr:uid="{00000000-0005-0000-0000-0000F4700000}"/>
    <cellStyle name="RowTitles-Detail 2 3 2 2 7 6 2 2" xfId="36113" xr:uid="{00000000-0005-0000-0000-0000F5700000}"/>
    <cellStyle name="RowTitles-Detail 2 3 2 2 7 7" xfId="5529" xr:uid="{00000000-0005-0000-0000-0000F6700000}"/>
    <cellStyle name="RowTitles-Detail 2 3 2 2 7 7 2" xfId="20431" xr:uid="{00000000-0005-0000-0000-0000F7700000}"/>
    <cellStyle name="RowTitles-Detail 2 3 2 2 7 8" xfId="26417" xr:uid="{00000000-0005-0000-0000-0000F8700000}"/>
    <cellStyle name="RowTitles-Detail 2 3 2 2 8" xfId="1435" xr:uid="{00000000-0005-0000-0000-0000F9700000}"/>
    <cellStyle name="RowTitles-Detail 2 3 2 2 8 2" xfId="2949" xr:uid="{00000000-0005-0000-0000-0000FA700000}"/>
    <cellStyle name="RowTitles-Detail 2 3 2 2 8 2 2" xfId="12590" xr:uid="{00000000-0005-0000-0000-0000FB700000}"/>
    <cellStyle name="RowTitles-Detail 2 3 2 2 8 2 2 2" xfId="22990" xr:uid="{00000000-0005-0000-0000-0000FC700000}"/>
    <cellStyle name="RowTitles-Detail 2 3 2 2 8 2 2 2 2" xfId="34527" xr:uid="{00000000-0005-0000-0000-0000FD700000}"/>
    <cellStyle name="RowTitles-Detail 2 3 2 2 8 2 2 3" xfId="31871" xr:uid="{00000000-0005-0000-0000-0000FE700000}"/>
    <cellStyle name="RowTitles-Detail 2 3 2 2 8 2 3" xfId="16237" xr:uid="{00000000-0005-0000-0000-0000FF700000}"/>
    <cellStyle name="RowTitles-Detail 2 3 2 2 8 2 3 2" xfId="28903" xr:uid="{00000000-0005-0000-0000-000000710000}"/>
    <cellStyle name="RowTitles-Detail 2 3 2 2 8 2 3 2 2" xfId="37690" xr:uid="{00000000-0005-0000-0000-000001710000}"/>
    <cellStyle name="RowTitles-Detail 2 3 2 2 8 2 4" xfId="7629" xr:uid="{00000000-0005-0000-0000-000002710000}"/>
    <cellStyle name="RowTitles-Detail 2 3 2 2 8 2 4 2" xfId="20833" xr:uid="{00000000-0005-0000-0000-000003710000}"/>
    <cellStyle name="RowTitles-Detail 2 3 2 2 8 2 5" xfId="19745" xr:uid="{00000000-0005-0000-0000-000004710000}"/>
    <cellStyle name="RowTitles-Detail 2 3 2 2 8 3" xfId="4213" xr:uid="{00000000-0005-0000-0000-000005710000}"/>
    <cellStyle name="RowTitles-Detail 2 3 2 2 8 3 2" xfId="13835" xr:uid="{00000000-0005-0000-0000-000006710000}"/>
    <cellStyle name="RowTitles-Detail 2 3 2 2 8 3 2 2" xfId="24180" xr:uid="{00000000-0005-0000-0000-000007710000}"/>
    <cellStyle name="RowTitles-Detail 2 3 2 2 8 3 2 2 2" xfId="35404" xr:uid="{00000000-0005-0000-0000-000008710000}"/>
    <cellStyle name="RowTitles-Detail 2 3 2 2 8 3 2 3" xfId="32836" xr:uid="{00000000-0005-0000-0000-000009710000}"/>
    <cellStyle name="RowTitles-Detail 2 3 2 2 8 3 3" xfId="17401" xr:uid="{00000000-0005-0000-0000-00000A710000}"/>
    <cellStyle name="RowTitles-Detail 2 3 2 2 8 3 3 2" xfId="30067" xr:uid="{00000000-0005-0000-0000-00000B710000}"/>
    <cellStyle name="RowTitles-Detail 2 3 2 2 8 3 3 2 2" xfId="38844" xr:uid="{00000000-0005-0000-0000-00000C710000}"/>
    <cellStyle name="RowTitles-Detail 2 3 2 2 8 3 4" xfId="9952" xr:uid="{00000000-0005-0000-0000-00000D710000}"/>
    <cellStyle name="RowTitles-Detail 2 3 2 2 8 3 4 2" xfId="25435" xr:uid="{00000000-0005-0000-0000-00000E710000}"/>
    <cellStyle name="RowTitles-Detail 2 3 2 2 8 3 5" xfId="26004" xr:uid="{00000000-0005-0000-0000-00000F710000}"/>
    <cellStyle name="RowTitles-Detail 2 3 2 2 8 4" xfId="11106" xr:uid="{00000000-0005-0000-0000-000010710000}"/>
    <cellStyle name="RowTitles-Detail 2 3 2 2 8 4 2" xfId="21540" xr:uid="{00000000-0005-0000-0000-000011710000}"/>
    <cellStyle name="RowTitles-Detail 2 3 2 2 8 4 2 2" xfId="33689" xr:uid="{00000000-0005-0000-0000-000012710000}"/>
    <cellStyle name="RowTitles-Detail 2 3 2 2 8 4 3" xfId="30851" xr:uid="{00000000-0005-0000-0000-000013710000}"/>
    <cellStyle name="RowTitles-Detail 2 3 2 2 8 5" xfId="14813" xr:uid="{00000000-0005-0000-0000-000014710000}"/>
    <cellStyle name="RowTitles-Detail 2 3 2 2 8 5 2" xfId="27494" xr:uid="{00000000-0005-0000-0000-000015710000}"/>
    <cellStyle name="RowTitles-Detail 2 3 2 2 8 5 2 2" xfId="36315" xr:uid="{00000000-0005-0000-0000-000016710000}"/>
    <cellStyle name="RowTitles-Detail 2 3 2 2 8 6" xfId="6083" xr:uid="{00000000-0005-0000-0000-000017710000}"/>
    <cellStyle name="RowTitles-Detail 2 3 2 2 8 6 2" xfId="19394" xr:uid="{00000000-0005-0000-0000-000018710000}"/>
    <cellStyle name="RowTitles-Detail 2 3 2 2 8 7" xfId="20665" xr:uid="{00000000-0005-0000-0000-000019710000}"/>
    <cellStyle name="RowTitles-Detail 2 3 2 2 9" xfId="1639" xr:uid="{00000000-0005-0000-0000-00001A710000}"/>
    <cellStyle name="RowTitles-Detail 2 3 2 2 9 2" xfId="2950" xr:uid="{00000000-0005-0000-0000-00001B710000}"/>
    <cellStyle name="RowTitles-Detail 2 3 2 2 9 2 2" xfId="12591" xr:uid="{00000000-0005-0000-0000-00001C710000}"/>
    <cellStyle name="RowTitles-Detail 2 3 2 2 9 2 2 2" xfId="22991" xr:uid="{00000000-0005-0000-0000-00001D710000}"/>
    <cellStyle name="RowTitles-Detail 2 3 2 2 9 2 2 2 2" xfId="34528" xr:uid="{00000000-0005-0000-0000-00001E710000}"/>
    <cellStyle name="RowTitles-Detail 2 3 2 2 9 2 2 3" xfId="31872" xr:uid="{00000000-0005-0000-0000-00001F710000}"/>
    <cellStyle name="RowTitles-Detail 2 3 2 2 9 2 3" xfId="16238" xr:uid="{00000000-0005-0000-0000-000020710000}"/>
    <cellStyle name="RowTitles-Detail 2 3 2 2 9 2 3 2" xfId="28904" xr:uid="{00000000-0005-0000-0000-000021710000}"/>
    <cellStyle name="RowTitles-Detail 2 3 2 2 9 2 3 2 2" xfId="37691" xr:uid="{00000000-0005-0000-0000-000022710000}"/>
    <cellStyle name="RowTitles-Detail 2 3 2 2 9 2 4" xfId="7630" xr:uid="{00000000-0005-0000-0000-000023710000}"/>
    <cellStyle name="RowTitles-Detail 2 3 2 2 9 2 4 2" xfId="19936" xr:uid="{00000000-0005-0000-0000-000024710000}"/>
    <cellStyle name="RowTitles-Detail 2 3 2 2 9 2 5" xfId="25188" xr:uid="{00000000-0005-0000-0000-000025710000}"/>
    <cellStyle name="RowTitles-Detail 2 3 2 2 9 3" xfId="4417" xr:uid="{00000000-0005-0000-0000-000026710000}"/>
    <cellStyle name="RowTitles-Detail 2 3 2 2 9 3 2" xfId="14039" xr:uid="{00000000-0005-0000-0000-000027710000}"/>
    <cellStyle name="RowTitles-Detail 2 3 2 2 9 3 2 2" xfId="24376" xr:uid="{00000000-0005-0000-0000-000028710000}"/>
    <cellStyle name="RowTitles-Detail 2 3 2 2 9 3 2 2 2" xfId="35537" xr:uid="{00000000-0005-0000-0000-000029710000}"/>
    <cellStyle name="RowTitles-Detail 2 3 2 2 9 3 2 3" xfId="32990" xr:uid="{00000000-0005-0000-0000-00002A710000}"/>
    <cellStyle name="RowTitles-Detail 2 3 2 2 9 3 3" xfId="17590" xr:uid="{00000000-0005-0000-0000-00002B710000}"/>
    <cellStyle name="RowTitles-Detail 2 3 2 2 9 3 3 2" xfId="30256" xr:uid="{00000000-0005-0000-0000-00002C710000}"/>
    <cellStyle name="RowTitles-Detail 2 3 2 2 9 3 3 2 2" xfId="39033" xr:uid="{00000000-0005-0000-0000-00002D710000}"/>
    <cellStyle name="RowTitles-Detail 2 3 2 2 9 3 4" xfId="9953" xr:uid="{00000000-0005-0000-0000-00002E710000}"/>
    <cellStyle name="RowTitles-Detail 2 3 2 2 9 3 4 2" xfId="24545" xr:uid="{00000000-0005-0000-0000-00002F710000}"/>
    <cellStyle name="RowTitles-Detail 2 3 2 2 9 3 5" xfId="19521" xr:uid="{00000000-0005-0000-0000-000030710000}"/>
    <cellStyle name="RowTitles-Detail 2 3 2 2 9 4" xfId="11310" xr:uid="{00000000-0005-0000-0000-000031710000}"/>
    <cellStyle name="RowTitles-Detail 2 3 2 2 9 4 2" xfId="21739" xr:uid="{00000000-0005-0000-0000-000032710000}"/>
    <cellStyle name="RowTitles-Detail 2 3 2 2 9 4 2 2" xfId="33822" xr:uid="{00000000-0005-0000-0000-000033710000}"/>
    <cellStyle name="RowTitles-Detail 2 3 2 2 9 4 3" xfId="31005" xr:uid="{00000000-0005-0000-0000-000034710000}"/>
    <cellStyle name="RowTitles-Detail 2 3 2 2 9 5" xfId="15017" xr:uid="{00000000-0005-0000-0000-000035710000}"/>
    <cellStyle name="RowTitles-Detail 2 3 2 2 9 5 2" xfId="27690" xr:uid="{00000000-0005-0000-0000-000036710000}"/>
    <cellStyle name="RowTitles-Detail 2 3 2 2 9 5 2 2" xfId="36504" xr:uid="{00000000-0005-0000-0000-000037710000}"/>
    <cellStyle name="RowTitles-Detail 2 3 2 2 9 6" xfId="6084" xr:uid="{00000000-0005-0000-0000-000038710000}"/>
    <cellStyle name="RowTitles-Detail 2 3 2 2 9 6 2" xfId="17758" xr:uid="{00000000-0005-0000-0000-000039710000}"/>
    <cellStyle name="RowTitles-Detail 2 3 2 2 9 7" xfId="24589" xr:uid="{00000000-0005-0000-0000-00003A710000}"/>
    <cellStyle name="RowTitles-Detail 2 3 2 2_STUD aligned by INSTIT" xfId="5057" xr:uid="{00000000-0005-0000-0000-00003B710000}"/>
    <cellStyle name="RowTitles-Detail 2 3 2 3" xfId="407" xr:uid="{00000000-0005-0000-0000-00003C710000}"/>
    <cellStyle name="RowTitles-Detail 2 3 2 3 2" xfId="763" xr:uid="{00000000-0005-0000-0000-00003D710000}"/>
    <cellStyle name="RowTitles-Detail 2 3 2 3 2 2" xfId="2952" xr:uid="{00000000-0005-0000-0000-00003E710000}"/>
    <cellStyle name="RowTitles-Detail 2 3 2 3 2 2 2" xfId="12593" xr:uid="{00000000-0005-0000-0000-00003F710000}"/>
    <cellStyle name="RowTitles-Detail 2 3 2 3 2 2 2 2" xfId="22993" xr:uid="{00000000-0005-0000-0000-000040710000}"/>
    <cellStyle name="RowTitles-Detail 2 3 2 3 2 2 2 2 2" xfId="34530" xr:uid="{00000000-0005-0000-0000-000041710000}"/>
    <cellStyle name="RowTitles-Detail 2 3 2 3 2 2 2 3" xfId="31874" xr:uid="{00000000-0005-0000-0000-000042710000}"/>
    <cellStyle name="RowTitles-Detail 2 3 2 3 2 2 3" xfId="16240" xr:uid="{00000000-0005-0000-0000-000043710000}"/>
    <cellStyle name="RowTitles-Detail 2 3 2 3 2 2 3 2" xfId="28906" xr:uid="{00000000-0005-0000-0000-000044710000}"/>
    <cellStyle name="RowTitles-Detail 2 3 2 3 2 2 3 2 2" xfId="37693" xr:uid="{00000000-0005-0000-0000-000045710000}"/>
    <cellStyle name="RowTitles-Detail 2 3 2 3 2 2 4" xfId="6887" xr:uid="{00000000-0005-0000-0000-000046710000}"/>
    <cellStyle name="RowTitles-Detail 2 3 2 3 2 2 4 2" xfId="26626" xr:uid="{00000000-0005-0000-0000-000047710000}"/>
    <cellStyle name="RowTitles-Detail 2 3 2 3 2 2 5" xfId="22226" xr:uid="{00000000-0005-0000-0000-000048710000}"/>
    <cellStyle name="RowTitles-Detail 2 3 2 3 2 3" xfId="3544" xr:uid="{00000000-0005-0000-0000-000049710000}"/>
    <cellStyle name="RowTitles-Detail 2 3 2 3 2 3 2" xfId="13176" xr:uid="{00000000-0005-0000-0000-00004A710000}"/>
    <cellStyle name="RowTitles-Detail 2 3 2 3 2 3 2 2" xfId="23543" xr:uid="{00000000-0005-0000-0000-00004B710000}"/>
    <cellStyle name="RowTitles-Detail 2 3 2 3 2 3 2 2 2" xfId="34986" xr:uid="{00000000-0005-0000-0000-00004C710000}"/>
    <cellStyle name="RowTitles-Detail 2 3 2 3 2 3 2 3" xfId="32351" xr:uid="{00000000-0005-0000-0000-00004D710000}"/>
    <cellStyle name="RowTitles-Detail 2 3 2 3 2 3 3" xfId="16785" xr:uid="{00000000-0005-0000-0000-00004E710000}"/>
    <cellStyle name="RowTitles-Detail 2 3 2 3 2 3 3 2" xfId="29451" xr:uid="{00000000-0005-0000-0000-00004F710000}"/>
    <cellStyle name="RowTitles-Detail 2 3 2 3 2 3 3 2 2" xfId="38232" xr:uid="{00000000-0005-0000-0000-000050710000}"/>
    <cellStyle name="RowTitles-Detail 2 3 2 3 2 3 4" xfId="8394" xr:uid="{00000000-0005-0000-0000-000051710000}"/>
    <cellStyle name="RowTitles-Detail 2 3 2 3 2 3 4 2" xfId="20222" xr:uid="{00000000-0005-0000-0000-000052710000}"/>
    <cellStyle name="RowTitles-Detail 2 3 2 3 2 3 5" xfId="19116" xr:uid="{00000000-0005-0000-0000-000053710000}"/>
    <cellStyle name="RowTitles-Detail 2 3 2 3 2 4" xfId="9188" xr:uid="{00000000-0005-0000-0000-000054710000}"/>
    <cellStyle name="RowTitles-Detail 2 3 2 3 2 4 2" xfId="5184" xr:uid="{00000000-0005-0000-0000-000055710000}"/>
    <cellStyle name="RowTitles-Detail 2 3 2 3 2 5" xfId="10163" xr:uid="{00000000-0005-0000-0000-000056710000}"/>
    <cellStyle name="RowTitles-Detail 2 3 2 3 2 5 2" xfId="22220" xr:uid="{00000000-0005-0000-0000-000057710000}"/>
    <cellStyle name="RowTitles-Detail 2 3 2 3 2 5 2 2" xfId="33939" xr:uid="{00000000-0005-0000-0000-000058710000}"/>
    <cellStyle name="RowTitles-Detail 2 3 2 3 3" xfId="1042" xr:uid="{00000000-0005-0000-0000-000059710000}"/>
    <cellStyle name="RowTitles-Detail 2 3 2 3 3 2" xfId="2953" xr:uid="{00000000-0005-0000-0000-00005A710000}"/>
    <cellStyle name="RowTitles-Detail 2 3 2 3 3 2 2" xfId="12594" xr:uid="{00000000-0005-0000-0000-00005B710000}"/>
    <cellStyle name="RowTitles-Detail 2 3 2 3 3 2 2 2" xfId="22994" xr:uid="{00000000-0005-0000-0000-00005C710000}"/>
    <cellStyle name="RowTitles-Detail 2 3 2 3 3 2 2 2 2" xfId="34531" xr:uid="{00000000-0005-0000-0000-00005D710000}"/>
    <cellStyle name="RowTitles-Detail 2 3 2 3 3 2 2 3" xfId="31875" xr:uid="{00000000-0005-0000-0000-00005E710000}"/>
    <cellStyle name="RowTitles-Detail 2 3 2 3 3 2 3" xfId="16241" xr:uid="{00000000-0005-0000-0000-00005F710000}"/>
    <cellStyle name="RowTitles-Detail 2 3 2 3 3 2 3 2" xfId="28907" xr:uid="{00000000-0005-0000-0000-000060710000}"/>
    <cellStyle name="RowTitles-Detail 2 3 2 3 3 2 3 2 2" xfId="37694" xr:uid="{00000000-0005-0000-0000-000061710000}"/>
    <cellStyle name="RowTitles-Detail 2 3 2 3 3 2 4" xfId="7108" xr:uid="{00000000-0005-0000-0000-000062710000}"/>
    <cellStyle name="RowTitles-Detail 2 3 2 3 3 2 4 2" xfId="20122" xr:uid="{00000000-0005-0000-0000-000063710000}"/>
    <cellStyle name="RowTitles-Detail 2 3 2 3 3 2 5" xfId="26895" xr:uid="{00000000-0005-0000-0000-000064710000}"/>
    <cellStyle name="RowTitles-Detail 2 3 2 3 3 3" xfId="3820" xr:uid="{00000000-0005-0000-0000-000065710000}"/>
    <cellStyle name="RowTitles-Detail 2 3 2 3 3 3 2" xfId="13447" xr:uid="{00000000-0005-0000-0000-000066710000}"/>
    <cellStyle name="RowTitles-Detail 2 3 2 3 3 3 2 2" xfId="23808" xr:uid="{00000000-0005-0000-0000-000067710000}"/>
    <cellStyle name="RowTitles-Detail 2 3 2 3 3 3 2 2 2" xfId="35151" xr:uid="{00000000-0005-0000-0000-000068710000}"/>
    <cellStyle name="RowTitles-Detail 2 3 2 3 3 3 2 3" xfId="32544" xr:uid="{00000000-0005-0000-0000-000069710000}"/>
    <cellStyle name="RowTitles-Detail 2 3 2 3 3 3 3" xfId="17040" xr:uid="{00000000-0005-0000-0000-00006A710000}"/>
    <cellStyle name="RowTitles-Detail 2 3 2 3 3 3 3 2" xfId="29706" xr:uid="{00000000-0005-0000-0000-00006B710000}"/>
    <cellStyle name="RowTitles-Detail 2 3 2 3 3 3 3 2 2" xfId="38485" xr:uid="{00000000-0005-0000-0000-00006C710000}"/>
    <cellStyle name="RowTitles-Detail 2 3 2 3 3 3 4" xfId="8616" xr:uid="{00000000-0005-0000-0000-00006D710000}"/>
    <cellStyle name="RowTitles-Detail 2 3 2 3 3 3 4 2" xfId="18649" xr:uid="{00000000-0005-0000-0000-00006E710000}"/>
    <cellStyle name="RowTitles-Detail 2 3 2 3 3 3 5" xfId="26175" xr:uid="{00000000-0005-0000-0000-00006F710000}"/>
    <cellStyle name="RowTitles-Detail 2 3 2 3 3 4" xfId="9412" xr:uid="{00000000-0005-0000-0000-000070710000}"/>
    <cellStyle name="RowTitles-Detail 2 3 2 3 3 4 2" xfId="5278" xr:uid="{00000000-0005-0000-0000-000071710000}"/>
    <cellStyle name="RowTitles-Detail 2 3 2 3 3 5" xfId="10760" xr:uid="{00000000-0005-0000-0000-000072710000}"/>
    <cellStyle name="RowTitles-Detail 2 3 2 3 3 5 2" xfId="21228" xr:uid="{00000000-0005-0000-0000-000073710000}"/>
    <cellStyle name="RowTitles-Detail 2 3 2 3 3 5 2 2" xfId="33492" xr:uid="{00000000-0005-0000-0000-000074710000}"/>
    <cellStyle name="RowTitles-Detail 2 3 2 3 3 5 3" xfId="30622" xr:uid="{00000000-0005-0000-0000-000075710000}"/>
    <cellStyle name="RowTitles-Detail 2 3 2 3 3 6" xfId="14444" xr:uid="{00000000-0005-0000-0000-000076710000}"/>
    <cellStyle name="RowTitles-Detail 2 3 2 3 3 6 2" xfId="27137" xr:uid="{00000000-0005-0000-0000-000077710000}"/>
    <cellStyle name="RowTitles-Detail 2 3 2 3 3 6 2 2" xfId="35974" xr:uid="{00000000-0005-0000-0000-000078710000}"/>
    <cellStyle name="RowTitles-Detail 2 3 2 3 3 7" xfId="5567" xr:uid="{00000000-0005-0000-0000-000079710000}"/>
    <cellStyle name="RowTitles-Detail 2 3 2 3 3 7 2" xfId="18857" xr:uid="{00000000-0005-0000-0000-00007A710000}"/>
    <cellStyle name="RowTitles-Detail 2 3 2 3 3 8" xfId="26059" xr:uid="{00000000-0005-0000-0000-00007B710000}"/>
    <cellStyle name="RowTitles-Detail 2 3 2 3 4" xfId="1275" xr:uid="{00000000-0005-0000-0000-00007C710000}"/>
    <cellStyle name="RowTitles-Detail 2 3 2 3 4 2" xfId="2954" xr:uid="{00000000-0005-0000-0000-00007D710000}"/>
    <cellStyle name="RowTitles-Detail 2 3 2 3 4 2 2" xfId="12595" xr:uid="{00000000-0005-0000-0000-00007E710000}"/>
    <cellStyle name="RowTitles-Detail 2 3 2 3 4 2 2 2" xfId="22995" xr:uid="{00000000-0005-0000-0000-00007F710000}"/>
    <cellStyle name="RowTitles-Detail 2 3 2 3 4 2 2 2 2" xfId="34532" xr:uid="{00000000-0005-0000-0000-000080710000}"/>
    <cellStyle name="RowTitles-Detail 2 3 2 3 4 2 2 3" xfId="31876" xr:uid="{00000000-0005-0000-0000-000081710000}"/>
    <cellStyle name="RowTitles-Detail 2 3 2 3 4 2 3" xfId="16242" xr:uid="{00000000-0005-0000-0000-000082710000}"/>
    <cellStyle name="RowTitles-Detail 2 3 2 3 4 2 3 2" xfId="28908" xr:uid="{00000000-0005-0000-0000-000083710000}"/>
    <cellStyle name="RowTitles-Detail 2 3 2 3 4 2 3 2 2" xfId="37695" xr:uid="{00000000-0005-0000-0000-000084710000}"/>
    <cellStyle name="RowTitles-Detail 2 3 2 3 4 2 4" xfId="7631" xr:uid="{00000000-0005-0000-0000-000085710000}"/>
    <cellStyle name="RowTitles-Detail 2 3 2 3 4 2 4 2" xfId="5644" xr:uid="{00000000-0005-0000-0000-000086710000}"/>
    <cellStyle name="RowTitles-Detail 2 3 2 3 4 2 5" xfId="25393" xr:uid="{00000000-0005-0000-0000-000087710000}"/>
    <cellStyle name="RowTitles-Detail 2 3 2 3 4 3" xfId="4053" xr:uid="{00000000-0005-0000-0000-000088710000}"/>
    <cellStyle name="RowTitles-Detail 2 3 2 3 4 3 2" xfId="13675" xr:uid="{00000000-0005-0000-0000-000089710000}"/>
    <cellStyle name="RowTitles-Detail 2 3 2 3 4 3 2 2" xfId="24027" xr:uid="{00000000-0005-0000-0000-00008A710000}"/>
    <cellStyle name="RowTitles-Detail 2 3 2 3 4 3 2 2 2" xfId="35299" xr:uid="{00000000-0005-0000-0000-00008B710000}"/>
    <cellStyle name="RowTitles-Detail 2 3 2 3 4 3 2 3" xfId="32715" xr:uid="{00000000-0005-0000-0000-00008C710000}"/>
    <cellStyle name="RowTitles-Detail 2 3 2 3 4 3 3" xfId="17253" xr:uid="{00000000-0005-0000-0000-00008D710000}"/>
    <cellStyle name="RowTitles-Detail 2 3 2 3 4 3 3 2" xfId="29919" xr:uid="{00000000-0005-0000-0000-00008E710000}"/>
    <cellStyle name="RowTitles-Detail 2 3 2 3 4 3 3 2 2" xfId="38696" xr:uid="{00000000-0005-0000-0000-00008F710000}"/>
    <cellStyle name="RowTitles-Detail 2 3 2 3 4 3 4" xfId="9954" xr:uid="{00000000-0005-0000-0000-000090710000}"/>
    <cellStyle name="RowTitles-Detail 2 3 2 3 4 3 4 2" xfId="19483" xr:uid="{00000000-0005-0000-0000-000091710000}"/>
    <cellStyle name="RowTitles-Detail 2 3 2 3 4 3 5" xfId="18585" xr:uid="{00000000-0005-0000-0000-000092710000}"/>
    <cellStyle name="RowTitles-Detail 2 3 2 3 4 4" xfId="10946" xr:uid="{00000000-0005-0000-0000-000093710000}"/>
    <cellStyle name="RowTitles-Detail 2 3 2 3 4 4 2" xfId="21386" xr:uid="{00000000-0005-0000-0000-000094710000}"/>
    <cellStyle name="RowTitles-Detail 2 3 2 3 4 4 2 2" xfId="33584" xr:uid="{00000000-0005-0000-0000-000095710000}"/>
    <cellStyle name="RowTitles-Detail 2 3 2 3 4 4 3" xfId="30730" xr:uid="{00000000-0005-0000-0000-000096710000}"/>
    <cellStyle name="RowTitles-Detail 2 3 2 3 4 5" xfId="14653" xr:uid="{00000000-0005-0000-0000-000097710000}"/>
    <cellStyle name="RowTitles-Detail 2 3 2 3 4 5 2" xfId="27338" xr:uid="{00000000-0005-0000-0000-000098710000}"/>
    <cellStyle name="RowTitles-Detail 2 3 2 3 4 5 2 2" xfId="36167" xr:uid="{00000000-0005-0000-0000-000099710000}"/>
    <cellStyle name="RowTitles-Detail 2 3 2 3 4 6" xfId="6085" xr:uid="{00000000-0005-0000-0000-00009A710000}"/>
    <cellStyle name="RowTitles-Detail 2 3 2 3 4 6 2" xfId="20614" xr:uid="{00000000-0005-0000-0000-00009B710000}"/>
    <cellStyle name="RowTitles-Detail 2 3 2 3 4 7" xfId="26652" xr:uid="{00000000-0005-0000-0000-00009C710000}"/>
    <cellStyle name="RowTitles-Detail 2 3 2 3 5" xfId="1492" xr:uid="{00000000-0005-0000-0000-00009D710000}"/>
    <cellStyle name="RowTitles-Detail 2 3 2 3 5 2" xfId="2955" xr:uid="{00000000-0005-0000-0000-00009E710000}"/>
    <cellStyle name="RowTitles-Detail 2 3 2 3 5 2 2" xfId="12596" xr:uid="{00000000-0005-0000-0000-00009F710000}"/>
    <cellStyle name="RowTitles-Detail 2 3 2 3 5 2 2 2" xfId="22996" xr:uid="{00000000-0005-0000-0000-0000A0710000}"/>
    <cellStyle name="RowTitles-Detail 2 3 2 3 5 2 2 2 2" xfId="34533" xr:uid="{00000000-0005-0000-0000-0000A1710000}"/>
    <cellStyle name="RowTitles-Detail 2 3 2 3 5 2 2 3" xfId="31877" xr:uid="{00000000-0005-0000-0000-0000A2710000}"/>
    <cellStyle name="RowTitles-Detail 2 3 2 3 5 2 3" xfId="16243" xr:uid="{00000000-0005-0000-0000-0000A3710000}"/>
    <cellStyle name="RowTitles-Detail 2 3 2 3 5 2 3 2" xfId="28909" xr:uid="{00000000-0005-0000-0000-0000A4710000}"/>
    <cellStyle name="RowTitles-Detail 2 3 2 3 5 2 3 2 2" xfId="37696" xr:uid="{00000000-0005-0000-0000-0000A5710000}"/>
    <cellStyle name="RowTitles-Detail 2 3 2 3 5 2 4" xfId="7632" xr:uid="{00000000-0005-0000-0000-0000A6710000}"/>
    <cellStyle name="RowTitles-Detail 2 3 2 3 5 2 4 2" xfId="20592" xr:uid="{00000000-0005-0000-0000-0000A7710000}"/>
    <cellStyle name="RowTitles-Detail 2 3 2 3 5 2 5" xfId="25184" xr:uid="{00000000-0005-0000-0000-0000A8710000}"/>
    <cellStyle name="RowTitles-Detail 2 3 2 3 5 3" xfId="4270" xr:uid="{00000000-0005-0000-0000-0000A9710000}"/>
    <cellStyle name="RowTitles-Detail 2 3 2 3 5 3 2" xfId="13892" xr:uid="{00000000-0005-0000-0000-0000AA710000}"/>
    <cellStyle name="RowTitles-Detail 2 3 2 3 5 3 2 2" xfId="24234" xr:uid="{00000000-0005-0000-0000-0000AB710000}"/>
    <cellStyle name="RowTitles-Detail 2 3 2 3 5 3 2 2 2" xfId="35440" xr:uid="{00000000-0005-0000-0000-0000AC710000}"/>
    <cellStyle name="RowTitles-Detail 2 3 2 3 5 3 2 3" xfId="32877" xr:uid="{00000000-0005-0000-0000-0000AD710000}"/>
    <cellStyle name="RowTitles-Detail 2 3 2 3 5 3 3" xfId="17452" xr:uid="{00000000-0005-0000-0000-0000AE710000}"/>
    <cellStyle name="RowTitles-Detail 2 3 2 3 5 3 3 2" xfId="30118" xr:uid="{00000000-0005-0000-0000-0000AF710000}"/>
    <cellStyle name="RowTitles-Detail 2 3 2 3 5 3 3 2 2" xfId="38895" xr:uid="{00000000-0005-0000-0000-0000B0710000}"/>
    <cellStyle name="RowTitles-Detail 2 3 2 3 5 3 4" xfId="9955" xr:uid="{00000000-0005-0000-0000-0000B1710000}"/>
    <cellStyle name="RowTitles-Detail 2 3 2 3 5 3 4 2" xfId="4868" xr:uid="{00000000-0005-0000-0000-0000B2710000}"/>
    <cellStyle name="RowTitles-Detail 2 3 2 3 5 3 5" xfId="18312" xr:uid="{00000000-0005-0000-0000-0000B3710000}"/>
    <cellStyle name="RowTitles-Detail 2 3 2 3 5 4" xfId="11163" xr:uid="{00000000-0005-0000-0000-0000B4710000}"/>
    <cellStyle name="RowTitles-Detail 2 3 2 3 5 4 2" xfId="21594" xr:uid="{00000000-0005-0000-0000-0000B5710000}"/>
    <cellStyle name="RowTitles-Detail 2 3 2 3 5 4 2 2" xfId="33725" xr:uid="{00000000-0005-0000-0000-0000B6710000}"/>
    <cellStyle name="RowTitles-Detail 2 3 2 3 5 4 3" xfId="30892" xr:uid="{00000000-0005-0000-0000-0000B7710000}"/>
    <cellStyle name="RowTitles-Detail 2 3 2 3 5 5" xfId="14870" xr:uid="{00000000-0005-0000-0000-0000B8710000}"/>
    <cellStyle name="RowTitles-Detail 2 3 2 3 5 5 2" xfId="27547" xr:uid="{00000000-0005-0000-0000-0000B9710000}"/>
    <cellStyle name="RowTitles-Detail 2 3 2 3 5 5 2 2" xfId="36366" xr:uid="{00000000-0005-0000-0000-0000BA710000}"/>
    <cellStyle name="RowTitles-Detail 2 3 2 3 5 6" xfId="6086" xr:uid="{00000000-0005-0000-0000-0000BB710000}"/>
    <cellStyle name="RowTitles-Detail 2 3 2 3 5 6 2" xfId="24725" xr:uid="{00000000-0005-0000-0000-0000BC710000}"/>
    <cellStyle name="RowTitles-Detail 2 3 2 3 5 7" xfId="19139" xr:uid="{00000000-0005-0000-0000-0000BD710000}"/>
    <cellStyle name="RowTitles-Detail 2 3 2 3 6" xfId="1694" xr:uid="{00000000-0005-0000-0000-0000BE710000}"/>
    <cellStyle name="RowTitles-Detail 2 3 2 3 6 2" xfId="2956" xr:uid="{00000000-0005-0000-0000-0000BF710000}"/>
    <cellStyle name="RowTitles-Detail 2 3 2 3 6 2 2" xfId="12597" xr:uid="{00000000-0005-0000-0000-0000C0710000}"/>
    <cellStyle name="RowTitles-Detail 2 3 2 3 6 2 2 2" xfId="22997" xr:uid="{00000000-0005-0000-0000-0000C1710000}"/>
    <cellStyle name="RowTitles-Detail 2 3 2 3 6 2 2 2 2" xfId="34534" xr:uid="{00000000-0005-0000-0000-0000C2710000}"/>
    <cellStyle name="RowTitles-Detail 2 3 2 3 6 2 2 3" xfId="31878" xr:uid="{00000000-0005-0000-0000-0000C3710000}"/>
    <cellStyle name="RowTitles-Detail 2 3 2 3 6 2 3" xfId="16244" xr:uid="{00000000-0005-0000-0000-0000C4710000}"/>
    <cellStyle name="RowTitles-Detail 2 3 2 3 6 2 3 2" xfId="28910" xr:uid="{00000000-0005-0000-0000-0000C5710000}"/>
    <cellStyle name="RowTitles-Detail 2 3 2 3 6 2 3 2 2" xfId="37697" xr:uid="{00000000-0005-0000-0000-0000C6710000}"/>
    <cellStyle name="RowTitles-Detail 2 3 2 3 6 2 4" xfId="7633" xr:uid="{00000000-0005-0000-0000-0000C7710000}"/>
    <cellStyle name="RowTitles-Detail 2 3 2 3 6 2 4 2" xfId="25751" xr:uid="{00000000-0005-0000-0000-0000C8710000}"/>
    <cellStyle name="RowTitles-Detail 2 3 2 3 6 2 5" xfId="20367" xr:uid="{00000000-0005-0000-0000-0000C9710000}"/>
    <cellStyle name="RowTitles-Detail 2 3 2 3 6 3" xfId="4472" xr:uid="{00000000-0005-0000-0000-0000CA710000}"/>
    <cellStyle name="RowTitles-Detail 2 3 2 3 6 3 2" xfId="14094" xr:uid="{00000000-0005-0000-0000-0000CB710000}"/>
    <cellStyle name="RowTitles-Detail 2 3 2 3 6 3 2 2" xfId="24426" xr:uid="{00000000-0005-0000-0000-0000CC710000}"/>
    <cellStyle name="RowTitles-Detail 2 3 2 3 6 3 2 2 2" xfId="35571" xr:uid="{00000000-0005-0000-0000-0000CD710000}"/>
    <cellStyle name="RowTitles-Detail 2 3 2 3 6 3 2 3" xfId="33029" xr:uid="{00000000-0005-0000-0000-0000CE710000}"/>
    <cellStyle name="RowTitles-Detail 2 3 2 3 6 3 3" xfId="17639" xr:uid="{00000000-0005-0000-0000-0000CF710000}"/>
    <cellStyle name="RowTitles-Detail 2 3 2 3 6 3 3 2" xfId="30305" xr:uid="{00000000-0005-0000-0000-0000D0710000}"/>
    <cellStyle name="RowTitles-Detail 2 3 2 3 6 3 3 2 2" xfId="39082" xr:uid="{00000000-0005-0000-0000-0000D1710000}"/>
    <cellStyle name="RowTitles-Detail 2 3 2 3 6 3 4" xfId="9956" xr:uid="{00000000-0005-0000-0000-0000D2710000}"/>
    <cellStyle name="RowTitles-Detail 2 3 2 3 6 3 4 2" xfId="25653" xr:uid="{00000000-0005-0000-0000-0000D3710000}"/>
    <cellStyle name="RowTitles-Detail 2 3 2 3 6 3 5" xfId="19707" xr:uid="{00000000-0005-0000-0000-0000D4710000}"/>
    <cellStyle name="RowTitles-Detail 2 3 2 3 6 4" xfId="11365" xr:uid="{00000000-0005-0000-0000-0000D5710000}"/>
    <cellStyle name="RowTitles-Detail 2 3 2 3 6 4 2" xfId="21790" xr:uid="{00000000-0005-0000-0000-0000D6710000}"/>
    <cellStyle name="RowTitles-Detail 2 3 2 3 6 4 2 2" xfId="33856" xr:uid="{00000000-0005-0000-0000-0000D7710000}"/>
    <cellStyle name="RowTitles-Detail 2 3 2 3 6 4 3" xfId="31044" xr:uid="{00000000-0005-0000-0000-0000D8710000}"/>
    <cellStyle name="RowTitles-Detail 2 3 2 3 6 5" xfId="15072" xr:uid="{00000000-0005-0000-0000-0000D9710000}"/>
    <cellStyle name="RowTitles-Detail 2 3 2 3 6 5 2" xfId="27741" xr:uid="{00000000-0005-0000-0000-0000DA710000}"/>
    <cellStyle name="RowTitles-Detail 2 3 2 3 6 5 2 2" xfId="36553" xr:uid="{00000000-0005-0000-0000-0000DB710000}"/>
    <cellStyle name="RowTitles-Detail 2 3 2 3 6 6" xfId="6087" xr:uid="{00000000-0005-0000-0000-0000DC710000}"/>
    <cellStyle name="RowTitles-Detail 2 3 2 3 6 6 2" xfId="25296" xr:uid="{00000000-0005-0000-0000-0000DD710000}"/>
    <cellStyle name="RowTitles-Detail 2 3 2 3 6 7" xfId="18436" xr:uid="{00000000-0005-0000-0000-0000DE710000}"/>
    <cellStyle name="RowTitles-Detail 2 3 2 3 7" xfId="2951" xr:uid="{00000000-0005-0000-0000-0000DF710000}"/>
    <cellStyle name="RowTitles-Detail 2 3 2 3 7 2" xfId="12592" xr:uid="{00000000-0005-0000-0000-0000E0710000}"/>
    <cellStyle name="RowTitles-Detail 2 3 2 3 7 2 2" xfId="22992" xr:uid="{00000000-0005-0000-0000-0000E1710000}"/>
    <cellStyle name="RowTitles-Detail 2 3 2 3 7 2 2 2" xfId="34529" xr:uid="{00000000-0005-0000-0000-0000E2710000}"/>
    <cellStyle name="RowTitles-Detail 2 3 2 3 7 2 3" xfId="31873" xr:uid="{00000000-0005-0000-0000-0000E3710000}"/>
    <cellStyle name="RowTitles-Detail 2 3 2 3 7 3" xfId="16239" xr:uid="{00000000-0005-0000-0000-0000E4710000}"/>
    <cellStyle name="RowTitles-Detail 2 3 2 3 7 3 2" xfId="28905" xr:uid="{00000000-0005-0000-0000-0000E5710000}"/>
    <cellStyle name="RowTitles-Detail 2 3 2 3 7 3 2 2" xfId="37692" xr:uid="{00000000-0005-0000-0000-0000E6710000}"/>
    <cellStyle name="RowTitles-Detail 2 3 2 3 7 4" xfId="6449" xr:uid="{00000000-0005-0000-0000-0000E7710000}"/>
    <cellStyle name="RowTitles-Detail 2 3 2 3 7 4 2" xfId="19624" xr:uid="{00000000-0005-0000-0000-0000E8710000}"/>
    <cellStyle name="RowTitles-Detail 2 3 2 3 7 5" xfId="25728" xr:uid="{00000000-0005-0000-0000-0000E9710000}"/>
    <cellStyle name="RowTitles-Detail 2 3 2 3 8" xfId="8889" xr:uid="{00000000-0005-0000-0000-0000EA710000}"/>
    <cellStyle name="RowTitles-Detail 2 3 2 3 8 2" xfId="24652" xr:uid="{00000000-0005-0000-0000-0000EB710000}"/>
    <cellStyle name="RowTitles-Detail 2 3 2 3 9" xfId="10323" xr:uid="{00000000-0005-0000-0000-0000EC710000}"/>
    <cellStyle name="RowTitles-Detail 2 3 2 3 9 2" xfId="25347" xr:uid="{00000000-0005-0000-0000-0000ED710000}"/>
    <cellStyle name="RowTitles-Detail 2 3 2 3 9 2 2" xfId="35699" xr:uid="{00000000-0005-0000-0000-0000EE710000}"/>
    <cellStyle name="RowTitles-Detail 2 3 2 3_STUD aligned by INSTIT" xfId="5061" xr:uid="{00000000-0005-0000-0000-0000EF710000}"/>
    <cellStyle name="RowTitles-Detail 2 3 2 4" xfId="465" xr:uid="{00000000-0005-0000-0000-0000F0710000}"/>
    <cellStyle name="RowTitles-Detail 2 3 2 4 2" xfId="821" xr:uid="{00000000-0005-0000-0000-0000F1710000}"/>
    <cellStyle name="RowTitles-Detail 2 3 2 4 2 2" xfId="2958" xr:uid="{00000000-0005-0000-0000-0000F2710000}"/>
    <cellStyle name="RowTitles-Detail 2 3 2 4 2 2 2" xfId="12599" xr:uid="{00000000-0005-0000-0000-0000F3710000}"/>
    <cellStyle name="RowTitles-Detail 2 3 2 4 2 2 2 2" xfId="22999" xr:uid="{00000000-0005-0000-0000-0000F4710000}"/>
    <cellStyle name="RowTitles-Detail 2 3 2 4 2 2 2 2 2" xfId="34536" xr:uid="{00000000-0005-0000-0000-0000F5710000}"/>
    <cellStyle name="RowTitles-Detail 2 3 2 4 2 2 2 3" xfId="31880" xr:uid="{00000000-0005-0000-0000-0000F6710000}"/>
    <cellStyle name="RowTitles-Detail 2 3 2 4 2 2 3" xfId="16246" xr:uid="{00000000-0005-0000-0000-0000F7710000}"/>
    <cellStyle name="RowTitles-Detail 2 3 2 4 2 2 3 2" xfId="28912" xr:uid="{00000000-0005-0000-0000-0000F8710000}"/>
    <cellStyle name="RowTitles-Detail 2 3 2 4 2 2 3 2 2" xfId="37699" xr:uid="{00000000-0005-0000-0000-0000F9710000}"/>
    <cellStyle name="RowTitles-Detail 2 3 2 4 2 2 4" xfId="6768" xr:uid="{00000000-0005-0000-0000-0000FA710000}"/>
    <cellStyle name="RowTitles-Detail 2 3 2 4 2 2 4 2" xfId="19744" xr:uid="{00000000-0005-0000-0000-0000FB710000}"/>
    <cellStyle name="RowTitles-Detail 2 3 2 4 2 2 5" xfId="20804" xr:uid="{00000000-0005-0000-0000-0000FC710000}"/>
    <cellStyle name="RowTitles-Detail 2 3 2 4 2 3" xfId="3602" xr:uid="{00000000-0005-0000-0000-0000FD710000}"/>
    <cellStyle name="RowTitles-Detail 2 3 2 4 2 3 2" xfId="13230" xr:uid="{00000000-0005-0000-0000-0000FE710000}"/>
    <cellStyle name="RowTitles-Detail 2 3 2 4 2 3 2 2" xfId="23598" xr:uid="{00000000-0005-0000-0000-0000FF710000}"/>
    <cellStyle name="RowTitles-Detail 2 3 2 4 2 3 2 2 2" xfId="35018" xr:uid="{00000000-0005-0000-0000-000000720000}"/>
    <cellStyle name="RowTitles-Detail 2 3 2 4 2 3 2 3" xfId="32389" xr:uid="{00000000-0005-0000-0000-000001720000}"/>
    <cellStyle name="RowTitles-Detail 2 3 2 4 2 3 3" xfId="16837" xr:uid="{00000000-0005-0000-0000-000002720000}"/>
    <cellStyle name="RowTitles-Detail 2 3 2 4 2 3 3 2" xfId="29503" xr:uid="{00000000-0005-0000-0000-000003720000}"/>
    <cellStyle name="RowTitles-Detail 2 3 2 4 2 3 3 2 2" xfId="38283" xr:uid="{00000000-0005-0000-0000-000004720000}"/>
    <cellStyle name="RowTitles-Detail 2 3 2 4 2 3 4" xfId="8274" xr:uid="{00000000-0005-0000-0000-000005720000}"/>
    <cellStyle name="RowTitles-Detail 2 3 2 4 2 3 4 2" xfId="4663" xr:uid="{00000000-0005-0000-0000-000006720000}"/>
    <cellStyle name="RowTitles-Detail 2 3 2 4 2 3 5" xfId="20159" xr:uid="{00000000-0005-0000-0000-000007720000}"/>
    <cellStyle name="RowTitles-Detail 2 3 2 4 2 4" xfId="9065" xr:uid="{00000000-0005-0000-0000-000008720000}"/>
    <cellStyle name="RowTitles-Detail 2 3 2 4 2 4 2" xfId="20539" xr:uid="{00000000-0005-0000-0000-000009720000}"/>
    <cellStyle name="RowTitles-Detail 2 3 2 4 2 5" xfId="10582" xr:uid="{00000000-0005-0000-0000-00000A720000}"/>
    <cellStyle name="RowTitles-Detail 2 3 2 4 2 5 2" xfId="21067" xr:uid="{00000000-0005-0000-0000-00000B720000}"/>
    <cellStyle name="RowTitles-Detail 2 3 2 4 2 5 2 2" xfId="33407" xr:uid="{00000000-0005-0000-0000-00000C720000}"/>
    <cellStyle name="RowTitles-Detail 2 3 2 4 2 5 3" xfId="30520" xr:uid="{00000000-0005-0000-0000-00000D720000}"/>
    <cellStyle name="RowTitles-Detail 2 3 2 4 2 6" xfId="14236" xr:uid="{00000000-0005-0000-0000-00000E720000}"/>
    <cellStyle name="RowTitles-Detail 2 3 2 4 2 6 2" xfId="26938" xr:uid="{00000000-0005-0000-0000-00000F720000}"/>
    <cellStyle name="RowTitles-Detail 2 3 2 4 2 6 2 2" xfId="35781" xr:uid="{00000000-0005-0000-0000-000010720000}"/>
    <cellStyle name="RowTitles-Detail 2 3 2 4 2 7" xfId="5296" xr:uid="{00000000-0005-0000-0000-000011720000}"/>
    <cellStyle name="RowTitles-Detail 2 3 2 4 2 7 2" xfId="18984" xr:uid="{00000000-0005-0000-0000-000012720000}"/>
    <cellStyle name="RowTitles-Detail 2 3 2 4 2 8" xfId="19504" xr:uid="{00000000-0005-0000-0000-000013720000}"/>
    <cellStyle name="RowTitles-Detail 2 3 2 4 3" xfId="1100" xr:uid="{00000000-0005-0000-0000-000014720000}"/>
    <cellStyle name="RowTitles-Detail 2 3 2 4 3 2" xfId="2959" xr:uid="{00000000-0005-0000-0000-000015720000}"/>
    <cellStyle name="RowTitles-Detail 2 3 2 4 3 2 2" xfId="12600" xr:uid="{00000000-0005-0000-0000-000016720000}"/>
    <cellStyle name="RowTitles-Detail 2 3 2 4 3 2 2 2" xfId="23000" xr:uid="{00000000-0005-0000-0000-000017720000}"/>
    <cellStyle name="RowTitles-Detail 2 3 2 4 3 2 2 2 2" xfId="34537" xr:uid="{00000000-0005-0000-0000-000018720000}"/>
    <cellStyle name="RowTitles-Detail 2 3 2 4 3 2 2 3" xfId="31881" xr:uid="{00000000-0005-0000-0000-000019720000}"/>
    <cellStyle name="RowTitles-Detail 2 3 2 4 3 2 3" xfId="16247" xr:uid="{00000000-0005-0000-0000-00001A720000}"/>
    <cellStyle name="RowTitles-Detail 2 3 2 4 3 2 3 2" xfId="28913" xr:uid="{00000000-0005-0000-0000-00001B720000}"/>
    <cellStyle name="RowTitles-Detail 2 3 2 4 3 2 3 2 2" xfId="37700" xr:uid="{00000000-0005-0000-0000-00001C720000}"/>
    <cellStyle name="RowTitles-Detail 2 3 2 4 3 2 4" xfId="6940" xr:uid="{00000000-0005-0000-0000-00001D720000}"/>
    <cellStyle name="RowTitles-Detail 2 3 2 4 3 2 4 2" xfId="19971" xr:uid="{00000000-0005-0000-0000-00001E720000}"/>
    <cellStyle name="RowTitles-Detail 2 3 2 4 3 2 5" xfId="26772" xr:uid="{00000000-0005-0000-0000-00001F720000}"/>
    <cellStyle name="RowTitles-Detail 2 3 2 4 3 3" xfId="3878" xr:uid="{00000000-0005-0000-0000-000020720000}"/>
    <cellStyle name="RowTitles-Detail 2 3 2 4 3 3 2" xfId="13501" xr:uid="{00000000-0005-0000-0000-000021720000}"/>
    <cellStyle name="RowTitles-Detail 2 3 2 4 3 3 2 2" xfId="23862" xr:uid="{00000000-0005-0000-0000-000022720000}"/>
    <cellStyle name="RowTitles-Detail 2 3 2 4 3 3 2 2 2" xfId="35183" xr:uid="{00000000-0005-0000-0000-000023720000}"/>
    <cellStyle name="RowTitles-Detail 2 3 2 4 3 3 2 3" xfId="32582" xr:uid="{00000000-0005-0000-0000-000024720000}"/>
    <cellStyle name="RowTitles-Detail 2 3 2 4 3 3 3" xfId="17092" xr:uid="{00000000-0005-0000-0000-000025720000}"/>
    <cellStyle name="RowTitles-Detail 2 3 2 4 3 3 3 2" xfId="29758" xr:uid="{00000000-0005-0000-0000-000026720000}"/>
    <cellStyle name="RowTitles-Detail 2 3 2 4 3 3 3 2 2" xfId="38536" xr:uid="{00000000-0005-0000-0000-000027720000}"/>
    <cellStyle name="RowTitles-Detail 2 3 2 4 3 3 4" xfId="8448" xr:uid="{00000000-0005-0000-0000-000028720000}"/>
    <cellStyle name="RowTitles-Detail 2 3 2 4 3 3 4 2" xfId="18108" xr:uid="{00000000-0005-0000-0000-000029720000}"/>
    <cellStyle name="RowTitles-Detail 2 3 2 4 3 3 5" xfId="17911" xr:uid="{00000000-0005-0000-0000-00002A720000}"/>
    <cellStyle name="RowTitles-Detail 2 3 2 4 3 4" xfId="9242" xr:uid="{00000000-0005-0000-0000-00002B720000}"/>
    <cellStyle name="RowTitles-Detail 2 3 2 4 3 4 2" xfId="25281" xr:uid="{00000000-0005-0000-0000-00002C720000}"/>
    <cellStyle name="RowTitles-Detail 2 3 2 4 3 5" xfId="14491" xr:uid="{00000000-0005-0000-0000-00002D720000}"/>
    <cellStyle name="RowTitles-Detail 2 3 2 4 3 5 2" xfId="27183" xr:uid="{00000000-0005-0000-0000-00002E720000}"/>
    <cellStyle name="RowTitles-Detail 2 3 2 4 3 5 2 2" xfId="36019" xr:uid="{00000000-0005-0000-0000-00002F720000}"/>
    <cellStyle name="RowTitles-Detail 2 3 2 4 4" xfId="1329" xr:uid="{00000000-0005-0000-0000-000030720000}"/>
    <cellStyle name="RowTitles-Detail 2 3 2 4 4 2" xfId="2960" xr:uid="{00000000-0005-0000-0000-000031720000}"/>
    <cellStyle name="RowTitles-Detail 2 3 2 4 4 2 2" xfId="12601" xr:uid="{00000000-0005-0000-0000-000032720000}"/>
    <cellStyle name="RowTitles-Detail 2 3 2 4 4 2 2 2" xfId="23001" xr:uid="{00000000-0005-0000-0000-000033720000}"/>
    <cellStyle name="RowTitles-Detail 2 3 2 4 4 2 2 2 2" xfId="34538" xr:uid="{00000000-0005-0000-0000-000034720000}"/>
    <cellStyle name="RowTitles-Detail 2 3 2 4 4 2 2 3" xfId="31882" xr:uid="{00000000-0005-0000-0000-000035720000}"/>
    <cellStyle name="RowTitles-Detail 2 3 2 4 4 2 3" xfId="16248" xr:uid="{00000000-0005-0000-0000-000036720000}"/>
    <cellStyle name="RowTitles-Detail 2 3 2 4 4 2 3 2" xfId="28914" xr:uid="{00000000-0005-0000-0000-000037720000}"/>
    <cellStyle name="RowTitles-Detail 2 3 2 4 4 2 3 2 2" xfId="37701" xr:uid="{00000000-0005-0000-0000-000038720000}"/>
    <cellStyle name="RowTitles-Detail 2 3 2 4 4 2 4" xfId="7634" xr:uid="{00000000-0005-0000-0000-000039720000}"/>
    <cellStyle name="RowTitles-Detail 2 3 2 4 4 2 4 2" xfId="26148" xr:uid="{00000000-0005-0000-0000-00003A720000}"/>
    <cellStyle name="RowTitles-Detail 2 3 2 4 4 2 5" xfId="20515" xr:uid="{00000000-0005-0000-0000-00003B720000}"/>
    <cellStyle name="RowTitles-Detail 2 3 2 4 4 3" xfId="4107" xr:uid="{00000000-0005-0000-0000-00003C720000}"/>
    <cellStyle name="RowTitles-Detail 2 3 2 4 4 3 2" xfId="13729" xr:uid="{00000000-0005-0000-0000-00003D720000}"/>
    <cellStyle name="RowTitles-Detail 2 3 2 4 4 3 2 2" xfId="24080" xr:uid="{00000000-0005-0000-0000-00003E720000}"/>
    <cellStyle name="RowTitles-Detail 2 3 2 4 4 3 2 2 2" xfId="35332" xr:uid="{00000000-0005-0000-0000-00003F720000}"/>
    <cellStyle name="RowTitles-Detail 2 3 2 4 4 3 2 3" xfId="32754" xr:uid="{00000000-0005-0000-0000-000040720000}"/>
    <cellStyle name="RowTitles-Detail 2 3 2 4 4 3 3" xfId="17305" xr:uid="{00000000-0005-0000-0000-000041720000}"/>
    <cellStyle name="RowTitles-Detail 2 3 2 4 4 3 3 2" xfId="29971" xr:uid="{00000000-0005-0000-0000-000042720000}"/>
    <cellStyle name="RowTitles-Detail 2 3 2 4 4 3 3 2 2" xfId="38748" xr:uid="{00000000-0005-0000-0000-000043720000}"/>
    <cellStyle name="RowTitles-Detail 2 3 2 4 4 3 4" xfId="9957" xr:uid="{00000000-0005-0000-0000-000044720000}"/>
    <cellStyle name="RowTitles-Detail 2 3 2 4 4 3 4 2" xfId="20208" xr:uid="{00000000-0005-0000-0000-000045720000}"/>
    <cellStyle name="RowTitles-Detail 2 3 2 4 4 3 5" xfId="26320" xr:uid="{00000000-0005-0000-0000-000046720000}"/>
    <cellStyle name="RowTitles-Detail 2 3 2 4 4 4" xfId="11000" xr:uid="{00000000-0005-0000-0000-000047720000}"/>
    <cellStyle name="RowTitles-Detail 2 3 2 4 4 4 2" xfId="21438" xr:uid="{00000000-0005-0000-0000-000048720000}"/>
    <cellStyle name="RowTitles-Detail 2 3 2 4 4 4 2 2" xfId="33617" xr:uid="{00000000-0005-0000-0000-000049720000}"/>
    <cellStyle name="RowTitles-Detail 2 3 2 4 4 4 3" xfId="30769" xr:uid="{00000000-0005-0000-0000-00004A720000}"/>
    <cellStyle name="RowTitles-Detail 2 3 2 4 4 5" xfId="14707" xr:uid="{00000000-0005-0000-0000-00004B720000}"/>
    <cellStyle name="RowTitles-Detail 2 3 2 4 4 5 2" xfId="27391" xr:uid="{00000000-0005-0000-0000-00004C720000}"/>
    <cellStyle name="RowTitles-Detail 2 3 2 4 4 5 2 2" xfId="36219" xr:uid="{00000000-0005-0000-0000-00004D720000}"/>
    <cellStyle name="RowTitles-Detail 2 3 2 4 4 6" xfId="6088" xr:uid="{00000000-0005-0000-0000-00004E720000}"/>
    <cellStyle name="RowTitles-Detail 2 3 2 4 4 6 2" xfId="5656" xr:uid="{00000000-0005-0000-0000-00004F720000}"/>
    <cellStyle name="RowTitles-Detail 2 3 2 4 4 7" xfId="19435" xr:uid="{00000000-0005-0000-0000-000050720000}"/>
    <cellStyle name="RowTitles-Detail 2 3 2 4 5" xfId="1545" xr:uid="{00000000-0005-0000-0000-000051720000}"/>
    <cellStyle name="RowTitles-Detail 2 3 2 4 5 2" xfId="2961" xr:uid="{00000000-0005-0000-0000-000052720000}"/>
    <cellStyle name="RowTitles-Detail 2 3 2 4 5 2 2" xfId="12602" xr:uid="{00000000-0005-0000-0000-000053720000}"/>
    <cellStyle name="RowTitles-Detail 2 3 2 4 5 2 2 2" xfId="23002" xr:uid="{00000000-0005-0000-0000-000054720000}"/>
    <cellStyle name="RowTitles-Detail 2 3 2 4 5 2 2 2 2" xfId="34539" xr:uid="{00000000-0005-0000-0000-000055720000}"/>
    <cellStyle name="RowTitles-Detail 2 3 2 4 5 2 2 3" xfId="31883" xr:uid="{00000000-0005-0000-0000-000056720000}"/>
    <cellStyle name="RowTitles-Detail 2 3 2 4 5 2 3" xfId="16249" xr:uid="{00000000-0005-0000-0000-000057720000}"/>
    <cellStyle name="RowTitles-Detail 2 3 2 4 5 2 3 2" xfId="28915" xr:uid="{00000000-0005-0000-0000-000058720000}"/>
    <cellStyle name="RowTitles-Detail 2 3 2 4 5 2 3 2 2" xfId="37702" xr:uid="{00000000-0005-0000-0000-000059720000}"/>
    <cellStyle name="RowTitles-Detail 2 3 2 4 5 2 4" xfId="7635" xr:uid="{00000000-0005-0000-0000-00005A720000}"/>
    <cellStyle name="RowTitles-Detail 2 3 2 4 5 2 4 2" xfId="20654" xr:uid="{00000000-0005-0000-0000-00005B720000}"/>
    <cellStyle name="RowTitles-Detail 2 3 2 4 5 2 5" xfId="19354" xr:uid="{00000000-0005-0000-0000-00005C720000}"/>
    <cellStyle name="RowTitles-Detail 2 3 2 4 5 3" xfId="4323" xr:uid="{00000000-0005-0000-0000-00005D720000}"/>
    <cellStyle name="RowTitles-Detail 2 3 2 4 5 3 2" xfId="13945" xr:uid="{00000000-0005-0000-0000-00005E720000}"/>
    <cellStyle name="RowTitles-Detail 2 3 2 4 5 3 2 2" xfId="24285" xr:uid="{00000000-0005-0000-0000-00005F720000}"/>
    <cellStyle name="RowTitles-Detail 2 3 2 4 5 3 2 2 2" xfId="35472" xr:uid="{00000000-0005-0000-0000-000060720000}"/>
    <cellStyle name="RowTitles-Detail 2 3 2 4 5 3 2 3" xfId="32915" xr:uid="{00000000-0005-0000-0000-000061720000}"/>
    <cellStyle name="RowTitles-Detail 2 3 2 4 5 3 3" xfId="17503" xr:uid="{00000000-0005-0000-0000-000062720000}"/>
    <cellStyle name="RowTitles-Detail 2 3 2 4 5 3 3 2" xfId="30169" xr:uid="{00000000-0005-0000-0000-000063720000}"/>
    <cellStyle name="RowTitles-Detail 2 3 2 4 5 3 3 2 2" xfId="38946" xr:uid="{00000000-0005-0000-0000-000064720000}"/>
    <cellStyle name="RowTitles-Detail 2 3 2 4 5 3 4" xfId="9958" xr:uid="{00000000-0005-0000-0000-000065720000}"/>
    <cellStyle name="RowTitles-Detail 2 3 2 4 5 3 4 2" xfId="27006" xr:uid="{00000000-0005-0000-0000-000066720000}"/>
    <cellStyle name="RowTitles-Detail 2 3 2 4 5 3 5" xfId="18173" xr:uid="{00000000-0005-0000-0000-000067720000}"/>
    <cellStyle name="RowTitles-Detail 2 3 2 4 5 4" xfId="11216" xr:uid="{00000000-0005-0000-0000-000068720000}"/>
    <cellStyle name="RowTitles-Detail 2 3 2 4 5 4 2" xfId="21646" xr:uid="{00000000-0005-0000-0000-000069720000}"/>
    <cellStyle name="RowTitles-Detail 2 3 2 4 5 4 2 2" xfId="33757" xr:uid="{00000000-0005-0000-0000-00006A720000}"/>
    <cellStyle name="RowTitles-Detail 2 3 2 4 5 4 3" xfId="30930" xr:uid="{00000000-0005-0000-0000-00006B720000}"/>
    <cellStyle name="RowTitles-Detail 2 3 2 4 5 5" xfId="14923" xr:uid="{00000000-0005-0000-0000-00006C720000}"/>
    <cellStyle name="RowTitles-Detail 2 3 2 4 5 5 2" xfId="27598" xr:uid="{00000000-0005-0000-0000-00006D720000}"/>
    <cellStyle name="RowTitles-Detail 2 3 2 4 5 5 2 2" xfId="36417" xr:uid="{00000000-0005-0000-0000-00006E720000}"/>
    <cellStyle name="RowTitles-Detail 2 3 2 4 5 6" xfId="6089" xr:uid="{00000000-0005-0000-0000-00006F720000}"/>
    <cellStyle name="RowTitles-Detail 2 3 2 4 5 6 2" xfId="19905" xr:uid="{00000000-0005-0000-0000-000070720000}"/>
    <cellStyle name="RowTitles-Detail 2 3 2 4 5 7" xfId="20813" xr:uid="{00000000-0005-0000-0000-000071720000}"/>
    <cellStyle name="RowTitles-Detail 2 3 2 4 6" xfId="1747" xr:uid="{00000000-0005-0000-0000-000072720000}"/>
    <cellStyle name="RowTitles-Detail 2 3 2 4 6 2" xfId="2962" xr:uid="{00000000-0005-0000-0000-000073720000}"/>
    <cellStyle name="RowTitles-Detail 2 3 2 4 6 2 2" xfId="12603" xr:uid="{00000000-0005-0000-0000-000074720000}"/>
    <cellStyle name="RowTitles-Detail 2 3 2 4 6 2 2 2" xfId="23003" xr:uid="{00000000-0005-0000-0000-000075720000}"/>
    <cellStyle name="RowTitles-Detail 2 3 2 4 6 2 2 2 2" xfId="34540" xr:uid="{00000000-0005-0000-0000-000076720000}"/>
    <cellStyle name="RowTitles-Detail 2 3 2 4 6 2 2 3" xfId="31884" xr:uid="{00000000-0005-0000-0000-000077720000}"/>
    <cellStyle name="RowTitles-Detail 2 3 2 4 6 2 3" xfId="16250" xr:uid="{00000000-0005-0000-0000-000078720000}"/>
    <cellStyle name="RowTitles-Detail 2 3 2 4 6 2 3 2" xfId="28916" xr:uid="{00000000-0005-0000-0000-000079720000}"/>
    <cellStyle name="RowTitles-Detail 2 3 2 4 6 2 3 2 2" xfId="37703" xr:uid="{00000000-0005-0000-0000-00007A720000}"/>
    <cellStyle name="RowTitles-Detail 2 3 2 4 6 2 4" xfId="7636" xr:uid="{00000000-0005-0000-0000-00007B720000}"/>
    <cellStyle name="RowTitles-Detail 2 3 2 4 6 2 4 2" xfId="24919" xr:uid="{00000000-0005-0000-0000-00007C720000}"/>
    <cellStyle name="RowTitles-Detail 2 3 2 4 6 2 5" xfId="24861" xr:uid="{00000000-0005-0000-0000-00007D720000}"/>
    <cellStyle name="RowTitles-Detail 2 3 2 4 6 3" xfId="4525" xr:uid="{00000000-0005-0000-0000-00007E720000}"/>
    <cellStyle name="RowTitles-Detail 2 3 2 4 6 3 2" xfId="14147" xr:uid="{00000000-0005-0000-0000-00007F720000}"/>
    <cellStyle name="RowTitles-Detail 2 3 2 4 6 3 2 2" xfId="24478" xr:uid="{00000000-0005-0000-0000-000080720000}"/>
    <cellStyle name="RowTitles-Detail 2 3 2 4 6 3 2 2 2" xfId="35603" xr:uid="{00000000-0005-0000-0000-000081720000}"/>
    <cellStyle name="RowTitles-Detail 2 3 2 4 6 3 2 3" xfId="33067" xr:uid="{00000000-0005-0000-0000-000082720000}"/>
    <cellStyle name="RowTitles-Detail 2 3 2 4 6 3 3" xfId="17690" xr:uid="{00000000-0005-0000-0000-000083720000}"/>
    <cellStyle name="RowTitles-Detail 2 3 2 4 6 3 3 2" xfId="30356" xr:uid="{00000000-0005-0000-0000-000084720000}"/>
    <cellStyle name="RowTitles-Detail 2 3 2 4 6 3 3 2 2" xfId="39133" xr:uid="{00000000-0005-0000-0000-000085720000}"/>
    <cellStyle name="RowTitles-Detail 2 3 2 4 6 3 4" xfId="9959" xr:uid="{00000000-0005-0000-0000-000086720000}"/>
    <cellStyle name="RowTitles-Detail 2 3 2 4 6 3 4 2" xfId="26643" xr:uid="{00000000-0005-0000-0000-000087720000}"/>
    <cellStyle name="RowTitles-Detail 2 3 2 4 6 3 5" xfId="22244" xr:uid="{00000000-0005-0000-0000-000088720000}"/>
    <cellStyle name="RowTitles-Detail 2 3 2 4 6 4" xfId="11418" xr:uid="{00000000-0005-0000-0000-000089720000}"/>
    <cellStyle name="RowTitles-Detail 2 3 2 4 6 4 2" xfId="21842" xr:uid="{00000000-0005-0000-0000-00008A720000}"/>
    <cellStyle name="RowTitles-Detail 2 3 2 4 6 4 2 2" xfId="33888" xr:uid="{00000000-0005-0000-0000-00008B720000}"/>
    <cellStyle name="RowTitles-Detail 2 3 2 4 6 4 3" xfId="31082" xr:uid="{00000000-0005-0000-0000-00008C720000}"/>
    <cellStyle name="RowTitles-Detail 2 3 2 4 6 5" xfId="15125" xr:uid="{00000000-0005-0000-0000-00008D720000}"/>
    <cellStyle name="RowTitles-Detail 2 3 2 4 6 5 2" xfId="27793" xr:uid="{00000000-0005-0000-0000-00008E720000}"/>
    <cellStyle name="RowTitles-Detail 2 3 2 4 6 5 2 2" xfId="36604" xr:uid="{00000000-0005-0000-0000-00008F720000}"/>
    <cellStyle name="RowTitles-Detail 2 3 2 4 6 6" xfId="6090" xr:uid="{00000000-0005-0000-0000-000090720000}"/>
    <cellStyle name="RowTitles-Detail 2 3 2 4 6 6 2" xfId="18547" xr:uid="{00000000-0005-0000-0000-000091720000}"/>
    <cellStyle name="RowTitles-Detail 2 3 2 4 6 7" xfId="8075" xr:uid="{00000000-0005-0000-0000-000092720000}"/>
    <cellStyle name="RowTitles-Detail 2 3 2 4 7" xfId="2957" xr:uid="{00000000-0005-0000-0000-000093720000}"/>
    <cellStyle name="RowTitles-Detail 2 3 2 4 7 2" xfId="12598" xr:uid="{00000000-0005-0000-0000-000094720000}"/>
    <cellStyle name="RowTitles-Detail 2 3 2 4 7 2 2" xfId="22998" xr:uid="{00000000-0005-0000-0000-000095720000}"/>
    <cellStyle name="RowTitles-Detail 2 3 2 4 7 2 2 2" xfId="34535" xr:uid="{00000000-0005-0000-0000-000096720000}"/>
    <cellStyle name="RowTitles-Detail 2 3 2 4 7 2 3" xfId="31879" xr:uid="{00000000-0005-0000-0000-000097720000}"/>
    <cellStyle name="RowTitles-Detail 2 3 2 4 7 3" xfId="16245" xr:uid="{00000000-0005-0000-0000-000098720000}"/>
    <cellStyle name="RowTitles-Detail 2 3 2 4 7 3 2" xfId="28911" xr:uid="{00000000-0005-0000-0000-000099720000}"/>
    <cellStyle name="RowTitles-Detail 2 3 2 4 7 3 2 2" xfId="37698" xr:uid="{00000000-0005-0000-0000-00009A720000}"/>
    <cellStyle name="RowTitles-Detail 2 3 2 4 7 4" xfId="6501" xr:uid="{00000000-0005-0000-0000-00009B720000}"/>
    <cellStyle name="RowTitles-Detail 2 3 2 4 7 4 2" xfId="26697" xr:uid="{00000000-0005-0000-0000-00009C720000}"/>
    <cellStyle name="RowTitles-Detail 2 3 2 4 7 5" xfId="26462" xr:uid="{00000000-0005-0000-0000-00009D720000}"/>
    <cellStyle name="RowTitles-Detail 2 3 2 4 8" xfId="3338" xr:uid="{00000000-0005-0000-0000-00009E720000}"/>
    <cellStyle name="RowTitles-Detail 2 3 2 4 8 2" xfId="12979" xr:uid="{00000000-0005-0000-0000-00009F720000}"/>
    <cellStyle name="RowTitles-Detail 2 3 2 4 8 2 2" xfId="23349" xr:uid="{00000000-0005-0000-0000-0000A0720000}"/>
    <cellStyle name="RowTitles-Detail 2 3 2 4 8 2 2 2" xfId="34871" xr:uid="{00000000-0005-0000-0000-0000A1720000}"/>
    <cellStyle name="RowTitles-Detail 2 3 2 4 8 2 3" xfId="32219" xr:uid="{00000000-0005-0000-0000-0000A2720000}"/>
    <cellStyle name="RowTitles-Detail 2 3 2 4 8 3" xfId="16592" xr:uid="{00000000-0005-0000-0000-0000A3720000}"/>
    <cellStyle name="RowTitles-Detail 2 3 2 4 8 3 2" xfId="29258" xr:uid="{00000000-0005-0000-0000-0000A4720000}"/>
    <cellStyle name="RowTitles-Detail 2 3 2 4 8 3 2 2" xfId="38045" xr:uid="{00000000-0005-0000-0000-0000A5720000}"/>
    <cellStyle name="RowTitles-Detail 2 3 2 4 8 4" xfId="8854" xr:uid="{00000000-0005-0000-0000-0000A6720000}"/>
    <cellStyle name="RowTitles-Detail 2 3 2 4 8 4 2" xfId="26530" xr:uid="{00000000-0005-0000-0000-0000A7720000}"/>
    <cellStyle name="RowTitles-Detail 2 3 2 4 8 5" xfId="4822" xr:uid="{00000000-0005-0000-0000-0000A8720000}"/>
    <cellStyle name="RowTitles-Detail 2 3 2 4 9" xfId="10500" xr:uid="{00000000-0005-0000-0000-0000A9720000}"/>
    <cellStyle name="RowTitles-Detail 2 3 2 4 9 2" xfId="25953" xr:uid="{00000000-0005-0000-0000-0000AA720000}"/>
    <cellStyle name="RowTitles-Detail 2 3 2 4 9 2 2" xfId="35723" xr:uid="{00000000-0005-0000-0000-0000AB720000}"/>
    <cellStyle name="RowTitles-Detail 2 3 2 4_STUD aligned by INSTIT" xfId="5062" xr:uid="{00000000-0005-0000-0000-0000AC720000}"/>
    <cellStyle name="RowTitles-Detail 2 3 2 5" xfId="511" xr:uid="{00000000-0005-0000-0000-0000AD720000}"/>
    <cellStyle name="RowTitles-Detail 2 3 2 5 2" xfId="867" xr:uid="{00000000-0005-0000-0000-0000AE720000}"/>
    <cellStyle name="RowTitles-Detail 2 3 2 5 2 2" xfId="2964" xr:uid="{00000000-0005-0000-0000-0000AF720000}"/>
    <cellStyle name="RowTitles-Detail 2 3 2 5 2 2 2" xfId="12605" xr:uid="{00000000-0005-0000-0000-0000B0720000}"/>
    <cellStyle name="RowTitles-Detail 2 3 2 5 2 2 2 2" xfId="23005" xr:uid="{00000000-0005-0000-0000-0000B1720000}"/>
    <cellStyle name="RowTitles-Detail 2 3 2 5 2 2 2 2 2" xfId="34542" xr:uid="{00000000-0005-0000-0000-0000B2720000}"/>
    <cellStyle name="RowTitles-Detail 2 3 2 5 2 2 2 3" xfId="31886" xr:uid="{00000000-0005-0000-0000-0000B3720000}"/>
    <cellStyle name="RowTitles-Detail 2 3 2 5 2 2 3" xfId="16252" xr:uid="{00000000-0005-0000-0000-0000B4720000}"/>
    <cellStyle name="RowTitles-Detail 2 3 2 5 2 2 3 2" xfId="28918" xr:uid="{00000000-0005-0000-0000-0000B5720000}"/>
    <cellStyle name="RowTitles-Detail 2 3 2 5 2 2 3 2 2" xfId="37705" xr:uid="{00000000-0005-0000-0000-0000B6720000}"/>
    <cellStyle name="RowTitles-Detail 2 3 2 5 2 2 4" xfId="6809" xr:uid="{00000000-0005-0000-0000-0000B7720000}"/>
    <cellStyle name="RowTitles-Detail 2 3 2 5 2 2 4 2" xfId="25486" xr:uid="{00000000-0005-0000-0000-0000B8720000}"/>
    <cellStyle name="RowTitles-Detail 2 3 2 5 2 2 5" xfId="21464" xr:uid="{00000000-0005-0000-0000-0000B9720000}"/>
    <cellStyle name="RowTitles-Detail 2 3 2 5 2 3" xfId="3648" xr:uid="{00000000-0005-0000-0000-0000BA720000}"/>
    <cellStyle name="RowTitles-Detail 2 3 2 5 2 3 2" xfId="13275" xr:uid="{00000000-0005-0000-0000-0000BB720000}"/>
    <cellStyle name="RowTitles-Detail 2 3 2 5 2 3 2 2" xfId="23641" xr:uid="{00000000-0005-0000-0000-0000BC720000}"/>
    <cellStyle name="RowTitles-Detail 2 3 2 5 2 3 2 2 2" xfId="35048" xr:uid="{00000000-0005-0000-0000-0000BD720000}"/>
    <cellStyle name="RowTitles-Detail 2 3 2 5 2 3 2 3" xfId="32423" xr:uid="{00000000-0005-0000-0000-0000BE720000}"/>
    <cellStyle name="RowTitles-Detail 2 3 2 5 2 3 3" xfId="16881" xr:uid="{00000000-0005-0000-0000-0000BF720000}"/>
    <cellStyle name="RowTitles-Detail 2 3 2 5 2 3 3 2" xfId="29547" xr:uid="{00000000-0005-0000-0000-0000C0720000}"/>
    <cellStyle name="RowTitles-Detail 2 3 2 5 2 3 3 2 2" xfId="38326" xr:uid="{00000000-0005-0000-0000-0000C1720000}"/>
    <cellStyle name="RowTitles-Detail 2 3 2 5 2 3 4" xfId="8315" xr:uid="{00000000-0005-0000-0000-0000C2720000}"/>
    <cellStyle name="RowTitles-Detail 2 3 2 5 2 3 4 2" xfId="25722" xr:uid="{00000000-0005-0000-0000-0000C3720000}"/>
    <cellStyle name="RowTitles-Detail 2 3 2 5 2 3 5" xfId="18458" xr:uid="{00000000-0005-0000-0000-0000C4720000}"/>
    <cellStyle name="RowTitles-Detail 2 3 2 5 2 4" xfId="9108" xr:uid="{00000000-0005-0000-0000-0000C5720000}"/>
    <cellStyle name="RowTitles-Detail 2 3 2 5 2 4 2" xfId="18407" xr:uid="{00000000-0005-0000-0000-0000C6720000}"/>
    <cellStyle name="RowTitles-Detail 2 3 2 5 2 5" xfId="10619" xr:uid="{00000000-0005-0000-0000-0000C7720000}"/>
    <cellStyle name="RowTitles-Detail 2 3 2 5 2 5 2" xfId="21102" xr:uid="{00000000-0005-0000-0000-0000C8720000}"/>
    <cellStyle name="RowTitles-Detail 2 3 2 5 2 5 2 2" xfId="33435" xr:uid="{00000000-0005-0000-0000-0000C9720000}"/>
    <cellStyle name="RowTitles-Detail 2 3 2 5 2 5 3" xfId="30552" xr:uid="{00000000-0005-0000-0000-0000CA720000}"/>
    <cellStyle name="RowTitles-Detail 2 3 2 5 2 6" xfId="14280" xr:uid="{00000000-0005-0000-0000-0000CB720000}"/>
    <cellStyle name="RowTitles-Detail 2 3 2 5 2 6 2" xfId="26981" xr:uid="{00000000-0005-0000-0000-0000CC720000}"/>
    <cellStyle name="RowTitles-Detail 2 3 2 5 2 6 2 2" xfId="35823" xr:uid="{00000000-0005-0000-0000-0000CD720000}"/>
    <cellStyle name="RowTitles-Detail 2 3 2 5 3" xfId="1146" xr:uid="{00000000-0005-0000-0000-0000CE720000}"/>
    <cellStyle name="RowTitles-Detail 2 3 2 5 3 2" xfId="2965" xr:uid="{00000000-0005-0000-0000-0000CF720000}"/>
    <cellStyle name="RowTitles-Detail 2 3 2 5 3 2 2" xfId="12606" xr:uid="{00000000-0005-0000-0000-0000D0720000}"/>
    <cellStyle name="RowTitles-Detail 2 3 2 5 3 2 2 2" xfId="23006" xr:uid="{00000000-0005-0000-0000-0000D1720000}"/>
    <cellStyle name="RowTitles-Detail 2 3 2 5 3 2 2 2 2" xfId="34543" xr:uid="{00000000-0005-0000-0000-0000D2720000}"/>
    <cellStyle name="RowTitles-Detail 2 3 2 5 3 2 2 3" xfId="31887" xr:uid="{00000000-0005-0000-0000-0000D3720000}"/>
    <cellStyle name="RowTitles-Detail 2 3 2 5 3 2 3" xfId="16253" xr:uid="{00000000-0005-0000-0000-0000D4720000}"/>
    <cellStyle name="RowTitles-Detail 2 3 2 5 3 2 3 2" xfId="28919" xr:uid="{00000000-0005-0000-0000-0000D5720000}"/>
    <cellStyle name="RowTitles-Detail 2 3 2 5 3 2 3 2 2" xfId="37706" xr:uid="{00000000-0005-0000-0000-0000D6720000}"/>
    <cellStyle name="RowTitles-Detail 2 3 2 5 3 2 4" xfId="6983" xr:uid="{00000000-0005-0000-0000-0000D7720000}"/>
    <cellStyle name="RowTitles-Detail 2 3 2 5 3 2 4 2" xfId="18187" xr:uid="{00000000-0005-0000-0000-0000D8720000}"/>
    <cellStyle name="RowTitles-Detail 2 3 2 5 3 2 5" xfId="18015" xr:uid="{00000000-0005-0000-0000-0000D9720000}"/>
    <cellStyle name="RowTitles-Detail 2 3 2 5 3 3" xfId="3924" xr:uid="{00000000-0005-0000-0000-0000DA720000}"/>
    <cellStyle name="RowTitles-Detail 2 3 2 5 3 3 2" xfId="13546" xr:uid="{00000000-0005-0000-0000-0000DB720000}"/>
    <cellStyle name="RowTitles-Detail 2 3 2 5 3 3 2 2" xfId="23906" xr:uid="{00000000-0005-0000-0000-0000DC720000}"/>
    <cellStyle name="RowTitles-Detail 2 3 2 5 3 3 2 2 2" xfId="35213" xr:uid="{00000000-0005-0000-0000-0000DD720000}"/>
    <cellStyle name="RowTitles-Detail 2 3 2 5 3 3 2 3" xfId="32616" xr:uid="{00000000-0005-0000-0000-0000DE720000}"/>
    <cellStyle name="RowTitles-Detail 2 3 2 5 3 3 3" xfId="17136" xr:uid="{00000000-0005-0000-0000-0000DF720000}"/>
    <cellStyle name="RowTitles-Detail 2 3 2 5 3 3 3 2" xfId="29802" xr:uid="{00000000-0005-0000-0000-0000E0720000}"/>
    <cellStyle name="RowTitles-Detail 2 3 2 5 3 3 3 2 2" xfId="38579" xr:uid="{00000000-0005-0000-0000-0000E1720000}"/>
    <cellStyle name="RowTitles-Detail 2 3 2 5 3 3 4" xfId="8491" xr:uid="{00000000-0005-0000-0000-0000E2720000}"/>
    <cellStyle name="RowTitles-Detail 2 3 2 5 3 3 4 2" xfId="25273" xr:uid="{00000000-0005-0000-0000-0000E3720000}"/>
    <cellStyle name="RowTitles-Detail 2 3 2 5 3 3 5" xfId="5254" xr:uid="{00000000-0005-0000-0000-0000E4720000}"/>
    <cellStyle name="RowTitles-Detail 2 3 2 5 3 4" xfId="9287" xr:uid="{00000000-0005-0000-0000-0000E5720000}"/>
    <cellStyle name="RowTitles-Detail 2 3 2 5 3 4 2" xfId="5502" xr:uid="{00000000-0005-0000-0000-0000E6720000}"/>
    <cellStyle name="RowTitles-Detail 2 3 2 5 3 5" xfId="14524" xr:uid="{00000000-0005-0000-0000-0000E7720000}"/>
    <cellStyle name="RowTitles-Detail 2 3 2 5 3 5 2" xfId="27215" xr:uid="{00000000-0005-0000-0000-0000E8720000}"/>
    <cellStyle name="RowTitles-Detail 2 3 2 5 3 5 2 2" xfId="36050" xr:uid="{00000000-0005-0000-0000-0000E9720000}"/>
    <cellStyle name="RowTitles-Detail 2 3 2 5 3 6" xfId="5451" xr:uid="{00000000-0005-0000-0000-0000EA720000}"/>
    <cellStyle name="RowTitles-Detail 2 3 2 5 3 6 2" xfId="25225" xr:uid="{00000000-0005-0000-0000-0000EB720000}"/>
    <cellStyle name="RowTitles-Detail 2 3 2 5 3 7" xfId="19454" xr:uid="{00000000-0005-0000-0000-0000EC720000}"/>
    <cellStyle name="RowTitles-Detail 2 3 2 5 4" xfId="1374" xr:uid="{00000000-0005-0000-0000-0000ED720000}"/>
    <cellStyle name="RowTitles-Detail 2 3 2 5 4 2" xfId="2966" xr:uid="{00000000-0005-0000-0000-0000EE720000}"/>
    <cellStyle name="RowTitles-Detail 2 3 2 5 4 2 2" xfId="12607" xr:uid="{00000000-0005-0000-0000-0000EF720000}"/>
    <cellStyle name="RowTitles-Detail 2 3 2 5 4 2 2 2" xfId="23007" xr:uid="{00000000-0005-0000-0000-0000F0720000}"/>
    <cellStyle name="RowTitles-Detail 2 3 2 5 4 2 2 2 2" xfId="34544" xr:uid="{00000000-0005-0000-0000-0000F1720000}"/>
    <cellStyle name="RowTitles-Detail 2 3 2 5 4 2 2 3" xfId="31888" xr:uid="{00000000-0005-0000-0000-0000F2720000}"/>
    <cellStyle name="RowTitles-Detail 2 3 2 5 4 2 3" xfId="16254" xr:uid="{00000000-0005-0000-0000-0000F3720000}"/>
    <cellStyle name="RowTitles-Detail 2 3 2 5 4 2 3 2" xfId="28920" xr:uid="{00000000-0005-0000-0000-0000F4720000}"/>
    <cellStyle name="RowTitles-Detail 2 3 2 5 4 2 3 2 2" xfId="37707" xr:uid="{00000000-0005-0000-0000-0000F5720000}"/>
    <cellStyle name="RowTitles-Detail 2 3 2 5 4 2 4" xfId="7153" xr:uid="{00000000-0005-0000-0000-0000F6720000}"/>
    <cellStyle name="RowTitles-Detail 2 3 2 5 4 2 4 2" xfId="5394" xr:uid="{00000000-0005-0000-0000-0000F7720000}"/>
    <cellStyle name="RowTitles-Detail 2 3 2 5 4 2 5" xfId="26495" xr:uid="{00000000-0005-0000-0000-0000F8720000}"/>
    <cellStyle name="RowTitles-Detail 2 3 2 5 4 3" xfId="4152" xr:uid="{00000000-0005-0000-0000-0000F9720000}"/>
    <cellStyle name="RowTitles-Detail 2 3 2 5 4 3 2" xfId="13774" xr:uid="{00000000-0005-0000-0000-0000FA720000}"/>
    <cellStyle name="RowTitles-Detail 2 3 2 5 4 3 2 2" xfId="24123" xr:uid="{00000000-0005-0000-0000-0000FB720000}"/>
    <cellStyle name="RowTitles-Detail 2 3 2 5 4 3 2 2 2" xfId="35362" xr:uid="{00000000-0005-0000-0000-0000FC720000}"/>
    <cellStyle name="RowTitles-Detail 2 3 2 5 4 3 2 3" xfId="32788" xr:uid="{00000000-0005-0000-0000-0000FD720000}"/>
    <cellStyle name="RowTitles-Detail 2 3 2 5 4 3 3" xfId="17348" xr:uid="{00000000-0005-0000-0000-0000FE720000}"/>
    <cellStyle name="RowTitles-Detail 2 3 2 5 4 3 3 2" xfId="30014" xr:uid="{00000000-0005-0000-0000-0000FF720000}"/>
    <cellStyle name="RowTitles-Detail 2 3 2 5 4 3 3 2 2" xfId="38791" xr:uid="{00000000-0005-0000-0000-000000730000}"/>
    <cellStyle name="RowTitles-Detail 2 3 2 5 4 3 4" xfId="8661" xr:uid="{00000000-0005-0000-0000-000001730000}"/>
    <cellStyle name="RowTitles-Detail 2 3 2 5 4 3 4 2" xfId="25286" xr:uid="{00000000-0005-0000-0000-000002730000}"/>
    <cellStyle name="RowTitles-Detail 2 3 2 5 4 3 5" xfId="26640" xr:uid="{00000000-0005-0000-0000-000003730000}"/>
    <cellStyle name="RowTitles-Detail 2 3 2 5 4 4" xfId="9456" xr:uid="{00000000-0005-0000-0000-000004730000}"/>
    <cellStyle name="RowTitles-Detail 2 3 2 5 4 4 2" xfId="17959" xr:uid="{00000000-0005-0000-0000-000005730000}"/>
    <cellStyle name="RowTitles-Detail 2 3 2 5 4 5" xfId="11045" xr:uid="{00000000-0005-0000-0000-000006730000}"/>
    <cellStyle name="RowTitles-Detail 2 3 2 5 4 5 2" xfId="21482" xr:uid="{00000000-0005-0000-0000-000007730000}"/>
    <cellStyle name="RowTitles-Detail 2 3 2 5 4 5 2 2" xfId="33647" xr:uid="{00000000-0005-0000-0000-000008730000}"/>
    <cellStyle name="RowTitles-Detail 2 3 2 5 4 5 3" xfId="30803" xr:uid="{00000000-0005-0000-0000-000009730000}"/>
    <cellStyle name="RowTitles-Detail 2 3 2 5 4 6" xfId="14752" xr:uid="{00000000-0005-0000-0000-00000A730000}"/>
    <cellStyle name="RowTitles-Detail 2 3 2 5 4 6 2" xfId="27435" xr:uid="{00000000-0005-0000-0000-00000B730000}"/>
    <cellStyle name="RowTitles-Detail 2 3 2 5 4 6 2 2" xfId="36262" xr:uid="{00000000-0005-0000-0000-00000C730000}"/>
    <cellStyle name="RowTitles-Detail 2 3 2 5 4 7" xfId="5612" xr:uid="{00000000-0005-0000-0000-00000D730000}"/>
    <cellStyle name="RowTitles-Detail 2 3 2 5 4 7 2" xfId="25960" xr:uid="{00000000-0005-0000-0000-00000E730000}"/>
    <cellStyle name="RowTitles-Detail 2 3 2 5 4 8" xfId="9019" xr:uid="{00000000-0005-0000-0000-00000F730000}"/>
    <cellStyle name="RowTitles-Detail 2 3 2 5 5" xfId="1590" xr:uid="{00000000-0005-0000-0000-000010730000}"/>
    <cellStyle name="RowTitles-Detail 2 3 2 5 5 2" xfId="2967" xr:uid="{00000000-0005-0000-0000-000011730000}"/>
    <cellStyle name="RowTitles-Detail 2 3 2 5 5 2 2" xfId="12608" xr:uid="{00000000-0005-0000-0000-000012730000}"/>
    <cellStyle name="RowTitles-Detail 2 3 2 5 5 2 2 2" xfId="23008" xr:uid="{00000000-0005-0000-0000-000013730000}"/>
    <cellStyle name="RowTitles-Detail 2 3 2 5 5 2 2 2 2" xfId="34545" xr:uid="{00000000-0005-0000-0000-000014730000}"/>
    <cellStyle name="RowTitles-Detail 2 3 2 5 5 2 2 3" xfId="31889" xr:uid="{00000000-0005-0000-0000-000015730000}"/>
    <cellStyle name="RowTitles-Detail 2 3 2 5 5 2 3" xfId="16255" xr:uid="{00000000-0005-0000-0000-000016730000}"/>
    <cellStyle name="RowTitles-Detail 2 3 2 5 5 2 3 2" xfId="28921" xr:uid="{00000000-0005-0000-0000-000017730000}"/>
    <cellStyle name="RowTitles-Detail 2 3 2 5 5 2 3 2 2" xfId="37708" xr:uid="{00000000-0005-0000-0000-000018730000}"/>
    <cellStyle name="RowTitles-Detail 2 3 2 5 5 2 4" xfId="7637" xr:uid="{00000000-0005-0000-0000-000019730000}"/>
    <cellStyle name="RowTitles-Detail 2 3 2 5 5 2 4 2" xfId="18562" xr:uid="{00000000-0005-0000-0000-00001A730000}"/>
    <cellStyle name="RowTitles-Detail 2 3 2 5 5 2 5" xfId="6224" xr:uid="{00000000-0005-0000-0000-00001B730000}"/>
    <cellStyle name="RowTitles-Detail 2 3 2 5 5 3" xfId="4368" xr:uid="{00000000-0005-0000-0000-00001C730000}"/>
    <cellStyle name="RowTitles-Detail 2 3 2 5 5 3 2" xfId="13990" xr:uid="{00000000-0005-0000-0000-00001D730000}"/>
    <cellStyle name="RowTitles-Detail 2 3 2 5 5 3 2 2" xfId="24329" xr:uid="{00000000-0005-0000-0000-00001E730000}"/>
    <cellStyle name="RowTitles-Detail 2 3 2 5 5 3 2 2 2" xfId="35502" xr:uid="{00000000-0005-0000-0000-00001F730000}"/>
    <cellStyle name="RowTitles-Detail 2 3 2 5 5 3 2 3" xfId="32949" xr:uid="{00000000-0005-0000-0000-000020730000}"/>
    <cellStyle name="RowTitles-Detail 2 3 2 5 5 3 3" xfId="17546" xr:uid="{00000000-0005-0000-0000-000021730000}"/>
    <cellStyle name="RowTitles-Detail 2 3 2 5 5 3 3 2" xfId="30212" xr:uid="{00000000-0005-0000-0000-000022730000}"/>
    <cellStyle name="RowTitles-Detail 2 3 2 5 5 3 3 2 2" xfId="38989" xr:uid="{00000000-0005-0000-0000-000023730000}"/>
    <cellStyle name="RowTitles-Detail 2 3 2 5 5 3 4" xfId="9960" xr:uid="{00000000-0005-0000-0000-000024730000}"/>
    <cellStyle name="RowTitles-Detail 2 3 2 5 5 3 4 2" xfId="20022" xr:uid="{00000000-0005-0000-0000-000025730000}"/>
    <cellStyle name="RowTitles-Detail 2 3 2 5 5 3 5" xfId="26157" xr:uid="{00000000-0005-0000-0000-000026730000}"/>
    <cellStyle name="RowTitles-Detail 2 3 2 5 5 4" xfId="11261" xr:uid="{00000000-0005-0000-0000-000027730000}"/>
    <cellStyle name="RowTitles-Detail 2 3 2 5 5 4 2" xfId="21690" xr:uid="{00000000-0005-0000-0000-000028730000}"/>
    <cellStyle name="RowTitles-Detail 2 3 2 5 5 4 2 2" xfId="33787" xr:uid="{00000000-0005-0000-0000-000029730000}"/>
    <cellStyle name="RowTitles-Detail 2 3 2 5 5 4 3" xfId="30964" xr:uid="{00000000-0005-0000-0000-00002A730000}"/>
    <cellStyle name="RowTitles-Detail 2 3 2 5 5 5" xfId="14968" xr:uid="{00000000-0005-0000-0000-00002B730000}"/>
    <cellStyle name="RowTitles-Detail 2 3 2 5 5 5 2" xfId="27642" xr:uid="{00000000-0005-0000-0000-00002C730000}"/>
    <cellStyle name="RowTitles-Detail 2 3 2 5 5 5 2 2" xfId="36460" xr:uid="{00000000-0005-0000-0000-00002D730000}"/>
    <cellStyle name="RowTitles-Detail 2 3 2 5 5 6" xfId="6091" xr:uid="{00000000-0005-0000-0000-00002E730000}"/>
    <cellStyle name="RowTitles-Detail 2 3 2 5 5 6 2" xfId="18718" xr:uid="{00000000-0005-0000-0000-00002F730000}"/>
    <cellStyle name="RowTitles-Detail 2 3 2 5 5 7" xfId="18449" xr:uid="{00000000-0005-0000-0000-000030730000}"/>
    <cellStyle name="RowTitles-Detail 2 3 2 5 6" xfId="1792" xr:uid="{00000000-0005-0000-0000-000031730000}"/>
    <cellStyle name="RowTitles-Detail 2 3 2 5 6 2" xfId="2968" xr:uid="{00000000-0005-0000-0000-000032730000}"/>
    <cellStyle name="RowTitles-Detail 2 3 2 5 6 2 2" xfId="12609" xr:uid="{00000000-0005-0000-0000-000033730000}"/>
    <cellStyle name="RowTitles-Detail 2 3 2 5 6 2 2 2" xfId="23009" xr:uid="{00000000-0005-0000-0000-000034730000}"/>
    <cellStyle name="RowTitles-Detail 2 3 2 5 6 2 2 2 2" xfId="34546" xr:uid="{00000000-0005-0000-0000-000035730000}"/>
    <cellStyle name="RowTitles-Detail 2 3 2 5 6 2 2 3" xfId="31890" xr:uid="{00000000-0005-0000-0000-000036730000}"/>
    <cellStyle name="RowTitles-Detail 2 3 2 5 6 2 3" xfId="16256" xr:uid="{00000000-0005-0000-0000-000037730000}"/>
    <cellStyle name="RowTitles-Detail 2 3 2 5 6 2 3 2" xfId="28922" xr:uid="{00000000-0005-0000-0000-000038730000}"/>
    <cellStyle name="RowTitles-Detail 2 3 2 5 6 2 3 2 2" xfId="37709" xr:uid="{00000000-0005-0000-0000-000039730000}"/>
    <cellStyle name="RowTitles-Detail 2 3 2 5 6 2 4" xfId="7638" xr:uid="{00000000-0005-0000-0000-00003A730000}"/>
    <cellStyle name="RowTitles-Detail 2 3 2 5 6 2 4 2" xfId="25937" xr:uid="{00000000-0005-0000-0000-00003B730000}"/>
    <cellStyle name="RowTitles-Detail 2 3 2 5 6 2 5" xfId="18265" xr:uid="{00000000-0005-0000-0000-00003C730000}"/>
    <cellStyle name="RowTitles-Detail 2 3 2 5 6 3" xfId="4570" xr:uid="{00000000-0005-0000-0000-00003D730000}"/>
    <cellStyle name="RowTitles-Detail 2 3 2 5 6 3 2" xfId="14192" xr:uid="{00000000-0005-0000-0000-00003E730000}"/>
    <cellStyle name="RowTitles-Detail 2 3 2 5 6 3 2 2" xfId="24521" xr:uid="{00000000-0005-0000-0000-00003F730000}"/>
    <cellStyle name="RowTitles-Detail 2 3 2 5 6 3 2 2 2" xfId="35633" xr:uid="{00000000-0005-0000-0000-000040730000}"/>
    <cellStyle name="RowTitles-Detail 2 3 2 5 6 3 2 3" xfId="33101" xr:uid="{00000000-0005-0000-0000-000041730000}"/>
    <cellStyle name="RowTitles-Detail 2 3 2 5 6 3 3" xfId="17733" xr:uid="{00000000-0005-0000-0000-000042730000}"/>
    <cellStyle name="RowTitles-Detail 2 3 2 5 6 3 3 2" xfId="30399" xr:uid="{00000000-0005-0000-0000-000043730000}"/>
    <cellStyle name="RowTitles-Detail 2 3 2 5 6 3 3 2 2" xfId="39176" xr:uid="{00000000-0005-0000-0000-000044730000}"/>
    <cellStyle name="RowTitles-Detail 2 3 2 5 6 3 4" xfId="9961" xr:uid="{00000000-0005-0000-0000-000045730000}"/>
    <cellStyle name="RowTitles-Detail 2 3 2 5 6 3 4 2" xfId="4692" xr:uid="{00000000-0005-0000-0000-000046730000}"/>
    <cellStyle name="RowTitles-Detail 2 3 2 5 6 3 5" xfId="4865" xr:uid="{00000000-0005-0000-0000-000047730000}"/>
    <cellStyle name="RowTitles-Detail 2 3 2 5 6 4" xfId="11463" xr:uid="{00000000-0005-0000-0000-000048730000}"/>
    <cellStyle name="RowTitles-Detail 2 3 2 5 6 4 2" xfId="21886" xr:uid="{00000000-0005-0000-0000-000049730000}"/>
    <cellStyle name="RowTitles-Detail 2 3 2 5 6 4 2 2" xfId="33918" xr:uid="{00000000-0005-0000-0000-00004A730000}"/>
    <cellStyle name="RowTitles-Detail 2 3 2 5 6 4 3" xfId="31116" xr:uid="{00000000-0005-0000-0000-00004B730000}"/>
    <cellStyle name="RowTitles-Detail 2 3 2 5 6 5" xfId="15170" xr:uid="{00000000-0005-0000-0000-00004C730000}"/>
    <cellStyle name="RowTitles-Detail 2 3 2 5 6 5 2" xfId="27837" xr:uid="{00000000-0005-0000-0000-00004D730000}"/>
    <cellStyle name="RowTitles-Detail 2 3 2 5 6 5 2 2" xfId="36647" xr:uid="{00000000-0005-0000-0000-00004E730000}"/>
    <cellStyle name="RowTitles-Detail 2 3 2 5 6 6" xfId="6092" xr:uid="{00000000-0005-0000-0000-00004F730000}"/>
    <cellStyle name="RowTitles-Detail 2 3 2 5 6 6 2" xfId="18467" xr:uid="{00000000-0005-0000-0000-000050730000}"/>
    <cellStyle name="RowTitles-Detail 2 3 2 5 6 7" xfId="19018" xr:uid="{00000000-0005-0000-0000-000051730000}"/>
    <cellStyle name="RowTitles-Detail 2 3 2 5 7" xfId="2963" xr:uid="{00000000-0005-0000-0000-000052730000}"/>
    <cellStyle name="RowTitles-Detail 2 3 2 5 7 2" xfId="12604" xr:uid="{00000000-0005-0000-0000-000053730000}"/>
    <cellStyle name="RowTitles-Detail 2 3 2 5 7 2 2" xfId="23004" xr:uid="{00000000-0005-0000-0000-000054730000}"/>
    <cellStyle name="RowTitles-Detail 2 3 2 5 7 2 2 2" xfId="34541" xr:uid="{00000000-0005-0000-0000-000055730000}"/>
    <cellStyle name="RowTitles-Detail 2 3 2 5 7 2 3" xfId="31885" xr:uid="{00000000-0005-0000-0000-000056730000}"/>
    <cellStyle name="RowTitles-Detail 2 3 2 5 7 3" xfId="16251" xr:uid="{00000000-0005-0000-0000-000057730000}"/>
    <cellStyle name="RowTitles-Detail 2 3 2 5 7 3 2" xfId="28917" xr:uid="{00000000-0005-0000-0000-000058730000}"/>
    <cellStyle name="RowTitles-Detail 2 3 2 5 7 3 2 2" xfId="37704" xr:uid="{00000000-0005-0000-0000-000059730000}"/>
    <cellStyle name="RowTitles-Detail 2 3 2 5 7 4" xfId="6546" xr:uid="{00000000-0005-0000-0000-00005A730000}"/>
    <cellStyle name="RowTitles-Detail 2 3 2 5 7 4 2" xfId="18781" xr:uid="{00000000-0005-0000-0000-00005B730000}"/>
    <cellStyle name="RowTitles-Detail 2 3 2 5 7 5" xfId="24917" xr:uid="{00000000-0005-0000-0000-00005C730000}"/>
    <cellStyle name="RowTitles-Detail 2 3 2 5 8" xfId="8822" xr:uid="{00000000-0005-0000-0000-00005D730000}"/>
    <cellStyle name="RowTitles-Detail 2 3 2 5 8 2" xfId="26619" xr:uid="{00000000-0005-0000-0000-00005E730000}"/>
    <cellStyle name="RowTitles-Detail 2 3 2 5 9" xfId="10265" xr:uid="{00000000-0005-0000-0000-00005F730000}"/>
    <cellStyle name="RowTitles-Detail 2 3 2 5 9 2" xfId="25356" xr:uid="{00000000-0005-0000-0000-000060730000}"/>
    <cellStyle name="RowTitles-Detail 2 3 2 5 9 2 2" xfId="35708" xr:uid="{00000000-0005-0000-0000-000061730000}"/>
    <cellStyle name="RowTitles-Detail 2 3 2 5_STUD aligned by INSTIT" xfId="5063" xr:uid="{00000000-0005-0000-0000-000062730000}"/>
    <cellStyle name="RowTitles-Detail 2 3 2 6" xfId="638" xr:uid="{00000000-0005-0000-0000-000063730000}"/>
    <cellStyle name="RowTitles-Detail 2 3 2 6 2" xfId="2969" xr:uid="{00000000-0005-0000-0000-000064730000}"/>
    <cellStyle name="RowTitles-Detail 2 3 2 6 2 2" xfId="12610" xr:uid="{00000000-0005-0000-0000-000065730000}"/>
    <cellStyle name="RowTitles-Detail 2 3 2 6 2 2 2" xfId="23010" xr:uid="{00000000-0005-0000-0000-000066730000}"/>
    <cellStyle name="RowTitles-Detail 2 3 2 6 2 2 2 2" xfId="34547" xr:uid="{00000000-0005-0000-0000-000067730000}"/>
    <cellStyle name="RowTitles-Detail 2 3 2 6 2 2 3" xfId="31891" xr:uid="{00000000-0005-0000-0000-000068730000}"/>
    <cellStyle name="RowTitles-Detail 2 3 2 6 2 3" xfId="16257" xr:uid="{00000000-0005-0000-0000-000069730000}"/>
    <cellStyle name="RowTitles-Detail 2 3 2 6 2 3 2" xfId="28923" xr:uid="{00000000-0005-0000-0000-00006A730000}"/>
    <cellStyle name="RowTitles-Detail 2 3 2 6 2 3 2 2" xfId="37710" xr:uid="{00000000-0005-0000-0000-00006B730000}"/>
    <cellStyle name="RowTitles-Detail 2 3 2 6 2 4" xfId="6638" xr:uid="{00000000-0005-0000-0000-00006C730000}"/>
    <cellStyle name="RowTitles-Detail 2 3 2 6 2 4 2" xfId="20439" xr:uid="{00000000-0005-0000-0000-00006D730000}"/>
    <cellStyle name="RowTitles-Detail 2 3 2 6 2 5" xfId="18329" xr:uid="{00000000-0005-0000-0000-00006E730000}"/>
    <cellStyle name="RowTitles-Detail 2 3 2 6 3" xfId="3448" xr:uid="{00000000-0005-0000-0000-00006F730000}"/>
    <cellStyle name="RowTitles-Detail 2 3 2 6 3 2" xfId="13082" xr:uid="{00000000-0005-0000-0000-000070730000}"/>
    <cellStyle name="RowTitles-Detail 2 3 2 6 3 2 2" xfId="23451" xr:uid="{00000000-0005-0000-0000-000071730000}"/>
    <cellStyle name="RowTitles-Detail 2 3 2 6 3 2 2 2" xfId="34929" xr:uid="{00000000-0005-0000-0000-000072730000}"/>
    <cellStyle name="RowTitles-Detail 2 3 2 6 3 2 3" xfId="32286" xr:uid="{00000000-0005-0000-0000-000073730000}"/>
    <cellStyle name="RowTitles-Detail 2 3 2 6 3 3" xfId="16692" xr:uid="{00000000-0005-0000-0000-000074730000}"/>
    <cellStyle name="RowTitles-Detail 2 3 2 6 3 3 2" xfId="29358" xr:uid="{00000000-0005-0000-0000-000075730000}"/>
    <cellStyle name="RowTitles-Detail 2 3 2 6 3 3 2 2" xfId="38141" xr:uid="{00000000-0005-0000-0000-000076730000}"/>
    <cellStyle name="RowTitles-Detail 2 3 2 6 3 4" xfId="8145" xr:uid="{00000000-0005-0000-0000-000077730000}"/>
    <cellStyle name="RowTitles-Detail 2 3 2 6 3 4 2" xfId="18240" xr:uid="{00000000-0005-0000-0000-000078730000}"/>
    <cellStyle name="RowTitles-Detail 2 3 2 6 3 5" xfId="26488" xr:uid="{00000000-0005-0000-0000-000079730000}"/>
    <cellStyle name="RowTitles-Detail 2 3 2 6 4" xfId="8748" xr:uid="{00000000-0005-0000-0000-00007A730000}"/>
    <cellStyle name="RowTitles-Detail 2 3 2 6 4 2" xfId="25279" xr:uid="{00000000-0005-0000-0000-00007B730000}"/>
    <cellStyle name="RowTitles-Detail 2 3 2 6 5" xfId="10434" xr:uid="{00000000-0005-0000-0000-00007C730000}"/>
    <cellStyle name="RowTitles-Detail 2 3 2 6 5 2" xfId="20940" xr:uid="{00000000-0005-0000-0000-00007D730000}"/>
    <cellStyle name="RowTitles-Detail 2 3 2 6 5 2 2" xfId="33357" xr:uid="{00000000-0005-0000-0000-00007E730000}"/>
    <cellStyle name="RowTitles-Detail 2 3 2 6 5 3" xfId="30463" xr:uid="{00000000-0005-0000-0000-00007F730000}"/>
    <cellStyle name="RowTitles-Detail 2 3 2 6 6" xfId="11815" xr:uid="{00000000-0005-0000-0000-000080730000}"/>
    <cellStyle name="RowTitles-Detail 2 3 2 6 6 2" xfId="26198" xr:uid="{00000000-0005-0000-0000-000081730000}"/>
    <cellStyle name="RowTitles-Detail 2 3 2 6 6 2 2" xfId="35740" xr:uid="{00000000-0005-0000-0000-000082730000}"/>
    <cellStyle name="RowTitles-Detail 2 3 2 7" xfId="927" xr:uid="{00000000-0005-0000-0000-000083730000}"/>
    <cellStyle name="RowTitles-Detail 2 3 2 7 2" xfId="2970" xr:uid="{00000000-0005-0000-0000-000084730000}"/>
    <cellStyle name="RowTitles-Detail 2 3 2 7 2 2" xfId="12611" xr:uid="{00000000-0005-0000-0000-000085730000}"/>
    <cellStyle name="RowTitles-Detail 2 3 2 7 2 2 2" xfId="23011" xr:uid="{00000000-0005-0000-0000-000086730000}"/>
    <cellStyle name="RowTitles-Detail 2 3 2 7 2 2 2 2" xfId="34548" xr:uid="{00000000-0005-0000-0000-000087730000}"/>
    <cellStyle name="RowTitles-Detail 2 3 2 7 2 2 3" xfId="31892" xr:uid="{00000000-0005-0000-0000-000088730000}"/>
    <cellStyle name="RowTitles-Detail 2 3 2 7 2 3" xfId="16258" xr:uid="{00000000-0005-0000-0000-000089730000}"/>
    <cellStyle name="RowTitles-Detail 2 3 2 7 2 3 2" xfId="28924" xr:uid="{00000000-0005-0000-0000-00008A730000}"/>
    <cellStyle name="RowTitles-Detail 2 3 2 7 2 3 2 2" xfId="37711" xr:uid="{00000000-0005-0000-0000-00008B730000}"/>
    <cellStyle name="RowTitles-Detail 2 3 2 7 2 4" xfId="6777" xr:uid="{00000000-0005-0000-0000-00008C730000}"/>
    <cellStyle name="RowTitles-Detail 2 3 2 7 2 4 2" xfId="25855" xr:uid="{00000000-0005-0000-0000-00008D730000}"/>
    <cellStyle name="RowTitles-Detail 2 3 2 7 2 5" xfId="25979" xr:uid="{00000000-0005-0000-0000-00008E730000}"/>
    <cellStyle name="RowTitles-Detail 2 3 2 7 3" xfId="3705" xr:uid="{00000000-0005-0000-0000-00008F730000}"/>
    <cellStyle name="RowTitles-Detail 2 3 2 7 3 2" xfId="13332" xr:uid="{00000000-0005-0000-0000-000090730000}"/>
    <cellStyle name="RowTitles-Detail 2 3 2 7 3 2 2" xfId="23697" xr:uid="{00000000-0005-0000-0000-000091730000}"/>
    <cellStyle name="RowTitles-Detail 2 3 2 7 3 2 2 2" xfId="35085" xr:uid="{00000000-0005-0000-0000-000092730000}"/>
    <cellStyle name="RowTitles-Detail 2 3 2 7 3 2 3" xfId="32466" xr:uid="{00000000-0005-0000-0000-000093730000}"/>
    <cellStyle name="RowTitles-Detail 2 3 2 7 3 3" xfId="16932" xr:uid="{00000000-0005-0000-0000-000094730000}"/>
    <cellStyle name="RowTitles-Detail 2 3 2 7 3 3 2" xfId="29598" xr:uid="{00000000-0005-0000-0000-000095730000}"/>
    <cellStyle name="RowTitles-Detail 2 3 2 7 3 3 2 2" xfId="38377" xr:uid="{00000000-0005-0000-0000-000096730000}"/>
    <cellStyle name="RowTitles-Detail 2 3 2 7 3 4" xfId="8283" xr:uid="{00000000-0005-0000-0000-000097730000}"/>
    <cellStyle name="RowTitles-Detail 2 3 2 7 3 4 2" xfId="19360" xr:uid="{00000000-0005-0000-0000-000098730000}"/>
    <cellStyle name="RowTitles-Detail 2 3 2 7 3 5" xfId="26068" xr:uid="{00000000-0005-0000-0000-000099730000}"/>
    <cellStyle name="RowTitles-Detail 2 3 2 7 4" xfId="9075" xr:uid="{00000000-0005-0000-0000-00009A730000}"/>
    <cellStyle name="RowTitles-Detail 2 3 2 7 4 2" xfId="19513" xr:uid="{00000000-0005-0000-0000-00009B730000}"/>
    <cellStyle name="RowTitles-Detail 2 3 2 7 5" xfId="14334" xr:uid="{00000000-0005-0000-0000-00009C730000}"/>
    <cellStyle name="RowTitles-Detail 2 3 2 7 5 2" xfId="27032" xr:uid="{00000000-0005-0000-0000-00009D730000}"/>
    <cellStyle name="RowTitles-Detail 2 3 2 7 5 2 2" xfId="35871" xr:uid="{00000000-0005-0000-0000-00009E730000}"/>
    <cellStyle name="RowTitles-Detail 2 3 2 7 6" xfId="5306" xr:uid="{00000000-0005-0000-0000-00009F730000}"/>
    <cellStyle name="RowTitles-Detail 2 3 2 7 6 2" xfId="26027" xr:uid="{00000000-0005-0000-0000-0000A0730000}"/>
    <cellStyle name="RowTitles-Detail 2 3 2 7 7" xfId="19970" xr:uid="{00000000-0005-0000-0000-0000A1730000}"/>
    <cellStyle name="RowTitles-Detail 2 3 2 8" xfId="705" xr:uid="{00000000-0005-0000-0000-0000A2730000}"/>
    <cellStyle name="RowTitles-Detail 2 3 2 8 2" xfId="2971" xr:uid="{00000000-0005-0000-0000-0000A3730000}"/>
    <cellStyle name="RowTitles-Detail 2 3 2 8 2 2" xfId="12612" xr:uid="{00000000-0005-0000-0000-0000A4730000}"/>
    <cellStyle name="RowTitles-Detail 2 3 2 8 2 2 2" xfId="23012" xr:uid="{00000000-0005-0000-0000-0000A5730000}"/>
    <cellStyle name="RowTitles-Detail 2 3 2 8 2 2 2 2" xfId="34549" xr:uid="{00000000-0005-0000-0000-0000A6730000}"/>
    <cellStyle name="RowTitles-Detail 2 3 2 8 2 2 3" xfId="31893" xr:uid="{00000000-0005-0000-0000-0000A7730000}"/>
    <cellStyle name="RowTitles-Detail 2 3 2 8 2 3" xfId="16259" xr:uid="{00000000-0005-0000-0000-0000A8730000}"/>
    <cellStyle name="RowTitles-Detail 2 3 2 8 2 3 2" xfId="28925" xr:uid="{00000000-0005-0000-0000-0000A9730000}"/>
    <cellStyle name="RowTitles-Detail 2 3 2 8 2 3 2 2" xfId="37712" xr:uid="{00000000-0005-0000-0000-0000AA730000}"/>
    <cellStyle name="RowTitles-Detail 2 3 2 8 2 4" xfId="7017" xr:uid="{00000000-0005-0000-0000-0000AB730000}"/>
    <cellStyle name="RowTitles-Detail 2 3 2 8 2 4 2" xfId="26156" xr:uid="{00000000-0005-0000-0000-0000AC730000}"/>
    <cellStyle name="RowTitles-Detail 2 3 2 8 2 5" xfId="21719" xr:uid="{00000000-0005-0000-0000-0000AD730000}"/>
    <cellStyle name="RowTitles-Detail 2 3 2 8 3" xfId="3490" xr:uid="{00000000-0005-0000-0000-0000AE730000}"/>
    <cellStyle name="RowTitles-Detail 2 3 2 8 3 2" xfId="13124" xr:uid="{00000000-0005-0000-0000-0000AF730000}"/>
    <cellStyle name="RowTitles-Detail 2 3 2 8 3 2 2" xfId="23492" xr:uid="{00000000-0005-0000-0000-0000B0730000}"/>
    <cellStyle name="RowTitles-Detail 2 3 2 8 3 2 2 2" xfId="34953" xr:uid="{00000000-0005-0000-0000-0000B1730000}"/>
    <cellStyle name="RowTitles-Detail 2 3 2 8 3 2 3" xfId="32313" xr:uid="{00000000-0005-0000-0000-0000B2730000}"/>
    <cellStyle name="RowTitles-Detail 2 3 2 8 3 3" xfId="16733" xr:uid="{00000000-0005-0000-0000-0000B3730000}"/>
    <cellStyle name="RowTitles-Detail 2 3 2 8 3 3 2" xfId="29399" xr:uid="{00000000-0005-0000-0000-0000B4730000}"/>
    <cellStyle name="RowTitles-Detail 2 3 2 8 3 3 2 2" xfId="38182" xr:uid="{00000000-0005-0000-0000-0000B5730000}"/>
    <cellStyle name="RowTitles-Detail 2 3 2 8 3 4" xfId="8525" xr:uid="{00000000-0005-0000-0000-0000B6730000}"/>
    <cellStyle name="RowTitles-Detail 2 3 2 8 3 4 2" xfId="5533" xr:uid="{00000000-0005-0000-0000-0000B7730000}"/>
    <cellStyle name="RowTitles-Detail 2 3 2 8 3 5" xfId="25774" xr:uid="{00000000-0005-0000-0000-0000B8730000}"/>
    <cellStyle name="RowTitles-Detail 2 3 2 8 4" xfId="9321" xr:uid="{00000000-0005-0000-0000-0000B9730000}"/>
    <cellStyle name="RowTitles-Detail 2 3 2 8 4 2" xfId="18576" xr:uid="{00000000-0005-0000-0000-0000BA730000}"/>
    <cellStyle name="RowTitles-Detail 2 3 2 8 5" xfId="10492" xr:uid="{00000000-0005-0000-0000-0000BB730000}"/>
    <cellStyle name="RowTitles-Detail 2 3 2 8 5 2" xfId="20994" xr:uid="{00000000-0005-0000-0000-0000BC730000}"/>
    <cellStyle name="RowTitles-Detail 2 3 2 8 5 2 2" xfId="33381" xr:uid="{00000000-0005-0000-0000-0000BD730000}"/>
    <cellStyle name="RowTitles-Detail 2 3 2 8 5 3" xfId="30489" xr:uid="{00000000-0005-0000-0000-0000BE730000}"/>
    <cellStyle name="RowTitles-Detail 2 3 2 8 6" xfId="10736" xr:uid="{00000000-0005-0000-0000-0000BF730000}"/>
    <cellStyle name="RowTitles-Detail 2 3 2 8 6 2" xfId="20851" xr:uid="{00000000-0005-0000-0000-0000C0730000}"/>
    <cellStyle name="RowTitles-Detail 2 3 2 8 6 2 2" xfId="33324" xr:uid="{00000000-0005-0000-0000-0000C1730000}"/>
    <cellStyle name="RowTitles-Detail 2 3 2 8 7" xfId="5485" xr:uid="{00000000-0005-0000-0000-0000C2730000}"/>
    <cellStyle name="RowTitles-Detail 2 3 2 8 7 2" xfId="18210" xr:uid="{00000000-0005-0000-0000-0000C3730000}"/>
    <cellStyle name="RowTitles-Detail 2 3 2 8 8" xfId="19572" xr:uid="{00000000-0005-0000-0000-0000C4730000}"/>
    <cellStyle name="RowTitles-Detail 2 3 2 9" xfId="596" xr:uid="{00000000-0005-0000-0000-0000C5730000}"/>
    <cellStyle name="RowTitles-Detail 2 3 2 9 2" xfId="2972" xr:uid="{00000000-0005-0000-0000-0000C6730000}"/>
    <cellStyle name="RowTitles-Detail 2 3 2 9 2 2" xfId="12613" xr:uid="{00000000-0005-0000-0000-0000C7730000}"/>
    <cellStyle name="RowTitles-Detail 2 3 2 9 2 2 2" xfId="23013" xr:uid="{00000000-0005-0000-0000-0000C8730000}"/>
    <cellStyle name="RowTitles-Detail 2 3 2 9 2 2 2 2" xfId="34550" xr:uid="{00000000-0005-0000-0000-0000C9730000}"/>
    <cellStyle name="RowTitles-Detail 2 3 2 9 2 2 3" xfId="31894" xr:uid="{00000000-0005-0000-0000-0000CA730000}"/>
    <cellStyle name="RowTitles-Detail 2 3 2 9 2 3" xfId="16260" xr:uid="{00000000-0005-0000-0000-0000CB730000}"/>
    <cellStyle name="RowTitles-Detail 2 3 2 9 2 3 2" xfId="28926" xr:uid="{00000000-0005-0000-0000-0000CC730000}"/>
    <cellStyle name="RowTitles-Detail 2 3 2 9 2 3 2 2" xfId="37713" xr:uid="{00000000-0005-0000-0000-0000CD730000}"/>
    <cellStyle name="RowTitles-Detail 2 3 2 9 2 4" xfId="7639" xr:uid="{00000000-0005-0000-0000-0000CE730000}"/>
    <cellStyle name="RowTitles-Detail 2 3 2 9 2 4 2" xfId="19503" xr:uid="{00000000-0005-0000-0000-0000CF730000}"/>
    <cellStyle name="RowTitles-Detail 2 3 2 9 2 5" xfId="21286" xr:uid="{00000000-0005-0000-0000-0000D0730000}"/>
    <cellStyle name="RowTitles-Detail 2 3 2 9 3" xfId="3413" xr:uid="{00000000-0005-0000-0000-0000D1730000}"/>
    <cellStyle name="RowTitles-Detail 2 3 2 9 3 2" xfId="13050" xr:uid="{00000000-0005-0000-0000-0000D2730000}"/>
    <cellStyle name="RowTitles-Detail 2 3 2 9 3 2 2" xfId="23419" xr:uid="{00000000-0005-0000-0000-0000D3730000}"/>
    <cellStyle name="RowTitles-Detail 2 3 2 9 3 2 2 2" xfId="34910" xr:uid="{00000000-0005-0000-0000-0000D4730000}"/>
    <cellStyle name="RowTitles-Detail 2 3 2 9 3 2 3" xfId="32264" xr:uid="{00000000-0005-0000-0000-0000D5730000}"/>
    <cellStyle name="RowTitles-Detail 2 3 2 9 3 3" xfId="16662" xr:uid="{00000000-0005-0000-0000-0000D6730000}"/>
    <cellStyle name="RowTitles-Detail 2 3 2 9 3 3 2" xfId="29328" xr:uid="{00000000-0005-0000-0000-0000D7730000}"/>
    <cellStyle name="RowTitles-Detail 2 3 2 9 3 3 2 2" xfId="38111" xr:uid="{00000000-0005-0000-0000-0000D8730000}"/>
    <cellStyle name="RowTitles-Detail 2 3 2 9 3 4" xfId="9962" xr:uid="{00000000-0005-0000-0000-0000D9730000}"/>
    <cellStyle name="RowTitles-Detail 2 3 2 9 3 4 2" xfId="20929" xr:uid="{00000000-0005-0000-0000-0000DA730000}"/>
    <cellStyle name="RowTitles-Detail 2 3 2 9 3 5" xfId="20089" xr:uid="{00000000-0005-0000-0000-0000DB730000}"/>
    <cellStyle name="RowTitles-Detail 2 3 2 9 4" xfId="10397" xr:uid="{00000000-0005-0000-0000-0000DC730000}"/>
    <cellStyle name="RowTitles-Detail 2 3 2 9 4 2" xfId="20909" xr:uid="{00000000-0005-0000-0000-0000DD730000}"/>
    <cellStyle name="RowTitles-Detail 2 3 2 9 4 2 2" xfId="33339" xr:uid="{00000000-0005-0000-0000-0000DE730000}"/>
    <cellStyle name="RowTitles-Detail 2 3 2 9 4 3" xfId="30442" xr:uid="{00000000-0005-0000-0000-0000DF730000}"/>
    <cellStyle name="RowTitles-Detail 2 3 2 9 5" xfId="10418" xr:uid="{00000000-0005-0000-0000-0000E0730000}"/>
    <cellStyle name="RowTitles-Detail 2 3 2 9 5 2" xfId="25338" xr:uid="{00000000-0005-0000-0000-0000E1730000}"/>
    <cellStyle name="RowTitles-Detail 2 3 2 9 5 2 2" xfId="35695" xr:uid="{00000000-0005-0000-0000-0000E2730000}"/>
    <cellStyle name="RowTitles-Detail 2 3 2 9 6" xfId="6093" xr:uid="{00000000-0005-0000-0000-0000E3730000}"/>
    <cellStyle name="RowTitles-Detail 2 3 2 9 6 2" xfId="24735" xr:uid="{00000000-0005-0000-0000-0000E4730000}"/>
    <cellStyle name="RowTitles-Detail 2 3 2 9 7" xfId="18826" xr:uid="{00000000-0005-0000-0000-0000E5730000}"/>
    <cellStyle name="RowTitles-Detail 2 3 2_STUD aligned by INSTIT" xfId="5056" xr:uid="{00000000-0005-0000-0000-0000E6730000}"/>
    <cellStyle name="RowTitles-Detail 2 3 3" xfId="326" xr:uid="{00000000-0005-0000-0000-0000E7730000}"/>
    <cellStyle name="RowTitles-Detail 2 3 3 10" xfId="2973" xr:uid="{00000000-0005-0000-0000-0000E8730000}"/>
    <cellStyle name="RowTitles-Detail 2 3 3 10 2" xfId="12614" xr:uid="{00000000-0005-0000-0000-0000E9730000}"/>
    <cellStyle name="RowTitles-Detail 2 3 3 10 2 2" xfId="23014" xr:uid="{00000000-0005-0000-0000-0000EA730000}"/>
    <cellStyle name="RowTitles-Detail 2 3 3 10 2 2 2" xfId="34551" xr:uid="{00000000-0005-0000-0000-0000EB730000}"/>
    <cellStyle name="RowTitles-Detail 2 3 3 10 2 3" xfId="31895" xr:uid="{00000000-0005-0000-0000-0000EC730000}"/>
    <cellStyle name="RowTitles-Detail 2 3 3 10 3" xfId="16261" xr:uid="{00000000-0005-0000-0000-0000ED730000}"/>
    <cellStyle name="RowTitles-Detail 2 3 3 10 3 2" xfId="28927" xr:uid="{00000000-0005-0000-0000-0000EE730000}"/>
    <cellStyle name="RowTitles-Detail 2 3 3 10 3 2 2" xfId="37714" xr:uid="{00000000-0005-0000-0000-0000EF730000}"/>
    <cellStyle name="RowTitles-Detail 2 3 3 10 4" xfId="6338" xr:uid="{00000000-0005-0000-0000-0000F0730000}"/>
    <cellStyle name="RowTitles-Detail 2 3 3 10 4 2" xfId="24749" xr:uid="{00000000-0005-0000-0000-0000F1730000}"/>
    <cellStyle name="RowTitles-Detail 2 3 3 10 5" xfId="18058" xr:uid="{00000000-0005-0000-0000-0000F2730000}"/>
    <cellStyle name="RowTitles-Detail 2 3 3 11" xfId="8946" xr:uid="{00000000-0005-0000-0000-0000F3730000}"/>
    <cellStyle name="RowTitles-Detail 2 3 3 11 2" xfId="24915" xr:uid="{00000000-0005-0000-0000-0000F4730000}"/>
    <cellStyle name="RowTitles-Detail 2 3 3 12" xfId="10312" xr:uid="{00000000-0005-0000-0000-0000F5730000}"/>
    <cellStyle name="RowTitles-Detail 2 3 3 12 2" xfId="19573" xr:uid="{00000000-0005-0000-0000-0000F6730000}"/>
    <cellStyle name="RowTitles-Detail 2 3 3 12 2 2" xfId="33246" xr:uid="{00000000-0005-0000-0000-0000F7730000}"/>
    <cellStyle name="RowTitles-Detail 2 3 3 2" xfId="427" xr:uid="{00000000-0005-0000-0000-0000F8730000}"/>
    <cellStyle name="RowTitles-Detail 2 3 3 2 2" xfId="783" xr:uid="{00000000-0005-0000-0000-0000F9730000}"/>
    <cellStyle name="RowTitles-Detail 2 3 3 2 2 2" xfId="2975" xr:uid="{00000000-0005-0000-0000-0000FA730000}"/>
    <cellStyle name="RowTitles-Detail 2 3 3 2 2 2 2" xfId="12616" xr:uid="{00000000-0005-0000-0000-0000FB730000}"/>
    <cellStyle name="RowTitles-Detail 2 3 3 2 2 2 2 2" xfId="23016" xr:uid="{00000000-0005-0000-0000-0000FC730000}"/>
    <cellStyle name="RowTitles-Detail 2 3 3 2 2 2 2 2 2" xfId="34553" xr:uid="{00000000-0005-0000-0000-0000FD730000}"/>
    <cellStyle name="RowTitles-Detail 2 3 3 2 2 2 2 3" xfId="31897" xr:uid="{00000000-0005-0000-0000-0000FE730000}"/>
    <cellStyle name="RowTitles-Detail 2 3 3 2 2 2 3" xfId="16263" xr:uid="{00000000-0005-0000-0000-0000FF730000}"/>
    <cellStyle name="RowTitles-Detail 2 3 3 2 2 2 3 2" xfId="28929" xr:uid="{00000000-0005-0000-0000-000000740000}"/>
    <cellStyle name="RowTitles-Detail 2 3 3 2 2 2 3 2 2" xfId="37716" xr:uid="{00000000-0005-0000-0000-000001740000}"/>
    <cellStyle name="RowTitles-Detail 2 3 3 2 2 2 4" xfId="6906" xr:uid="{00000000-0005-0000-0000-000002740000}"/>
    <cellStyle name="RowTitles-Detail 2 3 3 2 2 2 4 2" xfId="19740" xr:uid="{00000000-0005-0000-0000-000003740000}"/>
    <cellStyle name="RowTitles-Detail 2 3 3 2 2 2 5" xfId="25837" xr:uid="{00000000-0005-0000-0000-000004740000}"/>
    <cellStyle name="RowTitles-Detail 2 3 3 2 2 3" xfId="3564" xr:uid="{00000000-0005-0000-0000-000005740000}"/>
    <cellStyle name="RowTitles-Detail 2 3 3 2 2 3 2" xfId="13195" xr:uid="{00000000-0005-0000-0000-000006740000}"/>
    <cellStyle name="RowTitles-Detail 2 3 3 2 2 3 2 2" xfId="23563" xr:uid="{00000000-0005-0000-0000-000007740000}"/>
    <cellStyle name="RowTitles-Detail 2 3 3 2 2 3 2 2 2" xfId="34996" xr:uid="{00000000-0005-0000-0000-000008740000}"/>
    <cellStyle name="RowTitles-Detail 2 3 3 2 2 3 2 3" xfId="32363" xr:uid="{00000000-0005-0000-0000-000009740000}"/>
    <cellStyle name="RowTitles-Detail 2 3 3 2 2 3 3" xfId="16805" xr:uid="{00000000-0005-0000-0000-00000A740000}"/>
    <cellStyle name="RowTitles-Detail 2 3 3 2 2 3 3 2" xfId="29471" xr:uid="{00000000-0005-0000-0000-00000B740000}"/>
    <cellStyle name="RowTitles-Detail 2 3 3 2 2 3 3 2 2" xfId="38251" xr:uid="{00000000-0005-0000-0000-00000C740000}"/>
    <cellStyle name="RowTitles-Detail 2 3 3 2 2 3 4" xfId="8413" xr:uid="{00000000-0005-0000-0000-00000D740000}"/>
    <cellStyle name="RowTitles-Detail 2 3 3 2 2 3 4 2" xfId="24553" xr:uid="{00000000-0005-0000-0000-00000E740000}"/>
    <cellStyle name="RowTitles-Detail 2 3 3 2 2 3 5" xfId="19957" xr:uid="{00000000-0005-0000-0000-00000F740000}"/>
    <cellStyle name="RowTitles-Detail 2 3 3 2 2 4" xfId="9207" xr:uid="{00000000-0005-0000-0000-000010740000}"/>
    <cellStyle name="RowTitles-Detail 2 3 3 2 2 4 2" xfId="18838" xr:uid="{00000000-0005-0000-0000-000011740000}"/>
    <cellStyle name="RowTitles-Detail 2 3 3 2 2 5" xfId="10159" xr:uid="{00000000-0005-0000-0000-000012740000}"/>
    <cellStyle name="RowTitles-Detail 2 3 3 2 2 5 2" xfId="19539" xr:uid="{00000000-0005-0000-0000-000013740000}"/>
    <cellStyle name="RowTitles-Detail 2 3 3 2 2 5 2 2" xfId="33244" xr:uid="{00000000-0005-0000-0000-000014740000}"/>
    <cellStyle name="RowTitles-Detail 2 3 3 2 3" xfId="1062" xr:uid="{00000000-0005-0000-0000-000015740000}"/>
    <cellStyle name="RowTitles-Detail 2 3 3 2 3 2" xfId="2976" xr:uid="{00000000-0005-0000-0000-000016740000}"/>
    <cellStyle name="RowTitles-Detail 2 3 3 2 3 2 2" xfId="12617" xr:uid="{00000000-0005-0000-0000-000017740000}"/>
    <cellStyle name="RowTitles-Detail 2 3 3 2 3 2 2 2" xfId="23017" xr:uid="{00000000-0005-0000-0000-000018740000}"/>
    <cellStyle name="RowTitles-Detail 2 3 3 2 3 2 2 2 2" xfId="34554" xr:uid="{00000000-0005-0000-0000-000019740000}"/>
    <cellStyle name="RowTitles-Detail 2 3 3 2 3 2 2 3" xfId="31898" xr:uid="{00000000-0005-0000-0000-00001A740000}"/>
    <cellStyle name="RowTitles-Detail 2 3 3 2 3 2 3" xfId="16264" xr:uid="{00000000-0005-0000-0000-00001B740000}"/>
    <cellStyle name="RowTitles-Detail 2 3 3 2 3 2 3 2" xfId="28930" xr:uid="{00000000-0005-0000-0000-00001C740000}"/>
    <cellStyle name="RowTitles-Detail 2 3 3 2 3 2 3 2 2" xfId="37717" xr:uid="{00000000-0005-0000-0000-00001D740000}"/>
    <cellStyle name="RowTitles-Detail 2 3 3 2 3 2 4" xfId="7127" xr:uid="{00000000-0005-0000-0000-00001E740000}"/>
    <cellStyle name="RowTitles-Detail 2 3 3 2 3 2 4 2" xfId="19317" xr:uid="{00000000-0005-0000-0000-00001F740000}"/>
    <cellStyle name="RowTitles-Detail 2 3 3 2 3 2 5" xfId="25308" xr:uid="{00000000-0005-0000-0000-000020740000}"/>
    <cellStyle name="RowTitles-Detail 2 3 3 2 3 3" xfId="3840" xr:uid="{00000000-0005-0000-0000-000021740000}"/>
    <cellStyle name="RowTitles-Detail 2 3 3 2 3 3 2" xfId="13466" xr:uid="{00000000-0005-0000-0000-000022740000}"/>
    <cellStyle name="RowTitles-Detail 2 3 3 2 3 3 2 2" xfId="23827" xr:uid="{00000000-0005-0000-0000-000023740000}"/>
    <cellStyle name="RowTitles-Detail 2 3 3 2 3 3 2 2 2" xfId="35161" xr:uid="{00000000-0005-0000-0000-000024740000}"/>
    <cellStyle name="RowTitles-Detail 2 3 3 2 3 3 2 3" xfId="32556" xr:uid="{00000000-0005-0000-0000-000025740000}"/>
    <cellStyle name="RowTitles-Detail 2 3 3 2 3 3 3" xfId="17060" xr:uid="{00000000-0005-0000-0000-000026740000}"/>
    <cellStyle name="RowTitles-Detail 2 3 3 2 3 3 3 2" xfId="29726" xr:uid="{00000000-0005-0000-0000-000027740000}"/>
    <cellStyle name="RowTitles-Detail 2 3 3 2 3 3 3 2 2" xfId="38504" xr:uid="{00000000-0005-0000-0000-000028740000}"/>
    <cellStyle name="RowTitles-Detail 2 3 3 2 3 3 4" xfId="8635" xr:uid="{00000000-0005-0000-0000-000029740000}"/>
    <cellStyle name="RowTitles-Detail 2 3 3 2 3 3 4 2" xfId="18724" xr:uid="{00000000-0005-0000-0000-00002A740000}"/>
    <cellStyle name="RowTitles-Detail 2 3 3 2 3 3 5" xfId="20011" xr:uid="{00000000-0005-0000-0000-00002B740000}"/>
    <cellStyle name="RowTitles-Detail 2 3 3 2 3 4" xfId="9431" xr:uid="{00000000-0005-0000-0000-00002C740000}"/>
    <cellStyle name="RowTitles-Detail 2 3 3 2 3 4 2" xfId="26126" xr:uid="{00000000-0005-0000-0000-00002D740000}"/>
    <cellStyle name="RowTitles-Detail 2 3 3 2 3 5" xfId="10778" xr:uid="{00000000-0005-0000-0000-00002E740000}"/>
    <cellStyle name="RowTitles-Detail 2 3 3 2 3 5 2" xfId="21243" xr:uid="{00000000-0005-0000-0000-00002F740000}"/>
    <cellStyle name="RowTitles-Detail 2 3 3 2 3 5 2 2" xfId="33502" xr:uid="{00000000-0005-0000-0000-000030740000}"/>
    <cellStyle name="RowTitles-Detail 2 3 3 2 3 5 3" xfId="30635" xr:uid="{00000000-0005-0000-0000-000031740000}"/>
    <cellStyle name="RowTitles-Detail 2 3 3 2 3 6" xfId="14463" xr:uid="{00000000-0005-0000-0000-000032740000}"/>
    <cellStyle name="RowTitles-Detail 2 3 3 2 3 6 2" xfId="27156" xr:uid="{00000000-0005-0000-0000-000033740000}"/>
    <cellStyle name="RowTitles-Detail 2 3 3 2 3 6 2 2" xfId="35993" xr:uid="{00000000-0005-0000-0000-000034740000}"/>
    <cellStyle name="RowTitles-Detail 2 3 3 2 3 7" xfId="5586" xr:uid="{00000000-0005-0000-0000-000035740000}"/>
    <cellStyle name="RowTitles-Detail 2 3 3 2 3 7 2" xfId="25072" xr:uid="{00000000-0005-0000-0000-000036740000}"/>
    <cellStyle name="RowTitles-Detail 2 3 3 2 3 8" xfId="18748" xr:uid="{00000000-0005-0000-0000-000037740000}"/>
    <cellStyle name="RowTitles-Detail 2 3 3 2 4" xfId="1295" xr:uid="{00000000-0005-0000-0000-000038740000}"/>
    <cellStyle name="RowTitles-Detail 2 3 3 2 4 2" xfId="2977" xr:uid="{00000000-0005-0000-0000-000039740000}"/>
    <cellStyle name="RowTitles-Detail 2 3 3 2 4 2 2" xfId="12618" xr:uid="{00000000-0005-0000-0000-00003A740000}"/>
    <cellStyle name="RowTitles-Detail 2 3 3 2 4 2 2 2" xfId="23018" xr:uid="{00000000-0005-0000-0000-00003B740000}"/>
    <cellStyle name="RowTitles-Detail 2 3 3 2 4 2 2 2 2" xfId="34555" xr:uid="{00000000-0005-0000-0000-00003C740000}"/>
    <cellStyle name="RowTitles-Detail 2 3 3 2 4 2 2 3" xfId="31899" xr:uid="{00000000-0005-0000-0000-00003D740000}"/>
    <cellStyle name="RowTitles-Detail 2 3 3 2 4 2 3" xfId="16265" xr:uid="{00000000-0005-0000-0000-00003E740000}"/>
    <cellStyle name="RowTitles-Detail 2 3 3 2 4 2 3 2" xfId="28931" xr:uid="{00000000-0005-0000-0000-00003F740000}"/>
    <cellStyle name="RowTitles-Detail 2 3 3 2 4 2 3 2 2" xfId="37718" xr:uid="{00000000-0005-0000-0000-000040740000}"/>
    <cellStyle name="RowTitles-Detail 2 3 3 2 4 2 4" xfId="7640" xr:uid="{00000000-0005-0000-0000-000041740000}"/>
    <cellStyle name="RowTitles-Detail 2 3 3 2 4 2 4 2" xfId="25959" xr:uid="{00000000-0005-0000-0000-000042740000}"/>
    <cellStyle name="RowTitles-Detail 2 3 3 2 4 2 5" xfId="25481" xr:uid="{00000000-0005-0000-0000-000043740000}"/>
    <cellStyle name="RowTitles-Detail 2 3 3 2 4 3" xfId="4073" xr:uid="{00000000-0005-0000-0000-000044740000}"/>
    <cellStyle name="RowTitles-Detail 2 3 3 2 4 3 2" xfId="13695" xr:uid="{00000000-0005-0000-0000-000045740000}"/>
    <cellStyle name="RowTitles-Detail 2 3 3 2 4 3 2 2" xfId="24047" xr:uid="{00000000-0005-0000-0000-000046740000}"/>
    <cellStyle name="RowTitles-Detail 2 3 3 2 4 3 2 2 2" xfId="35310" xr:uid="{00000000-0005-0000-0000-000047740000}"/>
    <cellStyle name="RowTitles-Detail 2 3 3 2 4 3 2 3" xfId="32728" xr:uid="{00000000-0005-0000-0000-000048740000}"/>
    <cellStyle name="RowTitles-Detail 2 3 3 2 4 3 3" xfId="17273" xr:uid="{00000000-0005-0000-0000-000049740000}"/>
    <cellStyle name="RowTitles-Detail 2 3 3 2 4 3 3 2" xfId="29939" xr:uid="{00000000-0005-0000-0000-00004A740000}"/>
    <cellStyle name="RowTitles-Detail 2 3 3 2 4 3 3 2 2" xfId="38716" xr:uid="{00000000-0005-0000-0000-00004B740000}"/>
    <cellStyle name="RowTitles-Detail 2 3 3 2 4 3 4" xfId="9963" xr:uid="{00000000-0005-0000-0000-00004C740000}"/>
    <cellStyle name="RowTitles-Detail 2 3 3 2 4 3 4 2" xfId="4662" xr:uid="{00000000-0005-0000-0000-00004D740000}"/>
    <cellStyle name="RowTitles-Detail 2 3 3 2 4 3 5" xfId="20068" xr:uid="{00000000-0005-0000-0000-00004E740000}"/>
    <cellStyle name="RowTitles-Detail 2 3 3 2 4 4" xfId="10966" xr:uid="{00000000-0005-0000-0000-00004F740000}"/>
    <cellStyle name="RowTitles-Detail 2 3 3 2 4 4 2" xfId="21406" xr:uid="{00000000-0005-0000-0000-000050740000}"/>
    <cellStyle name="RowTitles-Detail 2 3 3 2 4 4 2 2" xfId="33595" xr:uid="{00000000-0005-0000-0000-000051740000}"/>
    <cellStyle name="RowTitles-Detail 2 3 3 2 4 4 3" xfId="30743" xr:uid="{00000000-0005-0000-0000-000052740000}"/>
    <cellStyle name="RowTitles-Detail 2 3 3 2 4 5" xfId="14673" xr:uid="{00000000-0005-0000-0000-000053740000}"/>
    <cellStyle name="RowTitles-Detail 2 3 3 2 4 5 2" xfId="27358" xr:uid="{00000000-0005-0000-0000-000054740000}"/>
    <cellStyle name="RowTitles-Detail 2 3 3 2 4 5 2 2" xfId="36187" xr:uid="{00000000-0005-0000-0000-000055740000}"/>
    <cellStyle name="RowTitles-Detail 2 3 3 2 4 6" xfId="6094" xr:uid="{00000000-0005-0000-0000-000056740000}"/>
    <cellStyle name="RowTitles-Detail 2 3 3 2 4 6 2" xfId="25055" xr:uid="{00000000-0005-0000-0000-000057740000}"/>
    <cellStyle name="RowTitles-Detail 2 3 3 2 4 7" xfId="19878" xr:uid="{00000000-0005-0000-0000-000058740000}"/>
    <cellStyle name="RowTitles-Detail 2 3 3 2 5" xfId="1511" xr:uid="{00000000-0005-0000-0000-000059740000}"/>
    <cellStyle name="RowTitles-Detail 2 3 3 2 5 2" xfId="2978" xr:uid="{00000000-0005-0000-0000-00005A740000}"/>
    <cellStyle name="RowTitles-Detail 2 3 3 2 5 2 2" xfId="12619" xr:uid="{00000000-0005-0000-0000-00005B740000}"/>
    <cellStyle name="RowTitles-Detail 2 3 3 2 5 2 2 2" xfId="23019" xr:uid="{00000000-0005-0000-0000-00005C740000}"/>
    <cellStyle name="RowTitles-Detail 2 3 3 2 5 2 2 2 2" xfId="34556" xr:uid="{00000000-0005-0000-0000-00005D740000}"/>
    <cellStyle name="RowTitles-Detail 2 3 3 2 5 2 2 3" xfId="31900" xr:uid="{00000000-0005-0000-0000-00005E740000}"/>
    <cellStyle name="RowTitles-Detail 2 3 3 2 5 2 3" xfId="16266" xr:uid="{00000000-0005-0000-0000-00005F740000}"/>
    <cellStyle name="RowTitles-Detail 2 3 3 2 5 2 3 2" xfId="28932" xr:uid="{00000000-0005-0000-0000-000060740000}"/>
    <cellStyle name="RowTitles-Detail 2 3 3 2 5 2 3 2 2" xfId="37719" xr:uid="{00000000-0005-0000-0000-000061740000}"/>
    <cellStyle name="RowTitles-Detail 2 3 3 2 5 2 4" xfId="7641" xr:uid="{00000000-0005-0000-0000-000062740000}"/>
    <cellStyle name="RowTitles-Detail 2 3 3 2 5 2 4 2" xfId="24668" xr:uid="{00000000-0005-0000-0000-000063740000}"/>
    <cellStyle name="RowTitles-Detail 2 3 3 2 5 2 5" xfId="20959" xr:uid="{00000000-0005-0000-0000-000064740000}"/>
    <cellStyle name="RowTitles-Detail 2 3 3 2 5 3" xfId="4289" xr:uid="{00000000-0005-0000-0000-000065740000}"/>
    <cellStyle name="RowTitles-Detail 2 3 3 2 5 3 2" xfId="13911" xr:uid="{00000000-0005-0000-0000-000066740000}"/>
    <cellStyle name="RowTitles-Detail 2 3 3 2 5 3 2 2" xfId="24253" xr:uid="{00000000-0005-0000-0000-000067740000}"/>
    <cellStyle name="RowTitles-Detail 2 3 3 2 5 3 2 2 2" xfId="35450" xr:uid="{00000000-0005-0000-0000-000068740000}"/>
    <cellStyle name="RowTitles-Detail 2 3 3 2 5 3 2 3" xfId="32889" xr:uid="{00000000-0005-0000-0000-000069740000}"/>
    <cellStyle name="RowTitles-Detail 2 3 3 2 5 3 3" xfId="17471" xr:uid="{00000000-0005-0000-0000-00006A740000}"/>
    <cellStyle name="RowTitles-Detail 2 3 3 2 5 3 3 2" xfId="30137" xr:uid="{00000000-0005-0000-0000-00006B740000}"/>
    <cellStyle name="RowTitles-Detail 2 3 3 2 5 3 3 2 2" xfId="38914" xr:uid="{00000000-0005-0000-0000-00006C740000}"/>
    <cellStyle name="RowTitles-Detail 2 3 3 2 5 3 4" xfId="9964" xr:uid="{00000000-0005-0000-0000-00006D740000}"/>
    <cellStyle name="RowTitles-Detail 2 3 3 2 5 3 4 2" xfId="20623" xr:uid="{00000000-0005-0000-0000-00006E740000}"/>
    <cellStyle name="RowTitles-Detail 2 3 3 2 5 3 5" xfId="26268" xr:uid="{00000000-0005-0000-0000-00006F740000}"/>
    <cellStyle name="RowTitles-Detail 2 3 3 2 5 4" xfId="11182" xr:uid="{00000000-0005-0000-0000-000070740000}"/>
    <cellStyle name="RowTitles-Detail 2 3 3 2 5 4 2" xfId="21613" xr:uid="{00000000-0005-0000-0000-000071740000}"/>
    <cellStyle name="RowTitles-Detail 2 3 3 2 5 4 2 2" xfId="33735" xr:uid="{00000000-0005-0000-0000-000072740000}"/>
    <cellStyle name="RowTitles-Detail 2 3 3 2 5 4 3" xfId="30904" xr:uid="{00000000-0005-0000-0000-000073740000}"/>
    <cellStyle name="RowTitles-Detail 2 3 3 2 5 5" xfId="14889" xr:uid="{00000000-0005-0000-0000-000074740000}"/>
    <cellStyle name="RowTitles-Detail 2 3 3 2 5 5 2" xfId="27566" xr:uid="{00000000-0005-0000-0000-000075740000}"/>
    <cellStyle name="RowTitles-Detail 2 3 3 2 5 5 2 2" xfId="36385" xr:uid="{00000000-0005-0000-0000-000076740000}"/>
    <cellStyle name="RowTitles-Detail 2 3 3 2 5 6" xfId="6095" xr:uid="{00000000-0005-0000-0000-000077740000}"/>
    <cellStyle name="RowTitles-Detail 2 3 3 2 5 6 2" xfId="26362" xr:uid="{00000000-0005-0000-0000-000078740000}"/>
    <cellStyle name="RowTitles-Detail 2 3 3 2 5 7" xfId="26774" xr:uid="{00000000-0005-0000-0000-000079740000}"/>
    <cellStyle name="RowTitles-Detail 2 3 3 2 6" xfId="1713" xr:uid="{00000000-0005-0000-0000-00007A740000}"/>
    <cellStyle name="RowTitles-Detail 2 3 3 2 6 2" xfId="2979" xr:uid="{00000000-0005-0000-0000-00007B740000}"/>
    <cellStyle name="RowTitles-Detail 2 3 3 2 6 2 2" xfId="12620" xr:uid="{00000000-0005-0000-0000-00007C740000}"/>
    <cellStyle name="RowTitles-Detail 2 3 3 2 6 2 2 2" xfId="23020" xr:uid="{00000000-0005-0000-0000-00007D740000}"/>
    <cellStyle name="RowTitles-Detail 2 3 3 2 6 2 2 2 2" xfId="34557" xr:uid="{00000000-0005-0000-0000-00007E740000}"/>
    <cellStyle name="RowTitles-Detail 2 3 3 2 6 2 2 3" xfId="31901" xr:uid="{00000000-0005-0000-0000-00007F740000}"/>
    <cellStyle name="RowTitles-Detail 2 3 3 2 6 2 3" xfId="16267" xr:uid="{00000000-0005-0000-0000-000080740000}"/>
    <cellStyle name="RowTitles-Detail 2 3 3 2 6 2 3 2" xfId="28933" xr:uid="{00000000-0005-0000-0000-000081740000}"/>
    <cellStyle name="RowTitles-Detail 2 3 3 2 6 2 3 2 2" xfId="37720" xr:uid="{00000000-0005-0000-0000-000082740000}"/>
    <cellStyle name="RowTitles-Detail 2 3 3 2 6 2 4" xfId="7642" xr:uid="{00000000-0005-0000-0000-000083740000}"/>
    <cellStyle name="RowTitles-Detail 2 3 3 2 6 2 4 2" xfId="26564" xr:uid="{00000000-0005-0000-0000-000084740000}"/>
    <cellStyle name="RowTitles-Detail 2 3 3 2 6 2 5" xfId="18574" xr:uid="{00000000-0005-0000-0000-000085740000}"/>
    <cellStyle name="RowTitles-Detail 2 3 3 2 6 3" xfId="4491" xr:uid="{00000000-0005-0000-0000-000086740000}"/>
    <cellStyle name="RowTitles-Detail 2 3 3 2 6 3 2" xfId="14113" xr:uid="{00000000-0005-0000-0000-000087740000}"/>
    <cellStyle name="RowTitles-Detail 2 3 3 2 6 3 2 2" xfId="24445" xr:uid="{00000000-0005-0000-0000-000088740000}"/>
    <cellStyle name="RowTitles-Detail 2 3 3 2 6 3 2 2 2" xfId="35581" xr:uid="{00000000-0005-0000-0000-000089740000}"/>
    <cellStyle name="RowTitles-Detail 2 3 3 2 6 3 2 3" xfId="33041" xr:uid="{00000000-0005-0000-0000-00008A740000}"/>
    <cellStyle name="RowTitles-Detail 2 3 3 2 6 3 3" xfId="17658" xr:uid="{00000000-0005-0000-0000-00008B740000}"/>
    <cellStyle name="RowTitles-Detail 2 3 3 2 6 3 3 2" xfId="30324" xr:uid="{00000000-0005-0000-0000-00008C740000}"/>
    <cellStyle name="RowTitles-Detail 2 3 3 2 6 3 3 2 2" xfId="39101" xr:uid="{00000000-0005-0000-0000-00008D740000}"/>
    <cellStyle name="RowTitles-Detail 2 3 3 2 6 3 4" xfId="9965" xr:uid="{00000000-0005-0000-0000-00008E740000}"/>
    <cellStyle name="RowTitles-Detail 2 3 3 2 6 3 4 2" xfId="20770" xr:uid="{00000000-0005-0000-0000-00008F740000}"/>
    <cellStyle name="RowTitles-Detail 2 3 3 2 6 3 5" xfId="18472" xr:uid="{00000000-0005-0000-0000-000090740000}"/>
    <cellStyle name="RowTitles-Detail 2 3 3 2 6 4" xfId="11384" xr:uid="{00000000-0005-0000-0000-000091740000}"/>
    <cellStyle name="RowTitles-Detail 2 3 3 2 6 4 2" xfId="21809" xr:uid="{00000000-0005-0000-0000-000092740000}"/>
    <cellStyle name="RowTitles-Detail 2 3 3 2 6 4 2 2" xfId="33866" xr:uid="{00000000-0005-0000-0000-000093740000}"/>
    <cellStyle name="RowTitles-Detail 2 3 3 2 6 4 3" xfId="31056" xr:uid="{00000000-0005-0000-0000-000094740000}"/>
    <cellStyle name="RowTitles-Detail 2 3 3 2 6 5" xfId="15091" xr:uid="{00000000-0005-0000-0000-000095740000}"/>
    <cellStyle name="RowTitles-Detail 2 3 3 2 6 5 2" xfId="27760" xr:uid="{00000000-0005-0000-0000-000096740000}"/>
    <cellStyle name="RowTitles-Detail 2 3 3 2 6 5 2 2" xfId="36572" xr:uid="{00000000-0005-0000-0000-000097740000}"/>
    <cellStyle name="RowTitles-Detail 2 3 3 2 6 6" xfId="6096" xr:uid="{00000000-0005-0000-0000-000098740000}"/>
    <cellStyle name="RowTitles-Detail 2 3 3 2 6 6 2" xfId="19990" xr:uid="{00000000-0005-0000-0000-000099740000}"/>
    <cellStyle name="RowTitles-Detail 2 3 3 2 6 7" xfId="19825" xr:uid="{00000000-0005-0000-0000-00009A740000}"/>
    <cellStyle name="RowTitles-Detail 2 3 3 2 7" xfId="2974" xr:uid="{00000000-0005-0000-0000-00009B740000}"/>
    <cellStyle name="RowTitles-Detail 2 3 3 2 7 2" xfId="12615" xr:uid="{00000000-0005-0000-0000-00009C740000}"/>
    <cellStyle name="RowTitles-Detail 2 3 3 2 7 2 2" xfId="23015" xr:uid="{00000000-0005-0000-0000-00009D740000}"/>
    <cellStyle name="RowTitles-Detail 2 3 3 2 7 2 2 2" xfId="34552" xr:uid="{00000000-0005-0000-0000-00009E740000}"/>
    <cellStyle name="RowTitles-Detail 2 3 3 2 7 2 3" xfId="31896" xr:uid="{00000000-0005-0000-0000-00009F740000}"/>
    <cellStyle name="RowTitles-Detail 2 3 3 2 7 3" xfId="16262" xr:uid="{00000000-0005-0000-0000-0000A0740000}"/>
    <cellStyle name="RowTitles-Detail 2 3 3 2 7 3 2" xfId="28928" xr:uid="{00000000-0005-0000-0000-0000A1740000}"/>
    <cellStyle name="RowTitles-Detail 2 3 3 2 7 3 2 2" xfId="37715" xr:uid="{00000000-0005-0000-0000-0000A2740000}"/>
    <cellStyle name="RowTitles-Detail 2 3 3 2 7 4" xfId="6468" xr:uid="{00000000-0005-0000-0000-0000A3740000}"/>
    <cellStyle name="RowTitles-Detail 2 3 3 2 7 4 2" xfId="18960" xr:uid="{00000000-0005-0000-0000-0000A4740000}"/>
    <cellStyle name="RowTitles-Detail 2 3 3 2 7 5" xfId="20864" xr:uid="{00000000-0005-0000-0000-0000A5740000}"/>
    <cellStyle name="RowTitles-Detail 2 3 3 2 8" xfId="8879" xr:uid="{00000000-0005-0000-0000-0000A6740000}"/>
    <cellStyle name="RowTitles-Detail 2 3 3 2 8 2" xfId="26482" xr:uid="{00000000-0005-0000-0000-0000A7740000}"/>
    <cellStyle name="RowTitles-Detail 2 3 3 2 9" xfId="10200" xr:uid="{00000000-0005-0000-0000-0000A8740000}"/>
    <cellStyle name="RowTitles-Detail 2 3 3 2 9 2" xfId="24568" xr:uid="{00000000-0005-0000-0000-0000A9740000}"/>
    <cellStyle name="RowTitles-Detail 2 3 3 2 9 2 2" xfId="35654" xr:uid="{00000000-0005-0000-0000-0000AA740000}"/>
    <cellStyle name="RowTitles-Detail 2 3 3 2_STUD aligned by INSTIT" xfId="5065" xr:uid="{00000000-0005-0000-0000-0000AB740000}"/>
    <cellStyle name="RowTitles-Detail 2 3 3 3" xfId="489" xr:uid="{00000000-0005-0000-0000-0000AC740000}"/>
    <cellStyle name="RowTitles-Detail 2 3 3 3 2" xfId="845" xr:uid="{00000000-0005-0000-0000-0000AD740000}"/>
    <cellStyle name="RowTitles-Detail 2 3 3 3 2 2" xfId="2981" xr:uid="{00000000-0005-0000-0000-0000AE740000}"/>
    <cellStyle name="RowTitles-Detail 2 3 3 3 2 2 2" xfId="12622" xr:uid="{00000000-0005-0000-0000-0000AF740000}"/>
    <cellStyle name="RowTitles-Detail 2 3 3 3 2 2 2 2" xfId="23022" xr:uid="{00000000-0005-0000-0000-0000B0740000}"/>
    <cellStyle name="RowTitles-Detail 2 3 3 3 2 2 2 2 2" xfId="34559" xr:uid="{00000000-0005-0000-0000-0000B1740000}"/>
    <cellStyle name="RowTitles-Detail 2 3 3 3 2 2 2 3" xfId="31903" xr:uid="{00000000-0005-0000-0000-0000B2740000}"/>
    <cellStyle name="RowTitles-Detail 2 3 3 3 2 2 3" xfId="16269" xr:uid="{00000000-0005-0000-0000-0000B3740000}"/>
    <cellStyle name="RowTitles-Detail 2 3 3 3 2 2 3 2" xfId="28935" xr:uid="{00000000-0005-0000-0000-0000B4740000}"/>
    <cellStyle name="RowTitles-Detail 2 3 3 3 2 2 3 2 2" xfId="37722" xr:uid="{00000000-0005-0000-0000-0000B5740000}"/>
    <cellStyle name="RowTitles-Detail 2 3 3 3 2 2 4" xfId="6789" xr:uid="{00000000-0005-0000-0000-0000B6740000}"/>
    <cellStyle name="RowTitles-Detail 2 3 3 3 2 2 4 2" xfId="24742" xr:uid="{00000000-0005-0000-0000-0000B7740000}"/>
    <cellStyle name="RowTitles-Detail 2 3 3 3 2 2 5" xfId="5353" xr:uid="{00000000-0005-0000-0000-0000B8740000}"/>
    <cellStyle name="RowTitles-Detail 2 3 3 3 2 3" xfId="3626" xr:uid="{00000000-0005-0000-0000-0000B9740000}"/>
    <cellStyle name="RowTitles-Detail 2 3 3 3 2 3 2" xfId="13254" xr:uid="{00000000-0005-0000-0000-0000BA740000}"/>
    <cellStyle name="RowTitles-Detail 2 3 3 3 2 3 2 2" xfId="23621" xr:uid="{00000000-0005-0000-0000-0000BB740000}"/>
    <cellStyle name="RowTitles-Detail 2 3 3 3 2 3 2 2 2" xfId="35032" xr:uid="{00000000-0005-0000-0000-0000BC740000}"/>
    <cellStyle name="RowTitles-Detail 2 3 3 3 2 3 2 3" xfId="32405" xr:uid="{00000000-0005-0000-0000-0000BD740000}"/>
    <cellStyle name="RowTitles-Detail 2 3 3 3 2 3 3" xfId="16860" xr:uid="{00000000-0005-0000-0000-0000BE740000}"/>
    <cellStyle name="RowTitles-Detail 2 3 3 3 2 3 3 2" xfId="29526" xr:uid="{00000000-0005-0000-0000-0000BF740000}"/>
    <cellStyle name="RowTitles-Detail 2 3 3 3 2 3 3 2 2" xfId="38306" xr:uid="{00000000-0005-0000-0000-0000C0740000}"/>
    <cellStyle name="RowTitles-Detail 2 3 3 3 2 3 4" xfId="8295" xr:uid="{00000000-0005-0000-0000-0000C1740000}"/>
    <cellStyle name="RowTitles-Detail 2 3 3 3 2 3 4 2" xfId="20721" xr:uid="{00000000-0005-0000-0000-0000C2740000}"/>
    <cellStyle name="RowTitles-Detail 2 3 3 3 2 3 5" xfId="17829" xr:uid="{00000000-0005-0000-0000-0000C3740000}"/>
    <cellStyle name="RowTitles-Detail 2 3 3 3 2 4" xfId="9087" xr:uid="{00000000-0005-0000-0000-0000C4740000}"/>
    <cellStyle name="RowTitles-Detail 2 3 3 3 2 4 2" xfId="20915" xr:uid="{00000000-0005-0000-0000-0000C5740000}"/>
    <cellStyle name="RowTitles-Detail 2 3 3 3 2 5" xfId="10599" xr:uid="{00000000-0005-0000-0000-0000C6740000}"/>
    <cellStyle name="RowTitles-Detail 2 3 3 3 2 5 2" xfId="21083" xr:uid="{00000000-0005-0000-0000-0000C7740000}"/>
    <cellStyle name="RowTitles-Detail 2 3 3 3 2 5 2 2" xfId="33419" xr:uid="{00000000-0005-0000-0000-0000C8740000}"/>
    <cellStyle name="RowTitles-Detail 2 3 3 3 2 5 3" xfId="30534" xr:uid="{00000000-0005-0000-0000-0000C9740000}"/>
    <cellStyle name="RowTitles-Detail 2 3 3 3 2 6" xfId="14260" xr:uid="{00000000-0005-0000-0000-0000CA740000}"/>
    <cellStyle name="RowTitles-Detail 2 3 3 3 2 6 2" xfId="26961" xr:uid="{00000000-0005-0000-0000-0000CB740000}"/>
    <cellStyle name="RowTitles-Detail 2 3 3 3 2 6 2 2" xfId="35804" xr:uid="{00000000-0005-0000-0000-0000CC740000}"/>
    <cellStyle name="RowTitles-Detail 2 3 3 3 2 7" xfId="5317" xr:uid="{00000000-0005-0000-0000-0000CD740000}"/>
    <cellStyle name="RowTitles-Detail 2 3 3 3 2 7 2" xfId="18218" xr:uid="{00000000-0005-0000-0000-0000CE740000}"/>
    <cellStyle name="RowTitles-Detail 2 3 3 3 2 8" xfId="20250" xr:uid="{00000000-0005-0000-0000-0000CF740000}"/>
    <cellStyle name="RowTitles-Detail 2 3 3 3 3" xfId="1124" xr:uid="{00000000-0005-0000-0000-0000D0740000}"/>
    <cellStyle name="RowTitles-Detail 2 3 3 3 3 2" xfId="2982" xr:uid="{00000000-0005-0000-0000-0000D1740000}"/>
    <cellStyle name="RowTitles-Detail 2 3 3 3 3 2 2" xfId="12623" xr:uid="{00000000-0005-0000-0000-0000D2740000}"/>
    <cellStyle name="RowTitles-Detail 2 3 3 3 3 2 2 2" xfId="23023" xr:uid="{00000000-0005-0000-0000-0000D3740000}"/>
    <cellStyle name="RowTitles-Detail 2 3 3 3 3 2 2 2 2" xfId="34560" xr:uid="{00000000-0005-0000-0000-0000D4740000}"/>
    <cellStyle name="RowTitles-Detail 2 3 3 3 3 2 2 3" xfId="31904" xr:uid="{00000000-0005-0000-0000-0000D5740000}"/>
    <cellStyle name="RowTitles-Detail 2 3 3 3 3 2 3" xfId="16270" xr:uid="{00000000-0005-0000-0000-0000D6740000}"/>
    <cellStyle name="RowTitles-Detail 2 3 3 3 3 2 3 2" xfId="28936" xr:uid="{00000000-0005-0000-0000-0000D7740000}"/>
    <cellStyle name="RowTitles-Detail 2 3 3 3 3 2 3 2 2" xfId="37723" xr:uid="{00000000-0005-0000-0000-0000D8740000}"/>
    <cellStyle name="RowTitles-Detail 2 3 3 3 3 2 4" xfId="6963" xr:uid="{00000000-0005-0000-0000-0000D9740000}"/>
    <cellStyle name="RowTitles-Detail 2 3 3 3 3 2 4 2" xfId="20650" xr:uid="{00000000-0005-0000-0000-0000DA740000}"/>
    <cellStyle name="RowTitles-Detail 2 3 3 3 3 2 5" xfId="24636" xr:uid="{00000000-0005-0000-0000-0000DB740000}"/>
    <cellStyle name="RowTitles-Detail 2 3 3 3 3 3" xfId="3902" xr:uid="{00000000-0005-0000-0000-0000DC740000}"/>
    <cellStyle name="RowTitles-Detail 2 3 3 3 3 3 2" xfId="13525" xr:uid="{00000000-0005-0000-0000-0000DD740000}"/>
    <cellStyle name="RowTitles-Detail 2 3 3 3 3 3 2 2" xfId="23885" xr:uid="{00000000-0005-0000-0000-0000DE740000}"/>
    <cellStyle name="RowTitles-Detail 2 3 3 3 3 3 2 2 2" xfId="35197" xr:uid="{00000000-0005-0000-0000-0000DF740000}"/>
    <cellStyle name="RowTitles-Detail 2 3 3 3 3 3 2 3" xfId="32598" xr:uid="{00000000-0005-0000-0000-0000E0740000}"/>
    <cellStyle name="RowTitles-Detail 2 3 3 3 3 3 3" xfId="17115" xr:uid="{00000000-0005-0000-0000-0000E1740000}"/>
    <cellStyle name="RowTitles-Detail 2 3 3 3 3 3 3 2" xfId="29781" xr:uid="{00000000-0005-0000-0000-0000E2740000}"/>
    <cellStyle name="RowTitles-Detail 2 3 3 3 3 3 3 2 2" xfId="38559" xr:uid="{00000000-0005-0000-0000-0000E3740000}"/>
    <cellStyle name="RowTitles-Detail 2 3 3 3 3 3 4" xfId="8471" xr:uid="{00000000-0005-0000-0000-0000E4740000}"/>
    <cellStyle name="RowTitles-Detail 2 3 3 3 3 3 4 2" xfId="20680" xr:uid="{00000000-0005-0000-0000-0000E5740000}"/>
    <cellStyle name="RowTitles-Detail 2 3 3 3 3 3 5" xfId="18869" xr:uid="{00000000-0005-0000-0000-0000E6740000}"/>
    <cellStyle name="RowTitles-Detail 2 3 3 3 3 4" xfId="9266" xr:uid="{00000000-0005-0000-0000-0000E7740000}"/>
    <cellStyle name="RowTitles-Detail 2 3 3 3 3 4 2" xfId="5183" xr:uid="{00000000-0005-0000-0000-0000E8740000}"/>
    <cellStyle name="RowTitles-Detail 2 3 3 3 3 5" xfId="14506" xr:uid="{00000000-0005-0000-0000-0000E9740000}"/>
    <cellStyle name="RowTitles-Detail 2 3 3 3 3 5 2" xfId="27197" xr:uid="{00000000-0005-0000-0000-0000EA740000}"/>
    <cellStyle name="RowTitles-Detail 2 3 3 3 3 5 2 2" xfId="36033" xr:uid="{00000000-0005-0000-0000-0000EB740000}"/>
    <cellStyle name="RowTitles-Detail 2 3 3 3 4" xfId="1353" xr:uid="{00000000-0005-0000-0000-0000EC740000}"/>
    <cellStyle name="RowTitles-Detail 2 3 3 3 4 2" xfId="2983" xr:uid="{00000000-0005-0000-0000-0000ED740000}"/>
    <cellStyle name="RowTitles-Detail 2 3 3 3 4 2 2" xfId="12624" xr:uid="{00000000-0005-0000-0000-0000EE740000}"/>
    <cellStyle name="RowTitles-Detail 2 3 3 3 4 2 2 2" xfId="23024" xr:uid="{00000000-0005-0000-0000-0000EF740000}"/>
    <cellStyle name="RowTitles-Detail 2 3 3 3 4 2 2 2 2" xfId="34561" xr:uid="{00000000-0005-0000-0000-0000F0740000}"/>
    <cellStyle name="RowTitles-Detail 2 3 3 3 4 2 2 3" xfId="31905" xr:uid="{00000000-0005-0000-0000-0000F1740000}"/>
    <cellStyle name="RowTitles-Detail 2 3 3 3 4 2 3" xfId="16271" xr:uid="{00000000-0005-0000-0000-0000F2740000}"/>
    <cellStyle name="RowTitles-Detail 2 3 3 3 4 2 3 2" xfId="28937" xr:uid="{00000000-0005-0000-0000-0000F3740000}"/>
    <cellStyle name="RowTitles-Detail 2 3 3 3 4 2 3 2 2" xfId="37724" xr:uid="{00000000-0005-0000-0000-0000F4740000}"/>
    <cellStyle name="RowTitles-Detail 2 3 3 3 4 2 4" xfId="7643" xr:uid="{00000000-0005-0000-0000-0000F5740000}"/>
    <cellStyle name="RowTitles-Detail 2 3 3 3 4 2 4 2" xfId="20855" xr:uid="{00000000-0005-0000-0000-0000F6740000}"/>
    <cellStyle name="RowTitles-Detail 2 3 3 3 4 2 5" xfId="19852" xr:uid="{00000000-0005-0000-0000-0000F7740000}"/>
    <cellStyle name="RowTitles-Detail 2 3 3 3 4 3" xfId="4131" xr:uid="{00000000-0005-0000-0000-0000F8740000}"/>
    <cellStyle name="RowTitles-Detail 2 3 3 3 4 3 2" xfId="13753" xr:uid="{00000000-0005-0000-0000-0000F9740000}"/>
    <cellStyle name="RowTitles-Detail 2 3 3 3 4 3 2 2" xfId="24103" xr:uid="{00000000-0005-0000-0000-0000FA740000}"/>
    <cellStyle name="RowTitles-Detail 2 3 3 3 4 3 2 2 2" xfId="35346" xr:uid="{00000000-0005-0000-0000-0000FB740000}"/>
    <cellStyle name="RowTitles-Detail 2 3 3 3 4 3 2 3" xfId="32770" xr:uid="{00000000-0005-0000-0000-0000FC740000}"/>
    <cellStyle name="RowTitles-Detail 2 3 3 3 4 3 3" xfId="17328" xr:uid="{00000000-0005-0000-0000-0000FD740000}"/>
    <cellStyle name="RowTitles-Detail 2 3 3 3 4 3 3 2" xfId="29994" xr:uid="{00000000-0005-0000-0000-0000FE740000}"/>
    <cellStyle name="RowTitles-Detail 2 3 3 3 4 3 3 2 2" xfId="38771" xr:uid="{00000000-0005-0000-0000-0000FF740000}"/>
    <cellStyle name="RowTitles-Detail 2 3 3 3 4 3 4" xfId="9966" xr:uid="{00000000-0005-0000-0000-000000750000}"/>
    <cellStyle name="RowTitles-Detail 2 3 3 3 4 3 4 2" xfId="20147" xr:uid="{00000000-0005-0000-0000-000001750000}"/>
    <cellStyle name="RowTitles-Detail 2 3 3 3 4 3 5" xfId="20747" xr:uid="{00000000-0005-0000-0000-000002750000}"/>
    <cellStyle name="RowTitles-Detail 2 3 3 3 4 4" xfId="11024" xr:uid="{00000000-0005-0000-0000-000003750000}"/>
    <cellStyle name="RowTitles-Detail 2 3 3 3 4 4 2" xfId="21461" xr:uid="{00000000-0005-0000-0000-000004750000}"/>
    <cellStyle name="RowTitles-Detail 2 3 3 3 4 4 2 2" xfId="33631" xr:uid="{00000000-0005-0000-0000-000005750000}"/>
    <cellStyle name="RowTitles-Detail 2 3 3 3 4 4 3" xfId="30785" xr:uid="{00000000-0005-0000-0000-000006750000}"/>
    <cellStyle name="RowTitles-Detail 2 3 3 3 4 5" xfId="14731" xr:uid="{00000000-0005-0000-0000-000007750000}"/>
    <cellStyle name="RowTitles-Detail 2 3 3 3 4 5 2" xfId="27414" xr:uid="{00000000-0005-0000-0000-000008750000}"/>
    <cellStyle name="RowTitles-Detail 2 3 3 3 4 5 2 2" xfId="36242" xr:uid="{00000000-0005-0000-0000-000009750000}"/>
    <cellStyle name="RowTitles-Detail 2 3 3 3 4 6" xfId="6097" xr:uid="{00000000-0005-0000-0000-00000A750000}"/>
    <cellStyle name="RowTitles-Detail 2 3 3 3 4 6 2" xfId="25239" xr:uid="{00000000-0005-0000-0000-00000B750000}"/>
    <cellStyle name="RowTitles-Detail 2 3 3 3 4 7" xfId="18302" xr:uid="{00000000-0005-0000-0000-00000C750000}"/>
    <cellStyle name="RowTitles-Detail 2 3 3 3 5" xfId="1569" xr:uid="{00000000-0005-0000-0000-00000D750000}"/>
    <cellStyle name="RowTitles-Detail 2 3 3 3 5 2" xfId="2984" xr:uid="{00000000-0005-0000-0000-00000E750000}"/>
    <cellStyle name="RowTitles-Detail 2 3 3 3 5 2 2" xfId="12625" xr:uid="{00000000-0005-0000-0000-00000F750000}"/>
    <cellStyle name="RowTitles-Detail 2 3 3 3 5 2 2 2" xfId="23025" xr:uid="{00000000-0005-0000-0000-000010750000}"/>
    <cellStyle name="RowTitles-Detail 2 3 3 3 5 2 2 2 2" xfId="34562" xr:uid="{00000000-0005-0000-0000-000011750000}"/>
    <cellStyle name="RowTitles-Detail 2 3 3 3 5 2 2 3" xfId="31906" xr:uid="{00000000-0005-0000-0000-000012750000}"/>
    <cellStyle name="RowTitles-Detail 2 3 3 3 5 2 3" xfId="16272" xr:uid="{00000000-0005-0000-0000-000013750000}"/>
    <cellStyle name="RowTitles-Detail 2 3 3 3 5 2 3 2" xfId="28938" xr:uid="{00000000-0005-0000-0000-000014750000}"/>
    <cellStyle name="RowTitles-Detail 2 3 3 3 5 2 3 2 2" xfId="37725" xr:uid="{00000000-0005-0000-0000-000015750000}"/>
    <cellStyle name="RowTitles-Detail 2 3 3 3 5 2 4" xfId="7644" xr:uid="{00000000-0005-0000-0000-000016750000}"/>
    <cellStyle name="RowTitles-Detail 2 3 3 3 5 2 4 2" xfId="23761" xr:uid="{00000000-0005-0000-0000-000017750000}"/>
    <cellStyle name="RowTitles-Detail 2 3 3 3 5 2 5" xfId="19311" xr:uid="{00000000-0005-0000-0000-000018750000}"/>
    <cellStyle name="RowTitles-Detail 2 3 3 3 5 3" xfId="4347" xr:uid="{00000000-0005-0000-0000-000019750000}"/>
    <cellStyle name="RowTitles-Detail 2 3 3 3 5 3 2" xfId="13969" xr:uid="{00000000-0005-0000-0000-00001A750000}"/>
    <cellStyle name="RowTitles-Detail 2 3 3 3 5 3 2 2" xfId="24308" xr:uid="{00000000-0005-0000-0000-00001B750000}"/>
    <cellStyle name="RowTitles-Detail 2 3 3 3 5 3 2 2 2" xfId="35486" xr:uid="{00000000-0005-0000-0000-00001C750000}"/>
    <cellStyle name="RowTitles-Detail 2 3 3 3 5 3 2 3" xfId="32931" xr:uid="{00000000-0005-0000-0000-00001D750000}"/>
    <cellStyle name="RowTitles-Detail 2 3 3 3 5 3 3" xfId="17526" xr:uid="{00000000-0005-0000-0000-00001E750000}"/>
    <cellStyle name="RowTitles-Detail 2 3 3 3 5 3 3 2" xfId="30192" xr:uid="{00000000-0005-0000-0000-00001F750000}"/>
    <cellStyle name="RowTitles-Detail 2 3 3 3 5 3 3 2 2" xfId="38969" xr:uid="{00000000-0005-0000-0000-000020750000}"/>
    <cellStyle name="RowTitles-Detail 2 3 3 3 5 3 4" xfId="9967" xr:uid="{00000000-0005-0000-0000-000021750000}"/>
    <cellStyle name="RowTitles-Detail 2 3 3 3 5 3 4 2" xfId="17984" xr:uid="{00000000-0005-0000-0000-000022750000}"/>
    <cellStyle name="RowTitles-Detail 2 3 3 3 5 3 5" xfId="19118" xr:uid="{00000000-0005-0000-0000-000023750000}"/>
    <cellStyle name="RowTitles-Detail 2 3 3 3 5 4" xfId="11240" xr:uid="{00000000-0005-0000-0000-000024750000}"/>
    <cellStyle name="RowTitles-Detail 2 3 3 3 5 4 2" xfId="21669" xr:uid="{00000000-0005-0000-0000-000025750000}"/>
    <cellStyle name="RowTitles-Detail 2 3 3 3 5 4 2 2" xfId="33771" xr:uid="{00000000-0005-0000-0000-000026750000}"/>
    <cellStyle name="RowTitles-Detail 2 3 3 3 5 4 3" xfId="30946" xr:uid="{00000000-0005-0000-0000-000027750000}"/>
    <cellStyle name="RowTitles-Detail 2 3 3 3 5 5" xfId="14947" xr:uid="{00000000-0005-0000-0000-000028750000}"/>
    <cellStyle name="RowTitles-Detail 2 3 3 3 5 5 2" xfId="27621" xr:uid="{00000000-0005-0000-0000-000029750000}"/>
    <cellStyle name="RowTitles-Detail 2 3 3 3 5 5 2 2" xfId="36440" xr:uid="{00000000-0005-0000-0000-00002A750000}"/>
    <cellStyle name="RowTitles-Detail 2 3 3 3 5 6" xfId="6098" xr:uid="{00000000-0005-0000-0000-00002B750000}"/>
    <cellStyle name="RowTitles-Detail 2 3 3 3 5 6 2" xfId="19635" xr:uid="{00000000-0005-0000-0000-00002C750000}"/>
    <cellStyle name="RowTitles-Detail 2 3 3 3 5 7" xfId="25687" xr:uid="{00000000-0005-0000-0000-00002D750000}"/>
    <cellStyle name="RowTitles-Detail 2 3 3 3 6" xfId="1771" xr:uid="{00000000-0005-0000-0000-00002E750000}"/>
    <cellStyle name="RowTitles-Detail 2 3 3 3 6 2" xfId="2985" xr:uid="{00000000-0005-0000-0000-00002F750000}"/>
    <cellStyle name="RowTitles-Detail 2 3 3 3 6 2 2" xfId="12626" xr:uid="{00000000-0005-0000-0000-000030750000}"/>
    <cellStyle name="RowTitles-Detail 2 3 3 3 6 2 2 2" xfId="23026" xr:uid="{00000000-0005-0000-0000-000031750000}"/>
    <cellStyle name="RowTitles-Detail 2 3 3 3 6 2 2 2 2" xfId="34563" xr:uid="{00000000-0005-0000-0000-000032750000}"/>
    <cellStyle name="RowTitles-Detail 2 3 3 3 6 2 2 3" xfId="31907" xr:uid="{00000000-0005-0000-0000-000033750000}"/>
    <cellStyle name="RowTitles-Detail 2 3 3 3 6 2 3" xfId="16273" xr:uid="{00000000-0005-0000-0000-000034750000}"/>
    <cellStyle name="RowTitles-Detail 2 3 3 3 6 2 3 2" xfId="28939" xr:uid="{00000000-0005-0000-0000-000035750000}"/>
    <cellStyle name="RowTitles-Detail 2 3 3 3 6 2 3 2 2" xfId="37726" xr:uid="{00000000-0005-0000-0000-000036750000}"/>
    <cellStyle name="RowTitles-Detail 2 3 3 3 6 2 4" xfId="7645" xr:uid="{00000000-0005-0000-0000-000037750000}"/>
    <cellStyle name="RowTitles-Detail 2 3 3 3 6 2 4 2" xfId="4610" xr:uid="{00000000-0005-0000-0000-000038750000}"/>
    <cellStyle name="RowTitles-Detail 2 3 3 3 6 2 5" xfId="18752" xr:uid="{00000000-0005-0000-0000-000039750000}"/>
    <cellStyle name="RowTitles-Detail 2 3 3 3 6 3" xfId="4549" xr:uid="{00000000-0005-0000-0000-00003A750000}"/>
    <cellStyle name="RowTitles-Detail 2 3 3 3 6 3 2" xfId="14171" xr:uid="{00000000-0005-0000-0000-00003B750000}"/>
    <cellStyle name="RowTitles-Detail 2 3 3 3 6 3 2 2" xfId="24501" xr:uid="{00000000-0005-0000-0000-00003C750000}"/>
    <cellStyle name="RowTitles-Detail 2 3 3 3 6 3 2 2 2" xfId="35617" xr:uid="{00000000-0005-0000-0000-00003D750000}"/>
    <cellStyle name="RowTitles-Detail 2 3 3 3 6 3 2 3" xfId="33083" xr:uid="{00000000-0005-0000-0000-00003E750000}"/>
    <cellStyle name="RowTitles-Detail 2 3 3 3 6 3 3" xfId="17713" xr:uid="{00000000-0005-0000-0000-00003F750000}"/>
    <cellStyle name="RowTitles-Detail 2 3 3 3 6 3 3 2" xfId="30379" xr:uid="{00000000-0005-0000-0000-000040750000}"/>
    <cellStyle name="RowTitles-Detail 2 3 3 3 6 3 3 2 2" xfId="39156" xr:uid="{00000000-0005-0000-0000-000041750000}"/>
    <cellStyle name="RowTitles-Detail 2 3 3 3 6 3 4" xfId="9968" xr:uid="{00000000-0005-0000-0000-000042750000}"/>
    <cellStyle name="RowTitles-Detail 2 3 3 3 6 3 4 2" xfId="26110" xr:uid="{00000000-0005-0000-0000-000043750000}"/>
    <cellStyle name="RowTitles-Detail 2 3 3 3 6 3 5" xfId="19498" xr:uid="{00000000-0005-0000-0000-000044750000}"/>
    <cellStyle name="RowTitles-Detail 2 3 3 3 6 4" xfId="11442" xr:uid="{00000000-0005-0000-0000-000045750000}"/>
    <cellStyle name="RowTitles-Detail 2 3 3 3 6 4 2" xfId="21865" xr:uid="{00000000-0005-0000-0000-000046750000}"/>
    <cellStyle name="RowTitles-Detail 2 3 3 3 6 4 2 2" xfId="33902" xr:uid="{00000000-0005-0000-0000-000047750000}"/>
    <cellStyle name="RowTitles-Detail 2 3 3 3 6 4 3" xfId="31098" xr:uid="{00000000-0005-0000-0000-000048750000}"/>
    <cellStyle name="RowTitles-Detail 2 3 3 3 6 5" xfId="15149" xr:uid="{00000000-0005-0000-0000-000049750000}"/>
    <cellStyle name="RowTitles-Detail 2 3 3 3 6 5 2" xfId="27816" xr:uid="{00000000-0005-0000-0000-00004A750000}"/>
    <cellStyle name="RowTitles-Detail 2 3 3 3 6 5 2 2" xfId="36627" xr:uid="{00000000-0005-0000-0000-00004B750000}"/>
    <cellStyle name="RowTitles-Detail 2 3 3 3 6 6" xfId="6099" xr:uid="{00000000-0005-0000-0000-00004C750000}"/>
    <cellStyle name="RowTitles-Detail 2 3 3 3 6 6 2" xfId="19296" xr:uid="{00000000-0005-0000-0000-00004D750000}"/>
    <cellStyle name="RowTitles-Detail 2 3 3 3 6 7" xfId="18898" xr:uid="{00000000-0005-0000-0000-00004E750000}"/>
    <cellStyle name="RowTitles-Detail 2 3 3 3 7" xfId="2980" xr:uid="{00000000-0005-0000-0000-00004F750000}"/>
    <cellStyle name="RowTitles-Detail 2 3 3 3 7 2" xfId="12621" xr:uid="{00000000-0005-0000-0000-000050750000}"/>
    <cellStyle name="RowTitles-Detail 2 3 3 3 7 2 2" xfId="23021" xr:uid="{00000000-0005-0000-0000-000051750000}"/>
    <cellStyle name="RowTitles-Detail 2 3 3 3 7 2 2 2" xfId="34558" xr:uid="{00000000-0005-0000-0000-000052750000}"/>
    <cellStyle name="RowTitles-Detail 2 3 3 3 7 2 3" xfId="31902" xr:uid="{00000000-0005-0000-0000-000053750000}"/>
    <cellStyle name="RowTitles-Detail 2 3 3 3 7 3" xfId="16268" xr:uid="{00000000-0005-0000-0000-000054750000}"/>
    <cellStyle name="RowTitles-Detail 2 3 3 3 7 3 2" xfId="28934" xr:uid="{00000000-0005-0000-0000-000055750000}"/>
    <cellStyle name="RowTitles-Detail 2 3 3 3 7 3 2 2" xfId="37721" xr:uid="{00000000-0005-0000-0000-000056750000}"/>
    <cellStyle name="RowTitles-Detail 2 3 3 3 7 4" xfId="6525" xr:uid="{00000000-0005-0000-0000-000057750000}"/>
    <cellStyle name="RowTitles-Detail 2 3 3 3 7 4 2" xfId="18779" xr:uid="{00000000-0005-0000-0000-000058750000}"/>
    <cellStyle name="RowTitles-Detail 2 3 3 3 7 5" xfId="19025" xr:uid="{00000000-0005-0000-0000-000059750000}"/>
    <cellStyle name="RowTitles-Detail 2 3 3 3 8" xfId="3360" xr:uid="{00000000-0005-0000-0000-00005A750000}"/>
    <cellStyle name="RowTitles-Detail 2 3 3 3 8 2" xfId="13001" xr:uid="{00000000-0005-0000-0000-00005B750000}"/>
    <cellStyle name="RowTitles-Detail 2 3 3 3 8 2 2" xfId="23370" xr:uid="{00000000-0005-0000-0000-00005C750000}"/>
    <cellStyle name="RowTitles-Detail 2 3 3 3 8 2 2 2" xfId="34883" xr:uid="{00000000-0005-0000-0000-00005D750000}"/>
    <cellStyle name="RowTitles-Detail 2 3 3 3 8 2 3" xfId="32233" xr:uid="{00000000-0005-0000-0000-00005E750000}"/>
    <cellStyle name="RowTitles-Detail 2 3 3 3 8 3" xfId="16613" xr:uid="{00000000-0005-0000-0000-00005F750000}"/>
    <cellStyle name="RowTitles-Detail 2 3 3 3 8 3 2" xfId="29279" xr:uid="{00000000-0005-0000-0000-000060750000}"/>
    <cellStyle name="RowTitles-Detail 2 3 3 3 8 3 2 2" xfId="38066" xr:uid="{00000000-0005-0000-0000-000061750000}"/>
    <cellStyle name="RowTitles-Detail 2 3 3 3 8 4" xfId="8837" xr:uid="{00000000-0005-0000-0000-000062750000}"/>
    <cellStyle name="RowTitles-Detail 2 3 3 3 8 4 2" xfId="19215" xr:uid="{00000000-0005-0000-0000-000063750000}"/>
    <cellStyle name="RowTitles-Detail 2 3 3 3 8 5" xfId="19028" xr:uid="{00000000-0005-0000-0000-000064750000}"/>
    <cellStyle name="RowTitles-Detail 2 3 3 3 9" xfId="10238" xr:uid="{00000000-0005-0000-0000-000065750000}"/>
    <cellStyle name="RowTitles-Detail 2 3 3 3 9 2" xfId="20799" xr:uid="{00000000-0005-0000-0000-000066750000}"/>
    <cellStyle name="RowTitles-Detail 2 3 3 3 9 2 2" xfId="33320" xr:uid="{00000000-0005-0000-0000-000067750000}"/>
    <cellStyle name="RowTitles-Detail 2 3 3 3_STUD aligned by INSTIT" xfId="5066" xr:uid="{00000000-0005-0000-0000-000068750000}"/>
    <cellStyle name="RowTitles-Detail 2 3 3 4" xfId="523" xr:uid="{00000000-0005-0000-0000-000069750000}"/>
    <cellStyle name="RowTitles-Detail 2 3 3 4 2" xfId="879" xr:uid="{00000000-0005-0000-0000-00006A750000}"/>
    <cellStyle name="RowTitles-Detail 2 3 3 4 2 2" xfId="2987" xr:uid="{00000000-0005-0000-0000-00006B750000}"/>
    <cellStyle name="RowTitles-Detail 2 3 3 4 2 2 2" xfId="12628" xr:uid="{00000000-0005-0000-0000-00006C750000}"/>
    <cellStyle name="RowTitles-Detail 2 3 3 4 2 2 2 2" xfId="23028" xr:uid="{00000000-0005-0000-0000-00006D750000}"/>
    <cellStyle name="RowTitles-Detail 2 3 3 4 2 2 2 2 2" xfId="34565" xr:uid="{00000000-0005-0000-0000-00006E750000}"/>
    <cellStyle name="RowTitles-Detail 2 3 3 4 2 2 2 3" xfId="31909" xr:uid="{00000000-0005-0000-0000-00006F750000}"/>
    <cellStyle name="RowTitles-Detail 2 3 3 4 2 2 3" xfId="16275" xr:uid="{00000000-0005-0000-0000-000070750000}"/>
    <cellStyle name="RowTitles-Detail 2 3 3 4 2 2 3 2" xfId="28941" xr:uid="{00000000-0005-0000-0000-000071750000}"/>
    <cellStyle name="RowTitles-Detail 2 3 3 4 2 2 3 2 2" xfId="37728" xr:uid="{00000000-0005-0000-0000-000072750000}"/>
    <cellStyle name="RowTitles-Detail 2 3 3 4 2 2 4" xfId="6821" xr:uid="{00000000-0005-0000-0000-000073750000}"/>
    <cellStyle name="RowTitles-Detail 2 3 3 4 2 2 4 2" xfId="26840" xr:uid="{00000000-0005-0000-0000-000074750000}"/>
    <cellStyle name="RowTitles-Detail 2 3 3 4 2 2 5" xfId="20349" xr:uid="{00000000-0005-0000-0000-000075750000}"/>
    <cellStyle name="RowTitles-Detail 2 3 3 4 2 3" xfId="3660" xr:uid="{00000000-0005-0000-0000-000076750000}"/>
    <cellStyle name="RowTitles-Detail 2 3 3 4 2 3 2" xfId="13287" xr:uid="{00000000-0005-0000-0000-000077750000}"/>
    <cellStyle name="RowTitles-Detail 2 3 3 4 2 3 2 2" xfId="23653" xr:uid="{00000000-0005-0000-0000-000078750000}"/>
    <cellStyle name="RowTitles-Detail 2 3 3 4 2 3 2 2 2" xfId="35058" xr:uid="{00000000-0005-0000-0000-000079750000}"/>
    <cellStyle name="RowTitles-Detail 2 3 3 4 2 3 2 3" xfId="32435" xr:uid="{00000000-0005-0000-0000-00007A750000}"/>
    <cellStyle name="RowTitles-Detail 2 3 3 4 2 3 3" xfId="16893" xr:uid="{00000000-0005-0000-0000-00007B750000}"/>
    <cellStyle name="RowTitles-Detail 2 3 3 4 2 3 3 2" xfId="29559" xr:uid="{00000000-0005-0000-0000-00007C750000}"/>
    <cellStyle name="RowTitles-Detail 2 3 3 4 2 3 3 2 2" xfId="38338" xr:uid="{00000000-0005-0000-0000-00007D750000}"/>
    <cellStyle name="RowTitles-Detail 2 3 3 4 2 3 4" xfId="8327" xr:uid="{00000000-0005-0000-0000-00007E750000}"/>
    <cellStyle name="RowTitles-Detail 2 3 3 4 2 3 4 2" xfId="20588" xr:uid="{00000000-0005-0000-0000-00007F750000}"/>
    <cellStyle name="RowTitles-Detail 2 3 3 4 2 3 5" xfId="20830" xr:uid="{00000000-0005-0000-0000-000080750000}"/>
    <cellStyle name="RowTitles-Detail 2 3 3 4 2 4" xfId="9120" xr:uid="{00000000-0005-0000-0000-000081750000}"/>
    <cellStyle name="RowTitles-Detail 2 3 3 4 2 4 2" xfId="18097" xr:uid="{00000000-0005-0000-0000-000082750000}"/>
    <cellStyle name="RowTitles-Detail 2 3 3 4 2 5" xfId="10631" xr:uid="{00000000-0005-0000-0000-000083750000}"/>
    <cellStyle name="RowTitles-Detail 2 3 3 4 2 5 2" xfId="21114" xr:uid="{00000000-0005-0000-0000-000084750000}"/>
    <cellStyle name="RowTitles-Detail 2 3 3 4 2 5 2 2" xfId="33445" xr:uid="{00000000-0005-0000-0000-000085750000}"/>
    <cellStyle name="RowTitles-Detail 2 3 3 4 2 5 3" xfId="30564" xr:uid="{00000000-0005-0000-0000-000086750000}"/>
    <cellStyle name="RowTitles-Detail 2 3 3 4 2 6" xfId="14290" xr:uid="{00000000-0005-0000-0000-000087750000}"/>
    <cellStyle name="RowTitles-Detail 2 3 3 4 2 6 2" xfId="26991" xr:uid="{00000000-0005-0000-0000-000088750000}"/>
    <cellStyle name="RowTitles-Detail 2 3 3 4 2 6 2 2" xfId="35833" xr:uid="{00000000-0005-0000-0000-000089750000}"/>
    <cellStyle name="RowTitles-Detail 2 3 3 4 3" xfId="1158" xr:uid="{00000000-0005-0000-0000-00008A750000}"/>
    <cellStyle name="RowTitles-Detail 2 3 3 4 3 2" xfId="2988" xr:uid="{00000000-0005-0000-0000-00008B750000}"/>
    <cellStyle name="RowTitles-Detail 2 3 3 4 3 2 2" xfId="12629" xr:uid="{00000000-0005-0000-0000-00008C750000}"/>
    <cellStyle name="RowTitles-Detail 2 3 3 4 3 2 2 2" xfId="23029" xr:uid="{00000000-0005-0000-0000-00008D750000}"/>
    <cellStyle name="RowTitles-Detail 2 3 3 4 3 2 2 2 2" xfId="34566" xr:uid="{00000000-0005-0000-0000-00008E750000}"/>
    <cellStyle name="RowTitles-Detail 2 3 3 4 3 2 2 3" xfId="31910" xr:uid="{00000000-0005-0000-0000-00008F750000}"/>
    <cellStyle name="RowTitles-Detail 2 3 3 4 3 2 3" xfId="16276" xr:uid="{00000000-0005-0000-0000-000090750000}"/>
    <cellStyle name="RowTitles-Detail 2 3 3 4 3 2 3 2" xfId="28942" xr:uid="{00000000-0005-0000-0000-000091750000}"/>
    <cellStyle name="RowTitles-Detail 2 3 3 4 3 2 3 2 2" xfId="37729" xr:uid="{00000000-0005-0000-0000-000092750000}"/>
    <cellStyle name="RowTitles-Detail 2 3 3 4 3 2 4" xfId="6995" xr:uid="{00000000-0005-0000-0000-000093750000}"/>
    <cellStyle name="RowTitles-Detail 2 3 3 4 3 2 4 2" xfId="19667" xr:uid="{00000000-0005-0000-0000-000094750000}"/>
    <cellStyle name="RowTitles-Detail 2 3 3 4 3 2 5" xfId="23387" xr:uid="{00000000-0005-0000-0000-000095750000}"/>
    <cellStyle name="RowTitles-Detail 2 3 3 4 3 3" xfId="3936" xr:uid="{00000000-0005-0000-0000-000096750000}"/>
    <cellStyle name="RowTitles-Detail 2 3 3 4 3 3 2" xfId="13558" xr:uid="{00000000-0005-0000-0000-000097750000}"/>
    <cellStyle name="RowTitles-Detail 2 3 3 4 3 3 2 2" xfId="23918" xr:uid="{00000000-0005-0000-0000-000098750000}"/>
    <cellStyle name="RowTitles-Detail 2 3 3 4 3 3 2 2 2" xfId="35223" xr:uid="{00000000-0005-0000-0000-000099750000}"/>
    <cellStyle name="RowTitles-Detail 2 3 3 4 3 3 2 3" xfId="32628" xr:uid="{00000000-0005-0000-0000-00009A750000}"/>
    <cellStyle name="RowTitles-Detail 2 3 3 4 3 3 3" xfId="17148" xr:uid="{00000000-0005-0000-0000-00009B750000}"/>
    <cellStyle name="RowTitles-Detail 2 3 3 4 3 3 3 2" xfId="29814" xr:uid="{00000000-0005-0000-0000-00009C750000}"/>
    <cellStyle name="RowTitles-Detail 2 3 3 4 3 3 3 2 2" xfId="38591" xr:uid="{00000000-0005-0000-0000-00009D750000}"/>
    <cellStyle name="RowTitles-Detail 2 3 3 4 3 3 4" xfId="8503" xr:uid="{00000000-0005-0000-0000-00009E750000}"/>
    <cellStyle name="RowTitles-Detail 2 3 3 4 3 3 4 2" xfId="22218" xr:uid="{00000000-0005-0000-0000-00009F750000}"/>
    <cellStyle name="RowTitles-Detail 2 3 3 4 3 3 5" xfId="19187" xr:uid="{00000000-0005-0000-0000-0000A0750000}"/>
    <cellStyle name="RowTitles-Detail 2 3 3 4 3 4" xfId="9299" xr:uid="{00000000-0005-0000-0000-0000A1750000}"/>
    <cellStyle name="RowTitles-Detail 2 3 3 4 3 4 2" xfId="25436" xr:uid="{00000000-0005-0000-0000-0000A2750000}"/>
    <cellStyle name="RowTitles-Detail 2 3 3 4 3 5" xfId="14536" xr:uid="{00000000-0005-0000-0000-0000A3750000}"/>
    <cellStyle name="RowTitles-Detail 2 3 3 4 3 5 2" xfId="27227" xr:uid="{00000000-0005-0000-0000-0000A4750000}"/>
    <cellStyle name="RowTitles-Detail 2 3 3 4 3 5 2 2" xfId="36062" xr:uid="{00000000-0005-0000-0000-0000A5750000}"/>
    <cellStyle name="RowTitles-Detail 2 3 3 4 3 6" xfId="5463" xr:uid="{00000000-0005-0000-0000-0000A6750000}"/>
    <cellStyle name="RowTitles-Detail 2 3 3 4 3 6 2" xfId="19939" xr:uid="{00000000-0005-0000-0000-0000A7750000}"/>
    <cellStyle name="RowTitles-Detail 2 3 3 4 3 7" xfId="18125" xr:uid="{00000000-0005-0000-0000-0000A8750000}"/>
    <cellStyle name="RowTitles-Detail 2 3 3 4 4" xfId="1386" xr:uid="{00000000-0005-0000-0000-0000A9750000}"/>
    <cellStyle name="RowTitles-Detail 2 3 3 4 4 2" xfId="2989" xr:uid="{00000000-0005-0000-0000-0000AA750000}"/>
    <cellStyle name="RowTitles-Detail 2 3 3 4 4 2 2" xfId="12630" xr:uid="{00000000-0005-0000-0000-0000AB750000}"/>
    <cellStyle name="RowTitles-Detail 2 3 3 4 4 2 2 2" xfId="23030" xr:uid="{00000000-0005-0000-0000-0000AC750000}"/>
    <cellStyle name="RowTitles-Detail 2 3 3 4 4 2 2 2 2" xfId="34567" xr:uid="{00000000-0005-0000-0000-0000AD750000}"/>
    <cellStyle name="RowTitles-Detail 2 3 3 4 4 2 2 3" xfId="31911" xr:uid="{00000000-0005-0000-0000-0000AE750000}"/>
    <cellStyle name="RowTitles-Detail 2 3 3 4 4 2 3" xfId="16277" xr:uid="{00000000-0005-0000-0000-0000AF750000}"/>
    <cellStyle name="RowTitles-Detail 2 3 3 4 4 2 3 2" xfId="28943" xr:uid="{00000000-0005-0000-0000-0000B0750000}"/>
    <cellStyle name="RowTitles-Detail 2 3 3 4 4 2 3 2 2" xfId="37730" xr:uid="{00000000-0005-0000-0000-0000B1750000}"/>
    <cellStyle name="RowTitles-Detail 2 3 3 4 4 2 4" xfId="7165" xr:uid="{00000000-0005-0000-0000-0000B2750000}"/>
    <cellStyle name="RowTitles-Detail 2 3 3 4 4 2 4 2" xfId="24687" xr:uid="{00000000-0005-0000-0000-0000B3750000}"/>
    <cellStyle name="RowTitles-Detail 2 3 3 4 4 2 5" xfId="26862" xr:uid="{00000000-0005-0000-0000-0000B4750000}"/>
    <cellStyle name="RowTitles-Detail 2 3 3 4 4 3" xfId="4164" xr:uid="{00000000-0005-0000-0000-0000B5750000}"/>
    <cellStyle name="RowTitles-Detail 2 3 3 4 4 3 2" xfId="13786" xr:uid="{00000000-0005-0000-0000-0000B6750000}"/>
    <cellStyle name="RowTitles-Detail 2 3 3 4 4 3 2 2" xfId="24135" xr:uid="{00000000-0005-0000-0000-0000B7750000}"/>
    <cellStyle name="RowTitles-Detail 2 3 3 4 4 3 2 2 2" xfId="35372" xr:uid="{00000000-0005-0000-0000-0000B8750000}"/>
    <cellStyle name="RowTitles-Detail 2 3 3 4 4 3 2 3" xfId="32800" xr:uid="{00000000-0005-0000-0000-0000B9750000}"/>
    <cellStyle name="RowTitles-Detail 2 3 3 4 4 3 3" xfId="17360" xr:uid="{00000000-0005-0000-0000-0000BA750000}"/>
    <cellStyle name="RowTitles-Detail 2 3 3 4 4 3 3 2" xfId="30026" xr:uid="{00000000-0005-0000-0000-0000BB750000}"/>
    <cellStyle name="RowTitles-Detail 2 3 3 4 4 3 3 2 2" xfId="38803" xr:uid="{00000000-0005-0000-0000-0000BC750000}"/>
    <cellStyle name="RowTitles-Detail 2 3 3 4 4 3 4" xfId="8673" xr:uid="{00000000-0005-0000-0000-0000BD750000}"/>
    <cellStyle name="RowTitles-Detail 2 3 3 4 4 3 4 2" xfId="5132" xr:uid="{00000000-0005-0000-0000-0000BE750000}"/>
    <cellStyle name="RowTitles-Detail 2 3 3 4 4 3 5" xfId="19585" xr:uid="{00000000-0005-0000-0000-0000BF750000}"/>
    <cellStyle name="RowTitles-Detail 2 3 3 4 4 4" xfId="9468" xr:uid="{00000000-0005-0000-0000-0000C0750000}"/>
    <cellStyle name="RowTitles-Detail 2 3 3 4 4 4 2" xfId="19342" xr:uid="{00000000-0005-0000-0000-0000C1750000}"/>
    <cellStyle name="RowTitles-Detail 2 3 3 4 4 5" xfId="11057" xr:uid="{00000000-0005-0000-0000-0000C2750000}"/>
    <cellStyle name="RowTitles-Detail 2 3 3 4 4 5 2" xfId="21494" xr:uid="{00000000-0005-0000-0000-0000C3750000}"/>
    <cellStyle name="RowTitles-Detail 2 3 3 4 4 5 2 2" xfId="33657" xr:uid="{00000000-0005-0000-0000-0000C4750000}"/>
    <cellStyle name="RowTitles-Detail 2 3 3 4 4 5 3" xfId="30815" xr:uid="{00000000-0005-0000-0000-0000C5750000}"/>
    <cellStyle name="RowTitles-Detail 2 3 3 4 4 6" xfId="14764" xr:uid="{00000000-0005-0000-0000-0000C6750000}"/>
    <cellStyle name="RowTitles-Detail 2 3 3 4 4 6 2" xfId="27447" xr:uid="{00000000-0005-0000-0000-0000C7750000}"/>
    <cellStyle name="RowTitles-Detail 2 3 3 4 4 6 2 2" xfId="36274" xr:uid="{00000000-0005-0000-0000-0000C8750000}"/>
    <cellStyle name="RowTitles-Detail 2 3 3 4 4 7" xfId="5624" xr:uid="{00000000-0005-0000-0000-0000C9750000}"/>
    <cellStyle name="RowTitles-Detail 2 3 3 4 4 7 2" xfId="26188" xr:uid="{00000000-0005-0000-0000-0000CA750000}"/>
    <cellStyle name="RowTitles-Detail 2 3 3 4 4 8" xfId="19142" xr:uid="{00000000-0005-0000-0000-0000CB750000}"/>
    <cellStyle name="RowTitles-Detail 2 3 3 4 5" xfId="1602" xr:uid="{00000000-0005-0000-0000-0000CC750000}"/>
    <cellStyle name="RowTitles-Detail 2 3 3 4 5 2" xfId="2990" xr:uid="{00000000-0005-0000-0000-0000CD750000}"/>
    <cellStyle name="RowTitles-Detail 2 3 3 4 5 2 2" xfId="12631" xr:uid="{00000000-0005-0000-0000-0000CE750000}"/>
    <cellStyle name="RowTitles-Detail 2 3 3 4 5 2 2 2" xfId="23031" xr:uid="{00000000-0005-0000-0000-0000CF750000}"/>
    <cellStyle name="RowTitles-Detail 2 3 3 4 5 2 2 2 2" xfId="34568" xr:uid="{00000000-0005-0000-0000-0000D0750000}"/>
    <cellStyle name="RowTitles-Detail 2 3 3 4 5 2 2 3" xfId="31912" xr:uid="{00000000-0005-0000-0000-0000D1750000}"/>
    <cellStyle name="RowTitles-Detail 2 3 3 4 5 2 3" xfId="16278" xr:uid="{00000000-0005-0000-0000-0000D2750000}"/>
    <cellStyle name="RowTitles-Detail 2 3 3 4 5 2 3 2" xfId="28944" xr:uid="{00000000-0005-0000-0000-0000D3750000}"/>
    <cellStyle name="RowTitles-Detail 2 3 3 4 5 2 3 2 2" xfId="37731" xr:uid="{00000000-0005-0000-0000-0000D4750000}"/>
    <cellStyle name="RowTitles-Detail 2 3 3 4 5 2 4" xfId="7646" xr:uid="{00000000-0005-0000-0000-0000D5750000}"/>
    <cellStyle name="RowTitles-Detail 2 3 3 4 5 2 4 2" xfId="5423" xr:uid="{00000000-0005-0000-0000-0000D6750000}"/>
    <cellStyle name="RowTitles-Detail 2 3 3 4 5 2 5" xfId="24945" xr:uid="{00000000-0005-0000-0000-0000D7750000}"/>
    <cellStyle name="RowTitles-Detail 2 3 3 4 5 3" xfId="4380" xr:uid="{00000000-0005-0000-0000-0000D8750000}"/>
    <cellStyle name="RowTitles-Detail 2 3 3 4 5 3 2" xfId="14002" xr:uid="{00000000-0005-0000-0000-0000D9750000}"/>
    <cellStyle name="RowTitles-Detail 2 3 3 4 5 3 2 2" xfId="24341" xr:uid="{00000000-0005-0000-0000-0000DA750000}"/>
    <cellStyle name="RowTitles-Detail 2 3 3 4 5 3 2 2 2" xfId="35512" xr:uid="{00000000-0005-0000-0000-0000DB750000}"/>
    <cellStyle name="RowTitles-Detail 2 3 3 4 5 3 2 3" xfId="32961" xr:uid="{00000000-0005-0000-0000-0000DC750000}"/>
    <cellStyle name="RowTitles-Detail 2 3 3 4 5 3 3" xfId="17558" xr:uid="{00000000-0005-0000-0000-0000DD750000}"/>
    <cellStyle name="RowTitles-Detail 2 3 3 4 5 3 3 2" xfId="30224" xr:uid="{00000000-0005-0000-0000-0000DE750000}"/>
    <cellStyle name="RowTitles-Detail 2 3 3 4 5 3 3 2 2" xfId="39001" xr:uid="{00000000-0005-0000-0000-0000DF750000}"/>
    <cellStyle name="RowTitles-Detail 2 3 3 4 5 3 4" xfId="9969" xr:uid="{00000000-0005-0000-0000-0000E0750000}"/>
    <cellStyle name="RowTitles-Detail 2 3 3 4 5 3 4 2" xfId="20281" xr:uid="{00000000-0005-0000-0000-0000E1750000}"/>
    <cellStyle name="RowTitles-Detail 2 3 3 4 5 3 5" xfId="18402" xr:uid="{00000000-0005-0000-0000-0000E2750000}"/>
    <cellStyle name="RowTitles-Detail 2 3 3 4 5 4" xfId="11273" xr:uid="{00000000-0005-0000-0000-0000E3750000}"/>
    <cellStyle name="RowTitles-Detail 2 3 3 4 5 4 2" xfId="21702" xr:uid="{00000000-0005-0000-0000-0000E4750000}"/>
    <cellStyle name="RowTitles-Detail 2 3 3 4 5 4 2 2" xfId="33797" xr:uid="{00000000-0005-0000-0000-0000E5750000}"/>
    <cellStyle name="RowTitles-Detail 2 3 3 4 5 4 3" xfId="30976" xr:uid="{00000000-0005-0000-0000-0000E6750000}"/>
    <cellStyle name="RowTitles-Detail 2 3 3 4 5 5" xfId="14980" xr:uid="{00000000-0005-0000-0000-0000E7750000}"/>
    <cellStyle name="RowTitles-Detail 2 3 3 4 5 5 2" xfId="27654" xr:uid="{00000000-0005-0000-0000-0000E8750000}"/>
    <cellStyle name="RowTitles-Detail 2 3 3 4 5 5 2 2" xfId="36472" xr:uid="{00000000-0005-0000-0000-0000E9750000}"/>
    <cellStyle name="RowTitles-Detail 2 3 3 4 5 6" xfId="6100" xr:uid="{00000000-0005-0000-0000-0000EA750000}"/>
    <cellStyle name="RowTitles-Detail 2 3 3 4 5 6 2" xfId="18006" xr:uid="{00000000-0005-0000-0000-0000EB750000}"/>
    <cellStyle name="RowTitles-Detail 2 3 3 4 5 7" xfId="19605" xr:uid="{00000000-0005-0000-0000-0000EC750000}"/>
    <cellStyle name="RowTitles-Detail 2 3 3 4 6" xfId="1804" xr:uid="{00000000-0005-0000-0000-0000ED750000}"/>
    <cellStyle name="RowTitles-Detail 2 3 3 4 6 2" xfId="2991" xr:uid="{00000000-0005-0000-0000-0000EE750000}"/>
    <cellStyle name="RowTitles-Detail 2 3 3 4 6 2 2" xfId="12632" xr:uid="{00000000-0005-0000-0000-0000EF750000}"/>
    <cellStyle name="RowTitles-Detail 2 3 3 4 6 2 2 2" xfId="23032" xr:uid="{00000000-0005-0000-0000-0000F0750000}"/>
    <cellStyle name="RowTitles-Detail 2 3 3 4 6 2 2 2 2" xfId="34569" xr:uid="{00000000-0005-0000-0000-0000F1750000}"/>
    <cellStyle name="RowTitles-Detail 2 3 3 4 6 2 2 3" xfId="31913" xr:uid="{00000000-0005-0000-0000-0000F2750000}"/>
    <cellStyle name="RowTitles-Detail 2 3 3 4 6 2 3" xfId="16279" xr:uid="{00000000-0005-0000-0000-0000F3750000}"/>
    <cellStyle name="RowTitles-Detail 2 3 3 4 6 2 3 2" xfId="28945" xr:uid="{00000000-0005-0000-0000-0000F4750000}"/>
    <cellStyle name="RowTitles-Detail 2 3 3 4 6 2 3 2 2" xfId="37732" xr:uid="{00000000-0005-0000-0000-0000F5750000}"/>
    <cellStyle name="RowTitles-Detail 2 3 3 4 6 2 4" xfId="7647" xr:uid="{00000000-0005-0000-0000-0000F6750000}"/>
    <cellStyle name="RowTitles-Detail 2 3 3 4 6 2 4 2" xfId="18717" xr:uid="{00000000-0005-0000-0000-0000F7750000}"/>
    <cellStyle name="RowTitles-Detail 2 3 3 4 6 2 5" xfId="20418" xr:uid="{00000000-0005-0000-0000-0000F8750000}"/>
    <cellStyle name="RowTitles-Detail 2 3 3 4 6 3" xfId="4582" xr:uid="{00000000-0005-0000-0000-0000F9750000}"/>
    <cellStyle name="RowTitles-Detail 2 3 3 4 6 3 2" xfId="14204" xr:uid="{00000000-0005-0000-0000-0000FA750000}"/>
    <cellStyle name="RowTitles-Detail 2 3 3 4 6 3 2 2" xfId="24533" xr:uid="{00000000-0005-0000-0000-0000FB750000}"/>
    <cellStyle name="RowTitles-Detail 2 3 3 4 6 3 2 2 2" xfId="35643" xr:uid="{00000000-0005-0000-0000-0000FC750000}"/>
    <cellStyle name="RowTitles-Detail 2 3 3 4 6 3 2 3" xfId="33113" xr:uid="{00000000-0005-0000-0000-0000FD750000}"/>
    <cellStyle name="RowTitles-Detail 2 3 3 4 6 3 3" xfId="17745" xr:uid="{00000000-0005-0000-0000-0000FE750000}"/>
    <cellStyle name="RowTitles-Detail 2 3 3 4 6 3 3 2" xfId="30411" xr:uid="{00000000-0005-0000-0000-0000FF750000}"/>
    <cellStyle name="RowTitles-Detail 2 3 3 4 6 3 3 2 2" xfId="39188" xr:uid="{00000000-0005-0000-0000-000000760000}"/>
    <cellStyle name="RowTitles-Detail 2 3 3 4 6 3 4" xfId="9970" xr:uid="{00000000-0005-0000-0000-000001760000}"/>
    <cellStyle name="RowTitles-Detail 2 3 3 4 6 3 4 2" xfId="24603" xr:uid="{00000000-0005-0000-0000-000002760000}"/>
    <cellStyle name="RowTitles-Detail 2 3 3 4 6 3 5" xfId="6226" xr:uid="{00000000-0005-0000-0000-000003760000}"/>
    <cellStyle name="RowTitles-Detail 2 3 3 4 6 4" xfId="11475" xr:uid="{00000000-0005-0000-0000-000004760000}"/>
    <cellStyle name="RowTitles-Detail 2 3 3 4 6 4 2" xfId="21898" xr:uid="{00000000-0005-0000-0000-000005760000}"/>
    <cellStyle name="RowTitles-Detail 2 3 3 4 6 4 2 2" xfId="33928" xr:uid="{00000000-0005-0000-0000-000006760000}"/>
    <cellStyle name="RowTitles-Detail 2 3 3 4 6 4 3" xfId="31128" xr:uid="{00000000-0005-0000-0000-000007760000}"/>
    <cellStyle name="RowTitles-Detail 2 3 3 4 6 5" xfId="15182" xr:uid="{00000000-0005-0000-0000-000008760000}"/>
    <cellStyle name="RowTitles-Detail 2 3 3 4 6 5 2" xfId="27849" xr:uid="{00000000-0005-0000-0000-000009760000}"/>
    <cellStyle name="RowTitles-Detail 2 3 3 4 6 5 2 2" xfId="36659" xr:uid="{00000000-0005-0000-0000-00000A760000}"/>
    <cellStyle name="RowTitles-Detail 2 3 3 4 6 6" xfId="6101" xr:uid="{00000000-0005-0000-0000-00000B760000}"/>
    <cellStyle name="RowTitles-Detail 2 3 3 4 6 6 2" xfId="25991" xr:uid="{00000000-0005-0000-0000-00000C760000}"/>
    <cellStyle name="RowTitles-Detail 2 3 3 4 6 7" xfId="20411" xr:uid="{00000000-0005-0000-0000-00000D760000}"/>
    <cellStyle name="RowTitles-Detail 2 3 3 4 7" xfId="2986" xr:uid="{00000000-0005-0000-0000-00000E760000}"/>
    <cellStyle name="RowTitles-Detail 2 3 3 4 7 2" xfId="12627" xr:uid="{00000000-0005-0000-0000-00000F760000}"/>
    <cellStyle name="RowTitles-Detail 2 3 3 4 7 2 2" xfId="23027" xr:uid="{00000000-0005-0000-0000-000010760000}"/>
    <cellStyle name="RowTitles-Detail 2 3 3 4 7 2 2 2" xfId="34564" xr:uid="{00000000-0005-0000-0000-000011760000}"/>
    <cellStyle name="RowTitles-Detail 2 3 3 4 7 2 3" xfId="31908" xr:uid="{00000000-0005-0000-0000-000012760000}"/>
    <cellStyle name="RowTitles-Detail 2 3 3 4 7 3" xfId="16274" xr:uid="{00000000-0005-0000-0000-000013760000}"/>
    <cellStyle name="RowTitles-Detail 2 3 3 4 7 3 2" xfId="28940" xr:uid="{00000000-0005-0000-0000-000014760000}"/>
    <cellStyle name="RowTitles-Detail 2 3 3 4 7 3 2 2" xfId="37727" xr:uid="{00000000-0005-0000-0000-000015760000}"/>
    <cellStyle name="RowTitles-Detail 2 3 3 4 7 4" xfId="6558" xr:uid="{00000000-0005-0000-0000-000016760000}"/>
    <cellStyle name="RowTitles-Detail 2 3 3 4 7 4 2" xfId="18038" xr:uid="{00000000-0005-0000-0000-000017760000}"/>
    <cellStyle name="RowTitles-Detail 2 3 3 4 7 5" xfId="9012" xr:uid="{00000000-0005-0000-0000-000018760000}"/>
    <cellStyle name="RowTitles-Detail 2 3 3 4 8" xfId="8813" xr:uid="{00000000-0005-0000-0000-000019760000}"/>
    <cellStyle name="RowTitles-Detail 2 3 3 4 8 2" xfId="21263" xr:uid="{00000000-0005-0000-0000-00001A760000}"/>
    <cellStyle name="RowTitles-Detail 2 3 3 4 9" xfId="10831" xr:uid="{00000000-0005-0000-0000-00001B760000}"/>
    <cellStyle name="RowTitles-Detail 2 3 3 4 9 2" xfId="20739" xr:uid="{00000000-0005-0000-0000-00001C760000}"/>
    <cellStyle name="RowTitles-Detail 2 3 3 4 9 2 2" xfId="33316" xr:uid="{00000000-0005-0000-0000-00001D760000}"/>
    <cellStyle name="RowTitles-Detail 2 3 3 4_STUD aligned by INSTIT" xfId="5067" xr:uid="{00000000-0005-0000-0000-00001E760000}"/>
    <cellStyle name="RowTitles-Detail 2 3 3 5" xfId="683" xr:uid="{00000000-0005-0000-0000-00001F760000}"/>
    <cellStyle name="RowTitles-Detail 2 3 3 5 2" xfId="2992" xr:uid="{00000000-0005-0000-0000-000020760000}"/>
    <cellStyle name="RowTitles-Detail 2 3 3 5 2 2" xfId="12633" xr:uid="{00000000-0005-0000-0000-000021760000}"/>
    <cellStyle name="RowTitles-Detail 2 3 3 5 2 2 2" xfId="23033" xr:uid="{00000000-0005-0000-0000-000022760000}"/>
    <cellStyle name="RowTitles-Detail 2 3 3 5 2 2 2 2" xfId="34570" xr:uid="{00000000-0005-0000-0000-000023760000}"/>
    <cellStyle name="RowTitles-Detail 2 3 3 5 2 2 3" xfId="31914" xr:uid="{00000000-0005-0000-0000-000024760000}"/>
    <cellStyle name="RowTitles-Detail 2 3 3 5 2 3" xfId="16280" xr:uid="{00000000-0005-0000-0000-000025760000}"/>
    <cellStyle name="RowTitles-Detail 2 3 3 5 2 3 2" xfId="28946" xr:uid="{00000000-0005-0000-0000-000026760000}"/>
    <cellStyle name="RowTitles-Detail 2 3 3 5 2 3 2 2" xfId="37733" xr:uid="{00000000-0005-0000-0000-000027760000}"/>
    <cellStyle name="RowTitles-Detail 2 3 3 5 2 4" xfId="6668" xr:uid="{00000000-0005-0000-0000-000028760000}"/>
    <cellStyle name="RowTitles-Detail 2 3 3 5 2 4 2" xfId="25247" xr:uid="{00000000-0005-0000-0000-000029760000}"/>
    <cellStyle name="RowTitles-Detail 2 3 3 5 2 5" xfId="19197" xr:uid="{00000000-0005-0000-0000-00002A760000}"/>
    <cellStyle name="RowTitles-Detail 2 3 3 5 3" xfId="3473" xr:uid="{00000000-0005-0000-0000-00002B760000}"/>
    <cellStyle name="RowTitles-Detail 2 3 3 5 3 2" xfId="13107" xr:uid="{00000000-0005-0000-0000-00002C760000}"/>
    <cellStyle name="RowTitles-Detail 2 3 3 5 3 2 2" xfId="23475" xr:uid="{00000000-0005-0000-0000-00002D760000}"/>
    <cellStyle name="RowTitles-Detail 2 3 3 5 3 2 2 2" xfId="34941" xr:uid="{00000000-0005-0000-0000-00002E760000}"/>
    <cellStyle name="RowTitles-Detail 2 3 3 5 3 2 3" xfId="32300" xr:uid="{00000000-0005-0000-0000-00002F760000}"/>
    <cellStyle name="RowTitles-Detail 2 3 3 5 3 3" xfId="16716" xr:uid="{00000000-0005-0000-0000-000030760000}"/>
    <cellStyle name="RowTitles-Detail 2 3 3 5 3 3 2" xfId="29382" xr:uid="{00000000-0005-0000-0000-000031760000}"/>
    <cellStyle name="RowTitles-Detail 2 3 3 5 3 3 2 2" xfId="38165" xr:uid="{00000000-0005-0000-0000-000032760000}"/>
    <cellStyle name="RowTitles-Detail 2 3 3 5 3 4" xfId="8175" xr:uid="{00000000-0005-0000-0000-000033760000}"/>
    <cellStyle name="RowTitles-Detail 2 3 3 5 3 4 2" xfId="20101" xr:uid="{00000000-0005-0000-0000-000034760000}"/>
    <cellStyle name="RowTitles-Detail 2 3 3 5 3 5" xfId="20754" xr:uid="{00000000-0005-0000-0000-000035760000}"/>
    <cellStyle name="RowTitles-Detail 2 3 3 5 4" xfId="8726" xr:uid="{00000000-0005-0000-0000-000036760000}"/>
    <cellStyle name="RowTitles-Detail 2 3 3 5 4 2" xfId="19920" xr:uid="{00000000-0005-0000-0000-000037760000}"/>
    <cellStyle name="RowTitles-Detail 2 3 3 5 5" xfId="10475" xr:uid="{00000000-0005-0000-0000-000038760000}"/>
    <cellStyle name="RowTitles-Detail 2 3 3 5 5 2" xfId="20978" xr:uid="{00000000-0005-0000-0000-000039760000}"/>
    <cellStyle name="RowTitles-Detail 2 3 3 5 5 2 2" xfId="33369" xr:uid="{00000000-0005-0000-0000-00003A760000}"/>
    <cellStyle name="RowTitles-Detail 2 3 3 5 5 3" xfId="30476" xr:uid="{00000000-0005-0000-0000-00003B760000}"/>
    <cellStyle name="RowTitles-Detail 2 3 3 5 6" xfId="10225" xr:uid="{00000000-0005-0000-0000-00003C760000}"/>
    <cellStyle name="RowTitles-Detail 2 3 3 5 6 2" xfId="24777" xr:uid="{00000000-0005-0000-0000-00003D760000}"/>
    <cellStyle name="RowTitles-Detail 2 3 3 5 6 2 2" xfId="35664" xr:uid="{00000000-0005-0000-0000-00003E760000}"/>
    <cellStyle name="RowTitles-Detail 2 3 3 6" xfId="965" xr:uid="{00000000-0005-0000-0000-00003F760000}"/>
    <cellStyle name="RowTitles-Detail 2 3 3 6 2" xfId="2993" xr:uid="{00000000-0005-0000-0000-000040760000}"/>
    <cellStyle name="RowTitles-Detail 2 3 3 6 2 2" xfId="12634" xr:uid="{00000000-0005-0000-0000-000041760000}"/>
    <cellStyle name="RowTitles-Detail 2 3 3 6 2 2 2" xfId="23034" xr:uid="{00000000-0005-0000-0000-000042760000}"/>
    <cellStyle name="RowTitles-Detail 2 3 3 6 2 2 2 2" xfId="34571" xr:uid="{00000000-0005-0000-0000-000043760000}"/>
    <cellStyle name="RowTitles-Detail 2 3 3 6 2 2 3" xfId="31915" xr:uid="{00000000-0005-0000-0000-000044760000}"/>
    <cellStyle name="RowTitles-Detail 2 3 3 6 2 3" xfId="16281" xr:uid="{00000000-0005-0000-0000-000045760000}"/>
    <cellStyle name="RowTitles-Detail 2 3 3 6 2 3 2" xfId="28947" xr:uid="{00000000-0005-0000-0000-000046760000}"/>
    <cellStyle name="RowTitles-Detail 2 3 3 6 2 3 2 2" xfId="37734" xr:uid="{00000000-0005-0000-0000-000047760000}"/>
    <cellStyle name="RowTitles-Detail 2 3 3 6 2 4" xfId="6651" xr:uid="{00000000-0005-0000-0000-000048760000}"/>
    <cellStyle name="RowTitles-Detail 2 3 3 6 2 4 2" xfId="19960" xr:uid="{00000000-0005-0000-0000-000049760000}"/>
    <cellStyle name="RowTitles-Detail 2 3 3 6 2 5" xfId="19262" xr:uid="{00000000-0005-0000-0000-00004A760000}"/>
    <cellStyle name="RowTitles-Detail 2 3 3 6 3" xfId="3743" xr:uid="{00000000-0005-0000-0000-00004B760000}"/>
    <cellStyle name="RowTitles-Detail 2 3 3 6 3 2" xfId="13370" xr:uid="{00000000-0005-0000-0000-00004C760000}"/>
    <cellStyle name="RowTitles-Detail 2 3 3 6 3 2 2" xfId="23735" xr:uid="{00000000-0005-0000-0000-00004D760000}"/>
    <cellStyle name="RowTitles-Detail 2 3 3 6 3 2 2 2" xfId="35105" xr:uid="{00000000-0005-0000-0000-00004E760000}"/>
    <cellStyle name="RowTitles-Detail 2 3 3 6 3 2 3" xfId="32489" xr:uid="{00000000-0005-0000-0000-00004F760000}"/>
    <cellStyle name="RowTitles-Detail 2 3 3 6 3 3" xfId="16969" xr:uid="{00000000-0005-0000-0000-000050760000}"/>
    <cellStyle name="RowTitles-Detail 2 3 3 6 3 3 2" xfId="29635" xr:uid="{00000000-0005-0000-0000-000051760000}"/>
    <cellStyle name="RowTitles-Detail 2 3 3 6 3 3 2 2" xfId="38414" xr:uid="{00000000-0005-0000-0000-000052760000}"/>
    <cellStyle name="RowTitles-Detail 2 3 3 6 3 4" xfId="8158" xr:uid="{00000000-0005-0000-0000-000053760000}"/>
    <cellStyle name="RowTitles-Detail 2 3 3 6 3 4 2" xfId="20679" xr:uid="{00000000-0005-0000-0000-000054760000}"/>
    <cellStyle name="RowTitles-Detail 2 3 3 6 3 5" xfId="25685" xr:uid="{00000000-0005-0000-0000-000055760000}"/>
    <cellStyle name="RowTitles-Detail 2 3 3 6 4" xfId="8737" xr:uid="{00000000-0005-0000-0000-000056760000}"/>
    <cellStyle name="RowTitles-Detail 2 3 3 6 4 2" xfId="18364" xr:uid="{00000000-0005-0000-0000-000057760000}"/>
    <cellStyle name="RowTitles-Detail 2 3 3 6 5" xfId="14372" xr:uid="{00000000-0005-0000-0000-000058760000}"/>
    <cellStyle name="RowTitles-Detail 2 3 3 6 5 2" xfId="27069" xr:uid="{00000000-0005-0000-0000-000059760000}"/>
    <cellStyle name="RowTitles-Detail 2 3 3 6 5 2 2" xfId="35908" xr:uid="{00000000-0005-0000-0000-00005A760000}"/>
    <cellStyle name="RowTitles-Detail 2 3 3 6 6" xfId="5195" xr:uid="{00000000-0005-0000-0000-00005B760000}"/>
    <cellStyle name="RowTitles-Detail 2 3 3 6 6 2" xfId="26749" xr:uid="{00000000-0005-0000-0000-00005C760000}"/>
    <cellStyle name="RowTitles-Detail 2 3 3 6 7" xfId="25375" xr:uid="{00000000-0005-0000-0000-00005D760000}"/>
    <cellStyle name="RowTitles-Detail 2 3 3 7" xfId="1202" xr:uid="{00000000-0005-0000-0000-00005E760000}"/>
    <cellStyle name="RowTitles-Detail 2 3 3 7 2" xfId="2994" xr:uid="{00000000-0005-0000-0000-00005F760000}"/>
    <cellStyle name="RowTitles-Detail 2 3 3 7 2 2" xfId="12635" xr:uid="{00000000-0005-0000-0000-000060760000}"/>
    <cellStyle name="RowTitles-Detail 2 3 3 7 2 2 2" xfId="23035" xr:uid="{00000000-0005-0000-0000-000061760000}"/>
    <cellStyle name="RowTitles-Detail 2 3 3 7 2 2 2 2" xfId="34572" xr:uid="{00000000-0005-0000-0000-000062760000}"/>
    <cellStyle name="RowTitles-Detail 2 3 3 7 2 2 3" xfId="31916" xr:uid="{00000000-0005-0000-0000-000063760000}"/>
    <cellStyle name="RowTitles-Detail 2 3 3 7 2 3" xfId="16282" xr:uid="{00000000-0005-0000-0000-000064760000}"/>
    <cellStyle name="RowTitles-Detail 2 3 3 7 2 3 2" xfId="28948" xr:uid="{00000000-0005-0000-0000-000065760000}"/>
    <cellStyle name="RowTitles-Detail 2 3 3 7 2 3 2 2" xfId="37735" xr:uid="{00000000-0005-0000-0000-000066760000}"/>
    <cellStyle name="RowTitles-Detail 2 3 3 7 2 4" xfId="7055" xr:uid="{00000000-0005-0000-0000-000067760000}"/>
    <cellStyle name="RowTitles-Detail 2 3 3 7 2 4 2" xfId="4833" xr:uid="{00000000-0005-0000-0000-000068760000}"/>
    <cellStyle name="RowTitles-Detail 2 3 3 7 2 5" xfId="22240" xr:uid="{00000000-0005-0000-0000-000069760000}"/>
    <cellStyle name="RowTitles-Detail 2 3 3 7 3" xfId="3980" xr:uid="{00000000-0005-0000-0000-00006A760000}"/>
    <cellStyle name="RowTitles-Detail 2 3 3 7 3 2" xfId="13602" xr:uid="{00000000-0005-0000-0000-00006B760000}"/>
    <cellStyle name="RowTitles-Detail 2 3 3 7 3 2 2" xfId="23959" xr:uid="{00000000-0005-0000-0000-00006C760000}"/>
    <cellStyle name="RowTitles-Detail 2 3 3 7 3 2 2 2" xfId="35252" xr:uid="{00000000-0005-0000-0000-00006D760000}"/>
    <cellStyle name="RowTitles-Detail 2 3 3 7 3 2 3" xfId="32662" xr:uid="{00000000-0005-0000-0000-00006E760000}"/>
    <cellStyle name="RowTitles-Detail 2 3 3 7 3 3" xfId="17186" xr:uid="{00000000-0005-0000-0000-00006F760000}"/>
    <cellStyle name="RowTitles-Detail 2 3 3 7 3 3 2" xfId="29852" xr:uid="{00000000-0005-0000-0000-000070760000}"/>
    <cellStyle name="RowTitles-Detail 2 3 3 7 3 3 2 2" xfId="38629" xr:uid="{00000000-0005-0000-0000-000071760000}"/>
    <cellStyle name="RowTitles-Detail 2 3 3 7 3 4" xfId="8563" xr:uid="{00000000-0005-0000-0000-000072760000}"/>
    <cellStyle name="RowTitles-Detail 2 3 3 7 3 4 2" xfId="19279" xr:uid="{00000000-0005-0000-0000-000073760000}"/>
    <cellStyle name="RowTitles-Detail 2 3 3 7 3 5" xfId="20716" xr:uid="{00000000-0005-0000-0000-000074760000}"/>
    <cellStyle name="RowTitles-Detail 2 3 3 7 4" xfId="9359" xr:uid="{00000000-0005-0000-0000-000075760000}"/>
    <cellStyle name="RowTitles-Detail 2 3 3 7 4 2" xfId="5410" xr:uid="{00000000-0005-0000-0000-000076760000}"/>
    <cellStyle name="RowTitles-Detail 2 3 3 7 5" xfId="10873" xr:uid="{00000000-0005-0000-0000-000077760000}"/>
    <cellStyle name="RowTitles-Detail 2 3 3 7 5 2" xfId="21318" xr:uid="{00000000-0005-0000-0000-000078760000}"/>
    <cellStyle name="RowTitles-Detail 2 3 3 7 5 2 2" xfId="33537" xr:uid="{00000000-0005-0000-0000-000079760000}"/>
    <cellStyle name="RowTitles-Detail 2 3 3 7 5 3" xfId="30677" xr:uid="{00000000-0005-0000-0000-00007A760000}"/>
    <cellStyle name="RowTitles-Detail 2 3 3 7 6" xfId="14580" xr:uid="{00000000-0005-0000-0000-00007B760000}"/>
    <cellStyle name="RowTitles-Detail 2 3 3 7 6 2" xfId="27269" xr:uid="{00000000-0005-0000-0000-00007C760000}"/>
    <cellStyle name="RowTitles-Detail 2 3 3 7 6 2 2" xfId="36100" xr:uid="{00000000-0005-0000-0000-00007D760000}"/>
    <cellStyle name="RowTitles-Detail 2 3 3 7 7" xfId="5515" xr:uid="{00000000-0005-0000-0000-00007E760000}"/>
    <cellStyle name="RowTitles-Detail 2 3 3 7 7 2" xfId="18075" xr:uid="{00000000-0005-0000-0000-00007F760000}"/>
    <cellStyle name="RowTitles-Detail 2 3 3 7 8" xfId="24598" xr:uid="{00000000-0005-0000-0000-000080760000}"/>
    <cellStyle name="RowTitles-Detail 2 3 3 8" xfId="1423" xr:uid="{00000000-0005-0000-0000-000081760000}"/>
    <cellStyle name="RowTitles-Detail 2 3 3 8 2" xfId="2995" xr:uid="{00000000-0005-0000-0000-000082760000}"/>
    <cellStyle name="RowTitles-Detail 2 3 3 8 2 2" xfId="12636" xr:uid="{00000000-0005-0000-0000-000083760000}"/>
    <cellStyle name="RowTitles-Detail 2 3 3 8 2 2 2" xfId="23036" xr:uid="{00000000-0005-0000-0000-000084760000}"/>
    <cellStyle name="RowTitles-Detail 2 3 3 8 2 2 2 2" xfId="34573" xr:uid="{00000000-0005-0000-0000-000085760000}"/>
    <cellStyle name="RowTitles-Detail 2 3 3 8 2 2 3" xfId="31917" xr:uid="{00000000-0005-0000-0000-000086760000}"/>
    <cellStyle name="RowTitles-Detail 2 3 3 8 2 3" xfId="16283" xr:uid="{00000000-0005-0000-0000-000087760000}"/>
    <cellStyle name="RowTitles-Detail 2 3 3 8 2 3 2" xfId="28949" xr:uid="{00000000-0005-0000-0000-000088760000}"/>
    <cellStyle name="RowTitles-Detail 2 3 3 8 2 3 2 2" xfId="37736" xr:uid="{00000000-0005-0000-0000-000089760000}"/>
    <cellStyle name="RowTitles-Detail 2 3 3 8 2 4" xfId="7648" xr:uid="{00000000-0005-0000-0000-00008A760000}"/>
    <cellStyle name="RowTitles-Detail 2 3 3 8 2 4 2" xfId="25005" xr:uid="{00000000-0005-0000-0000-00008B760000}"/>
    <cellStyle name="RowTitles-Detail 2 3 3 8 2 5" xfId="26734" xr:uid="{00000000-0005-0000-0000-00008C760000}"/>
    <cellStyle name="RowTitles-Detail 2 3 3 8 3" xfId="4201" xr:uid="{00000000-0005-0000-0000-00008D760000}"/>
    <cellStyle name="RowTitles-Detail 2 3 3 8 3 2" xfId="13823" xr:uid="{00000000-0005-0000-0000-00008E760000}"/>
    <cellStyle name="RowTitles-Detail 2 3 3 8 3 2 2" xfId="24168" xr:uid="{00000000-0005-0000-0000-00008F760000}"/>
    <cellStyle name="RowTitles-Detail 2 3 3 8 3 2 2 2" xfId="35395" xr:uid="{00000000-0005-0000-0000-000090760000}"/>
    <cellStyle name="RowTitles-Detail 2 3 3 8 3 2 3" xfId="32826" xr:uid="{00000000-0005-0000-0000-000091760000}"/>
    <cellStyle name="RowTitles-Detail 2 3 3 8 3 3" xfId="17389" xr:uid="{00000000-0005-0000-0000-000092760000}"/>
    <cellStyle name="RowTitles-Detail 2 3 3 8 3 3 2" xfId="30055" xr:uid="{00000000-0005-0000-0000-000093760000}"/>
    <cellStyle name="RowTitles-Detail 2 3 3 8 3 3 2 2" xfId="38832" xr:uid="{00000000-0005-0000-0000-000094760000}"/>
    <cellStyle name="RowTitles-Detail 2 3 3 8 3 4" xfId="9971" xr:uid="{00000000-0005-0000-0000-000095760000}"/>
    <cellStyle name="RowTitles-Detail 2 3 3 8 3 4 2" xfId="23851" xr:uid="{00000000-0005-0000-0000-000096760000}"/>
    <cellStyle name="RowTitles-Detail 2 3 3 8 3 5" xfId="20652" xr:uid="{00000000-0005-0000-0000-000097760000}"/>
    <cellStyle name="RowTitles-Detail 2 3 3 8 4" xfId="11094" xr:uid="{00000000-0005-0000-0000-000098760000}"/>
    <cellStyle name="RowTitles-Detail 2 3 3 8 4 2" xfId="21528" xr:uid="{00000000-0005-0000-0000-000099760000}"/>
    <cellStyle name="RowTitles-Detail 2 3 3 8 4 2 2" xfId="33680" xr:uid="{00000000-0005-0000-0000-00009A760000}"/>
    <cellStyle name="RowTitles-Detail 2 3 3 8 4 3" xfId="30841" xr:uid="{00000000-0005-0000-0000-00009B760000}"/>
    <cellStyle name="RowTitles-Detail 2 3 3 8 5" xfId="14801" xr:uid="{00000000-0005-0000-0000-00009C760000}"/>
    <cellStyle name="RowTitles-Detail 2 3 3 8 5 2" xfId="27482" xr:uid="{00000000-0005-0000-0000-00009D760000}"/>
    <cellStyle name="RowTitles-Detail 2 3 3 8 5 2 2" xfId="36303" xr:uid="{00000000-0005-0000-0000-00009E760000}"/>
    <cellStyle name="RowTitles-Detail 2 3 3 8 6" xfId="6102" xr:uid="{00000000-0005-0000-0000-00009F760000}"/>
    <cellStyle name="RowTitles-Detail 2 3 3 8 6 2" xfId="26096" xr:uid="{00000000-0005-0000-0000-0000A0760000}"/>
    <cellStyle name="RowTitles-Detail 2 3 3 8 7" xfId="25052" xr:uid="{00000000-0005-0000-0000-0000A1760000}"/>
    <cellStyle name="RowTitles-Detail 2 3 3 9" xfId="1628" xr:uid="{00000000-0005-0000-0000-0000A2760000}"/>
    <cellStyle name="RowTitles-Detail 2 3 3 9 2" xfId="2996" xr:uid="{00000000-0005-0000-0000-0000A3760000}"/>
    <cellStyle name="RowTitles-Detail 2 3 3 9 2 2" xfId="12637" xr:uid="{00000000-0005-0000-0000-0000A4760000}"/>
    <cellStyle name="RowTitles-Detail 2 3 3 9 2 2 2" xfId="23037" xr:uid="{00000000-0005-0000-0000-0000A5760000}"/>
    <cellStyle name="RowTitles-Detail 2 3 3 9 2 2 2 2" xfId="34574" xr:uid="{00000000-0005-0000-0000-0000A6760000}"/>
    <cellStyle name="RowTitles-Detail 2 3 3 9 2 2 3" xfId="31918" xr:uid="{00000000-0005-0000-0000-0000A7760000}"/>
    <cellStyle name="RowTitles-Detail 2 3 3 9 2 3" xfId="16284" xr:uid="{00000000-0005-0000-0000-0000A8760000}"/>
    <cellStyle name="RowTitles-Detail 2 3 3 9 2 3 2" xfId="28950" xr:uid="{00000000-0005-0000-0000-0000A9760000}"/>
    <cellStyle name="RowTitles-Detail 2 3 3 9 2 3 2 2" xfId="37737" xr:uid="{00000000-0005-0000-0000-0000AA760000}"/>
    <cellStyle name="RowTitles-Detail 2 3 3 9 2 4" xfId="7649" xr:uid="{00000000-0005-0000-0000-0000AB760000}"/>
    <cellStyle name="RowTitles-Detail 2 3 3 9 2 4 2" xfId="20596" xr:uid="{00000000-0005-0000-0000-0000AC760000}"/>
    <cellStyle name="RowTitles-Detail 2 3 3 9 2 5" xfId="18171" xr:uid="{00000000-0005-0000-0000-0000AD760000}"/>
    <cellStyle name="RowTitles-Detail 2 3 3 9 3" xfId="4406" xr:uid="{00000000-0005-0000-0000-0000AE760000}"/>
    <cellStyle name="RowTitles-Detail 2 3 3 9 3 2" xfId="14028" xr:uid="{00000000-0005-0000-0000-0000AF760000}"/>
    <cellStyle name="RowTitles-Detail 2 3 3 9 3 2 2" xfId="24365" xr:uid="{00000000-0005-0000-0000-0000B0760000}"/>
    <cellStyle name="RowTitles-Detail 2 3 3 9 3 2 2 2" xfId="35529" xr:uid="{00000000-0005-0000-0000-0000B1760000}"/>
    <cellStyle name="RowTitles-Detail 2 3 3 9 3 2 3" xfId="32981" xr:uid="{00000000-0005-0000-0000-0000B2760000}"/>
    <cellStyle name="RowTitles-Detail 2 3 3 9 3 3" xfId="17579" xr:uid="{00000000-0005-0000-0000-0000B3760000}"/>
    <cellStyle name="RowTitles-Detail 2 3 3 9 3 3 2" xfId="30245" xr:uid="{00000000-0005-0000-0000-0000B4760000}"/>
    <cellStyle name="RowTitles-Detail 2 3 3 9 3 3 2 2" xfId="39022" xr:uid="{00000000-0005-0000-0000-0000B5760000}"/>
    <cellStyle name="RowTitles-Detail 2 3 3 9 3 4" xfId="9972" xr:uid="{00000000-0005-0000-0000-0000B6760000}"/>
    <cellStyle name="RowTitles-Detail 2 3 3 9 3 4 2" xfId="26454" xr:uid="{00000000-0005-0000-0000-0000B7760000}"/>
    <cellStyle name="RowTitles-Detail 2 3 3 9 3 5" xfId="19242" xr:uid="{00000000-0005-0000-0000-0000B8760000}"/>
    <cellStyle name="RowTitles-Detail 2 3 3 9 4" xfId="11299" xr:uid="{00000000-0005-0000-0000-0000B9760000}"/>
    <cellStyle name="RowTitles-Detail 2 3 3 9 4 2" xfId="21728" xr:uid="{00000000-0005-0000-0000-0000BA760000}"/>
    <cellStyle name="RowTitles-Detail 2 3 3 9 4 2 2" xfId="33814" xr:uid="{00000000-0005-0000-0000-0000BB760000}"/>
    <cellStyle name="RowTitles-Detail 2 3 3 9 4 3" xfId="30996" xr:uid="{00000000-0005-0000-0000-0000BC760000}"/>
    <cellStyle name="RowTitles-Detail 2 3 3 9 5" xfId="15006" xr:uid="{00000000-0005-0000-0000-0000BD760000}"/>
    <cellStyle name="RowTitles-Detail 2 3 3 9 5 2" xfId="27679" xr:uid="{00000000-0005-0000-0000-0000BE760000}"/>
    <cellStyle name="RowTitles-Detail 2 3 3 9 5 2 2" xfId="36493" xr:uid="{00000000-0005-0000-0000-0000BF760000}"/>
    <cellStyle name="RowTitles-Detail 2 3 3 9 6" xfId="6103" xr:uid="{00000000-0005-0000-0000-0000C0760000}"/>
    <cellStyle name="RowTitles-Detail 2 3 3 9 6 2" xfId="18531" xr:uid="{00000000-0005-0000-0000-0000C1760000}"/>
    <cellStyle name="RowTitles-Detail 2 3 3 9 7" xfId="20048" xr:uid="{00000000-0005-0000-0000-0000C2760000}"/>
    <cellStyle name="RowTitles-Detail 2 3 3_STUD aligned by INSTIT" xfId="5064" xr:uid="{00000000-0005-0000-0000-0000C3760000}"/>
    <cellStyle name="RowTitles-Detail 2 3 4" xfId="392" xr:uid="{00000000-0005-0000-0000-0000C4760000}"/>
    <cellStyle name="RowTitles-Detail 2 3 4 2" xfId="748" xr:uid="{00000000-0005-0000-0000-0000C5760000}"/>
    <cellStyle name="RowTitles-Detail 2 3 4 2 2" xfId="2998" xr:uid="{00000000-0005-0000-0000-0000C6760000}"/>
    <cellStyle name="RowTitles-Detail 2 3 4 2 2 2" xfId="12639" xr:uid="{00000000-0005-0000-0000-0000C7760000}"/>
    <cellStyle name="RowTitles-Detail 2 3 4 2 2 2 2" xfId="23039" xr:uid="{00000000-0005-0000-0000-0000C8760000}"/>
    <cellStyle name="RowTitles-Detail 2 3 4 2 2 2 2 2" xfId="34576" xr:uid="{00000000-0005-0000-0000-0000C9760000}"/>
    <cellStyle name="RowTitles-Detail 2 3 4 2 2 2 3" xfId="31920" xr:uid="{00000000-0005-0000-0000-0000CA760000}"/>
    <cellStyle name="RowTitles-Detail 2 3 4 2 2 3" xfId="16286" xr:uid="{00000000-0005-0000-0000-0000CB760000}"/>
    <cellStyle name="RowTitles-Detail 2 3 4 2 2 3 2" xfId="28952" xr:uid="{00000000-0005-0000-0000-0000CC760000}"/>
    <cellStyle name="RowTitles-Detail 2 3 4 2 2 3 2 2" xfId="37739" xr:uid="{00000000-0005-0000-0000-0000CD760000}"/>
    <cellStyle name="RowTitles-Detail 2 3 4 2 2 4" xfId="6872" xr:uid="{00000000-0005-0000-0000-0000CE760000}"/>
    <cellStyle name="RowTitles-Detail 2 3 4 2 2 4 2" xfId="26580" xr:uid="{00000000-0005-0000-0000-0000CF760000}"/>
    <cellStyle name="RowTitles-Detail 2 3 4 2 2 5" xfId="25611" xr:uid="{00000000-0005-0000-0000-0000D0760000}"/>
    <cellStyle name="RowTitles-Detail 2 3 4 2 3" xfId="3529" xr:uid="{00000000-0005-0000-0000-0000D1760000}"/>
    <cellStyle name="RowTitles-Detail 2 3 4 2 3 2" xfId="13161" xr:uid="{00000000-0005-0000-0000-0000D2760000}"/>
    <cellStyle name="RowTitles-Detail 2 3 4 2 3 2 2" xfId="23528" xr:uid="{00000000-0005-0000-0000-0000D3760000}"/>
    <cellStyle name="RowTitles-Detail 2 3 4 2 3 2 2 2" xfId="34977" xr:uid="{00000000-0005-0000-0000-0000D4760000}"/>
    <cellStyle name="RowTitles-Detail 2 3 4 2 3 2 3" xfId="32341" xr:uid="{00000000-0005-0000-0000-0000D5760000}"/>
    <cellStyle name="RowTitles-Detail 2 3 4 2 3 3" xfId="16770" xr:uid="{00000000-0005-0000-0000-0000D6760000}"/>
    <cellStyle name="RowTitles-Detail 2 3 4 2 3 3 2" xfId="29436" xr:uid="{00000000-0005-0000-0000-0000D7760000}"/>
    <cellStyle name="RowTitles-Detail 2 3 4 2 3 3 2 2" xfId="38217" xr:uid="{00000000-0005-0000-0000-0000D8760000}"/>
    <cellStyle name="RowTitles-Detail 2 3 4 2 3 4" xfId="8379" xr:uid="{00000000-0005-0000-0000-0000D9760000}"/>
    <cellStyle name="RowTitles-Detail 2 3 4 2 3 4 2" xfId="26709" xr:uid="{00000000-0005-0000-0000-0000DA760000}"/>
    <cellStyle name="RowTitles-Detail 2 3 4 2 3 5" xfId="18713" xr:uid="{00000000-0005-0000-0000-0000DB760000}"/>
    <cellStyle name="RowTitles-Detail 2 3 4 2 4" xfId="9173" xr:uid="{00000000-0005-0000-0000-0000DC760000}"/>
    <cellStyle name="RowTitles-Detail 2 3 4 2 4 2" xfId="18528" xr:uid="{00000000-0005-0000-0000-0000DD760000}"/>
    <cellStyle name="RowTitles-Detail 2 3 4 2 5" xfId="10230" xr:uid="{00000000-0005-0000-0000-0000DE760000}"/>
    <cellStyle name="RowTitles-Detail 2 3 4 2 5 2" xfId="18156" xr:uid="{00000000-0005-0000-0000-0000DF760000}"/>
    <cellStyle name="RowTitles-Detail 2 3 4 2 5 2 2" xfId="33181" xr:uid="{00000000-0005-0000-0000-0000E0760000}"/>
    <cellStyle name="RowTitles-Detail 2 3 4 3" xfId="1027" xr:uid="{00000000-0005-0000-0000-0000E1760000}"/>
    <cellStyle name="RowTitles-Detail 2 3 4 3 2" xfId="2999" xr:uid="{00000000-0005-0000-0000-0000E2760000}"/>
    <cellStyle name="RowTitles-Detail 2 3 4 3 2 2" xfId="12640" xr:uid="{00000000-0005-0000-0000-0000E3760000}"/>
    <cellStyle name="RowTitles-Detail 2 3 4 3 2 2 2" xfId="23040" xr:uid="{00000000-0005-0000-0000-0000E4760000}"/>
    <cellStyle name="RowTitles-Detail 2 3 4 3 2 2 2 2" xfId="34577" xr:uid="{00000000-0005-0000-0000-0000E5760000}"/>
    <cellStyle name="RowTitles-Detail 2 3 4 3 2 2 3" xfId="31921" xr:uid="{00000000-0005-0000-0000-0000E6760000}"/>
    <cellStyle name="RowTitles-Detail 2 3 4 3 2 3" xfId="16287" xr:uid="{00000000-0005-0000-0000-0000E7760000}"/>
    <cellStyle name="RowTitles-Detail 2 3 4 3 2 3 2" xfId="28953" xr:uid="{00000000-0005-0000-0000-0000E8760000}"/>
    <cellStyle name="RowTitles-Detail 2 3 4 3 2 3 2 2" xfId="37740" xr:uid="{00000000-0005-0000-0000-0000E9760000}"/>
    <cellStyle name="RowTitles-Detail 2 3 4 3 2 4" xfId="7095" xr:uid="{00000000-0005-0000-0000-0000EA760000}"/>
    <cellStyle name="RowTitles-Detail 2 3 4 3 2 4 2" xfId="19727" xr:uid="{00000000-0005-0000-0000-0000EB760000}"/>
    <cellStyle name="RowTitles-Detail 2 3 4 3 2 5" xfId="25770" xr:uid="{00000000-0005-0000-0000-0000EC760000}"/>
    <cellStyle name="RowTitles-Detail 2 3 4 3 3" xfId="3805" xr:uid="{00000000-0005-0000-0000-0000ED760000}"/>
    <cellStyle name="RowTitles-Detail 2 3 4 3 3 2" xfId="13432" xr:uid="{00000000-0005-0000-0000-0000EE760000}"/>
    <cellStyle name="RowTitles-Detail 2 3 4 3 3 2 2" xfId="23793" xr:uid="{00000000-0005-0000-0000-0000EF760000}"/>
    <cellStyle name="RowTitles-Detail 2 3 4 3 3 2 2 2" xfId="35142" xr:uid="{00000000-0005-0000-0000-0000F0760000}"/>
    <cellStyle name="RowTitles-Detail 2 3 4 3 3 2 3" xfId="32534" xr:uid="{00000000-0005-0000-0000-0000F1760000}"/>
    <cellStyle name="RowTitles-Detail 2 3 4 3 3 3" xfId="17025" xr:uid="{00000000-0005-0000-0000-0000F2760000}"/>
    <cellStyle name="RowTitles-Detail 2 3 4 3 3 3 2" xfId="29691" xr:uid="{00000000-0005-0000-0000-0000F3760000}"/>
    <cellStyle name="RowTitles-Detail 2 3 4 3 3 3 2 2" xfId="38470" xr:uid="{00000000-0005-0000-0000-0000F4760000}"/>
    <cellStyle name="RowTitles-Detail 2 3 4 3 3 4" xfId="8603" xr:uid="{00000000-0005-0000-0000-0000F5760000}"/>
    <cellStyle name="RowTitles-Detail 2 3 4 3 3 4 2" xfId="20744" xr:uid="{00000000-0005-0000-0000-0000F6760000}"/>
    <cellStyle name="RowTitles-Detail 2 3 4 3 3 5" xfId="20267" xr:uid="{00000000-0005-0000-0000-0000F7760000}"/>
    <cellStyle name="RowTitles-Detail 2 3 4 3 4" xfId="9399" xr:uid="{00000000-0005-0000-0000-0000F8760000}"/>
    <cellStyle name="RowTitles-Detail 2 3 4 3 4 2" xfId="8256" xr:uid="{00000000-0005-0000-0000-0000F9760000}"/>
    <cellStyle name="RowTitles-Detail 2 3 4 3 5" xfId="10749" xr:uid="{00000000-0005-0000-0000-0000FA760000}"/>
    <cellStyle name="RowTitles-Detail 2 3 4 3 5 2" xfId="21217" xr:uid="{00000000-0005-0000-0000-0000FB760000}"/>
    <cellStyle name="RowTitles-Detail 2 3 4 3 5 2 2" xfId="33484" xr:uid="{00000000-0005-0000-0000-0000FC760000}"/>
    <cellStyle name="RowTitles-Detail 2 3 4 3 5 3" xfId="30613" xr:uid="{00000000-0005-0000-0000-0000FD760000}"/>
    <cellStyle name="RowTitles-Detail 2 3 4 3 6" xfId="14430" xr:uid="{00000000-0005-0000-0000-0000FE760000}"/>
    <cellStyle name="RowTitles-Detail 2 3 4 3 6 2" xfId="27123" xr:uid="{00000000-0005-0000-0000-0000FF760000}"/>
    <cellStyle name="RowTitles-Detail 2 3 4 3 6 2 2" xfId="35960" xr:uid="{00000000-0005-0000-0000-000000770000}"/>
    <cellStyle name="RowTitles-Detail 2 3 4 3 7" xfId="5554" xr:uid="{00000000-0005-0000-0000-000001770000}"/>
    <cellStyle name="RowTitles-Detail 2 3 4 3 7 2" xfId="26698" xr:uid="{00000000-0005-0000-0000-000002770000}"/>
    <cellStyle name="RowTitles-Detail 2 3 4 3 8" xfId="18379" xr:uid="{00000000-0005-0000-0000-000003770000}"/>
    <cellStyle name="RowTitles-Detail 2 3 4 4" xfId="1260" xr:uid="{00000000-0005-0000-0000-000004770000}"/>
    <cellStyle name="RowTitles-Detail 2 3 4 4 2" xfId="3000" xr:uid="{00000000-0005-0000-0000-000005770000}"/>
    <cellStyle name="RowTitles-Detail 2 3 4 4 2 2" xfId="12641" xr:uid="{00000000-0005-0000-0000-000006770000}"/>
    <cellStyle name="RowTitles-Detail 2 3 4 4 2 2 2" xfId="23041" xr:uid="{00000000-0005-0000-0000-000007770000}"/>
    <cellStyle name="RowTitles-Detail 2 3 4 4 2 2 2 2" xfId="34578" xr:uid="{00000000-0005-0000-0000-000008770000}"/>
    <cellStyle name="RowTitles-Detail 2 3 4 4 2 2 3" xfId="31922" xr:uid="{00000000-0005-0000-0000-000009770000}"/>
    <cellStyle name="RowTitles-Detail 2 3 4 4 2 3" xfId="16288" xr:uid="{00000000-0005-0000-0000-00000A770000}"/>
    <cellStyle name="RowTitles-Detail 2 3 4 4 2 3 2" xfId="28954" xr:uid="{00000000-0005-0000-0000-00000B770000}"/>
    <cellStyle name="RowTitles-Detail 2 3 4 4 2 3 2 2" xfId="37741" xr:uid="{00000000-0005-0000-0000-00000C770000}"/>
    <cellStyle name="RowTitles-Detail 2 3 4 4 2 4" xfId="7650" xr:uid="{00000000-0005-0000-0000-00000D770000}"/>
    <cellStyle name="RowTitles-Detail 2 3 4 4 2 4 2" xfId="18702" xr:uid="{00000000-0005-0000-0000-00000E770000}"/>
    <cellStyle name="RowTitles-Detail 2 3 4 4 2 5" xfId="4627" xr:uid="{00000000-0005-0000-0000-00000F770000}"/>
    <cellStyle name="RowTitles-Detail 2 3 4 4 3" xfId="4038" xr:uid="{00000000-0005-0000-0000-000010770000}"/>
    <cellStyle name="RowTitles-Detail 2 3 4 4 3 2" xfId="13660" xr:uid="{00000000-0005-0000-0000-000011770000}"/>
    <cellStyle name="RowTitles-Detail 2 3 4 4 3 2 2" xfId="24012" xr:uid="{00000000-0005-0000-0000-000012770000}"/>
    <cellStyle name="RowTitles-Detail 2 3 4 4 3 2 2 2" xfId="35290" xr:uid="{00000000-0005-0000-0000-000013770000}"/>
    <cellStyle name="RowTitles-Detail 2 3 4 4 3 2 3" xfId="32705" xr:uid="{00000000-0005-0000-0000-000014770000}"/>
    <cellStyle name="RowTitles-Detail 2 3 4 4 3 3" xfId="17238" xr:uid="{00000000-0005-0000-0000-000015770000}"/>
    <cellStyle name="RowTitles-Detail 2 3 4 4 3 3 2" xfId="29904" xr:uid="{00000000-0005-0000-0000-000016770000}"/>
    <cellStyle name="RowTitles-Detail 2 3 4 4 3 3 2 2" xfId="38681" xr:uid="{00000000-0005-0000-0000-000017770000}"/>
    <cellStyle name="RowTitles-Detail 2 3 4 4 3 4" xfId="9973" xr:uid="{00000000-0005-0000-0000-000018770000}"/>
    <cellStyle name="RowTitles-Detail 2 3 4 4 3 4 2" xfId="27864" xr:uid="{00000000-0005-0000-0000-000019770000}"/>
    <cellStyle name="RowTitles-Detail 2 3 4 4 3 5" xfId="18067" xr:uid="{00000000-0005-0000-0000-00001A770000}"/>
    <cellStyle name="RowTitles-Detail 2 3 4 4 4" xfId="10931" xr:uid="{00000000-0005-0000-0000-00001B770000}"/>
    <cellStyle name="RowTitles-Detail 2 3 4 4 4 2" xfId="21371" xr:uid="{00000000-0005-0000-0000-00001C770000}"/>
    <cellStyle name="RowTitles-Detail 2 3 4 4 4 2 2" xfId="33575" xr:uid="{00000000-0005-0000-0000-00001D770000}"/>
    <cellStyle name="RowTitles-Detail 2 3 4 4 4 3" xfId="30720" xr:uid="{00000000-0005-0000-0000-00001E770000}"/>
    <cellStyle name="RowTitles-Detail 2 3 4 4 5" xfId="14638" xr:uid="{00000000-0005-0000-0000-00001F770000}"/>
    <cellStyle name="RowTitles-Detail 2 3 4 4 5 2" xfId="27323" xr:uid="{00000000-0005-0000-0000-000020770000}"/>
    <cellStyle name="RowTitles-Detail 2 3 4 4 5 2 2" xfId="36152" xr:uid="{00000000-0005-0000-0000-000021770000}"/>
    <cellStyle name="RowTitles-Detail 2 3 4 4 6" xfId="6104" xr:uid="{00000000-0005-0000-0000-000022770000}"/>
    <cellStyle name="RowTitles-Detail 2 3 4 4 6 2" xfId="20732" xr:uid="{00000000-0005-0000-0000-000023770000}"/>
    <cellStyle name="RowTitles-Detail 2 3 4 4 7" xfId="26012" xr:uid="{00000000-0005-0000-0000-000024770000}"/>
    <cellStyle name="RowTitles-Detail 2 3 4 5" xfId="1477" xr:uid="{00000000-0005-0000-0000-000025770000}"/>
    <cellStyle name="RowTitles-Detail 2 3 4 5 2" xfId="3001" xr:uid="{00000000-0005-0000-0000-000026770000}"/>
    <cellStyle name="RowTitles-Detail 2 3 4 5 2 2" xfId="12642" xr:uid="{00000000-0005-0000-0000-000027770000}"/>
    <cellStyle name="RowTitles-Detail 2 3 4 5 2 2 2" xfId="23042" xr:uid="{00000000-0005-0000-0000-000028770000}"/>
    <cellStyle name="RowTitles-Detail 2 3 4 5 2 2 2 2" xfId="34579" xr:uid="{00000000-0005-0000-0000-000029770000}"/>
    <cellStyle name="RowTitles-Detail 2 3 4 5 2 2 3" xfId="31923" xr:uid="{00000000-0005-0000-0000-00002A770000}"/>
    <cellStyle name="RowTitles-Detail 2 3 4 5 2 3" xfId="16289" xr:uid="{00000000-0005-0000-0000-00002B770000}"/>
    <cellStyle name="RowTitles-Detail 2 3 4 5 2 3 2" xfId="28955" xr:uid="{00000000-0005-0000-0000-00002C770000}"/>
    <cellStyle name="RowTitles-Detail 2 3 4 5 2 3 2 2" xfId="37742" xr:uid="{00000000-0005-0000-0000-00002D770000}"/>
    <cellStyle name="RowTitles-Detail 2 3 4 5 2 4" xfId="7651" xr:uid="{00000000-0005-0000-0000-00002E770000}"/>
    <cellStyle name="RowTitles-Detail 2 3 4 5 2 4 2" xfId="20736" xr:uid="{00000000-0005-0000-0000-00002F770000}"/>
    <cellStyle name="RowTitles-Detail 2 3 4 5 2 5" xfId="17927" xr:uid="{00000000-0005-0000-0000-000030770000}"/>
    <cellStyle name="RowTitles-Detail 2 3 4 5 3" xfId="4255" xr:uid="{00000000-0005-0000-0000-000031770000}"/>
    <cellStyle name="RowTitles-Detail 2 3 4 5 3 2" xfId="13877" xr:uid="{00000000-0005-0000-0000-000032770000}"/>
    <cellStyle name="RowTitles-Detail 2 3 4 5 3 2 2" xfId="24219" xr:uid="{00000000-0005-0000-0000-000033770000}"/>
    <cellStyle name="RowTitles-Detail 2 3 4 5 3 2 2 2" xfId="35431" xr:uid="{00000000-0005-0000-0000-000034770000}"/>
    <cellStyle name="RowTitles-Detail 2 3 4 5 3 2 3" xfId="32867" xr:uid="{00000000-0005-0000-0000-000035770000}"/>
    <cellStyle name="RowTitles-Detail 2 3 4 5 3 3" xfId="17437" xr:uid="{00000000-0005-0000-0000-000036770000}"/>
    <cellStyle name="RowTitles-Detail 2 3 4 5 3 3 2" xfId="30103" xr:uid="{00000000-0005-0000-0000-000037770000}"/>
    <cellStyle name="RowTitles-Detail 2 3 4 5 3 3 2 2" xfId="38880" xr:uid="{00000000-0005-0000-0000-000038770000}"/>
    <cellStyle name="RowTitles-Detail 2 3 4 5 3 4" xfId="9974" xr:uid="{00000000-0005-0000-0000-000039770000}"/>
    <cellStyle name="RowTitles-Detail 2 3 4 5 3 4 2" xfId="5411" xr:uid="{00000000-0005-0000-0000-00003A770000}"/>
    <cellStyle name="RowTitles-Detail 2 3 4 5 3 5" xfId="18420" xr:uid="{00000000-0005-0000-0000-00003B770000}"/>
    <cellStyle name="RowTitles-Detail 2 3 4 5 4" xfId="11148" xr:uid="{00000000-0005-0000-0000-00003C770000}"/>
    <cellStyle name="RowTitles-Detail 2 3 4 5 4 2" xfId="21579" xr:uid="{00000000-0005-0000-0000-00003D770000}"/>
    <cellStyle name="RowTitles-Detail 2 3 4 5 4 2 2" xfId="33716" xr:uid="{00000000-0005-0000-0000-00003E770000}"/>
    <cellStyle name="RowTitles-Detail 2 3 4 5 4 3" xfId="30882" xr:uid="{00000000-0005-0000-0000-00003F770000}"/>
    <cellStyle name="RowTitles-Detail 2 3 4 5 5" xfId="14855" xr:uid="{00000000-0005-0000-0000-000040770000}"/>
    <cellStyle name="RowTitles-Detail 2 3 4 5 5 2" xfId="27532" xr:uid="{00000000-0005-0000-0000-000041770000}"/>
    <cellStyle name="RowTitles-Detail 2 3 4 5 5 2 2" xfId="36351" xr:uid="{00000000-0005-0000-0000-000042770000}"/>
    <cellStyle name="RowTitles-Detail 2 3 4 5 6" xfId="6105" xr:uid="{00000000-0005-0000-0000-000043770000}"/>
    <cellStyle name="RowTitles-Detail 2 3 4 5 6 2" xfId="20145" xr:uid="{00000000-0005-0000-0000-000044770000}"/>
    <cellStyle name="RowTitles-Detail 2 3 4 5 7" xfId="18577" xr:uid="{00000000-0005-0000-0000-000045770000}"/>
    <cellStyle name="RowTitles-Detail 2 3 4 6" xfId="1679" xr:uid="{00000000-0005-0000-0000-000046770000}"/>
    <cellStyle name="RowTitles-Detail 2 3 4 6 2" xfId="3002" xr:uid="{00000000-0005-0000-0000-000047770000}"/>
    <cellStyle name="RowTitles-Detail 2 3 4 6 2 2" xfId="12643" xr:uid="{00000000-0005-0000-0000-000048770000}"/>
    <cellStyle name="RowTitles-Detail 2 3 4 6 2 2 2" xfId="23043" xr:uid="{00000000-0005-0000-0000-000049770000}"/>
    <cellStyle name="RowTitles-Detail 2 3 4 6 2 2 2 2" xfId="34580" xr:uid="{00000000-0005-0000-0000-00004A770000}"/>
    <cellStyle name="RowTitles-Detail 2 3 4 6 2 2 3" xfId="31924" xr:uid="{00000000-0005-0000-0000-00004B770000}"/>
    <cellStyle name="RowTitles-Detail 2 3 4 6 2 3" xfId="16290" xr:uid="{00000000-0005-0000-0000-00004C770000}"/>
    <cellStyle name="RowTitles-Detail 2 3 4 6 2 3 2" xfId="28956" xr:uid="{00000000-0005-0000-0000-00004D770000}"/>
    <cellStyle name="RowTitles-Detail 2 3 4 6 2 3 2 2" xfId="37743" xr:uid="{00000000-0005-0000-0000-00004E770000}"/>
    <cellStyle name="RowTitles-Detail 2 3 4 6 2 4" xfId="7652" xr:uid="{00000000-0005-0000-0000-00004F770000}"/>
    <cellStyle name="RowTitles-Detail 2 3 4 6 2 4 2" xfId="25521" xr:uid="{00000000-0005-0000-0000-000050770000}"/>
    <cellStyle name="RowTitles-Detail 2 3 4 6 2 5" xfId="19115" xr:uid="{00000000-0005-0000-0000-000051770000}"/>
    <cellStyle name="RowTitles-Detail 2 3 4 6 3" xfId="4457" xr:uid="{00000000-0005-0000-0000-000052770000}"/>
    <cellStyle name="RowTitles-Detail 2 3 4 6 3 2" xfId="14079" xr:uid="{00000000-0005-0000-0000-000053770000}"/>
    <cellStyle name="RowTitles-Detail 2 3 4 6 3 2 2" xfId="24411" xr:uid="{00000000-0005-0000-0000-000054770000}"/>
    <cellStyle name="RowTitles-Detail 2 3 4 6 3 2 2 2" xfId="35562" xr:uid="{00000000-0005-0000-0000-000055770000}"/>
    <cellStyle name="RowTitles-Detail 2 3 4 6 3 2 3" xfId="33019" xr:uid="{00000000-0005-0000-0000-000056770000}"/>
    <cellStyle name="RowTitles-Detail 2 3 4 6 3 3" xfId="17624" xr:uid="{00000000-0005-0000-0000-000057770000}"/>
    <cellStyle name="RowTitles-Detail 2 3 4 6 3 3 2" xfId="30290" xr:uid="{00000000-0005-0000-0000-000058770000}"/>
    <cellStyle name="RowTitles-Detail 2 3 4 6 3 3 2 2" xfId="39067" xr:uid="{00000000-0005-0000-0000-000059770000}"/>
    <cellStyle name="RowTitles-Detail 2 3 4 6 3 4" xfId="9975" xr:uid="{00000000-0005-0000-0000-00005A770000}"/>
    <cellStyle name="RowTitles-Detail 2 3 4 6 3 4 2" xfId="4909" xr:uid="{00000000-0005-0000-0000-00005B770000}"/>
    <cellStyle name="RowTitles-Detail 2 3 4 6 3 5" xfId="26750" xr:uid="{00000000-0005-0000-0000-00005C770000}"/>
    <cellStyle name="RowTitles-Detail 2 3 4 6 4" xfId="11350" xr:uid="{00000000-0005-0000-0000-00005D770000}"/>
    <cellStyle name="RowTitles-Detail 2 3 4 6 4 2" xfId="21775" xr:uid="{00000000-0005-0000-0000-00005E770000}"/>
    <cellStyle name="RowTitles-Detail 2 3 4 6 4 2 2" xfId="33847" xr:uid="{00000000-0005-0000-0000-00005F770000}"/>
    <cellStyle name="RowTitles-Detail 2 3 4 6 4 3" xfId="31034" xr:uid="{00000000-0005-0000-0000-000060770000}"/>
    <cellStyle name="RowTitles-Detail 2 3 4 6 5" xfId="15057" xr:uid="{00000000-0005-0000-0000-000061770000}"/>
    <cellStyle name="RowTitles-Detail 2 3 4 6 5 2" xfId="27726" xr:uid="{00000000-0005-0000-0000-000062770000}"/>
    <cellStyle name="RowTitles-Detail 2 3 4 6 5 2 2" xfId="36538" xr:uid="{00000000-0005-0000-0000-000063770000}"/>
    <cellStyle name="RowTitles-Detail 2 3 4 6 6" xfId="6106" xr:uid="{00000000-0005-0000-0000-000064770000}"/>
    <cellStyle name="RowTitles-Detail 2 3 4 6 6 2" xfId="18545" xr:uid="{00000000-0005-0000-0000-000065770000}"/>
    <cellStyle name="RowTitles-Detail 2 3 4 6 7" xfId="19613" xr:uid="{00000000-0005-0000-0000-000066770000}"/>
    <cellStyle name="RowTitles-Detail 2 3 4 7" xfId="2997" xr:uid="{00000000-0005-0000-0000-000067770000}"/>
    <cellStyle name="RowTitles-Detail 2 3 4 7 2" xfId="12638" xr:uid="{00000000-0005-0000-0000-000068770000}"/>
    <cellStyle name="RowTitles-Detail 2 3 4 7 2 2" xfId="23038" xr:uid="{00000000-0005-0000-0000-000069770000}"/>
    <cellStyle name="RowTitles-Detail 2 3 4 7 2 2 2" xfId="34575" xr:uid="{00000000-0005-0000-0000-00006A770000}"/>
    <cellStyle name="RowTitles-Detail 2 3 4 7 2 3" xfId="31919" xr:uid="{00000000-0005-0000-0000-00006B770000}"/>
    <cellStyle name="RowTitles-Detail 2 3 4 7 3" xfId="16285" xr:uid="{00000000-0005-0000-0000-00006C770000}"/>
    <cellStyle name="RowTitles-Detail 2 3 4 7 3 2" xfId="28951" xr:uid="{00000000-0005-0000-0000-00006D770000}"/>
    <cellStyle name="RowTitles-Detail 2 3 4 7 3 2 2" xfId="37738" xr:uid="{00000000-0005-0000-0000-00006E770000}"/>
    <cellStyle name="RowTitles-Detail 2 3 4 7 4" xfId="6434" xr:uid="{00000000-0005-0000-0000-00006F770000}"/>
    <cellStyle name="RowTitles-Detail 2 3 4 7 4 2" xfId="18238" xr:uid="{00000000-0005-0000-0000-000070770000}"/>
    <cellStyle name="RowTitles-Detail 2 3 4 7 5" xfId="26008" xr:uid="{00000000-0005-0000-0000-000071770000}"/>
    <cellStyle name="RowTitles-Detail 2 3 4 8" xfId="8898" xr:uid="{00000000-0005-0000-0000-000072770000}"/>
    <cellStyle name="RowTitles-Detail 2 3 4 8 2" xfId="8701" xr:uid="{00000000-0005-0000-0000-000073770000}"/>
    <cellStyle name="RowTitles-Detail 2 3 4 9" xfId="10741" xr:uid="{00000000-0005-0000-0000-000074770000}"/>
    <cellStyle name="RowTitles-Detail 2 3 4 9 2" xfId="25986" xr:uid="{00000000-0005-0000-0000-000075770000}"/>
    <cellStyle name="RowTitles-Detail 2 3 4 9 2 2" xfId="35724" xr:uid="{00000000-0005-0000-0000-000076770000}"/>
    <cellStyle name="RowTitles-Detail 2 3 4_STUD aligned by INSTIT" xfId="5068" xr:uid="{00000000-0005-0000-0000-000077770000}"/>
    <cellStyle name="RowTitles-Detail 2 3 5" xfId="447" xr:uid="{00000000-0005-0000-0000-000078770000}"/>
    <cellStyle name="RowTitles-Detail 2 3 5 2" xfId="803" xr:uid="{00000000-0005-0000-0000-000079770000}"/>
    <cellStyle name="RowTitles-Detail 2 3 5 2 2" xfId="3004" xr:uid="{00000000-0005-0000-0000-00007A770000}"/>
    <cellStyle name="RowTitles-Detail 2 3 5 2 2 2" xfId="12645" xr:uid="{00000000-0005-0000-0000-00007B770000}"/>
    <cellStyle name="RowTitles-Detail 2 3 5 2 2 2 2" xfId="23045" xr:uid="{00000000-0005-0000-0000-00007C770000}"/>
    <cellStyle name="RowTitles-Detail 2 3 5 2 2 2 2 2" xfId="34582" xr:uid="{00000000-0005-0000-0000-00007D770000}"/>
    <cellStyle name="RowTitles-Detail 2 3 5 2 2 2 3" xfId="31926" xr:uid="{00000000-0005-0000-0000-00007E770000}"/>
    <cellStyle name="RowTitles-Detail 2 3 5 2 2 3" xfId="16292" xr:uid="{00000000-0005-0000-0000-00007F770000}"/>
    <cellStyle name="RowTitles-Detail 2 3 5 2 2 3 2" xfId="28958" xr:uid="{00000000-0005-0000-0000-000080770000}"/>
    <cellStyle name="RowTitles-Detail 2 3 5 2 2 3 2 2" xfId="37745" xr:uid="{00000000-0005-0000-0000-000081770000}"/>
    <cellStyle name="RowTitles-Detail 2 3 5 2 2 4" xfId="6751" xr:uid="{00000000-0005-0000-0000-000082770000}"/>
    <cellStyle name="RowTitles-Detail 2 3 5 2 2 4 2" xfId="26297" xr:uid="{00000000-0005-0000-0000-000083770000}"/>
    <cellStyle name="RowTitles-Detail 2 3 5 2 2 5" xfId="20604" xr:uid="{00000000-0005-0000-0000-000084770000}"/>
    <cellStyle name="RowTitles-Detail 2 3 5 2 3" xfId="3584" xr:uid="{00000000-0005-0000-0000-000085770000}"/>
    <cellStyle name="RowTitles-Detail 2 3 5 2 3 2" xfId="13215" xr:uid="{00000000-0005-0000-0000-000086770000}"/>
    <cellStyle name="RowTitles-Detail 2 3 5 2 3 2 2" xfId="23581" xr:uid="{00000000-0005-0000-0000-000087770000}"/>
    <cellStyle name="RowTitles-Detail 2 3 5 2 3 2 2 2" xfId="35009" xr:uid="{00000000-0005-0000-0000-000088770000}"/>
    <cellStyle name="RowTitles-Detail 2 3 5 2 3 2 3" xfId="32379" xr:uid="{00000000-0005-0000-0000-000089770000}"/>
    <cellStyle name="RowTitles-Detail 2 3 5 2 3 3" xfId="16823" xr:uid="{00000000-0005-0000-0000-00008A770000}"/>
    <cellStyle name="RowTitles-Detail 2 3 5 2 3 3 2" xfId="29489" xr:uid="{00000000-0005-0000-0000-00008B770000}"/>
    <cellStyle name="RowTitles-Detail 2 3 5 2 3 3 2 2" xfId="38269" xr:uid="{00000000-0005-0000-0000-00008C770000}"/>
    <cellStyle name="RowTitles-Detail 2 3 5 2 3 4" xfId="8257" xr:uid="{00000000-0005-0000-0000-00008D770000}"/>
    <cellStyle name="RowTitles-Detail 2 3 5 2 3 4 2" xfId="25684" xr:uid="{00000000-0005-0000-0000-00008E770000}"/>
    <cellStyle name="RowTitles-Detail 2 3 5 2 3 5" xfId="20607" xr:uid="{00000000-0005-0000-0000-00008F770000}"/>
    <cellStyle name="RowTitles-Detail 2 3 5 2 4" xfId="9048" xr:uid="{00000000-0005-0000-0000-000090770000}"/>
    <cellStyle name="RowTitles-Detail 2 3 5 2 4 2" xfId="26753" xr:uid="{00000000-0005-0000-0000-000091770000}"/>
    <cellStyle name="RowTitles-Detail 2 3 5 2 5" xfId="10566" xr:uid="{00000000-0005-0000-0000-000092770000}"/>
    <cellStyle name="RowTitles-Detail 2 3 5 2 5 2" xfId="21053" xr:uid="{00000000-0005-0000-0000-000093770000}"/>
    <cellStyle name="RowTitles-Detail 2 3 5 2 5 2 2" xfId="33399" xr:uid="{00000000-0005-0000-0000-000094770000}"/>
    <cellStyle name="RowTitles-Detail 2 3 5 2 5 3" xfId="30511" xr:uid="{00000000-0005-0000-0000-000095770000}"/>
    <cellStyle name="RowTitles-Detail 2 3 5 2 6" xfId="14222" xr:uid="{00000000-0005-0000-0000-000096770000}"/>
    <cellStyle name="RowTitles-Detail 2 3 5 2 6 2" xfId="26924" xr:uid="{00000000-0005-0000-0000-000097770000}"/>
    <cellStyle name="RowTitles-Detail 2 3 5 2 6 2 2" xfId="35767" xr:uid="{00000000-0005-0000-0000-000098770000}"/>
    <cellStyle name="RowTitles-Detail 2 3 5 2 7" xfId="5279" xr:uid="{00000000-0005-0000-0000-000099770000}"/>
    <cellStyle name="RowTitles-Detail 2 3 5 2 7 2" xfId="25846" xr:uid="{00000000-0005-0000-0000-00009A770000}"/>
    <cellStyle name="RowTitles-Detail 2 3 5 2 8" xfId="17884" xr:uid="{00000000-0005-0000-0000-00009B770000}"/>
    <cellStyle name="RowTitles-Detail 2 3 5 3" xfId="1082" xr:uid="{00000000-0005-0000-0000-00009C770000}"/>
    <cellStyle name="RowTitles-Detail 2 3 5 3 2" xfId="3005" xr:uid="{00000000-0005-0000-0000-00009D770000}"/>
    <cellStyle name="RowTitles-Detail 2 3 5 3 2 2" xfId="12646" xr:uid="{00000000-0005-0000-0000-00009E770000}"/>
    <cellStyle name="RowTitles-Detail 2 3 5 3 2 2 2" xfId="23046" xr:uid="{00000000-0005-0000-0000-00009F770000}"/>
    <cellStyle name="RowTitles-Detail 2 3 5 3 2 2 2 2" xfId="34583" xr:uid="{00000000-0005-0000-0000-0000A0770000}"/>
    <cellStyle name="RowTitles-Detail 2 3 5 3 2 2 3" xfId="31927" xr:uid="{00000000-0005-0000-0000-0000A1770000}"/>
    <cellStyle name="RowTitles-Detail 2 3 5 3 2 3" xfId="16293" xr:uid="{00000000-0005-0000-0000-0000A2770000}"/>
    <cellStyle name="RowTitles-Detail 2 3 5 3 2 3 2" xfId="28959" xr:uid="{00000000-0005-0000-0000-0000A3770000}"/>
    <cellStyle name="RowTitles-Detail 2 3 5 3 2 3 2 2" xfId="37746" xr:uid="{00000000-0005-0000-0000-0000A4770000}"/>
    <cellStyle name="RowTitles-Detail 2 3 5 3 2 4" xfId="6925" xr:uid="{00000000-0005-0000-0000-0000A5770000}"/>
    <cellStyle name="RowTitles-Detail 2 3 5 3 2 4 2" xfId="26025" xr:uid="{00000000-0005-0000-0000-0000A6770000}"/>
    <cellStyle name="RowTitles-Detail 2 3 5 3 2 5" xfId="20670" xr:uid="{00000000-0005-0000-0000-0000A7770000}"/>
    <cellStyle name="RowTitles-Detail 2 3 5 3 3" xfId="3860" xr:uid="{00000000-0005-0000-0000-0000A8770000}"/>
    <cellStyle name="RowTitles-Detail 2 3 5 3 3 2" xfId="13486" xr:uid="{00000000-0005-0000-0000-0000A9770000}"/>
    <cellStyle name="RowTitles-Detail 2 3 5 3 3 2 2" xfId="23846" xr:uid="{00000000-0005-0000-0000-0000AA770000}"/>
    <cellStyle name="RowTitles-Detail 2 3 5 3 3 2 2 2" xfId="35174" xr:uid="{00000000-0005-0000-0000-0000AB770000}"/>
    <cellStyle name="RowTitles-Detail 2 3 5 3 3 2 3" xfId="32572" xr:uid="{00000000-0005-0000-0000-0000AC770000}"/>
    <cellStyle name="RowTitles-Detail 2 3 5 3 3 3" xfId="17078" xr:uid="{00000000-0005-0000-0000-0000AD770000}"/>
    <cellStyle name="RowTitles-Detail 2 3 5 3 3 3 2" xfId="29744" xr:uid="{00000000-0005-0000-0000-0000AE770000}"/>
    <cellStyle name="RowTitles-Detail 2 3 5 3 3 3 2 2" xfId="38522" xr:uid="{00000000-0005-0000-0000-0000AF770000}"/>
    <cellStyle name="RowTitles-Detail 2 3 5 3 3 4" xfId="8433" xr:uid="{00000000-0005-0000-0000-0000B0770000}"/>
    <cellStyle name="RowTitles-Detail 2 3 5 3 3 4 2" xfId="26248" xr:uid="{00000000-0005-0000-0000-0000B1770000}"/>
    <cellStyle name="RowTitles-Detail 2 3 5 3 3 5" xfId="26181" xr:uid="{00000000-0005-0000-0000-0000B2770000}"/>
    <cellStyle name="RowTitles-Detail 2 3 5 3 4" xfId="9227" xr:uid="{00000000-0005-0000-0000-0000B3770000}"/>
    <cellStyle name="RowTitles-Detail 2 3 5 3 4 2" xfId="18889" xr:uid="{00000000-0005-0000-0000-0000B4770000}"/>
    <cellStyle name="RowTitles-Detail 2 3 5 3 5" xfId="14482" xr:uid="{00000000-0005-0000-0000-0000B5770000}"/>
    <cellStyle name="RowTitles-Detail 2 3 5 3 5 2" xfId="27174" xr:uid="{00000000-0005-0000-0000-0000B6770000}"/>
    <cellStyle name="RowTitles-Detail 2 3 5 3 5 2 2" xfId="36010" xr:uid="{00000000-0005-0000-0000-0000B7770000}"/>
    <cellStyle name="RowTitles-Detail 2 3 5 4" xfId="1315" xr:uid="{00000000-0005-0000-0000-0000B8770000}"/>
    <cellStyle name="RowTitles-Detail 2 3 5 4 2" xfId="3006" xr:uid="{00000000-0005-0000-0000-0000B9770000}"/>
    <cellStyle name="RowTitles-Detail 2 3 5 4 2 2" xfId="12647" xr:uid="{00000000-0005-0000-0000-0000BA770000}"/>
    <cellStyle name="RowTitles-Detail 2 3 5 4 2 2 2" xfId="23047" xr:uid="{00000000-0005-0000-0000-0000BB770000}"/>
    <cellStyle name="RowTitles-Detail 2 3 5 4 2 2 2 2" xfId="34584" xr:uid="{00000000-0005-0000-0000-0000BC770000}"/>
    <cellStyle name="RowTitles-Detail 2 3 5 4 2 2 3" xfId="31928" xr:uid="{00000000-0005-0000-0000-0000BD770000}"/>
    <cellStyle name="RowTitles-Detail 2 3 5 4 2 3" xfId="16294" xr:uid="{00000000-0005-0000-0000-0000BE770000}"/>
    <cellStyle name="RowTitles-Detail 2 3 5 4 2 3 2" xfId="28960" xr:uid="{00000000-0005-0000-0000-0000BF770000}"/>
    <cellStyle name="RowTitles-Detail 2 3 5 4 2 3 2 2" xfId="37747" xr:uid="{00000000-0005-0000-0000-0000C0770000}"/>
    <cellStyle name="RowTitles-Detail 2 3 5 4 2 4" xfId="7653" xr:uid="{00000000-0005-0000-0000-0000C1770000}"/>
    <cellStyle name="RowTitles-Detail 2 3 5 4 2 4 2" xfId="19950" xr:uid="{00000000-0005-0000-0000-0000C2770000}"/>
    <cellStyle name="RowTitles-Detail 2 3 5 4 2 5" xfId="25294" xr:uid="{00000000-0005-0000-0000-0000C3770000}"/>
    <cellStyle name="RowTitles-Detail 2 3 5 4 3" xfId="4093" xr:uid="{00000000-0005-0000-0000-0000C4770000}"/>
    <cellStyle name="RowTitles-Detail 2 3 5 4 3 2" xfId="13715" xr:uid="{00000000-0005-0000-0000-0000C5770000}"/>
    <cellStyle name="RowTitles-Detail 2 3 5 4 3 2 2" xfId="24066" xr:uid="{00000000-0005-0000-0000-0000C6770000}"/>
    <cellStyle name="RowTitles-Detail 2 3 5 4 3 2 2 2" xfId="35323" xr:uid="{00000000-0005-0000-0000-0000C7770000}"/>
    <cellStyle name="RowTitles-Detail 2 3 5 4 3 2 3" xfId="32744" xr:uid="{00000000-0005-0000-0000-0000C8770000}"/>
    <cellStyle name="RowTitles-Detail 2 3 5 4 3 3" xfId="17291" xr:uid="{00000000-0005-0000-0000-0000C9770000}"/>
    <cellStyle name="RowTitles-Detail 2 3 5 4 3 3 2" xfId="29957" xr:uid="{00000000-0005-0000-0000-0000CA770000}"/>
    <cellStyle name="RowTitles-Detail 2 3 5 4 3 3 2 2" xfId="38734" xr:uid="{00000000-0005-0000-0000-0000CB770000}"/>
    <cellStyle name="RowTitles-Detail 2 3 5 4 3 4" xfId="9976" xr:uid="{00000000-0005-0000-0000-0000CC770000}"/>
    <cellStyle name="RowTitles-Detail 2 3 5 4 3 4 2" xfId="26920" xr:uid="{00000000-0005-0000-0000-0000CD770000}"/>
    <cellStyle name="RowTitles-Detail 2 3 5 4 3 5" xfId="25962" xr:uid="{00000000-0005-0000-0000-0000CE770000}"/>
    <cellStyle name="RowTitles-Detail 2 3 5 4 4" xfId="10986" xr:uid="{00000000-0005-0000-0000-0000CF770000}"/>
    <cellStyle name="RowTitles-Detail 2 3 5 4 4 2" xfId="21424" xr:uid="{00000000-0005-0000-0000-0000D0770000}"/>
    <cellStyle name="RowTitles-Detail 2 3 5 4 4 2 2" xfId="33608" xr:uid="{00000000-0005-0000-0000-0000D1770000}"/>
    <cellStyle name="RowTitles-Detail 2 3 5 4 4 3" xfId="30759" xr:uid="{00000000-0005-0000-0000-0000D2770000}"/>
    <cellStyle name="RowTitles-Detail 2 3 5 4 5" xfId="14693" xr:uid="{00000000-0005-0000-0000-0000D3770000}"/>
    <cellStyle name="RowTitles-Detail 2 3 5 4 5 2" xfId="27377" xr:uid="{00000000-0005-0000-0000-0000D4770000}"/>
    <cellStyle name="RowTitles-Detail 2 3 5 4 5 2 2" xfId="36205" xr:uid="{00000000-0005-0000-0000-0000D5770000}"/>
    <cellStyle name="RowTitles-Detail 2 3 5 4 6" xfId="6107" xr:uid="{00000000-0005-0000-0000-0000D6770000}"/>
    <cellStyle name="RowTitles-Detail 2 3 5 4 6 2" xfId="6575" xr:uid="{00000000-0005-0000-0000-0000D7770000}"/>
    <cellStyle name="RowTitles-Detail 2 3 5 4 7" xfId="25571" xr:uid="{00000000-0005-0000-0000-0000D8770000}"/>
    <cellStyle name="RowTitles-Detail 2 3 5 5" xfId="1531" xr:uid="{00000000-0005-0000-0000-0000D9770000}"/>
    <cellStyle name="RowTitles-Detail 2 3 5 5 2" xfId="3007" xr:uid="{00000000-0005-0000-0000-0000DA770000}"/>
    <cellStyle name="RowTitles-Detail 2 3 5 5 2 2" xfId="12648" xr:uid="{00000000-0005-0000-0000-0000DB770000}"/>
    <cellStyle name="RowTitles-Detail 2 3 5 5 2 2 2" xfId="23048" xr:uid="{00000000-0005-0000-0000-0000DC770000}"/>
    <cellStyle name="RowTitles-Detail 2 3 5 5 2 2 2 2" xfId="34585" xr:uid="{00000000-0005-0000-0000-0000DD770000}"/>
    <cellStyle name="RowTitles-Detail 2 3 5 5 2 2 3" xfId="31929" xr:uid="{00000000-0005-0000-0000-0000DE770000}"/>
    <cellStyle name="RowTitles-Detail 2 3 5 5 2 3" xfId="16295" xr:uid="{00000000-0005-0000-0000-0000DF770000}"/>
    <cellStyle name="RowTitles-Detail 2 3 5 5 2 3 2" xfId="28961" xr:uid="{00000000-0005-0000-0000-0000E0770000}"/>
    <cellStyle name="RowTitles-Detail 2 3 5 5 2 3 2 2" xfId="37748" xr:uid="{00000000-0005-0000-0000-0000E1770000}"/>
    <cellStyle name="RowTitles-Detail 2 3 5 5 2 4" xfId="7654" xr:uid="{00000000-0005-0000-0000-0000E2770000}"/>
    <cellStyle name="RowTitles-Detail 2 3 5 5 2 4 2" xfId="25058" xr:uid="{00000000-0005-0000-0000-0000E3770000}"/>
    <cellStyle name="RowTitles-Detail 2 3 5 5 2 5" xfId="19130" xr:uid="{00000000-0005-0000-0000-0000E4770000}"/>
    <cellStyle name="RowTitles-Detail 2 3 5 5 3" xfId="4309" xr:uid="{00000000-0005-0000-0000-0000E5770000}"/>
    <cellStyle name="RowTitles-Detail 2 3 5 5 3 2" xfId="13931" xr:uid="{00000000-0005-0000-0000-0000E6770000}"/>
    <cellStyle name="RowTitles-Detail 2 3 5 5 3 2 2" xfId="24271" xr:uid="{00000000-0005-0000-0000-0000E7770000}"/>
    <cellStyle name="RowTitles-Detail 2 3 5 5 3 2 2 2" xfId="35463" xr:uid="{00000000-0005-0000-0000-0000E8770000}"/>
    <cellStyle name="RowTitles-Detail 2 3 5 5 3 2 3" xfId="32905" xr:uid="{00000000-0005-0000-0000-0000E9770000}"/>
    <cellStyle name="RowTitles-Detail 2 3 5 5 3 3" xfId="17489" xr:uid="{00000000-0005-0000-0000-0000EA770000}"/>
    <cellStyle name="RowTitles-Detail 2 3 5 5 3 3 2" xfId="30155" xr:uid="{00000000-0005-0000-0000-0000EB770000}"/>
    <cellStyle name="RowTitles-Detail 2 3 5 5 3 3 2 2" xfId="38932" xr:uid="{00000000-0005-0000-0000-0000EC770000}"/>
    <cellStyle name="RowTitles-Detail 2 3 5 5 3 4" xfId="9977" xr:uid="{00000000-0005-0000-0000-0000ED770000}"/>
    <cellStyle name="RowTitles-Detail 2 3 5 5 3 4 2" xfId="18668" xr:uid="{00000000-0005-0000-0000-0000EE770000}"/>
    <cellStyle name="RowTitles-Detail 2 3 5 5 3 5" xfId="22229" xr:uid="{00000000-0005-0000-0000-0000EF770000}"/>
    <cellStyle name="RowTitles-Detail 2 3 5 5 4" xfId="11202" xr:uid="{00000000-0005-0000-0000-0000F0770000}"/>
    <cellStyle name="RowTitles-Detail 2 3 5 5 4 2" xfId="21632" xr:uid="{00000000-0005-0000-0000-0000F1770000}"/>
    <cellStyle name="RowTitles-Detail 2 3 5 5 4 2 2" xfId="33748" xr:uid="{00000000-0005-0000-0000-0000F2770000}"/>
    <cellStyle name="RowTitles-Detail 2 3 5 5 4 3" xfId="30920" xr:uid="{00000000-0005-0000-0000-0000F3770000}"/>
    <cellStyle name="RowTitles-Detail 2 3 5 5 5" xfId="14909" xr:uid="{00000000-0005-0000-0000-0000F4770000}"/>
    <cellStyle name="RowTitles-Detail 2 3 5 5 5 2" xfId="27584" xr:uid="{00000000-0005-0000-0000-0000F5770000}"/>
    <cellStyle name="RowTitles-Detail 2 3 5 5 5 2 2" xfId="36403" xr:uid="{00000000-0005-0000-0000-0000F6770000}"/>
    <cellStyle name="RowTitles-Detail 2 3 5 5 6" xfId="6108" xr:uid="{00000000-0005-0000-0000-0000F7770000}"/>
    <cellStyle name="RowTitles-Detail 2 3 5 5 6 2" xfId="20925" xr:uid="{00000000-0005-0000-0000-0000F8770000}"/>
    <cellStyle name="RowTitles-Detail 2 3 5 5 7" xfId="26637" xr:uid="{00000000-0005-0000-0000-0000F9770000}"/>
    <cellStyle name="RowTitles-Detail 2 3 5 6" xfId="1733" xr:uid="{00000000-0005-0000-0000-0000FA770000}"/>
    <cellStyle name="RowTitles-Detail 2 3 5 6 2" xfId="3008" xr:uid="{00000000-0005-0000-0000-0000FB770000}"/>
    <cellStyle name="RowTitles-Detail 2 3 5 6 2 2" xfId="12649" xr:uid="{00000000-0005-0000-0000-0000FC770000}"/>
    <cellStyle name="RowTitles-Detail 2 3 5 6 2 2 2" xfId="23049" xr:uid="{00000000-0005-0000-0000-0000FD770000}"/>
    <cellStyle name="RowTitles-Detail 2 3 5 6 2 2 2 2" xfId="34586" xr:uid="{00000000-0005-0000-0000-0000FE770000}"/>
    <cellStyle name="RowTitles-Detail 2 3 5 6 2 2 3" xfId="31930" xr:uid="{00000000-0005-0000-0000-0000FF770000}"/>
    <cellStyle name="RowTitles-Detail 2 3 5 6 2 3" xfId="16296" xr:uid="{00000000-0005-0000-0000-000000780000}"/>
    <cellStyle name="RowTitles-Detail 2 3 5 6 2 3 2" xfId="28962" xr:uid="{00000000-0005-0000-0000-000001780000}"/>
    <cellStyle name="RowTitles-Detail 2 3 5 6 2 3 2 2" xfId="37749" xr:uid="{00000000-0005-0000-0000-000002780000}"/>
    <cellStyle name="RowTitles-Detail 2 3 5 6 2 4" xfId="7655" xr:uid="{00000000-0005-0000-0000-000003780000}"/>
    <cellStyle name="RowTitles-Detail 2 3 5 6 2 4 2" xfId="26158" xr:uid="{00000000-0005-0000-0000-000004780000}"/>
    <cellStyle name="RowTitles-Detail 2 3 5 6 2 5" xfId="19903" xr:uid="{00000000-0005-0000-0000-000005780000}"/>
    <cellStyle name="RowTitles-Detail 2 3 5 6 3" xfId="4511" xr:uid="{00000000-0005-0000-0000-000006780000}"/>
    <cellStyle name="RowTitles-Detail 2 3 5 6 3 2" xfId="14133" xr:uid="{00000000-0005-0000-0000-000007780000}"/>
    <cellStyle name="RowTitles-Detail 2 3 5 6 3 2 2" xfId="24464" xr:uid="{00000000-0005-0000-0000-000008780000}"/>
    <cellStyle name="RowTitles-Detail 2 3 5 6 3 2 2 2" xfId="35594" xr:uid="{00000000-0005-0000-0000-000009780000}"/>
    <cellStyle name="RowTitles-Detail 2 3 5 6 3 2 3" xfId="33057" xr:uid="{00000000-0005-0000-0000-00000A780000}"/>
    <cellStyle name="RowTitles-Detail 2 3 5 6 3 3" xfId="17676" xr:uid="{00000000-0005-0000-0000-00000B780000}"/>
    <cellStyle name="RowTitles-Detail 2 3 5 6 3 3 2" xfId="30342" xr:uid="{00000000-0005-0000-0000-00000C780000}"/>
    <cellStyle name="RowTitles-Detail 2 3 5 6 3 3 2 2" xfId="39119" xr:uid="{00000000-0005-0000-0000-00000D780000}"/>
    <cellStyle name="RowTitles-Detail 2 3 5 6 3 4" xfId="9978" xr:uid="{00000000-0005-0000-0000-00000E780000}"/>
    <cellStyle name="RowTitles-Detail 2 3 5 6 3 4 2" xfId="18101" xr:uid="{00000000-0005-0000-0000-00000F780000}"/>
    <cellStyle name="RowTitles-Detail 2 3 5 6 3 5" xfId="26265" xr:uid="{00000000-0005-0000-0000-000010780000}"/>
    <cellStyle name="RowTitles-Detail 2 3 5 6 4" xfId="11404" xr:uid="{00000000-0005-0000-0000-000011780000}"/>
    <cellStyle name="RowTitles-Detail 2 3 5 6 4 2" xfId="21828" xr:uid="{00000000-0005-0000-0000-000012780000}"/>
    <cellStyle name="RowTitles-Detail 2 3 5 6 4 2 2" xfId="33879" xr:uid="{00000000-0005-0000-0000-000013780000}"/>
    <cellStyle name="RowTitles-Detail 2 3 5 6 4 3" xfId="31072" xr:uid="{00000000-0005-0000-0000-000014780000}"/>
    <cellStyle name="RowTitles-Detail 2 3 5 6 5" xfId="15111" xr:uid="{00000000-0005-0000-0000-000015780000}"/>
    <cellStyle name="RowTitles-Detail 2 3 5 6 5 2" xfId="27779" xr:uid="{00000000-0005-0000-0000-000016780000}"/>
    <cellStyle name="RowTitles-Detail 2 3 5 6 5 2 2" xfId="36590" xr:uid="{00000000-0005-0000-0000-000017780000}"/>
    <cellStyle name="RowTitles-Detail 2 3 5 6 6" xfId="6109" xr:uid="{00000000-0005-0000-0000-000018780000}"/>
    <cellStyle name="RowTitles-Detail 2 3 5 6 6 2" xfId="20115" xr:uid="{00000000-0005-0000-0000-000019780000}"/>
    <cellStyle name="RowTitles-Detail 2 3 5 6 7" xfId="18805" xr:uid="{00000000-0005-0000-0000-00001A780000}"/>
    <cellStyle name="RowTitles-Detail 2 3 5 7" xfId="3003" xr:uid="{00000000-0005-0000-0000-00001B780000}"/>
    <cellStyle name="RowTitles-Detail 2 3 5 7 2" xfId="12644" xr:uid="{00000000-0005-0000-0000-00001C780000}"/>
    <cellStyle name="RowTitles-Detail 2 3 5 7 2 2" xfId="23044" xr:uid="{00000000-0005-0000-0000-00001D780000}"/>
    <cellStyle name="RowTitles-Detail 2 3 5 7 2 2 2" xfId="34581" xr:uid="{00000000-0005-0000-0000-00001E780000}"/>
    <cellStyle name="RowTitles-Detail 2 3 5 7 2 3" xfId="31925" xr:uid="{00000000-0005-0000-0000-00001F780000}"/>
    <cellStyle name="RowTitles-Detail 2 3 5 7 3" xfId="16291" xr:uid="{00000000-0005-0000-0000-000020780000}"/>
    <cellStyle name="RowTitles-Detail 2 3 5 7 3 2" xfId="28957" xr:uid="{00000000-0005-0000-0000-000021780000}"/>
    <cellStyle name="RowTitles-Detail 2 3 5 7 3 2 2" xfId="37744" xr:uid="{00000000-0005-0000-0000-000022780000}"/>
    <cellStyle name="RowTitles-Detail 2 3 5 7 4" xfId="6487" xr:uid="{00000000-0005-0000-0000-000023780000}"/>
    <cellStyle name="RowTitles-Detail 2 3 5 7 4 2" xfId="26553" xr:uid="{00000000-0005-0000-0000-000024780000}"/>
    <cellStyle name="RowTitles-Detail 2 3 5 7 5" xfId="22219" xr:uid="{00000000-0005-0000-0000-000025780000}"/>
    <cellStyle name="RowTitles-Detail 2 3 5 8" xfId="3324" xr:uid="{00000000-0005-0000-0000-000026780000}"/>
    <cellStyle name="RowTitles-Detail 2 3 5 8 2" xfId="12965" xr:uid="{00000000-0005-0000-0000-000027780000}"/>
    <cellStyle name="RowTitles-Detail 2 3 5 8 2 2" xfId="23335" xr:uid="{00000000-0005-0000-0000-000028780000}"/>
    <cellStyle name="RowTitles-Detail 2 3 5 8 2 2 2" xfId="34862" xr:uid="{00000000-0005-0000-0000-000029780000}"/>
    <cellStyle name="RowTitles-Detail 2 3 5 8 2 3" xfId="32209" xr:uid="{00000000-0005-0000-0000-00002A780000}"/>
    <cellStyle name="RowTitles-Detail 2 3 5 8 3" xfId="16578" xr:uid="{00000000-0005-0000-0000-00002B780000}"/>
    <cellStyle name="RowTitles-Detail 2 3 5 8 3 2" xfId="29244" xr:uid="{00000000-0005-0000-0000-00002C780000}"/>
    <cellStyle name="RowTitles-Detail 2 3 5 8 3 2 2" xfId="38031" xr:uid="{00000000-0005-0000-0000-00002D780000}"/>
    <cellStyle name="RowTitles-Detail 2 3 5 8 4" xfId="8866" xr:uid="{00000000-0005-0000-0000-00002E780000}"/>
    <cellStyle name="RowTitles-Detail 2 3 5 8 4 2" xfId="20734" xr:uid="{00000000-0005-0000-0000-00002F780000}"/>
    <cellStyle name="RowTitles-Detail 2 3 5 8 5" xfId="20307" xr:uid="{00000000-0005-0000-0000-000030780000}"/>
    <cellStyle name="RowTitles-Detail 2 3 5 9" xfId="10310" xr:uid="{00000000-0005-0000-0000-000031780000}"/>
    <cellStyle name="RowTitles-Detail 2 3 5 9 2" xfId="19395" xr:uid="{00000000-0005-0000-0000-000032780000}"/>
    <cellStyle name="RowTitles-Detail 2 3 5 9 2 2" xfId="33238" xr:uid="{00000000-0005-0000-0000-000033780000}"/>
    <cellStyle name="RowTitles-Detail 2 3 5_STUD aligned by INSTIT" xfId="5069" xr:uid="{00000000-0005-0000-0000-000034780000}"/>
    <cellStyle name="RowTitles-Detail 2 3 6" xfId="376" xr:uid="{00000000-0005-0000-0000-000035780000}"/>
    <cellStyle name="RowTitles-Detail 2 3 6 2" xfId="732" xr:uid="{00000000-0005-0000-0000-000036780000}"/>
    <cellStyle name="RowTitles-Detail 2 3 6 2 2" xfId="3010" xr:uid="{00000000-0005-0000-0000-000037780000}"/>
    <cellStyle name="RowTitles-Detail 2 3 6 2 2 2" xfId="12651" xr:uid="{00000000-0005-0000-0000-000038780000}"/>
    <cellStyle name="RowTitles-Detail 2 3 6 2 2 2 2" xfId="23051" xr:uid="{00000000-0005-0000-0000-000039780000}"/>
    <cellStyle name="RowTitles-Detail 2 3 6 2 2 2 2 2" xfId="34588" xr:uid="{00000000-0005-0000-0000-00003A780000}"/>
    <cellStyle name="RowTitles-Detail 2 3 6 2 2 2 3" xfId="31932" xr:uid="{00000000-0005-0000-0000-00003B780000}"/>
    <cellStyle name="RowTitles-Detail 2 3 6 2 2 3" xfId="16298" xr:uid="{00000000-0005-0000-0000-00003C780000}"/>
    <cellStyle name="RowTitles-Detail 2 3 6 2 2 3 2" xfId="28964" xr:uid="{00000000-0005-0000-0000-00003D780000}"/>
    <cellStyle name="RowTitles-Detail 2 3 6 2 2 3 2 2" xfId="37751" xr:uid="{00000000-0005-0000-0000-00003E780000}"/>
    <cellStyle name="RowTitles-Detail 2 3 6 2 2 4" xfId="6704" xr:uid="{00000000-0005-0000-0000-00003F780000}"/>
    <cellStyle name="RowTitles-Detail 2 3 6 2 2 4 2" xfId="21274" xr:uid="{00000000-0005-0000-0000-000040780000}"/>
    <cellStyle name="RowTitles-Detail 2 3 6 2 2 5" xfId="18430" xr:uid="{00000000-0005-0000-0000-000041780000}"/>
    <cellStyle name="RowTitles-Detail 2 3 6 2 3" xfId="3513" xr:uid="{00000000-0005-0000-0000-000042780000}"/>
    <cellStyle name="RowTitles-Detail 2 3 6 2 3 2" xfId="13145" xr:uid="{00000000-0005-0000-0000-000043780000}"/>
    <cellStyle name="RowTitles-Detail 2 3 6 2 3 2 2" xfId="23514" xr:uid="{00000000-0005-0000-0000-000044780000}"/>
    <cellStyle name="RowTitles-Detail 2 3 6 2 3 2 2 2" xfId="34967" xr:uid="{00000000-0005-0000-0000-000045780000}"/>
    <cellStyle name="RowTitles-Detail 2 3 6 2 3 2 3" xfId="32329" xr:uid="{00000000-0005-0000-0000-000046780000}"/>
    <cellStyle name="RowTitles-Detail 2 3 6 2 3 3" xfId="16756" xr:uid="{00000000-0005-0000-0000-000047780000}"/>
    <cellStyle name="RowTitles-Detail 2 3 6 2 3 3 2" xfId="29422" xr:uid="{00000000-0005-0000-0000-000048780000}"/>
    <cellStyle name="RowTitles-Detail 2 3 6 2 3 3 2 2" xfId="38203" xr:uid="{00000000-0005-0000-0000-000049780000}"/>
    <cellStyle name="RowTitles-Detail 2 3 6 2 3 4" xfId="8210" xr:uid="{00000000-0005-0000-0000-00004A780000}"/>
    <cellStyle name="RowTitles-Detail 2 3 6 2 3 4 2" xfId="17809" xr:uid="{00000000-0005-0000-0000-00004B780000}"/>
    <cellStyle name="RowTitles-Detail 2 3 6 2 3 5" xfId="26678" xr:uid="{00000000-0005-0000-0000-00004C780000}"/>
    <cellStyle name="RowTitles-Detail 2 3 6 2 4" xfId="7858" xr:uid="{00000000-0005-0000-0000-00004D780000}"/>
    <cellStyle name="RowTitles-Detail 2 3 6 2 4 2" xfId="24552" xr:uid="{00000000-0005-0000-0000-00004E780000}"/>
    <cellStyle name="RowTitles-Detail 2 3 6 2 5" xfId="10515" xr:uid="{00000000-0005-0000-0000-00004F780000}"/>
    <cellStyle name="RowTitles-Detail 2 3 6 2 5 2" xfId="21012" xr:uid="{00000000-0005-0000-0000-000050780000}"/>
    <cellStyle name="RowTitles-Detail 2 3 6 2 5 2 2" xfId="33390" xr:uid="{00000000-0005-0000-0000-000051780000}"/>
    <cellStyle name="RowTitles-Detail 2 3 6 2 5 3" xfId="30501" xr:uid="{00000000-0005-0000-0000-000052780000}"/>
    <cellStyle name="RowTitles-Detail 2 3 6 2 6" xfId="10479" xr:uid="{00000000-0005-0000-0000-000053780000}"/>
    <cellStyle name="RowTitles-Detail 2 3 6 2 6 2" xfId="26397" xr:uid="{00000000-0005-0000-0000-000054780000}"/>
    <cellStyle name="RowTitles-Detail 2 3 6 2 6 2 2" xfId="35752" xr:uid="{00000000-0005-0000-0000-000055780000}"/>
    <cellStyle name="RowTitles-Detail 2 3 6 3" xfId="1011" xr:uid="{00000000-0005-0000-0000-000056780000}"/>
    <cellStyle name="RowTitles-Detail 2 3 6 3 2" xfId="3011" xr:uid="{00000000-0005-0000-0000-000057780000}"/>
    <cellStyle name="RowTitles-Detail 2 3 6 3 2 2" xfId="12652" xr:uid="{00000000-0005-0000-0000-000058780000}"/>
    <cellStyle name="RowTitles-Detail 2 3 6 3 2 2 2" xfId="23052" xr:uid="{00000000-0005-0000-0000-000059780000}"/>
    <cellStyle name="RowTitles-Detail 2 3 6 3 2 2 2 2" xfId="34589" xr:uid="{00000000-0005-0000-0000-00005A780000}"/>
    <cellStyle name="RowTitles-Detail 2 3 6 3 2 2 3" xfId="31933" xr:uid="{00000000-0005-0000-0000-00005B780000}"/>
    <cellStyle name="RowTitles-Detail 2 3 6 3 2 3" xfId="16299" xr:uid="{00000000-0005-0000-0000-00005C780000}"/>
    <cellStyle name="RowTitles-Detail 2 3 6 3 2 3 2" xfId="28965" xr:uid="{00000000-0005-0000-0000-00005D780000}"/>
    <cellStyle name="RowTitles-Detail 2 3 6 3 2 3 2 2" xfId="37752" xr:uid="{00000000-0005-0000-0000-00005E780000}"/>
    <cellStyle name="RowTitles-Detail 2 3 6 3 2 4" xfId="6858" xr:uid="{00000000-0005-0000-0000-00005F780000}"/>
    <cellStyle name="RowTitles-Detail 2 3 6 3 2 4 2" xfId="24764" xr:uid="{00000000-0005-0000-0000-000060780000}"/>
    <cellStyle name="RowTitles-Detail 2 3 6 3 2 5" xfId="26171" xr:uid="{00000000-0005-0000-0000-000061780000}"/>
    <cellStyle name="RowTitles-Detail 2 3 6 3 3" xfId="3789" xr:uid="{00000000-0005-0000-0000-000062780000}"/>
    <cellStyle name="RowTitles-Detail 2 3 6 3 3 2" xfId="13416" xr:uid="{00000000-0005-0000-0000-000063780000}"/>
    <cellStyle name="RowTitles-Detail 2 3 6 3 3 2 2" xfId="23779" xr:uid="{00000000-0005-0000-0000-000064780000}"/>
    <cellStyle name="RowTitles-Detail 2 3 6 3 3 2 2 2" xfId="35132" xr:uid="{00000000-0005-0000-0000-000065780000}"/>
    <cellStyle name="RowTitles-Detail 2 3 6 3 3 2 3" xfId="32522" xr:uid="{00000000-0005-0000-0000-000066780000}"/>
    <cellStyle name="RowTitles-Detail 2 3 6 3 3 3" xfId="17011" xr:uid="{00000000-0005-0000-0000-000067780000}"/>
    <cellStyle name="RowTitles-Detail 2 3 6 3 3 3 2" xfId="29677" xr:uid="{00000000-0005-0000-0000-000068780000}"/>
    <cellStyle name="RowTitles-Detail 2 3 6 3 3 3 2 2" xfId="38456" xr:uid="{00000000-0005-0000-0000-000069780000}"/>
    <cellStyle name="RowTitles-Detail 2 3 6 3 3 4" xfId="8364" xr:uid="{00000000-0005-0000-0000-00006A780000}"/>
    <cellStyle name="RowTitles-Detail 2 3 6 3 3 4 2" xfId="17870" xr:uid="{00000000-0005-0000-0000-00006B780000}"/>
    <cellStyle name="RowTitles-Detail 2 3 6 3 3 5" xfId="18384" xr:uid="{00000000-0005-0000-0000-00006C780000}"/>
    <cellStyle name="RowTitles-Detail 2 3 6 3 4" xfId="9157" xr:uid="{00000000-0005-0000-0000-00006D780000}"/>
    <cellStyle name="RowTitles-Detail 2 3 6 3 4 2" xfId="24793" xr:uid="{00000000-0005-0000-0000-00006E780000}"/>
    <cellStyle name="RowTitles-Detail 2 3 6 3 5" xfId="14415" xr:uid="{00000000-0005-0000-0000-00006F780000}"/>
    <cellStyle name="RowTitles-Detail 2 3 6 3 5 2" xfId="27109" xr:uid="{00000000-0005-0000-0000-000070780000}"/>
    <cellStyle name="RowTitles-Detail 2 3 6 3 5 2 2" xfId="35947" xr:uid="{00000000-0005-0000-0000-000071780000}"/>
    <cellStyle name="RowTitles-Detail 2 3 6 3 6" xfId="5365" xr:uid="{00000000-0005-0000-0000-000072780000}"/>
    <cellStyle name="RowTitles-Detail 2 3 6 3 6 2" xfId="25677" xr:uid="{00000000-0005-0000-0000-000073780000}"/>
    <cellStyle name="RowTitles-Detail 2 3 6 3 7" xfId="20598" xr:uid="{00000000-0005-0000-0000-000074780000}"/>
    <cellStyle name="RowTitles-Detail 2 3 6 4" xfId="1244" xr:uid="{00000000-0005-0000-0000-000075780000}"/>
    <cellStyle name="RowTitles-Detail 2 3 6 4 2" xfId="3012" xr:uid="{00000000-0005-0000-0000-000076780000}"/>
    <cellStyle name="RowTitles-Detail 2 3 6 4 2 2" xfId="12653" xr:uid="{00000000-0005-0000-0000-000077780000}"/>
    <cellStyle name="RowTitles-Detail 2 3 6 4 2 2 2" xfId="23053" xr:uid="{00000000-0005-0000-0000-000078780000}"/>
    <cellStyle name="RowTitles-Detail 2 3 6 4 2 2 2 2" xfId="34590" xr:uid="{00000000-0005-0000-0000-000079780000}"/>
    <cellStyle name="RowTitles-Detail 2 3 6 4 2 2 3" xfId="31934" xr:uid="{00000000-0005-0000-0000-00007A780000}"/>
    <cellStyle name="RowTitles-Detail 2 3 6 4 2 3" xfId="16300" xr:uid="{00000000-0005-0000-0000-00007B780000}"/>
    <cellStyle name="RowTitles-Detail 2 3 6 4 2 3 2" xfId="28966" xr:uid="{00000000-0005-0000-0000-00007C780000}"/>
    <cellStyle name="RowTitles-Detail 2 3 6 4 2 3 2 2" xfId="37753" xr:uid="{00000000-0005-0000-0000-00007D780000}"/>
    <cellStyle name="RowTitles-Detail 2 3 6 4 2 4" xfId="7084" xr:uid="{00000000-0005-0000-0000-00007E780000}"/>
    <cellStyle name="RowTitles-Detail 2 3 6 4 2 4 2" xfId="18807" xr:uid="{00000000-0005-0000-0000-00007F780000}"/>
    <cellStyle name="RowTitles-Detail 2 3 6 4 2 5" xfId="20844" xr:uid="{00000000-0005-0000-0000-000080780000}"/>
    <cellStyle name="RowTitles-Detail 2 3 6 4 3" xfId="4022" xr:uid="{00000000-0005-0000-0000-000081780000}"/>
    <cellStyle name="RowTitles-Detail 2 3 6 4 3 2" xfId="13644" xr:uid="{00000000-0005-0000-0000-000082780000}"/>
    <cellStyle name="RowTitles-Detail 2 3 6 4 3 2 2" xfId="23997" xr:uid="{00000000-0005-0000-0000-000083780000}"/>
    <cellStyle name="RowTitles-Detail 2 3 6 4 3 2 2 2" xfId="35280" xr:uid="{00000000-0005-0000-0000-000084780000}"/>
    <cellStyle name="RowTitles-Detail 2 3 6 4 3 2 3" xfId="32693" xr:uid="{00000000-0005-0000-0000-000085780000}"/>
    <cellStyle name="RowTitles-Detail 2 3 6 4 3 3" xfId="17224" xr:uid="{00000000-0005-0000-0000-000086780000}"/>
    <cellStyle name="RowTitles-Detail 2 3 6 4 3 3 2" xfId="29890" xr:uid="{00000000-0005-0000-0000-000087780000}"/>
    <cellStyle name="RowTitles-Detail 2 3 6 4 3 3 2 2" xfId="38667" xr:uid="{00000000-0005-0000-0000-000088780000}"/>
    <cellStyle name="RowTitles-Detail 2 3 6 4 3 4" xfId="8592" xr:uid="{00000000-0005-0000-0000-000089780000}"/>
    <cellStyle name="RowTitles-Detail 2 3 6 4 3 4 2" xfId="20681" xr:uid="{00000000-0005-0000-0000-00008A780000}"/>
    <cellStyle name="RowTitles-Detail 2 3 6 4 3 5" xfId="19267" xr:uid="{00000000-0005-0000-0000-00008B780000}"/>
    <cellStyle name="RowTitles-Detail 2 3 6 4 4" xfId="9388" xr:uid="{00000000-0005-0000-0000-00008C780000}"/>
    <cellStyle name="RowTitles-Detail 2 3 6 4 4 2" xfId="20839" xr:uid="{00000000-0005-0000-0000-00008D780000}"/>
    <cellStyle name="RowTitles-Detail 2 3 6 4 5" xfId="10915" xr:uid="{00000000-0005-0000-0000-00008E780000}"/>
    <cellStyle name="RowTitles-Detail 2 3 6 4 5 2" xfId="21356" xr:uid="{00000000-0005-0000-0000-00008F780000}"/>
    <cellStyle name="RowTitles-Detail 2 3 6 4 5 2 2" xfId="33565" xr:uid="{00000000-0005-0000-0000-000090780000}"/>
    <cellStyle name="RowTitles-Detail 2 3 6 4 5 3" xfId="30708" xr:uid="{00000000-0005-0000-0000-000091780000}"/>
    <cellStyle name="RowTitles-Detail 2 3 6 4 6" xfId="14622" xr:uid="{00000000-0005-0000-0000-000092780000}"/>
    <cellStyle name="RowTitles-Detail 2 3 6 4 6 2" xfId="27308" xr:uid="{00000000-0005-0000-0000-000093780000}"/>
    <cellStyle name="RowTitles-Detail 2 3 6 4 6 2 2" xfId="36138" xr:uid="{00000000-0005-0000-0000-000094780000}"/>
    <cellStyle name="RowTitles-Detail 2 3 6 4 7" xfId="5543" xr:uid="{00000000-0005-0000-0000-000095780000}"/>
    <cellStyle name="RowTitles-Detail 2 3 6 4 7 2" xfId="19012" xr:uid="{00000000-0005-0000-0000-000096780000}"/>
    <cellStyle name="RowTitles-Detail 2 3 6 4 8" xfId="21323" xr:uid="{00000000-0005-0000-0000-000097780000}"/>
    <cellStyle name="RowTitles-Detail 2 3 6 5" xfId="1461" xr:uid="{00000000-0005-0000-0000-000098780000}"/>
    <cellStyle name="RowTitles-Detail 2 3 6 5 2" xfId="3013" xr:uid="{00000000-0005-0000-0000-000099780000}"/>
    <cellStyle name="RowTitles-Detail 2 3 6 5 2 2" xfId="12654" xr:uid="{00000000-0005-0000-0000-00009A780000}"/>
    <cellStyle name="RowTitles-Detail 2 3 6 5 2 2 2" xfId="23054" xr:uid="{00000000-0005-0000-0000-00009B780000}"/>
    <cellStyle name="RowTitles-Detail 2 3 6 5 2 2 2 2" xfId="34591" xr:uid="{00000000-0005-0000-0000-00009C780000}"/>
    <cellStyle name="RowTitles-Detail 2 3 6 5 2 2 3" xfId="31935" xr:uid="{00000000-0005-0000-0000-00009D780000}"/>
    <cellStyle name="RowTitles-Detail 2 3 6 5 2 3" xfId="16301" xr:uid="{00000000-0005-0000-0000-00009E780000}"/>
    <cellStyle name="RowTitles-Detail 2 3 6 5 2 3 2" xfId="28967" xr:uid="{00000000-0005-0000-0000-00009F780000}"/>
    <cellStyle name="RowTitles-Detail 2 3 6 5 2 3 2 2" xfId="37754" xr:uid="{00000000-0005-0000-0000-0000A0780000}"/>
    <cellStyle name="RowTitles-Detail 2 3 6 5 2 4" xfId="7656" xr:uid="{00000000-0005-0000-0000-0000A1780000}"/>
    <cellStyle name="RowTitles-Detail 2 3 6 5 2 4 2" xfId="18710" xr:uid="{00000000-0005-0000-0000-0000A2780000}"/>
    <cellStyle name="RowTitles-Detail 2 3 6 5 2 5" xfId="19137" xr:uid="{00000000-0005-0000-0000-0000A3780000}"/>
    <cellStyle name="RowTitles-Detail 2 3 6 5 3" xfId="4239" xr:uid="{00000000-0005-0000-0000-0000A4780000}"/>
    <cellStyle name="RowTitles-Detail 2 3 6 5 3 2" xfId="13861" xr:uid="{00000000-0005-0000-0000-0000A5780000}"/>
    <cellStyle name="RowTitles-Detail 2 3 6 5 3 2 2" xfId="24204" xr:uid="{00000000-0005-0000-0000-0000A6780000}"/>
    <cellStyle name="RowTitles-Detail 2 3 6 5 3 2 2 2" xfId="35421" xr:uid="{00000000-0005-0000-0000-0000A7780000}"/>
    <cellStyle name="RowTitles-Detail 2 3 6 5 3 2 3" xfId="32855" xr:uid="{00000000-0005-0000-0000-0000A8780000}"/>
    <cellStyle name="RowTitles-Detail 2 3 6 5 3 3" xfId="17423" xr:uid="{00000000-0005-0000-0000-0000A9780000}"/>
    <cellStyle name="RowTitles-Detail 2 3 6 5 3 3 2" xfId="30089" xr:uid="{00000000-0005-0000-0000-0000AA780000}"/>
    <cellStyle name="RowTitles-Detail 2 3 6 5 3 3 2 2" xfId="38866" xr:uid="{00000000-0005-0000-0000-0000AB780000}"/>
    <cellStyle name="RowTitles-Detail 2 3 6 5 3 4" xfId="9979" xr:uid="{00000000-0005-0000-0000-0000AC780000}"/>
    <cellStyle name="RowTitles-Detail 2 3 6 5 3 4 2" xfId="24783" xr:uid="{00000000-0005-0000-0000-0000AD780000}"/>
    <cellStyle name="RowTitles-Detail 2 3 6 5 3 5" xfId="25619" xr:uid="{00000000-0005-0000-0000-0000AE780000}"/>
    <cellStyle name="RowTitles-Detail 2 3 6 5 4" xfId="11132" xr:uid="{00000000-0005-0000-0000-0000AF780000}"/>
    <cellStyle name="RowTitles-Detail 2 3 6 5 4 2" xfId="21564" xr:uid="{00000000-0005-0000-0000-0000B0780000}"/>
    <cellStyle name="RowTitles-Detail 2 3 6 5 4 2 2" xfId="33706" xr:uid="{00000000-0005-0000-0000-0000B1780000}"/>
    <cellStyle name="RowTitles-Detail 2 3 6 5 4 3" xfId="30870" xr:uid="{00000000-0005-0000-0000-0000B2780000}"/>
    <cellStyle name="RowTitles-Detail 2 3 6 5 5" xfId="14839" xr:uid="{00000000-0005-0000-0000-0000B3780000}"/>
    <cellStyle name="RowTitles-Detail 2 3 6 5 5 2" xfId="27517" xr:uid="{00000000-0005-0000-0000-0000B4780000}"/>
    <cellStyle name="RowTitles-Detail 2 3 6 5 5 2 2" xfId="36337" xr:uid="{00000000-0005-0000-0000-0000B5780000}"/>
    <cellStyle name="RowTitles-Detail 2 3 6 5 6" xfId="6110" xr:uid="{00000000-0005-0000-0000-0000B6780000}"/>
    <cellStyle name="RowTitles-Detail 2 3 6 5 6 2" xfId="26477" xr:uid="{00000000-0005-0000-0000-0000B7780000}"/>
    <cellStyle name="RowTitles-Detail 2 3 6 5 7" xfId="26457" xr:uid="{00000000-0005-0000-0000-0000B8780000}"/>
    <cellStyle name="RowTitles-Detail 2 3 6 6" xfId="1663" xr:uid="{00000000-0005-0000-0000-0000B9780000}"/>
    <cellStyle name="RowTitles-Detail 2 3 6 6 2" xfId="3014" xr:uid="{00000000-0005-0000-0000-0000BA780000}"/>
    <cellStyle name="RowTitles-Detail 2 3 6 6 2 2" xfId="12655" xr:uid="{00000000-0005-0000-0000-0000BB780000}"/>
    <cellStyle name="RowTitles-Detail 2 3 6 6 2 2 2" xfId="23055" xr:uid="{00000000-0005-0000-0000-0000BC780000}"/>
    <cellStyle name="RowTitles-Detail 2 3 6 6 2 2 2 2" xfId="34592" xr:uid="{00000000-0005-0000-0000-0000BD780000}"/>
    <cellStyle name="RowTitles-Detail 2 3 6 6 2 2 3" xfId="31936" xr:uid="{00000000-0005-0000-0000-0000BE780000}"/>
    <cellStyle name="RowTitles-Detail 2 3 6 6 2 3" xfId="16302" xr:uid="{00000000-0005-0000-0000-0000BF780000}"/>
    <cellStyle name="RowTitles-Detail 2 3 6 6 2 3 2" xfId="28968" xr:uid="{00000000-0005-0000-0000-0000C0780000}"/>
    <cellStyle name="RowTitles-Detail 2 3 6 6 2 3 2 2" xfId="37755" xr:uid="{00000000-0005-0000-0000-0000C1780000}"/>
    <cellStyle name="RowTitles-Detail 2 3 6 6 2 4" xfId="7657" xr:uid="{00000000-0005-0000-0000-0000C2780000}"/>
    <cellStyle name="RowTitles-Detail 2 3 6 6 2 4 2" xfId="25813" xr:uid="{00000000-0005-0000-0000-0000C3780000}"/>
    <cellStyle name="RowTitles-Detail 2 3 6 6 2 5" xfId="18707" xr:uid="{00000000-0005-0000-0000-0000C4780000}"/>
    <cellStyle name="RowTitles-Detail 2 3 6 6 3" xfId="4441" xr:uid="{00000000-0005-0000-0000-0000C5780000}"/>
    <cellStyle name="RowTitles-Detail 2 3 6 6 3 2" xfId="14063" xr:uid="{00000000-0005-0000-0000-0000C6780000}"/>
    <cellStyle name="RowTitles-Detail 2 3 6 6 3 2 2" xfId="24397" xr:uid="{00000000-0005-0000-0000-0000C7780000}"/>
    <cellStyle name="RowTitles-Detail 2 3 6 6 3 2 2 2" xfId="35552" xr:uid="{00000000-0005-0000-0000-0000C8780000}"/>
    <cellStyle name="RowTitles-Detail 2 3 6 6 3 2 3" xfId="33007" xr:uid="{00000000-0005-0000-0000-0000C9780000}"/>
    <cellStyle name="RowTitles-Detail 2 3 6 6 3 3" xfId="17610" xr:uid="{00000000-0005-0000-0000-0000CA780000}"/>
    <cellStyle name="RowTitles-Detail 2 3 6 6 3 3 2" xfId="30276" xr:uid="{00000000-0005-0000-0000-0000CB780000}"/>
    <cellStyle name="RowTitles-Detail 2 3 6 6 3 3 2 2" xfId="39053" xr:uid="{00000000-0005-0000-0000-0000CC780000}"/>
    <cellStyle name="RowTitles-Detail 2 3 6 6 3 4" xfId="9980" xr:uid="{00000000-0005-0000-0000-0000CD780000}"/>
    <cellStyle name="RowTitles-Detail 2 3 6 6 3 4 2" xfId="18947" xr:uid="{00000000-0005-0000-0000-0000CE780000}"/>
    <cellStyle name="RowTitles-Detail 2 3 6 6 3 5" xfId="24792" xr:uid="{00000000-0005-0000-0000-0000CF780000}"/>
    <cellStyle name="RowTitles-Detail 2 3 6 6 4" xfId="11334" xr:uid="{00000000-0005-0000-0000-0000D0780000}"/>
    <cellStyle name="RowTitles-Detail 2 3 6 6 4 2" xfId="21760" xr:uid="{00000000-0005-0000-0000-0000D1780000}"/>
    <cellStyle name="RowTitles-Detail 2 3 6 6 4 2 2" xfId="33837" xr:uid="{00000000-0005-0000-0000-0000D2780000}"/>
    <cellStyle name="RowTitles-Detail 2 3 6 6 4 3" xfId="31022" xr:uid="{00000000-0005-0000-0000-0000D3780000}"/>
    <cellStyle name="RowTitles-Detail 2 3 6 6 5" xfId="15041" xr:uid="{00000000-0005-0000-0000-0000D4780000}"/>
    <cellStyle name="RowTitles-Detail 2 3 6 6 5 2" xfId="27711" xr:uid="{00000000-0005-0000-0000-0000D5780000}"/>
    <cellStyle name="RowTitles-Detail 2 3 6 6 5 2 2" xfId="36524" xr:uid="{00000000-0005-0000-0000-0000D6780000}"/>
    <cellStyle name="RowTitles-Detail 2 3 6 6 6" xfId="6111" xr:uid="{00000000-0005-0000-0000-0000D7780000}"/>
    <cellStyle name="RowTitles-Detail 2 3 6 6 6 2" xfId="17998" xr:uid="{00000000-0005-0000-0000-0000D8780000}"/>
    <cellStyle name="RowTitles-Detail 2 3 6 6 7" xfId="18860" xr:uid="{00000000-0005-0000-0000-0000D9780000}"/>
    <cellStyle name="RowTitles-Detail 2 3 6 7" xfId="3009" xr:uid="{00000000-0005-0000-0000-0000DA780000}"/>
    <cellStyle name="RowTitles-Detail 2 3 6 7 2" xfId="12650" xr:uid="{00000000-0005-0000-0000-0000DB780000}"/>
    <cellStyle name="RowTitles-Detail 2 3 6 7 2 2" xfId="23050" xr:uid="{00000000-0005-0000-0000-0000DC780000}"/>
    <cellStyle name="RowTitles-Detail 2 3 6 7 2 2 2" xfId="34587" xr:uid="{00000000-0005-0000-0000-0000DD780000}"/>
    <cellStyle name="RowTitles-Detail 2 3 6 7 2 3" xfId="31931" xr:uid="{00000000-0005-0000-0000-0000DE780000}"/>
    <cellStyle name="RowTitles-Detail 2 3 6 7 3" xfId="16297" xr:uid="{00000000-0005-0000-0000-0000DF780000}"/>
    <cellStyle name="RowTitles-Detail 2 3 6 7 3 2" xfId="28963" xr:uid="{00000000-0005-0000-0000-0000E0780000}"/>
    <cellStyle name="RowTitles-Detail 2 3 6 7 3 2 2" xfId="37750" xr:uid="{00000000-0005-0000-0000-0000E1780000}"/>
    <cellStyle name="RowTitles-Detail 2 3 6 7 4" xfId="6419" xr:uid="{00000000-0005-0000-0000-0000E2780000}"/>
    <cellStyle name="RowTitles-Detail 2 3 6 7 4 2" xfId="19952" xr:uid="{00000000-0005-0000-0000-0000E3780000}"/>
    <cellStyle name="RowTitles-Detail 2 3 6 7 5" xfId="20559" xr:uid="{00000000-0005-0000-0000-0000E4780000}"/>
    <cellStyle name="RowTitles-Detail 2 3 6 8" xfId="7920" xr:uid="{00000000-0005-0000-0000-0000E5780000}"/>
    <cellStyle name="RowTitles-Detail 2 3 6 8 2" xfId="25262" xr:uid="{00000000-0005-0000-0000-0000E6780000}"/>
    <cellStyle name="RowTitles-Detail 2 3 6 9" xfId="10537" xr:uid="{00000000-0005-0000-0000-0000E7780000}"/>
    <cellStyle name="RowTitles-Detail 2 3 6 9 2" xfId="21023" xr:uid="{00000000-0005-0000-0000-0000E8780000}"/>
    <cellStyle name="RowTitles-Detail 2 3 6 9 2 2" xfId="33395" xr:uid="{00000000-0005-0000-0000-0000E9780000}"/>
    <cellStyle name="RowTitles-Detail 2 3 6_STUD aligned by INSTIT" xfId="5070" xr:uid="{00000000-0005-0000-0000-0000EA780000}"/>
    <cellStyle name="RowTitles-Detail 2 3 7" xfId="613" xr:uid="{00000000-0005-0000-0000-0000EB780000}"/>
    <cellStyle name="RowTitles-Detail 2 3 7 2" xfId="3015" xr:uid="{00000000-0005-0000-0000-0000EC780000}"/>
    <cellStyle name="RowTitles-Detail 2 3 7 2 2" xfId="12656" xr:uid="{00000000-0005-0000-0000-0000ED780000}"/>
    <cellStyle name="RowTitles-Detail 2 3 7 2 2 2" xfId="23056" xr:uid="{00000000-0005-0000-0000-0000EE780000}"/>
    <cellStyle name="RowTitles-Detail 2 3 7 2 2 2 2" xfId="34593" xr:uid="{00000000-0005-0000-0000-0000EF780000}"/>
    <cellStyle name="RowTitles-Detail 2 3 7 2 2 3" xfId="31937" xr:uid="{00000000-0005-0000-0000-0000F0780000}"/>
    <cellStyle name="RowTitles-Detail 2 3 7 2 3" xfId="16303" xr:uid="{00000000-0005-0000-0000-0000F1780000}"/>
    <cellStyle name="RowTitles-Detail 2 3 7 2 3 2" xfId="28969" xr:uid="{00000000-0005-0000-0000-0000F2780000}"/>
    <cellStyle name="RowTitles-Detail 2 3 7 2 3 2 2" xfId="37756" xr:uid="{00000000-0005-0000-0000-0000F3780000}"/>
    <cellStyle name="RowTitles-Detail 2 3 7 2 4" xfId="6622" xr:uid="{00000000-0005-0000-0000-0000F4780000}"/>
    <cellStyle name="RowTitles-Detail 2 3 7 2 4 2" xfId="21294" xr:uid="{00000000-0005-0000-0000-0000F5780000}"/>
    <cellStyle name="RowTitles-Detail 2 3 7 2 5" xfId="20357" xr:uid="{00000000-0005-0000-0000-0000F6780000}"/>
    <cellStyle name="RowTitles-Detail 2 3 7 3" xfId="3426" xr:uid="{00000000-0005-0000-0000-0000F7780000}"/>
    <cellStyle name="RowTitles-Detail 2 3 7 3 2" xfId="13063" xr:uid="{00000000-0005-0000-0000-0000F8780000}"/>
    <cellStyle name="RowTitles-Detail 2 3 7 3 2 2" xfId="23431" xr:uid="{00000000-0005-0000-0000-0000F9780000}"/>
    <cellStyle name="RowTitles-Detail 2 3 7 3 2 2 2" xfId="34919" xr:uid="{00000000-0005-0000-0000-0000FA780000}"/>
    <cellStyle name="RowTitles-Detail 2 3 7 3 2 3" xfId="32275" xr:uid="{00000000-0005-0000-0000-0000FB780000}"/>
    <cellStyle name="RowTitles-Detail 2 3 7 3 3" xfId="16674" xr:uid="{00000000-0005-0000-0000-0000FC780000}"/>
    <cellStyle name="RowTitles-Detail 2 3 7 3 3 2" xfId="29340" xr:uid="{00000000-0005-0000-0000-0000FD780000}"/>
    <cellStyle name="RowTitles-Detail 2 3 7 3 3 2 2" xfId="38123" xr:uid="{00000000-0005-0000-0000-0000FE780000}"/>
    <cellStyle name="RowTitles-Detail 2 3 7 3 4" xfId="8125" xr:uid="{00000000-0005-0000-0000-0000FF780000}"/>
    <cellStyle name="RowTitles-Detail 2 3 7 3 4 2" xfId="26699" xr:uid="{00000000-0005-0000-0000-000000790000}"/>
    <cellStyle name="RowTitles-Detail 2 3 7 3 5" xfId="25115" xr:uid="{00000000-0005-0000-0000-000001790000}"/>
    <cellStyle name="RowTitles-Detail 2 3 7 4" xfId="8759" xr:uid="{00000000-0005-0000-0000-000002790000}"/>
    <cellStyle name="RowTitles-Detail 2 3 7 4 2" xfId="19880" xr:uid="{00000000-0005-0000-0000-000003790000}"/>
    <cellStyle name="RowTitles-Detail 2 3 7 5" xfId="10413" xr:uid="{00000000-0005-0000-0000-000004790000}"/>
    <cellStyle name="RowTitles-Detail 2 3 7 5 2" xfId="20922" xr:uid="{00000000-0005-0000-0000-000005790000}"/>
    <cellStyle name="RowTitles-Detail 2 3 7 5 2 2" xfId="33348" xr:uid="{00000000-0005-0000-0000-000006790000}"/>
    <cellStyle name="RowTitles-Detail 2 3 7 5 3" xfId="30453" xr:uid="{00000000-0005-0000-0000-000007790000}"/>
    <cellStyle name="RowTitles-Detail 2 3 7 6" xfId="10570" xr:uid="{00000000-0005-0000-0000-000008790000}"/>
    <cellStyle name="RowTitles-Detail 2 3 7 6 2" xfId="25319" xr:uid="{00000000-0005-0000-0000-000009790000}"/>
    <cellStyle name="RowTitles-Detail 2 3 7 6 2 2" xfId="35691" xr:uid="{00000000-0005-0000-0000-00000A790000}"/>
    <cellStyle name="RowTitles-Detail 2 3 8" xfId="909" xr:uid="{00000000-0005-0000-0000-00000B790000}"/>
    <cellStyle name="RowTitles-Detail 2 3 8 2" xfId="3016" xr:uid="{00000000-0005-0000-0000-00000C790000}"/>
    <cellStyle name="RowTitles-Detail 2 3 8 2 2" xfId="12657" xr:uid="{00000000-0005-0000-0000-00000D790000}"/>
    <cellStyle name="RowTitles-Detail 2 3 8 2 2 2" xfId="23057" xr:uid="{00000000-0005-0000-0000-00000E790000}"/>
    <cellStyle name="RowTitles-Detail 2 3 8 2 2 2 2" xfId="34594" xr:uid="{00000000-0005-0000-0000-00000F790000}"/>
    <cellStyle name="RowTitles-Detail 2 3 8 2 2 3" xfId="31938" xr:uid="{00000000-0005-0000-0000-000010790000}"/>
    <cellStyle name="RowTitles-Detail 2 3 8 2 3" xfId="16304" xr:uid="{00000000-0005-0000-0000-000011790000}"/>
    <cellStyle name="RowTitles-Detail 2 3 8 2 3 2" xfId="28970" xr:uid="{00000000-0005-0000-0000-000012790000}"/>
    <cellStyle name="RowTitles-Detail 2 3 8 2 3 2 2" xfId="37757" xr:uid="{00000000-0005-0000-0000-000013790000}"/>
    <cellStyle name="RowTitles-Detail 2 3 8 2 4" xfId="6688" xr:uid="{00000000-0005-0000-0000-000014790000}"/>
    <cellStyle name="RowTitles-Detail 2 3 8 2 4 2" xfId="20970" xr:uid="{00000000-0005-0000-0000-000015790000}"/>
    <cellStyle name="RowTitles-Detail 2 3 8 2 5" xfId="25187" xr:uid="{00000000-0005-0000-0000-000016790000}"/>
    <cellStyle name="RowTitles-Detail 2 3 8 3" xfId="3688" xr:uid="{00000000-0005-0000-0000-000017790000}"/>
    <cellStyle name="RowTitles-Detail 2 3 8 3 2" xfId="13315" xr:uid="{00000000-0005-0000-0000-000018790000}"/>
    <cellStyle name="RowTitles-Detail 2 3 8 3 2 2" xfId="23680" xr:uid="{00000000-0005-0000-0000-000019790000}"/>
    <cellStyle name="RowTitles-Detail 2 3 8 3 2 2 2" xfId="35076" xr:uid="{00000000-0005-0000-0000-00001A790000}"/>
    <cellStyle name="RowTitles-Detail 2 3 8 3 2 3" xfId="32455" xr:uid="{00000000-0005-0000-0000-00001B790000}"/>
    <cellStyle name="RowTitles-Detail 2 3 8 3 3" xfId="16916" xr:uid="{00000000-0005-0000-0000-00001C790000}"/>
    <cellStyle name="RowTitles-Detail 2 3 8 3 3 2" xfId="29582" xr:uid="{00000000-0005-0000-0000-00001D790000}"/>
    <cellStyle name="RowTitles-Detail 2 3 8 3 3 2 2" xfId="38361" xr:uid="{00000000-0005-0000-0000-00001E790000}"/>
    <cellStyle name="RowTitles-Detail 2 3 8 3 4" xfId="8195" xr:uid="{00000000-0005-0000-0000-00001F790000}"/>
    <cellStyle name="RowTitles-Detail 2 3 8 3 4 2" xfId="19784" xr:uid="{00000000-0005-0000-0000-000020790000}"/>
    <cellStyle name="RowTitles-Detail 2 3 8 3 5" xfId="25775" xr:uid="{00000000-0005-0000-0000-000021790000}"/>
    <cellStyle name="RowTitles-Detail 2 3 8 4" xfId="7872" xr:uid="{00000000-0005-0000-0000-000022790000}"/>
    <cellStyle name="RowTitles-Detail 2 3 8 4 2" xfId="24662" xr:uid="{00000000-0005-0000-0000-000023790000}"/>
    <cellStyle name="RowTitles-Detail 2 3 8 5" xfId="14317" xr:uid="{00000000-0005-0000-0000-000024790000}"/>
    <cellStyle name="RowTitles-Detail 2 3 8 5 2" xfId="27016" xr:uid="{00000000-0005-0000-0000-000025790000}"/>
    <cellStyle name="RowTitles-Detail 2 3 8 5 2 2" xfId="35855" xr:uid="{00000000-0005-0000-0000-000026790000}"/>
    <cellStyle name="RowTitles-Detail 2 3 8 6" xfId="5224" xr:uid="{00000000-0005-0000-0000-000027790000}"/>
    <cellStyle name="RowTitles-Detail 2 3 8 6 2" xfId="20336" xr:uid="{00000000-0005-0000-0000-000028790000}"/>
    <cellStyle name="RowTitles-Detail 2 3 8 7" xfId="19638" xr:uid="{00000000-0005-0000-0000-000029790000}"/>
    <cellStyle name="RowTitles-Detail 2 3 9" xfId="584" xr:uid="{00000000-0005-0000-0000-00002A790000}"/>
    <cellStyle name="RowTitles-Detail 2 3 9 2" xfId="3017" xr:uid="{00000000-0005-0000-0000-00002B790000}"/>
    <cellStyle name="RowTitles-Detail 2 3 9 2 2" xfId="12658" xr:uid="{00000000-0005-0000-0000-00002C790000}"/>
    <cellStyle name="RowTitles-Detail 2 3 9 2 2 2" xfId="23058" xr:uid="{00000000-0005-0000-0000-00002D790000}"/>
    <cellStyle name="RowTitles-Detail 2 3 9 2 2 2 2" xfId="34595" xr:uid="{00000000-0005-0000-0000-00002E790000}"/>
    <cellStyle name="RowTitles-Detail 2 3 9 2 2 3" xfId="31939" xr:uid="{00000000-0005-0000-0000-00002F790000}"/>
    <cellStyle name="RowTitles-Detail 2 3 9 2 3" xfId="16305" xr:uid="{00000000-0005-0000-0000-000030790000}"/>
    <cellStyle name="RowTitles-Detail 2 3 9 2 3 2" xfId="28971" xr:uid="{00000000-0005-0000-0000-000031790000}"/>
    <cellStyle name="RowTitles-Detail 2 3 9 2 3 2 2" xfId="37758" xr:uid="{00000000-0005-0000-0000-000032790000}"/>
    <cellStyle name="RowTitles-Detail 2 3 9 2 4" xfId="6586" xr:uid="{00000000-0005-0000-0000-000033790000}"/>
    <cellStyle name="RowTitles-Detail 2 3 9 2 4 2" xfId="20079" xr:uid="{00000000-0005-0000-0000-000034790000}"/>
    <cellStyle name="RowTitles-Detail 2 3 9 2 5" xfId="26471" xr:uid="{00000000-0005-0000-0000-000035790000}"/>
    <cellStyle name="RowTitles-Detail 2 3 9 3" xfId="3404" xr:uid="{00000000-0005-0000-0000-000036790000}"/>
    <cellStyle name="RowTitles-Detail 2 3 9 3 2" xfId="13043" xr:uid="{00000000-0005-0000-0000-000037790000}"/>
    <cellStyle name="RowTitles-Detail 2 3 9 3 2 2" xfId="23411" xr:uid="{00000000-0005-0000-0000-000038790000}"/>
    <cellStyle name="RowTitles-Detail 2 3 9 3 2 2 2" xfId="34906" xr:uid="{00000000-0005-0000-0000-000039790000}"/>
    <cellStyle name="RowTitles-Detail 2 3 9 3 2 3" xfId="32260" xr:uid="{00000000-0005-0000-0000-00003A790000}"/>
    <cellStyle name="RowTitles-Detail 2 3 9 3 3" xfId="16653" xr:uid="{00000000-0005-0000-0000-00003B790000}"/>
    <cellStyle name="RowTitles-Detail 2 3 9 3 3 2" xfId="29319" xr:uid="{00000000-0005-0000-0000-00003C790000}"/>
    <cellStyle name="RowTitles-Detail 2 3 9 3 3 2 2" xfId="38104" xr:uid="{00000000-0005-0000-0000-00003D790000}"/>
    <cellStyle name="RowTitles-Detail 2 3 9 3 4" xfId="8086" xr:uid="{00000000-0005-0000-0000-00003E790000}"/>
    <cellStyle name="RowTitles-Detail 2 3 9 3 4 2" xfId="20812" xr:uid="{00000000-0005-0000-0000-00003F790000}"/>
    <cellStyle name="RowTitles-Detail 2 3 9 3 5" xfId="19264" xr:uid="{00000000-0005-0000-0000-000040790000}"/>
    <cellStyle name="RowTitles-Detail 2 3 9 4" xfId="7883" xr:uid="{00000000-0005-0000-0000-000041790000}"/>
    <cellStyle name="RowTitles-Detail 2 3 9 4 2" xfId="20052" xr:uid="{00000000-0005-0000-0000-000042790000}"/>
    <cellStyle name="RowTitles-Detail 2 3 9 5" xfId="10385" xr:uid="{00000000-0005-0000-0000-000043790000}"/>
    <cellStyle name="RowTitles-Detail 2 3 9 5 2" xfId="20898" xr:uid="{00000000-0005-0000-0000-000044790000}"/>
    <cellStyle name="RowTitles-Detail 2 3 9 5 2 2" xfId="33335" xr:uid="{00000000-0005-0000-0000-000045790000}"/>
    <cellStyle name="RowTitles-Detail 2 3 9 5 3" xfId="30438" xr:uid="{00000000-0005-0000-0000-000046790000}"/>
    <cellStyle name="RowTitles-Detail 2 3 9 6" xfId="10260" xr:uid="{00000000-0005-0000-0000-000047790000}"/>
    <cellStyle name="RowTitles-Detail 2 3 9 6 2" xfId="19102" xr:uid="{00000000-0005-0000-0000-000048790000}"/>
    <cellStyle name="RowTitles-Detail 2 3 9 6 2 2" xfId="33220" xr:uid="{00000000-0005-0000-0000-000049790000}"/>
    <cellStyle name="RowTitles-Detail 2 3 9 7" xfId="5141" xr:uid="{00000000-0005-0000-0000-00004A790000}"/>
    <cellStyle name="RowTitles-Detail 2 3 9 7 2" xfId="4680" xr:uid="{00000000-0005-0000-0000-00004B790000}"/>
    <cellStyle name="RowTitles-Detail 2 3 9 8" xfId="24998" xr:uid="{00000000-0005-0000-0000-00004C790000}"/>
    <cellStyle name="RowTitles-Detail 2 3_STUD aligned by INSTIT" xfId="5055" xr:uid="{00000000-0005-0000-0000-00004D790000}"/>
    <cellStyle name="RowTitles-Detail 2 4" xfId="301" xr:uid="{00000000-0005-0000-0000-00004E790000}"/>
    <cellStyle name="RowTitles-Detail 2 4 10" xfId="3018" xr:uid="{00000000-0005-0000-0000-00004F790000}"/>
    <cellStyle name="RowTitles-Detail 2 4 10 2" xfId="12659" xr:uid="{00000000-0005-0000-0000-000050790000}"/>
    <cellStyle name="RowTitles-Detail 2 4 10 2 2" xfId="23059" xr:uid="{00000000-0005-0000-0000-000051790000}"/>
    <cellStyle name="RowTitles-Detail 2 4 10 2 2 2" xfId="34596" xr:uid="{00000000-0005-0000-0000-000052790000}"/>
    <cellStyle name="RowTitles-Detail 2 4 10 2 3" xfId="31940" xr:uid="{00000000-0005-0000-0000-000053790000}"/>
    <cellStyle name="RowTitles-Detail 2 4 10 3" xfId="16306" xr:uid="{00000000-0005-0000-0000-000054790000}"/>
    <cellStyle name="RowTitles-Detail 2 4 10 3 2" xfId="28972" xr:uid="{00000000-0005-0000-0000-000055790000}"/>
    <cellStyle name="RowTitles-Detail 2 4 10 3 2 2" xfId="37759" xr:uid="{00000000-0005-0000-0000-000056790000}"/>
    <cellStyle name="RowTitles-Detail 2 4 10 4" xfId="6339" xr:uid="{00000000-0005-0000-0000-000057790000}"/>
    <cellStyle name="RowTitles-Detail 2 4 10 4 2" xfId="26009" xr:uid="{00000000-0005-0000-0000-000058790000}"/>
    <cellStyle name="RowTitles-Detail 2 4 10 5" xfId="20200" xr:uid="{00000000-0005-0000-0000-000059790000}"/>
    <cellStyle name="RowTitles-Detail 2 4 11" xfId="8945" xr:uid="{00000000-0005-0000-0000-00005A790000}"/>
    <cellStyle name="RowTitles-Detail 2 4 11 2" xfId="25121" xr:uid="{00000000-0005-0000-0000-00005B790000}"/>
    <cellStyle name="RowTitles-Detail 2 4 12" xfId="10330" xr:uid="{00000000-0005-0000-0000-00005C790000}"/>
    <cellStyle name="RowTitles-Detail 2 4 12 2" xfId="19098" xr:uid="{00000000-0005-0000-0000-00005D790000}"/>
    <cellStyle name="RowTitles-Detail 2 4 12 2 2" xfId="33216" xr:uid="{00000000-0005-0000-0000-00005E790000}"/>
    <cellStyle name="RowTitles-Detail 2 4 2" xfId="417" xr:uid="{00000000-0005-0000-0000-00005F790000}"/>
    <cellStyle name="RowTitles-Detail 2 4 2 2" xfId="773" xr:uid="{00000000-0005-0000-0000-000060790000}"/>
    <cellStyle name="RowTitles-Detail 2 4 2 2 2" xfId="3020" xr:uid="{00000000-0005-0000-0000-000061790000}"/>
    <cellStyle name="RowTitles-Detail 2 4 2 2 2 2" xfId="12661" xr:uid="{00000000-0005-0000-0000-000062790000}"/>
    <cellStyle name="RowTitles-Detail 2 4 2 2 2 2 2" xfId="23061" xr:uid="{00000000-0005-0000-0000-000063790000}"/>
    <cellStyle name="RowTitles-Detail 2 4 2 2 2 2 2 2" xfId="34598" xr:uid="{00000000-0005-0000-0000-000064790000}"/>
    <cellStyle name="RowTitles-Detail 2 4 2 2 2 2 3" xfId="31942" xr:uid="{00000000-0005-0000-0000-000065790000}"/>
    <cellStyle name="RowTitles-Detail 2 4 2 2 2 3" xfId="16308" xr:uid="{00000000-0005-0000-0000-000066790000}"/>
    <cellStyle name="RowTitles-Detail 2 4 2 2 2 3 2" xfId="28974" xr:uid="{00000000-0005-0000-0000-000067790000}"/>
    <cellStyle name="RowTitles-Detail 2 4 2 2 2 3 2 2" xfId="37761" xr:uid="{00000000-0005-0000-0000-000068790000}"/>
    <cellStyle name="RowTitles-Detail 2 4 2 2 2 4" xfId="6897" xr:uid="{00000000-0005-0000-0000-000069790000}"/>
    <cellStyle name="RowTitles-Detail 2 4 2 2 2 4 2" xfId="26459" xr:uid="{00000000-0005-0000-0000-00006A790000}"/>
    <cellStyle name="RowTitles-Detail 2 4 2 2 2 5" xfId="25945" xr:uid="{00000000-0005-0000-0000-00006B790000}"/>
    <cellStyle name="RowTitles-Detail 2 4 2 2 3" xfId="3554" xr:uid="{00000000-0005-0000-0000-00006C790000}"/>
    <cellStyle name="RowTitles-Detail 2 4 2 2 3 2" xfId="13186" xr:uid="{00000000-0005-0000-0000-00006D790000}"/>
    <cellStyle name="RowTitles-Detail 2 4 2 2 3 2 2" xfId="23553" xr:uid="{00000000-0005-0000-0000-00006E790000}"/>
    <cellStyle name="RowTitles-Detail 2 4 2 2 3 2 2 2" xfId="34989" xr:uid="{00000000-0005-0000-0000-00006F790000}"/>
    <cellStyle name="RowTitles-Detail 2 4 2 2 3 2 3" xfId="32354" xr:uid="{00000000-0005-0000-0000-000070790000}"/>
    <cellStyle name="RowTitles-Detail 2 4 2 2 3 3" xfId="16795" xr:uid="{00000000-0005-0000-0000-000071790000}"/>
    <cellStyle name="RowTitles-Detail 2 4 2 2 3 3 2" xfId="29461" xr:uid="{00000000-0005-0000-0000-000072790000}"/>
    <cellStyle name="RowTitles-Detail 2 4 2 2 3 3 2 2" xfId="38242" xr:uid="{00000000-0005-0000-0000-000073790000}"/>
    <cellStyle name="RowTitles-Detail 2 4 2 2 3 4" xfId="8404" xr:uid="{00000000-0005-0000-0000-000074790000}"/>
    <cellStyle name="RowTitles-Detail 2 4 2 2 3 4 2" xfId="19578" xr:uid="{00000000-0005-0000-0000-000075790000}"/>
    <cellStyle name="RowTitles-Detail 2 4 2 2 3 5" xfId="22249" xr:uid="{00000000-0005-0000-0000-000076790000}"/>
    <cellStyle name="RowTitles-Detail 2 4 2 2 4" xfId="9198" xr:uid="{00000000-0005-0000-0000-000077790000}"/>
    <cellStyle name="RowTitles-Detail 2 4 2 2 4 2" xfId="26393" xr:uid="{00000000-0005-0000-0000-000078790000}"/>
    <cellStyle name="RowTitles-Detail 2 4 2 2 5" xfId="10162" xr:uid="{00000000-0005-0000-0000-000079790000}"/>
    <cellStyle name="RowTitles-Detail 2 4 2 2 5 2" xfId="4606" xr:uid="{00000000-0005-0000-0000-00007A790000}"/>
    <cellStyle name="RowTitles-Detail 2 4 2 2 5 2 2" xfId="19716" xr:uid="{00000000-0005-0000-0000-00007B790000}"/>
    <cellStyle name="RowTitles-Detail 2 4 2 3" xfId="1052" xr:uid="{00000000-0005-0000-0000-00007C790000}"/>
    <cellStyle name="RowTitles-Detail 2 4 2 3 2" xfId="3021" xr:uid="{00000000-0005-0000-0000-00007D790000}"/>
    <cellStyle name="RowTitles-Detail 2 4 2 3 2 2" xfId="12662" xr:uid="{00000000-0005-0000-0000-00007E790000}"/>
    <cellStyle name="RowTitles-Detail 2 4 2 3 2 2 2" xfId="23062" xr:uid="{00000000-0005-0000-0000-00007F790000}"/>
    <cellStyle name="RowTitles-Detail 2 4 2 3 2 2 2 2" xfId="34599" xr:uid="{00000000-0005-0000-0000-000080790000}"/>
    <cellStyle name="RowTitles-Detail 2 4 2 3 2 2 3" xfId="31943" xr:uid="{00000000-0005-0000-0000-000081790000}"/>
    <cellStyle name="RowTitles-Detail 2 4 2 3 2 3" xfId="16309" xr:uid="{00000000-0005-0000-0000-000082790000}"/>
    <cellStyle name="RowTitles-Detail 2 4 2 3 2 3 2" xfId="28975" xr:uid="{00000000-0005-0000-0000-000083790000}"/>
    <cellStyle name="RowTitles-Detail 2 4 2 3 2 3 2 2" xfId="37762" xr:uid="{00000000-0005-0000-0000-000084790000}"/>
    <cellStyle name="RowTitles-Detail 2 4 2 3 2 4" xfId="7118" xr:uid="{00000000-0005-0000-0000-000085790000}"/>
    <cellStyle name="RowTitles-Detail 2 4 2 3 2 4 2" xfId="20223" xr:uid="{00000000-0005-0000-0000-000086790000}"/>
    <cellStyle name="RowTitles-Detail 2 4 2 3 2 5" xfId="4904" xr:uid="{00000000-0005-0000-0000-000087790000}"/>
    <cellStyle name="RowTitles-Detail 2 4 2 3 3" xfId="3830" xr:uid="{00000000-0005-0000-0000-000088790000}"/>
    <cellStyle name="RowTitles-Detail 2 4 2 3 3 2" xfId="13457" xr:uid="{00000000-0005-0000-0000-000089790000}"/>
    <cellStyle name="RowTitles-Detail 2 4 2 3 3 2 2" xfId="23818" xr:uid="{00000000-0005-0000-0000-00008A790000}"/>
    <cellStyle name="RowTitles-Detail 2 4 2 3 3 2 2 2" xfId="35154" xr:uid="{00000000-0005-0000-0000-00008B790000}"/>
    <cellStyle name="RowTitles-Detail 2 4 2 3 3 2 3" xfId="32547" xr:uid="{00000000-0005-0000-0000-00008C790000}"/>
    <cellStyle name="RowTitles-Detail 2 4 2 3 3 3" xfId="17050" xr:uid="{00000000-0005-0000-0000-00008D790000}"/>
    <cellStyle name="RowTitles-Detail 2 4 2 3 3 3 2" xfId="29716" xr:uid="{00000000-0005-0000-0000-00008E790000}"/>
    <cellStyle name="RowTitles-Detail 2 4 2 3 3 3 2 2" xfId="38495" xr:uid="{00000000-0005-0000-0000-00008F790000}"/>
    <cellStyle name="RowTitles-Detail 2 4 2 3 3 4" xfId="8626" xr:uid="{00000000-0005-0000-0000-000090790000}"/>
    <cellStyle name="RowTitles-Detail 2 4 2 3 3 4 2" xfId="19558" xr:uid="{00000000-0005-0000-0000-000091790000}"/>
    <cellStyle name="RowTitles-Detail 2 4 2 3 3 5" xfId="18268" xr:uid="{00000000-0005-0000-0000-000092790000}"/>
    <cellStyle name="RowTitles-Detail 2 4 2 3 4" xfId="9422" xr:uid="{00000000-0005-0000-0000-000093790000}"/>
    <cellStyle name="RowTitles-Detail 2 4 2 3 4 2" xfId="25591" xr:uid="{00000000-0005-0000-0000-000094790000}"/>
    <cellStyle name="RowTitles-Detail 2 4 2 3 5" xfId="10768" xr:uid="{00000000-0005-0000-0000-000095790000}"/>
    <cellStyle name="RowTitles-Detail 2 4 2 3 5 2" xfId="21233" xr:uid="{00000000-0005-0000-0000-000096790000}"/>
    <cellStyle name="RowTitles-Detail 2 4 2 3 5 2 2" xfId="33495" xr:uid="{00000000-0005-0000-0000-000097790000}"/>
    <cellStyle name="RowTitles-Detail 2 4 2 3 5 3" xfId="30625" xr:uid="{00000000-0005-0000-0000-000098790000}"/>
    <cellStyle name="RowTitles-Detail 2 4 2 3 6" xfId="14454" xr:uid="{00000000-0005-0000-0000-000099790000}"/>
    <cellStyle name="RowTitles-Detail 2 4 2 3 6 2" xfId="27147" xr:uid="{00000000-0005-0000-0000-00009A790000}"/>
    <cellStyle name="RowTitles-Detail 2 4 2 3 6 2 2" xfId="35984" xr:uid="{00000000-0005-0000-0000-00009B790000}"/>
    <cellStyle name="RowTitles-Detail 2 4 2 3 7" xfId="5577" xr:uid="{00000000-0005-0000-0000-00009C790000}"/>
    <cellStyle name="RowTitles-Detail 2 4 2 3 7 2" xfId="19324" xr:uid="{00000000-0005-0000-0000-00009D790000}"/>
    <cellStyle name="RowTitles-Detail 2 4 2 3 8" xfId="17811" xr:uid="{00000000-0005-0000-0000-00009E790000}"/>
    <cellStyle name="RowTitles-Detail 2 4 2 4" xfId="1285" xr:uid="{00000000-0005-0000-0000-00009F790000}"/>
    <cellStyle name="RowTitles-Detail 2 4 2 4 2" xfId="3022" xr:uid="{00000000-0005-0000-0000-0000A0790000}"/>
    <cellStyle name="RowTitles-Detail 2 4 2 4 2 2" xfId="12663" xr:uid="{00000000-0005-0000-0000-0000A1790000}"/>
    <cellStyle name="RowTitles-Detail 2 4 2 4 2 2 2" xfId="23063" xr:uid="{00000000-0005-0000-0000-0000A2790000}"/>
    <cellStyle name="RowTitles-Detail 2 4 2 4 2 2 2 2" xfId="34600" xr:uid="{00000000-0005-0000-0000-0000A3790000}"/>
    <cellStyle name="RowTitles-Detail 2 4 2 4 2 2 3" xfId="31944" xr:uid="{00000000-0005-0000-0000-0000A4790000}"/>
    <cellStyle name="RowTitles-Detail 2 4 2 4 2 3" xfId="16310" xr:uid="{00000000-0005-0000-0000-0000A5790000}"/>
    <cellStyle name="RowTitles-Detail 2 4 2 4 2 3 2" xfId="28976" xr:uid="{00000000-0005-0000-0000-0000A6790000}"/>
    <cellStyle name="RowTitles-Detail 2 4 2 4 2 3 2 2" xfId="37763" xr:uid="{00000000-0005-0000-0000-0000A7790000}"/>
    <cellStyle name="RowTitles-Detail 2 4 2 4 2 4" xfId="7658" xr:uid="{00000000-0005-0000-0000-0000A8790000}"/>
    <cellStyle name="RowTitles-Detail 2 4 2 4 2 4 2" xfId="18946" xr:uid="{00000000-0005-0000-0000-0000A9790000}"/>
    <cellStyle name="RowTitles-Detail 2 4 2 4 2 5" xfId="24674" xr:uid="{00000000-0005-0000-0000-0000AA790000}"/>
    <cellStyle name="RowTitles-Detail 2 4 2 4 3" xfId="4063" xr:uid="{00000000-0005-0000-0000-0000AB790000}"/>
    <cellStyle name="RowTitles-Detail 2 4 2 4 3 2" xfId="13685" xr:uid="{00000000-0005-0000-0000-0000AC790000}"/>
    <cellStyle name="RowTitles-Detail 2 4 2 4 3 2 2" xfId="24037" xr:uid="{00000000-0005-0000-0000-0000AD790000}"/>
    <cellStyle name="RowTitles-Detail 2 4 2 4 3 2 2 2" xfId="35302" xr:uid="{00000000-0005-0000-0000-0000AE790000}"/>
    <cellStyle name="RowTitles-Detail 2 4 2 4 3 2 3" xfId="32718" xr:uid="{00000000-0005-0000-0000-0000AF790000}"/>
    <cellStyle name="RowTitles-Detail 2 4 2 4 3 3" xfId="17263" xr:uid="{00000000-0005-0000-0000-0000B0790000}"/>
    <cellStyle name="RowTitles-Detail 2 4 2 4 3 3 2" xfId="29929" xr:uid="{00000000-0005-0000-0000-0000B1790000}"/>
    <cellStyle name="RowTitles-Detail 2 4 2 4 3 3 2 2" xfId="38706" xr:uid="{00000000-0005-0000-0000-0000B2790000}"/>
    <cellStyle name="RowTitles-Detail 2 4 2 4 3 4" xfId="9981" xr:uid="{00000000-0005-0000-0000-0000B3790000}"/>
    <cellStyle name="RowTitles-Detail 2 4 2 4 3 4 2" xfId="27670" xr:uid="{00000000-0005-0000-0000-0000B4790000}"/>
    <cellStyle name="RowTitles-Detail 2 4 2 4 3 5" xfId="26630" xr:uid="{00000000-0005-0000-0000-0000B5790000}"/>
    <cellStyle name="RowTitles-Detail 2 4 2 4 4" xfId="10956" xr:uid="{00000000-0005-0000-0000-0000B6790000}"/>
    <cellStyle name="RowTitles-Detail 2 4 2 4 4 2" xfId="21396" xr:uid="{00000000-0005-0000-0000-0000B7790000}"/>
    <cellStyle name="RowTitles-Detail 2 4 2 4 4 2 2" xfId="33587" xr:uid="{00000000-0005-0000-0000-0000B8790000}"/>
    <cellStyle name="RowTitles-Detail 2 4 2 4 4 3" xfId="30733" xr:uid="{00000000-0005-0000-0000-0000B9790000}"/>
    <cellStyle name="RowTitles-Detail 2 4 2 4 5" xfId="14663" xr:uid="{00000000-0005-0000-0000-0000BA790000}"/>
    <cellStyle name="RowTitles-Detail 2 4 2 4 5 2" xfId="27348" xr:uid="{00000000-0005-0000-0000-0000BB790000}"/>
    <cellStyle name="RowTitles-Detail 2 4 2 4 5 2 2" xfId="36177" xr:uid="{00000000-0005-0000-0000-0000BC790000}"/>
    <cellStyle name="RowTitles-Detail 2 4 2 4 6" xfId="6112" xr:uid="{00000000-0005-0000-0000-0000BD790000}"/>
    <cellStyle name="RowTitles-Detail 2 4 2 4 6 2" xfId="25339" xr:uid="{00000000-0005-0000-0000-0000BE790000}"/>
    <cellStyle name="RowTitles-Detail 2 4 2 4 7" xfId="19472" xr:uid="{00000000-0005-0000-0000-0000BF790000}"/>
    <cellStyle name="RowTitles-Detail 2 4 2 5" xfId="1502" xr:uid="{00000000-0005-0000-0000-0000C0790000}"/>
    <cellStyle name="RowTitles-Detail 2 4 2 5 2" xfId="3023" xr:uid="{00000000-0005-0000-0000-0000C1790000}"/>
    <cellStyle name="RowTitles-Detail 2 4 2 5 2 2" xfId="12664" xr:uid="{00000000-0005-0000-0000-0000C2790000}"/>
    <cellStyle name="RowTitles-Detail 2 4 2 5 2 2 2" xfId="23064" xr:uid="{00000000-0005-0000-0000-0000C3790000}"/>
    <cellStyle name="RowTitles-Detail 2 4 2 5 2 2 2 2" xfId="34601" xr:uid="{00000000-0005-0000-0000-0000C4790000}"/>
    <cellStyle name="RowTitles-Detail 2 4 2 5 2 2 3" xfId="31945" xr:uid="{00000000-0005-0000-0000-0000C5790000}"/>
    <cellStyle name="RowTitles-Detail 2 4 2 5 2 3" xfId="16311" xr:uid="{00000000-0005-0000-0000-0000C6790000}"/>
    <cellStyle name="RowTitles-Detail 2 4 2 5 2 3 2" xfId="28977" xr:uid="{00000000-0005-0000-0000-0000C7790000}"/>
    <cellStyle name="RowTitles-Detail 2 4 2 5 2 3 2 2" xfId="37764" xr:uid="{00000000-0005-0000-0000-0000C8790000}"/>
    <cellStyle name="RowTitles-Detail 2 4 2 5 2 4" xfId="7659" xr:uid="{00000000-0005-0000-0000-0000C9790000}"/>
    <cellStyle name="RowTitles-Detail 2 4 2 5 2 4 2" xfId="24887" xr:uid="{00000000-0005-0000-0000-0000CA790000}"/>
    <cellStyle name="RowTitles-Detail 2 4 2 5 2 5" xfId="19700" xr:uid="{00000000-0005-0000-0000-0000CB790000}"/>
    <cellStyle name="RowTitles-Detail 2 4 2 5 3" xfId="4280" xr:uid="{00000000-0005-0000-0000-0000CC790000}"/>
    <cellStyle name="RowTitles-Detail 2 4 2 5 3 2" xfId="13902" xr:uid="{00000000-0005-0000-0000-0000CD790000}"/>
    <cellStyle name="RowTitles-Detail 2 4 2 5 3 2 2" xfId="24244" xr:uid="{00000000-0005-0000-0000-0000CE790000}"/>
    <cellStyle name="RowTitles-Detail 2 4 2 5 3 2 2 2" xfId="35443" xr:uid="{00000000-0005-0000-0000-0000CF790000}"/>
    <cellStyle name="RowTitles-Detail 2 4 2 5 3 2 3" xfId="32880" xr:uid="{00000000-0005-0000-0000-0000D0790000}"/>
    <cellStyle name="RowTitles-Detail 2 4 2 5 3 3" xfId="17462" xr:uid="{00000000-0005-0000-0000-0000D1790000}"/>
    <cellStyle name="RowTitles-Detail 2 4 2 5 3 3 2" xfId="30128" xr:uid="{00000000-0005-0000-0000-0000D2790000}"/>
    <cellStyle name="RowTitles-Detail 2 4 2 5 3 3 2 2" xfId="38905" xr:uid="{00000000-0005-0000-0000-0000D3790000}"/>
    <cellStyle name="RowTitles-Detail 2 4 2 5 3 4" xfId="9982" xr:uid="{00000000-0005-0000-0000-0000D4790000}"/>
    <cellStyle name="RowTitles-Detail 2 4 2 5 3 4 2" xfId="20795" xr:uid="{00000000-0005-0000-0000-0000D5790000}"/>
    <cellStyle name="RowTitles-Detail 2 4 2 5 3 5" xfId="25211" xr:uid="{00000000-0005-0000-0000-0000D6790000}"/>
    <cellStyle name="RowTitles-Detail 2 4 2 5 4" xfId="11173" xr:uid="{00000000-0005-0000-0000-0000D7790000}"/>
    <cellStyle name="RowTitles-Detail 2 4 2 5 4 2" xfId="21604" xr:uid="{00000000-0005-0000-0000-0000D8790000}"/>
    <cellStyle name="RowTitles-Detail 2 4 2 5 4 2 2" xfId="33728" xr:uid="{00000000-0005-0000-0000-0000D9790000}"/>
    <cellStyle name="RowTitles-Detail 2 4 2 5 4 3" xfId="30895" xr:uid="{00000000-0005-0000-0000-0000DA790000}"/>
    <cellStyle name="RowTitles-Detail 2 4 2 5 5" xfId="14880" xr:uid="{00000000-0005-0000-0000-0000DB790000}"/>
    <cellStyle name="RowTitles-Detail 2 4 2 5 5 2" xfId="27557" xr:uid="{00000000-0005-0000-0000-0000DC790000}"/>
    <cellStyle name="RowTitles-Detail 2 4 2 5 5 2 2" xfId="36376" xr:uid="{00000000-0005-0000-0000-0000DD790000}"/>
    <cellStyle name="RowTitles-Detail 2 4 2 5 6" xfId="6113" xr:uid="{00000000-0005-0000-0000-0000DE790000}"/>
    <cellStyle name="RowTitles-Detail 2 4 2 5 6 2" xfId="18771" xr:uid="{00000000-0005-0000-0000-0000DF790000}"/>
    <cellStyle name="RowTitles-Detail 2 4 2 5 7" xfId="18612" xr:uid="{00000000-0005-0000-0000-0000E0790000}"/>
    <cellStyle name="RowTitles-Detail 2 4 2 6" xfId="1704" xr:uid="{00000000-0005-0000-0000-0000E1790000}"/>
    <cellStyle name="RowTitles-Detail 2 4 2 6 2" xfId="3024" xr:uid="{00000000-0005-0000-0000-0000E2790000}"/>
    <cellStyle name="RowTitles-Detail 2 4 2 6 2 2" xfId="12665" xr:uid="{00000000-0005-0000-0000-0000E3790000}"/>
    <cellStyle name="RowTitles-Detail 2 4 2 6 2 2 2" xfId="23065" xr:uid="{00000000-0005-0000-0000-0000E4790000}"/>
    <cellStyle name="RowTitles-Detail 2 4 2 6 2 2 2 2" xfId="34602" xr:uid="{00000000-0005-0000-0000-0000E5790000}"/>
    <cellStyle name="RowTitles-Detail 2 4 2 6 2 2 3" xfId="31946" xr:uid="{00000000-0005-0000-0000-0000E6790000}"/>
    <cellStyle name="RowTitles-Detail 2 4 2 6 2 3" xfId="16312" xr:uid="{00000000-0005-0000-0000-0000E7790000}"/>
    <cellStyle name="RowTitles-Detail 2 4 2 6 2 3 2" xfId="28978" xr:uid="{00000000-0005-0000-0000-0000E8790000}"/>
    <cellStyle name="RowTitles-Detail 2 4 2 6 2 3 2 2" xfId="37765" xr:uid="{00000000-0005-0000-0000-0000E9790000}"/>
    <cellStyle name="RowTitles-Detail 2 4 2 6 2 4" xfId="7660" xr:uid="{00000000-0005-0000-0000-0000EA790000}"/>
    <cellStyle name="RowTitles-Detail 2 4 2 6 2 4 2" xfId="19285" xr:uid="{00000000-0005-0000-0000-0000EB790000}"/>
    <cellStyle name="RowTitles-Detail 2 4 2 6 2 5" xfId="21150" xr:uid="{00000000-0005-0000-0000-0000EC790000}"/>
    <cellStyle name="RowTitles-Detail 2 4 2 6 3" xfId="4482" xr:uid="{00000000-0005-0000-0000-0000ED790000}"/>
    <cellStyle name="RowTitles-Detail 2 4 2 6 3 2" xfId="14104" xr:uid="{00000000-0005-0000-0000-0000EE790000}"/>
    <cellStyle name="RowTitles-Detail 2 4 2 6 3 2 2" xfId="24436" xr:uid="{00000000-0005-0000-0000-0000EF790000}"/>
    <cellStyle name="RowTitles-Detail 2 4 2 6 3 2 2 2" xfId="35574" xr:uid="{00000000-0005-0000-0000-0000F0790000}"/>
    <cellStyle name="RowTitles-Detail 2 4 2 6 3 2 3" xfId="33032" xr:uid="{00000000-0005-0000-0000-0000F1790000}"/>
    <cellStyle name="RowTitles-Detail 2 4 2 6 3 3" xfId="17649" xr:uid="{00000000-0005-0000-0000-0000F2790000}"/>
    <cellStyle name="RowTitles-Detail 2 4 2 6 3 3 2" xfId="30315" xr:uid="{00000000-0005-0000-0000-0000F3790000}"/>
    <cellStyle name="RowTitles-Detail 2 4 2 6 3 3 2 2" xfId="39092" xr:uid="{00000000-0005-0000-0000-0000F4790000}"/>
    <cellStyle name="RowTitles-Detail 2 4 2 6 3 4" xfId="9983" xr:uid="{00000000-0005-0000-0000-0000F5790000}"/>
    <cellStyle name="RowTitles-Detail 2 4 2 6 3 4 2" xfId="17771" xr:uid="{00000000-0005-0000-0000-0000F6790000}"/>
    <cellStyle name="RowTitles-Detail 2 4 2 6 3 5" xfId="5392" xr:uid="{00000000-0005-0000-0000-0000F7790000}"/>
    <cellStyle name="RowTitles-Detail 2 4 2 6 4" xfId="11375" xr:uid="{00000000-0005-0000-0000-0000F8790000}"/>
    <cellStyle name="RowTitles-Detail 2 4 2 6 4 2" xfId="21800" xr:uid="{00000000-0005-0000-0000-0000F9790000}"/>
    <cellStyle name="RowTitles-Detail 2 4 2 6 4 2 2" xfId="33859" xr:uid="{00000000-0005-0000-0000-0000FA790000}"/>
    <cellStyle name="RowTitles-Detail 2 4 2 6 4 3" xfId="31047" xr:uid="{00000000-0005-0000-0000-0000FB790000}"/>
    <cellStyle name="RowTitles-Detail 2 4 2 6 5" xfId="15082" xr:uid="{00000000-0005-0000-0000-0000FC790000}"/>
    <cellStyle name="RowTitles-Detail 2 4 2 6 5 2" xfId="27751" xr:uid="{00000000-0005-0000-0000-0000FD790000}"/>
    <cellStyle name="RowTitles-Detail 2 4 2 6 5 2 2" xfId="36563" xr:uid="{00000000-0005-0000-0000-0000FE790000}"/>
    <cellStyle name="RowTitles-Detail 2 4 2 6 6" xfId="6114" xr:uid="{00000000-0005-0000-0000-0000FF790000}"/>
    <cellStyle name="RowTitles-Detail 2 4 2 6 6 2" xfId="20403" xr:uid="{00000000-0005-0000-0000-0000007A0000}"/>
    <cellStyle name="RowTitles-Detail 2 4 2 6 7" xfId="17977" xr:uid="{00000000-0005-0000-0000-0000017A0000}"/>
    <cellStyle name="RowTitles-Detail 2 4 2 7" xfId="3019" xr:uid="{00000000-0005-0000-0000-0000027A0000}"/>
    <cellStyle name="RowTitles-Detail 2 4 2 7 2" xfId="12660" xr:uid="{00000000-0005-0000-0000-0000037A0000}"/>
    <cellStyle name="RowTitles-Detail 2 4 2 7 2 2" xfId="23060" xr:uid="{00000000-0005-0000-0000-0000047A0000}"/>
    <cellStyle name="RowTitles-Detail 2 4 2 7 2 2 2" xfId="34597" xr:uid="{00000000-0005-0000-0000-0000057A0000}"/>
    <cellStyle name="RowTitles-Detail 2 4 2 7 2 3" xfId="31941" xr:uid="{00000000-0005-0000-0000-0000067A0000}"/>
    <cellStyle name="RowTitles-Detail 2 4 2 7 3" xfId="16307" xr:uid="{00000000-0005-0000-0000-0000077A0000}"/>
    <cellStyle name="RowTitles-Detail 2 4 2 7 3 2" xfId="28973" xr:uid="{00000000-0005-0000-0000-0000087A0000}"/>
    <cellStyle name="RowTitles-Detail 2 4 2 7 3 2 2" xfId="37760" xr:uid="{00000000-0005-0000-0000-0000097A0000}"/>
    <cellStyle name="RowTitles-Detail 2 4 2 7 4" xfId="6459" xr:uid="{00000000-0005-0000-0000-00000A7A0000}"/>
    <cellStyle name="RowTitles-Detail 2 4 2 7 4 2" xfId="19750" xr:uid="{00000000-0005-0000-0000-00000B7A0000}"/>
    <cellStyle name="RowTitles-Detail 2 4 2 7 5" xfId="21283" xr:uid="{00000000-0005-0000-0000-00000C7A0000}"/>
    <cellStyle name="RowTitles-Detail 2 4 2 8" xfId="8886" xr:uid="{00000000-0005-0000-0000-00000D7A0000}"/>
    <cellStyle name="RowTitles-Detail 2 4 2 8 2" xfId="19592" xr:uid="{00000000-0005-0000-0000-00000E7A0000}"/>
    <cellStyle name="RowTitles-Detail 2 4 2 9" xfId="10285" xr:uid="{00000000-0005-0000-0000-00000F7A0000}"/>
    <cellStyle name="RowTitles-Detail 2 4 2 9 2" xfId="20498" xr:uid="{00000000-0005-0000-0000-0000107A0000}"/>
    <cellStyle name="RowTitles-Detail 2 4 2 9 2 2" xfId="33308" xr:uid="{00000000-0005-0000-0000-0000117A0000}"/>
    <cellStyle name="RowTitles-Detail 2 4 2_STUD aligned by INSTIT" xfId="5072" xr:uid="{00000000-0005-0000-0000-0000127A0000}"/>
    <cellStyle name="RowTitles-Detail 2 4 3" xfId="478" xr:uid="{00000000-0005-0000-0000-0000137A0000}"/>
    <cellStyle name="RowTitles-Detail 2 4 3 2" xfId="834" xr:uid="{00000000-0005-0000-0000-0000147A0000}"/>
    <cellStyle name="RowTitles-Detail 2 4 3 2 2" xfId="3026" xr:uid="{00000000-0005-0000-0000-0000157A0000}"/>
    <cellStyle name="RowTitles-Detail 2 4 3 2 2 2" xfId="12667" xr:uid="{00000000-0005-0000-0000-0000167A0000}"/>
    <cellStyle name="RowTitles-Detail 2 4 3 2 2 2 2" xfId="23067" xr:uid="{00000000-0005-0000-0000-0000177A0000}"/>
    <cellStyle name="RowTitles-Detail 2 4 3 2 2 2 2 2" xfId="34604" xr:uid="{00000000-0005-0000-0000-0000187A0000}"/>
    <cellStyle name="RowTitles-Detail 2 4 3 2 2 2 3" xfId="31948" xr:uid="{00000000-0005-0000-0000-0000197A0000}"/>
    <cellStyle name="RowTitles-Detail 2 4 3 2 2 3" xfId="16314" xr:uid="{00000000-0005-0000-0000-00001A7A0000}"/>
    <cellStyle name="RowTitles-Detail 2 4 3 2 2 3 2" xfId="28980" xr:uid="{00000000-0005-0000-0000-00001B7A0000}"/>
    <cellStyle name="RowTitles-Detail 2 4 3 2 2 3 2 2" xfId="37767" xr:uid="{00000000-0005-0000-0000-00001C7A0000}"/>
    <cellStyle name="RowTitles-Detail 2 4 3 2 2 4" xfId="6778" xr:uid="{00000000-0005-0000-0000-00001D7A0000}"/>
    <cellStyle name="RowTitles-Detail 2 4 3 2 2 4 2" xfId="20760" xr:uid="{00000000-0005-0000-0000-00001E7A0000}"/>
    <cellStyle name="RowTitles-Detail 2 4 3 2 2 5" xfId="18319" xr:uid="{00000000-0005-0000-0000-00001F7A0000}"/>
    <cellStyle name="RowTitles-Detail 2 4 3 2 3" xfId="3615" xr:uid="{00000000-0005-0000-0000-0000207A0000}"/>
    <cellStyle name="RowTitles-Detail 2 4 3 2 3 2" xfId="13243" xr:uid="{00000000-0005-0000-0000-0000217A0000}"/>
    <cellStyle name="RowTitles-Detail 2 4 3 2 3 2 2" xfId="23610" xr:uid="{00000000-0005-0000-0000-0000227A0000}"/>
    <cellStyle name="RowTitles-Detail 2 4 3 2 3 2 2 2" xfId="35023" xr:uid="{00000000-0005-0000-0000-0000237A0000}"/>
    <cellStyle name="RowTitles-Detail 2 4 3 2 3 2 3" xfId="32394" xr:uid="{00000000-0005-0000-0000-0000247A0000}"/>
    <cellStyle name="RowTitles-Detail 2 4 3 2 3 3" xfId="16849" xr:uid="{00000000-0005-0000-0000-0000257A0000}"/>
    <cellStyle name="RowTitles-Detail 2 4 3 2 3 3 2" xfId="29515" xr:uid="{00000000-0005-0000-0000-0000267A0000}"/>
    <cellStyle name="RowTitles-Detail 2 4 3 2 3 3 2 2" xfId="38295" xr:uid="{00000000-0005-0000-0000-0000277A0000}"/>
    <cellStyle name="RowTitles-Detail 2 4 3 2 3 4" xfId="8284" xr:uid="{00000000-0005-0000-0000-0000287A0000}"/>
    <cellStyle name="RowTitles-Detail 2 4 3 2 3 4 2" xfId="17766" xr:uid="{00000000-0005-0000-0000-0000297A0000}"/>
    <cellStyle name="RowTitles-Detail 2 4 3 2 3 5" xfId="24936" xr:uid="{00000000-0005-0000-0000-00002A7A0000}"/>
    <cellStyle name="RowTitles-Detail 2 4 3 2 4" xfId="9076" xr:uid="{00000000-0005-0000-0000-00002B7A0000}"/>
    <cellStyle name="RowTitles-Detail 2 4 3 2 4 2" xfId="26849" xr:uid="{00000000-0005-0000-0000-00002C7A0000}"/>
    <cellStyle name="RowTitles-Detail 2 4 3 2 5" xfId="10588" xr:uid="{00000000-0005-0000-0000-00002D7A0000}"/>
    <cellStyle name="RowTitles-Detail 2 4 3 2 5 2" xfId="21072" xr:uid="{00000000-0005-0000-0000-00002E7A0000}"/>
    <cellStyle name="RowTitles-Detail 2 4 3 2 5 2 2" xfId="33410" xr:uid="{00000000-0005-0000-0000-00002F7A0000}"/>
    <cellStyle name="RowTitles-Detail 2 4 3 2 5 3" xfId="30523" xr:uid="{00000000-0005-0000-0000-0000307A0000}"/>
    <cellStyle name="RowTitles-Detail 2 4 3 2 6" xfId="14249" xr:uid="{00000000-0005-0000-0000-0000317A0000}"/>
    <cellStyle name="RowTitles-Detail 2 4 3 2 6 2" xfId="26950" xr:uid="{00000000-0005-0000-0000-0000327A0000}"/>
    <cellStyle name="RowTitles-Detail 2 4 3 2 6 2 2" xfId="35793" xr:uid="{00000000-0005-0000-0000-0000337A0000}"/>
    <cellStyle name="RowTitles-Detail 2 4 3 2 7" xfId="5307" xr:uid="{00000000-0005-0000-0000-0000347A0000}"/>
    <cellStyle name="RowTitles-Detail 2 4 3 2 7 2" xfId="18375" xr:uid="{00000000-0005-0000-0000-0000357A0000}"/>
    <cellStyle name="RowTitles-Detail 2 4 3 2 8" xfId="26607" xr:uid="{00000000-0005-0000-0000-0000367A0000}"/>
    <cellStyle name="RowTitles-Detail 2 4 3 3" xfId="1113" xr:uid="{00000000-0005-0000-0000-0000377A0000}"/>
    <cellStyle name="RowTitles-Detail 2 4 3 3 2" xfId="3027" xr:uid="{00000000-0005-0000-0000-0000387A0000}"/>
    <cellStyle name="RowTitles-Detail 2 4 3 3 2 2" xfId="12668" xr:uid="{00000000-0005-0000-0000-0000397A0000}"/>
    <cellStyle name="RowTitles-Detail 2 4 3 3 2 2 2" xfId="23068" xr:uid="{00000000-0005-0000-0000-00003A7A0000}"/>
    <cellStyle name="RowTitles-Detail 2 4 3 3 2 2 2 2" xfId="34605" xr:uid="{00000000-0005-0000-0000-00003B7A0000}"/>
    <cellStyle name="RowTitles-Detail 2 4 3 3 2 2 3" xfId="31949" xr:uid="{00000000-0005-0000-0000-00003C7A0000}"/>
    <cellStyle name="RowTitles-Detail 2 4 3 3 2 3" xfId="16315" xr:uid="{00000000-0005-0000-0000-00003D7A0000}"/>
    <cellStyle name="RowTitles-Detail 2 4 3 3 2 3 2" xfId="28981" xr:uid="{00000000-0005-0000-0000-00003E7A0000}"/>
    <cellStyle name="RowTitles-Detail 2 4 3 3 2 3 2 2" xfId="37768" xr:uid="{00000000-0005-0000-0000-00003F7A0000}"/>
    <cellStyle name="RowTitles-Detail 2 4 3 3 2 4" xfId="6952" xr:uid="{00000000-0005-0000-0000-0000407A0000}"/>
    <cellStyle name="RowTitles-Detail 2 4 3 3 2 4 2" xfId="25313" xr:uid="{00000000-0005-0000-0000-0000417A0000}"/>
    <cellStyle name="RowTitles-Detail 2 4 3 3 2 5" xfId="26118" xr:uid="{00000000-0005-0000-0000-0000427A0000}"/>
    <cellStyle name="RowTitles-Detail 2 4 3 3 3" xfId="3891" xr:uid="{00000000-0005-0000-0000-0000437A0000}"/>
    <cellStyle name="RowTitles-Detail 2 4 3 3 3 2" xfId="13514" xr:uid="{00000000-0005-0000-0000-0000447A0000}"/>
    <cellStyle name="RowTitles-Detail 2 4 3 3 3 2 2" xfId="23874" xr:uid="{00000000-0005-0000-0000-0000457A0000}"/>
    <cellStyle name="RowTitles-Detail 2 4 3 3 3 2 2 2" xfId="35188" xr:uid="{00000000-0005-0000-0000-0000467A0000}"/>
    <cellStyle name="RowTitles-Detail 2 4 3 3 3 2 3" xfId="32587" xr:uid="{00000000-0005-0000-0000-0000477A0000}"/>
    <cellStyle name="RowTitles-Detail 2 4 3 3 3 3" xfId="17104" xr:uid="{00000000-0005-0000-0000-0000487A0000}"/>
    <cellStyle name="RowTitles-Detail 2 4 3 3 3 3 2" xfId="29770" xr:uid="{00000000-0005-0000-0000-0000497A0000}"/>
    <cellStyle name="RowTitles-Detail 2 4 3 3 3 3 2 2" xfId="38548" xr:uid="{00000000-0005-0000-0000-00004A7A0000}"/>
    <cellStyle name="RowTitles-Detail 2 4 3 3 3 4" xfId="8460" xr:uid="{00000000-0005-0000-0000-00004B7A0000}"/>
    <cellStyle name="RowTitles-Detail 2 4 3 3 3 4 2" xfId="19515" xr:uid="{00000000-0005-0000-0000-00004C7A0000}"/>
    <cellStyle name="RowTitles-Detail 2 4 3 3 3 5" xfId="25553" xr:uid="{00000000-0005-0000-0000-00004D7A0000}"/>
    <cellStyle name="RowTitles-Detail 2 4 3 3 4" xfId="9255" xr:uid="{00000000-0005-0000-0000-00004E7A0000}"/>
    <cellStyle name="RowTitles-Detail 2 4 3 3 4 2" xfId="25982" xr:uid="{00000000-0005-0000-0000-00004F7A0000}"/>
    <cellStyle name="RowTitles-Detail 2 4 3 3 5" xfId="14497" xr:uid="{00000000-0005-0000-0000-0000507A0000}"/>
    <cellStyle name="RowTitles-Detail 2 4 3 3 5 2" xfId="27188" xr:uid="{00000000-0005-0000-0000-0000517A0000}"/>
    <cellStyle name="RowTitles-Detail 2 4 3 3 5 2 2" xfId="36024" xr:uid="{00000000-0005-0000-0000-0000527A0000}"/>
    <cellStyle name="RowTitles-Detail 2 4 3 4" xfId="1342" xr:uid="{00000000-0005-0000-0000-0000537A0000}"/>
    <cellStyle name="RowTitles-Detail 2 4 3 4 2" xfId="3028" xr:uid="{00000000-0005-0000-0000-0000547A0000}"/>
    <cellStyle name="RowTitles-Detail 2 4 3 4 2 2" xfId="12669" xr:uid="{00000000-0005-0000-0000-0000557A0000}"/>
    <cellStyle name="RowTitles-Detail 2 4 3 4 2 2 2" xfId="23069" xr:uid="{00000000-0005-0000-0000-0000567A0000}"/>
    <cellStyle name="RowTitles-Detail 2 4 3 4 2 2 2 2" xfId="34606" xr:uid="{00000000-0005-0000-0000-0000577A0000}"/>
    <cellStyle name="RowTitles-Detail 2 4 3 4 2 2 3" xfId="31950" xr:uid="{00000000-0005-0000-0000-0000587A0000}"/>
    <cellStyle name="RowTitles-Detail 2 4 3 4 2 3" xfId="16316" xr:uid="{00000000-0005-0000-0000-0000597A0000}"/>
    <cellStyle name="RowTitles-Detail 2 4 3 4 2 3 2" xfId="28982" xr:uid="{00000000-0005-0000-0000-00005A7A0000}"/>
    <cellStyle name="RowTitles-Detail 2 4 3 4 2 3 2 2" xfId="37769" xr:uid="{00000000-0005-0000-0000-00005B7A0000}"/>
    <cellStyle name="RowTitles-Detail 2 4 3 4 2 4" xfId="7661" xr:uid="{00000000-0005-0000-0000-00005C7A0000}"/>
    <cellStyle name="RowTitles-Detail 2 4 3 4 2 4 2" xfId="18244" xr:uid="{00000000-0005-0000-0000-00005D7A0000}"/>
    <cellStyle name="RowTitles-Detail 2 4 3 4 2 5" xfId="20081" xr:uid="{00000000-0005-0000-0000-00005E7A0000}"/>
    <cellStyle name="RowTitles-Detail 2 4 3 4 3" xfId="4120" xr:uid="{00000000-0005-0000-0000-00005F7A0000}"/>
    <cellStyle name="RowTitles-Detail 2 4 3 4 3 2" xfId="13742" xr:uid="{00000000-0005-0000-0000-0000607A0000}"/>
    <cellStyle name="RowTitles-Detail 2 4 3 4 3 2 2" xfId="24092" xr:uid="{00000000-0005-0000-0000-0000617A0000}"/>
    <cellStyle name="RowTitles-Detail 2 4 3 4 3 2 2 2" xfId="35337" xr:uid="{00000000-0005-0000-0000-0000627A0000}"/>
    <cellStyle name="RowTitles-Detail 2 4 3 4 3 2 3" xfId="32759" xr:uid="{00000000-0005-0000-0000-0000637A0000}"/>
    <cellStyle name="RowTitles-Detail 2 4 3 4 3 3" xfId="17317" xr:uid="{00000000-0005-0000-0000-0000647A0000}"/>
    <cellStyle name="RowTitles-Detail 2 4 3 4 3 3 2" xfId="29983" xr:uid="{00000000-0005-0000-0000-0000657A0000}"/>
    <cellStyle name="RowTitles-Detail 2 4 3 4 3 3 2 2" xfId="38760" xr:uid="{00000000-0005-0000-0000-0000667A0000}"/>
    <cellStyle name="RowTitles-Detail 2 4 3 4 3 4" xfId="9984" xr:uid="{00000000-0005-0000-0000-0000677A0000}"/>
    <cellStyle name="RowTitles-Detail 2 4 3 4 3 4 2" xfId="26798" xr:uid="{00000000-0005-0000-0000-0000687A0000}"/>
    <cellStyle name="RowTitles-Detail 2 4 3 4 3 5" xfId="19545" xr:uid="{00000000-0005-0000-0000-0000697A0000}"/>
    <cellStyle name="RowTitles-Detail 2 4 3 4 4" xfId="11013" xr:uid="{00000000-0005-0000-0000-00006A7A0000}"/>
    <cellStyle name="RowTitles-Detail 2 4 3 4 4 2" xfId="21450" xr:uid="{00000000-0005-0000-0000-00006B7A0000}"/>
    <cellStyle name="RowTitles-Detail 2 4 3 4 4 2 2" xfId="33622" xr:uid="{00000000-0005-0000-0000-00006C7A0000}"/>
    <cellStyle name="RowTitles-Detail 2 4 3 4 4 3" xfId="30774" xr:uid="{00000000-0005-0000-0000-00006D7A0000}"/>
    <cellStyle name="RowTitles-Detail 2 4 3 4 5" xfId="14720" xr:uid="{00000000-0005-0000-0000-00006E7A0000}"/>
    <cellStyle name="RowTitles-Detail 2 4 3 4 5 2" xfId="27403" xr:uid="{00000000-0005-0000-0000-00006F7A0000}"/>
    <cellStyle name="RowTitles-Detail 2 4 3 4 5 2 2" xfId="36231" xr:uid="{00000000-0005-0000-0000-0000707A0000}"/>
    <cellStyle name="RowTitles-Detail 2 4 3 4 6" xfId="6115" xr:uid="{00000000-0005-0000-0000-0000717A0000}"/>
    <cellStyle name="RowTitles-Detail 2 4 3 4 6 2" xfId="20564" xr:uid="{00000000-0005-0000-0000-0000727A0000}"/>
    <cellStyle name="RowTitles-Detail 2 4 3 4 7" xfId="26568" xr:uid="{00000000-0005-0000-0000-0000737A0000}"/>
    <cellStyle name="RowTitles-Detail 2 4 3 5" xfId="1558" xr:uid="{00000000-0005-0000-0000-0000747A0000}"/>
    <cellStyle name="RowTitles-Detail 2 4 3 5 2" xfId="3029" xr:uid="{00000000-0005-0000-0000-0000757A0000}"/>
    <cellStyle name="RowTitles-Detail 2 4 3 5 2 2" xfId="12670" xr:uid="{00000000-0005-0000-0000-0000767A0000}"/>
    <cellStyle name="RowTitles-Detail 2 4 3 5 2 2 2" xfId="23070" xr:uid="{00000000-0005-0000-0000-0000777A0000}"/>
    <cellStyle name="RowTitles-Detail 2 4 3 5 2 2 2 2" xfId="34607" xr:uid="{00000000-0005-0000-0000-0000787A0000}"/>
    <cellStyle name="RowTitles-Detail 2 4 3 5 2 2 3" xfId="31951" xr:uid="{00000000-0005-0000-0000-0000797A0000}"/>
    <cellStyle name="RowTitles-Detail 2 4 3 5 2 3" xfId="16317" xr:uid="{00000000-0005-0000-0000-00007A7A0000}"/>
    <cellStyle name="RowTitles-Detail 2 4 3 5 2 3 2" xfId="28983" xr:uid="{00000000-0005-0000-0000-00007B7A0000}"/>
    <cellStyle name="RowTitles-Detail 2 4 3 5 2 3 2 2" xfId="37770" xr:uid="{00000000-0005-0000-0000-00007C7A0000}"/>
    <cellStyle name="RowTitles-Detail 2 4 3 5 2 4" xfId="7662" xr:uid="{00000000-0005-0000-0000-00007D7A0000}"/>
    <cellStyle name="RowTitles-Detail 2 4 3 5 2 4 2" xfId="25061" xr:uid="{00000000-0005-0000-0000-00007E7A0000}"/>
    <cellStyle name="RowTitles-Detail 2 4 3 5 2 5" xfId="25394" xr:uid="{00000000-0005-0000-0000-00007F7A0000}"/>
    <cellStyle name="RowTitles-Detail 2 4 3 5 3" xfId="4336" xr:uid="{00000000-0005-0000-0000-0000807A0000}"/>
    <cellStyle name="RowTitles-Detail 2 4 3 5 3 2" xfId="13958" xr:uid="{00000000-0005-0000-0000-0000817A0000}"/>
    <cellStyle name="RowTitles-Detail 2 4 3 5 3 2 2" xfId="24297" xr:uid="{00000000-0005-0000-0000-0000827A0000}"/>
    <cellStyle name="RowTitles-Detail 2 4 3 5 3 2 2 2" xfId="35477" xr:uid="{00000000-0005-0000-0000-0000837A0000}"/>
    <cellStyle name="RowTitles-Detail 2 4 3 5 3 2 3" xfId="32920" xr:uid="{00000000-0005-0000-0000-0000847A0000}"/>
    <cellStyle name="RowTitles-Detail 2 4 3 5 3 3" xfId="17515" xr:uid="{00000000-0005-0000-0000-0000857A0000}"/>
    <cellStyle name="RowTitles-Detail 2 4 3 5 3 3 2" xfId="30181" xr:uid="{00000000-0005-0000-0000-0000867A0000}"/>
    <cellStyle name="RowTitles-Detail 2 4 3 5 3 3 2 2" xfId="38958" xr:uid="{00000000-0005-0000-0000-0000877A0000}"/>
    <cellStyle name="RowTitles-Detail 2 4 3 5 3 4" xfId="9985" xr:uid="{00000000-0005-0000-0000-0000887A0000}"/>
    <cellStyle name="RowTitles-Detail 2 4 3 5 3 4 2" xfId="25518" xr:uid="{00000000-0005-0000-0000-0000897A0000}"/>
    <cellStyle name="RowTitles-Detail 2 4 3 5 3 5" xfId="18858" xr:uid="{00000000-0005-0000-0000-00008A7A0000}"/>
    <cellStyle name="RowTitles-Detail 2 4 3 5 4" xfId="11229" xr:uid="{00000000-0005-0000-0000-00008B7A0000}"/>
    <cellStyle name="RowTitles-Detail 2 4 3 5 4 2" xfId="21658" xr:uid="{00000000-0005-0000-0000-00008C7A0000}"/>
    <cellStyle name="RowTitles-Detail 2 4 3 5 4 2 2" xfId="33762" xr:uid="{00000000-0005-0000-0000-00008D7A0000}"/>
    <cellStyle name="RowTitles-Detail 2 4 3 5 4 3" xfId="30935" xr:uid="{00000000-0005-0000-0000-00008E7A0000}"/>
    <cellStyle name="RowTitles-Detail 2 4 3 5 5" xfId="14936" xr:uid="{00000000-0005-0000-0000-00008F7A0000}"/>
    <cellStyle name="RowTitles-Detail 2 4 3 5 5 2" xfId="27610" xr:uid="{00000000-0005-0000-0000-0000907A0000}"/>
    <cellStyle name="RowTitles-Detail 2 4 3 5 5 2 2" xfId="36429" xr:uid="{00000000-0005-0000-0000-0000917A0000}"/>
    <cellStyle name="RowTitles-Detail 2 4 3 5 6" xfId="6116" xr:uid="{00000000-0005-0000-0000-0000927A0000}"/>
    <cellStyle name="RowTitles-Detail 2 4 3 5 6 2" xfId="24554" xr:uid="{00000000-0005-0000-0000-0000937A0000}"/>
    <cellStyle name="RowTitles-Detail 2 4 3 5 7" xfId="18128" xr:uid="{00000000-0005-0000-0000-0000947A0000}"/>
    <cellStyle name="RowTitles-Detail 2 4 3 6" xfId="1760" xr:uid="{00000000-0005-0000-0000-0000957A0000}"/>
    <cellStyle name="RowTitles-Detail 2 4 3 6 2" xfId="3030" xr:uid="{00000000-0005-0000-0000-0000967A0000}"/>
    <cellStyle name="RowTitles-Detail 2 4 3 6 2 2" xfId="12671" xr:uid="{00000000-0005-0000-0000-0000977A0000}"/>
    <cellStyle name="RowTitles-Detail 2 4 3 6 2 2 2" xfId="23071" xr:uid="{00000000-0005-0000-0000-0000987A0000}"/>
    <cellStyle name="RowTitles-Detail 2 4 3 6 2 2 2 2" xfId="34608" xr:uid="{00000000-0005-0000-0000-0000997A0000}"/>
    <cellStyle name="RowTitles-Detail 2 4 3 6 2 2 3" xfId="31952" xr:uid="{00000000-0005-0000-0000-00009A7A0000}"/>
    <cellStyle name="RowTitles-Detail 2 4 3 6 2 3" xfId="16318" xr:uid="{00000000-0005-0000-0000-00009B7A0000}"/>
    <cellStyle name="RowTitles-Detail 2 4 3 6 2 3 2" xfId="28984" xr:uid="{00000000-0005-0000-0000-00009C7A0000}"/>
    <cellStyle name="RowTitles-Detail 2 4 3 6 2 3 2 2" xfId="37771" xr:uid="{00000000-0005-0000-0000-00009D7A0000}"/>
    <cellStyle name="RowTitles-Detail 2 4 3 6 2 4" xfId="7663" xr:uid="{00000000-0005-0000-0000-00009E7A0000}"/>
    <cellStyle name="RowTitles-Detail 2 4 3 6 2 4 2" xfId="17784" xr:uid="{00000000-0005-0000-0000-00009F7A0000}"/>
    <cellStyle name="RowTitles-Detail 2 4 3 6 2 5" xfId="7181" xr:uid="{00000000-0005-0000-0000-0000A07A0000}"/>
    <cellStyle name="RowTitles-Detail 2 4 3 6 3" xfId="4538" xr:uid="{00000000-0005-0000-0000-0000A17A0000}"/>
    <cellStyle name="RowTitles-Detail 2 4 3 6 3 2" xfId="14160" xr:uid="{00000000-0005-0000-0000-0000A27A0000}"/>
    <cellStyle name="RowTitles-Detail 2 4 3 6 3 2 2" xfId="24490" xr:uid="{00000000-0005-0000-0000-0000A37A0000}"/>
    <cellStyle name="RowTitles-Detail 2 4 3 6 3 2 2 2" xfId="35608" xr:uid="{00000000-0005-0000-0000-0000A47A0000}"/>
    <cellStyle name="RowTitles-Detail 2 4 3 6 3 2 3" xfId="33072" xr:uid="{00000000-0005-0000-0000-0000A57A0000}"/>
    <cellStyle name="RowTitles-Detail 2 4 3 6 3 3" xfId="17702" xr:uid="{00000000-0005-0000-0000-0000A67A0000}"/>
    <cellStyle name="RowTitles-Detail 2 4 3 6 3 3 2" xfId="30368" xr:uid="{00000000-0005-0000-0000-0000A77A0000}"/>
    <cellStyle name="RowTitles-Detail 2 4 3 6 3 3 2 2" xfId="39145" xr:uid="{00000000-0005-0000-0000-0000A87A0000}"/>
    <cellStyle name="RowTitles-Detail 2 4 3 6 3 4" xfId="9986" xr:uid="{00000000-0005-0000-0000-0000A97A0000}"/>
    <cellStyle name="RowTitles-Detail 2 4 3 6 3 4 2" xfId="19962" xr:uid="{00000000-0005-0000-0000-0000AA7A0000}"/>
    <cellStyle name="RowTitles-Detail 2 4 3 6 3 5" xfId="24987" xr:uid="{00000000-0005-0000-0000-0000AB7A0000}"/>
    <cellStyle name="RowTitles-Detail 2 4 3 6 4" xfId="11431" xr:uid="{00000000-0005-0000-0000-0000AC7A0000}"/>
    <cellStyle name="RowTitles-Detail 2 4 3 6 4 2" xfId="21854" xr:uid="{00000000-0005-0000-0000-0000AD7A0000}"/>
    <cellStyle name="RowTitles-Detail 2 4 3 6 4 2 2" xfId="33893" xr:uid="{00000000-0005-0000-0000-0000AE7A0000}"/>
    <cellStyle name="RowTitles-Detail 2 4 3 6 4 3" xfId="31087" xr:uid="{00000000-0005-0000-0000-0000AF7A0000}"/>
    <cellStyle name="RowTitles-Detail 2 4 3 6 5" xfId="15138" xr:uid="{00000000-0005-0000-0000-0000B07A0000}"/>
    <cellStyle name="RowTitles-Detail 2 4 3 6 5 2" xfId="27805" xr:uid="{00000000-0005-0000-0000-0000B17A0000}"/>
    <cellStyle name="RowTitles-Detail 2 4 3 6 5 2 2" xfId="36616" xr:uid="{00000000-0005-0000-0000-0000B27A0000}"/>
    <cellStyle name="RowTitles-Detail 2 4 3 6 6" xfId="6117" xr:uid="{00000000-0005-0000-0000-0000B37A0000}"/>
    <cellStyle name="RowTitles-Detail 2 4 3 6 6 2" xfId="25974" xr:uid="{00000000-0005-0000-0000-0000B47A0000}"/>
    <cellStyle name="RowTitles-Detail 2 4 3 6 7" xfId="25508" xr:uid="{00000000-0005-0000-0000-0000B57A0000}"/>
    <cellStyle name="RowTitles-Detail 2 4 3 7" xfId="3025" xr:uid="{00000000-0005-0000-0000-0000B67A0000}"/>
    <cellStyle name="RowTitles-Detail 2 4 3 7 2" xfId="12666" xr:uid="{00000000-0005-0000-0000-0000B77A0000}"/>
    <cellStyle name="RowTitles-Detail 2 4 3 7 2 2" xfId="23066" xr:uid="{00000000-0005-0000-0000-0000B87A0000}"/>
    <cellStyle name="RowTitles-Detail 2 4 3 7 2 2 2" xfId="34603" xr:uid="{00000000-0005-0000-0000-0000B97A0000}"/>
    <cellStyle name="RowTitles-Detail 2 4 3 7 2 3" xfId="31947" xr:uid="{00000000-0005-0000-0000-0000BA7A0000}"/>
    <cellStyle name="RowTitles-Detail 2 4 3 7 3" xfId="16313" xr:uid="{00000000-0005-0000-0000-0000BB7A0000}"/>
    <cellStyle name="RowTitles-Detail 2 4 3 7 3 2" xfId="28979" xr:uid="{00000000-0005-0000-0000-0000BC7A0000}"/>
    <cellStyle name="RowTitles-Detail 2 4 3 7 3 2 2" xfId="37766" xr:uid="{00000000-0005-0000-0000-0000BD7A0000}"/>
    <cellStyle name="RowTitles-Detail 2 4 3 7 4" xfId="6514" xr:uid="{00000000-0005-0000-0000-0000BE7A0000}"/>
    <cellStyle name="RowTitles-Detail 2 4 3 7 4 2" xfId="18035" xr:uid="{00000000-0005-0000-0000-0000BF7A0000}"/>
    <cellStyle name="RowTitles-Detail 2 4 3 7 5" xfId="18708" xr:uid="{00000000-0005-0000-0000-0000C07A0000}"/>
    <cellStyle name="RowTitles-Detail 2 4 3 8" xfId="3351" xr:uid="{00000000-0005-0000-0000-0000C17A0000}"/>
    <cellStyle name="RowTitles-Detail 2 4 3 8 2" xfId="12992" xr:uid="{00000000-0005-0000-0000-0000C27A0000}"/>
    <cellStyle name="RowTitles-Detail 2 4 3 8 2 2" xfId="23361" xr:uid="{00000000-0005-0000-0000-0000C37A0000}"/>
    <cellStyle name="RowTitles-Detail 2 4 3 8 2 2 2" xfId="34876" xr:uid="{00000000-0005-0000-0000-0000C47A0000}"/>
    <cellStyle name="RowTitles-Detail 2 4 3 8 2 3" xfId="32224" xr:uid="{00000000-0005-0000-0000-0000C57A0000}"/>
    <cellStyle name="RowTitles-Detail 2 4 3 8 3" xfId="16604" xr:uid="{00000000-0005-0000-0000-0000C67A0000}"/>
    <cellStyle name="RowTitles-Detail 2 4 3 8 3 2" xfId="29270" xr:uid="{00000000-0005-0000-0000-0000C77A0000}"/>
    <cellStyle name="RowTitles-Detail 2 4 3 8 3 2 2" xfId="38057" xr:uid="{00000000-0005-0000-0000-0000C87A0000}"/>
    <cellStyle name="RowTitles-Detail 2 4 3 8 4" xfId="8845" xr:uid="{00000000-0005-0000-0000-0000C97A0000}"/>
    <cellStyle name="RowTitles-Detail 2 4 3 8 4 2" xfId="19349" xr:uid="{00000000-0005-0000-0000-0000CA7A0000}"/>
    <cellStyle name="RowTitles-Detail 2 4 3 8 5" xfId="9018" xr:uid="{00000000-0005-0000-0000-0000CB7A0000}"/>
    <cellStyle name="RowTitles-Detail 2 4 3 9" xfId="10720" xr:uid="{00000000-0005-0000-0000-0000CC7A0000}"/>
    <cellStyle name="RowTitles-Detail 2 4 3 9 2" xfId="20759" xr:uid="{00000000-0005-0000-0000-0000CD7A0000}"/>
    <cellStyle name="RowTitles-Detail 2 4 3 9 2 2" xfId="33317" xr:uid="{00000000-0005-0000-0000-0000CE7A0000}"/>
    <cellStyle name="RowTitles-Detail 2 4 3_STUD aligned by INSTIT" xfId="5073" xr:uid="{00000000-0005-0000-0000-0000CF7A0000}"/>
    <cellStyle name="RowTitles-Detail 2 4 4" xfId="514" xr:uid="{00000000-0005-0000-0000-0000D07A0000}"/>
    <cellStyle name="RowTitles-Detail 2 4 4 2" xfId="870" xr:uid="{00000000-0005-0000-0000-0000D17A0000}"/>
    <cellStyle name="RowTitles-Detail 2 4 4 2 2" xfId="3032" xr:uid="{00000000-0005-0000-0000-0000D27A0000}"/>
    <cellStyle name="RowTitles-Detail 2 4 4 2 2 2" xfId="12673" xr:uid="{00000000-0005-0000-0000-0000D37A0000}"/>
    <cellStyle name="RowTitles-Detail 2 4 4 2 2 2 2" xfId="23073" xr:uid="{00000000-0005-0000-0000-0000D47A0000}"/>
    <cellStyle name="RowTitles-Detail 2 4 4 2 2 2 2 2" xfId="34610" xr:uid="{00000000-0005-0000-0000-0000D57A0000}"/>
    <cellStyle name="RowTitles-Detail 2 4 4 2 2 2 3" xfId="31954" xr:uid="{00000000-0005-0000-0000-0000D67A0000}"/>
    <cellStyle name="RowTitles-Detail 2 4 4 2 2 3" xfId="16320" xr:uid="{00000000-0005-0000-0000-0000D77A0000}"/>
    <cellStyle name="RowTitles-Detail 2 4 4 2 2 3 2" xfId="28986" xr:uid="{00000000-0005-0000-0000-0000D87A0000}"/>
    <cellStyle name="RowTitles-Detail 2 4 4 2 2 3 2 2" xfId="37773" xr:uid="{00000000-0005-0000-0000-0000D97A0000}"/>
    <cellStyle name="RowTitles-Detail 2 4 4 2 2 4" xfId="6812" xr:uid="{00000000-0005-0000-0000-0000DA7A0000}"/>
    <cellStyle name="RowTitles-Detail 2 4 4 2 2 4 2" xfId="20440" xr:uid="{00000000-0005-0000-0000-0000DB7A0000}"/>
    <cellStyle name="RowTitles-Detail 2 4 4 2 2 5" xfId="26584" xr:uid="{00000000-0005-0000-0000-0000DC7A0000}"/>
    <cellStyle name="RowTitles-Detail 2 4 4 2 3" xfId="3651" xr:uid="{00000000-0005-0000-0000-0000DD7A0000}"/>
    <cellStyle name="RowTitles-Detail 2 4 4 2 3 2" xfId="13278" xr:uid="{00000000-0005-0000-0000-0000DE7A0000}"/>
    <cellStyle name="RowTitles-Detail 2 4 4 2 3 2 2" xfId="23644" xr:uid="{00000000-0005-0000-0000-0000DF7A0000}"/>
    <cellStyle name="RowTitles-Detail 2 4 4 2 3 2 2 2" xfId="35051" xr:uid="{00000000-0005-0000-0000-0000E07A0000}"/>
    <cellStyle name="RowTitles-Detail 2 4 4 2 3 2 3" xfId="32426" xr:uid="{00000000-0005-0000-0000-0000E17A0000}"/>
    <cellStyle name="RowTitles-Detail 2 4 4 2 3 3" xfId="16884" xr:uid="{00000000-0005-0000-0000-0000E27A0000}"/>
    <cellStyle name="RowTitles-Detail 2 4 4 2 3 3 2" xfId="29550" xr:uid="{00000000-0005-0000-0000-0000E37A0000}"/>
    <cellStyle name="RowTitles-Detail 2 4 4 2 3 3 2 2" xfId="38329" xr:uid="{00000000-0005-0000-0000-0000E47A0000}"/>
    <cellStyle name="RowTitles-Detail 2 4 4 2 3 4" xfId="8318" xr:uid="{00000000-0005-0000-0000-0000E57A0000}"/>
    <cellStyle name="RowTitles-Detail 2 4 4 2 3 4 2" xfId="24971" xr:uid="{00000000-0005-0000-0000-0000E67A0000}"/>
    <cellStyle name="RowTitles-Detail 2 4 4 2 3 5" xfId="19328" xr:uid="{00000000-0005-0000-0000-0000E77A0000}"/>
    <cellStyle name="RowTitles-Detail 2 4 4 2 4" xfId="9111" xr:uid="{00000000-0005-0000-0000-0000E87A0000}"/>
    <cellStyle name="RowTitles-Detail 2 4 4 2 4 2" xfId="26670" xr:uid="{00000000-0005-0000-0000-0000E97A0000}"/>
    <cellStyle name="RowTitles-Detail 2 4 4 2 5" xfId="10622" xr:uid="{00000000-0005-0000-0000-0000EA7A0000}"/>
    <cellStyle name="RowTitles-Detail 2 4 4 2 5 2" xfId="21105" xr:uid="{00000000-0005-0000-0000-0000EB7A0000}"/>
    <cellStyle name="RowTitles-Detail 2 4 4 2 5 2 2" xfId="33438" xr:uid="{00000000-0005-0000-0000-0000EC7A0000}"/>
    <cellStyle name="RowTitles-Detail 2 4 4 2 5 3" xfId="30555" xr:uid="{00000000-0005-0000-0000-0000ED7A0000}"/>
    <cellStyle name="RowTitles-Detail 2 4 4 2 6" xfId="14283" xr:uid="{00000000-0005-0000-0000-0000EE7A0000}"/>
    <cellStyle name="RowTitles-Detail 2 4 4 2 6 2" xfId="26984" xr:uid="{00000000-0005-0000-0000-0000EF7A0000}"/>
    <cellStyle name="RowTitles-Detail 2 4 4 2 6 2 2" xfId="35826" xr:uid="{00000000-0005-0000-0000-0000F07A0000}"/>
    <cellStyle name="RowTitles-Detail 2 4 4 3" xfId="1149" xr:uid="{00000000-0005-0000-0000-0000F17A0000}"/>
    <cellStyle name="RowTitles-Detail 2 4 4 3 2" xfId="3033" xr:uid="{00000000-0005-0000-0000-0000F27A0000}"/>
    <cellStyle name="RowTitles-Detail 2 4 4 3 2 2" xfId="12674" xr:uid="{00000000-0005-0000-0000-0000F37A0000}"/>
    <cellStyle name="RowTitles-Detail 2 4 4 3 2 2 2" xfId="23074" xr:uid="{00000000-0005-0000-0000-0000F47A0000}"/>
    <cellStyle name="RowTitles-Detail 2 4 4 3 2 2 2 2" xfId="34611" xr:uid="{00000000-0005-0000-0000-0000F57A0000}"/>
    <cellStyle name="RowTitles-Detail 2 4 4 3 2 2 3" xfId="31955" xr:uid="{00000000-0005-0000-0000-0000F67A0000}"/>
    <cellStyle name="RowTitles-Detail 2 4 4 3 2 3" xfId="16321" xr:uid="{00000000-0005-0000-0000-0000F77A0000}"/>
    <cellStyle name="RowTitles-Detail 2 4 4 3 2 3 2" xfId="28987" xr:uid="{00000000-0005-0000-0000-0000F87A0000}"/>
    <cellStyle name="RowTitles-Detail 2 4 4 3 2 3 2 2" xfId="37774" xr:uid="{00000000-0005-0000-0000-0000F97A0000}"/>
    <cellStyle name="RowTitles-Detail 2 4 4 3 2 4" xfId="6986" xr:uid="{00000000-0005-0000-0000-0000FA7A0000}"/>
    <cellStyle name="RowTitles-Detail 2 4 4 3 2 4 2" xfId="26016" xr:uid="{00000000-0005-0000-0000-0000FB7A0000}"/>
    <cellStyle name="RowTitles-Detail 2 4 4 3 2 5" xfId="26214" xr:uid="{00000000-0005-0000-0000-0000FC7A0000}"/>
    <cellStyle name="RowTitles-Detail 2 4 4 3 3" xfId="3927" xr:uid="{00000000-0005-0000-0000-0000FD7A0000}"/>
    <cellStyle name="RowTitles-Detail 2 4 4 3 3 2" xfId="13549" xr:uid="{00000000-0005-0000-0000-0000FE7A0000}"/>
    <cellStyle name="RowTitles-Detail 2 4 4 3 3 2 2" xfId="23909" xr:uid="{00000000-0005-0000-0000-0000FF7A0000}"/>
    <cellStyle name="RowTitles-Detail 2 4 4 3 3 2 2 2" xfId="35216" xr:uid="{00000000-0005-0000-0000-0000007B0000}"/>
    <cellStyle name="RowTitles-Detail 2 4 4 3 3 2 3" xfId="32619" xr:uid="{00000000-0005-0000-0000-0000017B0000}"/>
    <cellStyle name="RowTitles-Detail 2 4 4 3 3 3" xfId="17139" xr:uid="{00000000-0005-0000-0000-0000027B0000}"/>
    <cellStyle name="RowTitles-Detail 2 4 4 3 3 3 2" xfId="29805" xr:uid="{00000000-0005-0000-0000-0000037B0000}"/>
    <cellStyle name="RowTitles-Detail 2 4 4 3 3 3 2 2" xfId="38582" xr:uid="{00000000-0005-0000-0000-0000047B0000}"/>
    <cellStyle name="RowTitles-Detail 2 4 4 3 3 4" xfId="8494" xr:uid="{00000000-0005-0000-0000-0000057B0000}"/>
    <cellStyle name="RowTitles-Detail 2 4 4 3 3 4 2" xfId="19608" xr:uid="{00000000-0005-0000-0000-0000067B0000}"/>
    <cellStyle name="RowTitles-Detail 2 4 4 3 3 5" xfId="24851" xr:uid="{00000000-0005-0000-0000-0000077B0000}"/>
    <cellStyle name="RowTitles-Detail 2 4 4 3 4" xfId="9290" xr:uid="{00000000-0005-0000-0000-0000087B0000}"/>
    <cellStyle name="RowTitles-Detail 2 4 4 3 4 2" xfId="20857" xr:uid="{00000000-0005-0000-0000-0000097B0000}"/>
    <cellStyle name="RowTitles-Detail 2 4 4 3 5" xfId="14527" xr:uid="{00000000-0005-0000-0000-00000A7B0000}"/>
    <cellStyle name="RowTitles-Detail 2 4 4 3 5 2" xfId="27218" xr:uid="{00000000-0005-0000-0000-00000B7B0000}"/>
    <cellStyle name="RowTitles-Detail 2 4 4 3 5 2 2" xfId="36053" xr:uid="{00000000-0005-0000-0000-00000C7B0000}"/>
    <cellStyle name="RowTitles-Detail 2 4 4 3 6" xfId="5454" xr:uid="{00000000-0005-0000-0000-00000D7B0000}"/>
    <cellStyle name="RowTitles-Detail 2 4 4 3 6 2" xfId="26860" xr:uid="{00000000-0005-0000-0000-00000E7B0000}"/>
    <cellStyle name="RowTitles-Detail 2 4 4 3 7" xfId="25154" xr:uid="{00000000-0005-0000-0000-00000F7B0000}"/>
    <cellStyle name="RowTitles-Detail 2 4 4 4" xfId="1377" xr:uid="{00000000-0005-0000-0000-0000107B0000}"/>
    <cellStyle name="RowTitles-Detail 2 4 4 4 2" xfId="3034" xr:uid="{00000000-0005-0000-0000-0000117B0000}"/>
    <cellStyle name="RowTitles-Detail 2 4 4 4 2 2" xfId="12675" xr:uid="{00000000-0005-0000-0000-0000127B0000}"/>
    <cellStyle name="RowTitles-Detail 2 4 4 4 2 2 2" xfId="23075" xr:uid="{00000000-0005-0000-0000-0000137B0000}"/>
    <cellStyle name="RowTitles-Detail 2 4 4 4 2 2 2 2" xfId="34612" xr:uid="{00000000-0005-0000-0000-0000147B0000}"/>
    <cellStyle name="RowTitles-Detail 2 4 4 4 2 2 3" xfId="31956" xr:uid="{00000000-0005-0000-0000-0000157B0000}"/>
    <cellStyle name="RowTitles-Detail 2 4 4 4 2 3" xfId="16322" xr:uid="{00000000-0005-0000-0000-0000167B0000}"/>
    <cellStyle name="RowTitles-Detail 2 4 4 4 2 3 2" xfId="28988" xr:uid="{00000000-0005-0000-0000-0000177B0000}"/>
    <cellStyle name="RowTitles-Detail 2 4 4 4 2 3 2 2" xfId="37775" xr:uid="{00000000-0005-0000-0000-0000187B0000}"/>
    <cellStyle name="RowTitles-Detail 2 4 4 4 2 4" xfId="7156" xr:uid="{00000000-0005-0000-0000-0000197B0000}"/>
    <cellStyle name="RowTitles-Detail 2 4 4 4 2 4 2" xfId="20314" xr:uid="{00000000-0005-0000-0000-00001A7B0000}"/>
    <cellStyle name="RowTitles-Detail 2 4 4 4 2 5" xfId="20064" xr:uid="{00000000-0005-0000-0000-00001B7B0000}"/>
    <cellStyle name="RowTitles-Detail 2 4 4 4 3" xfId="4155" xr:uid="{00000000-0005-0000-0000-00001C7B0000}"/>
    <cellStyle name="RowTitles-Detail 2 4 4 4 3 2" xfId="13777" xr:uid="{00000000-0005-0000-0000-00001D7B0000}"/>
    <cellStyle name="RowTitles-Detail 2 4 4 4 3 2 2" xfId="24126" xr:uid="{00000000-0005-0000-0000-00001E7B0000}"/>
    <cellStyle name="RowTitles-Detail 2 4 4 4 3 2 2 2" xfId="35365" xr:uid="{00000000-0005-0000-0000-00001F7B0000}"/>
    <cellStyle name="RowTitles-Detail 2 4 4 4 3 2 3" xfId="32791" xr:uid="{00000000-0005-0000-0000-0000207B0000}"/>
    <cellStyle name="RowTitles-Detail 2 4 4 4 3 3" xfId="17351" xr:uid="{00000000-0005-0000-0000-0000217B0000}"/>
    <cellStyle name="RowTitles-Detail 2 4 4 4 3 3 2" xfId="30017" xr:uid="{00000000-0005-0000-0000-0000227B0000}"/>
    <cellStyle name="RowTitles-Detail 2 4 4 4 3 3 2 2" xfId="38794" xr:uid="{00000000-0005-0000-0000-0000237B0000}"/>
    <cellStyle name="RowTitles-Detail 2 4 4 4 3 4" xfId="8664" xr:uid="{00000000-0005-0000-0000-0000247B0000}"/>
    <cellStyle name="RowTitles-Detail 2 4 4 4 3 4 2" xfId="18728" xr:uid="{00000000-0005-0000-0000-0000257B0000}"/>
    <cellStyle name="RowTitles-Detail 2 4 4 4 3 5" xfId="25084" xr:uid="{00000000-0005-0000-0000-0000267B0000}"/>
    <cellStyle name="RowTitles-Detail 2 4 4 4 4" xfId="9459" xr:uid="{00000000-0005-0000-0000-0000277B0000}"/>
    <cellStyle name="RowTitles-Detail 2 4 4 4 4 2" xfId="18162" xr:uid="{00000000-0005-0000-0000-0000287B0000}"/>
    <cellStyle name="RowTitles-Detail 2 4 4 4 5" xfId="11048" xr:uid="{00000000-0005-0000-0000-0000297B0000}"/>
    <cellStyle name="RowTitles-Detail 2 4 4 4 5 2" xfId="21485" xr:uid="{00000000-0005-0000-0000-00002A7B0000}"/>
    <cellStyle name="RowTitles-Detail 2 4 4 4 5 2 2" xfId="33650" xr:uid="{00000000-0005-0000-0000-00002B7B0000}"/>
    <cellStyle name="RowTitles-Detail 2 4 4 4 5 3" xfId="30806" xr:uid="{00000000-0005-0000-0000-00002C7B0000}"/>
    <cellStyle name="RowTitles-Detail 2 4 4 4 6" xfId="14755" xr:uid="{00000000-0005-0000-0000-00002D7B0000}"/>
    <cellStyle name="RowTitles-Detail 2 4 4 4 6 2" xfId="27438" xr:uid="{00000000-0005-0000-0000-00002E7B0000}"/>
    <cellStyle name="RowTitles-Detail 2 4 4 4 6 2 2" xfId="36265" xr:uid="{00000000-0005-0000-0000-00002F7B0000}"/>
    <cellStyle name="RowTitles-Detail 2 4 4 4 7" xfId="5615" xr:uid="{00000000-0005-0000-0000-0000307B0000}"/>
    <cellStyle name="RowTitles-Detail 2 4 4 4 7 2" xfId="19699" xr:uid="{00000000-0005-0000-0000-0000317B0000}"/>
    <cellStyle name="RowTitles-Detail 2 4 4 4 8" xfId="24614" xr:uid="{00000000-0005-0000-0000-0000327B0000}"/>
    <cellStyle name="RowTitles-Detail 2 4 4 5" xfId="1593" xr:uid="{00000000-0005-0000-0000-0000337B0000}"/>
    <cellStyle name="RowTitles-Detail 2 4 4 5 2" xfId="3035" xr:uid="{00000000-0005-0000-0000-0000347B0000}"/>
    <cellStyle name="RowTitles-Detail 2 4 4 5 2 2" xfId="12676" xr:uid="{00000000-0005-0000-0000-0000357B0000}"/>
    <cellStyle name="RowTitles-Detail 2 4 4 5 2 2 2" xfId="23076" xr:uid="{00000000-0005-0000-0000-0000367B0000}"/>
    <cellStyle name="RowTitles-Detail 2 4 4 5 2 2 2 2" xfId="34613" xr:uid="{00000000-0005-0000-0000-0000377B0000}"/>
    <cellStyle name="RowTitles-Detail 2 4 4 5 2 2 3" xfId="31957" xr:uid="{00000000-0005-0000-0000-0000387B0000}"/>
    <cellStyle name="RowTitles-Detail 2 4 4 5 2 3" xfId="16323" xr:uid="{00000000-0005-0000-0000-0000397B0000}"/>
    <cellStyle name="RowTitles-Detail 2 4 4 5 2 3 2" xfId="28989" xr:uid="{00000000-0005-0000-0000-00003A7B0000}"/>
    <cellStyle name="RowTitles-Detail 2 4 4 5 2 3 2 2" xfId="37776" xr:uid="{00000000-0005-0000-0000-00003B7B0000}"/>
    <cellStyle name="RowTitles-Detail 2 4 4 5 2 4" xfId="7664" xr:uid="{00000000-0005-0000-0000-00003C7B0000}"/>
    <cellStyle name="RowTitles-Detail 2 4 4 5 2 4 2" xfId="18242" xr:uid="{00000000-0005-0000-0000-00003D7B0000}"/>
    <cellStyle name="RowTitles-Detail 2 4 4 5 2 5" xfId="25597" xr:uid="{00000000-0005-0000-0000-00003E7B0000}"/>
    <cellStyle name="RowTitles-Detail 2 4 4 5 3" xfId="4371" xr:uid="{00000000-0005-0000-0000-00003F7B0000}"/>
    <cellStyle name="RowTitles-Detail 2 4 4 5 3 2" xfId="13993" xr:uid="{00000000-0005-0000-0000-0000407B0000}"/>
    <cellStyle name="RowTitles-Detail 2 4 4 5 3 2 2" xfId="24332" xr:uid="{00000000-0005-0000-0000-0000417B0000}"/>
    <cellStyle name="RowTitles-Detail 2 4 4 5 3 2 2 2" xfId="35505" xr:uid="{00000000-0005-0000-0000-0000427B0000}"/>
    <cellStyle name="RowTitles-Detail 2 4 4 5 3 2 3" xfId="32952" xr:uid="{00000000-0005-0000-0000-0000437B0000}"/>
    <cellStyle name="RowTitles-Detail 2 4 4 5 3 3" xfId="17549" xr:uid="{00000000-0005-0000-0000-0000447B0000}"/>
    <cellStyle name="RowTitles-Detail 2 4 4 5 3 3 2" xfId="30215" xr:uid="{00000000-0005-0000-0000-0000457B0000}"/>
    <cellStyle name="RowTitles-Detail 2 4 4 5 3 3 2 2" xfId="38992" xr:uid="{00000000-0005-0000-0000-0000467B0000}"/>
    <cellStyle name="RowTitles-Detail 2 4 4 5 3 4" xfId="9987" xr:uid="{00000000-0005-0000-0000-0000477B0000}"/>
    <cellStyle name="RowTitles-Detail 2 4 4 5 3 4 2" xfId="18288" xr:uid="{00000000-0005-0000-0000-0000487B0000}"/>
    <cellStyle name="RowTitles-Detail 2 4 4 5 3 5" xfId="25119" xr:uid="{00000000-0005-0000-0000-0000497B0000}"/>
    <cellStyle name="RowTitles-Detail 2 4 4 5 4" xfId="11264" xr:uid="{00000000-0005-0000-0000-00004A7B0000}"/>
    <cellStyle name="RowTitles-Detail 2 4 4 5 4 2" xfId="21693" xr:uid="{00000000-0005-0000-0000-00004B7B0000}"/>
    <cellStyle name="RowTitles-Detail 2 4 4 5 4 2 2" xfId="33790" xr:uid="{00000000-0005-0000-0000-00004C7B0000}"/>
    <cellStyle name="RowTitles-Detail 2 4 4 5 4 3" xfId="30967" xr:uid="{00000000-0005-0000-0000-00004D7B0000}"/>
    <cellStyle name="RowTitles-Detail 2 4 4 5 5" xfId="14971" xr:uid="{00000000-0005-0000-0000-00004E7B0000}"/>
    <cellStyle name="RowTitles-Detail 2 4 4 5 5 2" xfId="27645" xr:uid="{00000000-0005-0000-0000-00004F7B0000}"/>
    <cellStyle name="RowTitles-Detail 2 4 4 5 5 2 2" xfId="36463" xr:uid="{00000000-0005-0000-0000-0000507B0000}"/>
    <cellStyle name="RowTitles-Detail 2 4 4 5 6" xfId="6118" xr:uid="{00000000-0005-0000-0000-0000517B0000}"/>
    <cellStyle name="RowTitles-Detail 2 4 4 5 6 2" xfId="19291" xr:uid="{00000000-0005-0000-0000-0000527B0000}"/>
    <cellStyle name="RowTitles-Detail 2 4 4 5 7" xfId="26137" xr:uid="{00000000-0005-0000-0000-0000537B0000}"/>
    <cellStyle name="RowTitles-Detail 2 4 4 6" xfId="1795" xr:uid="{00000000-0005-0000-0000-0000547B0000}"/>
    <cellStyle name="RowTitles-Detail 2 4 4 6 2" xfId="3036" xr:uid="{00000000-0005-0000-0000-0000557B0000}"/>
    <cellStyle name="RowTitles-Detail 2 4 4 6 2 2" xfId="12677" xr:uid="{00000000-0005-0000-0000-0000567B0000}"/>
    <cellStyle name="RowTitles-Detail 2 4 4 6 2 2 2" xfId="23077" xr:uid="{00000000-0005-0000-0000-0000577B0000}"/>
    <cellStyle name="RowTitles-Detail 2 4 4 6 2 2 2 2" xfId="34614" xr:uid="{00000000-0005-0000-0000-0000587B0000}"/>
    <cellStyle name="RowTitles-Detail 2 4 4 6 2 2 3" xfId="31958" xr:uid="{00000000-0005-0000-0000-0000597B0000}"/>
    <cellStyle name="RowTitles-Detail 2 4 4 6 2 3" xfId="16324" xr:uid="{00000000-0005-0000-0000-00005A7B0000}"/>
    <cellStyle name="RowTitles-Detail 2 4 4 6 2 3 2" xfId="28990" xr:uid="{00000000-0005-0000-0000-00005B7B0000}"/>
    <cellStyle name="RowTitles-Detail 2 4 4 6 2 3 2 2" xfId="37777" xr:uid="{00000000-0005-0000-0000-00005C7B0000}"/>
    <cellStyle name="RowTitles-Detail 2 4 4 6 2 4" xfId="7665" xr:uid="{00000000-0005-0000-0000-00005D7B0000}"/>
    <cellStyle name="RowTitles-Detail 2 4 4 6 2 4 2" xfId="20299" xr:uid="{00000000-0005-0000-0000-00005E7B0000}"/>
    <cellStyle name="RowTitles-Detail 2 4 4 6 2 5" xfId="26082" xr:uid="{00000000-0005-0000-0000-00005F7B0000}"/>
    <cellStyle name="RowTitles-Detail 2 4 4 6 3" xfId="4573" xr:uid="{00000000-0005-0000-0000-0000607B0000}"/>
    <cellStyle name="RowTitles-Detail 2 4 4 6 3 2" xfId="14195" xr:uid="{00000000-0005-0000-0000-0000617B0000}"/>
    <cellStyle name="RowTitles-Detail 2 4 4 6 3 2 2" xfId="24524" xr:uid="{00000000-0005-0000-0000-0000627B0000}"/>
    <cellStyle name="RowTitles-Detail 2 4 4 6 3 2 2 2" xfId="35636" xr:uid="{00000000-0005-0000-0000-0000637B0000}"/>
    <cellStyle name="RowTitles-Detail 2 4 4 6 3 2 3" xfId="33104" xr:uid="{00000000-0005-0000-0000-0000647B0000}"/>
    <cellStyle name="RowTitles-Detail 2 4 4 6 3 3" xfId="17736" xr:uid="{00000000-0005-0000-0000-0000657B0000}"/>
    <cellStyle name="RowTitles-Detail 2 4 4 6 3 3 2" xfId="30402" xr:uid="{00000000-0005-0000-0000-0000667B0000}"/>
    <cellStyle name="RowTitles-Detail 2 4 4 6 3 3 2 2" xfId="39179" xr:uid="{00000000-0005-0000-0000-0000677B0000}"/>
    <cellStyle name="RowTitles-Detail 2 4 4 6 3 4" xfId="9988" xr:uid="{00000000-0005-0000-0000-0000687B0000}"/>
    <cellStyle name="RowTitles-Detail 2 4 4 6 3 4 2" xfId="25815" xr:uid="{00000000-0005-0000-0000-0000697B0000}"/>
    <cellStyle name="RowTitles-Detail 2 4 4 6 3 5" xfId="25818" xr:uid="{00000000-0005-0000-0000-00006A7B0000}"/>
    <cellStyle name="RowTitles-Detail 2 4 4 6 4" xfId="11466" xr:uid="{00000000-0005-0000-0000-00006B7B0000}"/>
    <cellStyle name="RowTitles-Detail 2 4 4 6 4 2" xfId="21889" xr:uid="{00000000-0005-0000-0000-00006C7B0000}"/>
    <cellStyle name="RowTitles-Detail 2 4 4 6 4 2 2" xfId="33921" xr:uid="{00000000-0005-0000-0000-00006D7B0000}"/>
    <cellStyle name="RowTitles-Detail 2 4 4 6 4 3" xfId="31119" xr:uid="{00000000-0005-0000-0000-00006E7B0000}"/>
    <cellStyle name="RowTitles-Detail 2 4 4 6 5" xfId="15173" xr:uid="{00000000-0005-0000-0000-00006F7B0000}"/>
    <cellStyle name="RowTitles-Detail 2 4 4 6 5 2" xfId="27840" xr:uid="{00000000-0005-0000-0000-0000707B0000}"/>
    <cellStyle name="RowTitles-Detail 2 4 4 6 5 2 2" xfId="36650" xr:uid="{00000000-0005-0000-0000-0000717B0000}"/>
    <cellStyle name="RowTitles-Detail 2 4 4 6 6" xfId="6119" xr:uid="{00000000-0005-0000-0000-0000727B0000}"/>
    <cellStyle name="RowTitles-Detail 2 4 4 6 6 2" xfId="26526" xr:uid="{00000000-0005-0000-0000-0000737B0000}"/>
    <cellStyle name="RowTitles-Detail 2 4 4 6 7" xfId="20053" xr:uid="{00000000-0005-0000-0000-0000747B0000}"/>
    <cellStyle name="RowTitles-Detail 2 4 4 7" xfId="3031" xr:uid="{00000000-0005-0000-0000-0000757B0000}"/>
    <cellStyle name="RowTitles-Detail 2 4 4 7 2" xfId="12672" xr:uid="{00000000-0005-0000-0000-0000767B0000}"/>
    <cellStyle name="RowTitles-Detail 2 4 4 7 2 2" xfId="23072" xr:uid="{00000000-0005-0000-0000-0000777B0000}"/>
    <cellStyle name="RowTitles-Detail 2 4 4 7 2 2 2" xfId="34609" xr:uid="{00000000-0005-0000-0000-0000787B0000}"/>
    <cellStyle name="RowTitles-Detail 2 4 4 7 2 3" xfId="31953" xr:uid="{00000000-0005-0000-0000-0000797B0000}"/>
    <cellStyle name="RowTitles-Detail 2 4 4 7 3" xfId="16319" xr:uid="{00000000-0005-0000-0000-00007A7B0000}"/>
    <cellStyle name="RowTitles-Detail 2 4 4 7 3 2" xfId="28985" xr:uid="{00000000-0005-0000-0000-00007B7B0000}"/>
    <cellStyle name="RowTitles-Detail 2 4 4 7 3 2 2" xfId="37772" xr:uid="{00000000-0005-0000-0000-00007C7B0000}"/>
    <cellStyle name="RowTitles-Detail 2 4 4 7 4" xfId="6549" xr:uid="{00000000-0005-0000-0000-00007D7B0000}"/>
    <cellStyle name="RowTitles-Detail 2 4 4 7 4 2" xfId="20852" xr:uid="{00000000-0005-0000-0000-00007E7B0000}"/>
    <cellStyle name="RowTitles-Detail 2 4 4 7 5" xfId="26537" xr:uid="{00000000-0005-0000-0000-00007F7B0000}"/>
    <cellStyle name="RowTitles-Detail 2 4 4 8" xfId="8820" xr:uid="{00000000-0005-0000-0000-0000807B0000}"/>
    <cellStyle name="RowTitles-Detail 2 4 4 8 2" xfId="4912" xr:uid="{00000000-0005-0000-0000-0000817B0000}"/>
    <cellStyle name="RowTitles-Detail 2 4 4 9" xfId="10699" xr:uid="{00000000-0005-0000-0000-0000827B0000}"/>
    <cellStyle name="RowTitles-Detail 2 4 4 9 2" xfId="24815" xr:uid="{00000000-0005-0000-0000-0000837B0000}"/>
    <cellStyle name="RowTitles-Detail 2 4 4 9 2 2" xfId="35667" xr:uid="{00000000-0005-0000-0000-0000847B0000}"/>
    <cellStyle name="RowTitles-Detail 2 4 4_STUD aligned by INSTIT" xfId="5074" xr:uid="{00000000-0005-0000-0000-0000857B0000}"/>
    <cellStyle name="RowTitles-Detail 2 4 5" xfId="658" xr:uid="{00000000-0005-0000-0000-0000867B0000}"/>
    <cellStyle name="RowTitles-Detail 2 4 5 2" xfId="3037" xr:uid="{00000000-0005-0000-0000-0000877B0000}"/>
    <cellStyle name="RowTitles-Detail 2 4 5 2 2" xfId="12678" xr:uid="{00000000-0005-0000-0000-0000887B0000}"/>
    <cellStyle name="RowTitles-Detail 2 4 5 2 2 2" xfId="23078" xr:uid="{00000000-0005-0000-0000-0000897B0000}"/>
    <cellStyle name="RowTitles-Detail 2 4 5 2 2 2 2" xfId="34615" xr:uid="{00000000-0005-0000-0000-00008A7B0000}"/>
    <cellStyle name="RowTitles-Detail 2 4 5 2 2 3" xfId="31959" xr:uid="{00000000-0005-0000-0000-00008B7B0000}"/>
    <cellStyle name="RowTitles-Detail 2 4 5 2 3" xfId="16325" xr:uid="{00000000-0005-0000-0000-00008C7B0000}"/>
    <cellStyle name="RowTitles-Detail 2 4 5 2 3 2" xfId="28991" xr:uid="{00000000-0005-0000-0000-00008D7B0000}"/>
    <cellStyle name="RowTitles-Detail 2 4 5 2 3 2 2" xfId="37778" xr:uid="{00000000-0005-0000-0000-00008E7B0000}"/>
    <cellStyle name="RowTitles-Detail 2 4 5 2 4" xfId="6653" xr:uid="{00000000-0005-0000-0000-00008F7B0000}"/>
    <cellStyle name="RowTitles-Detail 2 4 5 2 4 2" xfId="19801" xr:uid="{00000000-0005-0000-0000-0000907B0000}"/>
    <cellStyle name="RowTitles-Detail 2 4 5 2 5" xfId="19251" xr:uid="{00000000-0005-0000-0000-0000917B0000}"/>
    <cellStyle name="RowTitles-Detail 2 4 5 3" xfId="3463" xr:uid="{00000000-0005-0000-0000-0000927B0000}"/>
    <cellStyle name="RowTitles-Detail 2 4 5 3 2" xfId="13097" xr:uid="{00000000-0005-0000-0000-0000937B0000}"/>
    <cellStyle name="RowTitles-Detail 2 4 5 3 2 2" xfId="23465" xr:uid="{00000000-0005-0000-0000-0000947B0000}"/>
    <cellStyle name="RowTitles-Detail 2 4 5 3 2 2 2" xfId="34934" xr:uid="{00000000-0005-0000-0000-0000957B0000}"/>
    <cellStyle name="RowTitles-Detail 2 4 5 3 2 3" xfId="32291" xr:uid="{00000000-0005-0000-0000-0000967B0000}"/>
    <cellStyle name="RowTitles-Detail 2 4 5 3 3" xfId="16706" xr:uid="{00000000-0005-0000-0000-0000977B0000}"/>
    <cellStyle name="RowTitles-Detail 2 4 5 3 3 2" xfId="29372" xr:uid="{00000000-0005-0000-0000-0000987B0000}"/>
    <cellStyle name="RowTitles-Detail 2 4 5 3 3 2 2" xfId="38155" xr:uid="{00000000-0005-0000-0000-0000997B0000}"/>
    <cellStyle name="RowTitles-Detail 2 4 5 3 4" xfId="8160" xr:uid="{00000000-0005-0000-0000-00009A7B0000}"/>
    <cellStyle name="RowTitles-Detail 2 4 5 3 4 2" xfId="26702" xr:uid="{00000000-0005-0000-0000-00009B7B0000}"/>
    <cellStyle name="RowTitles-Detail 2 4 5 3 5" xfId="26422" xr:uid="{00000000-0005-0000-0000-00009C7B0000}"/>
    <cellStyle name="RowTitles-Detail 2 4 5 4" xfId="8736" xr:uid="{00000000-0005-0000-0000-00009D7B0000}"/>
    <cellStyle name="RowTitles-Detail 2 4 5 4 2" xfId="18821" xr:uid="{00000000-0005-0000-0000-00009E7B0000}"/>
    <cellStyle name="RowTitles-Detail 2 4 5 5" xfId="10450" xr:uid="{00000000-0005-0000-0000-00009F7B0000}"/>
    <cellStyle name="RowTitles-Detail 2 4 5 5 2" xfId="20954" xr:uid="{00000000-0005-0000-0000-0000A07B0000}"/>
    <cellStyle name="RowTitles-Detail 2 4 5 5 2 2" xfId="33361" xr:uid="{00000000-0005-0000-0000-0000A17B0000}"/>
    <cellStyle name="RowTitles-Detail 2 4 5 5 3" xfId="30467" xr:uid="{00000000-0005-0000-0000-0000A27B0000}"/>
    <cellStyle name="RowTitles-Detail 2 4 5 6" xfId="10314" xr:uid="{00000000-0005-0000-0000-0000A37B0000}"/>
    <cellStyle name="RowTitles-Detail 2 4 5 6 2" xfId="18661" xr:uid="{00000000-0005-0000-0000-0000A47B0000}"/>
    <cellStyle name="RowTitles-Detail 2 4 5 6 2 2" xfId="33193" xr:uid="{00000000-0005-0000-0000-0000A57B0000}"/>
    <cellStyle name="RowTitles-Detail 2 4 6" xfId="944" xr:uid="{00000000-0005-0000-0000-0000A67B0000}"/>
    <cellStyle name="RowTitles-Detail 2 4 6 2" xfId="3038" xr:uid="{00000000-0005-0000-0000-0000A77B0000}"/>
    <cellStyle name="RowTitles-Detail 2 4 6 2 2" xfId="12679" xr:uid="{00000000-0005-0000-0000-0000A87B0000}"/>
    <cellStyle name="RowTitles-Detail 2 4 6 2 2 2" xfId="23079" xr:uid="{00000000-0005-0000-0000-0000A97B0000}"/>
    <cellStyle name="RowTitles-Detail 2 4 6 2 2 2 2" xfId="34616" xr:uid="{00000000-0005-0000-0000-0000AA7B0000}"/>
    <cellStyle name="RowTitles-Detail 2 4 6 2 2 3" xfId="31960" xr:uid="{00000000-0005-0000-0000-0000AB7B0000}"/>
    <cellStyle name="RowTitles-Detail 2 4 6 2 3" xfId="16326" xr:uid="{00000000-0005-0000-0000-0000AC7B0000}"/>
    <cellStyle name="RowTitles-Detail 2 4 6 2 3 2" xfId="28992" xr:uid="{00000000-0005-0000-0000-0000AD7B0000}"/>
    <cellStyle name="RowTitles-Detail 2 4 6 2 3 2 2" xfId="37779" xr:uid="{00000000-0005-0000-0000-0000AE7B0000}"/>
    <cellStyle name="RowTitles-Detail 2 4 6 2 4" xfId="6574" xr:uid="{00000000-0005-0000-0000-0000AF7B0000}"/>
    <cellStyle name="RowTitles-Detail 2 4 6 2 4 2" xfId="25245" xr:uid="{00000000-0005-0000-0000-0000B07B0000}"/>
    <cellStyle name="RowTitles-Detail 2 4 6 2 5" xfId="18500" xr:uid="{00000000-0005-0000-0000-0000B17B0000}"/>
    <cellStyle name="RowTitles-Detail 2 4 6 3" xfId="3722" xr:uid="{00000000-0005-0000-0000-0000B27B0000}"/>
    <cellStyle name="RowTitles-Detail 2 4 6 3 2" xfId="13349" xr:uid="{00000000-0005-0000-0000-0000B37B0000}"/>
    <cellStyle name="RowTitles-Detail 2 4 6 3 2 2" xfId="23714" xr:uid="{00000000-0005-0000-0000-0000B47B0000}"/>
    <cellStyle name="RowTitles-Detail 2 4 6 3 2 2 2" xfId="35094" xr:uid="{00000000-0005-0000-0000-0000B57B0000}"/>
    <cellStyle name="RowTitles-Detail 2 4 6 3 2 3" xfId="32475" xr:uid="{00000000-0005-0000-0000-0000B67B0000}"/>
    <cellStyle name="RowTitles-Detail 2 4 6 3 3" xfId="16949" xr:uid="{00000000-0005-0000-0000-0000B77B0000}"/>
    <cellStyle name="RowTitles-Detail 2 4 6 3 3 2" xfId="29615" xr:uid="{00000000-0005-0000-0000-0000B87B0000}"/>
    <cellStyle name="RowTitles-Detail 2 4 6 3 3 2 2" xfId="38394" xr:uid="{00000000-0005-0000-0000-0000B97B0000}"/>
    <cellStyle name="RowTitles-Detail 2 4 6 3 4" xfId="8074" xr:uid="{00000000-0005-0000-0000-0000BA7B0000}"/>
    <cellStyle name="RowTitles-Detail 2 4 6 3 4 2" xfId="20690" xr:uid="{00000000-0005-0000-0000-0000BB7B0000}"/>
    <cellStyle name="RowTitles-Detail 2 4 6 3 5" xfId="26875" xr:uid="{00000000-0005-0000-0000-0000BC7B0000}"/>
    <cellStyle name="RowTitles-Detail 2 4 6 4" xfId="8793" xr:uid="{00000000-0005-0000-0000-0000BD7B0000}"/>
    <cellStyle name="RowTitles-Detail 2 4 6 4 2" xfId="19281" xr:uid="{00000000-0005-0000-0000-0000BE7B0000}"/>
    <cellStyle name="RowTitles-Detail 2 4 6 5" xfId="14351" xr:uid="{00000000-0005-0000-0000-0000BF7B0000}"/>
    <cellStyle name="RowTitles-Detail 2 4 6 5 2" xfId="27049" xr:uid="{00000000-0005-0000-0000-0000C07B0000}"/>
    <cellStyle name="RowTitles-Detail 2 4 6 5 2 2" xfId="35888" xr:uid="{00000000-0005-0000-0000-0000C17B0000}"/>
    <cellStyle name="RowTitles-Detail 2 4 6 6" xfId="5130" xr:uid="{00000000-0005-0000-0000-0000C27B0000}"/>
    <cellStyle name="RowTitles-Detail 2 4 6 6 2" xfId="18935" xr:uid="{00000000-0005-0000-0000-0000C37B0000}"/>
    <cellStyle name="RowTitles-Detail 2 4 6 7" xfId="25697" xr:uid="{00000000-0005-0000-0000-0000C47B0000}"/>
    <cellStyle name="RowTitles-Detail 2 4 7" xfId="1183" xr:uid="{00000000-0005-0000-0000-0000C57B0000}"/>
    <cellStyle name="RowTitles-Detail 2 4 7 2" xfId="3039" xr:uid="{00000000-0005-0000-0000-0000C67B0000}"/>
    <cellStyle name="RowTitles-Detail 2 4 7 2 2" xfId="12680" xr:uid="{00000000-0005-0000-0000-0000C77B0000}"/>
    <cellStyle name="RowTitles-Detail 2 4 7 2 2 2" xfId="23080" xr:uid="{00000000-0005-0000-0000-0000C87B0000}"/>
    <cellStyle name="RowTitles-Detail 2 4 7 2 2 2 2" xfId="34617" xr:uid="{00000000-0005-0000-0000-0000C97B0000}"/>
    <cellStyle name="RowTitles-Detail 2 4 7 2 2 3" xfId="31961" xr:uid="{00000000-0005-0000-0000-0000CA7B0000}"/>
    <cellStyle name="RowTitles-Detail 2 4 7 2 3" xfId="16327" xr:uid="{00000000-0005-0000-0000-0000CB7B0000}"/>
    <cellStyle name="RowTitles-Detail 2 4 7 2 3 2" xfId="28993" xr:uid="{00000000-0005-0000-0000-0000CC7B0000}"/>
    <cellStyle name="RowTitles-Detail 2 4 7 2 3 2 2" xfId="37780" xr:uid="{00000000-0005-0000-0000-0000CD7B0000}"/>
    <cellStyle name="RowTitles-Detail 2 4 7 2 4" xfId="7030" xr:uid="{00000000-0005-0000-0000-0000CE7B0000}"/>
    <cellStyle name="RowTitles-Detail 2 4 7 2 4 2" xfId="19636" xr:uid="{00000000-0005-0000-0000-0000CF7B0000}"/>
    <cellStyle name="RowTitles-Detail 2 4 7 2 5" xfId="20383" xr:uid="{00000000-0005-0000-0000-0000D07B0000}"/>
    <cellStyle name="RowTitles-Detail 2 4 7 3" xfId="3961" xr:uid="{00000000-0005-0000-0000-0000D17B0000}"/>
    <cellStyle name="RowTitles-Detail 2 4 7 3 2" xfId="13583" xr:uid="{00000000-0005-0000-0000-0000D27B0000}"/>
    <cellStyle name="RowTitles-Detail 2 4 7 3 2 2" xfId="23940" xr:uid="{00000000-0005-0000-0000-0000D37B0000}"/>
    <cellStyle name="RowTitles-Detail 2 4 7 3 2 2 2" xfId="35240" xr:uid="{00000000-0005-0000-0000-0000D47B0000}"/>
    <cellStyle name="RowTitles-Detail 2 4 7 3 2 3" xfId="32648" xr:uid="{00000000-0005-0000-0000-0000D57B0000}"/>
    <cellStyle name="RowTitles-Detail 2 4 7 3 3" xfId="17168" xr:uid="{00000000-0005-0000-0000-0000D67B0000}"/>
    <cellStyle name="RowTitles-Detail 2 4 7 3 3 2" xfId="29834" xr:uid="{00000000-0005-0000-0000-0000D77B0000}"/>
    <cellStyle name="RowTitles-Detail 2 4 7 3 3 2 2" xfId="38611" xr:uid="{00000000-0005-0000-0000-0000D87B0000}"/>
    <cellStyle name="RowTitles-Detail 2 4 7 3 4" xfId="8538" xr:uid="{00000000-0005-0000-0000-0000D97B0000}"/>
    <cellStyle name="RowTitles-Detail 2 4 7 3 4 2" xfId="24916" xr:uid="{00000000-0005-0000-0000-0000DA7B0000}"/>
    <cellStyle name="RowTitles-Detail 2 4 7 3 5" xfId="19266" xr:uid="{00000000-0005-0000-0000-0000DB7B0000}"/>
    <cellStyle name="RowTitles-Detail 2 4 7 4" xfId="9334" xr:uid="{00000000-0005-0000-0000-0000DC7B0000}"/>
    <cellStyle name="RowTitles-Detail 2 4 7 4 2" xfId="17803" xr:uid="{00000000-0005-0000-0000-0000DD7B0000}"/>
    <cellStyle name="RowTitles-Detail 2 4 7 5" xfId="10854" xr:uid="{00000000-0005-0000-0000-0000DE7B0000}"/>
    <cellStyle name="RowTitles-Detail 2 4 7 5 2" xfId="21299" xr:uid="{00000000-0005-0000-0000-0000DF7B0000}"/>
    <cellStyle name="RowTitles-Detail 2 4 7 5 2 2" xfId="33525" xr:uid="{00000000-0005-0000-0000-0000E07B0000}"/>
    <cellStyle name="RowTitles-Detail 2 4 7 5 3" xfId="30663" xr:uid="{00000000-0005-0000-0000-0000E17B0000}"/>
    <cellStyle name="RowTitles-Detail 2 4 7 6" xfId="14561" xr:uid="{00000000-0005-0000-0000-0000E27B0000}"/>
    <cellStyle name="RowTitles-Detail 2 4 7 6 2" xfId="27250" xr:uid="{00000000-0005-0000-0000-0000E37B0000}"/>
    <cellStyle name="RowTitles-Detail 2 4 7 6 2 2" xfId="36082" xr:uid="{00000000-0005-0000-0000-0000E47B0000}"/>
    <cellStyle name="RowTitles-Detail 2 4 7 7" xfId="5497" xr:uid="{00000000-0005-0000-0000-0000E57B0000}"/>
    <cellStyle name="RowTitles-Detail 2 4 7 7 2" xfId="18632" xr:uid="{00000000-0005-0000-0000-0000E67B0000}"/>
    <cellStyle name="RowTitles-Detail 2 4 7 8" xfId="26911" xr:uid="{00000000-0005-0000-0000-0000E77B0000}"/>
    <cellStyle name="RowTitles-Detail 2 4 8" xfId="1219" xr:uid="{00000000-0005-0000-0000-0000E87B0000}"/>
    <cellStyle name="RowTitles-Detail 2 4 8 2" xfId="3040" xr:uid="{00000000-0005-0000-0000-0000E97B0000}"/>
    <cellStyle name="RowTitles-Detail 2 4 8 2 2" xfId="12681" xr:uid="{00000000-0005-0000-0000-0000EA7B0000}"/>
    <cellStyle name="RowTitles-Detail 2 4 8 2 2 2" xfId="23081" xr:uid="{00000000-0005-0000-0000-0000EB7B0000}"/>
    <cellStyle name="RowTitles-Detail 2 4 8 2 2 2 2" xfId="34618" xr:uid="{00000000-0005-0000-0000-0000EC7B0000}"/>
    <cellStyle name="RowTitles-Detail 2 4 8 2 2 3" xfId="31962" xr:uid="{00000000-0005-0000-0000-0000ED7B0000}"/>
    <cellStyle name="RowTitles-Detail 2 4 8 2 3" xfId="16328" xr:uid="{00000000-0005-0000-0000-0000EE7B0000}"/>
    <cellStyle name="RowTitles-Detail 2 4 8 2 3 2" xfId="28994" xr:uid="{00000000-0005-0000-0000-0000EF7B0000}"/>
    <cellStyle name="RowTitles-Detail 2 4 8 2 3 2 2" xfId="37781" xr:uid="{00000000-0005-0000-0000-0000F07B0000}"/>
    <cellStyle name="RowTitles-Detail 2 4 8 2 4" xfId="7666" xr:uid="{00000000-0005-0000-0000-0000F17B0000}"/>
    <cellStyle name="RowTitles-Detail 2 4 8 2 4 2" xfId="18641" xr:uid="{00000000-0005-0000-0000-0000F27B0000}"/>
    <cellStyle name="RowTitles-Detail 2 4 8 2 5" xfId="20516" xr:uid="{00000000-0005-0000-0000-0000F37B0000}"/>
    <cellStyle name="RowTitles-Detail 2 4 8 3" xfId="3997" xr:uid="{00000000-0005-0000-0000-0000F47B0000}"/>
    <cellStyle name="RowTitles-Detail 2 4 8 3 2" xfId="13619" xr:uid="{00000000-0005-0000-0000-0000F57B0000}"/>
    <cellStyle name="RowTitles-Detail 2 4 8 3 2 2" xfId="23976" xr:uid="{00000000-0005-0000-0000-0000F67B0000}"/>
    <cellStyle name="RowTitles-Detail 2 4 8 3 2 2 2" xfId="35266" xr:uid="{00000000-0005-0000-0000-0000F77B0000}"/>
    <cellStyle name="RowTitles-Detail 2 4 8 3 2 3" xfId="32677" xr:uid="{00000000-0005-0000-0000-0000F87B0000}"/>
    <cellStyle name="RowTitles-Detail 2 4 8 3 3" xfId="17203" xr:uid="{00000000-0005-0000-0000-0000F97B0000}"/>
    <cellStyle name="RowTitles-Detail 2 4 8 3 3 2" xfId="29869" xr:uid="{00000000-0005-0000-0000-0000FA7B0000}"/>
    <cellStyle name="RowTitles-Detail 2 4 8 3 3 2 2" xfId="38646" xr:uid="{00000000-0005-0000-0000-0000FB7B0000}"/>
    <cellStyle name="RowTitles-Detail 2 4 8 3 4" xfId="9989" xr:uid="{00000000-0005-0000-0000-0000FC7B0000}"/>
    <cellStyle name="RowTitles-Detail 2 4 8 3 4 2" xfId="27466" xr:uid="{00000000-0005-0000-0000-0000FD7B0000}"/>
    <cellStyle name="RowTitles-Detail 2 4 8 3 5" xfId="24956" xr:uid="{00000000-0005-0000-0000-0000FE7B0000}"/>
    <cellStyle name="RowTitles-Detail 2 4 8 4" xfId="10890" xr:uid="{00000000-0005-0000-0000-0000FF7B0000}"/>
    <cellStyle name="RowTitles-Detail 2 4 8 4 2" xfId="21334" xr:uid="{00000000-0005-0000-0000-0000007C0000}"/>
    <cellStyle name="RowTitles-Detail 2 4 8 4 2 2" xfId="33551" xr:uid="{00000000-0005-0000-0000-0000017C0000}"/>
    <cellStyle name="RowTitles-Detail 2 4 8 4 3" xfId="30692" xr:uid="{00000000-0005-0000-0000-0000027C0000}"/>
    <cellStyle name="RowTitles-Detail 2 4 8 5" xfId="14597" xr:uid="{00000000-0005-0000-0000-0000037C0000}"/>
    <cellStyle name="RowTitles-Detail 2 4 8 5 2" xfId="27286" xr:uid="{00000000-0005-0000-0000-0000047C0000}"/>
    <cellStyle name="RowTitles-Detail 2 4 8 5 2 2" xfId="36117" xr:uid="{00000000-0005-0000-0000-0000057C0000}"/>
    <cellStyle name="RowTitles-Detail 2 4 8 6" xfId="6120" xr:uid="{00000000-0005-0000-0000-0000067C0000}"/>
    <cellStyle name="RowTitles-Detail 2 4 8 6 2" xfId="5131" xr:uid="{00000000-0005-0000-0000-0000077C0000}"/>
    <cellStyle name="RowTitles-Detail 2 4 8 7" xfId="19917" xr:uid="{00000000-0005-0000-0000-0000087C0000}"/>
    <cellStyle name="RowTitles-Detail 2 4 9" xfId="1439" xr:uid="{00000000-0005-0000-0000-0000097C0000}"/>
    <cellStyle name="RowTitles-Detail 2 4 9 2" xfId="3041" xr:uid="{00000000-0005-0000-0000-00000A7C0000}"/>
    <cellStyle name="RowTitles-Detail 2 4 9 2 2" xfId="12682" xr:uid="{00000000-0005-0000-0000-00000B7C0000}"/>
    <cellStyle name="RowTitles-Detail 2 4 9 2 2 2" xfId="23082" xr:uid="{00000000-0005-0000-0000-00000C7C0000}"/>
    <cellStyle name="RowTitles-Detail 2 4 9 2 2 2 2" xfId="34619" xr:uid="{00000000-0005-0000-0000-00000D7C0000}"/>
    <cellStyle name="RowTitles-Detail 2 4 9 2 2 3" xfId="31963" xr:uid="{00000000-0005-0000-0000-00000E7C0000}"/>
    <cellStyle name="RowTitles-Detail 2 4 9 2 3" xfId="16329" xr:uid="{00000000-0005-0000-0000-00000F7C0000}"/>
    <cellStyle name="RowTitles-Detail 2 4 9 2 3 2" xfId="28995" xr:uid="{00000000-0005-0000-0000-0000107C0000}"/>
    <cellStyle name="RowTitles-Detail 2 4 9 2 3 2 2" xfId="37782" xr:uid="{00000000-0005-0000-0000-0000117C0000}"/>
    <cellStyle name="RowTitles-Detail 2 4 9 2 4" xfId="7667" xr:uid="{00000000-0005-0000-0000-0000127C0000}"/>
    <cellStyle name="RowTitles-Detail 2 4 9 2 4 2" xfId="18501" xr:uid="{00000000-0005-0000-0000-0000137C0000}"/>
    <cellStyle name="RowTitles-Detail 2 4 9 2 5" xfId="25191" xr:uid="{00000000-0005-0000-0000-0000147C0000}"/>
    <cellStyle name="RowTitles-Detail 2 4 9 3" xfId="4217" xr:uid="{00000000-0005-0000-0000-0000157C0000}"/>
    <cellStyle name="RowTitles-Detail 2 4 9 3 2" xfId="13839" xr:uid="{00000000-0005-0000-0000-0000167C0000}"/>
    <cellStyle name="RowTitles-Detail 2 4 9 3 2 2" xfId="24184" xr:uid="{00000000-0005-0000-0000-0000177C0000}"/>
    <cellStyle name="RowTitles-Detail 2 4 9 3 2 2 2" xfId="35408" xr:uid="{00000000-0005-0000-0000-0000187C0000}"/>
    <cellStyle name="RowTitles-Detail 2 4 9 3 2 3" xfId="32840" xr:uid="{00000000-0005-0000-0000-0000197C0000}"/>
    <cellStyle name="RowTitles-Detail 2 4 9 3 3" xfId="17405" xr:uid="{00000000-0005-0000-0000-00001A7C0000}"/>
    <cellStyle name="RowTitles-Detail 2 4 9 3 3 2" xfId="30071" xr:uid="{00000000-0005-0000-0000-00001B7C0000}"/>
    <cellStyle name="RowTitles-Detail 2 4 9 3 3 2 2" xfId="38848" xr:uid="{00000000-0005-0000-0000-00001C7C0000}"/>
    <cellStyle name="RowTitles-Detail 2 4 9 3 4" xfId="9990" xr:uid="{00000000-0005-0000-0000-00001D7C0000}"/>
    <cellStyle name="RowTitles-Detail 2 4 9 3 4 2" xfId="24210" xr:uid="{00000000-0005-0000-0000-00001E7C0000}"/>
    <cellStyle name="RowTitles-Detail 2 4 9 3 5" xfId="24646" xr:uid="{00000000-0005-0000-0000-00001F7C0000}"/>
    <cellStyle name="RowTitles-Detail 2 4 9 4" xfId="11110" xr:uid="{00000000-0005-0000-0000-0000207C0000}"/>
    <cellStyle name="RowTitles-Detail 2 4 9 4 2" xfId="21544" xr:uid="{00000000-0005-0000-0000-0000217C0000}"/>
    <cellStyle name="RowTitles-Detail 2 4 9 4 2 2" xfId="33693" xr:uid="{00000000-0005-0000-0000-0000227C0000}"/>
    <cellStyle name="RowTitles-Detail 2 4 9 4 3" xfId="30855" xr:uid="{00000000-0005-0000-0000-0000237C0000}"/>
    <cellStyle name="RowTitles-Detail 2 4 9 5" xfId="14817" xr:uid="{00000000-0005-0000-0000-0000247C0000}"/>
    <cellStyle name="RowTitles-Detail 2 4 9 5 2" xfId="27498" xr:uid="{00000000-0005-0000-0000-0000257C0000}"/>
    <cellStyle name="RowTitles-Detail 2 4 9 5 2 2" xfId="36319" xr:uid="{00000000-0005-0000-0000-0000267C0000}"/>
    <cellStyle name="RowTitles-Detail 2 4 9 6" xfId="6121" xr:uid="{00000000-0005-0000-0000-0000277C0000}"/>
    <cellStyle name="RowTitles-Detail 2 4 9 6 2" xfId="20579" xr:uid="{00000000-0005-0000-0000-0000287C0000}"/>
    <cellStyle name="RowTitles-Detail 2 4 9 7" xfId="25952" xr:uid="{00000000-0005-0000-0000-0000297C0000}"/>
    <cellStyle name="RowTitles-Detail 2 4_STUD aligned by INSTIT" xfId="5071" xr:uid="{00000000-0005-0000-0000-00002A7C0000}"/>
    <cellStyle name="RowTitles-Detail 2 5" xfId="360" xr:uid="{00000000-0005-0000-0000-00002B7C0000}"/>
    <cellStyle name="RowTitles-Detail 2 5 2" xfId="716" xr:uid="{00000000-0005-0000-0000-00002C7C0000}"/>
    <cellStyle name="RowTitles-Detail 2 5 2 2" xfId="3043" xr:uid="{00000000-0005-0000-0000-00002D7C0000}"/>
    <cellStyle name="RowTitles-Detail 2 5 2 2 2" xfId="12684" xr:uid="{00000000-0005-0000-0000-00002E7C0000}"/>
    <cellStyle name="RowTitles-Detail 2 5 2 2 2 2" xfId="23084" xr:uid="{00000000-0005-0000-0000-00002F7C0000}"/>
    <cellStyle name="RowTitles-Detail 2 5 2 2 2 2 2" xfId="34621" xr:uid="{00000000-0005-0000-0000-0000307C0000}"/>
    <cellStyle name="RowTitles-Detail 2 5 2 2 2 3" xfId="31965" xr:uid="{00000000-0005-0000-0000-0000317C0000}"/>
    <cellStyle name="RowTitles-Detail 2 5 2 2 3" xfId="16331" xr:uid="{00000000-0005-0000-0000-0000327C0000}"/>
    <cellStyle name="RowTitles-Detail 2 5 2 2 3 2" xfId="28997" xr:uid="{00000000-0005-0000-0000-0000337C0000}"/>
    <cellStyle name="RowTitles-Detail 2 5 2 2 3 2 2" xfId="37784" xr:uid="{00000000-0005-0000-0000-0000347C0000}"/>
    <cellStyle name="RowTitles-Detail 2 5 2 2 4" xfId="6843" xr:uid="{00000000-0005-0000-0000-0000357C0000}"/>
    <cellStyle name="RowTitles-Detail 2 5 2 2 4 2" xfId="20867" xr:uid="{00000000-0005-0000-0000-0000367C0000}"/>
    <cellStyle name="RowTitles-Detail 2 5 2 2 5" xfId="25025" xr:uid="{00000000-0005-0000-0000-0000377C0000}"/>
    <cellStyle name="RowTitles-Detail 2 5 2 3" xfId="3497" xr:uid="{00000000-0005-0000-0000-0000387C0000}"/>
    <cellStyle name="RowTitles-Detail 2 5 2 3 2" xfId="13131" xr:uid="{00000000-0005-0000-0000-0000397C0000}"/>
    <cellStyle name="RowTitles-Detail 2 5 2 3 2 2" xfId="23499" xr:uid="{00000000-0005-0000-0000-00003A7C0000}"/>
    <cellStyle name="RowTitles-Detail 2 5 2 3 2 2 2" xfId="34958" xr:uid="{00000000-0005-0000-0000-00003B7C0000}"/>
    <cellStyle name="RowTitles-Detail 2 5 2 3 2 3" xfId="32318" xr:uid="{00000000-0005-0000-0000-00003C7C0000}"/>
    <cellStyle name="RowTitles-Detail 2 5 2 3 3" xfId="16740" xr:uid="{00000000-0005-0000-0000-00003D7C0000}"/>
    <cellStyle name="RowTitles-Detail 2 5 2 3 3 2" xfId="29406" xr:uid="{00000000-0005-0000-0000-00003E7C0000}"/>
    <cellStyle name="RowTitles-Detail 2 5 2 3 3 2 2" xfId="38189" xr:uid="{00000000-0005-0000-0000-00003F7C0000}"/>
    <cellStyle name="RowTitles-Detail 2 5 2 3 4" xfId="8349" xr:uid="{00000000-0005-0000-0000-0000407C0000}"/>
    <cellStyle name="RowTitles-Detail 2 5 2 3 4 2" xfId="4673" xr:uid="{00000000-0005-0000-0000-0000417C0000}"/>
    <cellStyle name="RowTitles-Detail 2 5 2 3 5" xfId="19909" xr:uid="{00000000-0005-0000-0000-0000427C0000}"/>
    <cellStyle name="RowTitles-Detail 2 5 2 4" xfId="9142" xr:uid="{00000000-0005-0000-0000-0000437C0000}"/>
    <cellStyle name="RowTitles-Detail 2 5 2 4 2" xfId="26618" xr:uid="{00000000-0005-0000-0000-0000447C0000}"/>
    <cellStyle name="RowTitles-Detail 2 5 2 5" xfId="10799" xr:uid="{00000000-0005-0000-0000-0000457C0000}"/>
    <cellStyle name="RowTitles-Detail 2 5 2 5 2" xfId="6232" xr:uid="{00000000-0005-0000-0000-0000467C0000}"/>
    <cellStyle name="RowTitles-Detail 2 5 2 5 2 2" xfId="25043" xr:uid="{00000000-0005-0000-0000-0000477C0000}"/>
    <cellStyle name="RowTitles-Detail 2 5 3" xfId="995" xr:uid="{00000000-0005-0000-0000-0000487C0000}"/>
    <cellStyle name="RowTitles-Detail 2 5 3 2" xfId="3044" xr:uid="{00000000-0005-0000-0000-0000497C0000}"/>
    <cellStyle name="RowTitles-Detail 2 5 3 2 2" xfId="12685" xr:uid="{00000000-0005-0000-0000-00004A7C0000}"/>
    <cellStyle name="RowTitles-Detail 2 5 3 2 2 2" xfId="23085" xr:uid="{00000000-0005-0000-0000-00004B7C0000}"/>
    <cellStyle name="RowTitles-Detail 2 5 3 2 2 2 2" xfId="34622" xr:uid="{00000000-0005-0000-0000-00004C7C0000}"/>
    <cellStyle name="RowTitles-Detail 2 5 3 2 2 3" xfId="31966" xr:uid="{00000000-0005-0000-0000-00004D7C0000}"/>
    <cellStyle name="RowTitles-Detail 2 5 3 2 3" xfId="16332" xr:uid="{00000000-0005-0000-0000-00004E7C0000}"/>
    <cellStyle name="RowTitles-Detail 2 5 3 2 3 2" xfId="28998" xr:uid="{00000000-0005-0000-0000-00004F7C0000}"/>
    <cellStyle name="RowTitles-Detail 2 5 3 2 3 2 2" xfId="37785" xr:uid="{00000000-0005-0000-0000-0000507C0000}"/>
    <cellStyle name="RowTitles-Detail 2 5 3 2 4" xfId="7078" xr:uid="{00000000-0005-0000-0000-0000517C0000}"/>
    <cellStyle name="RowTitles-Detail 2 5 3 2 4 2" xfId="19097" xr:uid="{00000000-0005-0000-0000-0000527C0000}"/>
    <cellStyle name="RowTitles-Detail 2 5 3 2 5" xfId="24846" xr:uid="{00000000-0005-0000-0000-0000537C0000}"/>
    <cellStyle name="RowTitles-Detail 2 5 3 3" xfId="3773" xr:uid="{00000000-0005-0000-0000-0000547C0000}"/>
    <cellStyle name="RowTitles-Detail 2 5 3 3 2" xfId="13400" xr:uid="{00000000-0005-0000-0000-0000557C0000}"/>
    <cellStyle name="RowTitles-Detail 2 5 3 3 2 2" xfId="23763" xr:uid="{00000000-0005-0000-0000-0000567C0000}"/>
    <cellStyle name="RowTitles-Detail 2 5 3 3 2 2 2" xfId="35122" xr:uid="{00000000-0005-0000-0000-0000577C0000}"/>
    <cellStyle name="RowTitles-Detail 2 5 3 3 2 3" xfId="32509" xr:uid="{00000000-0005-0000-0000-0000587C0000}"/>
    <cellStyle name="RowTitles-Detail 2 5 3 3 3" xfId="16995" xr:uid="{00000000-0005-0000-0000-0000597C0000}"/>
    <cellStyle name="RowTitles-Detail 2 5 3 3 3 2" xfId="29661" xr:uid="{00000000-0005-0000-0000-00005A7C0000}"/>
    <cellStyle name="RowTitles-Detail 2 5 3 3 3 2 2" xfId="38440" xr:uid="{00000000-0005-0000-0000-00005B7C0000}"/>
    <cellStyle name="RowTitles-Detail 2 5 3 3 4" xfId="8586" xr:uid="{00000000-0005-0000-0000-00005C7C0000}"/>
    <cellStyle name="RowTitles-Detail 2 5 3 3 4 2" xfId="24718" xr:uid="{00000000-0005-0000-0000-00005D7C0000}"/>
    <cellStyle name="RowTitles-Detail 2 5 3 3 5" xfId="26211" xr:uid="{00000000-0005-0000-0000-00005E7C0000}"/>
    <cellStyle name="RowTitles-Detail 2 5 3 4" xfId="9382" xr:uid="{00000000-0005-0000-0000-00005F7C0000}"/>
    <cellStyle name="RowTitles-Detail 2 5 3 4 2" xfId="8432" xr:uid="{00000000-0005-0000-0000-0000607C0000}"/>
    <cellStyle name="RowTitles-Detail 2 5 3 5" xfId="10727" xr:uid="{00000000-0005-0000-0000-0000617C0000}"/>
    <cellStyle name="RowTitles-Detail 2 5 3 5 2" xfId="21199" xr:uid="{00000000-0005-0000-0000-0000627C0000}"/>
    <cellStyle name="RowTitles-Detail 2 5 3 5 2 2" xfId="33475" xr:uid="{00000000-0005-0000-0000-0000637C0000}"/>
    <cellStyle name="RowTitles-Detail 2 5 3 5 3" xfId="30599" xr:uid="{00000000-0005-0000-0000-0000647C0000}"/>
    <cellStyle name="RowTitles-Detail 2 5 3 6" xfId="14402" xr:uid="{00000000-0005-0000-0000-0000657C0000}"/>
    <cellStyle name="RowTitles-Detail 2 5 3 6 2" xfId="27096" xr:uid="{00000000-0005-0000-0000-0000667C0000}"/>
    <cellStyle name="RowTitles-Detail 2 5 3 6 2 2" xfId="35934" xr:uid="{00000000-0005-0000-0000-0000677C0000}"/>
    <cellStyle name="RowTitles-Detail 2 5 3 7" xfId="5537" xr:uid="{00000000-0005-0000-0000-0000687C0000}"/>
    <cellStyle name="RowTitles-Detail 2 5 3 7 2" xfId="26028" xr:uid="{00000000-0005-0000-0000-0000697C0000}"/>
    <cellStyle name="RowTitles-Detail 2 5 3 8" xfId="4604" xr:uid="{00000000-0005-0000-0000-00006A7C0000}"/>
    <cellStyle name="RowTitles-Detail 2 5 4" xfId="1228" xr:uid="{00000000-0005-0000-0000-00006B7C0000}"/>
    <cellStyle name="RowTitles-Detail 2 5 4 2" xfId="3045" xr:uid="{00000000-0005-0000-0000-00006C7C0000}"/>
    <cellStyle name="RowTitles-Detail 2 5 4 2 2" xfId="12686" xr:uid="{00000000-0005-0000-0000-00006D7C0000}"/>
    <cellStyle name="RowTitles-Detail 2 5 4 2 2 2" xfId="23086" xr:uid="{00000000-0005-0000-0000-00006E7C0000}"/>
    <cellStyle name="RowTitles-Detail 2 5 4 2 2 2 2" xfId="34623" xr:uid="{00000000-0005-0000-0000-00006F7C0000}"/>
    <cellStyle name="RowTitles-Detail 2 5 4 2 2 3" xfId="31967" xr:uid="{00000000-0005-0000-0000-0000707C0000}"/>
    <cellStyle name="RowTitles-Detail 2 5 4 2 3" xfId="16333" xr:uid="{00000000-0005-0000-0000-0000717C0000}"/>
    <cellStyle name="RowTitles-Detail 2 5 4 2 3 2" xfId="28999" xr:uid="{00000000-0005-0000-0000-0000727C0000}"/>
    <cellStyle name="RowTitles-Detail 2 5 4 2 3 2 2" xfId="37786" xr:uid="{00000000-0005-0000-0000-0000737C0000}"/>
    <cellStyle name="RowTitles-Detail 2 5 4 2 4" xfId="7668" xr:uid="{00000000-0005-0000-0000-0000747C0000}"/>
    <cellStyle name="RowTitles-Detail 2 5 4 2 4 2" xfId="26238" xr:uid="{00000000-0005-0000-0000-0000757C0000}"/>
    <cellStyle name="RowTitles-Detail 2 5 4 2 5" xfId="19381" xr:uid="{00000000-0005-0000-0000-0000767C0000}"/>
    <cellStyle name="RowTitles-Detail 2 5 4 3" xfId="4006" xr:uid="{00000000-0005-0000-0000-0000777C0000}"/>
    <cellStyle name="RowTitles-Detail 2 5 4 3 2" xfId="13628" xr:uid="{00000000-0005-0000-0000-0000787C0000}"/>
    <cellStyle name="RowTitles-Detail 2 5 4 3 2 2" xfId="23981" xr:uid="{00000000-0005-0000-0000-0000797C0000}"/>
    <cellStyle name="RowTitles-Detail 2 5 4 3 2 2 2" xfId="35270" xr:uid="{00000000-0005-0000-0000-00007A7C0000}"/>
    <cellStyle name="RowTitles-Detail 2 5 4 3 2 3" xfId="32681" xr:uid="{00000000-0005-0000-0000-00007B7C0000}"/>
    <cellStyle name="RowTitles-Detail 2 5 4 3 3" xfId="17208" xr:uid="{00000000-0005-0000-0000-00007C7C0000}"/>
    <cellStyle name="RowTitles-Detail 2 5 4 3 3 2" xfId="29874" xr:uid="{00000000-0005-0000-0000-00007D7C0000}"/>
    <cellStyle name="RowTitles-Detail 2 5 4 3 3 2 2" xfId="38651" xr:uid="{00000000-0005-0000-0000-00007E7C0000}"/>
    <cellStyle name="RowTitles-Detail 2 5 4 3 4" xfId="9991" xr:uid="{00000000-0005-0000-0000-00007F7C0000}"/>
    <cellStyle name="RowTitles-Detail 2 5 4 3 4 2" xfId="18730" xr:uid="{00000000-0005-0000-0000-0000807C0000}"/>
    <cellStyle name="RowTitles-Detail 2 5 4 3 5" xfId="26755" xr:uid="{00000000-0005-0000-0000-0000817C0000}"/>
    <cellStyle name="RowTitles-Detail 2 5 4 4" xfId="10899" xr:uid="{00000000-0005-0000-0000-0000827C0000}"/>
    <cellStyle name="RowTitles-Detail 2 5 4 4 2" xfId="21340" xr:uid="{00000000-0005-0000-0000-0000837C0000}"/>
    <cellStyle name="RowTitles-Detail 2 5 4 4 2 2" xfId="33555" xr:uid="{00000000-0005-0000-0000-0000847C0000}"/>
    <cellStyle name="RowTitles-Detail 2 5 4 4 3" xfId="30696" xr:uid="{00000000-0005-0000-0000-0000857C0000}"/>
    <cellStyle name="RowTitles-Detail 2 5 4 5" xfId="14606" xr:uid="{00000000-0005-0000-0000-0000867C0000}"/>
    <cellStyle name="RowTitles-Detail 2 5 4 5 2" xfId="27292" xr:uid="{00000000-0005-0000-0000-0000877C0000}"/>
    <cellStyle name="RowTitles-Detail 2 5 4 5 2 2" xfId="36122" xr:uid="{00000000-0005-0000-0000-0000887C0000}"/>
    <cellStyle name="RowTitles-Detail 2 5 4 6" xfId="6122" xr:uid="{00000000-0005-0000-0000-0000897C0000}"/>
    <cellStyle name="RowTitles-Detail 2 5 4 6 2" xfId="17864" xr:uid="{00000000-0005-0000-0000-00008A7C0000}"/>
    <cellStyle name="RowTitles-Detail 2 5 4 7" xfId="20265" xr:uid="{00000000-0005-0000-0000-00008B7C0000}"/>
    <cellStyle name="RowTitles-Detail 2 5 5" xfId="1447" xr:uid="{00000000-0005-0000-0000-00008C7C0000}"/>
    <cellStyle name="RowTitles-Detail 2 5 5 2" xfId="3046" xr:uid="{00000000-0005-0000-0000-00008D7C0000}"/>
    <cellStyle name="RowTitles-Detail 2 5 5 2 2" xfId="12687" xr:uid="{00000000-0005-0000-0000-00008E7C0000}"/>
    <cellStyle name="RowTitles-Detail 2 5 5 2 2 2" xfId="23087" xr:uid="{00000000-0005-0000-0000-00008F7C0000}"/>
    <cellStyle name="RowTitles-Detail 2 5 5 2 2 2 2" xfId="34624" xr:uid="{00000000-0005-0000-0000-0000907C0000}"/>
    <cellStyle name="RowTitles-Detail 2 5 5 2 2 3" xfId="31968" xr:uid="{00000000-0005-0000-0000-0000917C0000}"/>
    <cellStyle name="RowTitles-Detail 2 5 5 2 3" xfId="16334" xr:uid="{00000000-0005-0000-0000-0000927C0000}"/>
    <cellStyle name="RowTitles-Detail 2 5 5 2 3 2" xfId="29000" xr:uid="{00000000-0005-0000-0000-0000937C0000}"/>
    <cellStyle name="RowTitles-Detail 2 5 5 2 3 2 2" xfId="37787" xr:uid="{00000000-0005-0000-0000-0000947C0000}"/>
    <cellStyle name="RowTitles-Detail 2 5 5 2 4" xfId="7669" xr:uid="{00000000-0005-0000-0000-0000957C0000}"/>
    <cellStyle name="RowTitles-Detail 2 5 5 2 4 2" xfId="26396" xr:uid="{00000000-0005-0000-0000-0000967C0000}"/>
    <cellStyle name="RowTitles-Detail 2 5 5 2 5" xfId="26621" xr:uid="{00000000-0005-0000-0000-0000977C0000}"/>
    <cellStyle name="RowTitles-Detail 2 5 5 3" xfId="4225" xr:uid="{00000000-0005-0000-0000-0000987C0000}"/>
    <cellStyle name="RowTitles-Detail 2 5 5 3 2" xfId="13847" xr:uid="{00000000-0005-0000-0000-0000997C0000}"/>
    <cellStyle name="RowTitles-Detail 2 5 5 3 2 2" xfId="24190" xr:uid="{00000000-0005-0000-0000-00009A7C0000}"/>
    <cellStyle name="RowTitles-Detail 2 5 5 3 2 2 2" xfId="35412" xr:uid="{00000000-0005-0000-0000-00009B7C0000}"/>
    <cellStyle name="RowTitles-Detail 2 5 5 3 2 3" xfId="32844" xr:uid="{00000000-0005-0000-0000-00009C7C0000}"/>
    <cellStyle name="RowTitles-Detail 2 5 5 3 3" xfId="17409" xr:uid="{00000000-0005-0000-0000-00009D7C0000}"/>
    <cellStyle name="RowTitles-Detail 2 5 5 3 3 2" xfId="30075" xr:uid="{00000000-0005-0000-0000-00009E7C0000}"/>
    <cellStyle name="RowTitles-Detail 2 5 5 3 3 2 2" xfId="38852" xr:uid="{00000000-0005-0000-0000-00009F7C0000}"/>
    <cellStyle name="RowTitles-Detail 2 5 5 3 4" xfId="9992" xr:uid="{00000000-0005-0000-0000-0000A07C0000}"/>
    <cellStyle name="RowTitles-Detail 2 5 5 3 4 2" xfId="26667" xr:uid="{00000000-0005-0000-0000-0000A17C0000}"/>
    <cellStyle name="RowTitles-Detail 2 5 5 3 5" xfId="20058" xr:uid="{00000000-0005-0000-0000-0000A27C0000}"/>
    <cellStyle name="RowTitles-Detail 2 5 5 4" xfId="11118" xr:uid="{00000000-0005-0000-0000-0000A37C0000}"/>
    <cellStyle name="RowTitles-Detail 2 5 5 4 2" xfId="21550" xr:uid="{00000000-0005-0000-0000-0000A47C0000}"/>
    <cellStyle name="RowTitles-Detail 2 5 5 4 2 2" xfId="33697" xr:uid="{00000000-0005-0000-0000-0000A57C0000}"/>
    <cellStyle name="RowTitles-Detail 2 5 5 4 3" xfId="30859" xr:uid="{00000000-0005-0000-0000-0000A67C0000}"/>
    <cellStyle name="RowTitles-Detail 2 5 5 5" xfId="14825" xr:uid="{00000000-0005-0000-0000-0000A77C0000}"/>
    <cellStyle name="RowTitles-Detail 2 5 5 5 2" xfId="27503" xr:uid="{00000000-0005-0000-0000-0000A87C0000}"/>
    <cellStyle name="RowTitles-Detail 2 5 5 5 2 2" xfId="36323" xr:uid="{00000000-0005-0000-0000-0000A97C0000}"/>
    <cellStyle name="RowTitles-Detail 2 5 5 6" xfId="6123" xr:uid="{00000000-0005-0000-0000-0000AA7C0000}"/>
    <cellStyle name="RowTitles-Detail 2 5 5 6 2" xfId="20645" xr:uid="{00000000-0005-0000-0000-0000AB7C0000}"/>
    <cellStyle name="RowTitles-Detail 2 5 5 7" xfId="18296" xr:uid="{00000000-0005-0000-0000-0000AC7C0000}"/>
    <cellStyle name="RowTitles-Detail 2 5 6" xfId="1649" xr:uid="{00000000-0005-0000-0000-0000AD7C0000}"/>
    <cellStyle name="RowTitles-Detail 2 5 6 2" xfId="3047" xr:uid="{00000000-0005-0000-0000-0000AE7C0000}"/>
    <cellStyle name="RowTitles-Detail 2 5 6 2 2" xfId="12688" xr:uid="{00000000-0005-0000-0000-0000AF7C0000}"/>
    <cellStyle name="RowTitles-Detail 2 5 6 2 2 2" xfId="23088" xr:uid="{00000000-0005-0000-0000-0000B07C0000}"/>
    <cellStyle name="RowTitles-Detail 2 5 6 2 2 2 2" xfId="34625" xr:uid="{00000000-0005-0000-0000-0000B17C0000}"/>
    <cellStyle name="RowTitles-Detail 2 5 6 2 2 3" xfId="31969" xr:uid="{00000000-0005-0000-0000-0000B27C0000}"/>
    <cellStyle name="RowTitles-Detail 2 5 6 2 3" xfId="16335" xr:uid="{00000000-0005-0000-0000-0000B37C0000}"/>
    <cellStyle name="RowTitles-Detail 2 5 6 2 3 2" xfId="29001" xr:uid="{00000000-0005-0000-0000-0000B47C0000}"/>
    <cellStyle name="RowTitles-Detail 2 5 6 2 3 2 2" xfId="37788" xr:uid="{00000000-0005-0000-0000-0000B57C0000}"/>
    <cellStyle name="RowTitles-Detail 2 5 6 2 4" xfId="7670" xr:uid="{00000000-0005-0000-0000-0000B67C0000}"/>
    <cellStyle name="RowTitles-Detail 2 5 6 2 4 2" xfId="24727" xr:uid="{00000000-0005-0000-0000-0000B77C0000}"/>
    <cellStyle name="RowTitles-Detail 2 5 6 2 5" xfId="19620" xr:uid="{00000000-0005-0000-0000-0000B87C0000}"/>
    <cellStyle name="RowTitles-Detail 2 5 6 3" xfId="4427" xr:uid="{00000000-0005-0000-0000-0000B97C0000}"/>
    <cellStyle name="RowTitles-Detail 2 5 6 3 2" xfId="14049" xr:uid="{00000000-0005-0000-0000-0000BA7C0000}"/>
    <cellStyle name="RowTitles-Detail 2 5 6 3 2 2" xfId="24383" xr:uid="{00000000-0005-0000-0000-0000BB7C0000}"/>
    <cellStyle name="RowTitles-Detail 2 5 6 3 2 2 2" xfId="35543" xr:uid="{00000000-0005-0000-0000-0000BC7C0000}"/>
    <cellStyle name="RowTitles-Detail 2 5 6 3 2 3" xfId="32996" xr:uid="{00000000-0005-0000-0000-0000BD7C0000}"/>
    <cellStyle name="RowTitles-Detail 2 5 6 3 3" xfId="17596" xr:uid="{00000000-0005-0000-0000-0000BE7C0000}"/>
    <cellStyle name="RowTitles-Detail 2 5 6 3 3 2" xfId="30262" xr:uid="{00000000-0005-0000-0000-0000BF7C0000}"/>
    <cellStyle name="RowTitles-Detail 2 5 6 3 3 2 2" xfId="39039" xr:uid="{00000000-0005-0000-0000-0000C07C0000}"/>
    <cellStyle name="RowTitles-Detail 2 5 6 3 4" xfId="9993" xr:uid="{00000000-0005-0000-0000-0000C17C0000}"/>
    <cellStyle name="RowTitles-Detail 2 5 6 3 4 2" xfId="19580" xr:uid="{00000000-0005-0000-0000-0000C27C0000}"/>
    <cellStyle name="RowTitles-Detail 2 5 6 3 5" xfId="26085" xr:uid="{00000000-0005-0000-0000-0000C37C0000}"/>
    <cellStyle name="RowTitles-Detail 2 5 6 4" xfId="11320" xr:uid="{00000000-0005-0000-0000-0000C47C0000}"/>
    <cellStyle name="RowTitles-Detail 2 5 6 4 2" xfId="21746" xr:uid="{00000000-0005-0000-0000-0000C57C0000}"/>
    <cellStyle name="RowTitles-Detail 2 5 6 4 2 2" xfId="33828" xr:uid="{00000000-0005-0000-0000-0000C67C0000}"/>
    <cellStyle name="RowTitles-Detail 2 5 6 4 3" xfId="31011" xr:uid="{00000000-0005-0000-0000-0000C77C0000}"/>
    <cellStyle name="RowTitles-Detail 2 5 6 5" xfId="15027" xr:uid="{00000000-0005-0000-0000-0000C87C0000}"/>
    <cellStyle name="RowTitles-Detail 2 5 6 5 2" xfId="27697" xr:uid="{00000000-0005-0000-0000-0000C97C0000}"/>
    <cellStyle name="RowTitles-Detail 2 5 6 5 2 2" xfId="36510" xr:uid="{00000000-0005-0000-0000-0000CA7C0000}"/>
    <cellStyle name="RowTitles-Detail 2 5 6 6" xfId="6124" xr:uid="{00000000-0005-0000-0000-0000CB7C0000}"/>
    <cellStyle name="RowTitles-Detail 2 5 6 6 2" xfId="4846" xr:uid="{00000000-0005-0000-0000-0000CC7C0000}"/>
    <cellStyle name="RowTitles-Detail 2 5 6 7" xfId="9013" xr:uid="{00000000-0005-0000-0000-0000CD7C0000}"/>
    <cellStyle name="RowTitles-Detail 2 5 7" xfId="3042" xr:uid="{00000000-0005-0000-0000-0000CE7C0000}"/>
    <cellStyle name="RowTitles-Detail 2 5 7 2" xfId="12683" xr:uid="{00000000-0005-0000-0000-0000CF7C0000}"/>
    <cellStyle name="RowTitles-Detail 2 5 7 2 2" xfId="23083" xr:uid="{00000000-0005-0000-0000-0000D07C0000}"/>
    <cellStyle name="RowTitles-Detail 2 5 7 2 2 2" xfId="34620" xr:uid="{00000000-0005-0000-0000-0000D17C0000}"/>
    <cellStyle name="RowTitles-Detail 2 5 7 2 3" xfId="31964" xr:uid="{00000000-0005-0000-0000-0000D27C0000}"/>
    <cellStyle name="RowTitles-Detail 2 5 7 3" xfId="16330" xr:uid="{00000000-0005-0000-0000-0000D37C0000}"/>
    <cellStyle name="RowTitles-Detail 2 5 7 3 2" xfId="28996" xr:uid="{00000000-0005-0000-0000-0000D47C0000}"/>
    <cellStyle name="RowTitles-Detail 2 5 7 3 2 2" xfId="37783" xr:uid="{00000000-0005-0000-0000-0000D57C0000}"/>
    <cellStyle name="RowTitles-Detail 2 5 7 4" xfId="6405" xr:uid="{00000000-0005-0000-0000-0000D67C0000}"/>
    <cellStyle name="RowTitles-Detail 2 5 7 4 2" xfId="24911" xr:uid="{00000000-0005-0000-0000-0000D77C0000}"/>
    <cellStyle name="RowTitles-Detail 2 5 7 5" xfId="24983" xr:uid="{00000000-0005-0000-0000-0000D87C0000}"/>
    <cellStyle name="RowTitles-Detail 2 5 8" xfId="8013" xr:uid="{00000000-0005-0000-0000-0000D97C0000}"/>
    <cellStyle name="RowTitles-Detail 2 5 8 2" xfId="18480" xr:uid="{00000000-0005-0000-0000-0000DA7C0000}"/>
    <cellStyle name="RowTitles-Detail 2 5 9" xfId="10302" xr:uid="{00000000-0005-0000-0000-0000DB7C0000}"/>
    <cellStyle name="RowTitles-Detail 2 5 9 2" xfId="24631" xr:uid="{00000000-0005-0000-0000-0000DC7C0000}"/>
    <cellStyle name="RowTitles-Detail 2 5 9 2 2" xfId="35657" xr:uid="{00000000-0005-0000-0000-0000DD7C0000}"/>
    <cellStyle name="RowTitles-Detail 2 5_STUD aligned by INSTIT" xfId="5075" xr:uid="{00000000-0005-0000-0000-0000DE7C0000}"/>
    <cellStyle name="RowTitles-Detail 2 6" xfId="381" xr:uid="{00000000-0005-0000-0000-0000DF7C0000}"/>
    <cellStyle name="RowTitles-Detail 2 6 2" xfId="737" xr:uid="{00000000-0005-0000-0000-0000E07C0000}"/>
    <cellStyle name="RowTitles-Detail 2 6 2 2" xfId="3049" xr:uid="{00000000-0005-0000-0000-0000E17C0000}"/>
    <cellStyle name="RowTitles-Detail 2 6 2 2 2" xfId="12690" xr:uid="{00000000-0005-0000-0000-0000E27C0000}"/>
    <cellStyle name="RowTitles-Detail 2 6 2 2 2 2" xfId="23090" xr:uid="{00000000-0005-0000-0000-0000E37C0000}"/>
    <cellStyle name="RowTitles-Detail 2 6 2 2 2 2 2" xfId="34627" xr:uid="{00000000-0005-0000-0000-0000E47C0000}"/>
    <cellStyle name="RowTitles-Detail 2 6 2 2 2 3" xfId="31971" xr:uid="{00000000-0005-0000-0000-0000E57C0000}"/>
    <cellStyle name="RowTitles-Detail 2 6 2 2 3" xfId="16337" xr:uid="{00000000-0005-0000-0000-0000E67C0000}"/>
    <cellStyle name="RowTitles-Detail 2 6 2 2 3 2" xfId="29003" xr:uid="{00000000-0005-0000-0000-0000E77C0000}"/>
    <cellStyle name="RowTitles-Detail 2 6 2 2 3 2 2" xfId="37790" xr:uid="{00000000-0005-0000-0000-0000E87C0000}"/>
    <cellStyle name="RowTitles-Detail 2 6 2 2 4" xfId="6708" xr:uid="{00000000-0005-0000-0000-0000E97C0000}"/>
    <cellStyle name="RowTitles-Detail 2 6 2 2 4 2" xfId="18968" xr:uid="{00000000-0005-0000-0000-0000EA7C0000}"/>
    <cellStyle name="RowTitles-Detail 2 6 2 2 5" xfId="18521" xr:uid="{00000000-0005-0000-0000-0000EB7C0000}"/>
    <cellStyle name="RowTitles-Detail 2 6 2 3" xfId="3518" xr:uid="{00000000-0005-0000-0000-0000EC7C0000}"/>
    <cellStyle name="RowTitles-Detail 2 6 2 3 2" xfId="13150" xr:uid="{00000000-0005-0000-0000-0000ED7C0000}"/>
    <cellStyle name="RowTitles-Detail 2 6 2 3 2 2" xfId="23519" xr:uid="{00000000-0005-0000-0000-0000EE7C0000}"/>
    <cellStyle name="RowTitles-Detail 2 6 2 3 2 2 2" xfId="34969" xr:uid="{00000000-0005-0000-0000-0000EF7C0000}"/>
    <cellStyle name="RowTitles-Detail 2 6 2 3 2 3" xfId="32332" xr:uid="{00000000-0005-0000-0000-0000F07C0000}"/>
    <cellStyle name="RowTitles-Detail 2 6 2 3 3" xfId="16761" xr:uid="{00000000-0005-0000-0000-0000F17C0000}"/>
    <cellStyle name="RowTitles-Detail 2 6 2 3 3 2" xfId="29427" xr:uid="{00000000-0005-0000-0000-0000F27C0000}"/>
    <cellStyle name="RowTitles-Detail 2 6 2 3 3 2 2" xfId="38208" xr:uid="{00000000-0005-0000-0000-0000F37C0000}"/>
    <cellStyle name="RowTitles-Detail 2 6 2 3 4" xfId="8214" xr:uid="{00000000-0005-0000-0000-0000F47C0000}"/>
    <cellStyle name="RowTitles-Detail 2 6 2 3 4 2" xfId="25877" xr:uid="{00000000-0005-0000-0000-0000F57C0000}"/>
    <cellStyle name="RowTitles-Detail 2 6 2 3 5" xfId="19975" xr:uid="{00000000-0005-0000-0000-0000F67C0000}"/>
    <cellStyle name="RowTitles-Detail 2 6 2 4" xfId="7851" xr:uid="{00000000-0005-0000-0000-0000F77C0000}"/>
    <cellStyle name="RowTitles-Detail 2 6 2 4 2" xfId="18642" xr:uid="{00000000-0005-0000-0000-0000F87C0000}"/>
    <cellStyle name="RowTitles-Detail 2 6 2 5" xfId="10520" xr:uid="{00000000-0005-0000-0000-0000F97C0000}"/>
    <cellStyle name="RowTitles-Detail 2 6 2 5 2" xfId="21017" xr:uid="{00000000-0005-0000-0000-0000FA7C0000}"/>
    <cellStyle name="RowTitles-Detail 2 6 2 5 2 2" xfId="33392" xr:uid="{00000000-0005-0000-0000-0000FB7C0000}"/>
    <cellStyle name="RowTitles-Detail 2 6 2 5 3" xfId="30503" xr:uid="{00000000-0005-0000-0000-0000FC7C0000}"/>
    <cellStyle name="RowTitles-Detail 2 6 2 6" xfId="10226" xr:uid="{00000000-0005-0000-0000-0000FD7C0000}"/>
    <cellStyle name="RowTitles-Detail 2 6 2 6 2" xfId="26328" xr:uid="{00000000-0005-0000-0000-0000FE7C0000}"/>
    <cellStyle name="RowTitles-Detail 2 6 2 6 2 2" xfId="35748" xr:uid="{00000000-0005-0000-0000-0000FF7C0000}"/>
    <cellStyle name="RowTitles-Detail 2 6 2 7" xfId="5242" xr:uid="{00000000-0005-0000-0000-0000007D0000}"/>
    <cellStyle name="RowTitles-Detail 2 6 2 7 2" xfId="25737" xr:uid="{00000000-0005-0000-0000-0000017D0000}"/>
    <cellStyle name="RowTitles-Detail 2 6 2 8" xfId="18043" xr:uid="{00000000-0005-0000-0000-0000027D0000}"/>
    <cellStyle name="RowTitles-Detail 2 6 3" xfId="1016" xr:uid="{00000000-0005-0000-0000-0000037D0000}"/>
    <cellStyle name="RowTitles-Detail 2 6 3 2" xfId="3050" xr:uid="{00000000-0005-0000-0000-0000047D0000}"/>
    <cellStyle name="RowTitles-Detail 2 6 3 2 2" xfId="12691" xr:uid="{00000000-0005-0000-0000-0000057D0000}"/>
    <cellStyle name="RowTitles-Detail 2 6 3 2 2 2" xfId="23091" xr:uid="{00000000-0005-0000-0000-0000067D0000}"/>
    <cellStyle name="RowTitles-Detail 2 6 3 2 2 2 2" xfId="34628" xr:uid="{00000000-0005-0000-0000-0000077D0000}"/>
    <cellStyle name="RowTitles-Detail 2 6 3 2 2 3" xfId="31972" xr:uid="{00000000-0005-0000-0000-0000087D0000}"/>
    <cellStyle name="RowTitles-Detail 2 6 3 2 3" xfId="16338" xr:uid="{00000000-0005-0000-0000-0000097D0000}"/>
    <cellStyle name="RowTitles-Detail 2 6 3 2 3 2" xfId="29004" xr:uid="{00000000-0005-0000-0000-00000A7D0000}"/>
    <cellStyle name="RowTitles-Detail 2 6 3 2 3 2 2" xfId="37791" xr:uid="{00000000-0005-0000-0000-00000B7D0000}"/>
    <cellStyle name="RowTitles-Detail 2 6 3 2 4" xfId="6863" xr:uid="{00000000-0005-0000-0000-00000C7D0000}"/>
    <cellStyle name="RowTitles-Detail 2 6 3 2 4 2" xfId="25641" xr:uid="{00000000-0005-0000-0000-00000D7D0000}"/>
    <cellStyle name="RowTitles-Detail 2 6 3 2 5" xfId="20184" xr:uid="{00000000-0005-0000-0000-00000E7D0000}"/>
    <cellStyle name="RowTitles-Detail 2 6 3 3" xfId="3794" xr:uid="{00000000-0005-0000-0000-00000F7D0000}"/>
    <cellStyle name="RowTitles-Detail 2 6 3 3 2" xfId="13421" xr:uid="{00000000-0005-0000-0000-0000107D0000}"/>
    <cellStyle name="RowTitles-Detail 2 6 3 3 2 2" xfId="23784" xr:uid="{00000000-0005-0000-0000-0000117D0000}"/>
    <cellStyle name="RowTitles-Detail 2 6 3 3 2 2 2" xfId="35134" xr:uid="{00000000-0005-0000-0000-0000127D0000}"/>
    <cellStyle name="RowTitles-Detail 2 6 3 3 2 3" xfId="32525" xr:uid="{00000000-0005-0000-0000-0000137D0000}"/>
    <cellStyle name="RowTitles-Detail 2 6 3 3 3" xfId="17016" xr:uid="{00000000-0005-0000-0000-0000147D0000}"/>
    <cellStyle name="RowTitles-Detail 2 6 3 3 3 2" xfId="29682" xr:uid="{00000000-0005-0000-0000-0000157D0000}"/>
    <cellStyle name="RowTitles-Detail 2 6 3 3 3 2 2" xfId="38461" xr:uid="{00000000-0005-0000-0000-0000167D0000}"/>
    <cellStyle name="RowTitles-Detail 2 6 3 3 4" xfId="8369" xr:uid="{00000000-0005-0000-0000-0000177D0000}"/>
    <cellStyle name="RowTitles-Detail 2 6 3 3 4 2" xfId="18092" xr:uid="{00000000-0005-0000-0000-0000187D0000}"/>
    <cellStyle name="RowTitles-Detail 2 6 3 3 5" xfId="20322" xr:uid="{00000000-0005-0000-0000-0000197D0000}"/>
    <cellStyle name="RowTitles-Detail 2 6 3 4" xfId="9162" xr:uid="{00000000-0005-0000-0000-00001A7D0000}"/>
    <cellStyle name="RowTitles-Detail 2 6 3 4 2" xfId="20820" xr:uid="{00000000-0005-0000-0000-00001B7D0000}"/>
    <cellStyle name="RowTitles-Detail 2 6 3 5" xfId="14419" xr:uid="{00000000-0005-0000-0000-00001C7D0000}"/>
    <cellStyle name="RowTitles-Detail 2 6 3 5 2" xfId="27113" xr:uid="{00000000-0005-0000-0000-00001D7D0000}"/>
    <cellStyle name="RowTitles-Detail 2 6 3 5 2 2" xfId="35951" xr:uid="{00000000-0005-0000-0000-00001E7D0000}"/>
    <cellStyle name="RowTitles-Detail 2 6 4" xfId="1249" xr:uid="{00000000-0005-0000-0000-00001F7D0000}"/>
    <cellStyle name="RowTitles-Detail 2 6 4 2" xfId="3051" xr:uid="{00000000-0005-0000-0000-0000207D0000}"/>
    <cellStyle name="RowTitles-Detail 2 6 4 2 2" xfId="12692" xr:uid="{00000000-0005-0000-0000-0000217D0000}"/>
    <cellStyle name="RowTitles-Detail 2 6 4 2 2 2" xfId="23092" xr:uid="{00000000-0005-0000-0000-0000227D0000}"/>
    <cellStyle name="RowTitles-Detail 2 6 4 2 2 2 2" xfId="34629" xr:uid="{00000000-0005-0000-0000-0000237D0000}"/>
    <cellStyle name="RowTitles-Detail 2 6 4 2 2 3" xfId="31973" xr:uid="{00000000-0005-0000-0000-0000247D0000}"/>
    <cellStyle name="RowTitles-Detail 2 6 4 2 3" xfId="16339" xr:uid="{00000000-0005-0000-0000-0000257D0000}"/>
    <cellStyle name="RowTitles-Detail 2 6 4 2 3 2" xfId="29005" xr:uid="{00000000-0005-0000-0000-0000267D0000}"/>
    <cellStyle name="RowTitles-Detail 2 6 4 2 3 2 2" xfId="37792" xr:uid="{00000000-0005-0000-0000-0000277D0000}"/>
    <cellStyle name="RowTitles-Detail 2 6 4 2 4" xfId="7671" xr:uid="{00000000-0005-0000-0000-0000287D0000}"/>
    <cellStyle name="RowTitles-Detail 2 6 4 2 4 2" xfId="25586" xr:uid="{00000000-0005-0000-0000-0000297D0000}"/>
    <cellStyle name="RowTitles-Detail 2 6 4 2 5" xfId="25494" xr:uid="{00000000-0005-0000-0000-00002A7D0000}"/>
    <cellStyle name="RowTitles-Detail 2 6 4 3" xfId="4027" xr:uid="{00000000-0005-0000-0000-00002B7D0000}"/>
    <cellStyle name="RowTitles-Detail 2 6 4 3 2" xfId="13649" xr:uid="{00000000-0005-0000-0000-00002C7D0000}"/>
    <cellStyle name="RowTitles-Detail 2 6 4 3 2 2" xfId="24002" xr:uid="{00000000-0005-0000-0000-00002D7D0000}"/>
    <cellStyle name="RowTitles-Detail 2 6 4 3 2 2 2" xfId="35282" xr:uid="{00000000-0005-0000-0000-00002E7D0000}"/>
    <cellStyle name="RowTitles-Detail 2 6 4 3 2 3" xfId="32696" xr:uid="{00000000-0005-0000-0000-00002F7D0000}"/>
    <cellStyle name="RowTitles-Detail 2 6 4 3 3" xfId="17229" xr:uid="{00000000-0005-0000-0000-0000307D0000}"/>
    <cellStyle name="RowTitles-Detail 2 6 4 3 3 2" xfId="29895" xr:uid="{00000000-0005-0000-0000-0000317D0000}"/>
    <cellStyle name="RowTitles-Detail 2 6 4 3 3 2 2" xfId="38672" xr:uid="{00000000-0005-0000-0000-0000327D0000}"/>
    <cellStyle name="RowTitles-Detail 2 6 4 3 4" xfId="9994" xr:uid="{00000000-0005-0000-0000-0000337D0000}"/>
    <cellStyle name="RowTitles-Detail 2 6 4 3 4 2" xfId="23586" xr:uid="{00000000-0005-0000-0000-0000347D0000}"/>
    <cellStyle name="RowTitles-Detail 2 6 4 3 5" xfId="24892" xr:uid="{00000000-0005-0000-0000-0000357D0000}"/>
    <cellStyle name="RowTitles-Detail 2 6 4 4" xfId="10920" xr:uid="{00000000-0005-0000-0000-0000367D0000}"/>
    <cellStyle name="RowTitles-Detail 2 6 4 4 2" xfId="21361" xr:uid="{00000000-0005-0000-0000-0000377D0000}"/>
    <cellStyle name="RowTitles-Detail 2 6 4 4 2 2" xfId="33567" xr:uid="{00000000-0005-0000-0000-0000387D0000}"/>
    <cellStyle name="RowTitles-Detail 2 6 4 4 3" xfId="30711" xr:uid="{00000000-0005-0000-0000-0000397D0000}"/>
    <cellStyle name="RowTitles-Detail 2 6 4 5" xfId="14627" xr:uid="{00000000-0005-0000-0000-00003A7D0000}"/>
    <cellStyle name="RowTitles-Detail 2 6 4 5 2" xfId="27313" xr:uid="{00000000-0005-0000-0000-00003B7D0000}"/>
    <cellStyle name="RowTitles-Detail 2 6 4 5 2 2" xfId="36143" xr:uid="{00000000-0005-0000-0000-00003C7D0000}"/>
    <cellStyle name="RowTitles-Detail 2 6 4 6" xfId="6125" xr:uid="{00000000-0005-0000-0000-00003D7D0000}"/>
    <cellStyle name="RowTitles-Detail 2 6 4 6 2" xfId="20842" xr:uid="{00000000-0005-0000-0000-00003E7D0000}"/>
    <cellStyle name="RowTitles-Detail 2 6 4 7" xfId="25700" xr:uid="{00000000-0005-0000-0000-00003F7D0000}"/>
    <cellStyle name="RowTitles-Detail 2 6 5" xfId="1466" xr:uid="{00000000-0005-0000-0000-0000407D0000}"/>
    <cellStyle name="RowTitles-Detail 2 6 5 2" xfId="3052" xr:uid="{00000000-0005-0000-0000-0000417D0000}"/>
    <cellStyle name="RowTitles-Detail 2 6 5 2 2" xfId="12693" xr:uid="{00000000-0005-0000-0000-0000427D0000}"/>
    <cellStyle name="RowTitles-Detail 2 6 5 2 2 2" xfId="23093" xr:uid="{00000000-0005-0000-0000-0000437D0000}"/>
    <cellStyle name="RowTitles-Detail 2 6 5 2 2 2 2" xfId="34630" xr:uid="{00000000-0005-0000-0000-0000447D0000}"/>
    <cellStyle name="RowTitles-Detail 2 6 5 2 2 3" xfId="31974" xr:uid="{00000000-0005-0000-0000-0000457D0000}"/>
    <cellStyle name="RowTitles-Detail 2 6 5 2 3" xfId="16340" xr:uid="{00000000-0005-0000-0000-0000467D0000}"/>
    <cellStyle name="RowTitles-Detail 2 6 5 2 3 2" xfId="29006" xr:uid="{00000000-0005-0000-0000-0000477D0000}"/>
    <cellStyle name="RowTitles-Detail 2 6 5 2 3 2 2" xfId="37793" xr:uid="{00000000-0005-0000-0000-0000487D0000}"/>
    <cellStyle name="RowTitles-Detail 2 6 5 2 4" xfId="7672" xr:uid="{00000000-0005-0000-0000-0000497D0000}"/>
    <cellStyle name="RowTitles-Detail 2 6 5 2 4 2" xfId="20656" xr:uid="{00000000-0005-0000-0000-00004A7D0000}"/>
    <cellStyle name="RowTitles-Detail 2 6 5 2 5" xfId="18257" xr:uid="{00000000-0005-0000-0000-00004B7D0000}"/>
    <cellStyle name="RowTitles-Detail 2 6 5 3" xfId="4244" xr:uid="{00000000-0005-0000-0000-00004C7D0000}"/>
    <cellStyle name="RowTitles-Detail 2 6 5 3 2" xfId="13866" xr:uid="{00000000-0005-0000-0000-00004D7D0000}"/>
    <cellStyle name="RowTitles-Detail 2 6 5 3 2 2" xfId="24209" xr:uid="{00000000-0005-0000-0000-00004E7D0000}"/>
    <cellStyle name="RowTitles-Detail 2 6 5 3 2 2 2" xfId="35423" xr:uid="{00000000-0005-0000-0000-00004F7D0000}"/>
    <cellStyle name="RowTitles-Detail 2 6 5 3 2 3" xfId="32858" xr:uid="{00000000-0005-0000-0000-0000507D0000}"/>
    <cellStyle name="RowTitles-Detail 2 6 5 3 3" xfId="17428" xr:uid="{00000000-0005-0000-0000-0000517D0000}"/>
    <cellStyle name="RowTitles-Detail 2 6 5 3 3 2" xfId="30094" xr:uid="{00000000-0005-0000-0000-0000527D0000}"/>
    <cellStyle name="RowTitles-Detail 2 6 5 3 3 2 2" xfId="38871" xr:uid="{00000000-0005-0000-0000-0000537D0000}"/>
    <cellStyle name="RowTitles-Detail 2 6 5 3 4" xfId="9995" xr:uid="{00000000-0005-0000-0000-0000547D0000}"/>
    <cellStyle name="RowTitles-Detail 2 6 5 3 4 2" xfId="19220" xr:uid="{00000000-0005-0000-0000-0000557D0000}"/>
    <cellStyle name="RowTitles-Detail 2 6 5 3 5" xfId="25985" xr:uid="{00000000-0005-0000-0000-0000567D0000}"/>
    <cellStyle name="RowTitles-Detail 2 6 5 4" xfId="11137" xr:uid="{00000000-0005-0000-0000-0000577D0000}"/>
    <cellStyle name="RowTitles-Detail 2 6 5 4 2" xfId="21569" xr:uid="{00000000-0005-0000-0000-0000587D0000}"/>
    <cellStyle name="RowTitles-Detail 2 6 5 4 2 2" xfId="33708" xr:uid="{00000000-0005-0000-0000-0000597D0000}"/>
    <cellStyle name="RowTitles-Detail 2 6 5 4 3" xfId="30873" xr:uid="{00000000-0005-0000-0000-00005A7D0000}"/>
    <cellStyle name="RowTitles-Detail 2 6 5 5" xfId="14844" xr:uid="{00000000-0005-0000-0000-00005B7D0000}"/>
    <cellStyle name="RowTitles-Detail 2 6 5 5 2" xfId="27522" xr:uid="{00000000-0005-0000-0000-00005C7D0000}"/>
    <cellStyle name="RowTitles-Detail 2 6 5 5 2 2" xfId="36342" xr:uid="{00000000-0005-0000-0000-00005D7D0000}"/>
    <cellStyle name="RowTitles-Detail 2 6 5 6" xfId="6126" xr:uid="{00000000-0005-0000-0000-00005E7D0000}"/>
    <cellStyle name="RowTitles-Detail 2 6 5 6 2" xfId="18712" xr:uid="{00000000-0005-0000-0000-00005F7D0000}"/>
    <cellStyle name="RowTitles-Detail 2 6 5 7" xfId="19965" xr:uid="{00000000-0005-0000-0000-0000607D0000}"/>
    <cellStyle name="RowTitles-Detail 2 6 6" xfId="1668" xr:uid="{00000000-0005-0000-0000-0000617D0000}"/>
    <cellStyle name="RowTitles-Detail 2 6 6 2" xfId="3053" xr:uid="{00000000-0005-0000-0000-0000627D0000}"/>
    <cellStyle name="RowTitles-Detail 2 6 6 2 2" xfId="12694" xr:uid="{00000000-0005-0000-0000-0000637D0000}"/>
    <cellStyle name="RowTitles-Detail 2 6 6 2 2 2" xfId="23094" xr:uid="{00000000-0005-0000-0000-0000647D0000}"/>
    <cellStyle name="RowTitles-Detail 2 6 6 2 2 2 2" xfId="34631" xr:uid="{00000000-0005-0000-0000-0000657D0000}"/>
    <cellStyle name="RowTitles-Detail 2 6 6 2 2 3" xfId="31975" xr:uid="{00000000-0005-0000-0000-0000667D0000}"/>
    <cellStyle name="RowTitles-Detail 2 6 6 2 3" xfId="16341" xr:uid="{00000000-0005-0000-0000-0000677D0000}"/>
    <cellStyle name="RowTitles-Detail 2 6 6 2 3 2" xfId="29007" xr:uid="{00000000-0005-0000-0000-0000687D0000}"/>
    <cellStyle name="RowTitles-Detail 2 6 6 2 3 2 2" xfId="37794" xr:uid="{00000000-0005-0000-0000-0000697D0000}"/>
    <cellStyle name="RowTitles-Detail 2 6 6 2 4" xfId="7673" xr:uid="{00000000-0005-0000-0000-00006A7D0000}"/>
    <cellStyle name="RowTitles-Detail 2 6 6 2 4 2" xfId="26319" xr:uid="{00000000-0005-0000-0000-00006B7D0000}"/>
    <cellStyle name="RowTitles-Detail 2 6 6 2 5" xfId="25192" xr:uid="{00000000-0005-0000-0000-00006C7D0000}"/>
    <cellStyle name="RowTitles-Detail 2 6 6 3" xfId="4446" xr:uid="{00000000-0005-0000-0000-00006D7D0000}"/>
    <cellStyle name="RowTitles-Detail 2 6 6 3 2" xfId="14068" xr:uid="{00000000-0005-0000-0000-00006E7D0000}"/>
    <cellStyle name="RowTitles-Detail 2 6 6 3 2 2" xfId="24402" xr:uid="{00000000-0005-0000-0000-00006F7D0000}"/>
    <cellStyle name="RowTitles-Detail 2 6 6 3 2 2 2" xfId="35554" xr:uid="{00000000-0005-0000-0000-0000707D0000}"/>
    <cellStyle name="RowTitles-Detail 2 6 6 3 2 3" xfId="33010" xr:uid="{00000000-0005-0000-0000-0000717D0000}"/>
    <cellStyle name="RowTitles-Detail 2 6 6 3 3" xfId="17615" xr:uid="{00000000-0005-0000-0000-0000727D0000}"/>
    <cellStyle name="RowTitles-Detail 2 6 6 3 3 2" xfId="30281" xr:uid="{00000000-0005-0000-0000-0000737D0000}"/>
    <cellStyle name="RowTitles-Detail 2 6 6 3 3 2 2" xfId="39058" xr:uid="{00000000-0005-0000-0000-0000747D0000}"/>
    <cellStyle name="RowTitles-Detail 2 6 6 3 4" xfId="9996" xr:uid="{00000000-0005-0000-0000-0000757D0000}"/>
    <cellStyle name="RowTitles-Detail 2 6 6 3 4 2" xfId="19858" xr:uid="{00000000-0005-0000-0000-0000767D0000}"/>
    <cellStyle name="RowTitles-Detail 2 6 6 3 5" xfId="26588" xr:uid="{00000000-0005-0000-0000-0000777D0000}"/>
    <cellStyle name="RowTitles-Detail 2 6 6 4" xfId="11339" xr:uid="{00000000-0005-0000-0000-0000787D0000}"/>
    <cellStyle name="RowTitles-Detail 2 6 6 4 2" xfId="21765" xr:uid="{00000000-0005-0000-0000-0000797D0000}"/>
    <cellStyle name="RowTitles-Detail 2 6 6 4 2 2" xfId="33839" xr:uid="{00000000-0005-0000-0000-00007A7D0000}"/>
    <cellStyle name="RowTitles-Detail 2 6 6 4 3" xfId="31025" xr:uid="{00000000-0005-0000-0000-00007B7D0000}"/>
    <cellStyle name="RowTitles-Detail 2 6 6 5" xfId="15046" xr:uid="{00000000-0005-0000-0000-00007C7D0000}"/>
    <cellStyle name="RowTitles-Detail 2 6 6 5 2" xfId="27716" xr:uid="{00000000-0005-0000-0000-00007D7D0000}"/>
    <cellStyle name="RowTitles-Detail 2 6 6 5 2 2" xfId="36529" xr:uid="{00000000-0005-0000-0000-00007E7D0000}"/>
    <cellStyle name="RowTitles-Detail 2 6 6 6" xfId="6127" xr:uid="{00000000-0005-0000-0000-00007F7D0000}"/>
    <cellStyle name="RowTitles-Detail 2 6 6 6 2" xfId="19008" xr:uid="{00000000-0005-0000-0000-0000807D0000}"/>
    <cellStyle name="RowTitles-Detail 2 6 6 7" xfId="19721" xr:uid="{00000000-0005-0000-0000-0000817D0000}"/>
    <cellStyle name="RowTitles-Detail 2 6 7" xfId="3048" xr:uid="{00000000-0005-0000-0000-0000827D0000}"/>
    <cellStyle name="RowTitles-Detail 2 6 7 2" xfId="12689" xr:uid="{00000000-0005-0000-0000-0000837D0000}"/>
    <cellStyle name="RowTitles-Detail 2 6 7 2 2" xfId="23089" xr:uid="{00000000-0005-0000-0000-0000847D0000}"/>
    <cellStyle name="RowTitles-Detail 2 6 7 2 2 2" xfId="34626" xr:uid="{00000000-0005-0000-0000-0000857D0000}"/>
    <cellStyle name="RowTitles-Detail 2 6 7 2 3" xfId="31970" xr:uid="{00000000-0005-0000-0000-0000867D0000}"/>
    <cellStyle name="RowTitles-Detail 2 6 7 3" xfId="16336" xr:uid="{00000000-0005-0000-0000-0000877D0000}"/>
    <cellStyle name="RowTitles-Detail 2 6 7 3 2" xfId="29002" xr:uid="{00000000-0005-0000-0000-0000887D0000}"/>
    <cellStyle name="RowTitles-Detail 2 6 7 3 2 2" xfId="37789" xr:uid="{00000000-0005-0000-0000-0000897D0000}"/>
    <cellStyle name="RowTitles-Detail 2 6 7 4" xfId="6424" xr:uid="{00000000-0005-0000-0000-00008A7D0000}"/>
    <cellStyle name="RowTitles-Detail 2 6 7 4 2" xfId="18180" xr:uid="{00000000-0005-0000-0000-00008B7D0000}"/>
    <cellStyle name="RowTitles-Detail 2 6 7 5" xfId="18266" xr:uid="{00000000-0005-0000-0000-00008C7D0000}"/>
    <cellStyle name="RowTitles-Detail 2 6 8" xfId="3314" xr:uid="{00000000-0005-0000-0000-00008D7D0000}"/>
    <cellStyle name="RowTitles-Detail 2 6 8 2" xfId="12955" xr:uid="{00000000-0005-0000-0000-00008E7D0000}"/>
    <cellStyle name="RowTitles-Detail 2 6 8 2 2" xfId="23327" xr:uid="{00000000-0005-0000-0000-00008F7D0000}"/>
    <cellStyle name="RowTitles-Detail 2 6 8 2 2 2" xfId="34858" xr:uid="{00000000-0005-0000-0000-0000907D0000}"/>
    <cellStyle name="RowTitles-Detail 2 6 8 2 3" xfId="32204" xr:uid="{00000000-0005-0000-0000-0000917D0000}"/>
    <cellStyle name="RowTitles-Detail 2 6 8 3" xfId="16572" xr:uid="{00000000-0005-0000-0000-0000927D0000}"/>
    <cellStyle name="RowTitles-Detail 2 6 8 3 2" xfId="29238" xr:uid="{00000000-0005-0000-0000-0000937D0000}"/>
    <cellStyle name="RowTitles-Detail 2 6 8 3 2 2" xfId="38025" xr:uid="{00000000-0005-0000-0000-0000947D0000}"/>
    <cellStyle name="RowTitles-Detail 2 6 8 4" xfId="8906" xr:uid="{00000000-0005-0000-0000-0000957D0000}"/>
    <cellStyle name="RowTitles-Detail 2 6 8 4 2" xfId="18380" xr:uid="{00000000-0005-0000-0000-0000967D0000}"/>
    <cellStyle name="RowTitles-Detail 2 6 8 5" xfId="19505" xr:uid="{00000000-0005-0000-0000-0000977D0000}"/>
    <cellStyle name="RowTitles-Detail 2 6 9" xfId="10829" xr:uid="{00000000-0005-0000-0000-0000987D0000}"/>
    <cellStyle name="RowTitles-Detail 2 6 9 2" xfId="4611" xr:uid="{00000000-0005-0000-0000-0000997D0000}"/>
    <cellStyle name="RowTitles-Detail 2 6 9 2 2" xfId="18119" xr:uid="{00000000-0005-0000-0000-00009A7D0000}"/>
    <cellStyle name="RowTitles-Detail 2 6_STUD aligned by INSTIT" xfId="5076" xr:uid="{00000000-0005-0000-0000-00009B7D0000}"/>
    <cellStyle name="RowTitles-Detail 2 7" xfId="452" xr:uid="{00000000-0005-0000-0000-00009C7D0000}"/>
    <cellStyle name="RowTitles-Detail 2 7 2" xfId="808" xr:uid="{00000000-0005-0000-0000-00009D7D0000}"/>
    <cellStyle name="RowTitles-Detail 2 7 2 2" xfId="3055" xr:uid="{00000000-0005-0000-0000-00009E7D0000}"/>
    <cellStyle name="RowTitles-Detail 2 7 2 2 2" xfId="12696" xr:uid="{00000000-0005-0000-0000-00009F7D0000}"/>
    <cellStyle name="RowTitles-Detail 2 7 2 2 2 2" xfId="23096" xr:uid="{00000000-0005-0000-0000-0000A07D0000}"/>
    <cellStyle name="RowTitles-Detail 2 7 2 2 2 2 2" xfId="34633" xr:uid="{00000000-0005-0000-0000-0000A17D0000}"/>
    <cellStyle name="RowTitles-Detail 2 7 2 2 2 3" xfId="31977" xr:uid="{00000000-0005-0000-0000-0000A27D0000}"/>
    <cellStyle name="RowTitles-Detail 2 7 2 2 3" xfId="16343" xr:uid="{00000000-0005-0000-0000-0000A37D0000}"/>
    <cellStyle name="RowTitles-Detail 2 7 2 2 3 2" xfId="29009" xr:uid="{00000000-0005-0000-0000-0000A47D0000}"/>
    <cellStyle name="RowTitles-Detail 2 7 2 2 3 2 2" xfId="37796" xr:uid="{00000000-0005-0000-0000-0000A57D0000}"/>
    <cellStyle name="RowTitles-Detail 2 7 2 2 4" xfId="6928" xr:uid="{00000000-0005-0000-0000-0000A67D0000}"/>
    <cellStyle name="RowTitles-Detail 2 7 2 2 4 2" xfId="25291" xr:uid="{00000000-0005-0000-0000-0000A77D0000}"/>
    <cellStyle name="RowTitles-Detail 2 7 2 2 5" xfId="20137" xr:uid="{00000000-0005-0000-0000-0000A87D0000}"/>
    <cellStyle name="RowTitles-Detail 2 7 2 3" xfId="3589" xr:uid="{00000000-0005-0000-0000-0000A97D0000}"/>
    <cellStyle name="RowTitles-Detail 2 7 2 3 2" xfId="13218" xr:uid="{00000000-0005-0000-0000-0000AA7D0000}"/>
    <cellStyle name="RowTitles-Detail 2 7 2 3 2 2" xfId="23585" xr:uid="{00000000-0005-0000-0000-0000AB7D0000}"/>
    <cellStyle name="RowTitles-Detail 2 7 2 3 2 2 2" xfId="35012" xr:uid="{00000000-0005-0000-0000-0000AC7D0000}"/>
    <cellStyle name="RowTitles-Detail 2 7 2 3 2 3" xfId="32382" xr:uid="{00000000-0005-0000-0000-0000AD7D0000}"/>
    <cellStyle name="RowTitles-Detail 2 7 2 3 3" xfId="16826" xr:uid="{00000000-0005-0000-0000-0000AE7D0000}"/>
    <cellStyle name="RowTitles-Detail 2 7 2 3 3 2" xfId="29492" xr:uid="{00000000-0005-0000-0000-0000AF7D0000}"/>
    <cellStyle name="RowTitles-Detail 2 7 2 3 3 2 2" xfId="38272" xr:uid="{00000000-0005-0000-0000-0000B07D0000}"/>
    <cellStyle name="RowTitles-Detail 2 7 2 3 4" xfId="8436" xr:uid="{00000000-0005-0000-0000-0000B17D0000}"/>
    <cellStyle name="RowTitles-Detail 2 7 2 3 4 2" xfId="25334" xr:uid="{00000000-0005-0000-0000-0000B27D0000}"/>
    <cellStyle name="RowTitles-Detail 2 7 2 3 5" xfId="25202" xr:uid="{00000000-0005-0000-0000-0000B37D0000}"/>
    <cellStyle name="RowTitles-Detail 2 7 2 4" xfId="9230" xr:uid="{00000000-0005-0000-0000-0000B47D0000}"/>
    <cellStyle name="RowTitles-Detail 2 7 2 4 2" xfId="20633" xr:uid="{00000000-0005-0000-0000-0000B57D0000}"/>
    <cellStyle name="RowTitles-Detail 2 7 2 5" xfId="14225" xr:uid="{00000000-0005-0000-0000-0000B67D0000}"/>
    <cellStyle name="RowTitles-Detail 2 7 2 5 2" xfId="26927" xr:uid="{00000000-0005-0000-0000-0000B77D0000}"/>
    <cellStyle name="RowTitles-Detail 2 7 2 5 2 2" xfId="35770" xr:uid="{00000000-0005-0000-0000-0000B87D0000}"/>
    <cellStyle name="RowTitles-Detail 2 7 2 6" xfId="5413" xr:uid="{00000000-0005-0000-0000-0000B97D0000}"/>
    <cellStyle name="RowTitles-Detail 2 7 2 6 2" xfId="25966" xr:uid="{00000000-0005-0000-0000-0000BA7D0000}"/>
    <cellStyle name="RowTitles-Detail 2 7 2 7" xfId="18667" xr:uid="{00000000-0005-0000-0000-0000BB7D0000}"/>
    <cellStyle name="RowTitles-Detail 2 7 3" xfId="1087" xr:uid="{00000000-0005-0000-0000-0000BC7D0000}"/>
    <cellStyle name="RowTitles-Detail 2 7 3 2" xfId="3056" xr:uid="{00000000-0005-0000-0000-0000BD7D0000}"/>
    <cellStyle name="RowTitles-Detail 2 7 3 2 2" xfId="12697" xr:uid="{00000000-0005-0000-0000-0000BE7D0000}"/>
    <cellStyle name="RowTitles-Detail 2 7 3 2 2 2" xfId="23097" xr:uid="{00000000-0005-0000-0000-0000BF7D0000}"/>
    <cellStyle name="RowTitles-Detail 2 7 3 2 2 2 2" xfId="34634" xr:uid="{00000000-0005-0000-0000-0000C07D0000}"/>
    <cellStyle name="RowTitles-Detail 2 7 3 2 2 3" xfId="31978" xr:uid="{00000000-0005-0000-0000-0000C17D0000}"/>
    <cellStyle name="RowTitles-Detail 2 7 3 2 3" xfId="16344" xr:uid="{00000000-0005-0000-0000-0000C27D0000}"/>
    <cellStyle name="RowTitles-Detail 2 7 3 2 3 2" xfId="29010" xr:uid="{00000000-0005-0000-0000-0000C37D0000}"/>
    <cellStyle name="RowTitles-Detail 2 7 3 2 3 2 2" xfId="37797" xr:uid="{00000000-0005-0000-0000-0000C47D0000}"/>
    <cellStyle name="RowTitles-Detail 2 7 3 2 4" xfId="7674" xr:uid="{00000000-0005-0000-0000-0000C57D0000}"/>
    <cellStyle name="RowTitles-Detail 2 7 3 2 4 2" xfId="18503" xr:uid="{00000000-0005-0000-0000-0000C67D0000}"/>
    <cellStyle name="RowTitles-Detail 2 7 3 2 5" xfId="5217" xr:uid="{00000000-0005-0000-0000-0000C77D0000}"/>
    <cellStyle name="RowTitles-Detail 2 7 3 3" xfId="3865" xr:uid="{00000000-0005-0000-0000-0000C87D0000}"/>
    <cellStyle name="RowTitles-Detail 2 7 3 3 2" xfId="13490" xr:uid="{00000000-0005-0000-0000-0000C97D0000}"/>
    <cellStyle name="RowTitles-Detail 2 7 3 3 2 2" xfId="23850" xr:uid="{00000000-0005-0000-0000-0000CA7D0000}"/>
    <cellStyle name="RowTitles-Detail 2 7 3 3 2 2 2" xfId="35177" xr:uid="{00000000-0005-0000-0000-0000CB7D0000}"/>
    <cellStyle name="RowTitles-Detail 2 7 3 3 2 3" xfId="32575" xr:uid="{00000000-0005-0000-0000-0000CC7D0000}"/>
    <cellStyle name="RowTitles-Detail 2 7 3 3 3" xfId="17081" xr:uid="{00000000-0005-0000-0000-0000CD7D0000}"/>
    <cellStyle name="RowTitles-Detail 2 7 3 3 3 2" xfId="29747" xr:uid="{00000000-0005-0000-0000-0000CE7D0000}"/>
    <cellStyle name="RowTitles-Detail 2 7 3 3 3 2 2" xfId="38525" xr:uid="{00000000-0005-0000-0000-0000CF7D0000}"/>
    <cellStyle name="RowTitles-Detail 2 7 3 3 4" xfId="9997" xr:uid="{00000000-0005-0000-0000-0000D07D0000}"/>
    <cellStyle name="RowTitles-Detail 2 7 3 3 4 2" xfId="27245" xr:uid="{00000000-0005-0000-0000-0000D17D0000}"/>
    <cellStyle name="RowTitles-Detail 2 7 3 3 5" xfId="26894" xr:uid="{00000000-0005-0000-0000-0000D27D0000}"/>
    <cellStyle name="RowTitles-Detail 2 7 3 4" xfId="10797" xr:uid="{00000000-0005-0000-0000-0000D37D0000}"/>
    <cellStyle name="RowTitles-Detail 2 7 3 4 2" xfId="21258" xr:uid="{00000000-0005-0000-0000-0000D47D0000}"/>
    <cellStyle name="RowTitles-Detail 2 7 3 4 2 2" xfId="33513" xr:uid="{00000000-0005-0000-0000-0000D57D0000}"/>
    <cellStyle name="RowTitles-Detail 2 7 3 4 3" xfId="30649" xr:uid="{00000000-0005-0000-0000-0000D67D0000}"/>
    <cellStyle name="RowTitles-Detail 2 7 3 5" xfId="14485" xr:uid="{00000000-0005-0000-0000-0000D77D0000}"/>
    <cellStyle name="RowTitles-Detail 2 7 3 5 2" xfId="27177" xr:uid="{00000000-0005-0000-0000-0000D87D0000}"/>
    <cellStyle name="RowTitles-Detail 2 7 3 5 2 2" xfId="36013" xr:uid="{00000000-0005-0000-0000-0000D97D0000}"/>
    <cellStyle name="RowTitles-Detail 2 7 4" xfId="1318" xr:uid="{00000000-0005-0000-0000-0000DA7D0000}"/>
    <cellStyle name="RowTitles-Detail 2 7 4 2" xfId="3057" xr:uid="{00000000-0005-0000-0000-0000DB7D0000}"/>
    <cellStyle name="RowTitles-Detail 2 7 4 2 2" xfId="12698" xr:uid="{00000000-0005-0000-0000-0000DC7D0000}"/>
    <cellStyle name="RowTitles-Detail 2 7 4 2 2 2" xfId="23098" xr:uid="{00000000-0005-0000-0000-0000DD7D0000}"/>
    <cellStyle name="RowTitles-Detail 2 7 4 2 2 2 2" xfId="34635" xr:uid="{00000000-0005-0000-0000-0000DE7D0000}"/>
    <cellStyle name="RowTitles-Detail 2 7 4 2 2 3" xfId="31979" xr:uid="{00000000-0005-0000-0000-0000DF7D0000}"/>
    <cellStyle name="RowTitles-Detail 2 7 4 2 3" xfId="16345" xr:uid="{00000000-0005-0000-0000-0000E07D0000}"/>
    <cellStyle name="RowTitles-Detail 2 7 4 2 3 2" xfId="29011" xr:uid="{00000000-0005-0000-0000-0000E17D0000}"/>
    <cellStyle name="RowTitles-Detail 2 7 4 2 3 2 2" xfId="37798" xr:uid="{00000000-0005-0000-0000-0000E27D0000}"/>
    <cellStyle name="RowTitles-Detail 2 7 4 2 4" xfId="7675" xr:uid="{00000000-0005-0000-0000-0000E37D0000}"/>
    <cellStyle name="RowTitles-Detail 2 7 4 2 4 2" xfId="20730" xr:uid="{00000000-0005-0000-0000-0000E47D0000}"/>
    <cellStyle name="RowTitles-Detail 2 7 4 2 5" xfId="25065" xr:uid="{00000000-0005-0000-0000-0000E57D0000}"/>
    <cellStyle name="RowTitles-Detail 2 7 4 3" xfId="4096" xr:uid="{00000000-0005-0000-0000-0000E67D0000}"/>
    <cellStyle name="RowTitles-Detail 2 7 4 3 2" xfId="13718" xr:uid="{00000000-0005-0000-0000-0000E77D0000}"/>
    <cellStyle name="RowTitles-Detail 2 7 4 3 2 2" xfId="24069" xr:uid="{00000000-0005-0000-0000-0000E87D0000}"/>
    <cellStyle name="RowTitles-Detail 2 7 4 3 2 2 2" xfId="35326" xr:uid="{00000000-0005-0000-0000-0000E97D0000}"/>
    <cellStyle name="RowTitles-Detail 2 7 4 3 2 3" xfId="32747" xr:uid="{00000000-0005-0000-0000-0000EA7D0000}"/>
    <cellStyle name="RowTitles-Detail 2 7 4 3 3" xfId="17294" xr:uid="{00000000-0005-0000-0000-0000EB7D0000}"/>
    <cellStyle name="RowTitles-Detail 2 7 4 3 3 2" xfId="29960" xr:uid="{00000000-0005-0000-0000-0000EC7D0000}"/>
    <cellStyle name="RowTitles-Detail 2 7 4 3 3 2 2" xfId="38737" xr:uid="{00000000-0005-0000-0000-0000ED7D0000}"/>
    <cellStyle name="RowTitles-Detail 2 7 4 3 4" xfId="9998" xr:uid="{00000000-0005-0000-0000-0000EE7D0000}"/>
    <cellStyle name="RowTitles-Detail 2 7 4 3 4 2" xfId="19396" xr:uid="{00000000-0005-0000-0000-0000EF7D0000}"/>
    <cellStyle name="RowTitles-Detail 2 7 4 3 5" xfId="19879" xr:uid="{00000000-0005-0000-0000-0000F07D0000}"/>
    <cellStyle name="RowTitles-Detail 2 7 4 4" xfId="10989" xr:uid="{00000000-0005-0000-0000-0000F17D0000}"/>
    <cellStyle name="RowTitles-Detail 2 7 4 4 2" xfId="21427" xr:uid="{00000000-0005-0000-0000-0000F27D0000}"/>
    <cellStyle name="RowTitles-Detail 2 7 4 4 2 2" xfId="33611" xr:uid="{00000000-0005-0000-0000-0000F37D0000}"/>
    <cellStyle name="RowTitles-Detail 2 7 4 4 3" xfId="30762" xr:uid="{00000000-0005-0000-0000-0000F47D0000}"/>
    <cellStyle name="RowTitles-Detail 2 7 4 5" xfId="14696" xr:uid="{00000000-0005-0000-0000-0000F57D0000}"/>
    <cellStyle name="RowTitles-Detail 2 7 4 5 2" xfId="27380" xr:uid="{00000000-0005-0000-0000-0000F67D0000}"/>
    <cellStyle name="RowTitles-Detail 2 7 4 5 2 2" xfId="36208" xr:uid="{00000000-0005-0000-0000-0000F77D0000}"/>
    <cellStyle name="RowTitles-Detail 2 7 4 6" xfId="6128" xr:uid="{00000000-0005-0000-0000-0000F87D0000}"/>
    <cellStyle name="RowTitles-Detail 2 7 4 6 2" xfId="19177" xr:uid="{00000000-0005-0000-0000-0000F97D0000}"/>
    <cellStyle name="RowTitles-Detail 2 7 4 7" xfId="25875" xr:uid="{00000000-0005-0000-0000-0000FA7D0000}"/>
    <cellStyle name="RowTitles-Detail 2 7 5" xfId="1534" xr:uid="{00000000-0005-0000-0000-0000FB7D0000}"/>
    <cellStyle name="RowTitles-Detail 2 7 5 2" xfId="3058" xr:uid="{00000000-0005-0000-0000-0000FC7D0000}"/>
    <cellStyle name="RowTitles-Detail 2 7 5 2 2" xfId="12699" xr:uid="{00000000-0005-0000-0000-0000FD7D0000}"/>
    <cellStyle name="RowTitles-Detail 2 7 5 2 2 2" xfId="23099" xr:uid="{00000000-0005-0000-0000-0000FE7D0000}"/>
    <cellStyle name="RowTitles-Detail 2 7 5 2 2 2 2" xfId="34636" xr:uid="{00000000-0005-0000-0000-0000FF7D0000}"/>
    <cellStyle name="RowTitles-Detail 2 7 5 2 2 3" xfId="31980" xr:uid="{00000000-0005-0000-0000-0000007E0000}"/>
    <cellStyle name="RowTitles-Detail 2 7 5 2 3" xfId="16346" xr:uid="{00000000-0005-0000-0000-0000017E0000}"/>
    <cellStyle name="RowTitles-Detail 2 7 5 2 3 2" xfId="29012" xr:uid="{00000000-0005-0000-0000-0000027E0000}"/>
    <cellStyle name="RowTitles-Detail 2 7 5 2 3 2 2" xfId="37799" xr:uid="{00000000-0005-0000-0000-0000037E0000}"/>
    <cellStyle name="RowTitles-Detail 2 7 5 2 4" xfId="7676" xr:uid="{00000000-0005-0000-0000-0000047E0000}"/>
    <cellStyle name="RowTitles-Detail 2 7 5 2 4 2" xfId="19550" xr:uid="{00000000-0005-0000-0000-0000057E0000}"/>
    <cellStyle name="RowTitles-Detail 2 7 5 2 5" xfId="20108" xr:uid="{00000000-0005-0000-0000-0000067E0000}"/>
    <cellStyle name="RowTitles-Detail 2 7 5 3" xfId="4312" xr:uid="{00000000-0005-0000-0000-0000077E0000}"/>
    <cellStyle name="RowTitles-Detail 2 7 5 3 2" xfId="13934" xr:uid="{00000000-0005-0000-0000-0000087E0000}"/>
    <cellStyle name="RowTitles-Detail 2 7 5 3 2 2" xfId="24274" xr:uid="{00000000-0005-0000-0000-0000097E0000}"/>
    <cellStyle name="RowTitles-Detail 2 7 5 3 2 2 2" xfId="35466" xr:uid="{00000000-0005-0000-0000-00000A7E0000}"/>
    <cellStyle name="RowTitles-Detail 2 7 5 3 2 3" xfId="32908" xr:uid="{00000000-0005-0000-0000-00000B7E0000}"/>
    <cellStyle name="RowTitles-Detail 2 7 5 3 3" xfId="17492" xr:uid="{00000000-0005-0000-0000-00000C7E0000}"/>
    <cellStyle name="RowTitles-Detail 2 7 5 3 3 2" xfId="30158" xr:uid="{00000000-0005-0000-0000-00000D7E0000}"/>
    <cellStyle name="RowTitles-Detail 2 7 5 3 3 2 2" xfId="38935" xr:uid="{00000000-0005-0000-0000-00000E7E0000}"/>
    <cellStyle name="RowTitles-Detail 2 7 5 3 4" xfId="9999" xr:uid="{00000000-0005-0000-0000-00000F7E0000}"/>
    <cellStyle name="RowTitles-Detail 2 7 5 3 4 2" xfId="25440" xr:uid="{00000000-0005-0000-0000-0000107E0000}"/>
    <cellStyle name="RowTitles-Detail 2 7 5 3 5" xfId="25203" xr:uid="{00000000-0005-0000-0000-0000117E0000}"/>
    <cellStyle name="RowTitles-Detail 2 7 5 4" xfId="11205" xr:uid="{00000000-0005-0000-0000-0000127E0000}"/>
    <cellStyle name="RowTitles-Detail 2 7 5 4 2" xfId="21635" xr:uid="{00000000-0005-0000-0000-0000137E0000}"/>
    <cellStyle name="RowTitles-Detail 2 7 5 4 2 2" xfId="33751" xr:uid="{00000000-0005-0000-0000-0000147E0000}"/>
    <cellStyle name="RowTitles-Detail 2 7 5 4 3" xfId="30923" xr:uid="{00000000-0005-0000-0000-0000157E0000}"/>
    <cellStyle name="RowTitles-Detail 2 7 5 5" xfId="14912" xr:uid="{00000000-0005-0000-0000-0000167E0000}"/>
    <cellStyle name="RowTitles-Detail 2 7 5 5 2" xfId="27587" xr:uid="{00000000-0005-0000-0000-0000177E0000}"/>
    <cellStyle name="RowTitles-Detail 2 7 5 5 2 2" xfId="36406" xr:uid="{00000000-0005-0000-0000-0000187E0000}"/>
    <cellStyle name="RowTitles-Detail 2 7 5 6" xfId="6129" xr:uid="{00000000-0005-0000-0000-0000197E0000}"/>
    <cellStyle name="RowTitles-Detail 2 7 5 6 2" xfId="18817" xr:uid="{00000000-0005-0000-0000-00001A7E0000}"/>
    <cellStyle name="RowTitles-Detail 2 7 5 7" xfId="26177" xr:uid="{00000000-0005-0000-0000-00001B7E0000}"/>
    <cellStyle name="RowTitles-Detail 2 7 6" xfId="1736" xr:uid="{00000000-0005-0000-0000-00001C7E0000}"/>
    <cellStyle name="RowTitles-Detail 2 7 6 2" xfId="3059" xr:uid="{00000000-0005-0000-0000-00001D7E0000}"/>
    <cellStyle name="RowTitles-Detail 2 7 6 2 2" xfId="12700" xr:uid="{00000000-0005-0000-0000-00001E7E0000}"/>
    <cellStyle name="RowTitles-Detail 2 7 6 2 2 2" xfId="23100" xr:uid="{00000000-0005-0000-0000-00001F7E0000}"/>
    <cellStyle name="RowTitles-Detail 2 7 6 2 2 2 2" xfId="34637" xr:uid="{00000000-0005-0000-0000-0000207E0000}"/>
    <cellStyle name="RowTitles-Detail 2 7 6 2 2 3" xfId="31981" xr:uid="{00000000-0005-0000-0000-0000217E0000}"/>
    <cellStyle name="RowTitles-Detail 2 7 6 2 3" xfId="16347" xr:uid="{00000000-0005-0000-0000-0000227E0000}"/>
    <cellStyle name="RowTitles-Detail 2 7 6 2 3 2" xfId="29013" xr:uid="{00000000-0005-0000-0000-0000237E0000}"/>
    <cellStyle name="RowTitles-Detail 2 7 6 2 3 2 2" xfId="37800" xr:uid="{00000000-0005-0000-0000-0000247E0000}"/>
    <cellStyle name="RowTitles-Detail 2 7 6 2 4" xfId="7677" xr:uid="{00000000-0005-0000-0000-0000257E0000}"/>
    <cellStyle name="RowTitles-Detail 2 7 6 2 4 2" xfId="24902" xr:uid="{00000000-0005-0000-0000-0000267E0000}"/>
    <cellStyle name="RowTitles-Detail 2 7 6 2 5" xfId="19198" xr:uid="{00000000-0005-0000-0000-0000277E0000}"/>
    <cellStyle name="RowTitles-Detail 2 7 6 3" xfId="4514" xr:uid="{00000000-0005-0000-0000-0000287E0000}"/>
    <cellStyle name="RowTitles-Detail 2 7 6 3 2" xfId="14136" xr:uid="{00000000-0005-0000-0000-0000297E0000}"/>
    <cellStyle name="RowTitles-Detail 2 7 6 3 2 2" xfId="24467" xr:uid="{00000000-0005-0000-0000-00002A7E0000}"/>
    <cellStyle name="RowTitles-Detail 2 7 6 3 2 2 2" xfId="35597" xr:uid="{00000000-0005-0000-0000-00002B7E0000}"/>
    <cellStyle name="RowTitles-Detail 2 7 6 3 2 3" xfId="33060" xr:uid="{00000000-0005-0000-0000-00002C7E0000}"/>
    <cellStyle name="RowTitles-Detail 2 7 6 3 3" xfId="17679" xr:uid="{00000000-0005-0000-0000-00002D7E0000}"/>
    <cellStyle name="RowTitles-Detail 2 7 6 3 3 2" xfId="30345" xr:uid="{00000000-0005-0000-0000-00002E7E0000}"/>
    <cellStyle name="RowTitles-Detail 2 7 6 3 3 2 2" xfId="39122" xr:uid="{00000000-0005-0000-0000-00002F7E0000}"/>
    <cellStyle name="RowTitles-Detail 2 7 6 3 4" xfId="10000" xr:uid="{00000000-0005-0000-0000-0000307E0000}"/>
    <cellStyle name="RowTitles-Detail 2 7 6 3 4 2" xfId="20386" xr:uid="{00000000-0005-0000-0000-0000317E0000}"/>
    <cellStyle name="RowTitles-Detail 2 7 6 3 5" xfId="25030" xr:uid="{00000000-0005-0000-0000-0000327E0000}"/>
    <cellStyle name="RowTitles-Detail 2 7 6 4" xfId="11407" xr:uid="{00000000-0005-0000-0000-0000337E0000}"/>
    <cellStyle name="RowTitles-Detail 2 7 6 4 2" xfId="21831" xr:uid="{00000000-0005-0000-0000-0000347E0000}"/>
    <cellStyle name="RowTitles-Detail 2 7 6 4 2 2" xfId="33882" xr:uid="{00000000-0005-0000-0000-0000357E0000}"/>
    <cellStyle name="RowTitles-Detail 2 7 6 4 3" xfId="31075" xr:uid="{00000000-0005-0000-0000-0000367E0000}"/>
    <cellStyle name="RowTitles-Detail 2 7 6 5" xfId="15114" xr:uid="{00000000-0005-0000-0000-0000377E0000}"/>
    <cellStyle name="RowTitles-Detail 2 7 6 5 2" xfId="27782" xr:uid="{00000000-0005-0000-0000-0000387E0000}"/>
    <cellStyle name="RowTitles-Detail 2 7 6 5 2 2" xfId="36593" xr:uid="{00000000-0005-0000-0000-0000397E0000}"/>
    <cellStyle name="RowTitles-Detail 2 7 6 6" xfId="6130" xr:uid="{00000000-0005-0000-0000-00003A7E0000}"/>
    <cellStyle name="RowTitles-Detail 2 7 6 6 2" xfId="20644" xr:uid="{00000000-0005-0000-0000-00003B7E0000}"/>
    <cellStyle name="RowTitles-Detail 2 7 6 7" xfId="17967" xr:uid="{00000000-0005-0000-0000-00003C7E0000}"/>
    <cellStyle name="RowTitles-Detail 2 7 7" xfId="3054" xr:uid="{00000000-0005-0000-0000-00003D7E0000}"/>
    <cellStyle name="RowTitles-Detail 2 7 7 2" xfId="12695" xr:uid="{00000000-0005-0000-0000-00003E7E0000}"/>
    <cellStyle name="RowTitles-Detail 2 7 7 2 2" xfId="23095" xr:uid="{00000000-0005-0000-0000-00003F7E0000}"/>
    <cellStyle name="RowTitles-Detail 2 7 7 2 2 2" xfId="34632" xr:uid="{00000000-0005-0000-0000-0000407E0000}"/>
    <cellStyle name="RowTitles-Detail 2 7 7 2 3" xfId="31976" xr:uid="{00000000-0005-0000-0000-0000417E0000}"/>
    <cellStyle name="RowTitles-Detail 2 7 7 3" xfId="16342" xr:uid="{00000000-0005-0000-0000-0000427E0000}"/>
    <cellStyle name="RowTitles-Detail 2 7 7 3 2" xfId="29008" xr:uid="{00000000-0005-0000-0000-0000437E0000}"/>
    <cellStyle name="RowTitles-Detail 2 7 7 3 2 2" xfId="37795" xr:uid="{00000000-0005-0000-0000-0000447E0000}"/>
    <cellStyle name="RowTitles-Detail 2 7 7 4" xfId="6490" xr:uid="{00000000-0005-0000-0000-0000457E0000}"/>
    <cellStyle name="RowTitles-Detail 2 7 7 4 2" xfId="25145" xr:uid="{00000000-0005-0000-0000-0000467E0000}"/>
    <cellStyle name="RowTitles-Detail 2 7 7 5" xfId="25745" xr:uid="{00000000-0005-0000-0000-0000477E0000}"/>
    <cellStyle name="RowTitles-Detail 2 7 8" xfId="3327" xr:uid="{00000000-0005-0000-0000-0000487E0000}"/>
    <cellStyle name="RowTitles-Detail 2 7 8 2" xfId="12968" xr:uid="{00000000-0005-0000-0000-0000497E0000}"/>
    <cellStyle name="RowTitles-Detail 2 7 8 2 2" xfId="23338" xr:uid="{00000000-0005-0000-0000-00004A7E0000}"/>
    <cellStyle name="RowTitles-Detail 2 7 8 2 2 2" xfId="34865" xr:uid="{00000000-0005-0000-0000-00004B7E0000}"/>
    <cellStyle name="RowTitles-Detail 2 7 8 2 3" xfId="32212" xr:uid="{00000000-0005-0000-0000-00004C7E0000}"/>
    <cellStyle name="RowTitles-Detail 2 7 8 3" xfId="16581" xr:uid="{00000000-0005-0000-0000-00004D7E0000}"/>
    <cellStyle name="RowTitles-Detail 2 7 8 3 2" xfId="29247" xr:uid="{00000000-0005-0000-0000-00004E7E0000}"/>
    <cellStyle name="RowTitles-Detail 2 7 8 3 2 2" xfId="38034" xr:uid="{00000000-0005-0000-0000-00004F7E0000}"/>
    <cellStyle name="RowTitles-Detail 2 7 8 4" xfId="8864" xr:uid="{00000000-0005-0000-0000-0000507E0000}"/>
    <cellStyle name="RowTitles-Detail 2 7 8 4 2" xfId="19627" xr:uid="{00000000-0005-0000-0000-0000517E0000}"/>
    <cellStyle name="RowTitles-Detail 2 7 8 5" xfId="25484" xr:uid="{00000000-0005-0000-0000-0000527E0000}"/>
    <cellStyle name="RowTitles-Detail 2 7 9" xfId="10336" xr:uid="{00000000-0005-0000-0000-0000537E0000}"/>
    <cellStyle name="RowTitles-Detail 2 7 9 2" xfId="25345" xr:uid="{00000000-0005-0000-0000-0000547E0000}"/>
    <cellStyle name="RowTitles-Detail 2 7 9 2 2" xfId="35698" xr:uid="{00000000-0005-0000-0000-0000557E0000}"/>
    <cellStyle name="RowTitles-Detail 2 7_STUD aligned by INSTIT" xfId="5077" xr:uid="{00000000-0005-0000-0000-0000567E0000}"/>
    <cellStyle name="RowTitles-Detail 2 8" xfId="555" xr:uid="{00000000-0005-0000-0000-0000577E0000}"/>
    <cellStyle name="RowTitles-Detail 2 8 2" xfId="3060" xr:uid="{00000000-0005-0000-0000-0000587E0000}"/>
    <cellStyle name="RowTitles-Detail 2 8 2 2" xfId="12701" xr:uid="{00000000-0005-0000-0000-0000597E0000}"/>
    <cellStyle name="RowTitles-Detail 2 8 2 2 2" xfId="23101" xr:uid="{00000000-0005-0000-0000-00005A7E0000}"/>
    <cellStyle name="RowTitles-Detail 2 8 2 2 2 2" xfId="34638" xr:uid="{00000000-0005-0000-0000-00005B7E0000}"/>
    <cellStyle name="RowTitles-Detail 2 8 2 2 3" xfId="31982" xr:uid="{00000000-0005-0000-0000-00005C7E0000}"/>
    <cellStyle name="RowTitles-Detail 2 8 2 3" xfId="16348" xr:uid="{00000000-0005-0000-0000-00005D7E0000}"/>
    <cellStyle name="RowTitles-Detail 2 8 2 3 2" xfId="29014" xr:uid="{00000000-0005-0000-0000-00005E7E0000}"/>
    <cellStyle name="RowTitles-Detail 2 8 2 3 2 2" xfId="37801" xr:uid="{00000000-0005-0000-0000-00005F7E0000}"/>
    <cellStyle name="RowTitles-Detail 2 8 2 4" xfId="6577" xr:uid="{00000000-0005-0000-0000-0000607E0000}"/>
    <cellStyle name="RowTitles-Detail 2 8 2 4 2" xfId="18613" xr:uid="{00000000-0005-0000-0000-0000617E0000}"/>
    <cellStyle name="RowTitles-Detail 2 8 2 5" xfId="25766" xr:uid="{00000000-0005-0000-0000-0000627E0000}"/>
    <cellStyle name="RowTitles-Detail 2 8 3" xfId="3383" xr:uid="{00000000-0005-0000-0000-0000637E0000}"/>
    <cellStyle name="RowTitles-Detail 2 8 3 2" xfId="13023" xr:uid="{00000000-0005-0000-0000-0000647E0000}"/>
    <cellStyle name="RowTitles-Detail 2 8 3 2 2" xfId="23391" xr:uid="{00000000-0005-0000-0000-0000657E0000}"/>
    <cellStyle name="RowTitles-Detail 2 8 3 2 2 2" xfId="34896" xr:uid="{00000000-0005-0000-0000-0000667E0000}"/>
    <cellStyle name="RowTitles-Detail 2 8 3 2 3" xfId="32247" xr:uid="{00000000-0005-0000-0000-0000677E0000}"/>
    <cellStyle name="RowTitles-Detail 2 8 3 3" xfId="16633" xr:uid="{00000000-0005-0000-0000-0000687E0000}"/>
    <cellStyle name="RowTitles-Detail 2 8 3 3 2" xfId="29299" xr:uid="{00000000-0005-0000-0000-0000697E0000}"/>
    <cellStyle name="RowTitles-Detail 2 8 3 3 2 2" xfId="38085" xr:uid="{00000000-0005-0000-0000-00006A7E0000}"/>
    <cellStyle name="RowTitles-Detail 2 8 3 4" xfId="8077" xr:uid="{00000000-0005-0000-0000-00006B7E0000}"/>
    <cellStyle name="RowTitles-Detail 2 8 3 4 2" xfId="7776" xr:uid="{00000000-0005-0000-0000-00006C7E0000}"/>
    <cellStyle name="RowTitles-Detail 2 8 3 5" xfId="20165" xr:uid="{00000000-0005-0000-0000-00006D7E0000}"/>
    <cellStyle name="RowTitles-Detail 2 8 4" xfId="8791" xr:uid="{00000000-0005-0000-0000-00006E7E0000}"/>
    <cellStyle name="RowTitles-Detail 2 8 4 2" xfId="20758" xr:uid="{00000000-0005-0000-0000-00006F7E0000}"/>
    <cellStyle name="RowTitles-Detail 2 8 5" xfId="10356" xr:uid="{00000000-0005-0000-0000-0000707E0000}"/>
    <cellStyle name="RowTitles-Detail 2 8 5 2" xfId="20878" xr:uid="{00000000-0005-0000-0000-0000717E0000}"/>
    <cellStyle name="RowTitles-Detail 2 8 5 2 2" xfId="33325" xr:uid="{00000000-0005-0000-0000-0000727E0000}"/>
    <cellStyle name="RowTitles-Detail 2 8 5 3" xfId="30425" xr:uid="{00000000-0005-0000-0000-0000737E0000}"/>
    <cellStyle name="RowTitles-Detail 2 8 6" xfId="10521" xr:uid="{00000000-0005-0000-0000-0000747E0000}"/>
    <cellStyle name="RowTitles-Detail 2 8 6 2" xfId="18141" xr:uid="{00000000-0005-0000-0000-0000757E0000}"/>
    <cellStyle name="RowTitles-Detail 2 8 6 2 2" xfId="33172" xr:uid="{00000000-0005-0000-0000-0000767E0000}"/>
    <cellStyle name="RowTitles-Detail 2 9" xfId="648" xr:uid="{00000000-0005-0000-0000-0000777E0000}"/>
    <cellStyle name="RowTitles-Detail 2 9 2" xfId="3061" xr:uid="{00000000-0005-0000-0000-0000787E0000}"/>
    <cellStyle name="RowTitles-Detail 2 9 2 2" xfId="12702" xr:uid="{00000000-0005-0000-0000-0000797E0000}"/>
    <cellStyle name="RowTitles-Detail 2 9 2 2 2" xfId="23102" xr:uid="{00000000-0005-0000-0000-00007A7E0000}"/>
    <cellStyle name="RowTitles-Detail 2 9 2 2 2 2" xfId="34639" xr:uid="{00000000-0005-0000-0000-00007B7E0000}"/>
    <cellStyle name="RowTitles-Detail 2 9 2 2 3" xfId="31983" xr:uid="{00000000-0005-0000-0000-00007C7E0000}"/>
    <cellStyle name="RowTitles-Detail 2 9 2 3" xfId="16349" xr:uid="{00000000-0005-0000-0000-00007D7E0000}"/>
    <cellStyle name="RowTitles-Detail 2 9 2 3 2" xfId="29015" xr:uid="{00000000-0005-0000-0000-00007E7E0000}"/>
    <cellStyle name="RowTitles-Detail 2 9 2 3 2 2" xfId="37802" xr:uid="{00000000-0005-0000-0000-00007F7E0000}"/>
    <cellStyle name="RowTitles-Detail 2 9 2 4" xfId="6745" xr:uid="{00000000-0005-0000-0000-0000807E0000}"/>
    <cellStyle name="RowTitles-Detail 2 9 2 4 2" xfId="19938" xr:uid="{00000000-0005-0000-0000-0000817E0000}"/>
    <cellStyle name="RowTitles-Detail 2 9 2 5" xfId="18126" xr:uid="{00000000-0005-0000-0000-0000827E0000}"/>
    <cellStyle name="RowTitles-Detail 2 9 3" xfId="3457" xr:uid="{00000000-0005-0000-0000-0000837E0000}"/>
    <cellStyle name="RowTitles-Detail 2 9 3 2" xfId="13091" xr:uid="{00000000-0005-0000-0000-0000847E0000}"/>
    <cellStyle name="RowTitles-Detail 2 9 3 2 2" xfId="23459" xr:uid="{00000000-0005-0000-0000-0000857E0000}"/>
    <cellStyle name="RowTitles-Detail 2 9 3 2 2 2" xfId="34932" xr:uid="{00000000-0005-0000-0000-0000867E0000}"/>
    <cellStyle name="RowTitles-Detail 2 9 3 2 3" xfId="32289" xr:uid="{00000000-0005-0000-0000-0000877E0000}"/>
    <cellStyle name="RowTitles-Detail 2 9 3 3" xfId="16700" xr:uid="{00000000-0005-0000-0000-0000887E0000}"/>
    <cellStyle name="RowTitles-Detail 2 9 3 3 2" xfId="29366" xr:uid="{00000000-0005-0000-0000-0000897E0000}"/>
    <cellStyle name="RowTitles-Detail 2 9 3 3 2 2" xfId="38149" xr:uid="{00000000-0005-0000-0000-00008A7E0000}"/>
    <cellStyle name="RowTitles-Detail 2 9 3 4" xfId="8250" xr:uid="{00000000-0005-0000-0000-00008B7E0000}"/>
    <cellStyle name="RowTitles-Detail 2 9 3 4 2" xfId="18280" xr:uid="{00000000-0005-0000-0000-00008C7E0000}"/>
    <cellStyle name="RowTitles-Detail 2 9 3 5" xfId="20249" xr:uid="{00000000-0005-0000-0000-00008D7E0000}"/>
    <cellStyle name="RowTitles-Detail 2 9 4" xfId="9041" xr:uid="{00000000-0005-0000-0000-00008E7E0000}"/>
    <cellStyle name="RowTitles-Detail 2 9 4 2" xfId="21003" xr:uid="{00000000-0005-0000-0000-00008F7E0000}"/>
    <cellStyle name="RowTitles-Detail 2 9 5" xfId="10166" xr:uid="{00000000-0005-0000-0000-0000907E0000}"/>
    <cellStyle name="RowTitles-Detail 2 9 5 2" xfId="19542" xr:uid="{00000000-0005-0000-0000-0000917E0000}"/>
    <cellStyle name="RowTitles-Detail 2 9 5 2 2" xfId="33245" xr:uid="{00000000-0005-0000-0000-0000927E0000}"/>
    <cellStyle name="RowTitles-Detail 2 9 6" xfId="5275" xr:uid="{00000000-0005-0000-0000-0000937E0000}"/>
    <cellStyle name="RowTitles-Detail 2 9 6 2" xfId="25546" xr:uid="{00000000-0005-0000-0000-0000947E0000}"/>
    <cellStyle name="RowTitles-Detail 2 9 7" xfId="24686" xr:uid="{00000000-0005-0000-0000-0000957E0000}"/>
    <cellStyle name="RowTitles-Detail 2_STUD aligned by INSTIT" xfId="5038" xr:uid="{00000000-0005-0000-0000-0000967E0000}"/>
    <cellStyle name="RowTitles-Detail 3" xfId="255" xr:uid="{00000000-0005-0000-0000-0000977E0000}"/>
    <cellStyle name="RowTitles-Detail 3 10" xfId="972" xr:uid="{00000000-0005-0000-0000-0000987E0000}"/>
    <cellStyle name="RowTitles-Detail 3 10 2" xfId="3063" xr:uid="{00000000-0005-0000-0000-0000997E0000}"/>
    <cellStyle name="RowTitles-Detail 3 10 2 2" xfId="12704" xr:uid="{00000000-0005-0000-0000-00009A7E0000}"/>
    <cellStyle name="RowTitles-Detail 3 10 2 2 2" xfId="23104" xr:uid="{00000000-0005-0000-0000-00009B7E0000}"/>
    <cellStyle name="RowTitles-Detail 3 10 2 2 2 2" xfId="34641" xr:uid="{00000000-0005-0000-0000-00009C7E0000}"/>
    <cellStyle name="RowTitles-Detail 3 10 2 2 3" xfId="31985" xr:uid="{00000000-0005-0000-0000-00009D7E0000}"/>
    <cellStyle name="RowTitles-Detail 3 10 2 3" xfId="16351" xr:uid="{00000000-0005-0000-0000-00009E7E0000}"/>
    <cellStyle name="RowTitles-Detail 3 10 2 3 2" xfId="29017" xr:uid="{00000000-0005-0000-0000-00009F7E0000}"/>
    <cellStyle name="RowTitles-Detail 3 10 2 3 2 2" xfId="37804" xr:uid="{00000000-0005-0000-0000-0000A07E0000}"/>
    <cellStyle name="RowTitles-Detail 3 10 2 4" xfId="7678" xr:uid="{00000000-0005-0000-0000-0000A17E0000}"/>
    <cellStyle name="RowTitles-Detail 3 10 2 4 2" xfId="17947" xr:uid="{00000000-0005-0000-0000-0000A27E0000}"/>
    <cellStyle name="RowTitles-Detail 3 10 2 5" xfId="18557" xr:uid="{00000000-0005-0000-0000-0000A37E0000}"/>
    <cellStyle name="RowTitles-Detail 3 10 3" xfId="3750" xr:uid="{00000000-0005-0000-0000-0000A47E0000}"/>
    <cellStyle name="RowTitles-Detail 3 10 3 2" xfId="13377" xr:uid="{00000000-0005-0000-0000-0000A57E0000}"/>
    <cellStyle name="RowTitles-Detail 3 10 3 2 2" xfId="23742" xr:uid="{00000000-0005-0000-0000-0000A67E0000}"/>
    <cellStyle name="RowTitles-Detail 3 10 3 2 2 2" xfId="35109" xr:uid="{00000000-0005-0000-0000-0000A77E0000}"/>
    <cellStyle name="RowTitles-Detail 3 10 3 2 3" xfId="32494" xr:uid="{00000000-0005-0000-0000-0000A87E0000}"/>
    <cellStyle name="RowTitles-Detail 3 10 3 3" xfId="16976" xr:uid="{00000000-0005-0000-0000-0000A97E0000}"/>
    <cellStyle name="RowTitles-Detail 3 10 3 3 2" xfId="29642" xr:uid="{00000000-0005-0000-0000-0000AA7E0000}"/>
    <cellStyle name="RowTitles-Detail 3 10 3 3 2 2" xfId="38421" xr:uid="{00000000-0005-0000-0000-0000AB7E0000}"/>
    <cellStyle name="RowTitles-Detail 3 10 3 4" xfId="10001" xr:uid="{00000000-0005-0000-0000-0000AC7E0000}"/>
    <cellStyle name="RowTitles-Detail 3 10 3 4 2" xfId="26141" xr:uid="{00000000-0005-0000-0000-0000AD7E0000}"/>
    <cellStyle name="RowTitles-Detail 3 10 3 5" xfId="20019" xr:uid="{00000000-0005-0000-0000-0000AE7E0000}"/>
    <cellStyle name="RowTitles-Detail 3 10 4" xfId="10709" xr:uid="{00000000-0005-0000-0000-0000AF7E0000}"/>
    <cellStyle name="RowTitles-Detail 3 10 4 2" xfId="21184" xr:uid="{00000000-0005-0000-0000-0000B07E0000}"/>
    <cellStyle name="RowTitles-Detail 3 10 4 2 2" xfId="33471" xr:uid="{00000000-0005-0000-0000-0000B17E0000}"/>
    <cellStyle name="RowTitles-Detail 3 10 4 3" xfId="30593" xr:uid="{00000000-0005-0000-0000-0000B27E0000}"/>
    <cellStyle name="RowTitles-Detail 3 10 5" xfId="14379" xr:uid="{00000000-0005-0000-0000-0000B37E0000}"/>
    <cellStyle name="RowTitles-Detail 3 10 5 2" xfId="27076" xr:uid="{00000000-0005-0000-0000-0000B47E0000}"/>
    <cellStyle name="RowTitles-Detail 3 10 5 2 2" xfId="35915" xr:uid="{00000000-0005-0000-0000-0000B57E0000}"/>
    <cellStyle name="RowTitles-Detail 3 10 6" xfId="6131" xr:uid="{00000000-0005-0000-0000-0000B67E0000}"/>
    <cellStyle name="RowTitles-Detail 3 10 6 2" xfId="25879" xr:uid="{00000000-0005-0000-0000-0000B77E0000}"/>
    <cellStyle name="RowTitles-Detail 3 10 7" xfId="18225" xr:uid="{00000000-0005-0000-0000-0000B87E0000}"/>
    <cellStyle name="RowTitles-Detail 3 11" xfId="1288" xr:uid="{00000000-0005-0000-0000-0000B97E0000}"/>
    <cellStyle name="RowTitles-Detail 3 11 2" xfId="3064" xr:uid="{00000000-0005-0000-0000-0000BA7E0000}"/>
    <cellStyle name="RowTitles-Detail 3 11 2 2" xfId="12705" xr:uid="{00000000-0005-0000-0000-0000BB7E0000}"/>
    <cellStyle name="RowTitles-Detail 3 11 2 2 2" xfId="23105" xr:uid="{00000000-0005-0000-0000-0000BC7E0000}"/>
    <cellStyle name="RowTitles-Detail 3 11 2 2 2 2" xfId="34642" xr:uid="{00000000-0005-0000-0000-0000BD7E0000}"/>
    <cellStyle name="RowTitles-Detail 3 11 2 2 3" xfId="31986" xr:uid="{00000000-0005-0000-0000-0000BE7E0000}"/>
    <cellStyle name="RowTitles-Detail 3 11 2 3" xfId="16352" xr:uid="{00000000-0005-0000-0000-0000BF7E0000}"/>
    <cellStyle name="RowTitles-Detail 3 11 2 3 2" xfId="29018" xr:uid="{00000000-0005-0000-0000-0000C07E0000}"/>
    <cellStyle name="RowTitles-Detail 3 11 2 3 2 2" xfId="37805" xr:uid="{00000000-0005-0000-0000-0000C17E0000}"/>
    <cellStyle name="RowTitles-Detail 3 11 2 4" xfId="7679" xr:uid="{00000000-0005-0000-0000-0000C27E0000}"/>
    <cellStyle name="RowTitles-Detail 3 11 2 4 2" xfId="18595" xr:uid="{00000000-0005-0000-0000-0000C37E0000}"/>
    <cellStyle name="RowTitles-Detail 3 11 2 5" xfId="17857" xr:uid="{00000000-0005-0000-0000-0000C47E0000}"/>
    <cellStyle name="RowTitles-Detail 3 11 3" xfId="4066" xr:uid="{00000000-0005-0000-0000-0000C57E0000}"/>
    <cellStyle name="RowTitles-Detail 3 11 3 2" xfId="13688" xr:uid="{00000000-0005-0000-0000-0000C67E0000}"/>
    <cellStyle name="RowTitles-Detail 3 11 3 2 2" xfId="24040" xr:uid="{00000000-0005-0000-0000-0000C77E0000}"/>
    <cellStyle name="RowTitles-Detail 3 11 3 2 2 2" xfId="35304" xr:uid="{00000000-0005-0000-0000-0000C87E0000}"/>
    <cellStyle name="RowTitles-Detail 3 11 3 2 3" xfId="32721" xr:uid="{00000000-0005-0000-0000-0000C97E0000}"/>
    <cellStyle name="RowTitles-Detail 3 11 3 3" xfId="17266" xr:uid="{00000000-0005-0000-0000-0000CA7E0000}"/>
    <cellStyle name="RowTitles-Detail 3 11 3 3 2" xfId="29932" xr:uid="{00000000-0005-0000-0000-0000CB7E0000}"/>
    <cellStyle name="RowTitles-Detail 3 11 3 3 2 2" xfId="38709" xr:uid="{00000000-0005-0000-0000-0000CC7E0000}"/>
    <cellStyle name="RowTitles-Detail 3 11 3 4" xfId="10002" xr:uid="{00000000-0005-0000-0000-0000CD7E0000}"/>
    <cellStyle name="RowTitles-Detail 3 11 3 4 2" xfId="18102" xr:uid="{00000000-0005-0000-0000-0000CE7E0000}"/>
    <cellStyle name="RowTitles-Detail 3 11 3 5" xfId="25918" xr:uid="{00000000-0005-0000-0000-0000CF7E0000}"/>
    <cellStyle name="RowTitles-Detail 3 11 4" xfId="10959" xr:uid="{00000000-0005-0000-0000-0000D07E0000}"/>
    <cellStyle name="RowTitles-Detail 3 11 4 2" xfId="21399" xr:uid="{00000000-0005-0000-0000-0000D17E0000}"/>
    <cellStyle name="RowTitles-Detail 3 11 4 2 2" xfId="33589" xr:uid="{00000000-0005-0000-0000-0000D27E0000}"/>
    <cellStyle name="RowTitles-Detail 3 11 4 3" xfId="30736" xr:uid="{00000000-0005-0000-0000-0000D37E0000}"/>
    <cellStyle name="RowTitles-Detail 3 11 5" xfId="14666" xr:uid="{00000000-0005-0000-0000-0000D47E0000}"/>
    <cellStyle name="RowTitles-Detail 3 11 5 2" xfId="27351" xr:uid="{00000000-0005-0000-0000-0000D57E0000}"/>
    <cellStyle name="RowTitles-Detail 3 11 5 2 2" xfId="36180" xr:uid="{00000000-0005-0000-0000-0000D67E0000}"/>
    <cellStyle name="RowTitles-Detail 3 11 6" xfId="6132" xr:uid="{00000000-0005-0000-0000-0000D77E0000}"/>
    <cellStyle name="RowTitles-Detail 3 11 6 2" xfId="21165" xr:uid="{00000000-0005-0000-0000-0000D87E0000}"/>
    <cellStyle name="RowTitles-Detail 3 11 7" xfId="20775" xr:uid="{00000000-0005-0000-0000-0000D97E0000}"/>
    <cellStyle name="RowTitles-Detail 3 12" xfId="3062" xr:uid="{00000000-0005-0000-0000-0000DA7E0000}"/>
    <cellStyle name="RowTitles-Detail 3 12 2" xfId="12703" xr:uid="{00000000-0005-0000-0000-0000DB7E0000}"/>
    <cellStyle name="RowTitles-Detail 3 12 2 2" xfId="23103" xr:uid="{00000000-0005-0000-0000-0000DC7E0000}"/>
    <cellStyle name="RowTitles-Detail 3 12 2 2 2" xfId="34640" xr:uid="{00000000-0005-0000-0000-0000DD7E0000}"/>
    <cellStyle name="RowTitles-Detail 3 12 2 3" xfId="31984" xr:uid="{00000000-0005-0000-0000-0000DE7E0000}"/>
    <cellStyle name="RowTitles-Detail 3 12 3" xfId="16350" xr:uid="{00000000-0005-0000-0000-0000DF7E0000}"/>
    <cellStyle name="RowTitles-Detail 3 12 3 2" xfId="29016" xr:uid="{00000000-0005-0000-0000-0000E07E0000}"/>
    <cellStyle name="RowTitles-Detail 3 12 3 2 2" xfId="37803" xr:uid="{00000000-0005-0000-0000-0000E17E0000}"/>
    <cellStyle name="RowTitles-Detail 3 12 4" xfId="6340" xr:uid="{00000000-0005-0000-0000-0000E27E0000}"/>
    <cellStyle name="RowTitles-Detail 3 12 4 2" xfId="25635" xr:uid="{00000000-0005-0000-0000-0000E37E0000}"/>
    <cellStyle name="RowTitles-Detail 3 12 5" xfId="24148" xr:uid="{00000000-0005-0000-0000-0000E47E0000}"/>
    <cellStyle name="RowTitles-Detail 3 13" xfId="7786" xr:uid="{00000000-0005-0000-0000-0000E57E0000}"/>
    <cellStyle name="RowTitles-Detail 3 13 2" xfId="19339" xr:uid="{00000000-0005-0000-0000-0000E67E0000}"/>
    <cellStyle name="RowTitles-Detail 3 13 2 2" xfId="33229" xr:uid="{00000000-0005-0000-0000-0000E77E0000}"/>
    <cellStyle name="RowTitles-Detail 3 14" xfId="8944" xr:uid="{00000000-0005-0000-0000-0000E87E0000}"/>
    <cellStyle name="RowTitles-Detail 3 14 2" xfId="18809" xr:uid="{00000000-0005-0000-0000-0000E97E0000}"/>
    <cellStyle name="RowTitles-Detail 3 15" xfId="10331" xr:uid="{00000000-0005-0000-0000-0000EA7E0000}"/>
    <cellStyle name="RowTitles-Detail 3 15 2" xfId="18149" xr:uid="{00000000-0005-0000-0000-0000EB7E0000}"/>
    <cellStyle name="RowTitles-Detail 3 15 2 2" xfId="33174" xr:uid="{00000000-0005-0000-0000-0000EC7E0000}"/>
    <cellStyle name="RowTitles-Detail 3 16" xfId="39243" xr:uid="{00000000-0005-0000-0000-0000ED7E0000}"/>
    <cellStyle name="RowTitles-Detail 3 17" xfId="39283" xr:uid="{00000000-0005-0000-0000-0000EE7E0000}"/>
    <cellStyle name="RowTitles-Detail 3 2" xfId="281" xr:uid="{00000000-0005-0000-0000-0000EF7E0000}"/>
    <cellStyle name="RowTitles-Detail 3 2 10" xfId="1402" xr:uid="{00000000-0005-0000-0000-0000F07E0000}"/>
    <cellStyle name="RowTitles-Detail 3 2 10 2" xfId="3066" xr:uid="{00000000-0005-0000-0000-0000F17E0000}"/>
    <cellStyle name="RowTitles-Detail 3 2 10 2 2" xfId="12707" xr:uid="{00000000-0005-0000-0000-0000F27E0000}"/>
    <cellStyle name="RowTitles-Detail 3 2 10 2 2 2" xfId="23107" xr:uid="{00000000-0005-0000-0000-0000F37E0000}"/>
    <cellStyle name="RowTitles-Detail 3 2 10 2 2 2 2" xfId="34644" xr:uid="{00000000-0005-0000-0000-0000F47E0000}"/>
    <cellStyle name="RowTitles-Detail 3 2 10 2 2 3" xfId="31988" xr:uid="{00000000-0005-0000-0000-0000F57E0000}"/>
    <cellStyle name="RowTitles-Detail 3 2 10 2 3" xfId="16354" xr:uid="{00000000-0005-0000-0000-0000F67E0000}"/>
    <cellStyle name="RowTitles-Detail 3 2 10 2 3 2" xfId="29020" xr:uid="{00000000-0005-0000-0000-0000F77E0000}"/>
    <cellStyle name="RowTitles-Detail 3 2 10 2 3 2 2" xfId="37807" xr:uid="{00000000-0005-0000-0000-0000F87E0000}"/>
    <cellStyle name="RowTitles-Detail 3 2 10 2 4" xfId="7680" xr:uid="{00000000-0005-0000-0000-0000F97E0000}"/>
    <cellStyle name="RowTitles-Detail 3 2 10 2 4 2" xfId="26193" xr:uid="{00000000-0005-0000-0000-0000FA7E0000}"/>
    <cellStyle name="RowTitles-Detail 3 2 10 2 5" xfId="20031" xr:uid="{00000000-0005-0000-0000-0000FB7E0000}"/>
    <cellStyle name="RowTitles-Detail 3 2 10 3" xfId="4180" xr:uid="{00000000-0005-0000-0000-0000FC7E0000}"/>
    <cellStyle name="RowTitles-Detail 3 2 10 3 2" xfId="13802" xr:uid="{00000000-0005-0000-0000-0000FD7E0000}"/>
    <cellStyle name="RowTitles-Detail 3 2 10 3 2 2" xfId="24150" xr:uid="{00000000-0005-0000-0000-0000FE7E0000}"/>
    <cellStyle name="RowTitles-Detail 3 2 10 3 2 2 2" xfId="35384" xr:uid="{00000000-0005-0000-0000-0000FF7E0000}"/>
    <cellStyle name="RowTitles-Detail 3 2 10 3 2 3" xfId="32813" xr:uid="{00000000-0005-0000-0000-0000007F0000}"/>
    <cellStyle name="RowTitles-Detail 3 2 10 3 3" xfId="17373" xr:uid="{00000000-0005-0000-0000-0000017F0000}"/>
    <cellStyle name="RowTitles-Detail 3 2 10 3 3 2" xfId="30039" xr:uid="{00000000-0005-0000-0000-0000027F0000}"/>
    <cellStyle name="RowTitles-Detail 3 2 10 3 3 2 2" xfId="38816" xr:uid="{00000000-0005-0000-0000-0000037F0000}"/>
    <cellStyle name="RowTitles-Detail 3 2 10 3 4" xfId="10003" xr:uid="{00000000-0005-0000-0000-0000047F0000}"/>
    <cellStyle name="RowTitles-Detail 3 2 10 3 4 2" xfId="25654" xr:uid="{00000000-0005-0000-0000-0000057F0000}"/>
    <cellStyle name="RowTitles-Detail 3 2 10 3 5" xfId="26074" xr:uid="{00000000-0005-0000-0000-0000067F0000}"/>
    <cellStyle name="RowTitles-Detail 3 2 10 4" xfId="11073" xr:uid="{00000000-0005-0000-0000-0000077F0000}"/>
    <cellStyle name="RowTitles-Detail 3 2 10 4 2" xfId="21510" xr:uid="{00000000-0005-0000-0000-0000087F0000}"/>
    <cellStyle name="RowTitles-Detail 3 2 10 4 2 2" xfId="33669" xr:uid="{00000000-0005-0000-0000-0000097F0000}"/>
    <cellStyle name="RowTitles-Detail 3 2 10 4 3" xfId="30828" xr:uid="{00000000-0005-0000-0000-00000A7F0000}"/>
    <cellStyle name="RowTitles-Detail 3 2 10 5" xfId="14780" xr:uid="{00000000-0005-0000-0000-00000B7F0000}"/>
    <cellStyle name="RowTitles-Detail 3 2 10 5 2" xfId="27462" xr:uid="{00000000-0005-0000-0000-00000C7F0000}"/>
    <cellStyle name="RowTitles-Detail 3 2 10 5 2 2" xfId="36287" xr:uid="{00000000-0005-0000-0000-00000D7F0000}"/>
    <cellStyle name="RowTitles-Detail 3 2 10 6" xfId="6133" xr:uid="{00000000-0005-0000-0000-00000E7F0000}"/>
    <cellStyle name="RowTitles-Detail 3 2 10 6 2" xfId="19519" xr:uid="{00000000-0005-0000-0000-00000F7F0000}"/>
    <cellStyle name="RowTitles-Detail 3 2 10 7" xfId="18325" xr:uid="{00000000-0005-0000-0000-0000107F0000}"/>
    <cellStyle name="RowTitles-Detail 3 2 11" xfId="3065" xr:uid="{00000000-0005-0000-0000-0000117F0000}"/>
    <cellStyle name="RowTitles-Detail 3 2 11 2" xfId="12706" xr:uid="{00000000-0005-0000-0000-0000127F0000}"/>
    <cellStyle name="RowTitles-Detail 3 2 11 2 2" xfId="23106" xr:uid="{00000000-0005-0000-0000-0000137F0000}"/>
    <cellStyle name="RowTitles-Detail 3 2 11 2 2 2" xfId="34643" xr:uid="{00000000-0005-0000-0000-0000147F0000}"/>
    <cellStyle name="RowTitles-Detail 3 2 11 2 3" xfId="31987" xr:uid="{00000000-0005-0000-0000-0000157F0000}"/>
    <cellStyle name="RowTitles-Detail 3 2 11 3" xfId="16353" xr:uid="{00000000-0005-0000-0000-0000167F0000}"/>
    <cellStyle name="RowTitles-Detail 3 2 11 3 2" xfId="29019" xr:uid="{00000000-0005-0000-0000-0000177F0000}"/>
    <cellStyle name="RowTitles-Detail 3 2 11 3 2 2" xfId="37806" xr:uid="{00000000-0005-0000-0000-0000187F0000}"/>
    <cellStyle name="RowTitles-Detail 3 2 11 4" xfId="6341" xr:uid="{00000000-0005-0000-0000-0000197F0000}"/>
    <cellStyle name="RowTitles-Detail 3 2 11 4 2" xfId="19272" xr:uid="{00000000-0005-0000-0000-00001A7F0000}"/>
    <cellStyle name="RowTitles-Detail 3 2 11 5" xfId="25612" xr:uid="{00000000-0005-0000-0000-00001B7F0000}"/>
    <cellStyle name="RowTitles-Detail 3 2 12" xfId="8943" xr:uid="{00000000-0005-0000-0000-00001C7F0000}"/>
    <cellStyle name="RowTitles-Detail 3 2 12 2" xfId="20488" xr:uid="{00000000-0005-0000-0000-00001D7F0000}"/>
    <cellStyle name="RowTitles-Detail 3 2 13" xfId="10277" xr:uid="{00000000-0005-0000-0000-00001E7F0000}"/>
    <cellStyle name="RowTitles-Detail 3 2 13 2" xfId="26052" xr:uid="{00000000-0005-0000-0000-00001F7F0000}"/>
    <cellStyle name="RowTitles-Detail 3 2 13 2 2" xfId="35731" xr:uid="{00000000-0005-0000-0000-0000207F0000}"/>
    <cellStyle name="RowTitles-Detail 3 2 2" xfId="346" xr:uid="{00000000-0005-0000-0000-0000217F0000}"/>
    <cellStyle name="RowTitles-Detail 3 2 2 10" xfId="3067" xr:uid="{00000000-0005-0000-0000-0000227F0000}"/>
    <cellStyle name="RowTitles-Detail 3 2 2 10 2" xfId="12708" xr:uid="{00000000-0005-0000-0000-0000237F0000}"/>
    <cellStyle name="RowTitles-Detail 3 2 2 10 2 2" xfId="23108" xr:uid="{00000000-0005-0000-0000-0000247F0000}"/>
    <cellStyle name="RowTitles-Detail 3 2 2 10 2 2 2" xfId="34645" xr:uid="{00000000-0005-0000-0000-0000257F0000}"/>
    <cellStyle name="RowTitles-Detail 3 2 2 10 2 3" xfId="31989" xr:uid="{00000000-0005-0000-0000-0000267F0000}"/>
    <cellStyle name="RowTitles-Detail 3 2 2 10 3" xfId="16355" xr:uid="{00000000-0005-0000-0000-0000277F0000}"/>
    <cellStyle name="RowTitles-Detail 3 2 2 10 3 2" xfId="29021" xr:uid="{00000000-0005-0000-0000-0000287F0000}"/>
    <cellStyle name="RowTitles-Detail 3 2 2 10 3 2 2" xfId="37808" xr:uid="{00000000-0005-0000-0000-0000297F0000}"/>
    <cellStyle name="RowTitles-Detail 3 2 2 10 4" xfId="6342" xr:uid="{00000000-0005-0000-0000-00002A7F0000}"/>
    <cellStyle name="RowTitles-Detail 3 2 2 10 4 2" xfId="22250" xr:uid="{00000000-0005-0000-0000-00002B7F0000}"/>
    <cellStyle name="RowTitles-Detail 3 2 2 10 5" xfId="18132" xr:uid="{00000000-0005-0000-0000-00002C7F0000}"/>
    <cellStyle name="RowTitles-Detail 3 2 2 11" xfId="8066" xr:uid="{00000000-0005-0000-0000-00002D7F0000}"/>
    <cellStyle name="RowTitles-Detail 3 2 2 11 2" xfId="19800" xr:uid="{00000000-0005-0000-0000-00002E7F0000}"/>
    <cellStyle name="RowTitles-Detail 3 2 2 12" xfId="10508" xr:uid="{00000000-0005-0000-0000-00002F7F0000}"/>
    <cellStyle name="RowTitles-Detail 3 2 2 12 2" xfId="19093" xr:uid="{00000000-0005-0000-0000-0000307F0000}"/>
    <cellStyle name="RowTitles-Detail 3 2 2 12 2 2" xfId="33215" xr:uid="{00000000-0005-0000-0000-0000317F0000}"/>
    <cellStyle name="RowTitles-Detail 3 2 2 2" xfId="440" xr:uid="{00000000-0005-0000-0000-0000327F0000}"/>
    <cellStyle name="RowTitles-Detail 3 2 2 2 2" xfId="796" xr:uid="{00000000-0005-0000-0000-0000337F0000}"/>
    <cellStyle name="RowTitles-Detail 3 2 2 2 2 2" xfId="3069" xr:uid="{00000000-0005-0000-0000-0000347F0000}"/>
    <cellStyle name="RowTitles-Detail 3 2 2 2 2 2 2" xfId="12710" xr:uid="{00000000-0005-0000-0000-0000357F0000}"/>
    <cellStyle name="RowTitles-Detail 3 2 2 2 2 2 2 2" xfId="23110" xr:uid="{00000000-0005-0000-0000-0000367F0000}"/>
    <cellStyle name="RowTitles-Detail 3 2 2 2 2 2 2 2 2" xfId="34647" xr:uid="{00000000-0005-0000-0000-0000377F0000}"/>
    <cellStyle name="RowTitles-Detail 3 2 2 2 2 2 2 3" xfId="31991" xr:uid="{00000000-0005-0000-0000-0000387F0000}"/>
    <cellStyle name="RowTitles-Detail 3 2 2 2 2 2 3" xfId="16357" xr:uid="{00000000-0005-0000-0000-0000397F0000}"/>
    <cellStyle name="RowTitles-Detail 3 2 2 2 2 2 3 2" xfId="29023" xr:uid="{00000000-0005-0000-0000-00003A7F0000}"/>
    <cellStyle name="RowTitles-Detail 3 2 2 2 2 2 3 2 2" xfId="37810" xr:uid="{00000000-0005-0000-0000-00003B7F0000}"/>
    <cellStyle name="RowTitles-Detail 3 2 2 2 2 2 4" xfId="6919" xr:uid="{00000000-0005-0000-0000-00003C7F0000}"/>
    <cellStyle name="RowTitles-Detail 3 2 2 2 2 2 4 2" xfId="20443" xr:uid="{00000000-0005-0000-0000-00003D7F0000}"/>
    <cellStyle name="RowTitles-Detail 3 2 2 2 2 2 5" xfId="4855" xr:uid="{00000000-0005-0000-0000-00003E7F0000}"/>
    <cellStyle name="RowTitles-Detail 3 2 2 2 2 3" xfId="3577" xr:uid="{00000000-0005-0000-0000-00003F7F0000}"/>
    <cellStyle name="RowTitles-Detail 3 2 2 2 2 3 2" xfId="13208" xr:uid="{00000000-0005-0000-0000-0000407F0000}"/>
    <cellStyle name="RowTitles-Detail 3 2 2 2 2 3 2 2" xfId="23575" xr:uid="{00000000-0005-0000-0000-0000417F0000}"/>
    <cellStyle name="RowTitles-Detail 3 2 2 2 2 3 2 2 2" xfId="35005" xr:uid="{00000000-0005-0000-0000-0000427F0000}"/>
    <cellStyle name="RowTitles-Detail 3 2 2 2 2 3 2 3" xfId="32373" xr:uid="{00000000-0005-0000-0000-0000437F0000}"/>
    <cellStyle name="RowTitles-Detail 3 2 2 2 2 3 3" xfId="16817" xr:uid="{00000000-0005-0000-0000-0000447F0000}"/>
    <cellStyle name="RowTitles-Detail 3 2 2 2 2 3 3 2" xfId="29483" xr:uid="{00000000-0005-0000-0000-0000457F0000}"/>
    <cellStyle name="RowTitles-Detail 3 2 2 2 2 3 3 2 2" xfId="38263" xr:uid="{00000000-0005-0000-0000-0000467F0000}"/>
    <cellStyle name="RowTitles-Detail 3 2 2 2 2 3 4" xfId="8426" xr:uid="{00000000-0005-0000-0000-0000477F0000}"/>
    <cellStyle name="RowTitles-Detail 3 2 2 2 2 3 4 2" xfId="18551" xr:uid="{00000000-0005-0000-0000-0000487F0000}"/>
    <cellStyle name="RowTitles-Detail 3 2 2 2 2 3 5" xfId="19982" xr:uid="{00000000-0005-0000-0000-0000497F0000}"/>
    <cellStyle name="RowTitles-Detail 3 2 2 2 2 4" xfId="9220" xr:uid="{00000000-0005-0000-0000-00004A7F0000}"/>
    <cellStyle name="RowTitles-Detail 3 2 2 2 2 4 2" xfId="20283" xr:uid="{00000000-0005-0000-0000-00004B7F0000}"/>
    <cellStyle name="RowTitles-Detail 3 2 2 2 2 5" xfId="10171" xr:uid="{00000000-0005-0000-0000-00004C7F0000}"/>
    <cellStyle name="RowTitles-Detail 3 2 2 2 2 5 2" xfId="20001" xr:uid="{00000000-0005-0000-0000-00004D7F0000}"/>
    <cellStyle name="RowTitles-Detail 3 2 2 2 2 5 2 2" xfId="33272" xr:uid="{00000000-0005-0000-0000-00004E7F0000}"/>
    <cellStyle name="RowTitles-Detail 3 2 2 2 3" xfId="1075" xr:uid="{00000000-0005-0000-0000-00004F7F0000}"/>
    <cellStyle name="RowTitles-Detail 3 2 2 2 3 2" xfId="3070" xr:uid="{00000000-0005-0000-0000-0000507F0000}"/>
    <cellStyle name="RowTitles-Detail 3 2 2 2 3 2 2" xfId="12711" xr:uid="{00000000-0005-0000-0000-0000517F0000}"/>
    <cellStyle name="RowTitles-Detail 3 2 2 2 3 2 2 2" xfId="23111" xr:uid="{00000000-0005-0000-0000-0000527F0000}"/>
    <cellStyle name="RowTitles-Detail 3 2 2 2 3 2 2 2 2" xfId="34648" xr:uid="{00000000-0005-0000-0000-0000537F0000}"/>
    <cellStyle name="RowTitles-Detail 3 2 2 2 3 2 2 3" xfId="31992" xr:uid="{00000000-0005-0000-0000-0000547F0000}"/>
    <cellStyle name="RowTitles-Detail 3 2 2 2 3 2 3" xfId="16358" xr:uid="{00000000-0005-0000-0000-0000557F0000}"/>
    <cellStyle name="RowTitles-Detail 3 2 2 2 3 2 3 2" xfId="29024" xr:uid="{00000000-0005-0000-0000-0000567F0000}"/>
    <cellStyle name="RowTitles-Detail 3 2 2 2 3 2 3 2 2" xfId="37811" xr:uid="{00000000-0005-0000-0000-0000577F0000}"/>
    <cellStyle name="RowTitles-Detail 3 2 2 2 3 2 4" xfId="7139" xr:uid="{00000000-0005-0000-0000-0000587F0000}"/>
    <cellStyle name="RowTitles-Detail 3 2 2 2 3 2 4 2" xfId="24858" xr:uid="{00000000-0005-0000-0000-0000597F0000}"/>
    <cellStyle name="RowTitles-Detail 3 2 2 2 3 2 5" xfId="26570" xr:uid="{00000000-0005-0000-0000-00005A7F0000}"/>
    <cellStyle name="RowTitles-Detail 3 2 2 2 3 3" xfId="3853" xr:uid="{00000000-0005-0000-0000-00005B7F0000}"/>
    <cellStyle name="RowTitles-Detail 3 2 2 2 3 3 2" xfId="13479" xr:uid="{00000000-0005-0000-0000-00005C7F0000}"/>
    <cellStyle name="RowTitles-Detail 3 2 2 2 3 3 2 2" xfId="23840" xr:uid="{00000000-0005-0000-0000-00005D7F0000}"/>
    <cellStyle name="RowTitles-Detail 3 2 2 2 3 3 2 2 2" xfId="35170" xr:uid="{00000000-0005-0000-0000-00005E7F0000}"/>
    <cellStyle name="RowTitles-Detail 3 2 2 2 3 3 2 3" xfId="32566" xr:uid="{00000000-0005-0000-0000-00005F7F0000}"/>
    <cellStyle name="RowTitles-Detail 3 2 2 2 3 3 3" xfId="17072" xr:uid="{00000000-0005-0000-0000-0000607F0000}"/>
    <cellStyle name="RowTitles-Detail 3 2 2 2 3 3 3 2" xfId="29738" xr:uid="{00000000-0005-0000-0000-0000617F0000}"/>
    <cellStyle name="RowTitles-Detail 3 2 2 2 3 3 3 2 2" xfId="38516" xr:uid="{00000000-0005-0000-0000-0000627F0000}"/>
    <cellStyle name="RowTitles-Detail 3 2 2 2 3 3 4" xfId="8647" xr:uid="{00000000-0005-0000-0000-0000637F0000}"/>
    <cellStyle name="RowTitles-Detail 3 2 2 2 3 3 4 2" xfId="20765" xr:uid="{00000000-0005-0000-0000-0000647F0000}"/>
    <cellStyle name="RowTitles-Detail 3 2 2 2 3 3 5" xfId="7774" xr:uid="{00000000-0005-0000-0000-0000657F0000}"/>
    <cellStyle name="RowTitles-Detail 3 2 2 2 3 4" xfId="9443" xr:uid="{00000000-0005-0000-0000-0000667F0000}"/>
    <cellStyle name="RowTitles-Detail 3 2 2 2 3 4 2" xfId="25675" xr:uid="{00000000-0005-0000-0000-0000677F0000}"/>
    <cellStyle name="RowTitles-Detail 3 2 2 2 3 5" xfId="10791" xr:uid="{00000000-0005-0000-0000-0000687F0000}"/>
    <cellStyle name="RowTitles-Detail 3 2 2 2 3 5 2" xfId="21255" xr:uid="{00000000-0005-0000-0000-0000697F0000}"/>
    <cellStyle name="RowTitles-Detail 3 2 2 2 3 5 2 2" xfId="33511" xr:uid="{00000000-0005-0000-0000-00006A7F0000}"/>
    <cellStyle name="RowTitles-Detail 3 2 2 2 3 5 3" xfId="30645" xr:uid="{00000000-0005-0000-0000-00006B7F0000}"/>
    <cellStyle name="RowTitles-Detail 3 2 2 2 3 6" xfId="14476" xr:uid="{00000000-0005-0000-0000-00006C7F0000}"/>
    <cellStyle name="RowTitles-Detail 3 2 2 2 3 6 2" xfId="27169" xr:uid="{00000000-0005-0000-0000-00006D7F0000}"/>
    <cellStyle name="RowTitles-Detail 3 2 2 2 3 6 2 2" xfId="36005" xr:uid="{00000000-0005-0000-0000-00006E7F0000}"/>
    <cellStyle name="RowTitles-Detail 3 2 2 2 3 7" xfId="5598" xr:uid="{00000000-0005-0000-0000-00006F7F0000}"/>
    <cellStyle name="RowTitles-Detail 3 2 2 2 3 7 2" xfId="25222" xr:uid="{00000000-0005-0000-0000-0000707F0000}"/>
    <cellStyle name="RowTitles-Detail 3 2 2 2 3 8" xfId="25153" xr:uid="{00000000-0005-0000-0000-0000717F0000}"/>
    <cellStyle name="RowTitles-Detail 3 2 2 2 4" xfId="1308" xr:uid="{00000000-0005-0000-0000-0000727F0000}"/>
    <cellStyle name="RowTitles-Detail 3 2 2 2 4 2" xfId="3071" xr:uid="{00000000-0005-0000-0000-0000737F0000}"/>
    <cellStyle name="RowTitles-Detail 3 2 2 2 4 2 2" xfId="12712" xr:uid="{00000000-0005-0000-0000-0000747F0000}"/>
    <cellStyle name="RowTitles-Detail 3 2 2 2 4 2 2 2" xfId="23112" xr:uid="{00000000-0005-0000-0000-0000757F0000}"/>
    <cellStyle name="RowTitles-Detail 3 2 2 2 4 2 2 2 2" xfId="34649" xr:uid="{00000000-0005-0000-0000-0000767F0000}"/>
    <cellStyle name="RowTitles-Detail 3 2 2 2 4 2 2 3" xfId="31993" xr:uid="{00000000-0005-0000-0000-0000777F0000}"/>
    <cellStyle name="RowTitles-Detail 3 2 2 2 4 2 3" xfId="16359" xr:uid="{00000000-0005-0000-0000-0000787F0000}"/>
    <cellStyle name="RowTitles-Detail 3 2 2 2 4 2 3 2" xfId="29025" xr:uid="{00000000-0005-0000-0000-0000797F0000}"/>
    <cellStyle name="RowTitles-Detail 3 2 2 2 4 2 3 2 2" xfId="37812" xr:uid="{00000000-0005-0000-0000-00007A7F0000}"/>
    <cellStyle name="RowTitles-Detail 3 2 2 2 4 2 4" xfId="7681" xr:uid="{00000000-0005-0000-0000-00007B7F0000}"/>
    <cellStyle name="RowTitles-Detail 3 2 2 2 4 2 4 2" xfId="26034" xr:uid="{00000000-0005-0000-0000-00007C7F0000}"/>
    <cellStyle name="RowTitles-Detail 3 2 2 2 4 2 5" xfId="18806" xr:uid="{00000000-0005-0000-0000-00007D7F0000}"/>
    <cellStyle name="RowTitles-Detail 3 2 2 2 4 3" xfId="4086" xr:uid="{00000000-0005-0000-0000-00007E7F0000}"/>
    <cellStyle name="RowTitles-Detail 3 2 2 2 4 3 2" xfId="13708" xr:uid="{00000000-0005-0000-0000-00007F7F0000}"/>
    <cellStyle name="RowTitles-Detail 3 2 2 2 4 3 2 2" xfId="24060" xr:uid="{00000000-0005-0000-0000-0000807F0000}"/>
    <cellStyle name="RowTitles-Detail 3 2 2 2 4 3 2 2 2" xfId="35319" xr:uid="{00000000-0005-0000-0000-0000817F0000}"/>
    <cellStyle name="RowTitles-Detail 3 2 2 2 4 3 2 3" xfId="32738" xr:uid="{00000000-0005-0000-0000-0000827F0000}"/>
    <cellStyle name="RowTitles-Detail 3 2 2 2 4 3 3" xfId="17285" xr:uid="{00000000-0005-0000-0000-0000837F0000}"/>
    <cellStyle name="RowTitles-Detail 3 2 2 2 4 3 3 2" xfId="29951" xr:uid="{00000000-0005-0000-0000-0000847F0000}"/>
    <cellStyle name="RowTitles-Detail 3 2 2 2 4 3 3 2 2" xfId="38728" xr:uid="{00000000-0005-0000-0000-0000857F0000}"/>
    <cellStyle name="RowTitles-Detail 3 2 2 2 4 3 4" xfId="10004" xr:uid="{00000000-0005-0000-0000-0000867F0000}"/>
    <cellStyle name="RowTitles-Detail 3 2 2 2 4 3 4 2" xfId="26237" xr:uid="{00000000-0005-0000-0000-0000877F0000}"/>
    <cellStyle name="RowTitles-Detail 3 2 2 2 4 3 5" xfId="20004" xr:uid="{00000000-0005-0000-0000-0000887F0000}"/>
    <cellStyle name="RowTitles-Detail 3 2 2 2 4 4" xfId="10979" xr:uid="{00000000-0005-0000-0000-0000897F0000}"/>
    <cellStyle name="RowTitles-Detail 3 2 2 2 4 4 2" xfId="21418" xr:uid="{00000000-0005-0000-0000-00008A7F0000}"/>
    <cellStyle name="RowTitles-Detail 3 2 2 2 4 4 2 2" xfId="33604" xr:uid="{00000000-0005-0000-0000-00008B7F0000}"/>
    <cellStyle name="RowTitles-Detail 3 2 2 2 4 4 3" xfId="30753" xr:uid="{00000000-0005-0000-0000-00008C7F0000}"/>
    <cellStyle name="RowTitles-Detail 3 2 2 2 4 5" xfId="14686" xr:uid="{00000000-0005-0000-0000-00008D7F0000}"/>
    <cellStyle name="RowTitles-Detail 3 2 2 2 4 5 2" xfId="27371" xr:uid="{00000000-0005-0000-0000-00008E7F0000}"/>
    <cellStyle name="RowTitles-Detail 3 2 2 2 4 5 2 2" xfId="36199" xr:uid="{00000000-0005-0000-0000-00008F7F0000}"/>
    <cellStyle name="RowTitles-Detail 3 2 2 2 4 6" xfId="6134" xr:uid="{00000000-0005-0000-0000-0000907F0000}"/>
    <cellStyle name="RowTitles-Detail 3 2 2 2 4 6 2" xfId="19045" xr:uid="{00000000-0005-0000-0000-0000917F0000}"/>
    <cellStyle name="RowTitles-Detail 3 2 2 2 4 7" xfId="17797" xr:uid="{00000000-0005-0000-0000-0000927F0000}"/>
    <cellStyle name="RowTitles-Detail 3 2 2 2 5" xfId="1524" xr:uid="{00000000-0005-0000-0000-0000937F0000}"/>
    <cellStyle name="RowTitles-Detail 3 2 2 2 5 2" xfId="3072" xr:uid="{00000000-0005-0000-0000-0000947F0000}"/>
    <cellStyle name="RowTitles-Detail 3 2 2 2 5 2 2" xfId="12713" xr:uid="{00000000-0005-0000-0000-0000957F0000}"/>
    <cellStyle name="RowTitles-Detail 3 2 2 2 5 2 2 2" xfId="23113" xr:uid="{00000000-0005-0000-0000-0000967F0000}"/>
    <cellStyle name="RowTitles-Detail 3 2 2 2 5 2 2 2 2" xfId="34650" xr:uid="{00000000-0005-0000-0000-0000977F0000}"/>
    <cellStyle name="RowTitles-Detail 3 2 2 2 5 2 2 3" xfId="31994" xr:uid="{00000000-0005-0000-0000-0000987F0000}"/>
    <cellStyle name="RowTitles-Detail 3 2 2 2 5 2 3" xfId="16360" xr:uid="{00000000-0005-0000-0000-0000997F0000}"/>
    <cellStyle name="RowTitles-Detail 3 2 2 2 5 2 3 2" xfId="29026" xr:uid="{00000000-0005-0000-0000-00009A7F0000}"/>
    <cellStyle name="RowTitles-Detail 3 2 2 2 5 2 3 2 2" xfId="37813" xr:uid="{00000000-0005-0000-0000-00009B7F0000}"/>
    <cellStyle name="RowTitles-Detail 3 2 2 2 5 2 4" xfId="7682" xr:uid="{00000000-0005-0000-0000-00009C7F0000}"/>
    <cellStyle name="RowTitles-Detail 3 2 2 2 5 2 4 2" xfId="20726" xr:uid="{00000000-0005-0000-0000-00009D7F0000}"/>
    <cellStyle name="RowTitles-Detail 3 2 2 2 5 2 5" xfId="26583" xr:uid="{00000000-0005-0000-0000-00009E7F0000}"/>
    <cellStyle name="RowTitles-Detail 3 2 2 2 5 3" xfId="4302" xr:uid="{00000000-0005-0000-0000-00009F7F0000}"/>
    <cellStyle name="RowTitles-Detail 3 2 2 2 5 3 2" xfId="13924" xr:uid="{00000000-0005-0000-0000-0000A07F0000}"/>
    <cellStyle name="RowTitles-Detail 3 2 2 2 5 3 2 2" xfId="24265" xr:uid="{00000000-0005-0000-0000-0000A17F0000}"/>
    <cellStyle name="RowTitles-Detail 3 2 2 2 5 3 2 2 2" xfId="35459" xr:uid="{00000000-0005-0000-0000-0000A27F0000}"/>
    <cellStyle name="RowTitles-Detail 3 2 2 2 5 3 2 3" xfId="32899" xr:uid="{00000000-0005-0000-0000-0000A37F0000}"/>
    <cellStyle name="RowTitles-Detail 3 2 2 2 5 3 3" xfId="17483" xr:uid="{00000000-0005-0000-0000-0000A47F0000}"/>
    <cellStyle name="RowTitles-Detail 3 2 2 2 5 3 3 2" xfId="30149" xr:uid="{00000000-0005-0000-0000-0000A57F0000}"/>
    <cellStyle name="RowTitles-Detail 3 2 2 2 5 3 3 2 2" xfId="38926" xr:uid="{00000000-0005-0000-0000-0000A67F0000}"/>
    <cellStyle name="RowTitles-Detail 3 2 2 2 5 3 4" xfId="10005" xr:uid="{00000000-0005-0000-0000-0000A77F0000}"/>
    <cellStyle name="RowTitles-Detail 3 2 2 2 5 3 4 2" xfId="27005" xr:uid="{00000000-0005-0000-0000-0000A87F0000}"/>
    <cellStyle name="RowTitles-Detail 3 2 2 2 5 3 5" xfId="26658" xr:uid="{00000000-0005-0000-0000-0000A97F0000}"/>
    <cellStyle name="RowTitles-Detail 3 2 2 2 5 4" xfId="11195" xr:uid="{00000000-0005-0000-0000-0000AA7F0000}"/>
    <cellStyle name="RowTitles-Detail 3 2 2 2 5 4 2" xfId="21626" xr:uid="{00000000-0005-0000-0000-0000AB7F0000}"/>
    <cellStyle name="RowTitles-Detail 3 2 2 2 5 4 2 2" xfId="33744" xr:uid="{00000000-0005-0000-0000-0000AC7F0000}"/>
    <cellStyle name="RowTitles-Detail 3 2 2 2 5 4 3" xfId="30914" xr:uid="{00000000-0005-0000-0000-0000AD7F0000}"/>
    <cellStyle name="RowTitles-Detail 3 2 2 2 5 5" xfId="14902" xr:uid="{00000000-0005-0000-0000-0000AE7F0000}"/>
    <cellStyle name="RowTitles-Detail 3 2 2 2 5 5 2" xfId="27578" xr:uid="{00000000-0005-0000-0000-0000AF7F0000}"/>
    <cellStyle name="RowTitles-Detail 3 2 2 2 5 5 2 2" xfId="36397" xr:uid="{00000000-0005-0000-0000-0000B07F0000}"/>
    <cellStyle name="RowTitles-Detail 3 2 2 2 5 6" xfId="6135" xr:uid="{00000000-0005-0000-0000-0000B17F0000}"/>
    <cellStyle name="RowTitles-Detail 3 2 2 2 5 6 2" xfId="26003" xr:uid="{00000000-0005-0000-0000-0000B27F0000}"/>
    <cellStyle name="RowTitles-Detail 3 2 2 2 5 7" xfId="25536" xr:uid="{00000000-0005-0000-0000-0000B37F0000}"/>
    <cellStyle name="RowTitles-Detail 3 2 2 2 6" xfId="1726" xr:uid="{00000000-0005-0000-0000-0000B47F0000}"/>
    <cellStyle name="RowTitles-Detail 3 2 2 2 6 2" xfId="3073" xr:uid="{00000000-0005-0000-0000-0000B57F0000}"/>
    <cellStyle name="RowTitles-Detail 3 2 2 2 6 2 2" xfId="12714" xr:uid="{00000000-0005-0000-0000-0000B67F0000}"/>
    <cellStyle name="RowTitles-Detail 3 2 2 2 6 2 2 2" xfId="23114" xr:uid="{00000000-0005-0000-0000-0000B77F0000}"/>
    <cellStyle name="RowTitles-Detail 3 2 2 2 6 2 2 2 2" xfId="34651" xr:uid="{00000000-0005-0000-0000-0000B87F0000}"/>
    <cellStyle name="RowTitles-Detail 3 2 2 2 6 2 2 3" xfId="31995" xr:uid="{00000000-0005-0000-0000-0000B97F0000}"/>
    <cellStyle name="RowTitles-Detail 3 2 2 2 6 2 3" xfId="16361" xr:uid="{00000000-0005-0000-0000-0000BA7F0000}"/>
    <cellStyle name="RowTitles-Detail 3 2 2 2 6 2 3 2" xfId="29027" xr:uid="{00000000-0005-0000-0000-0000BB7F0000}"/>
    <cellStyle name="RowTitles-Detail 3 2 2 2 6 2 3 2 2" xfId="37814" xr:uid="{00000000-0005-0000-0000-0000BC7F0000}"/>
    <cellStyle name="RowTitles-Detail 3 2 2 2 6 2 4" xfId="7683" xr:uid="{00000000-0005-0000-0000-0000BD7F0000}"/>
    <cellStyle name="RowTitles-Detail 3 2 2 2 6 2 4 2" xfId="25940" xr:uid="{00000000-0005-0000-0000-0000BE7F0000}"/>
    <cellStyle name="RowTitles-Detail 3 2 2 2 6 2 5" xfId="18475" xr:uid="{00000000-0005-0000-0000-0000BF7F0000}"/>
    <cellStyle name="RowTitles-Detail 3 2 2 2 6 3" xfId="4504" xr:uid="{00000000-0005-0000-0000-0000C07F0000}"/>
    <cellStyle name="RowTitles-Detail 3 2 2 2 6 3 2" xfId="14126" xr:uid="{00000000-0005-0000-0000-0000C17F0000}"/>
    <cellStyle name="RowTitles-Detail 3 2 2 2 6 3 2 2" xfId="24458" xr:uid="{00000000-0005-0000-0000-0000C27F0000}"/>
    <cellStyle name="RowTitles-Detail 3 2 2 2 6 3 2 2 2" xfId="35590" xr:uid="{00000000-0005-0000-0000-0000C37F0000}"/>
    <cellStyle name="RowTitles-Detail 3 2 2 2 6 3 2 3" xfId="33051" xr:uid="{00000000-0005-0000-0000-0000C47F0000}"/>
    <cellStyle name="RowTitles-Detail 3 2 2 2 6 3 3" xfId="17670" xr:uid="{00000000-0005-0000-0000-0000C57F0000}"/>
    <cellStyle name="RowTitles-Detail 3 2 2 2 6 3 3 2" xfId="30336" xr:uid="{00000000-0005-0000-0000-0000C67F0000}"/>
    <cellStyle name="RowTitles-Detail 3 2 2 2 6 3 3 2 2" xfId="39113" xr:uid="{00000000-0005-0000-0000-0000C77F0000}"/>
    <cellStyle name="RowTitles-Detail 3 2 2 2 6 3 4" xfId="10006" xr:uid="{00000000-0005-0000-0000-0000C87F0000}"/>
    <cellStyle name="RowTitles-Detail 3 2 2 2 6 3 4 2" xfId="25086" xr:uid="{00000000-0005-0000-0000-0000C97F0000}"/>
    <cellStyle name="RowTitles-Detail 3 2 2 2 6 3 5" xfId="20808" xr:uid="{00000000-0005-0000-0000-0000CA7F0000}"/>
    <cellStyle name="RowTitles-Detail 3 2 2 2 6 4" xfId="11397" xr:uid="{00000000-0005-0000-0000-0000CB7F0000}"/>
    <cellStyle name="RowTitles-Detail 3 2 2 2 6 4 2" xfId="21822" xr:uid="{00000000-0005-0000-0000-0000CC7F0000}"/>
    <cellStyle name="RowTitles-Detail 3 2 2 2 6 4 2 2" xfId="33875" xr:uid="{00000000-0005-0000-0000-0000CD7F0000}"/>
    <cellStyle name="RowTitles-Detail 3 2 2 2 6 4 3" xfId="31066" xr:uid="{00000000-0005-0000-0000-0000CE7F0000}"/>
    <cellStyle name="RowTitles-Detail 3 2 2 2 6 5" xfId="15104" xr:uid="{00000000-0005-0000-0000-0000CF7F0000}"/>
    <cellStyle name="RowTitles-Detail 3 2 2 2 6 5 2" xfId="27773" xr:uid="{00000000-0005-0000-0000-0000D07F0000}"/>
    <cellStyle name="RowTitles-Detail 3 2 2 2 6 5 2 2" xfId="36584" xr:uid="{00000000-0005-0000-0000-0000D17F0000}"/>
    <cellStyle name="RowTitles-Detail 3 2 2 2 6 6" xfId="6136" xr:uid="{00000000-0005-0000-0000-0000D27F0000}"/>
    <cellStyle name="RowTitles-Detail 3 2 2 2 6 6 2" xfId="18104" xr:uid="{00000000-0005-0000-0000-0000D37F0000}"/>
    <cellStyle name="RowTitles-Detail 3 2 2 2 6 7" xfId="21046" xr:uid="{00000000-0005-0000-0000-0000D47F0000}"/>
    <cellStyle name="RowTitles-Detail 3 2 2 2 7" xfId="3068" xr:uid="{00000000-0005-0000-0000-0000D57F0000}"/>
    <cellStyle name="RowTitles-Detail 3 2 2 2 7 2" xfId="12709" xr:uid="{00000000-0005-0000-0000-0000D67F0000}"/>
    <cellStyle name="RowTitles-Detail 3 2 2 2 7 2 2" xfId="23109" xr:uid="{00000000-0005-0000-0000-0000D77F0000}"/>
    <cellStyle name="RowTitles-Detail 3 2 2 2 7 2 2 2" xfId="34646" xr:uid="{00000000-0005-0000-0000-0000D87F0000}"/>
    <cellStyle name="RowTitles-Detail 3 2 2 2 7 2 3" xfId="31990" xr:uid="{00000000-0005-0000-0000-0000D97F0000}"/>
    <cellStyle name="RowTitles-Detail 3 2 2 2 7 3" xfId="16356" xr:uid="{00000000-0005-0000-0000-0000DA7F0000}"/>
    <cellStyle name="RowTitles-Detail 3 2 2 2 7 3 2" xfId="29022" xr:uid="{00000000-0005-0000-0000-0000DB7F0000}"/>
    <cellStyle name="RowTitles-Detail 3 2 2 2 7 3 2 2" xfId="37809" xr:uid="{00000000-0005-0000-0000-0000DC7F0000}"/>
    <cellStyle name="RowTitles-Detail 3 2 2 2 7 4" xfId="6481" xr:uid="{00000000-0005-0000-0000-0000DD7F0000}"/>
    <cellStyle name="RowTitles-Detail 3 2 2 2 7 4 2" xfId="17945" xr:uid="{00000000-0005-0000-0000-0000DE7F0000}"/>
    <cellStyle name="RowTitles-Detail 3 2 2 2 7 5" xfId="26107" xr:uid="{00000000-0005-0000-0000-0000DF7F0000}"/>
    <cellStyle name="RowTitles-Detail 3 2 2 2 8" xfId="8870" xr:uid="{00000000-0005-0000-0000-0000E07F0000}"/>
    <cellStyle name="RowTitles-Detail 3 2 2 2 8 2" xfId="17873" xr:uid="{00000000-0005-0000-0000-0000E17F0000}"/>
    <cellStyle name="RowTitles-Detail 3 2 2 2 9" xfId="10551" xr:uid="{00000000-0005-0000-0000-0000E27F0000}"/>
    <cellStyle name="RowTitles-Detail 3 2 2 2 9 2" xfId="19090" xr:uid="{00000000-0005-0000-0000-0000E37F0000}"/>
    <cellStyle name="RowTitles-Detail 3 2 2 2 9 2 2" xfId="33214" xr:uid="{00000000-0005-0000-0000-0000E47F0000}"/>
    <cellStyle name="RowTitles-Detail 3 2 2 2_STUD aligned by INSTIT" xfId="5081" xr:uid="{00000000-0005-0000-0000-0000E57F0000}"/>
    <cellStyle name="RowTitles-Detail 3 2 2 3" xfId="503" xr:uid="{00000000-0005-0000-0000-0000E67F0000}"/>
    <cellStyle name="RowTitles-Detail 3 2 2 3 2" xfId="859" xr:uid="{00000000-0005-0000-0000-0000E77F0000}"/>
    <cellStyle name="RowTitles-Detail 3 2 2 3 2 2" xfId="3075" xr:uid="{00000000-0005-0000-0000-0000E87F0000}"/>
    <cellStyle name="RowTitles-Detail 3 2 2 3 2 2 2" xfId="12716" xr:uid="{00000000-0005-0000-0000-0000E97F0000}"/>
    <cellStyle name="RowTitles-Detail 3 2 2 3 2 2 2 2" xfId="23116" xr:uid="{00000000-0005-0000-0000-0000EA7F0000}"/>
    <cellStyle name="RowTitles-Detail 3 2 2 3 2 2 2 2 2" xfId="34653" xr:uid="{00000000-0005-0000-0000-0000EB7F0000}"/>
    <cellStyle name="RowTitles-Detail 3 2 2 3 2 2 2 3" xfId="31997" xr:uid="{00000000-0005-0000-0000-0000EC7F0000}"/>
    <cellStyle name="RowTitles-Detail 3 2 2 3 2 2 3" xfId="16363" xr:uid="{00000000-0005-0000-0000-0000ED7F0000}"/>
    <cellStyle name="RowTitles-Detail 3 2 2 3 2 2 3 2" xfId="29029" xr:uid="{00000000-0005-0000-0000-0000EE7F0000}"/>
    <cellStyle name="RowTitles-Detail 3 2 2 3 2 2 3 2 2" xfId="37816" xr:uid="{00000000-0005-0000-0000-0000EF7F0000}"/>
    <cellStyle name="RowTitles-Detail 3 2 2 3 2 2 4" xfId="6801" xr:uid="{00000000-0005-0000-0000-0000F07F0000}"/>
    <cellStyle name="RowTitles-Detail 3 2 2 3 2 2 4 2" xfId="19273" xr:uid="{00000000-0005-0000-0000-0000F17F0000}"/>
    <cellStyle name="RowTitles-Detail 3 2 2 3 2 2 5" xfId="24760" xr:uid="{00000000-0005-0000-0000-0000F27F0000}"/>
    <cellStyle name="RowTitles-Detail 3 2 2 3 2 3" xfId="3640" xr:uid="{00000000-0005-0000-0000-0000F37F0000}"/>
    <cellStyle name="RowTitles-Detail 3 2 2 3 2 3 2" xfId="13267" xr:uid="{00000000-0005-0000-0000-0000F47F0000}"/>
    <cellStyle name="RowTitles-Detail 3 2 2 3 2 3 2 2" xfId="23633" xr:uid="{00000000-0005-0000-0000-0000F57F0000}"/>
    <cellStyle name="RowTitles-Detail 3 2 2 3 2 3 2 2 2" xfId="35041" xr:uid="{00000000-0005-0000-0000-0000F67F0000}"/>
    <cellStyle name="RowTitles-Detail 3 2 2 3 2 3 2 3" xfId="32415" xr:uid="{00000000-0005-0000-0000-0000F77F0000}"/>
    <cellStyle name="RowTitles-Detail 3 2 2 3 2 3 3" xfId="16873" xr:uid="{00000000-0005-0000-0000-0000F87F0000}"/>
    <cellStyle name="RowTitles-Detail 3 2 2 3 2 3 3 2" xfId="29539" xr:uid="{00000000-0005-0000-0000-0000F97F0000}"/>
    <cellStyle name="RowTitles-Detail 3 2 2 3 2 3 3 2 2" xfId="38318" xr:uid="{00000000-0005-0000-0000-0000FA7F0000}"/>
    <cellStyle name="RowTitles-Detail 3 2 2 3 2 3 4" xfId="8307" xr:uid="{00000000-0005-0000-0000-0000FB7F0000}"/>
    <cellStyle name="RowTitles-Detail 3 2 2 3 2 3 4 2" xfId="18790" xr:uid="{00000000-0005-0000-0000-0000FC7F0000}"/>
    <cellStyle name="RowTitles-Detail 3 2 2 3 2 3 5" xfId="19781" xr:uid="{00000000-0005-0000-0000-0000FD7F0000}"/>
    <cellStyle name="RowTitles-Detail 3 2 2 3 2 4" xfId="9100" xr:uid="{00000000-0005-0000-0000-0000FE7F0000}"/>
    <cellStyle name="RowTitles-Detail 3 2 2 3 2 4 2" xfId="25032" xr:uid="{00000000-0005-0000-0000-0000FF7F0000}"/>
    <cellStyle name="RowTitles-Detail 3 2 2 3 2 5" xfId="10611" xr:uid="{00000000-0005-0000-0000-000000800000}"/>
    <cellStyle name="RowTitles-Detail 3 2 2 3 2 5 2" xfId="21094" xr:uid="{00000000-0005-0000-0000-000001800000}"/>
    <cellStyle name="RowTitles-Detail 3 2 2 3 2 5 2 2" xfId="33428" xr:uid="{00000000-0005-0000-0000-000002800000}"/>
    <cellStyle name="RowTitles-Detail 3 2 2 3 2 5 3" xfId="30544" xr:uid="{00000000-0005-0000-0000-000003800000}"/>
    <cellStyle name="RowTitles-Detail 3 2 2 3 2 6" xfId="14273" xr:uid="{00000000-0005-0000-0000-000004800000}"/>
    <cellStyle name="RowTitles-Detail 3 2 2 3 2 6 2" xfId="26974" xr:uid="{00000000-0005-0000-0000-000005800000}"/>
    <cellStyle name="RowTitles-Detail 3 2 2 3 2 6 2 2" xfId="35816" xr:uid="{00000000-0005-0000-0000-000006800000}"/>
    <cellStyle name="RowTitles-Detail 3 2 2 3 2 7" xfId="5329" xr:uid="{00000000-0005-0000-0000-000007800000}"/>
    <cellStyle name="RowTitles-Detail 3 2 2 3 2 7 2" xfId="25218" xr:uid="{00000000-0005-0000-0000-000008800000}"/>
    <cellStyle name="RowTitles-Detail 3 2 2 3 2 8" xfId="18357" xr:uid="{00000000-0005-0000-0000-000009800000}"/>
    <cellStyle name="RowTitles-Detail 3 2 2 3 3" xfId="1138" xr:uid="{00000000-0005-0000-0000-00000A800000}"/>
    <cellStyle name="RowTitles-Detail 3 2 2 3 3 2" xfId="3076" xr:uid="{00000000-0005-0000-0000-00000B800000}"/>
    <cellStyle name="RowTitles-Detail 3 2 2 3 3 2 2" xfId="12717" xr:uid="{00000000-0005-0000-0000-00000C800000}"/>
    <cellStyle name="RowTitles-Detail 3 2 2 3 3 2 2 2" xfId="23117" xr:uid="{00000000-0005-0000-0000-00000D800000}"/>
    <cellStyle name="RowTitles-Detail 3 2 2 3 3 2 2 2 2" xfId="34654" xr:uid="{00000000-0005-0000-0000-00000E800000}"/>
    <cellStyle name="RowTitles-Detail 3 2 2 3 3 2 2 3" xfId="31998" xr:uid="{00000000-0005-0000-0000-00000F800000}"/>
    <cellStyle name="RowTitles-Detail 3 2 2 3 3 2 3" xfId="16364" xr:uid="{00000000-0005-0000-0000-000010800000}"/>
    <cellStyle name="RowTitles-Detail 3 2 2 3 3 2 3 2" xfId="29030" xr:uid="{00000000-0005-0000-0000-000011800000}"/>
    <cellStyle name="RowTitles-Detail 3 2 2 3 3 2 3 2 2" xfId="37817" xr:uid="{00000000-0005-0000-0000-000012800000}"/>
    <cellStyle name="RowTitles-Detail 3 2 2 3 3 2 4" xfId="6975" xr:uid="{00000000-0005-0000-0000-000013800000}"/>
    <cellStyle name="RowTitles-Detail 3 2 2 3 3 2 4 2" xfId="17810" xr:uid="{00000000-0005-0000-0000-000014800000}"/>
    <cellStyle name="RowTitles-Detail 3 2 2 3 3 2 5" xfId="24691" xr:uid="{00000000-0005-0000-0000-000015800000}"/>
    <cellStyle name="RowTitles-Detail 3 2 2 3 3 3" xfId="3916" xr:uid="{00000000-0005-0000-0000-000016800000}"/>
    <cellStyle name="RowTitles-Detail 3 2 2 3 3 3 2" xfId="13538" xr:uid="{00000000-0005-0000-0000-000017800000}"/>
    <cellStyle name="RowTitles-Detail 3 2 2 3 3 3 2 2" xfId="23898" xr:uid="{00000000-0005-0000-0000-000018800000}"/>
    <cellStyle name="RowTitles-Detail 3 2 2 3 3 3 2 2 2" xfId="35206" xr:uid="{00000000-0005-0000-0000-000019800000}"/>
    <cellStyle name="RowTitles-Detail 3 2 2 3 3 3 2 3" xfId="32608" xr:uid="{00000000-0005-0000-0000-00001A800000}"/>
    <cellStyle name="RowTitles-Detail 3 2 2 3 3 3 3" xfId="17128" xr:uid="{00000000-0005-0000-0000-00001B800000}"/>
    <cellStyle name="RowTitles-Detail 3 2 2 3 3 3 3 2" xfId="29794" xr:uid="{00000000-0005-0000-0000-00001C800000}"/>
    <cellStyle name="RowTitles-Detail 3 2 2 3 3 3 3 2 2" xfId="38571" xr:uid="{00000000-0005-0000-0000-00001D800000}"/>
    <cellStyle name="RowTitles-Detail 3 2 2 3 3 3 4" xfId="8483" xr:uid="{00000000-0005-0000-0000-00001E800000}"/>
    <cellStyle name="RowTitles-Detail 3 2 2 3 3 3 4 2" xfId="26851" xr:uid="{00000000-0005-0000-0000-00001F800000}"/>
    <cellStyle name="RowTitles-Detail 3 2 2 3 3 3 5" xfId="19201" xr:uid="{00000000-0005-0000-0000-000020800000}"/>
    <cellStyle name="RowTitles-Detail 3 2 2 3 3 4" xfId="9279" xr:uid="{00000000-0005-0000-0000-000021800000}"/>
    <cellStyle name="RowTitles-Detail 3 2 2 3 3 4 2" xfId="26325" xr:uid="{00000000-0005-0000-0000-000022800000}"/>
    <cellStyle name="RowTitles-Detail 3 2 2 3 3 5" xfId="14516" xr:uid="{00000000-0005-0000-0000-000023800000}"/>
    <cellStyle name="RowTitles-Detail 3 2 2 3 3 5 2" xfId="27207" xr:uid="{00000000-0005-0000-0000-000024800000}"/>
    <cellStyle name="RowTitles-Detail 3 2 2 3 3 5 2 2" xfId="36042" xr:uid="{00000000-0005-0000-0000-000025800000}"/>
    <cellStyle name="RowTitles-Detail 3 2 2 3 4" xfId="1366" xr:uid="{00000000-0005-0000-0000-000026800000}"/>
    <cellStyle name="RowTitles-Detail 3 2 2 3 4 2" xfId="3077" xr:uid="{00000000-0005-0000-0000-000027800000}"/>
    <cellStyle name="RowTitles-Detail 3 2 2 3 4 2 2" xfId="12718" xr:uid="{00000000-0005-0000-0000-000028800000}"/>
    <cellStyle name="RowTitles-Detail 3 2 2 3 4 2 2 2" xfId="23118" xr:uid="{00000000-0005-0000-0000-000029800000}"/>
    <cellStyle name="RowTitles-Detail 3 2 2 3 4 2 2 2 2" xfId="34655" xr:uid="{00000000-0005-0000-0000-00002A800000}"/>
    <cellStyle name="RowTitles-Detail 3 2 2 3 4 2 2 3" xfId="31999" xr:uid="{00000000-0005-0000-0000-00002B800000}"/>
    <cellStyle name="RowTitles-Detail 3 2 2 3 4 2 3" xfId="16365" xr:uid="{00000000-0005-0000-0000-00002C800000}"/>
    <cellStyle name="RowTitles-Detail 3 2 2 3 4 2 3 2" xfId="29031" xr:uid="{00000000-0005-0000-0000-00002D800000}"/>
    <cellStyle name="RowTitles-Detail 3 2 2 3 4 2 3 2 2" xfId="37818" xr:uid="{00000000-0005-0000-0000-00002E800000}"/>
    <cellStyle name="RowTitles-Detail 3 2 2 3 4 2 4" xfId="7684" xr:uid="{00000000-0005-0000-0000-00002F800000}"/>
    <cellStyle name="RowTitles-Detail 3 2 2 3 4 2 4 2" xfId="20097" xr:uid="{00000000-0005-0000-0000-000030800000}"/>
    <cellStyle name="RowTitles-Detail 3 2 2 3 4 2 5" xfId="19988" xr:uid="{00000000-0005-0000-0000-000031800000}"/>
    <cellStyle name="RowTitles-Detail 3 2 2 3 4 3" xfId="4144" xr:uid="{00000000-0005-0000-0000-000032800000}"/>
    <cellStyle name="RowTitles-Detail 3 2 2 3 4 3 2" xfId="13766" xr:uid="{00000000-0005-0000-0000-000033800000}"/>
    <cellStyle name="RowTitles-Detail 3 2 2 3 4 3 2 2" xfId="24115" xr:uid="{00000000-0005-0000-0000-000034800000}"/>
    <cellStyle name="RowTitles-Detail 3 2 2 3 4 3 2 2 2" xfId="35355" xr:uid="{00000000-0005-0000-0000-000035800000}"/>
    <cellStyle name="RowTitles-Detail 3 2 2 3 4 3 2 3" xfId="32780" xr:uid="{00000000-0005-0000-0000-000036800000}"/>
    <cellStyle name="RowTitles-Detail 3 2 2 3 4 3 3" xfId="17340" xr:uid="{00000000-0005-0000-0000-000037800000}"/>
    <cellStyle name="RowTitles-Detail 3 2 2 3 4 3 3 2" xfId="30006" xr:uid="{00000000-0005-0000-0000-000038800000}"/>
    <cellStyle name="RowTitles-Detail 3 2 2 3 4 3 3 2 2" xfId="38783" xr:uid="{00000000-0005-0000-0000-000039800000}"/>
    <cellStyle name="RowTitles-Detail 3 2 2 3 4 3 4" xfId="10007" xr:uid="{00000000-0005-0000-0000-00003A800000}"/>
    <cellStyle name="RowTitles-Detail 3 2 2 3 4 3 4 2" xfId="19642" xr:uid="{00000000-0005-0000-0000-00003B800000}"/>
    <cellStyle name="RowTitles-Detail 3 2 2 3 4 3 5" xfId="18655" xr:uid="{00000000-0005-0000-0000-00003C800000}"/>
    <cellStyle name="RowTitles-Detail 3 2 2 3 4 4" xfId="11037" xr:uid="{00000000-0005-0000-0000-00003D800000}"/>
    <cellStyle name="RowTitles-Detail 3 2 2 3 4 4 2" xfId="21474" xr:uid="{00000000-0005-0000-0000-00003E800000}"/>
    <cellStyle name="RowTitles-Detail 3 2 2 3 4 4 2 2" xfId="33640" xr:uid="{00000000-0005-0000-0000-00003F800000}"/>
    <cellStyle name="RowTitles-Detail 3 2 2 3 4 4 3" xfId="30795" xr:uid="{00000000-0005-0000-0000-000040800000}"/>
    <cellStyle name="RowTitles-Detail 3 2 2 3 4 5" xfId="14744" xr:uid="{00000000-0005-0000-0000-000041800000}"/>
    <cellStyle name="RowTitles-Detail 3 2 2 3 4 5 2" xfId="27427" xr:uid="{00000000-0005-0000-0000-000042800000}"/>
    <cellStyle name="RowTitles-Detail 3 2 2 3 4 5 2 2" xfId="36254" xr:uid="{00000000-0005-0000-0000-000043800000}"/>
    <cellStyle name="RowTitles-Detail 3 2 2 3 4 6" xfId="6137" xr:uid="{00000000-0005-0000-0000-000044800000}"/>
    <cellStyle name="RowTitles-Detail 3 2 2 3 4 6 2" xfId="26898" xr:uid="{00000000-0005-0000-0000-000045800000}"/>
    <cellStyle name="RowTitles-Detail 3 2 2 3 4 7" xfId="20664" xr:uid="{00000000-0005-0000-0000-000046800000}"/>
    <cellStyle name="RowTitles-Detail 3 2 2 3 5" xfId="1582" xr:uid="{00000000-0005-0000-0000-000047800000}"/>
    <cellStyle name="RowTitles-Detail 3 2 2 3 5 2" xfId="3078" xr:uid="{00000000-0005-0000-0000-000048800000}"/>
    <cellStyle name="RowTitles-Detail 3 2 2 3 5 2 2" xfId="12719" xr:uid="{00000000-0005-0000-0000-000049800000}"/>
    <cellStyle name="RowTitles-Detail 3 2 2 3 5 2 2 2" xfId="23119" xr:uid="{00000000-0005-0000-0000-00004A800000}"/>
    <cellStyle name="RowTitles-Detail 3 2 2 3 5 2 2 2 2" xfId="34656" xr:uid="{00000000-0005-0000-0000-00004B800000}"/>
    <cellStyle name="RowTitles-Detail 3 2 2 3 5 2 2 3" xfId="32000" xr:uid="{00000000-0005-0000-0000-00004C800000}"/>
    <cellStyle name="RowTitles-Detail 3 2 2 3 5 2 3" xfId="16366" xr:uid="{00000000-0005-0000-0000-00004D800000}"/>
    <cellStyle name="RowTitles-Detail 3 2 2 3 5 2 3 2" xfId="29032" xr:uid="{00000000-0005-0000-0000-00004E800000}"/>
    <cellStyle name="RowTitles-Detail 3 2 2 3 5 2 3 2 2" xfId="37819" xr:uid="{00000000-0005-0000-0000-00004F800000}"/>
    <cellStyle name="RowTitles-Detail 3 2 2 3 5 2 4" xfId="7685" xr:uid="{00000000-0005-0000-0000-000050800000}"/>
    <cellStyle name="RowTitles-Detail 3 2 2 3 5 2 4 2" xfId="20687" xr:uid="{00000000-0005-0000-0000-000051800000}"/>
    <cellStyle name="RowTitles-Detail 3 2 2 3 5 2 5" xfId="18778" xr:uid="{00000000-0005-0000-0000-000052800000}"/>
    <cellStyle name="RowTitles-Detail 3 2 2 3 5 3" xfId="4360" xr:uid="{00000000-0005-0000-0000-000053800000}"/>
    <cellStyle name="RowTitles-Detail 3 2 2 3 5 3 2" xfId="13982" xr:uid="{00000000-0005-0000-0000-000054800000}"/>
    <cellStyle name="RowTitles-Detail 3 2 2 3 5 3 2 2" xfId="24321" xr:uid="{00000000-0005-0000-0000-000055800000}"/>
    <cellStyle name="RowTitles-Detail 3 2 2 3 5 3 2 2 2" xfId="35495" xr:uid="{00000000-0005-0000-0000-000056800000}"/>
    <cellStyle name="RowTitles-Detail 3 2 2 3 5 3 2 3" xfId="32941" xr:uid="{00000000-0005-0000-0000-000057800000}"/>
    <cellStyle name="RowTitles-Detail 3 2 2 3 5 3 3" xfId="17538" xr:uid="{00000000-0005-0000-0000-000058800000}"/>
    <cellStyle name="RowTitles-Detail 3 2 2 3 5 3 3 2" xfId="30204" xr:uid="{00000000-0005-0000-0000-000059800000}"/>
    <cellStyle name="RowTitles-Detail 3 2 2 3 5 3 3 2 2" xfId="38981" xr:uid="{00000000-0005-0000-0000-00005A800000}"/>
    <cellStyle name="RowTitles-Detail 3 2 2 3 5 3 4" xfId="10008" xr:uid="{00000000-0005-0000-0000-00005B800000}"/>
    <cellStyle name="RowTitles-Detail 3 2 2 3 5 3 4 2" xfId="8045" xr:uid="{00000000-0005-0000-0000-00005C800000}"/>
    <cellStyle name="RowTitles-Detail 3 2 2 3 5 3 5" xfId="17838" xr:uid="{00000000-0005-0000-0000-00005D800000}"/>
    <cellStyle name="RowTitles-Detail 3 2 2 3 5 4" xfId="11253" xr:uid="{00000000-0005-0000-0000-00005E800000}"/>
    <cellStyle name="RowTitles-Detail 3 2 2 3 5 4 2" xfId="21682" xr:uid="{00000000-0005-0000-0000-00005F800000}"/>
    <cellStyle name="RowTitles-Detail 3 2 2 3 5 4 2 2" xfId="33780" xr:uid="{00000000-0005-0000-0000-000060800000}"/>
    <cellStyle name="RowTitles-Detail 3 2 2 3 5 4 3" xfId="30956" xr:uid="{00000000-0005-0000-0000-000061800000}"/>
    <cellStyle name="RowTitles-Detail 3 2 2 3 5 5" xfId="14960" xr:uid="{00000000-0005-0000-0000-000062800000}"/>
    <cellStyle name="RowTitles-Detail 3 2 2 3 5 5 2" xfId="27634" xr:uid="{00000000-0005-0000-0000-000063800000}"/>
    <cellStyle name="RowTitles-Detail 3 2 2 3 5 5 2 2" xfId="36452" xr:uid="{00000000-0005-0000-0000-000064800000}"/>
    <cellStyle name="RowTitles-Detail 3 2 2 3 5 6" xfId="6138" xr:uid="{00000000-0005-0000-0000-000065800000}"/>
    <cellStyle name="RowTitles-Detail 3 2 2 3 5 6 2" xfId="4630" xr:uid="{00000000-0005-0000-0000-000066800000}"/>
    <cellStyle name="RowTitles-Detail 3 2 2 3 5 7" xfId="25162" xr:uid="{00000000-0005-0000-0000-000067800000}"/>
    <cellStyle name="RowTitles-Detail 3 2 2 3 6" xfId="1784" xr:uid="{00000000-0005-0000-0000-000068800000}"/>
    <cellStyle name="RowTitles-Detail 3 2 2 3 6 2" xfId="3079" xr:uid="{00000000-0005-0000-0000-000069800000}"/>
    <cellStyle name="RowTitles-Detail 3 2 2 3 6 2 2" xfId="12720" xr:uid="{00000000-0005-0000-0000-00006A800000}"/>
    <cellStyle name="RowTitles-Detail 3 2 2 3 6 2 2 2" xfId="23120" xr:uid="{00000000-0005-0000-0000-00006B800000}"/>
    <cellStyle name="RowTitles-Detail 3 2 2 3 6 2 2 2 2" xfId="34657" xr:uid="{00000000-0005-0000-0000-00006C800000}"/>
    <cellStyle name="RowTitles-Detail 3 2 2 3 6 2 2 3" xfId="32001" xr:uid="{00000000-0005-0000-0000-00006D800000}"/>
    <cellStyle name="RowTitles-Detail 3 2 2 3 6 2 3" xfId="16367" xr:uid="{00000000-0005-0000-0000-00006E800000}"/>
    <cellStyle name="RowTitles-Detail 3 2 2 3 6 2 3 2" xfId="29033" xr:uid="{00000000-0005-0000-0000-00006F800000}"/>
    <cellStyle name="RowTitles-Detail 3 2 2 3 6 2 3 2 2" xfId="37820" xr:uid="{00000000-0005-0000-0000-000070800000}"/>
    <cellStyle name="RowTitles-Detail 3 2 2 3 6 2 4" xfId="7686" xr:uid="{00000000-0005-0000-0000-000071800000}"/>
    <cellStyle name="RowTitles-Detail 3 2 2 3 6 2 4 2" xfId="19611" xr:uid="{00000000-0005-0000-0000-000072800000}"/>
    <cellStyle name="RowTitles-Detail 3 2 2 3 6 2 5" xfId="26681" xr:uid="{00000000-0005-0000-0000-000073800000}"/>
    <cellStyle name="RowTitles-Detail 3 2 2 3 6 3" xfId="4562" xr:uid="{00000000-0005-0000-0000-000074800000}"/>
    <cellStyle name="RowTitles-Detail 3 2 2 3 6 3 2" xfId="14184" xr:uid="{00000000-0005-0000-0000-000075800000}"/>
    <cellStyle name="RowTitles-Detail 3 2 2 3 6 3 2 2" xfId="24513" xr:uid="{00000000-0005-0000-0000-000076800000}"/>
    <cellStyle name="RowTitles-Detail 3 2 2 3 6 3 2 2 2" xfId="35626" xr:uid="{00000000-0005-0000-0000-000077800000}"/>
    <cellStyle name="RowTitles-Detail 3 2 2 3 6 3 2 3" xfId="33093" xr:uid="{00000000-0005-0000-0000-000078800000}"/>
    <cellStyle name="RowTitles-Detail 3 2 2 3 6 3 3" xfId="17725" xr:uid="{00000000-0005-0000-0000-000079800000}"/>
    <cellStyle name="RowTitles-Detail 3 2 2 3 6 3 3 2" xfId="30391" xr:uid="{00000000-0005-0000-0000-00007A800000}"/>
    <cellStyle name="RowTitles-Detail 3 2 2 3 6 3 3 2 2" xfId="39168" xr:uid="{00000000-0005-0000-0000-00007B800000}"/>
    <cellStyle name="RowTitles-Detail 3 2 2 3 6 3 4" xfId="10009" xr:uid="{00000000-0005-0000-0000-00007C800000}"/>
    <cellStyle name="RowTitles-Detail 3 2 2 3 6 3 4 2" xfId="19913" xr:uid="{00000000-0005-0000-0000-00007D800000}"/>
    <cellStyle name="RowTitles-Detail 3 2 2 3 6 3 5" xfId="26790" xr:uid="{00000000-0005-0000-0000-00007E800000}"/>
    <cellStyle name="RowTitles-Detail 3 2 2 3 6 4" xfId="11455" xr:uid="{00000000-0005-0000-0000-00007F800000}"/>
    <cellStyle name="RowTitles-Detail 3 2 2 3 6 4 2" xfId="21878" xr:uid="{00000000-0005-0000-0000-000080800000}"/>
    <cellStyle name="RowTitles-Detail 3 2 2 3 6 4 2 2" xfId="33911" xr:uid="{00000000-0005-0000-0000-000081800000}"/>
    <cellStyle name="RowTitles-Detail 3 2 2 3 6 4 3" xfId="31108" xr:uid="{00000000-0005-0000-0000-000082800000}"/>
    <cellStyle name="RowTitles-Detail 3 2 2 3 6 5" xfId="15162" xr:uid="{00000000-0005-0000-0000-000083800000}"/>
    <cellStyle name="RowTitles-Detail 3 2 2 3 6 5 2" xfId="27829" xr:uid="{00000000-0005-0000-0000-000084800000}"/>
    <cellStyle name="RowTitles-Detail 3 2 2 3 6 5 2 2" xfId="36639" xr:uid="{00000000-0005-0000-0000-000085800000}"/>
    <cellStyle name="RowTitles-Detail 3 2 2 3 6 6" xfId="6139" xr:uid="{00000000-0005-0000-0000-000086800000}"/>
    <cellStyle name="RowTitles-Detail 3 2 2 3 6 6 2" xfId="25240" xr:uid="{00000000-0005-0000-0000-000087800000}"/>
    <cellStyle name="RowTitles-Detail 3 2 2 3 6 7" xfId="25539" xr:uid="{00000000-0005-0000-0000-000088800000}"/>
    <cellStyle name="RowTitles-Detail 3 2 2 3 7" xfId="3074" xr:uid="{00000000-0005-0000-0000-000089800000}"/>
    <cellStyle name="RowTitles-Detail 3 2 2 3 7 2" xfId="12715" xr:uid="{00000000-0005-0000-0000-00008A800000}"/>
    <cellStyle name="RowTitles-Detail 3 2 2 3 7 2 2" xfId="23115" xr:uid="{00000000-0005-0000-0000-00008B800000}"/>
    <cellStyle name="RowTitles-Detail 3 2 2 3 7 2 2 2" xfId="34652" xr:uid="{00000000-0005-0000-0000-00008C800000}"/>
    <cellStyle name="RowTitles-Detail 3 2 2 3 7 2 3" xfId="31996" xr:uid="{00000000-0005-0000-0000-00008D800000}"/>
    <cellStyle name="RowTitles-Detail 3 2 2 3 7 3" xfId="16362" xr:uid="{00000000-0005-0000-0000-00008E800000}"/>
    <cellStyle name="RowTitles-Detail 3 2 2 3 7 3 2" xfId="29028" xr:uid="{00000000-0005-0000-0000-00008F800000}"/>
    <cellStyle name="RowTitles-Detail 3 2 2 3 7 3 2 2" xfId="37815" xr:uid="{00000000-0005-0000-0000-000090800000}"/>
    <cellStyle name="RowTitles-Detail 3 2 2 3 7 4" xfId="6538" xr:uid="{00000000-0005-0000-0000-000091800000}"/>
    <cellStyle name="RowTitles-Detail 3 2 2 3 7 4 2" xfId="19069" xr:uid="{00000000-0005-0000-0000-000092800000}"/>
    <cellStyle name="RowTitles-Detail 3 2 2 3 7 5" xfId="24669" xr:uid="{00000000-0005-0000-0000-000093800000}"/>
    <cellStyle name="RowTitles-Detail 3 2 2 3 8" xfId="3373" xr:uid="{00000000-0005-0000-0000-000094800000}"/>
    <cellStyle name="RowTitles-Detail 3 2 2 3 8 2" xfId="13014" xr:uid="{00000000-0005-0000-0000-000095800000}"/>
    <cellStyle name="RowTitles-Detail 3 2 2 3 8 2 2" xfId="23383" xr:uid="{00000000-0005-0000-0000-000096800000}"/>
    <cellStyle name="RowTitles-Detail 3 2 2 3 8 2 2 2" xfId="34892" xr:uid="{00000000-0005-0000-0000-000097800000}"/>
    <cellStyle name="RowTitles-Detail 3 2 2 3 8 2 3" xfId="32243" xr:uid="{00000000-0005-0000-0000-000098800000}"/>
    <cellStyle name="RowTitles-Detail 3 2 2 3 8 3" xfId="16625" xr:uid="{00000000-0005-0000-0000-000099800000}"/>
    <cellStyle name="RowTitles-Detail 3 2 2 3 8 3 2" xfId="29291" xr:uid="{00000000-0005-0000-0000-00009A800000}"/>
    <cellStyle name="RowTitles-Detail 3 2 2 3 8 3 2 2" xfId="38078" xr:uid="{00000000-0005-0000-0000-00009B800000}"/>
    <cellStyle name="RowTitles-Detail 3 2 2 3 8 4" xfId="8828" xr:uid="{00000000-0005-0000-0000-00009C800000}"/>
    <cellStyle name="RowTitles-Detail 3 2 2 3 8 4 2" xfId="19293" xr:uid="{00000000-0005-0000-0000-00009D800000}"/>
    <cellStyle name="RowTitles-Detail 3 2 2 3 8 5" xfId="18401" xr:uid="{00000000-0005-0000-0000-00009E800000}"/>
    <cellStyle name="RowTitles-Detail 3 2 2 3 9" xfId="10299" xr:uid="{00000000-0005-0000-0000-00009F800000}"/>
    <cellStyle name="RowTitles-Detail 3 2 2 3 9 2" xfId="25350" xr:uid="{00000000-0005-0000-0000-0000A0800000}"/>
    <cellStyle name="RowTitles-Detail 3 2 2 3 9 2 2" xfId="35702" xr:uid="{00000000-0005-0000-0000-0000A1800000}"/>
    <cellStyle name="RowTitles-Detail 3 2 2 3_STUD aligned by INSTIT" xfId="5082" xr:uid="{00000000-0005-0000-0000-0000A2800000}"/>
    <cellStyle name="RowTitles-Detail 3 2 2 4" xfId="533" xr:uid="{00000000-0005-0000-0000-0000A3800000}"/>
    <cellStyle name="RowTitles-Detail 3 2 2 4 2" xfId="889" xr:uid="{00000000-0005-0000-0000-0000A4800000}"/>
    <cellStyle name="RowTitles-Detail 3 2 2 4 2 2" xfId="3081" xr:uid="{00000000-0005-0000-0000-0000A5800000}"/>
    <cellStyle name="RowTitles-Detail 3 2 2 4 2 2 2" xfId="12722" xr:uid="{00000000-0005-0000-0000-0000A6800000}"/>
    <cellStyle name="RowTitles-Detail 3 2 2 4 2 2 2 2" xfId="23122" xr:uid="{00000000-0005-0000-0000-0000A7800000}"/>
    <cellStyle name="RowTitles-Detail 3 2 2 4 2 2 2 2 2" xfId="34659" xr:uid="{00000000-0005-0000-0000-0000A8800000}"/>
    <cellStyle name="RowTitles-Detail 3 2 2 4 2 2 2 3" xfId="32003" xr:uid="{00000000-0005-0000-0000-0000A9800000}"/>
    <cellStyle name="RowTitles-Detail 3 2 2 4 2 2 3" xfId="16369" xr:uid="{00000000-0005-0000-0000-0000AA800000}"/>
    <cellStyle name="RowTitles-Detail 3 2 2 4 2 2 3 2" xfId="29035" xr:uid="{00000000-0005-0000-0000-0000AB800000}"/>
    <cellStyle name="RowTitles-Detail 3 2 2 4 2 2 3 2 2" xfId="37822" xr:uid="{00000000-0005-0000-0000-0000AC800000}"/>
    <cellStyle name="RowTitles-Detail 3 2 2 4 2 2 4" xfId="6831" xr:uid="{00000000-0005-0000-0000-0000AD800000}"/>
    <cellStyle name="RowTitles-Detail 3 2 2 4 2 2 4 2" xfId="20675" xr:uid="{00000000-0005-0000-0000-0000AE800000}"/>
    <cellStyle name="RowTitles-Detail 3 2 2 4 2 2 5" xfId="19725" xr:uid="{00000000-0005-0000-0000-0000AF800000}"/>
    <cellStyle name="RowTitles-Detail 3 2 2 4 2 3" xfId="3670" xr:uid="{00000000-0005-0000-0000-0000B0800000}"/>
    <cellStyle name="RowTitles-Detail 3 2 2 4 2 3 2" xfId="13297" xr:uid="{00000000-0005-0000-0000-0000B1800000}"/>
    <cellStyle name="RowTitles-Detail 3 2 2 4 2 3 2 2" xfId="23663" xr:uid="{00000000-0005-0000-0000-0000B2800000}"/>
    <cellStyle name="RowTitles-Detail 3 2 2 4 2 3 2 2 2" xfId="35067" xr:uid="{00000000-0005-0000-0000-0000B3800000}"/>
    <cellStyle name="RowTitles-Detail 3 2 2 4 2 3 2 3" xfId="32445" xr:uid="{00000000-0005-0000-0000-0000B4800000}"/>
    <cellStyle name="RowTitles-Detail 3 2 2 4 2 3 3" xfId="16903" xr:uid="{00000000-0005-0000-0000-0000B5800000}"/>
    <cellStyle name="RowTitles-Detail 3 2 2 4 2 3 3 2" xfId="29569" xr:uid="{00000000-0005-0000-0000-0000B6800000}"/>
    <cellStyle name="RowTitles-Detail 3 2 2 4 2 3 3 2 2" xfId="38348" xr:uid="{00000000-0005-0000-0000-0000B7800000}"/>
    <cellStyle name="RowTitles-Detail 3 2 2 4 2 3 4" xfId="8337" xr:uid="{00000000-0005-0000-0000-0000B8800000}"/>
    <cellStyle name="RowTitles-Detail 3 2 2 4 2 3 4 2" xfId="26870" xr:uid="{00000000-0005-0000-0000-0000B9800000}"/>
    <cellStyle name="RowTitles-Detail 3 2 2 4 2 3 5" xfId="19237" xr:uid="{00000000-0005-0000-0000-0000BA800000}"/>
    <cellStyle name="RowTitles-Detail 3 2 2 4 2 4" xfId="9130" xr:uid="{00000000-0005-0000-0000-0000BB800000}"/>
    <cellStyle name="RowTitles-Detail 3 2 2 4 2 4 2" xfId="25515" xr:uid="{00000000-0005-0000-0000-0000BC800000}"/>
    <cellStyle name="RowTitles-Detail 3 2 2 4 2 5" xfId="10641" xr:uid="{00000000-0005-0000-0000-0000BD800000}"/>
    <cellStyle name="RowTitles-Detail 3 2 2 4 2 5 2" xfId="21124" xr:uid="{00000000-0005-0000-0000-0000BE800000}"/>
    <cellStyle name="RowTitles-Detail 3 2 2 4 2 5 2 2" xfId="33454" xr:uid="{00000000-0005-0000-0000-0000BF800000}"/>
    <cellStyle name="RowTitles-Detail 3 2 2 4 2 5 3" xfId="30574" xr:uid="{00000000-0005-0000-0000-0000C0800000}"/>
    <cellStyle name="RowTitles-Detail 3 2 2 4 2 6" xfId="14299" xr:uid="{00000000-0005-0000-0000-0000C1800000}"/>
    <cellStyle name="RowTitles-Detail 3 2 2 4 2 6 2" xfId="27000" xr:uid="{00000000-0005-0000-0000-0000C2800000}"/>
    <cellStyle name="RowTitles-Detail 3 2 2 4 2 6 2 2" xfId="35842" xr:uid="{00000000-0005-0000-0000-0000C3800000}"/>
    <cellStyle name="RowTitles-Detail 3 2 2 4 3" xfId="1168" xr:uid="{00000000-0005-0000-0000-0000C4800000}"/>
    <cellStyle name="RowTitles-Detail 3 2 2 4 3 2" xfId="3082" xr:uid="{00000000-0005-0000-0000-0000C5800000}"/>
    <cellStyle name="RowTitles-Detail 3 2 2 4 3 2 2" xfId="12723" xr:uid="{00000000-0005-0000-0000-0000C6800000}"/>
    <cellStyle name="RowTitles-Detail 3 2 2 4 3 2 2 2" xfId="23123" xr:uid="{00000000-0005-0000-0000-0000C7800000}"/>
    <cellStyle name="RowTitles-Detail 3 2 2 4 3 2 2 2 2" xfId="34660" xr:uid="{00000000-0005-0000-0000-0000C8800000}"/>
    <cellStyle name="RowTitles-Detail 3 2 2 4 3 2 2 3" xfId="32004" xr:uid="{00000000-0005-0000-0000-0000C9800000}"/>
    <cellStyle name="RowTitles-Detail 3 2 2 4 3 2 3" xfId="16370" xr:uid="{00000000-0005-0000-0000-0000CA800000}"/>
    <cellStyle name="RowTitles-Detail 3 2 2 4 3 2 3 2" xfId="29036" xr:uid="{00000000-0005-0000-0000-0000CB800000}"/>
    <cellStyle name="RowTitles-Detail 3 2 2 4 3 2 3 2 2" xfId="37823" xr:uid="{00000000-0005-0000-0000-0000CC800000}"/>
    <cellStyle name="RowTitles-Detail 3 2 2 4 3 2 4" xfId="7005" xr:uid="{00000000-0005-0000-0000-0000CD800000}"/>
    <cellStyle name="RowTitles-Detail 3 2 2 4 3 2 4 2" xfId="25021" xr:uid="{00000000-0005-0000-0000-0000CE800000}"/>
    <cellStyle name="RowTitles-Detail 3 2 2 4 3 2 5" xfId="20605" xr:uid="{00000000-0005-0000-0000-0000CF800000}"/>
    <cellStyle name="RowTitles-Detail 3 2 2 4 3 3" xfId="3946" xr:uid="{00000000-0005-0000-0000-0000D0800000}"/>
    <cellStyle name="RowTitles-Detail 3 2 2 4 3 3 2" xfId="13568" xr:uid="{00000000-0005-0000-0000-0000D1800000}"/>
    <cellStyle name="RowTitles-Detail 3 2 2 4 3 3 2 2" xfId="23928" xr:uid="{00000000-0005-0000-0000-0000D2800000}"/>
    <cellStyle name="RowTitles-Detail 3 2 2 4 3 3 2 2 2" xfId="35232" xr:uid="{00000000-0005-0000-0000-0000D3800000}"/>
    <cellStyle name="RowTitles-Detail 3 2 2 4 3 3 2 3" xfId="32638" xr:uid="{00000000-0005-0000-0000-0000D4800000}"/>
    <cellStyle name="RowTitles-Detail 3 2 2 4 3 3 3" xfId="17158" xr:uid="{00000000-0005-0000-0000-0000D5800000}"/>
    <cellStyle name="RowTitles-Detail 3 2 2 4 3 3 3 2" xfId="29824" xr:uid="{00000000-0005-0000-0000-0000D6800000}"/>
    <cellStyle name="RowTitles-Detail 3 2 2 4 3 3 3 2 2" xfId="38601" xr:uid="{00000000-0005-0000-0000-0000D7800000}"/>
    <cellStyle name="RowTitles-Detail 3 2 2 4 3 3 4" xfId="8513" xr:uid="{00000000-0005-0000-0000-0000D8800000}"/>
    <cellStyle name="RowTitles-Detail 3 2 2 4 3 3 4 2" xfId="24700" xr:uid="{00000000-0005-0000-0000-0000D9800000}"/>
    <cellStyle name="RowTitles-Detail 3 2 2 4 3 3 5" xfId="26251" xr:uid="{00000000-0005-0000-0000-0000DA800000}"/>
    <cellStyle name="RowTitles-Detail 3 2 2 4 3 4" xfId="9309" xr:uid="{00000000-0005-0000-0000-0000DB800000}"/>
    <cellStyle name="RowTitles-Detail 3 2 2 4 3 4 2" xfId="24868" xr:uid="{00000000-0005-0000-0000-0000DC800000}"/>
    <cellStyle name="RowTitles-Detail 3 2 2 4 3 5" xfId="14546" xr:uid="{00000000-0005-0000-0000-0000DD800000}"/>
    <cellStyle name="RowTitles-Detail 3 2 2 4 3 5 2" xfId="27237" xr:uid="{00000000-0005-0000-0000-0000DE800000}"/>
    <cellStyle name="RowTitles-Detail 3 2 2 4 3 5 2 2" xfId="36072" xr:uid="{00000000-0005-0000-0000-0000DF800000}"/>
    <cellStyle name="RowTitles-Detail 3 2 2 4 3 6" xfId="5473" xr:uid="{00000000-0005-0000-0000-0000E0800000}"/>
    <cellStyle name="RowTitles-Detail 3 2 2 4 3 6 2" xfId="21129" xr:uid="{00000000-0005-0000-0000-0000E1800000}"/>
    <cellStyle name="RowTitles-Detail 3 2 2 4 3 7" xfId="24922" xr:uid="{00000000-0005-0000-0000-0000E2800000}"/>
    <cellStyle name="RowTitles-Detail 3 2 2 4 4" xfId="1396" xr:uid="{00000000-0005-0000-0000-0000E3800000}"/>
    <cellStyle name="RowTitles-Detail 3 2 2 4 4 2" xfId="3083" xr:uid="{00000000-0005-0000-0000-0000E4800000}"/>
    <cellStyle name="RowTitles-Detail 3 2 2 4 4 2 2" xfId="12724" xr:uid="{00000000-0005-0000-0000-0000E5800000}"/>
    <cellStyle name="RowTitles-Detail 3 2 2 4 4 2 2 2" xfId="23124" xr:uid="{00000000-0005-0000-0000-0000E6800000}"/>
    <cellStyle name="RowTitles-Detail 3 2 2 4 4 2 2 2 2" xfId="34661" xr:uid="{00000000-0005-0000-0000-0000E7800000}"/>
    <cellStyle name="RowTitles-Detail 3 2 2 4 4 2 2 3" xfId="32005" xr:uid="{00000000-0005-0000-0000-0000E8800000}"/>
    <cellStyle name="RowTitles-Detail 3 2 2 4 4 2 3" xfId="16371" xr:uid="{00000000-0005-0000-0000-0000E9800000}"/>
    <cellStyle name="RowTitles-Detail 3 2 2 4 4 2 3 2" xfId="29037" xr:uid="{00000000-0005-0000-0000-0000EA800000}"/>
    <cellStyle name="RowTitles-Detail 3 2 2 4 4 2 3 2 2" xfId="37824" xr:uid="{00000000-0005-0000-0000-0000EB800000}"/>
    <cellStyle name="RowTitles-Detail 3 2 2 4 4 2 4" xfId="7175" xr:uid="{00000000-0005-0000-0000-0000EC800000}"/>
    <cellStyle name="RowTitles-Detail 3 2 2 4 4 2 4 2" xfId="25904" xr:uid="{00000000-0005-0000-0000-0000ED800000}"/>
    <cellStyle name="RowTitles-Detail 3 2 2 4 4 2 5" xfId="21210" xr:uid="{00000000-0005-0000-0000-0000EE800000}"/>
    <cellStyle name="RowTitles-Detail 3 2 2 4 4 3" xfId="4174" xr:uid="{00000000-0005-0000-0000-0000EF800000}"/>
    <cellStyle name="RowTitles-Detail 3 2 2 4 4 3 2" xfId="13796" xr:uid="{00000000-0005-0000-0000-0000F0800000}"/>
    <cellStyle name="RowTitles-Detail 3 2 2 4 4 3 2 2" xfId="24145" xr:uid="{00000000-0005-0000-0000-0000F1800000}"/>
    <cellStyle name="RowTitles-Detail 3 2 2 4 4 3 2 2 2" xfId="35381" xr:uid="{00000000-0005-0000-0000-0000F2800000}"/>
    <cellStyle name="RowTitles-Detail 3 2 2 4 4 3 2 3" xfId="32810" xr:uid="{00000000-0005-0000-0000-0000F3800000}"/>
    <cellStyle name="RowTitles-Detail 3 2 2 4 4 3 3" xfId="17370" xr:uid="{00000000-0005-0000-0000-0000F4800000}"/>
    <cellStyle name="RowTitles-Detail 3 2 2 4 4 3 3 2" xfId="30036" xr:uid="{00000000-0005-0000-0000-0000F5800000}"/>
    <cellStyle name="RowTitles-Detail 3 2 2 4 4 3 3 2 2" xfId="38813" xr:uid="{00000000-0005-0000-0000-0000F6800000}"/>
    <cellStyle name="RowTitles-Detail 3 2 2 4 4 3 4" xfId="8683" xr:uid="{00000000-0005-0000-0000-0000F7800000}"/>
    <cellStyle name="RowTitles-Detail 3 2 2 4 4 3 4 2" xfId="24776" xr:uid="{00000000-0005-0000-0000-0000F8800000}"/>
    <cellStyle name="RowTitles-Detail 3 2 2 4 4 3 5" xfId="19719" xr:uid="{00000000-0005-0000-0000-0000F9800000}"/>
    <cellStyle name="RowTitles-Detail 3 2 2 4 4 4" xfId="9478" xr:uid="{00000000-0005-0000-0000-0000FA800000}"/>
    <cellStyle name="RowTitles-Detail 3 2 2 4 4 4 2" xfId="19848" xr:uid="{00000000-0005-0000-0000-0000FB800000}"/>
    <cellStyle name="RowTitles-Detail 3 2 2 4 4 5" xfId="11067" xr:uid="{00000000-0005-0000-0000-0000FC800000}"/>
    <cellStyle name="RowTitles-Detail 3 2 2 4 4 5 2" xfId="21504" xr:uid="{00000000-0005-0000-0000-0000FD800000}"/>
    <cellStyle name="RowTitles-Detail 3 2 2 4 4 5 2 2" xfId="33666" xr:uid="{00000000-0005-0000-0000-0000FE800000}"/>
    <cellStyle name="RowTitles-Detail 3 2 2 4 4 5 3" xfId="30825" xr:uid="{00000000-0005-0000-0000-0000FF800000}"/>
    <cellStyle name="RowTitles-Detail 3 2 2 4 4 6" xfId="14774" xr:uid="{00000000-0005-0000-0000-000000810000}"/>
    <cellStyle name="RowTitles-Detail 3 2 2 4 4 6 2" xfId="27457" xr:uid="{00000000-0005-0000-0000-000001810000}"/>
    <cellStyle name="RowTitles-Detail 3 2 2 4 4 6 2 2" xfId="36284" xr:uid="{00000000-0005-0000-0000-000002810000}"/>
    <cellStyle name="RowTitles-Detail 3 2 2 4 4 7" xfId="5634" xr:uid="{00000000-0005-0000-0000-000003810000}"/>
    <cellStyle name="RowTitles-Detail 3 2 2 4 4 7 2" xfId="18000" xr:uid="{00000000-0005-0000-0000-000004810000}"/>
    <cellStyle name="RowTitles-Detail 3 2 2 4 4 8" xfId="26122" xr:uid="{00000000-0005-0000-0000-000005810000}"/>
    <cellStyle name="RowTitles-Detail 3 2 2 4 5" xfId="1612" xr:uid="{00000000-0005-0000-0000-000006810000}"/>
    <cellStyle name="RowTitles-Detail 3 2 2 4 5 2" xfId="3084" xr:uid="{00000000-0005-0000-0000-000007810000}"/>
    <cellStyle name="RowTitles-Detail 3 2 2 4 5 2 2" xfId="12725" xr:uid="{00000000-0005-0000-0000-000008810000}"/>
    <cellStyle name="RowTitles-Detail 3 2 2 4 5 2 2 2" xfId="23125" xr:uid="{00000000-0005-0000-0000-000009810000}"/>
    <cellStyle name="RowTitles-Detail 3 2 2 4 5 2 2 2 2" xfId="34662" xr:uid="{00000000-0005-0000-0000-00000A810000}"/>
    <cellStyle name="RowTitles-Detail 3 2 2 4 5 2 2 3" xfId="32006" xr:uid="{00000000-0005-0000-0000-00000B810000}"/>
    <cellStyle name="RowTitles-Detail 3 2 2 4 5 2 3" xfId="16372" xr:uid="{00000000-0005-0000-0000-00000C810000}"/>
    <cellStyle name="RowTitles-Detail 3 2 2 4 5 2 3 2" xfId="29038" xr:uid="{00000000-0005-0000-0000-00000D810000}"/>
    <cellStyle name="RowTitles-Detail 3 2 2 4 5 2 3 2 2" xfId="37825" xr:uid="{00000000-0005-0000-0000-00000E810000}"/>
    <cellStyle name="RowTitles-Detail 3 2 2 4 5 2 4" xfId="7687" xr:uid="{00000000-0005-0000-0000-00000F810000}"/>
    <cellStyle name="RowTitles-Detail 3 2 2 4 5 2 4 2" xfId="24769" xr:uid="{00000000-0005-0000-0000-000010810000}"/>
    <cellStyle name="RowTitles-Detail 3 2 2 4 5 2 5" xfId="4615" xr:uid="{00000000-0005-0000-0000-000011810000}"/>
    <cellStyle name="RowTitles-Detail 3 2 2 4 5 3" xfId="4390" xr:uid="{00000000-0005-0000-0000-000012810000}"/>
    <cellStyle name="RowTitles-Detail 3 2 2 4 5 3 2" xfId="14012" xr:uid="{00000000-0005-0000-0000-000013810000}"/>
    <cellStyle name="RowTitles-Detail 3 2 2 4 5 3 2 2" xfId="24351" xr:uid="{00000000-0005-0000-0000-000014810000}"/>
    <cellStyle name="RowTitles-Detail 3 2 2 4 5 3 2 2 2" xfId="35521" xr:uid="{00000000-0005-0000-0000-000015810000}"/>
    <cellStyle name="RowTitles-Detail 3 2 2 4 5 3 2 3" xfId="32971" xr:uid="{00000000-0005-0000-0000-000016810000}"/>
    <cellStyle name="RowTitles-Detail 3 2 2 4 5 3 3" xfId="17568" xr:uid="{00000000-0005-0000-0000-000017810000}"/>
    <cellStyle name="RowTitles-Detail 3 2 2 4 5 3 3 2" xfId="30234" xr:uid="{00000000-0005-0000-0000-000018810000}"/>
    <cellStyle name="RowTitles-Detail 3 2 2 4 5 3 3 2 2" xfId="39011" xr:uid="{00000000-0005-0000-0000-000019810000}"/>
    <cellStyle name="RowTitles-Detail 3 2 2 4 5 3 4" xfId="10010" xr:uid="{00000000-0005-0000-0000-00001A810000}"/>
    <cellStyle name="RowTitles-Detail 3 2 2 4 5 3 4 2" xfId="19963" xr:uid="{00000000-0005-0000-0000-00001B810000}"/>
    <cellStyle name="RowTitles-Detail 3 2 2 4 5 3 5" xfId="25133" xr:uid="{00000000-0005-0000-0000-00001C810000}"/>
    <cellStyle name="RowTitles-Detail 3 2 2 4 5 4" xfId="11283" xr:uid="{00000000-0005-0000-0000-00001D810000}"/>
    <cellStyle name="RowTitles-Detail 3 2 2 4 5 4 2" xfId="21712" xr:uid="{00000000-0005-0000-0000-00001E810000}"/>
    <cellStyle name="RowTitles-Detail 3 2 2 4 5 4 2 2" xfId="33806" xr:uid="{00000000-0005-0000-0000-00001F810000}"/>
    <cellStyle name="RowTitles-Detail 3 2 2 4 5 4 3" xfId="30986" xr:uid="{00000000-0005-0000-0000-000020810000}"/>
    <cellStyle name="RowTitles-Detail 3 2 2 4 5 5" xfId="14990" xr:uid="{00000000-0005-0000-0000-000021810000}"/>
    <cellStyle name="RowTitles-Detail 3 2 2 4 5 5 2" xfId="27664" xr:uid="{00000000-0005-0000-0000-000022810000}"/>
    <cellStyle name="RowTitles-Detail 3 2 2 4 5 5 2 2" xfId="36482" xr:uid="{00000000-0005-0000-0000-000023810000}"/>
    <cellStyle name="RowTitles-Detail 3 2 2 4 5 6" xfId="6140" xr:uid="{00000000-0005-0000-0000-000024810000}"/>
    <cellStyle name="RowTitles-Detail 3 2 2 4 5 6 2" xfId="24929" xr:uid="{00000000-0005-0000-0000-000025810000}"/>
    <cellStyle name="RowTitles-Detail 3 2 2 4 5 7" xfId="19908" xr:uid="{00000000-0005-0000-0000-000026810000}"/>
    <cellStyle name="RowTitles-Detail 3 2 2 4 6" xfId="1814" xr:uid="{00000000-0005-0000-0000-000027810000}"/>
    <cellStyle name="RowTitles-Detail 3 2 2 4 6 2" xfId="3085" xr:uid="{00000000-0005-0000-0000-000028810000}"/>
    <cellStyle name="RowTitles-Detail 3 2 2 4 6 2 2" xfId="12726" xr:uid="{00000000-0005-0000-0000-000029810000}"/>
    <cellStyle name="RowTitles-Detail 3 2 2 4 6 2 2 2" xfId="23126" xr:uid="{00000000-0005-0000-0000-00002A810000}"/>
    <cellStyle name="RowTitles-Detail 3 2 2 4 6 2 2 2 2" xfId="34663" xr:uid="{00000000-0005-0000-0000-00002B810000}"/>
    <cellStyle name="RowTitles-Detail 3 2 2 4 6 2 2 3" xfId="32007" xr:uid="{00000000-0005-0000-0000-00002C810000}"/>
    <cellStyle name="RowTitles-Detail 3 2 2 4 6 2 3" xfId="16373" xr:uid="{00000000-0005-0000-0000-00002D810000}"/>
    <cellStyle name="RowTitles-Detail 3 2 2 4 6 2 3 2" xfId="29039" xr:uid="{00000000-0005-0000-0000-00002E810000}"/>
    <cellStyle name="RowTitles-Detail 3 2 2 4 6 2 3 2 2" xfId="37826" xr:uid="{00000000-0005-0000-0000-00002F810000}"/>
    <cellStyle name="RowTitles-Detail 3 2 2 4 6 2 4" xfId="7688" xr:uid="{00000000-0005-0000-0000-000030810000}"/>
    <cellStyle name="RowTitles-Detail 3 2 2 4 6 2 4 2" xfId="21231" xr:uid="{00000000-0005-0000-0000-000031810000}"/>
    <cellStyle name="RowTitles-Detail 3 2 2 4 6 2 5" xfId="21920" xr:uid="{00000000-0005-0000-0000-000032810000}"/>
    <cellStyle name="RowTitles-Detail 3 2 2 4 6 3" xfId="4592" xr:uid="{00000000-0005-0000-0000-000033810000}"/>
    <cellStyle name="RowTitles-Detail 3 2 2 4 6 3 2" xfId="14214" xr:uid="{00000000-0005-0000-0000-000034810000}"/>
    <cellStyle name="RowTitles-Detail 3 2 2 4 6 3 2 2" xfId="24543" xr:uid="{00000000-0005-0000-0000-000035810000}"/>
    <cellStyle name="RowTitles-Detail 3 2 2 4 6 3 2 2 2" xfId="35652" xr:uid="{00000000-0005-0000-0000-000036810000}"/>
    <cellStyle name="RowTitles-Detail 3 2 2 4 6 3 2 3" xfId="33123" xr:uid="{00000000-0005-0000-0000-000037810000}"/>
    <cellStyle name="RowTitles-Detail 3 2 2 4 6 3 3" xfId="17755" xr:uid="{00000000-0005-0000-0000-000038810000}"/>
    <cellStyle name="RowTitles-Detail 3 2 2 4 6 3 3 2" xfId="30421" xr:uid="{00000000-0005-0000-0000-000039810000}"/>
    <cellStyle name="RowTitles-Detail 3 2 2 4 6 3 3 2 2" xfId="39198" xr:uid="{00000000-0005-0000-0000-00003A810000}"/>
    <cellStyle name="RowTitles-Detail 3 2 2 4 6 3 4" xfId="10011" xr:uid="{00000000-0005-0000-0000-00003B810000}"/>
    <cellStyle name="RowTitles-Detail 3 2 2 4 6 3 4 2" xfId="20624" xr:uid="{00000000-0005-0000-0000-00003C810000}"/>
    <cellStyle name="RowTitles-Detail 3 2 2 4 6 3 5" xfId="26143" xr:uid="{00000000-0005-0000-0000-00003D810000}"/>
    <cellStyle name="RowTitles-Detail 3 2 2 4 6 4" xfId="11485" xr:uid="{00000000-0005-0000-0000-00003E810000}"/>
    <cellStyle name="RowTitles-Detail 3 2 2 4 6 4 2" xfId="21908" xr:uid="{00000000-0005-0000-0000-00003F810000}"/>
    <cellStyle name="RowTitles-Detail 3 2 2 4 6 4 2 2" xfId="33937" xr:uid="{00000000-0005-0000-0000-000040810000}"/>
    <cellStyle name="RowTitles-Detail 3 2 2 4 6 4 3" xfId="31138" xr:uid="{00000000-0005-0000-0000-000041810000}"/>
    <cellStyle name="RowTitles-Detail 3 2 2 4 6 5" xfId="15192" xr:uid="{00000000-0005-0000-0000-000042810000}"/>
    <cellStyle name="RowTitles-Detail 3 2 2 4 6 5 2" xfId="27859" xr:uid="{00000000-0005-0000-0000-000043810000}"/>
    <cellStyle name="RowTitles-Detail 3 2 2 4 6 5 2 2" xfId="36669" xr:uid="{00000000-0005-0000-0000-000044810000}"/>
    <cellStyle name="RowTitles-Detail 3 2 2 4 6 6" xfId="6141" xr:uid="{00000000-0005-0000-0000-000045810000}"/>
    <cellStyle name="RowTitles-Detail 3 2 2 4 6 6 2" xfId="18959" xr:uid="{00000000-0005-0000-0000-000046810000}"/>
    <cellStyle name="RowTitles-Detail 3 2 2 4 6 7" xfId="19926" xr:uid="{00000000-0005-0000-0000-000047810000}"/>
    <cellStyle name="RowTitles-Detail 3 2 2 4 7" xfId="3080" xr:uid="{00000000-0005-0000-0000-000048810000}"/>
    <cellStyle name="RowTitles-Detail 3 2 2 4 7 2" xfId="12721" xr:uid="{00000000-0005-0000-0000-000049810000}"/>
    <cellStyle name="RowTitles-Detail 3 2 2 4 7 2 2" xfId="23121" xr:uid="{00000000-0005-0000-0000-00004A810000}"/>
    <cellStyle name="RowTitles-Detail 3 2 2 4 7 2 2 2" xfId="34658" xr:uid="{00000000-0005-0000-0000-00004B810000}"/>
    <cellStyle name="RowTitles-Detail 3 2 2 4 7 2 3" xfId="32002" xr:uid="{00000000-0005-0000-0000-00004C810000}"/>
    <cellStyle name="RowTitles-Detail 3 2 2 4 7 3" xfId="16368" xr:uid="{00000000-0005-0000-0000-00004D810000}"/>
    <cellStyle name="RowTitles-Detail 3 2 2 4 7 3 2" xfId="29034" xr:uid="{00000000-0005-0000-0000-00004E810000}"/>
    <cellStyle name="RowTitles-Detail 3 2 2 4 7 3 2 2" xfId="37821" xr:uid="{00000000-0005-0000-0000-00004F810000}"/>
    <cellStyle name="RowTitles-Detail 3 2 2 4 7 4" xfId="6568" xr:uid="{00000000-0005-0000-0000-000050810000}"/>
    <cellStyle name="RowTitles-Detail 3 2 2 4 7 4 2" xfId="18796" xr:uid="{00000000-0005-0000-0000-000051810000}"/>
    <cellStyle name="RowTitles-Detail 3 2 2 4 7 5" xfId="25390" xr:uid="{00000000-0005-0000-0000-000052810000}"/>
    <cellStyle name="RowTitles-Detail 3 2 2 4 8" xfId="8021" xr:uid="{00000000-0005-0000-0000-000053810000}"/>
    <cellStyle name="RowTitles-Detail 3 2 2 4 8 2" xfId="22234" xr:uid="{00000000-0005-0000-0000-000054810000}"/>
    <cellStyle name="RowTitles-Detail 3 2 2 4 9" xfId="10326" xr:uid="{00000000-0005-0000-0000-000055810000}"/>
    <cellStyle name="RowTitles-Detail 3 2 2 4 9 2" xfId="24979" xr:uid="{00000000-0005-0000-0000-000056810000}"/>
    <cellStyle name="RowTitles-Detail 3 2 2 4 9 2 2" xfId="35675" xr:uid="{00000000-0005-0000-0000-000057810000}"/>
    <cellStyle name="RowTitles-Detail 3 2 2 4_STUD aligned by INSTIT" xfId="5083" xr:uid="{00000000-0005-0000-0000-000058810000}"/>
    <cellStyle name="RowTitles-Detail 3 2 2 5" xfId="703" xr:uid="{00000000-0005-0000-0000-000059810000}"/>
    <cellStyle name="RowTitles-Detail 3 2 2 5 2" xfId="3086" xr:uid="{00000000-0005-0000-0000-00005A810000}"/>
    <cellStyle name="RowTitles-Detail 3 2 2 5 2 2" xfId="12727" xr:uid="{00000000-0005-0000-0000-00005B810000}"/>
    <cellStyle name="RowTitles-Detail 3 2 2 5 2 2 2" xfId="23127" xr:uid="{00000000-0005-0000-0000-00005C810000}"/>
    <cellStyle name="RowTitles-Detail 3 2 2 5 2 2 2 2" xfId="34664" xr:uid="{00000000-0005-0000-0000-00005D810000}"/>
    <cellStyle name="RowTitles-Detail 3 2 2 5 2 2 3" xfId="32008" xr:uid="{00000000-0005-0000-0000-00005E810000}"/>
    <cellStyle name="RowTitles-Detail 3 2 2 5 2 3" xfId="16374" xr:uid="{00000000-0005-0000-0000-00005F810000}"/>
    <cellStyle name="RowTitles-Detail 3 2 2 5 2 3 2" xfId="29040" xr:uid="{00000000-0005-0000-0000-000060810000}"/>
    <cellStyle name="RowTitles-Detail 3 2 2 5 2 3 2 2" xfId="37827" xr:uid="{00000000-0005-0000-0000-000061810000}"/>
    <cellStyle name="RowTitles-Detail 3 2 2 5 2 4" xfId="6682" xr:uid="{00000000-0005-0000-0000-000062810000}"/>
    <cellStyle name="RowTitles-Detail 3 2 2 5 2 4 2" xfId="18445" xr:uid="{00000000-0005-0000-0000-000063810000}"/>
    <cellStyle name="RowTitles-Detail 3 2 2 5 2 5" xfId="20009" xr:uid="{00000000-0005-0000-0000-000064810000}"/>
    <cellStyle name="RowTitles-Detail 3 2 2 5 3" xfId="3488" xr:uid="{00000000-0005-0000-0000-000065810000}"/>
    <cellStyle name="RowTitles-Detail 3 2 2 5 3 2" xfId="13122" xr:uid="{00000000-0005-0000-0000-000066810000}"/>
    <cellStyle name="RowTitles-Detail 3 2 2 5 3 2 2" xfId="23490" xr:uid="{00000000-0005-0000-0000-000067810000}"/>
    <cellStyle name="RowTitles-Detail 3 2 2 5 3 2 2 2" xfId="34951" xr:uid="{00000000-0005-0000-0000-000068810000}"/>
    <cellStyle name="RowTitles-Detail 3 2 2 5 3 2 3" xfId="32311" xr:uid="{00000000-0005-0000-0000-000069810000}"/>
    <cellStyle name="RowTitles-Detail 3 2 2 5 3 3" xfId="16731" xr:uid="{00000000-0005-0000-0000-00006A810000}"/>
    <cellStyle name="RowTitles-Detail 3 2 2 5 3 3 2" xfId="29397" xr:uid="{00000000-0005-0000-0000-00006B810000}"/>
    <cellStyle name="RowTitles-Detail 3 2 2 5 3 3 2 2" xfId="38180" xr:uid="{00000000-0005-0000-0000-00006C810000}"/>
    <cellStyle name="RowTitles-Detail 3 2 2 5 3 4" xfId="8189" xr:uid="{00000000-0005-0000-0000-00006D810000}"/>
    <cellStyle name="RowTitles-Detail 3 2 2 5 3 4 2" xfId="7768" xr:uid="{00000000-0005-0000-0000-00006E810000}"/>
    <cellStyle name="RowTitles-Detail 3 2 2 5 3 5" xfId="8699" xr:uid="{00000000-0005-0000-0000-00006F810000}"/>
    <cellStyle name="RowTitles-Detail 3 2 2 5 4" xfId="8717" xr:uid="{00000000-0005-0000-0000-000070810000}"/>
    <cellStyle name="RowTitles-Detail 3 2 2 5 4 2" xfId="18282" xr:uid="{00000000-0005-0000-0000-000071810000}"/>
    <cellStyle name="RowTitles-Detail 3 2 2 5 5" xfId="10490" xr:uid="{00000000-0005-0000-0000-000072810000}"/>
    <cellStyle name="RowTitles-Detail 3 2 2 5 5 2" xfId="20992" xr:uid="{00000000-0005-0000-0000-000073810000}"/>
    <cellStyle name="RowTitles-Detail 3 2 2 5 5 2 2" xfId="33379" xr:uid="{00000000-0005-0000-0000-000074810000}"/>
    <cellStyle name="RowTitles-Detail 3 2 2 5 5 3" xfId="30487" xr:uid="{00000000-0005-0000-0000-000075810000}"/>
    <cellStyle name="RowTitles-Detail 3 2 2 5 6" xfId="10186" xr:uid="{00000000-0005-0000-0000-000076810000}"/>
    <cellStyle name="RowTitles-Detail 3 2 2 5 6 2" xfId="24838" xr:uid="{00000000-0005-0000-0000-000077810000}"/>
    <cellStyle name="RowTitles-Detail 3 2 2 5 6 2 2" xfId="35668" xr:uid="{00000000-0005-0000-0000-000078810000}"/>
    <cellStyle name="RowTitles-Detail 3 2 2 6" xfId="982" xr:uid="{00000000-0005-0000-0000-000079810000}"/>
    <cellStyle name="RowTitles-Detail 3 2 2 6 2" xfId="3087" xr:uid="{00000000-0005-0000-0000-00007A810000}"/>
    <cellStyle name="RowTitles-Detail 3 2 2 6 2 2" xfId="12728" xr:uid="{00000000-0005-0000-0000-00007B810000}"/>
    <cellStyle name="RowTitles-Detail 3 2 2 6 2 2 2" xfId="23128" xr:uid="{00000000-0005-0000-0000-00007C810000}"/>
    <cellStyle name="RowTitles-Detail 3 2 2 6 2 2 2 2" xfId="34665" xr:uid="{00000000-0005-0000-0000-00007D810000}"/>
    <cellStyle name="RowTitles-Detail 3 2 2 6 2 2 3" xfId="32009" xr:uid="{00000000-0005-0000-0000-00007E810000}"/>
    <cellStyle name="RowTitles-Detail 3 2 2 6 2 3" xfId="16375" xr:uid="{00000000-0005-0000-0000-00007F810000}"/>
    <cellStyle name="RowTitles-Detail 3 2 2 6 2 3 2" xfId="29041" xr:uid="{00000000-0005-0000-0000-000080810000}"/>
    <cellStyle name="RowTitles-Detail 3 2 2 6 2 3 2 2" xfId="37828" xr:uid="{00000000-0005-0000-0000-000081810000}"/>
    <cellStyle name="RowTitles-Detail 3 2 2 6 2 4" xfId="6837" xr:uid="{00000000-0005-0000-0000-000082810000}"/>
    <cellStyle name="RowTitles-Detail 3 2 2 6 2 4 2" xfId="26316" xr:uid="{00000000-0005-0000-0000-000083810000}"/>
    <cellStyle name="RowTitles-Detail 3 2 2 6 2 5" xfId="26234" xr:uid="{00000000-0005-0000-0000-000084810000}"/>
    <cellStyle name="RowTitles-Detail 3 2 2 6 3" xfId="3760" xr:uid="{00000000-0005-0000-0000-000085810000}"/>
    <cellStyle name="RowTitles-Detail 3 2 2 6 3 2" xfId="13387" xr:uid="{00000000-0005-0000-0000-000086810000}"/>
    <cellStyle name="RowTitles-Detail 3 2 2 6 3 2 2" xfId="23752" xr:uid="{00000000-0005-0000-0000-000087810000}"/>
    <cellStyle name="RowTitles-Detail 3 2 2 6 3 2 2 2" xfId="35116" xr:uid="{00000000-0005-0000-0000-000088810000}"/>
    <cellStyle name="RowTitles-Detail 3 2 2 6 3 2 3" xfId="32502" xr:uid="{00000000-0005-0000-0000-000089810000}"/>
    <cellStyle name="RowTitles-Detail 3 2 2 6 3 3" xfId="16986" xr:uid="{00000000-0005-0000-0000-00008A810000}"/>
    <cellStyle name="RowTitles-Detail 3 2 2 6 3 3 2" xfId="29652" xr:uid="{00000000-0005-0000-0000-00008B810000}"/>
    <cellStyle name="RowTitles-Detail 3 2 2 6 3 3 2 2" xfId="38431" xr:uid="{00000000-0005-0000-0000-00008C810000}"/>
    <cellStyle name="RowTitles-Detail 3 2 2 6 3 4" xfId="8343" xr:uid="{00000000-0005-0000-0000-00008D810000}"/>
    <cellStyle name="RowTitles-Detail 3 2 2 6 3 4 2" xfId="26743" xr:uid="{00000000-0005-0000-0000-00008E810000}"/>
    <cellStyle name="RowTitles-Detail 3 2 2 6 3 5" xfId="17971" xr:uid="{00000000-0005-0000-0000-00008F810000}"/>
    <cellStyle name="RowTitles-Detail 3 2 2 6 4" xfId="9136" xr:uid="{00000000-0005-0000-0000-000090810000}"/>
    <cellStyle name="RowTitles-Detail 3 2 2 6 4 2" xfId="25337" xr:uid="{00000000-0005-0000-0000-000091810000}"/>
    <cellStyle name="RowTitles-Detail 3 2 2 6 5" xfId="14389" xr:uid="{00000000-0005-0000-0000-000092810000}"/>
    <cellStyle name="RowTitles-Detail 3 2 2 6 5 2" xfId="27086" xr:uid="{00000000-0005-0000-0000-000093810000}"/>
    <cellStyle name="RowTitles-Detail 3 2 2 6 5 2 2" xfId="35925" xr:uid="{00000000-0005-0000-0000-000094810000}"/>
    <cellStyle name="RowTitles-Detail 3 2 2 6 6" xfId="5351" xr:uid="{00000000-0005-0000-0000-000095810000}"/>
    <cellStyle name="RowTitles-Detail 3 2 2 6 6 2" xfId="18224" xr:uid="{00000000-0005-0000-0000-000096810000}"/>
    <cellStyle name="RowTitles-Detail 3 2 2 6 7" xfId="25909" xr:uid="{00000000-0005-0000-0000-000097810000}"/>
    <cellStyle name="RowTitles-Detail 3 2 2 7" xfId="1216" xr:uid="{00000000-0005-0000-0000-000098810000}"/>
    <cellStyle name="RowTitles-Detail 3 2 2 7 2" xfId="3088" xr:uid="{00000000-0005-0000-0000-000099810000}"/>
    <cellStyle name="RowTitles-Detail 3 2 2 7 2 2" xfId="12729" xr:uid="{00000000-0005-0000-0000-00009A810000}"/>
    <cellStyle name="RowTitles-Detail 3 2 2 7 2 2 2" xfId="23129" xr:uid="{00000000-0005-0000-0000-00009B810000}"/>
    <cellStyle name="RowTitles-Detail 3 2 2 7 2 2 2 2" xfId="34666" xr:uid="{00000000-0005-0000-0000-00009C810000}"/>
    <cellStyle name="RowTitles-Detail 3 2 2 7 2 2 3" xfId="32010" xr:uid="{00000000-0005-0000-0000-00009D810000}"/>
    <cellStyle name="RowTitles-Detail 3 2 2 7 2 3" xfId="16376" xr:uid="{00000000-0005-0000-0000-00009E810000}"/>
    <cellStyle name="RowTitles-Detail 3 2 2 7 2 3 2" xfId="29042" xr:uid="{00000000-0005-0000-0000-00009F810000}"/>
    <cellStyle name="RowTitles-Detail 3 2 2 7 2 3 2 2" xfId="37829" xr:uid="{00000000-0005-0000-0000-0000A0810000}"/>
    <cellStyle name="RowTitles-Detail 3 2 2 7 2 4" xfId="7070" xr:uid="{00000000-0005-0000-0000-0000A1810000}"/>
    <cellStyle name="RowTitles-Detail 3 2 2 7 2 4 2" xfId="20364" xr:uid="{00000000-0005-0000-0000-0000A2810000}"/>
    <cellStyle name="RowTitles-Detail 3 2 2 7 2 5" xfId="26656" xr:uid="{00000000-0005-0000-0000-0000A3810000}"/>
    <cellStyle name="RowTitles-Detail 3 2 2 7 3" xfId="3994" xr:uid="{00000000-0005-0000-0000-0000A4810000}"/>
    <cellStyle name="RowTitles-Detail 3 2 2 7 3 2" xfId="13616" xr:uid="{00000000-0005-0000-0000-0000A5810000}"/>
    <cellStyle name="RowTitles-Detail 3 2 2 7 3 2 2" xfId="23973" xr:uid="{00000000-0005-0000-0000-0000A6810000}"/>
    <cellStyle name="RowTitles-Detail 3 2 2 7 3 2 2 2" xfId="35263" xr:uid="{00000000-0005-0000-0000-0000A7810000}"/>
    <cellStyle name="RowTitles-Detail 3 2 2 7 3 2 3" xfId="32674" xr:uid="{00000000-0005-0000-0000-0000A8810000}"/>
    <cellStyle name="RowTitles-Detail 3 2 2 7 3 3" xfId="17200" xr:uid="{00000000-0005-0000-0000-0000A9810000}"/>
    <cellStyle name="RowTitles-Detail 3 2 2 7 3 3 2" xfId="29866" xr:uid="{00000000-0005-0000-0000-0000AA810000}"/>
    <cellStyle name="RowTitles-Detail 3 2 2 7 3 3 2 2" xfId="38643" xr:uid="{00000000-0005-0000-0000-0000AB810000}"/>
    <cellStyle name="RowTitles-Detail 3 2 2 7 3 4" xfId="8578" xr:uid="{00000000-0005-0000-0000-0000AC810000}"/>
    <cellStyle name="RowTitles-Detail 3 2 2 7 3 4 2" xfId="25114" xr:uid="{00000000-0005-0000-0000-0000AD810000}"/>
    <cellStyle name="RowTitles-Detail 3 2 2 7 3 5" xfId="26472" xr:uid="{00000000-0005-0000-0000-0000AE810000}"/>
    <cellStyle name="RowTitles-Detail 3 2 2 7 4" xfId="9374" xr:uid="{00000000-0005-0000-0000-0000AF810000}"/>
    <cellStyle name="RowTitles-Detail 3 2 2 7 4 2" xfId="20088" xr:uid="{00000000-0005-0000-0000-0000B0810000}"/>
    <cellStyle name="RowTitles-Detail 3 2 2 7 5" xfId="10887" xr:uid="{00000000-0005-0000-0000-0000B1810000}"/>
    <cellStyle name="RowTitles-Detail 3 2 2 7 5 2" xfId="21331" xr:uid="{00000000-0005-0000-0000-0000B2810000}"/>
    <cellStyle name="RowTitles-Detail 3 2 2 7 5 2 2" xfId="33548" xr:uid="{00000000-0005-0000-0000-0000B3810000}"/>
    <cellStyle name="RowTitles-Detail 3 2 2 7 5 3" xfId="30689" xr:uid="{00000000-0005-0000-0000-0000B4810000}"/>
    <cellStyle name="RowTitles-Detail 3 2 2 7 6" xfId="14594" xr:uid="{00000000-0005-0000-0000-0000B5810000}"/>
    <cellStyle name="RowTitles-Detail 3 2 2 7 6 2" xfId="27283" xr:uid="{00000000-0005-0000-0000-0000B6810000}"/>
    <cellStyle name="RowTitles-Detail 3 2 2 7 6 2 2" xfId="36114" xr:uid="{00000000-0005-0000-0000-0000B7810000}"/>
    <cellStyle name="RowTitles-Detail 3 2 2 7 7" xfId="5530" xr:uid="{00000000-0005-0000-0000-0000B8810000}"/>
    <cellStyle name="RowTitles-Detail 3 2 2 7 7 2" xfId="18837" xr:uid="{00000000-0005-0000-0000-0000B9810000}"/>
    <cellStyle name="RowTitles-Detail 3 2 2 7 8" xfId="26060" xr:uid="{00000000-0005-0000-0000-0000BA810000}"/>
    <cellStyle name="RowTitles-Detail 3 2 2 8" xfId="1436" xr:uid="{00000000-0005-0000-0000-0000BB810000}"/>
    <cellStyle name="RowTitles-Detail 3 2 2 8 2" xfId="3089" xr:uid="{00000000-0005-0000-0000-0000BC810000}"/>
    <cellStyle name="RowTitles-Detail 3 2 2 8 2 2" xfId="12730" xr:uid="{00000000-0005-0000-0000-0000BD810000}"/>
    <cellStyle name="RowTitles-Detail 3 2 2 8 2 2 2" xfId="23130" xr:uid="{00000000-0005-0000-0000-0000BE810000}"/>
    <cellStyle name="RowTitles-Detail 3 2 2 8 2 2 2 2" xfId="34667" xr:uid="{00000000-0005-0000-0000-0000BF810000}"/>
    <cellStyle name="RowTitles-Detail 3 2 2 8 2 2 3" xfId="32011" xr:uid="{00000000-0005-0000-0000-0000C0810000}"/>
    <cellStyle name="RowTitles-Detail 3 2 2 8 2 3" xfId="16377" xr:uid="{00000000-0005-0000-0000-0000C1810000}"/>
    <cellStyle name="RowTitles-Detail 3 2 2 8 2 3 2" xfId="29043" xr:uid="{00000000-0005-0000-0000-0000C2810000}"/>
    <cellStyle name="RowTitles-Detail 3 2 2 8 2 3 2 2" xfId="37830" xr:uid="{00000000-0005-0000-0000-0000C3810000}"/>
    <cellStyle name="RowTitles-Detail 3 2 2 8 2 4" xfId="7689" xr:uid="{00000000-0005-0000-0000-0000C4810000}"/>
    <cellStyle name="RowTitles-Detail 3 2 2 8 2 4 2" xfId="28154" xr:uid="{00000000-0005-0000-0000-0000C5810000}"/>
    <cellStyle name="RowTitles-Detail 3 2 2 8 2 5" xfId="4910" xr:uid="{00000000-0005-0000-0000-0000C6810000}"/>
    <cellStyle name="RowTitles-Detail 3 2 2 8 3" xfId="4214" xr:uid="{00000000-0005-0000-0000-0000C7810000}"/>
    <cellStyle name="RowTitles-Detail 3 2 2 8 3 2" xfId="13836" xr:uid="{00000000-0005-0000-0000-0000C8810000}"/>
    <cellStyle name="RowTitles-Detail 3 2 2 8 3 2 2" xfId="24181" xr:uid="{00000000-0005-0000-0000-0000C9810000}"/>
    <cellStyle name="RowTitles-Detail 3 2 2 8 3 2 2 2" xfId="35405" xr:uid="{00000000-0005-0000-0000-0000CA810000}"/>
    <cellStyle name="RowTitles-Detail 3 2 2 8 3 2 3" xfId="32837" xr:uid="{00000000-0005-0000-0000-0000CB810000}"/>
    <cellStyle name="RowTitles-Detail 3 2 2 8 3 3" xfId="17402" xr:uid="{00000000-0005-0000-0000-0000CC810000}"/>
    <cellStyle name="RowTitles-Detail 3 2 2 8 3 3 2" xfId="30068" xr:uid="{00000000-0005-0000-0000-0000CD810000}"/>
    <cellStyle name="RowTitles-Detail 3 2 2 8 3 3 2 2" xfId="38845" xr:uid="{00000000-0005-0000-0000-0000CE810000}"/>
    <cellStyle name="RowTitles-Detail 3 2 2 8 3 4" xfId="10012" xr:uid="{00000000-0005-0000-0000-0000CF810000}"/>
    <cellStyle name="RowTitles-Detail 3 2 2 8 3 4 2" xfId="20350" xr:uid="{00000000-0005-0000-0000-0000D0810000}"/>
    <cellStyle name="RowTitles-Detail 3 2 2 8 3 5" xfId="18122" xr:uid="{00000000-0005-0000-0000-0000D1810000}"/>
    <cellStyle name="RowTitles-Detail 3 2 2 8 4" xfId="11107" xr:uid="{00000000-0005-0000-0000-0000D2810000}"/>
    <cellStyle name="RowTitles-Detail 3 2 2 8 4 2" xfId="21541" xr:uid="{00000000-0005-0000-0000-0000D3810000}"/>
    <cellStyle name="RowTitles-Detail 3 2 2 8 4 2 2" xfId="33690" xr:uid="{00000000-0005-0000-0000-0000D4810000}"/>
    <cellStyle name="RowTitles-Detail 3 2 2 8 4 3" xfId="30852" xr:uid="{00000000-0005-0000-0000-0000D5810000}"/>
    <cellStyle name="RowTitles-Detail 3 2 2 8 5" xfId="14814" xr:uid="{00000000-0005-0000-0000-0000D6810000}"/>
    <cellStyle name="RowTitles-Detail 3 2 2 8 5 2" xfId="27495" xr:uid="{00000000-0005-0000-0000-0000D7810000}"/>
    <cellStyle name="RowTitles-Detail 3 2 2 8 5 2 2" xfId="36316" xr:uid="{00000000-0005-0000-0000-0000D8810000}"/>
    <cellStyle name="RowTitles-Detail 3 2 2 8 6" xfId="6142" xr:uid="{00000000-0005-0000-0000-0000D9810000}"/>
    <cellStyle name="RowTitles-Detail 3 2 2 8 6 2" xfId="4838" xr:uid="{00000000-0005-0000-0000-0000DA810000}"/>
    <cellStyle name="RowTitles-Detail 3 2 2 8 7" xfId="4836" xr:uid="{00000000-0005-0000-0000-0000DB810000}"/>
    <cellStyle name="RowTitles-Detail 3 2 2 9" xfId="1640" xr:uid="{00000000-0005-0000-0000-0000DC810000}"/>
    <cellStyle name="RowTitles-Detail 3 2 2 9 2" xfId="3090" xr:uid="{00000000-0005-0000-0000-0000DD810000}"/>
    <cellStyle name="RowTitles-Detail 3 2 2 9 2 2" xfId="12731" xr:uid="{00000000-0005-0000-0000-0000DE810000}"/>
    <cellStyle name="RowTitles-Detail 3 2 2 9 2 2 2" xfId="23131" xr:uid="{00000000-0005-0000-0000-0000DF810000}"/>
    <cellStyle name="RowTitles-Detail 3 2 2 9 2 2 2 2" xfId="34668" xr:uid="{00000000-0005-0000-0000-0000E0810000}"/>
    <cellStyle name="RowTitles-Detail 3 2 2 9 2 2 3" xfId="32012" xr:uid="{00000000-0005-0000-0000-0000E1810000}"/>
    <cellStyle name="RowTitles-Detail 3 2 2 9 2 3" xfId="16378" xr:uid="{00000000-0005-0000-0000-0000E2810000}"/>
    <cellStyle name="RowTitles-Detail 3 2 2 9 2 3 2" xfId="29044" xr:uid="{00000000-0005-0000-0000-0000E3810000}"/>
    <cellStyle name="RowTitles-Detail 3 2 2 9 2 3 2 2" xfId="37831" xr:uid="{00000000-0005-0000-0000-0000E4810000}"/>
    <cellStyle name="RowTitles-Detail 3 2 2 9 2 4" xfId="7690" xr:uid="{00000000-0005-0000-0000-0000E5810000}"/>
    <cellStyle name="RowTitles-Detail 3 2 2 9 2 4 2" xfId="25255" xr:uid="{00000000-0005-0000-0000-0000E6810000}"/>
    <cellStyle name="RowTitles-Detail 3 2 2 9 2 5" xfId="25302" xr:uid="{00000000-0005-0000-0000-0000E7810000}"/>
    <cellStyle name="RowTitles-Detail 3 2 2 9 3" xfId="4418" xr:uid="{00000000-0005-0000-0000-0000E8810000}"/>
    <cellStyle name="RowTitles-Detail 3 2 2 9 3 2" xfId="14040" xr:uid="{00000000-0005-0000-0000-0000E9810000}"/>
    <cellStyle name="RowTitles-Detail 3 2 2 9 3 2 2" xfId="24377" xr:uid="{00000000-0005-0000-0000-0000EA810000}"/>
    <cellStyle name="RowTitles-Detail 3 2 2 9 3 2 2 2" xfId="35538" xr:uid="{00000000-0005-0000-0000-0000EB810000}"/>
    <cellStyle name="RowTitles-Detail 3 2 2 9 3 2 3" xfId="32991" xr:uid="{00000000-0005-0000-0000-0000EC810000}"/>
    <cellStyle name="RowTitles-Detail 3 2 2 9 3 3" xfId="17591" xr:uid="{00000000-0005-0000-0000-0000ED810000}"/>
    <cellStyle name="RowTitles-Detail 3 2 2 9 3 3 2" xfId="30257" xr:uid="{00000000-0005-0000-0000-0000EE810000}"/>
    <cellStyle name="RowTitles-Detail 3 2 2 9 3 3 2 2" xfId="39034" xr:uid="{00000000-0005-0000-0000-0000EF810000}"/>
    <cellStyle name="RowTitles-Detail 3 2 2 9 3 4" xfId="10013" xr:uid="{00000000-0005-0000-0000-0000F0810000}"/>
    <cellStyle name="RowTitles-Detail 3 2 2 9 3 4 2" xfId="25366" xr:uid="{00000000-0005-0000-0000-0000F1810000}"/>
    <cellStyle name="RowTitles-Detail 3 2 2 9 3 5" xfId="4837" xr:uid="{00000000-0005-0000-0000-0000F2810000}"/>
    <cellStyle name="RowTitles-Detail 3 2 2 9 4" xfId="11311" xr:uid="{00000000-0005-0000-0000-0000F3810000}"/>
    <cellStyle name="RowTitles-Detail 3 2 2 9 4 2" xfId="21740" xr:uid="{00000000-0005-0000-0000-0000F4810000}"/>
    <cellStyle name="RowTitles-Detail 3 2 2 9 4 2 2" xfId="33823" xr:uid="{00000000-0005-0000-0000-0000F5810000}"/>
    <cellStyle name="RowTitles-Detail 3 2 2 9 4 3" xfId="31006" xr:uid="{00000000-0005-0000-0000-0000F6810000}"/>
    <cellStyle name="RowTitles-Detail 3 2 2 9 5" xfId="15018" xr:uid="{00000000-0005-0000-0000-0000F7810000}"/>
    <cellStyle name="RowTitles-Detail 3 2 2 9 5 2" xfId="27691" xr:uid="{00000000-0005-0000-0000-0000F8810000}"/>
    <cellStyle name="RowTitles-Detail 3 2 2 9 5 2 2" xfId="36505" xr:uid="{00000000-0005-0000-0000-0000F9810000}"/>
    <cellStyle name="RowTitles-Detail 3 2 2 9 6" xfId="6143" xr:uid="{00000000-0005-0000-0000-0000FA810000}"/>
    <cellStyle name="RowTitles-Detail 3 2 2 9 6 2" xfId="26777" xr:uid="{00000000-0005-0000-0000-0000FB810000}"/>
    <cellStyle name="RowTitles-Detail 3 2 2 9 7" xfId="18127" xr:uid="{00000000-0005-0000-0000-0000FC810000}"/>
    <cellStyle name="RowTitles-Detail 3 2 2_STUD aligned by INSTIT" xfId="5080" xr:uid="{00000000-0005-0000-0000-0000FD810000}"/>
    <cellStyle name="RowTitles-Detail 3 2 3" xfId="408" xr:uid="{00000000-0005-0000-0000-0000FE810000}"/>
    <cellStyle name="RowTitles-Detail 3 2 3 2" xfId="764" xr:uid="{00000000-0005-0000-0000-0000FF810000}"/>
    <cellStyle name="RowTitles-Detail 3 2 3 2 2" xfId="3092" xr:uid="{00000000-0005-0000-0000-000000820000}"/>
    <cellStyle name="RowTitles-Detail 3 2 3 2 2 2" xfId="12733" xr:uid="{00000000-0005-0000-0000-000001820000}"/>
    <cellStyle name="RowTitles-Detail 3 2 3 2 2 2 2" xfId="23133" xr:uid="{00000000-0005-0000-0000-000002820000}"/>
    <cellStyle name="RowTitles-Detail 3 2 3 2 2 2 2 2" xfId="34670" xr:uid="{00000000-0005-0000-0000-000003820000}"/>
    <cellStyle name="RowTitles-Detail 3 2 3 2 2 2 3" xfId="32014" xr:uid="{00000000-0005-0000-0000-000004820000}"/>
    <cellStyle name="RowTitles-Detail 3 2 3 2 2 3" xfId="16380" xr:uid="{00000000-0005-0000-0000-000005820000}"/>
    <cellStyle name="RowTitles-Detail 3 2 3 2 2 3 2" xfId="29046" xr:uid="{00000000-0005-0000-0000-000006820000}"/>
    <cellStyle name="RowTitles-Detail 3 2 3 2 2 3 2 2" xfId="37833" xr:uid="{00000000-0005-0000-0000-000007820000}"/>
    <cellStyle name="RowTitles-Detail 3 2 3 2 2 4" xfId="6888" xr:uid="{00000000-0005-0000-0000-000008820000}"/>
    <cellStyle name="RowTitles-Detail 3 2 3 2 2 4 2" xfId="18311" xr:uid="{00000000-0005-0000-0000-000009820000}"/>
    <cellStyle name="RowTitles-Detail 3 2 3 2 2 5" xfId="25954" xr:uid="{00000000-0005-0000-0000-00000A820000}"/>
    <cellStyle name="RowTitles-Detail 3 2 3 2 3" xfId="3545" xr:uid="{00000000-0005-0000-0000-00000B820000}"/>
    <cellStyle name="RowTitles-Detail 3 2 3 2 3 2" xfId="13177" xr:uid="{00000000-0005-0000-0000-00000C820000}"/>
    <cellStyle name="RowTitles-Detail 3 2 3 2 3 2 2" xfId="23544" xr:uid="{00000000-0005-0000-0000-00000D820000}"/>
    <cellStyle name="RowTitles-Detail 3 2 3 2 3 2 2 2" xfId="34987" xr:uid="{00000000-0005-0000-0000-00000E820000}"/>
    <cellStyle name="RowTitles-Detail 3 2 3 2 3 2 3" xfId="32352" xr:uid="{00000000-0005-0000-0000-00000F820000}"/>
    <cellStyle name="RowTitles-Detail 3 2 3 2 3 3" xfId="16786" xr:uid="{00000000-0005-0000-0000-000010820000}"/>
    <cellStyle name="RowTitles-Detail 3 2 3 2 3 3 2" xfId="29452" xr:uid="{00000000-0005-0000-0000-000011820000}"/>
    <cellStyle name="RowTitles-Detail 3 2 3 2 3 3 2 2" xfId="38233" xr:uid="{00000000-0005-0000-0000-000012820000}"/>
    <cellStyle name="RowTitles-Detail 3 2 3 2 3 4" xfId="8395" xr:uid="{00000000-0005-0000-0000-000013820000}"/>
    <cellStyle name="RowTitles-Detail 3 2 3 2 3 4 2" xfId="25690" xr:uid="{00000000-0005-0000-0000-000014820000}"/>
    <cellStyle name="RowTitles-Detail 3 2 3 2 3 5" xfId="25201" xr:uid="{00000000-0005-0000-0000-000015820000}"/>
    <cellStyle name="RowTitles-Detail 3 2 3 2 4" xfId="9189" xr:uid="{00000000-0005-0000-0000-000016820000}"/>
    <cellStyle name="RowTitles-Detail 3 2 3 2 4 2" xfId="19422" xr:uid="{00000000-0005-0000-0000-000017820000}"/>
    <cellStyle name="RowTitles-Detail 3 2 3 2 5" xfId="10229" xr:uid="{00000000-0005-0000-0000-000018820000}"/>
    <cellStyle name="RowTitles-Detail 3 2 3 2 5 2" xfId="19104" xr:uid="{00000000-0005-0000-0000-000019820000}"/>
    <cellStyle name="RowTitles-Detail 3 2 3 2 5 2 2" xfId="33222" xr:uid="{00000000-0005-0000-0000-00001A820000}"/>
    <cellStyle name="RowTitles-Detail 3 2 3 3" xfId="1043" xr:uid="{00000000-0005-0000-0000-00001B820000}"/>
    <cellStyle name="RowTitles-Detail 3 2 3 3 2" xfId="3093" xr:uid="{00000000-0005-0000-0000-00001C820000}"/>
    <cellStyle name="RowTitles-Detail 3 2 3 3 2 2" xfId="12734" xr:uid="{00000000-0005-0000-0000-00001D820000}"/>
    <cellStyle name="RowTitles-Detail 3 2 3 3 2 2 2" xfId="23134" xr:uid="{00000000-0005-0000-0000-00001E820000}"/>
    <cellStyle name="RowTitles-Detail 3 2 3 3 2 2 2 2" xfId="34671" xr:uid="{00000000-0005-0000-0000-00001F820000}"/>
    <cellStyle name="RowTitles-Detail 3 2 3 3 2 2 3" xfId="32015" xr:uid="{00000000-0005-0000-0000-000020820000}"/>
    <cellStyle name="RowTitles-Detail 3 2 3 3 2 3" xfId="16381" xr:uid="{00000000-0005-0000-0000-000021820000}"/>
    <cellStyle name="RowTitles-Detail 3 2 3 3 2 3 2" xfId="29047" xr:uid="{00000000-0005-0000-0000-000022820000}"/>
    <cellStyle name="RowTitles-Detail 3 2 3 3 2 3 2 2" xfId="37834" xr:uid="{00000000-0005-0000-0000-000023820000}"/>
    <cellStyle name="RowTitles-Detail 3 2 3 3 2 4" xfId="7109" xr:uid="{00000000-0005-0000-0000-000024820000}"/>
    <cellStyle name="RowTitles-Detail 3 2 3 3 2 4 2" xfId="25331" xr:uid="{00000000-0005-0000-0000-000025820000}"/>
    <cellStyle name="RowTitles-Detail 3 2 3 3 2 5" xfId="20203" xr:uid="{00000000-0005-0000-0000-000026820000}"/>
    <cellStyle name="RowTitles-Detail 3 2 3 3 3" xfId="3821" xr:uid="{00000000-0005-0000-0000-000027820000}"/>
    <cellStyle name="RowTitles-Detail 3 2 3 3 3 2" xfId="13448" xr:uid="{00000000-0005-0000-0000-000028820000}"/>
    <cellStyle name="RowTitles-Detail 3 2 3 3 3 2 2" xfId="23809" xr:uid="{00000000-0005-0000-0000-000029820000}"/>
    <cellStyle name="RowTitles-Detail 3 2 3 3 3 2 2 2" xfId="35152" xr:uid="{00000000-0005-0000-0000-00002A820000}"/>
    <cellStyle name="RowTitles-Detail 3 2 3 3 3 2 3" xfId="32545" xr:uid="{00000000-0005-0000-0000-00002B820000}"/>
    <cellStyle name="RowTitles-Detail 3 2 3 3 3 3" xfId="17041" xr:uid="{00000000-0005-0000-0000-00002C820000}"/>
    <cellStyle name="RowTitles-Detail 3 2 3 3 3 3 2" xfId="29707" xr:uid="{00000000-0005-0000-0000-00002D820000}"/>
    <cellStyle name="RowTitles-Detail 3 2 3 3 3 3 2 2" xfId="38486" xr:uid="{00000000-0005-0000-0000-00002E820000}"/>
    <cellStyle name="RowTitles-Detail 3 2 3 3 3 4" xfId="8617" xr:uid="{00000000-0005-0000-0000-00002F820000}"/>
    <cellStyle name="RowTitles-Detail 3 2 3 3 3 4 2" xfId="24588" xr:uid="{00000000-0005-0000-0000-000030820000}"/>
    <cellStyle name="RowTitles-Detail 3 2 3 3 3 5" xfId="19303" xr:uid="{00000000-0005-0000-0000-000031820000}"/>
    <cellStyle name="RowTitles-Detail 3 2 3 3 4" xfId="9413" xr:uid="{00000000-0005-0000-0000-000032820000}"/>
    <cellStyle name="RowTitles-Detail 3 2 3 3 4 2" xfId="18295" xr:uid="{00000000-0005-0000-0000-000033820000}"/>
    <cellStyle name="RowTitles-Detail 3 2 3 3 5" xfId="10761" xr:uid="{00000000-0005-0000-0000-000034820000}"/>
    <cellStyle name="RowTitles-Detail 3 2 3 3 5 2" xfId="21229" xr:uid="{00000000-0005-0000-0000-000035820000}"/>
    <cellStyle name="RowTitles-Detail 3 2 3 3 5 2 2" xfId="33493" xr:uid="{00000000-0005-0000-0000-000036820000}"/>
    <cellStyle name="RowTitles-Detail 3 2 3 3 5 3" xfId="30623" xr:uid="{00000000-0005-0000-0000-000037820000}"/>
    <cellStyle name="RowTitles-Detail 3 2 3 3 6" xfId="14445" xr:uid="{00000000-0005-0000-0000-000038820000}"/>
    <cellStyle name="RowTitles-Detail 3 2 3 3 6 2" xfId="27138" xr:uid="{00000000-0005-0000-0000-000039820000}"/>
    <cellStyle name="RowTitles-Detail 3 2 3 3 6 2 2" xfId="35975" xr:uid="{00000000-0005-0000-0000-00003A820000}"/>
    <cellStyle name="RowTitles-Detail 3 2 3 3 7" xfId="5568" xr:uid="{00000000-0005-0000-0000-00003B820000}"/>
    <cellStyle name="RowTitles-Detail 3 2 3 3 7 2" xfId="25227" xr:uid="{00000000-0005-0000-0000-00003C820000}"/>
    <cellStyle name="RowTitles-Detail 3 2 3 3 8" xfId="26531" xr:uid="{00000000-0005-0000-0000-00003D820000}"/>
    <cellStyle name="RowTitles-Detail 3 2 3 4" xfId="1276" xr:uid="{00000000-0005-0000-0000-00003E820000}"/>
    <cellStyle name="RowTitles-Detail 3 2 3 4 2" xfId="3094" xr:uid="{00000000-0005-0000-0000-00003F820000}"/>
    <cellStyle name="RowTitles-Detail 3 2 3 4 2 2" xfId="12735" xr:uid="{00000000-0005-0000-0000-000040820000}"/>
    <cellStyle name="RowTitles-Detail 3 2 3 4 2 2 2" xfId="23135" xr:uid="{00000000-0005-0000-0000-000041820000}"/>
    <cellStyle name="RowTitles-Detail 3 2 3 4 2 2 2 2" xfId="34672" xr:uid="{00000000-0005-0000-0000-000042820000}"/>
    <cellStyle name="RowTitles-Detail 3 2 3 4 2 2 3" xfId="32016" xr:uid="{00000000-0005-0000-0000-000043820000}"/>
    <cellStyle name="RowTitles-Detail 3 2 3 4 2 3" xfId="16382" xr:uid="{00000000-0005-0000-0000-000044820000}"/>
    <cellStyle name="RowTitles-Detail 3 2 3 4 2 3 2" xfId="29048" xr:uid="{00000000-0005-0000-0000-000045820000}"/>
    <cellStyle name="RowTitles-Detail 3 2 3 4 2 3 2 2" xfId="37835" xr:uid="{00000000-0005-0000-0000-000046820000}"/>
    <cellStyle name="RowTitles-Detail 3 2 3 4 2 4" xfId="7691" xr:uid="{00000000-0005-0000-0000-000047820000}"/>
    <cellStyle name="RowTitles-Detail 3 2 3 4 2 4 2" xfId="17795" xr:uid="{00000000-0005-0000-0000-000048820000}"/>
    <cellStyle name="RowTitles-Detail 3 2 3 4 2 5" xfId="25099" xr:uid="{00000000-0005-0000-0000-000049820000}"/>
    <cellStyle name="RowTitles-Detail 3 2 3 4 3" xfId="4054" xr:uid="{00000000-0005-0000-0000-00004A820000}"/>
    <cellStyle name="RowTitles-Detail 3 2 3 4 3 2" xfId="13676" xr:uid="{00000000-0005-0000-0000-00004B820000}"/>
    <cellStyle name="RowTitles-Detail 3 2 3 4 3 2 2" xfId="24028" xr:uid="{00000000-0005-0000-0000-00004C820000}"/>
    <cellStyle name="RowTitles-Detail 3 2 3 4 3 2 2 2" xfId="35300" xr:uid="{00000000-0005-0000-0000-00004D820000}"/>
    <cellStyle name="RowTitles-Detail 3 2 3 4 3 2 3" xfId="32716" xr:uid="{00000000-0005-0000-0000-00004E820000}"/>
    <cellStyle name="RowTitles-Detail 3 2 3 4 3 3" xfId="17254" xr:uid="{00000000-0005-0000-0000-00004F820000}"/>
    <cellStyle name="RowTitles-Detail 3 2 3 4 3 3 2" xfId="29920" xr:uid="{00000000-0005-0000-0000-000050820000}"/>
    <cellStyle name="RowTitles-Detail 3 2 3 4 3 3 2 2" xfId="38697" xr:uid="{00000000-0005-0000-0000-000051820000}"/>
    <cellStyle name="RowTitles-Detail 3 2 3 4 3 4" xfId="10014" xr:uid="{00000000-0005-0000-0000-000052820000}"/>
    <cellStyle name="RowTitles-Detail 3 2 3 4 3 4 2" xfId="24585" xr:uid="{00000000-0005-0000-0000-000053820000}"/>
    <cellStyle name="RowTitles-Detail 3 2 3 4 3 5" xfId="19540" xr:uid="{00000000-0005-0000-0000-000054820000}"/>
    <cellStyle name="RowTitles-Detail 3 2 3 4 4" xfId="10947" xr:uid="{00000000-0005-0000-0000-000055820000}"/>
    <cellStyle name="RowTitles-Detail 3 2 3 4 4 2" xfId="21387" xr:uid="{00000000-0005-0000-0000-000056820000}"/>
    <cellStyle name="RowTitles-Detail 3 2 3 4 4 2 2" xfId="33585" xr:uid="{00000000-0005-0000-0000-000057820000}"/>
    <cellStyle name="RowTitles-Detail 3 2 3 4 4 3" xfId="30731" xr:uid="{00000000-0005-0000-0000-000058820000}"/>
    <cellStyle name="RowTitles-Detail 3 2 3 4 5" xfId="14654" xr:uid="{00000000-0005-0000-0000-000059820000}"/>
    <cellStyle name="RowTitles-Detail 3 2 3 4 5 2" xfId="27339" xr:uid="{00000000-0005-0000-0000-00005A820000}"/>
    <cellStyle name="RowTitles-Detail 3 2 3 4 5 2 2" xfId="36168" xr:uid="{00000000-0005-0000-0000-00005B820000}"/>
    <cellStyle name="RowTitles-Detail 3 2 3 4 6" xfId="6144" xr:uid="{00000000-0005-0000-0000-00005C820000}"/>
    <cellStyle name="RowTitles-Detail 3 2 3 4 6 2" xfId="18627" xr:uid="{00000000-0005-0000-0000-00005D820000}"/>
    <cellStyle name="RowTitles-Detail 3 2 3 4 7" xfId="20393" xr:uid="{00000000-0005-0000-0000-00005E820000}"/>
    <cellStyle name="RowTitles-Detail 3 2 3 5" xfId="1493" xr:uid="{00000000-0005-0000-0000-00005F820000}"/>
    <cellStyle name="RowTitles-Detail 3 2 3 5 2" xfId="3095" xr:uid="{00000000-0005-0000-0000-000060820000}"/>
    <cellStyle name="RowTitles-Detail 3 2 3 5 2 2" xfId="12736" xr:uid="{00000000-0005-0000-0000-000061820000}"/>
    <cellStyle name="RowTitles-Detail 3 2 3 5 2 2 2" xfId="23136" xr:uid="{00000000-0005-0000-0000-000062820000}"/>
    <cellStyle name="RowTitles-Detail 3 2 3 5 2 2 2 2" xfId="34673" xr:uid="{00000000-0005-0000-0000-000063820000}"/>
    <cellStyle name="RowTitles-Detail 3 2 3 5 2 2 3" xfId="32017" xr:uid="{00000000-0005-0000-0000-000064820000}"/>
    <cellStyle name="RowTitles-Detail 3 2 3 5 2 3" xfId="16383" xr:uid="{00000000-0005-0000-0000-000065820000}"/>
    <cellStyle name="RowTitles-Detail 3 2 3 5 2 3 2" xfId="29049" xr:uid="{00000000-0005-0000-0000-000066820000}"/>
    <cellStyle name="RowTitles-Detail 3 2 3 5 2 3 2 2" xfId="37836" xr:uid="{00000000-0005-0000-0000-000067820000}"/>
    <cellStyle name="RowTitles-Detail 3 2 3 5 2 4" xfId="7692" xr:uid="{00000000-0005-0000-0000-000068820000}"/>
    <cellStyle name="RowTitles-Detail 3 2 3 5 2 4 2" xfId="29295" xr:uid="{00000000-0005-0000-0000-000069820000}"/>
    <cellStyle name="RowTitles-Detail 3 2 3 5 2 5" xfId="4607" xr:uid="{00000000-0005-0000-0000-00006A820000}"/>
    <cellStyle name="RowTitles-Detail 3 2 3 5 3" xfId="4271" xr:uid="{00000000-0005-0000-0000-00006B820000}"/>
    <cellStyle name="RowTitles-Detail 3 2 3 5 3 2" xfId="13893" xr:uid="{00000000-0005-0000-0000-00006C820000}"/>
    <cellStyle name="RowTitles-Detail 3 2 3 5 3 2 2" xfId="24235" xr:uid="{00000000-0005-0000-0000-00006D820000}"/>
    <cellStyle name="RowTitles-Detail 3 2 3 5 3 2 2 2" xfId="35441" xr:uid="{00000000-0005-0000-0000-00006E820000}"/>
    <cellStyle name="RowTitles-Detail 3 2 3 5 3 2 3" xfId="32878" xr:uid="{00000000-0005-0000-0000-00006F820000}"/>
    <cellStyle name="RowTitles-Detail 3 2 3 5 3 3" xfId="17453" xr:uid="{00000000-0005-0000-0000-000070820000}"/>
    <cellStyle name="RowTitles-Detail 3 2 3 5 3 3 2" xfId="30119" xr:uid="{00000000-0005-0000-0000-000071820000}"/>
    <cellStyle name="RowTitles-Detail 3 2 3 5 3 3 2 2" xfId="38896" xr:uid="{00000000-0005-0000-0000-000072820000}"/>
    <cellStyle name="RowTitles-Detail 3 2 3 5 3 4" xfId="10015" xr:uid="{00000000-0005-0000-0000-000073820000}"/>
    <cellStyle name="RowTitles-Detail 3 2 3 5 3 4 2" xfId="24698" xr:uid="{00000000-0005-0000-0000-000074820000}"/>
    <cellStyle name="RowTitles-Detail 3 2 3 5 3 5" xfId="19344" xr:uid="{00000000-0005-0000-0000-000075820000}"/>
    <cellStyle name="RowTitles-Detail 3 2 3 5 4" xfId="11164" xr:uid="{00000000-0005-0000-0000-000076820000}"/>
    <cellStyle name="RowTitles-Detail 3 2 3 5 4 2" xfId="21595" xr:uid="{00000000-0005-0000-0000-000077820000}"/>
    <cellStyle name="RowTitles-Detail 3 2 3 5 4 2 2" xfId="33726" xr:uid="{00000000-0005-0000-0000-000078820000}"/>
    <cellStyle name="RowTitles-Detail 3 2 3 5 4 3" xfId="30893" xr:uid="{00000000-0005-0000-0000-000079820000}"/>
    <cellStyle name="RowTitles-Detail 3 2 3 5 5" xfId="14871" xr:uid="{00000000-0005-0000-0000-00007A820000}"/>
    <cellStyle name="RowTitles-Detail 3 2 3 5 5 2" xfId="27548" xr:uid="{00000000-0005-0000-0000-00007B820000}"/>
    <cellStyle name="RowTitles-Detail 3 2 3 5 5 2 2" xfId="36367" xr:uid="{00000000-0005-0000-0000-00007C820000}"/>
    <cellStyle name="RowTitles-Detail 3 2 3 5 6" xfId="6145" xr:uid="{00000000-0005-0000-0000-00007D820000}"/>
    <cellStyle name="RowTitles-Detail 3 2 3 5 6 2" xfId="19737" xr:uid="{00000000-0005-0000-0000-00007E820000}"/>
    <cellStyle name="RowTitles-Detail 3 2 3 5 7" xfId="6227" xr:uid="{00000000-0005-0000-0000-00007F820000}"/>
    <cellStyle name="RowTitles-Detail 3 2 3 6" xfId="1695" xr:uid="{00000000-0005-0000-0000-000080820000}"/>
    <cellStyle name="RowTitles-Detail 3 2 3 6 2" xfId="3096" xr:uid="{00000000-0005-0000-0000-000081820000}"/>
    <cellStyle name="RowTitles-Detail 3 2 3 6 2 2" xfId="12737" xr:uid="{00000000-0005-0000-0000-000082820000}"/>
    <cellStyle name="RowTitles-Detail 3 2 3 6 2 2 2" xfId="23137" xr:uid="{00000000-0005-0000-0000-000083820000}"/>
    <cellStyle name="RowTitles-Detail 3 2 3 6 2 2 2 2" xfId="34674" xr:uid="{00000000-0005-0000-0000-000084820000}"/>
    <cellStyle name="RowTitles-Detail 3 2 3 6 2 2 3" xfId="32018" xr:uid="{00000000-0005-0000-0000-000085820000}"/>
    <cellStyle name="RowTitles-Detail 3 2 3 6 2 3" xfId="16384" xr:uid="{00000000-0005-0000-0000-000086820000}"/>
    <cellStyle name="RowTitles-Detail 3 2 3 6 2 3 2" xfId="29050" xr:uid="{00000000-0005-0000-0000-000087820000}"/>
    <cellStyle name="RowTitles-Detail 3 2 3 6 2 3 2 2" xfId="37837" xr:uid="{00000000-0005-0000-0000-000088820000}"/>
    <cellStyle name="RowTitles-Detail 3 2 3 6 2 4" xfId="7693" xr:uid="{00000000-0005-0000-0000-000089820000}"/>
    <cellStyle name="RowTitles-Detail 3 2 3 6 2 4 2" xfId="25137" xr:uid="{00000000-0005-0000-0000-00008A820000}"/>
    <cellStyle name="RowTitles-Detail 3 2 3 6 2 5" xfId="19333" xr:uid="{00000000-0005-0000-0000-00008B820000}"/>
    <cellStyle name="RowTitles-Detail 3 2 3 6 3" xfId="4473" xr:uid="{00000000-0005-0000-0000-00008C820000}"/>
    <cellStyle name="RowTitles-Detail 3 2 3 6 3 2" xfId="14095" xr:uid="{00000000-0005-0000-0000-00008D820000}"/>
    <cellStyle name="RowTitles-Detail 3 2 3 6 3 2 2" xfId="24427" xr:uid="{00000000-0005-0000-0000-00008E820000}"/>
    <cellStyle name="RowTitles-Detail 3 2 3 6 3 2 2 2" xfId="35572" xr:uid="{00000000-0005-0000-0000-00008F820000}"/>
    <cellStyle name="RowTitles-Detail 3 2 3 6 3 2 3" xfId="33030" xr:uid="{00000000-0005-0000-0000-000090820000}"/>
    <cellStyle name="RowTitles-Detail 3 2 3 6 3 3" xfId="17640" xr:uid="{00000000-0005-0000-0000-000091820000}"/>
    <cellStyle name="RowTitles-Detail 3 2 3 6 3 3 2" xfId="30306" xr:uid="{00000000-0005-0000-0000-000092820000}"/>
    <cellStyle name="RowTitles-Detail 3 2 3 6 3 3 2 2" xfId="39083" xr:uid="{00000000-0005-0000-0000-000093820000}"/>
    <cellStyle name="RowTitles-Detail 3 2 3 6 3 4" xfId="10016" xr:uid="{00000000-0005-0000-0000-000094820000}"/>
    <cellStyle name="RowTitles-Detail 3 2 3 6 3 4 2" xfId="20168" xr:uid="{00000000-0005-0000-0000-000095820000}"/>
    <cellStyle name="RowTitles-Detail 3 2 3 6 3 5" xfId="19788" xr:uid="{00000000-0005-0000-0000-000096820000}"/>
    <cellStyle name="RowTitles-Detail 3 2 3 6 4" xfId="11366" xr:uid="{00000000-0005-0000-0000-000097820000}"/>
    <cellStyle name="RowTitles-Detail 3 2 3 6 4 2" xfId="21791" xr:uid="{00000000-0005-0000-0000-000098820000}"/>
    <cellStyle name="RowTitles-Detail 3 2 3 6 4 2 2" xfId="33857" xr:uid="{00000000-0005-0000-0000-000099820000}"/>
    <cellStyle name="RowTitles-Detail 3 2 3 6 4 3" xfId="31045" xr:uid="{00000000-0005-0000-0000-00009A820000}"/>
    <cellStyle name="RowTitles-Detail 3 2 3 6 5" xfId="15073" xr:uid="{00000000-0005-0000-0000-00009B820000}"/>
    <cellStyle name="RowTitles-Detail 3 2 3 6 5 2" xfId="27742" xr:uid="{00000000-0005-0000-0000-00009C820000}"/>
    <cellStyle name="RowTitles-Detail 3 2 3 6 5 2 2" xfId="36554" xr:uid="{00000000-0005-0000-0000-00009D820000}"/>
    <cellStyle name="RowTitles-Detail 3 2 3 6 6" xfId="6146" xr:uid="{00000000-0005-0000-0000-00009E820000}"/>
    <cellStyle name="RowTitles-Detail 3 2 3 6 6 2" xfId="18276" xr:uid="{00000000-0005-0000-0000-00009F820000}"/>
    <cellStyle name="RowTitles-Detail 3 2 3 6 7" xfId="26817" xr:uid="{00000000-0005-0000-0000-0000A0820000}"/>
    <cellStyle name="RowTitles-Detail 3 2 3 7" xfId="3091" xr:uid="{00000000-0005-0000-0000-0000A1820000}"/>
    <cellStyle name="RowTitles-Detail 3 2 3 7 2" xfId="12732" xr:uid="{00000000-0005-0000-0000-0000A2820000}"/>
    <cellStyle name="RowTitles-Detail 3 2 3 7 2 2" xfId="23132" xr:uid="{00000000-0005-0000-0000-0000A3820000}"/>
    <cellStyle name="RowTitles-Detail 3 2 3 7 2 2 2" xfId="34669" xr:uid="{00000000-0005-0000-0000-0000A4820000}"/>
    <cellStyle name="RowTitles-Detail 3 2 3 7 2 3" xfId="32013" xr:uid="{00000000-0005-0000-0000-0000A5820000}"/>
    <cellStyle name="RowTitles-Detail 3 2 3 7 3" xfId="16379" xr:uid="{00000000-0005-0000-0000-0000A6820000}"/>
    <cellStyle name="RowTitles-Detail 3 2 3 7 3 2" xfId="29045" xr:uid="{00000000-0005-0000-0000-0000A7820000}"/>
    <cellStyle name="RowTitles-Detail 3 2 3 7 3 2 2" xfId="37832" xr:uid="{00000000-0005-0000-0000-0000A8820000}"/>
    <cellStyle name="RowTitles-Detail 3 2 3 7 4" xfId="6450" xr:uid="{00000000-0005-0000-0000-0000A9820000}"/>
    <cellStyle name="RowTitles-Detail 3 2 3 7 4 2" xfId="17985" xr:uid="{00000000-0005-0000-0000-0000AA820000}"/>
    <cellStyle name="RowTitles-Detail 3 2 3 7 5" xfId="17931" xr:uid="{00000000-0005-0000-0000-0000AB820000}"/>
    <cellStyle name="RowTitles-Detail 3 2 3 8" xfId="8888" xr:uid="{00000000-0005-0000-0000-0000AC820000}"/>
    <cellStyle name="RowTitles-Detail 3 2 3 8 2" xfId="17950" xr:uid="{00000000-0005-0000-0000-0000AD820000}"/>
    <cellStyle name="RowTitles-Detail 3 2 3 9" xfId="10552" xr:uid="{00000000-0005-0000-0000-0000AE820000}"/>
    <cellStyle name="RowTitles-Detail 3 2 3 9 2" xfId="18140" xr:uid="{00000000-0005-0000-0000-0000AF820000}"/>
    <cellStyle name="RowTitles-Detail 3 2 3 9 2 2" xfId="33171" xr:uid="{00000000-0005-0000-0000-0000B0820000}"/>
    <cellStyle name="RowTitles-Detail 3 2 3_STUD aligned by INSTIT" xfId="5084" xr:uid="{00000000-0005-0000-0000-0000B1820000}"/>
    <cellStyle name="RowTitles-Detail 3 2 4" xfId="466" xr:uid="{00000000-0005-0000-0000-0000B2820000}"/>
    <cellStyle name="RowTitles-Detail 3 2 4 2" xfId="822" xr:uid="{00000000-0005-0000-0000-0000B3820000}"/>
    <cellStyle name="RowTitles-Detail 3 2 4 2 2" xfId="3098" xr:uid="{00000000-0005-0000-0000-0000B4820000}"/>
    <cellStyle name="RowTitles-Detail 3 2 4 2 2 2" xfId="12739" xr:uid="{00000000-0005-0000-0000-0000B5820000}"/>
    <cellStyle name="RowTitles-Detail 3 2 4 2 2 2 2" xfId="23139" xr:uid="{00000000-0005-0000-0000-0000B6820000}"/>
    <cellStyle name="RowTitles-Detail 3 2 4 2 2 2 2 2" xfId="34676" xr:uid="{00000000-0005-0000-0000-0000B7820000}"/>
    <cellStyle name="RowTitles-Detail 3 2 4 2 2 2 3" xfId="32020" xr:uid="{00000000-0005-0000-0000-0000B8820000}"/>
    <cellStyle name="RowTitles-Detail 3 2 4 2 2 3" xfId="16386" xr:uid="{00000000-0005-0000-0000-0000B9820000}"/>
    <cellStyle name="RowTitles-Detail 3 2 4 2 2 3 2" xfId="29052" xr:uid="{00000000-0005-0000-0000-0000BA820000}"/>
    <cellStyle name="RowTitles-Detail 3 2 4 2 2 3 2 2" xfId="37839" xr:uid="{00000000-0005-0000-0000-0000BB820000}"/>
    <cellStyle name="RowTitles-Detail 3 2 4 2 2 4" xfId="6769" xr:uid="{00000000-0005-0000-0000-0000BC820000}"/>
    <cellStyle name="RowTitles-Detail 3 2 4 2 2 4 2" xfId="25104" xr:uid="{00000000-0005-0000-0000-0000BD820000}"/>
    <cellStyle name="RowTitles-Detail 3 2 4 2 2 5" xfId="24712" xr:uid="{00000000-0005-0000-0000-0000BE820000}"/>
    <cellStyle name="RowTitles-Detail 3 2 4 2 3" xfId="3603" xr:uid="{00000000-0005-0000-0000-0000BF820000}"/>
    <cellStyle name="RowTitles-Detail 3 2 4 2 3 2" xfId="13231" xr:uid="{00000000-0005-0000-0000-0000C0820000}"/>
    <cellStyle name="RowTitles-Detail 3 2 4 2 3 2 2" xfId="23599" xr:uid="{00000000-0005-0000-0000-0000C1820000}"/>
    <cellStyle name="RowTitles-Detail 3 2 4 2 3 2 2 2" xfId="35019" xr:uid="{00000000-0005-0000-0000-0000C2820000}"/>
    <cellStyle name="RowTitles-Detail 3 2 4 2 3 2 3" xfId="32390" xr:uid="{00000000-0005-0000-0000-0000C3820000}"/>
    <cellStyle name="RowTitles-Detail 3 2 4 2 3 3" xfId="16838" xr:uid="{00000000-0005-0000-0000-0000C4820000}"/>
    <cellStyle name="RowTitles-Detail 3 2 4 2 3 3 2" xfId="29504" xr:uid="{00000000-0005-0000-0000-0000C5820000}"/>
    <cellStyle name="RowTitles-Detail 3 2 4 2 3 3 2 2" xfId="38284" xr:uid="{00000000-0005-0000-0000-0000C6820000}"/>
    <cellStyle name="RowTitles-Detail 3 2 4 2 3 4" xfId="8275" xr:uid="{00000000-0005-0000-0000-0000C7820000}"/>
    <cellStyle name="RowTitles-Detail 3 2 4 2 3 4 2" xfId="19362" xr:uid="{00000000-0005-0000-0000-0000C8820000}"/>
    <cellStyle name="RowTitles-Detail 3 2 4 2 3 5" xfId="25838" xr:uid="{00000000-0005-0000-0000-0000C9820000}"/>
    <cellStyle name="RowTitles-Detail 3 2 4 2 4" xfId="9066" xr:uid="{00000000-0005-0000-0000-0000CA820000}"/>
    <cellStyle name="RowTitles-Detail 3 2 4 2 4 2" xfId="25110" xr:uid="{00000000-0005-0000-0000-0000CB820000}"/>
    <cellStyle name="RowTitles-Detail 3 2 4 2 5" xfId="10583" xr:uid="{00000000-0005-0000-0000-0000CC820000}"/>
    <cellStyle name="RowTitles-Detail 3 2 4 2 5 2" xfId="21068" xr:uid="{00000000-0005-0000-0000-0000CD820000}"/>
    <cellStyle name="RowTitles-Detail 3 2 4 2 5 2 2" xfId="33408" xr:uid="{00000000-0005-0000-0000-0000CE820000}"/>
    <cellStyle name="RowTitles-Detail 3 2 4 2 5 3" xfId="30521" xr:uid="{00000000-0005-0000-0000-0000CF820000}"/>
    <cellStyle name="RowTitles-Detail 3 2 4 2 6" xfId="14237" xr:uid="{00000000-0005-0000-0000-0000D0820000}"/>
    <cellStyle name="RowTitles-Detail 3 2 4 2 6 2" xfId="26939" xr:uid="{00000000-0005-0000-0000-0000D1820000}"/>
    <cellStyle name="RowTitles-Detail 3 2 4 2 6 2 2" xfId="35782" xr:uid="{00000000-0005-0000-0000-0000D2820000}"/>
    <cellStyle name="RowTitles-Detail 3 2 4 2 7" xfId="5297" xr:uid="{00000000-0005-0000-0000-0000D3820000}"/>
    <cellStyle name="RowTitles-Detail 3 2 4 2 7 2" xfId="18008" xr:uid="{00000000-0005-0000-0000-0000D4820000}"/>
    <cellStyle name="RowTitles-Detail 3 2 4 2 8" xfId="20507" xr:uid="{00000000-0005-0000-0000-0000D5820000}"/>
    <cellStyle name="RowTitles-Detail 3 2 4 3" xfId="1101" xr:uid="{00000000-0005-0000-0000-0000D6820000}"/>
    <cellStyle name="RowTitles-Detail 3 2 4 3 2" xfId="3099" xr:uid="{00000000-0005-0000-0000-0000D7820000}"/>
    <cellStyle name="RowTitles-Detail 3 2 4 3 2 2" xfId="12740" xr:uid="{00000000-0005-0000-0000-0000D8820000}"/>
    <cellStyle name="RowTitles-Detail 3 2 4 3 2 2 2" xfId="23140" xr:uid="{00000000-0005-0000-0000-0000D9820000}"/>
    <cellStyle name="RowTitles-Detail 3 2 4 3 2 2 2 2" xfId="34677" xr:uid="{00000000-0005-0000-0000-0000DA820000}"/>
    <cellStyle name="RowTitles-Detail 3 2 4 3 2 2 3" xfId="32021" xr:uid="{00000000-0005-0000-0000-0000DB820000}"/>
    <cellStyle name="RowTitles-Detail 3 2 4 3 2 3" xfId="16387" xr:uid="{00000000-0005-0000-0000-0000DC820000}"/>
    <cellStyle name="RowTitles-Detail 3 2 4 3 2 3 2" xfId="29053" xr:uid="{00000000-0005-0000-0000-0000DD820000}"/>
    <cellStyle name="RowTitles-Detail 3 2 4 3 2 3 2 2" xfId="37840" xr:uid="{00000000-0005-0000-0000-0000DE820000}"/>
    <cellStyle name="RowTitles-Detail 3 2 4 3 2 4" xfId="6941" xr:uid="{00000000-0005-0000-0000-0000DF820000}"/>
    <cellStyle name="RowTitles-Detail 3 2 4 3 2 4 2" xfId="20380" xr:uid="{00000000-0005-0000-0000-0000E0820000}"/>
    <cellStyle name="RowTitles-Detail 3 2 4 3 2 5" xfId="20887" xr:uid="{00000000-0005-0000-0000-0000E1820000}"/>
    <cellStyle name="RowTitles-Detail 3 2 4 3 3" xfId="3879" xr:uid="{00000000-0005-0000-0000-0000E2820000}"/>
    <cellStyle name="RowTitles-Detail 3 2 4 3 3 2" xfId="13502" xr:uid="{00000000-0005-0000-0000-0000E3820000}"/>
    <cellStyle name="RowTitles-Detail 3 2 4 3 3 2 2" xfId="23863" xr:uid="{00000000-0005-0000-0000-0000E4820000}"/>
    <cellStyle name="RowTitles-Detail 3 2 4 3 3 2 2 2" xfId="35184" xr:uid="{00000000-0005-0000-0000-0000E5820000}"/>
    <cellStyle name="RowTitles-Detail 3 2 4 3 3 2 3" xfId="32583" xr:uid="{00000000-0005-0000-0000-0000E6820000}"/>
    <cellStyle name="RowTitles-Detail 3 2 4 3 3 3" xfId="17093" xr:uid="{00000000-0005-0000-0000-0000E7820000}"/>
    <cellStyle name="RowTitles-Detail 3 2 4 3 3 3 2" xfId="29759" xr:uid="{00000000-0005-0000-0000-0000E8820000}"/>
    <cellStyle name="RowTitles-Detail 3 2 4 3 3 3 2 2" xfId="38537" xr:uid="{00000000-0005-0000-0000-0000E9820000}"/>
    <cellStyle name="RowTitles-Detail 3 2 4 3 3 4" xfId="8449" xr:uid="{00000000-0005-0000-0000-0000EA820000}"/>
    <cellStyle name="RowTitles-Detail 3 2 4 3 3 4 2" xfId="26879" xr:uid="{00000000-0005-0000-0000-0000EB820000}"/>
    <cellStyle name="RowTitles-Detail 3 2 4 3 3 5" xfId="18534" xr:uid="{00000000-0005-0000-0000-0000EC820000}"/>
    <cellStyle name="RowTitles-Detail 3 2 4 3 4" xfId="9243" xr:uid="{00000000-0005-0000-0000-0000ED820000}"/>
    <cellStyle name="RowTitles-Detail 3 2 4 3 4 2" xfId="18920" xr:uid="{00000000-0005-0000-0000-0000EE820000}"/>
    <cellStyle name="RowTitles-Detail 3 2 4 3 5" xfId="14492" xr:uid="{00000000-0005-0000-0000-0000EF820000}"/>
    <cellStyle name="RowTitles-Detail 3 2 4 3 5 2" xfId="27184" xr:uid="{00000000-0005-0000-0000-0000F0820000}"/>
    <cellStyle name="RowTitles-Detail 3 2 4 3 5 2 2" xfId="36020" xr:uid="{00000000-0005-0000-0000-0000F1820000}"/>
    <cellStyle name="RowTitles-Detail 3 2 4 4" xfId="1330" xr:uid="{00000000-0005-0000-0000-0000F2820000}"/>
    <cellStyle name="RowTitles-Detail 3 2 4 4 2" xfId="3100" xr:uid="{00000000-0005-0000-0000-0000F3820000}"/>
    <cellStyle name="RowTitles-Detail 3 2 4 4 2 2" xfId="12741" xr:uid="{00000000-0005-0000-0000-0000F4820000}"/>
    <cellStyle name="RowTitles-Detail 3 2 4 4 2 2 2" xfId="23141" xr:uid="{00000000-0005-0000-0000-0000F5820000}"/>
    <cellStyle name="RowTitles-Detail 3 2 4 4 2 2 2 2" xfId="34678" xr:uid="{00000000-0005-0000-0000-0000F6820000}"/>
    <cellStyle name="RowTitles-Detail 3 2 4 4 2 2 3" xfId="32022" xr:uid="{00000000-0005-0000-0000-0000F7820000}"/>
    <cellStyle name="RowTitles-Detail 3 2 4 4 2 3" xfId="16388" xr:uid="{00000000-0005-0000-0000-0000F8820000}"/>
    <cellStyle name="RowTitles-Detail 3 2 4 4 2 3 2" xfId="29054" xr:uid="{00000000-0005-0000-0000-0000F9820000}"/>
    <cellStyle name="RowTitles-Detail 3 2 4 4 2 3 2 2" xfId="37841" xr:uid="{00000000-0005-0000-0000-0000FA820000}"/>
    <cellStyle name="RowTitles-Detail 3 2 4 4 2 4" xfId="7694" xr:uid="{00000000-0005-0000-0000-0000FB820000}"/>
    <cellStyle name="RowTitles-Detail 3 2 4 4 2 4 2" xfId="28171" xr:uid="{00000000-0005-0000-0000-0000FC820000}"/>
    <cellStyle name="RowTitles-Detail 3 2 4 4 2 5" xfId="19452" xr:uid="{00000000-0005-0000-0000-0000FD820000}"/>
    <cellStyle name="RowTitles-Detail 3 2 4 4 3" xfId="4108" xr:uid="{00000000-0005-0000-0000-0000FE820000}"/>
    <cellStyle name="RowTitles-Detail 3 2 4 4 3 2" xfId="13730" xr:uid="{00000000-0005-0000-0000-0000FF820000}"/>
    <cellStyle name="RowTitles-Detail 3 2 4 4 3 2 2" xfId="24081" xr:uid="{00000000-0005-0000-0000-000000830000}"/>
    <cellStyle name="RowTitles-Detail 3 2 4 4 3 2 2 2" xfId="35333" xr:uid="{00000000-0005-0000-0000-000001830000}"/>
    <cellStyle name="RowTitles-Detail 3 2 4 4 3 2 3" xfId="32755" xr:uid="{00000000-0005-0000-0000-000002830000}"/>
    <cellStyle name="RowTitles-Detail 3 2 4 4 3 3" xfId="17306" xr:uid="{00000000-0005-0000-0000-000003830000}"/>
    <cellStyle name="RowTitles-Detail 3 2 4 4 3 3 2" xfId="29972" xr:uid="{00000000-0005-0000-0000-000004830000}"/>
    <cellStyle name="RowTitles-Detail 3 2 4 4 3 3 2 2" xfId="38749" xr:uid="{00000000-0005-0000-0000-000005830000}"/>
    <cellStyle name="RowTitles-Detail 3 2 4 4 3 4" xfId="10017" xr:uid="{00000000-0005-0000-0000-000006830000}"/>
    <cellStyle name="RowTitles-Detail 3 2 4 4 3 4 2" xfId="17898" xr:uid="{00000000-0005-0000-0000-000007830000}"/>
    <cellStyle name="RowTitles-Detail 3 2 4 4 3 5" xfId="25209" xr:uid="{00000000-0005-0000-0000-000008830000}"/>
    <cellStyle name="RowTitles-Detail 3 2 4 4 4" xfId="11001" xr:uid="{00000000-0005-0000-0000-000009830000}"/>
    <cellStyle name="RowTitles-Detail 3 2 4 4 4 2" xfId="21439" xr:uid="{00000000-0005-0000-0000-00000A830000}"/>
    <cellStyle name="RowTitles-Detail 3 2 4 4 4 2 2" xfId="33618" xr:uid="{00000000-0005-0000-0000-00000B830000}"/>
    <cellStyle name="RowTitles-Detail 3 2 4 4 4 3" xfId="30770" xr:uid="{00000000-0005-0000-0000-00000C830000}"/>
    <cellStyle name="RowTitles-Detail 3 2 4 4 5" xfId="14708" xr:uid="{00000000-0005-0000-0000-00000D830000}"/>
    <cellStyle name="RowTitles-Detail 3 2 4 4 5 2" xfId="27392" xr:uid="{00000000-0005-0000-0000-00000E830000}"/>
    <cellStyle name="RowTitles-Detail 3 2 4 4 5 2 2" xfId="36220" xr:uid="{00000000-0005-0000-0000-00000F830000}"/>
    <cellStyle name="RowTitles-Detail 3 2 4 4 6" xfId="6147" xr:uid="{00000000-0005-0000-0000-000010830000}"/>
    <cellStyle name="RowTitles-Detail 3 2 4 4 6 2" xfId="25790" xr:uid="{00000000-0005-0000-0000-000011830000}"/>
    <cellStyle name="RowTitles-Detail 3 2 4 4 7" xfId="26781" xr:uid="{00000000-0005-0000-0000-000012830000}"/>
    <cellStyle name="RowTitles-Detail 3 2 4 5" xfId="1546" xr:uid="{00000000-0005-0000-0000-000013830000}"/>
    <cellStyle name="RowTitles-Detail 3 2 4 5 2" xfId="3101" xr:uid="{00000000-0005-0000-0000-000014830000}"/>
    <cellStyle name="RowTitles-Detail 3 2 4 5 2 2" xfId="12742" xr:uid="{00000000-0005-0000-0000-000015830000}"/>
    <cellStyle name="RowTitles-Detail 3 2 4 5 2 2 2" xfId="23142" xr:uid="{00000000-0005-0000-0000-000016830000}"/>
    <cellStyle name="RowTitles-Detail 3 2 4 5 2 2 2 2" xfId="34679" xr:uid="{00000000-0005-0000-0000-000017830000}"/>
    <cellStyle name="RowTitles-Detail 3 2 4 5 2 2 3" xfId="32023" xr:uid="{00000000-0005-0000-0000-000018830000}"/>
    <cellStyle name="RowTitles-Detail 3 2 4 5 2 3" xfId="16389" xr:uid="{00000000-0005-0000-0000-000019830000}"/>
    <cellStyle name="RowTitles-Detail 3 2 4 5 2 3 2" xfId="29055" xr:uid="{00000000-0005-0000-0000-00001A830000}"/>
    <cellStyle name="RowTitles-Detail 3 2 4 5 2 3 2 2" xfId="37842" xr:uid="{00000000-0005-0000-0000-00001B830000}"/>
    <cellStyle name="RowTitles-Detail 3 2 4 5 2 4" xfId="7695" xr:uid="{00000000-0005-0000-0000-00001C830000}"/>
    <cellStyle name="RowTitles-Detail 3 2 4 5 2 4 2" xfId="19831" xr:uid="{00000000-0005-0000-0000-00001D830000}"/>
    <cellStyle name="RowTitles-Detail 3 2 4 5 2 5" xfId="25543" xr:uid="{00000000-0005-0000-0000-00001E830000}"/>
    <cellStyle name="RowTitles-Detail 3 2 4 5 3" xfId="4324" xr:uid="{00000000-0005-0000-0000-00001F830000}"/>
    <cellStyle name="RowTitles-Detail 3 2 4 5 3 2" xfId="13946" xr:uid="{00000000-0005-0000-0000-000020830000}"/>
    <cellStyle name="RowTitles-Detail 3 2 4 5 3 2 2" xfId="24286" xr:uid="{00000000-0005-0000-0000-000021830000}"/>
    <cellStyle name="RowTitles-Detail 3 2 4 5 3 2 2 2" xfId="35473" xr:uid="{00000000-0005-0000-0000-000022830000}"/>
    <cellStyle name="RowTitles-Detail 3 2 4 5 3 2 3" xfId="32916" xr:uid="{00000000-0005-0000-0000-000023830000}"/>
    <cellStyle name="RowTitles-Detail 3 2 4 5 3 3" xfId="17504" xr:uid="{00000000-0005-0000-0000-000024830000}"/>
    <cellStyle name="RowTitles-Detail 3 2 4 5 3 3 2" xfId="30170" xr:uid="{00000000-0005-0000-0000-000025830000}"/>
    <cellStyle name="RowTitles-Detail 3 2 4 5 3 3 2 2" xfId="38947" xr:uid="{00000000-0005-0000-0000-000026830000}"/>
    <cellStyle name="RowTitles-Detail 3 2 4 5 3 4" xfId="10018" xr:uid="{00000000-0005-0000-0000-000027830000}"/>
    <cellStyle name="RowTitles-Detail 3 2 4 5 3 4 2" xfId="26613" xr:uid="{00000000-0005-0000-0000-000028830000}"/>
    <cellStyle name="RowTitles-Detail 3 2 4 5 3 5" xfId="4613" xr:uid="{00000000-0005-0000-0000-000029830000}"/>
    <cellStyle name="RowTitles-Detail 3 2 4 5 4" xfId="11217" xr:uid="{00000000-0005-0000-0000-00002A830000}"/>
    <cellStyle name="RowTitles-Detail 3 2 4 5 4 2" xfId="21647" xr:uid="{00000000-0005-0000-0000-00002B830000}"/>
    <cellStyle name="RowTitles-Detail 3 2 4 5 4 2 2" xfId="33758" xr:uid="{00000000-0005-0000-0000-00002C830000}"/>
    <cellStyle name="RowTitles-Detail 3 2 4 5 4 3" xfId="30931" xr:uid="{00000000-0005-0000-0000-00002D830000}"/>
    <cellStyle name="RowTitles-Detail 3 2 4 5 5" xfId="14924" xr:uid="{00000000-0005-0000-0000-00002E830000}"/>
    <cellStyle name="RowTitles-Detail 3 2 4 5 5 2" xfId="27599" xr:uid="{00000000-0005-0000-0000-00002F830000}"/>
    <cellStyle name="RowTitles-Detail 3 2 4 5 5 2 2" xfId="36418" xr:uid="{00000000-0005-0000-0000-000030830000}"/>
    <cellStyle name="RowTitles-Detail 3 2 4 5 6" xfId="6148" xr:uid="{00000000-0005-0000-0000-000031830000}"/>
    <cellStyle name="RowTitles-Detail 3 2 4 5 6 2" xfId="19073" xr:uid="{00000000-0005-0000-0000-000032830000}"/>
    <cellStyle name="RowTitles-Detail 3 2 4 5 7" xfId="18112" xr:uid="{00000000-0005-0000-0000-000033830000}"/>
    <cellStyle name="RowTitles-Detail 3 2 4 6" xfId="1748" xr:uid="{00000000-0005-0000-0000-000034830000}"/>
    <cellStyle name="RowTitles-Detail 3 2 4 6 2" xfId="3102" xr:uid="{00000000-0005-0000-0000-000035830000}"/>
    <cellStyle name="RowTitles-Detail 3 2 4 6 2 2" xfId="12743" xr:uid="{00000000-0005-0000-0000-000036830000}"/>
    <cellStyle name="RowTitles-Detail 3 2 4 6 2 2 2" xfId="23143" xr:uid="{00000000-0005-0000-0000-000037830000}"/>
    <cellStyle name="RowTitles-Detail 3 2 4 6 2 2 2 2" xfId="34680" xr:uid="{00000000-0005-0000-0000-000038830000}"/>
    <cellStyle name="RowTitles-Detail 3 2 4 6 2 2 3" xfId="32024" xr:uid="{00000000-0005-0000-0000-000039830000}"/>
    <cellStyle name="RowTitles-Detail 3 2 4 6 2 3" xfId="16390" xr:uid="{00000000-0005-0000-0000-00003A830000}"/>
    <cellStyle name="RowTitles-Detail 3 2 4 6 2 3 2" xfId="29056" xr:uid="{00000000-0005-0000-0000-00003B830000}"/>
    <cellStyle name="RowTitles-Detail 3 2 4 6 2 3 2 2" xfId="37843" xr:uid="{00000000-0005-0000-0000-00003C830000}"/>
    <cellStyle name="RowTitles-Detail 3 2 4 6 2 4" xfId="7696" xr:uid="{00000000-0005-0000-0000-00003D830000}"/>
    <cellStyle name="RowTitles-Detail 3 2 4 6 2 4 2" xfId="25795" xr:uid="{00000000-0005-0000-0000-00003E830000}"/>
    <cellStyle name="RowTitles-Detail 3 2 4 6 2 5" xfId="17979" xr:uid="{00000000-0005-0000-0000-00003F830000}"/>
    <cellStyle name="RowTitles-Detail 3 2 4 6 3" xfId="4526" xr:uid="{00000000-0005-0000-0000-000040830000}"/>
    <cellStyle name="RowTitles-Detail 3 2 4 6 3 2" xfId="14148" xr:uid="{00000000-0005-0000-0000-000041830000}"/>
    <cellStyle name="RowTitles-Detail 3 2 4 6 3 2 2" xfId="24479" xr:uid="{00000000-0005-0000-0000-000042830000}"/>
    <cellStyle name="RowTitles-Detail 3 2 4 6 3 2 2 2" xfId="35604" xr:uid="{00000000-0005-0000-0000-000043830000}"/>
    <cellStyle name="RowTitles-Detail 3 2 4 6 3 2 3" xfId="33068" xr:uid="{00000000-0005-0000-0000-000044830000}"/>
    <cellStyle name="RowTitles-Detail 3 2 4 6 3 3" xfId="17691" xr:uid="{00000000-0005-0000-0000-000045830000}"/>
    <cellStyle name="RowTitles-Detail 3 2 4 6 3 3 2" xfId="30357" xr:uid="{00000000-0005-0000-0000-000046830000}"/>
    <cellStyle name="RowTitles-Detail 3 2 4 6 3 3 2 2" xfId="39134" xr:uid="{00000000-0005-0000-0000-000047830000}"/>
    <cellStyle name="RowTitles-Detail 3 2 4 6 3 4" xfId="10019" xr:uid="{00000000-0005-0000-0000-000048830000}"/>
    <cellStyle name="RowTitles-Detail 3 2 4 6 3 4 2" xfId="17987" xr:uid="{00000000-0005-0000-0000-000049830000}"/>
    <cellStyle name="RowTitles-Detail 3 2 4 6 3 5" xfId="26684" xr:uid="{00000000-0005-0000-0000-00004A830000}"/>
    <cellStyle name="RowTitles-Detail 3 2 4 6 4" xfId="11419" xr:uid="{00000000-0005-0000-0000-00004B830000}"/>
    <cellStyle name="RowTitles-Detail 3 2 4 6 4 2" xfId="21843" xr:uid="{00000000-0005-0000-0000-00004C830000}"/>
    <cellStyle name="RowTitles-Detail 3 2 4 6 4 2 2" xfId="33889" xr:uid="{00000000-0005-0000-0000-00004D830000}"/>
    <cellStyle name="RowTitles-Detail 3 2 4 6 4 3" xfId="31083" xr:uid="{00000000-0005-0000-0000-00004E830000}"/>
    <cellStyle name="RowTitles-Detail 3 2 4 6 5" xfId="15126" xr:uid="{00000000-0005-0000-0000-00004F830000}"/>
    <cellStyle name="RowTitles-Detail 3 2 4 6 5 2" xfId="27794" xr:uid="{00000000-0005-0000-0000-000050830000}"/>
    <cellStyle name="RowTitles-Detail 3 2 4 6 5 2 2" xfId="36605" xr:uid="{00000000-0005-0000-0000-000051830000}"/>
    <cellStyle name="RowTitles-Detail 3 2 4 6 6" xfId="6149" xr:uid="{00000000-0005-0000-0000-000052830000}"/>
    <cellStyle name="RowTitles-Detail 3 2 4 6 6 2" xfId="20256" xr:uid="{00000000-0005-0000-0000-000053830000}"/>
    <cellStyle name="RowTitles-Detail 3 2 4 6 7" xfId="20581" xr:uid="{00000000-0005-0000-0000-000054830000}"/>
    <cellStyle name="RowTitles-Detail 3 2 4 7" xfId="3097" xr:uid="{00000000-0005-0000-0000-000055830000}"/>
    <cellStyle name="RowTitles-Detail 3 2 4 7 2" xfId="12738" xr:uid="{00000000-0005-0000-0000-000056830000}"/>
    <cellStyle name="RowTitles-Detail 3 2 4 7 2 2" xfId="23138" xr:uid="{00000000-0005-0000-0000-000057830000}"/>
    <cellStyle name="RowTitles-Detail 3 2 4 7 2 2 2" xfId="34675" xr:uid="{00000000-0005-0000-0000-000058830000}"/>
    <cellStyle name="RowTitles-Detail 3 2 4 7 2 3" xfId="32019" xr:uid="{00000000-0005-0000-0000-000059830000}"/>
    <cellStyle name="RowTitles-Detail 3 2 4 7 3" xfId="16385" xr:uid="{00000000-0005-0000-0000-00005A830000}"/>
    <cellStyle name="RowTitles-Detail 3 2 4 7 3 2" xfId="29051" xr:uid="{00000000-0005-0000-0000-00005B830000}"/>
    <cellStyle name="RowTitles-Detail 3 2 4 7 3 2 2" xfId="37838" xr:uid="{00000000-0005-0000-0000-00005C830000}"/>
    <cellStyle name="RowTitles-Detail 3 2 4 7 4" xfId="6502" xr:uid="{00000000-0005-0000-0000-00005D830000}"/>
    <cellStyle name="RowTitles-Detail 3 2 4 7 4 2" xfId="26547" xr:uid="{00000000-0005-0000-0000-00005E830000}"/>
    <cellStyle name="RowTitles-Detail 3 2 4 7 5" xfId="20711" xr:uid="{00000000-0005-0000-0000-00005F830000}"/>
    <cellStyle name="RowTitles-Detail 3 2 4 8" xfId="3339" xr:uid="{00000000-0005-0000-0000-000060830000}"/>
    <cellStyle name="RowTitles-Detail 3 2 4 8 2" xfId="12980" xr:uid="{00000000-0005-0000-0000-000061830000}"/>
    <cellStyle name="RowTitles-Detail 3 2 4 8 2 2" xfId="23350" xr:uid="{00000000-0005-0000-0000-000062830000}"/>
    <cellStyle name="RowTitles-Detail 3 2 4 8 2 2 2" xfId="34872" xr:uid="{00000000-0005-0000-0000-000063830000}"/>
    <cellStyle name="RowTitles-Detail 3 2 4 8 2 3" xfId="32220" xr:uid="{00000000-0005-0000-0000-000064830000}"/>
    <cellStyle name="RowTitles-Detail 3 2 4 8 3" xfId="16593" xr:uid="{00000000-0005-0000-0000-000065830000}"/>
    <cellStyle name="RowTitles-Detail 3 2 4 8 3 2" xfId="29259" xr:uid="{00000000-0005-0000-0000-000066830000}"/>
    <cellStyle name="RowTitles-Detail 3 2 4 8 3 2 2" xfId="38046" xr:uid="{00000000-0005-0000-0000-000067830000}"/>
    <cellStyle name="RowTitles-Detail 3 2 4 8 4" xfId="8853" xr:uid="{00000000-0005-0000-0000-000068830000}"/>
    <cellStyle name="RowTitles-Detail 3 2 4 8 4 2" xfId="18996" xr:uid="{00000000-0005-0000-0000-000069830000}"/>
    <cellStyle name="RowTitles-Detail 3 2 4 8 5" xfId="26854" xr:uid="{00000000-0005-0000-0000-00006A830000}"/>
    <cellStyle name="RowTitles-Detail 3 2 4 9" xfId="10258" xr:uid="{00000000-0005-0000-0000-00006B830000}"/>
    <cellStyle name="RowTitles-Detail 3 2 4 9 2" xfId="20500" xr:uid="{00000000-0005-0000-0000-00006C830000}"/>
    <cellStyle name="RowTitles-Detail 3 2 4 9 2 2" xfId="33310" xr:uid="{00000000-0005-0000-0000-00006D830000}"/>
    <cellStyle name="RowTitles-Detail 3 2 4_STUD aligned by INSTIT" xfId="5085" xr:uid="{00000000-0005-0000-0000-00006E830000}"/>
    <cellStyle name="RowTitles-Detail 3 2 5" xfId="512" xr:uid="{00000000-0005-0000-0000-00006F830000}"/>
    <cellStyle name="RowTitles-Detail 3 2 5 2" xfId="868" xr:uid="{00000000-0005-0000-0000-000070830000}"/>
    <cellStyle name="RowTitles-Detail 3 2 5 2 2" xfId="3104" xr:uid="{00000000-0005-0000-0000-000071830000}"/>
    <cellStyle name="RowTitles-Detail 3 2 5 2 2 2" xfId="12745" xr:uid="{00000000-0005-0000-0000-000072830000}"/>
    <cellStyle name="RowTitles-Detail 3 2 5 2 2 2 2" xfId="23145" xr:uid="{00000000-0005-0000-0000-000073830000}"/>
    <cellStyle name="RowTitles-Detail 3 2 5 2 2 2 2 2" xfId="34682" xr:uid="{00000000-0005-0000-0000-000074830000}"/>
    <cellStyle name="RowTitles-Detail 3 2 5 2 2 2 3" xfId="32026" xr:uid="{00000000-0005-0000-0000-000075830000}"/>
    <cellStyle name="RowTitles-Detail 3 2 5 2 2 3" xfId="16392" xr:uid="{00000000-0005-0000-0000-000076830000}"/>
    <cellStyle name="RowTitles-Detail 3 2 5 2 2 3 2" xfId="29058" xr:uid="{00000000-0005-0000-0000-000077830000}"/>
    <cellStyle name="RowTitles-Detail 3 2 5 2 2 3 2 2" xfId="37845" xr:uid="{00000000-0005-0000-0000-000078830000}"/>
    <cellStyle name="RowTitles-Detail 3 2 5 2 2 4" xfId="6810" xr:uid="{00000000-0005-0000-0000-000079830000}"/>
    <cellStyle name="RowTitles-Detail 3 2 5 2 2 4 2" xfId="18036" xr:uid="{00000000-0005-0000-0000-00007A830000}"/>
    <cellStyle name="RowTitles-Detail 3 2 5 2 2 5" xfId="18363" xr:uid="{00000000-0005-0000-0000-00007B830000}"/>
    <cellStyle name="RowTitles-Detail 3 2 5 2 3" xfId="3649" xr:uid="{00000000-0005-0000-0000-00007C830000}"/>
    <cellStyle name="RowTitles-Detail 3 2 5 2 3 2" xfId="13276" xr:uid="{00000000-0005-0000-0000-00007D830000}"/>
    <cellStyle name="RowTitles-Detail 3 2 5 2 3 2 2" xfId="23642" xr:uid="{00000000-0005-0000-0000-00007E830000}"/>
    <cellStyle name="RowTitles-Detail 3 2 5 2 3 2 2 2" xfId="35049" xr:uid="{00000000-0005-0000-0000-00007F830000}"/>
    <cellStyle name="RowTitles-Detail 3 2 5 2 3 2 3" xfId="32424" xr:uid="{00000000-0005-0000-0000-000080830000}"/>
    <cellStyle name="RowTitles-Detail 3 2 5 2 3 3" xfId="16882" xr:uid="{00000000-0005-0000-0000-000081830000}"/>
    <cellStyle name="RowTitles-Detail 3 2 5 2 3 3 2" xfId="29548" xr:uid="{00000000-0005-0000-0000-000082830000}"/>
    <cellStyle name="RowTitles-Detail 3 2 5 2 3 3 2 2" xfId="38327" xr:uid="{00000000-0005-0000-0000-000083830000}"/>
    <cellStyle name="RowTitles-Detail 3 2 5 2 3 4" xfId="8316" xr:uid="{00000000-0005-0000-0000-000084830000}"/>
    <cellStyle name="RowTitles-Detail 3 2 5 2 3 4 2" xfId="25880" xr:uid="{00000000-0005-0000-0000-000085830000}"/>
    <cellStyle name="RowTitles-Detail 3 2 5 2 3 5" xfId="18431" xr:uid="{00000000-0005-0000-0000-000086830000}"/>
    <cellStyle name="RowTitles-Detail 3 2 5 2 4" xfId="9109" xr:uid="{00000000-0005-0000-0000-000087830000}"/>
    <cellStyle name="RowTitles-Detail 3 2 5 2 4 2" xfId="19944" xr:uid="{00000000-0005-0000-0000-000088830000}"/>
    <cellStyle name="RowTitles-Detail 3 2 5 2 5" xfId="10620" xr:uid="{00000000-0005-0000-0000-000089830000}"/>
    <cellStyle name="RowTitles-Detail 3 2 5 2 5 2" xfId="21103" xr:uid="{00000000-0005-0000-0000-00008A830000}"/>
    <cellStyle name="RowTitles-Detail 3 2 5 2 5 2 2" xfId="33436" xr:uid="{00000000-0005-0000-0000-00008B830000}"/>
    <cellStyle name="RowTitles-Detail 3 2 5 2 5 3" xfId="30553" xr:uid="{00000000-0005-0000-0000-00008C830000}"/>
    <cellStyle name="RowTitles-Detail 3 2 5 2 6" xfId="14281" xr:uid="{00000000-0005-0000-0000-00008D830000}"/>
    <cellStyle name="RowTitles-Detail 3 2 5 2 6 2" xfId="26982" xr:uid="{00000000-0005-0000-0000-00008E830000}"/>
    <cellStyle name="RowTitles-Detail 3 2 5 2 6 2 2" xfId="35824" xr:uid="{00000000-0005-0000-0000-00008F830000}"/>
    <cellStyle name="RowTitles-Detail 3 2 5 3" xfId="1147" xr:uid="{00000000-0005-0000-0000-000090830000}"/>
    <cellStyle name="RowTitles-Detail 3 2 5 3 2" xfId="3105" xr:uid="{00000000-0005-0000-0000-000091830000}"/>
    <cellStyle name="RowTitles-Detail 3 2 5 3 2 2" xfId="12746" xr:uid="{00000000-0005-0000-0000-000092830000}"/>
    <cellStyle name="RowTitles-Detail 3 2 5 3 2 2 2" xfId="23146" xr:uid="{00000000-0005-0000-0000-000093830000}"/>
    <cellStyle name="RowTitles-Detail 3 2 5 3 2 2 2 2" xfId="34683" xr:uid="{00000000-0005-0000-0000-000094830000}"/>
    <cellStyle name="RowTitles-Detail 3 2 5 3 2 2 3" xfId="32027" xr:uid="{00000000-0005-0000-0000-000095830000}"/>
    <cellStyle name="RowTitles-Detail 3 2 5 3 2 3" xfId="16393" xr:uid="{00000000-0005-0000-0000-000096830000}"/>
    <cellStyle name="RowTitles-Detail 3 2 5 3 2 3 2" xfId="29059" xr:uid="{00000000-0005-0000-0000-000097830000}"/>
    <cellStyle name="RowTitles-Detail 3 2 5 3 2 3 2 2" xfId="37846" xr:uid="{00000000-0005-0000-0000-000098830000}"/>
    <cellStyle name="RowTitles-Detail 3 2 5 3 2 4" xfId="6984" xr:uid="{00000000-0005-0000-0000-000099830000}"/>
    <cellStyle name="RowTitles-Detail 3 2 5 3 2 4 2" xfId="18033" xr:uid="{00000000-0005-0000-0000-00009A830000}"/>
    <cellStyle name="RowTitles-Detail 3 2 5 3 2 5" xfId="26246" xr:uid="{00000000-0005-0000-0000-00009B830000}"/>
    <cellStyle name="RowTitles-Detail 3 2 5 3 3" xfId="3925" xr:uid="{00000000-0005-0000-0000-00009C830000}"/>
    <cellStyle name="RowTitles-Detail 3 2 5 3 3 2" xfId="13547" xr:uid="{00000000-0005-0000-0000-00009D830000}"/>
    <cellStyle name="RowTitles-Detail 3 2 5 3 3 2 2" xfId="23907" xr:uid="{00000000-0005-0000-0000-00009E830000}"/>
    <cellStyle name="RowTitles-Detail 3 2 5 3 3 2 2 2" xfId="35214" xr:uid="{00000000-0005-0000-0000-00009F830000}"/>
    <cellStyle name="RowTitles-Detail 3 2 5 3 3 2 3" xfId="32617" xr:uid="{00000000-0005-0000-0000-0000A0830000}"/>
    <cellStyle name="RowTitles-Detail 3 2 5 3 3 3" xfId="17137" xr:uid="{00000000-0005-0000-0000-0000A1830000}"/>
    <cellStyle name="RowTitles-Detail 3 2 5 3 3 3 2" xfId="29803" xr:uid="{00000000-0005-0000-0000-0000A2830000}"/>
    <cellStyle name="RowTitles-Detail 3 2 5 3 3 3 2 2" xfId="38580" xr:uid="{00000000-0005-0000-0000-0000A3830000}"/>
    <cellStyle name="RowTitles-Detail 3 2 5 3 3 4" xfId="8492" xr:uid="{00000000-0005-0000-0000-0000A4830000}"/>
    <cellStyle name="RowTitles-Detail 3 2 5 3 3 4 2" xfId="25648" xr:uid="{00000000-0005-0000-0000-0000A5830000}"/>
    <cellStyle name="RowTitles-Detail 3 2 5 3 3 5" xfId="25467" xr:uid="{00000000-0005-0000-0000-0000A6830000}"/>
    <cellStyle name="RowTitles-Detail 3 2 5 3 4" xfId="9288" xr:uid="{00000000-0005-0000-0000-0000A7830000}"/>
    <cellStyle name="RowTitles-Detail 3 2 5 3 4 2" xfId="19325" xr:uid="{00000000-0005-0000-0000-0000A8830000}"/>
    <cellStyle name="RowTitles-Detail 3 2 5 3 5" xfId="14525" xr:uid="{00000000-0005-0000-0000-0000A9830000}"/>
    <cellStyle name="RowTitles-Detail 3 2 5 3 5 2" xfId="27216" xr:uid="{00000000-0005-0000-0000-0000AA830000}"/>
    <cellStyle name="RowTitles-Detail 3 2 5 3 5 2 2" xfId="36051" xr:uid="{00000000-0005-0000-0000-0000AB830000}"/>
    <cellStyle name="RowTitles-Detail 3 2 5 3 6" xfId="5452" xr:uid="{00000000-0005-0000-0000-0000AC830000}"/>
    <cellStyle name="RowTitles-Detail 3 2 5 3 6 2" xfId="19247" xr:uid="{00000000-0005-0000-0000-0000AD830000}"/>
    <cellStyle name="RowTitles-Detail 3 2 5 3 7" xfId="26805" xr:uid="{00000000-0005-0000-0000-0000AE830000}"/>
    <cellStyle name="RowTitles-Detail 3 2 5 4" xfId="1375" xr:uid="{00000000-0005-0000-0000-0000AF830000}"/>
    <cellStyle name="RowTitles-Detail 3 2 5 4 2" xfId="3106" xr:uid="{00000000-0005-0000-0000-0000B0830000}"/>
    <cellStyle name="RowTitles-Detail 3 2 5 4 2 2" xfId="12747" xr:uid="{00000000-0005-0000-0000-0000B1830000}"/>
    <cellStyle name="RowTitles-Detail 3 2 5 4 2 2 2" xfId="23147" xr:uid="{00000000-0005-0000-0000-0000B2830000}"/>
    <cellStyle name="RowTitles-Detail 3 2 5 4 2 2 2 2" xfId="34684" xr:uid="{00000000-0005-0000-0000-0000B3830000}"/>
    <cellStyle name="RowTitles-Detail 3 2 5 4 2 2 3" xfId="32028" xr:uid="{00000000-0005-0000-0000-0000B4830000}"/>
    <cellStyle name="RowTitles-Detail 3 2 5 4 2 3" xfId="16394" xr:uid="{00000000-0005-0000-0000-0000B5830000}"/>
    <cellStyle name="RowTitles-Detail 3 2 5 4 2 3 2" xfId="29060" xr:uid="{00000000-0005-0000-0000-0000B6830000}"/>
    <cellStyle name="RowTitles-Detail 3 2 5 4 2 3 2 2" xfId="37847" xr:uid="{00000000-0005-0000-0000-0000B7830000}"/>
    <cellStyle name="RowTitles-Detail 3 2 5 4 2 4" xfId="7154" xr:uid="{00000000-0005-0000-0000-0000B8830000}"/>
    <cellStyle name="RowTitles-Detail 3 2 5 4 2 4 2" xfId="19791" xr:uid="{00000000-0005-0000-0000-0000B9830000}"/>
    <cellStyle name="RowTitles-Detail 3 2 5 4 2 5" xfId="25136" xr:uid="{00000000-0005-0000-0000-0000BA830000}"/>
    <cellStyle name="RowTitles-Detail 3 2 5 4 3" xfId="4153" xr:uid="{00000000-0005-0000-0000-0000BB830000}"/>
    <cellStyle name="RowTitles-Detail 3 2 5 4 3 2" xfId="13775" xr:uid="{00000000-0005-0000-0000-0000BC830000}"/>
    <cellStyle name="RowTitles-Detail 3 2 5 4 3 2 2" xfId="24124" xr:uid="{00000000-0005-0000-0000-0000BD830000}"/>
    <cellStyle name="RowTitles-Detail 3 2 5 4 3 2 2 2" xfId="35363" xr:uid="{00000000-0005-0000-0000-0000BE830000}"/>
    <cellStyle name="RowTitles-Detail 3 2 5 4 3 2 3" xfId="32789" xr:uid="{00000000-0005-0000-0000-0000BF830000}"/>
    <cellStyle name="RowTitles-Detail 3 2 5 4 3 3" xfId="17349" xr:uid="{00000000-0005-0000-0000-0000C0830000}"/>
    <cellStyle name="RowTitles-Detail 3 2 5 4 3 3 2" xfId="30015" xr:uid="{00000000-0005-0000-0000-0000C1830000}"/>
    <cellStyle name="RowTitles-Detail 3 2 5 4 3 3 2 2" xfId="38792" xr:uid="{00000000-0005-0000-0000-0000C2830000}"/>
    <cellStyle name="RowTitles-Detail 3 2 5 4 3 4" xfId="8662" xr:uid="{00000000-0005-0000-0000-0000C3830000}"/>
    <cellStyle name="RowTitles-Detail 3 2 5 4 3 4 2" xfId="26882" xr:uid="{00000000-0005-0000-0000-0000C4830000}"/>
    <cellStyle name="RowTitles-Detail 3 2 5 4 3 5" xfId="19092" xr:uid="{00000000-0005-0000-0000-0000C5830000}"/>
    <cellStyle name="RowTitles-Detail 3 2 5 4 4" xfId="9457" xr:uid="{00000000-0005-0000-0000-0000C6830000}"/>
    <cellStyle name="RowTitles-Detail 3 2 5 4 4 2" xfId="25876" xr:uid="{00000000-0005-0000-0000-0000C7830000}"/>
    <cellStyle name="RowTitles-Detail 3 2 5 4 5" xfId="11046" xr:uid="{00000000-0005-0000-0000-0000C8830000}"/>
    <cellStyle name="RowTitles-Detail 3 2 5 4 5 2" xfId="21483" xr:uid="{00000000-0005-0000-0000-0000C9830000}"/>
    <cellStyle name="RowTitles-Detail 3 2 5 4 5 2 2" xfId="33648" xr:uid="{00000000-0005-0000-0000-0000CA830000}"/>
    <cellStyle name="RowTitles-Detail 3 2 5 4 5 3" xfId="30804" xr:uid="{00000000-0005-0000-0000-0000CB830000}"/>
    <cellStyle name="RowTitles-Detail 3 2 5 4 6" xfId="14753" xr:uid="{00000000-0005-0000-0000-0000CC830000}"/>
    <cellStyle name="RowTitles-Detail 3 2 5 4 6 2" xfId="27436" xr:uid="{00000000-0005-0000-0000-0000CD830000}"/>
    <cellStyle name="RowTitles-Detail 3 2 5 4 6 2 2" xfId="36263" xr:uid="{00000000-0005-0000-0000-0000CE830000}"/>
    <cellStyle name="RowTitles-Detail 3 2 5 4 7" xfId="5613" xr:uid="{00000000-0005-0000-0000-0000CF830000}"/>
    <cellStyle name="RowTitles-Detail 3 2 5 4 7 2" xfId="21146" xr:uid="{00000000-0005-0000-0000-0000D0830000}"/>
    <cellStyle name="RowTitles-Detail 3 2 5 4 8" xfId="19108" xr:uid="{00000000-0005-0000-0000-0000D1830000}"/>
    <cellStyle name="RowTitles-Detail 3 2 5 5" xfId="1591" xr:uid="{00000000-0005-0000-0000-0000D2830000}"/>
    <cellStyle name="RowTitles-Detail 3 2 5 5 2" xfId="3107" xr:uid="{00000000-0005-0000-0000-0000D3830000}"/>
    <cellStyle name="RowTitles-Detail 3 2 5 5 2 2" xfId="12748" xr:uid="{00000000-0005-0000-0000-0000D4830000}"/>
    <cellStyle name="RowTitles-Detail 3 2 5 5 2 2 2" xfId="23148" xr:uid="{00000000-0005-0000-0000-0000D5830000}"/>
    <cellStyle name="RowTitles-Detail 3 2 5 5 2 2 2 2" xfId="34685" xr:uid="{00000000-0005-0000-0000-0000D6830000}"/>
    <cellStyle name="RowTitles-Detail 3 2 5 5 2 2 3" xfId="32029" xr:uid="{00000000-0005-0000-0000-0000D7830000}"/>
    <cellStyle name="RowTitles-Detail 3 2 5 5 2 3" xfId="16395" xr:uid="{00000000-0005-0000-0000-0000D8830000}"/>
    <cellStyle name="RowTitles-Detail 3 2 5 5 2 3 2" xfId="29061" xr:uid="{00000000-0005-0000-0000-0000D9830000}"/>
    <cellStyle name="RowTitles-Detail 3 2 5 5 2 3 2 2" xfId="37848" xr:uid="{00000000-0005-0000-0000-0000DA830000}"/>
    <cellStyle name="RowTitles-Detail 3 2 5 5 2 4" xfId="7697" xr:uid="{00000000-0005-0000-0000-0000DB830000}"/>
    <cellStyle name="RowTitles-Detail 3 2 5 5 2 4 2" xfId="28168" xr:uid="{00000000-0005-0000-0000-0000DC830000}"/>
    <cellStyle name="RowTitles-Detail 3 2 5 5 2 5" xfId="25560" xr:uid="{00000000-0005-0000-0000-0000DD830000}"/>
    <cellStyle name="RowTitles-Detail 3 2 5 5 3" xfId="4369" xr:uid="{00000000-0005-0000-0000-0000DE830000}"/>
    <cellStyle name="RowTitles-Detail 3 2 5 5 3 2" xfId="13991" xr:uid="{00000000-0005-0000-0000-0000DF830000}"/>
    <cellStyle name="RowTitles-Detail 3 2 5 5 3 2 2" xfId="24330" xr:uid="{00000000-0005-0000-0000-0000E0830000}"/>
    <cellStyle name="RowTitles-Detail 3 2 5 5 3 2 2 2" xfId="35503" xr:uid="{00000000-0005-0000-0000-0000E1830000}"/>
    <cellStyle name="RowTitles-Detail 3 2 5 5 3 2 3" xfId="32950" xr:uid="{00000000-0005-0000-0000-0000E2830000}"/>
    <cellStyle name="RowTitles-Detail 3 2 5 5 3 3" xfId="17547" xr:uid="{00000000-0005-0000-0000-0000E3830000}"/>
    <cellStyle name="RowTitles-Detail 3 2 5 5 3 3 2" xfId="30213" xr:uid="{00000000-0005-0000-0000-0000E4830000}"/>
    <cellStyle name="RowTitles-Detail 3 2 5 5 3 3 2 2" xfId="38990" xr:uid="{00000000-0005-0000-0000-0000E5830000}"/>
    <cellStyle name="RowTitles-Detail 3 2 5 5 3 4" xfId="10020" xr:uid="{00000000-0005-0000-0000-0000E6830000}"/>
    <cellStyle name="RowTitles-Detail 3 2 5 5 3 4 2" xfId="25008" xr:uid="{00000000-0005-0000-0000-0000E7830000}"/>
    <cellStyle name="RowTitles-Detail 3 2 5 5 3 5" xfId="26292" xr:uid="{00000000-0005-0000-0000-0000E8830000}"/>
    <cellStyle name="RowTitles-Detail 3 2 5 5 4" xfId="11262" xr:uid="{00000000-0005-0000-0000-0000E9830000}"/>
    <cellStyle name="RowTitles-Detail 3 2 5 5 4 2" xfId="21691" xr:uid="{00000000-0005-0000-0000-0000EA830000}"/>
    <cellStyle name="RowTitles-Detail 3 2 5 5 4 2 2" xfId="33788" xr:uid="{00000000-0005-0000-0000-0000EB830000}"/>
    <cellStyle name="RowTitles-Detail 3 2 5 5 4 3" xfId="30965" xr:uid="{00000000-0005-0000-0000-0000EC830000}"/>
    <cellStyle name="RowTitles-Detail 3 2 5 5 5" xfId="14969" xr:uid="{00000000-0005-0000-0000-0000ED830000}"/>
    <cellStyle name="RowTitles-Detail 3 2 5 5 5 2" xfId="27643" xr:uid="{00000000-0005-0000-0000-0000EE830000}"/>
    <cellStyle name="RowTitles-Detail 3 2 5 5 5 2 2" xfId="36461" xr:uid="{00000000-0005-0000-0000-0000EF830000}"/>
    <cellStyle name="RowTitles-Detail 3 2 5 5 6" xfId="6150" xr:uid="{00000000-0005-0000-0000-0000F0830000}"/>
    <cellStyle name="RowTitles-Detail 3 2 5 5 6 2" xfId="19887" xr:uid="{00000000-0005-0000-0000-0000F1830000}"/>
    <cellStyle name="RowTitles-Detail 3 2 5 5 7" xfId="5172" xr:uid="{00000000-0005-0000-0000-0000F2830000}"/>
    <cellStyle name="RowTitles-Detail 3 2 5 6" xfId="1793" xr:uid="{00000000-0005-0000-0000-0000F3830000}"/>
    <cellStyle name="RowTitles-Detail 3 2 5 6 2" xfId="3108" xr:uid="{00000000-0005-0000-0000-0000F4830000}"/>
    <cellStyle name="RowTitles-Detail 3 2 5 6 2 2" xfId="12749" xr:uid="{00000000-0005-0000-0000-0000F5830000}"/>
    <cellStyle name="RowTitles-Detail 3 2 5 6 2 2 2" xfId="23149" xr:uid="{00000000-0005-0000-0000-0000F6830000}"/>
    <cellStyle name="RowTitles-Detail 3 2 5 6 2 2 2 2" xfId="34686" xr:uid="{00000000-0005-0000-0000-0000F7830000}"/>
    <cellStyle name="RowTitles-Detail 3 2 5 6 2 2 3" xfId="32030" xr:uid="{00000000-0005-0000-0000-0000F8830000}"/>
    <cellStyle name="RowTitles-Detail 3 2 5 6 2 3" xfId="16396" xr:uid="{00000000-0005-0000-0000-0000F9830000}"/>
    <cellStyle name="RowTitles-Detail 3 2 5 6 2 3 2" xfId="29062" xr:uid="{00000000-0005-0000-0000-0000FA830000}"/>
    <cellStyle name="RowTitles-Detail 3 2 5 6 2 3 2 2" xfId="37849" xr:uid="{00000000-0005-0000-0000-0000FB830000}"/>
    <cellStyle name="RowTitles-Detail 3 2 5 6 2 4" xfId="7698" xr:uid="{00000000-0005-0000-0000-0000FC830000}"/>
    <cellStyle name="RowTitles-Detail 3 2 5 6 2 4 2" xfId="24782" xr:uid="{00000000-0005-0000-0000-0000FD830000}"/>
    <cellStyle name="RowTitles-Detail 3 2 5 6 2 5" xfId="18945" xr:uid="{00000000-0005-0000-0000-0000FE830000}"/>
    <cellStyle name="RowTitles-Detail 3 2 5 6 3" xfId="4571" xr:uid="{00000000-0005-0000-0000-0000FF830000}"/>
    <cellStyle name="RowTitles-Detail 3 2 5 6 3 2" xfId="14193" xr:uid="{00000000-0005-0000-0000-000000840000}"/>
    <cellStyle name="RowTitles-Detail 3 2 5 6 3 2 2" xfId="24522" xr:uid="{00000000-0005-0000-0000-000001840000}"/>
    <cellStyle name="RowTitles-Detail 3 2 5 6 3 2 2 2" xfId="35634" xr:uid="{00000000-0005-0000-0000-000002840000}"/>
    <cellStyle name="RowTitles-Detail 3 2 5 6 3 2 3" xfId="33102" xr:uid="{00000000-0005-0000-0000-000003840000}"/>
    <cellStyle name="RowTitles-Detail 3 2 5 6 3 3" xfId="17734" xr:uid="{00000000-0005-0000-0000-000004840000}"/>
    <cellStyle name="RowTitles-Detail 3 2 5 6 3 3 2" xfId="30400" xr:uid="{00000000-0005-0000-0000-000005840000}"/>
    <cellStyle name="RowTitles-Detail 3 2 5 6 3 3 2 2" xfId="39177" xr:uid="{00000000-0005-0000-0000-000006840000}"/>
    <cellStyle name="RowTitles-Detail 3 2 5 6 3 4" xfId="10021" xr:uid="{00000000-0005-0000-0000-000007840000}"/>
    <cellStyle name="RowTitles-Detail 3 2 5 6 3 4 2" xfId="20642" xr:uid="{00000000-0005-0000-0000-000008840000}"/>
    <cellStyle name="RowTitles-Detail 3 2 5 6 3 5" xfId="20117" xr:uid="{00000000-0005-0000-0000-000009840000}"/>
    <cellStyle name="RowTitles-Detail 3 2 5 6 4" xfId="11464" xr:uid="{00000000-0005-0000-0000-00000A840000}"/>
    <cellStyle name="RowTitles-Detail 3 2 5 6 4 2" xfId="21887" xr:uid="{00000000-0005-0000-0000-00000B840000}"/>
    <cellStyle name="RowTitles-Detail 3 2 5 6 4 2 2" xfId="33919" xr:uid="{00000000-0005-0000-0000-00000C840000}"/>
    <cellStyle name="RowTitles-Detail 3 2 5 6 4 3" xfId="31117" xr:uid="{00000000-0005-0000-0000-00000D840000}"/>
    <cellStyle name="RowTitles-Detail 3 2 5 6 5" xfId="15171" xr:uid="{00000000-0005-0000-0000-00000E840000}"/>
    <cellStyle name="RowTitles-Detail 3 2 5 6 5 2" xfId="27838" xr:uid="{00000000-0005-0000-0000-00000F840000}"/>
    <cellStyle name="RowTitles-Detail 3 2 5 6 5 2 2" xfId="36648" xr:uid="{00000000-0005-0000-0000-000010840000}"/>
    <cellStyle name="RowTitles-Detail 3 2 5 6 6" xfId="6151" xr:uid="{00000000-0005-0000-0000-000011840000}"/>
    <cellStyle name="RowTitles-Detail 3 2 5 6 6 2" xfId="20772" xr:uid="{00000000-0005-0000-0000-000012840000}"/>
    <cellStyle name="RowTitles-Detail 3 2 5 6 7" xfId="20275" xr:uid="{00000000-0005-0000-0000-000013840000}"/>
    <cellStyle name="RowTitles-Detail 3 2 5 7" xfId="3103" xr:uid="{00000000-0005-0000-0000-000014840000}"/>
    <cellStyle name="RowTitles-Detail 3 2 5 7 2" xfId="12744" xr:uid="{00000000-0005-0000-0000-000015840000}"/>
    <cellStyle name="RowTitles-Detail 3 2 5 7 2 2" xfId="23144" xr:uid="{00000000-0005-0000-0000-000016840000}"/>
    <cellStyle name="RowTitles-Detail 3 2 5 7 2 2 2" xfId="34681" xr:uid="{00000000-0005-0000-0000-000017840000}"/>
    <cellStyle name="RowTitles-Detail 3 2 5 7 2 3" xfId="32025" xr:uid="{00000000-0005-0000-0000-000018840000}"/>
    <cellStyle name="RowTitles-Detail 3 2 5 7 3" xfId="16391" xr:uid="{00000000-0005-0000-0000-000019840000}"/>
    <cellStyle name="RowTitles-Detail 3 2 5 7 3 2" xfId="29057" xr:uid="{00000000-0005-0000-0000-00001A840000}"/>
    <cellStyle name="RowTitles-Detail 3 2 5 7 3 2 2" xfId="37844" xr:uid="{00000000-0005-0000-0000-00001B840000}"/>
    <cellStyle name="RowTitles-Detail 3 2 5 7 4" xfId="6547" xr:uid="{00000000-0005-0000-0000-00001C840000}"/>
    <cellStyle name="RowTitles-Detail 3 2 5 7 4 2" xfId="19614" xr:uid="{00000000-0005-0000-0000-00001D840000}"/>
    <cellStyle name="RowTitles-Detail 3 2 5 7 5" xfId="17966" xr:uid="{00000000-0005-0000-0000-00001E840000}"/>
    <cellStyle name="RowTitles-Detail 3 2 5 8" xfId="7993" xr:uid="{00000000-0005-0000-0000-00001F840000}"/>
    <cellStyle name="RowTitles-Detail 3 2 5 8 2" xfId="19227" xr:uid="{00000000-0005-0000-0000-000020840000}"/>
    <cellStyle name="RowTitles-Detail 3 2 5 9" xfId="10524" xr:uid="{00000000-0005-0000-0000-000021840000}"/>
    <cellStyle name="RowTitles-Detail 3 2 5 9 2" xfId="26245" xr:uid="{00000000-0005-0000-0000-000022840000}"/>
    <cellStyle name="RowTitles-Detail 3 2 5 9 2 2" xfId="35744" xr:uid="{00000000-0005-0000-0000-000023840000}"/>
    <cellStyle name="RowTitles-Detail 3 2 5_STUD aligned by INSTIT" xfId="5086" xr:uid="{00000000-0005-0000-0000-000024840000}"/>
    <cellStyle name="RowTitles-Detail 3 2 6" xfId="639" xr:uid="{00000000-0005-0000-0000-000025840000}"/>
    <cellStyle name="RowTitles-Detail 3 2 6 2" xfId="3109" xr:uid="{00000000-0005-0000-0000-000026840000}"/>
    <cellStyle name="RowTitles-Detail 3 2 6 2 2" xfId="12750" xr:uid="{00000000-0005-0000-0000-000027840000}"/>
    <cellStyle name="RowTitles-Detail 3 2 6 2 2 2" xfId="23150" xr:uid="{00000000-0005-0000-0000-000028840000}"/>
    <cellStyle name="RowTitles-Detail 3 2 6 2 2 2 2" xfId="34687" xr:uid="{00000000-0005-0000-0000-000029840000}"/>
    <cellStyle name="RowTitles-Detail 3 2 6 2 2 3" xfId="32031" xr:uid="{00000000-0005-0000-0000-00002A840000}"/>
    <cellStyle name="RowTitles-Detail 3 2 6 2 3" xfId="16397" xr:uid="{00000000-0005-0000-0000-00002B840000}"/>
    <cellStyle name="RowTitles-Detail 3 2 6 2 3 2" xfId="29063" xr:uid="{00000000-0005-0000-0000-00002C840000}"/>
    <cellStyle name="RowTitles-Detail 3 2 6 2 3 2 2" xfId="37850" xr:uid="{00000000-0005-0000-0000-00002D840000}"/>
    <cellStyle name="RowTitles-Detail 3 2 6 2 4" xfId="6639" xr:uid="{00000000-0005-0000-0000-00002E840000}"/>
    <cellStyle name="RowTitles-Detail 3 2 6 2 4 2" xfId="26021" xr:uid="{00000000-0005-0000-0000-00002F840000}"/>
    <cellStyle name="RowTitles-Detail 3 2 6 2 5" xfId="19239" xr:uid="{00000000-0005-0000-0000-000030840000}"/>
    <cellStyle name="RowTitles-Detail 3 2 6 3" xfId="3449" xr:uid="{00000000-0005-0000-0000-000031840000}"/>
    <cellStyle name="RowTitles-Detail 3 2 6 3 2" xfId="13083" xr:uid="{00000000-0005-0000-0000-000032840000}"/>
    <cellStyle name="RowTitles-Detail 3 2 6 3 2 2" xfId="23452" xr:uid="{00000000-0005-0000-0000-000033840000}"/>
    <cellStyle name="RowTitles-Detail 3 2 6 3 2 2 2" xfId="34930" xr:uid="{00000000-0005-0000-0000-000034840000}"/>
    <cellStyle name="RowTitles-Detail 3 2 6 3 2 3" xfId="32287" xr:uid="{00000000-0005-0000-0000-000035840000}"/>
    <cellStyle name="RowTitles-Detail 3 2 6 3 3" xfId="16693" xr:uid="{00000000-0005-0000-0000-000036840000}"/>
    <cellStyle name="RowTitles-Detail 3 2 6 3 3 2" xfId="29359" xr:uid="{00000000-0005-0000-0000-000037840000}"/>
    <cellStyle name="RowTitles-Detail 3 2 6 3 3 2 2" xfId="38142" xr:uid="{00000000-0005-0000-0000-000038840000}"/>
    <cellStyle name="RowTitles-Detail 3 2 6 3 4" xfId="8146" xr:uid="{00000000-0005-0000-0000-000039840000}"/>
    <cellStyle name="RowTitles-Detail 3 2 6 3 4 2" xfId="8690" xr:uid="{00000000-0005-0000-0000-00003A840000}"/>
    <cellStyle name="RowTitles-Detail 3 2 6 3 5" xfId="20287" xr:uid="{00000000-0005-0000-0000-00003B840000}"/>
    <cellStyle name="RowTitles-Detail 3 2 6 4" xfId="8747" xr:uid="{00000000-0005-0000-0000-00003C840000}"/>
    <cellStyle name="RowTitles-Detail 3 2 6 4 2" xfId="20998" xr:uid="{00000000-0005-0000-0000-00003D840000}"/>
    <cellStyle name="RowTitles-Detail 3 2 6 5" xfId="10435" xr:uid="{00000000-0005-0000-0000-00003E840000}"/>
    <cellStyle name="RowTitles-Detail 3 2 6 5 2" xfId="20941" xr:uid="{00000000-0005-0000-0000-00003F840000}"/>
    <cellStyle name="RowTitles-Detail 3 2 6 5 2 2" xfId="33358" xr:uid="{00000000-0005-0000-0000-000040840000}"/>
    <cellStyle name="RowTitles-Detail 3 2 6 5 3" xfId="30464" xr:uid="{00000000-0005-0000-0000-000041840000}"/>
    <cellStyle name="RowTitles-Detail 3 2 6 6" xfId="11814" xr:uid="{00000000-0005-0000-0000-000042840000}"/>
    <cellStyle name="RowTitles-Detail 3 2 6 6 2" xfId="20170" xr:uid="{00000000-0005-0000-0000-000043840000}"/>
    <cellStyle name="RowTitles-Detail 3 2 6 6 2 2" xfId="33282" xr:uid="{00000000-0005-0000-0000-000044840000}"/>
    <cellStyle name="RowTitles-Detail 3 2 7" xfId="928" xr:uid="{00000000-0005-0000-0000-000045840000}"/>
    <cellStyle name="RowTitles-Detail 3 2 7 2" xfId="3110" xr:uid="{00000000-0005-0000-0000-000046840000}"/>
    <cellStyle name="RowTitles-Detail 3 2 7 2 2" xfId="12751" xr:uid="{00000000-0005-0000-0000-000047840000}"/>
    <cellStyle name="RowTitles-Detail 3 2 7 2 2 2" xfId="23151" xr:uid="{00000000-0005-0000-0000-000048840000}"/>
    <cellStyle name="RowTitles-Detail 3 2 7 2 2 2 2" xfId="34688" xr:uid="{00000000-0005-0000-0000-000049840000}"/>
    <cellStyle name="RowTitles-Detail 3 2 7 2 2 3" xfId="32032" xr:uid="{00000000-0005-0000-0000-00004A840000}"/>
    <cellStyle name="RowTitles-Detail 3 2 7 2 3" xfId="16398" xr:uid="{00000000-0005-0000-0000-00004B840000}"/>
    <cellStyle name="RowTitles-Detail 3 2 7 2 3 2" xfId="29064" xr:uid="{00000000-0005-0000-0000-00004C840000}"/>
    <cellStyle name="RowTitles-Detail 3 2 7 2 3 2 2" xfId="37851" xr:uid="{00000000-0005-0000-0000-00004D840000}"/>
    <cellStyle name="RowTitles-Detail 3 2 7 2 4" xfId="6793" xr:uid="{00000000-0005-0000-0000-00004E840000}"/>
    <cellStyle name="RowTitles-Detail 3 2 7 2 4 2" xfId="18083" xr:uid="{00000000-0005-0000-0000-00004F840000}"/>
    <cellStyle name="RowTitles-Detail 3 2 7 2 5" xfId="18716" xr:uid="{00000000-0005-0000-0000-000050840000}"/>
    <cellStyle name="RowTitles-Detail 3 2 7 3" xfId="3706" xr:uid="{00000000-0005-0000-0000-000051840000}"/>
    <cellStyle name="RowTitles-Detail 3 2 7 3 2" xfId="13333" xr:uid="{00000000-0005-0000-0000-000052840000}"/>
    <cellStyle name="RowTitles-Detail 3 2 7 3 2 2" xfId="23698" xr:uid="{00000000-0005-0000-0000-000053840000}"/>
    <cellStyle name="RowTitles-Detail 3 2 7 3 2 2 2" xfId="35086" xr:uid="{00000000-0005-0000-0000-000054840000}"/>
    <cellStyle name="RowTitles-Detail 3 2 7 3 2 3" xfId="32467" xr:uid="{00000000-0005-0000-0000-000055840000}"/>
    <cellStyle name="RowTitles-Detail 3 2 7 3 3" xfId="16933" xr:uid="{00000000-0005-0000-0000-000056840000}"/>
    <cellStyle name="RowTitles-Detail 3 2 7 3 3 2" xfId="29599" xr:uid="{00000000-0005-0000-0000-000057840000}"/>
    <cellStyle name="RowTitles-Detail 3 2 7 3 3 2 2" xfId="38378" xr:uid="{00000000-0005-0000-0000-000058840000}"/>
    <cellStyle name="RowTitles-Detail 3 2 7 3 4" xfId="8299" xr:uid="{00000000-0005-0000-0000-000059840000}"/>
    <cellStyle name="RowTitles-Detail 3 2 7 3 4 2" xfId="8098" xr:uid="{00000000-0005-0000-0000-00005A840000}"/>
    <cellStyle name="RowTitles-Detail 3 2 7 3 5" xfId="19229" xr:uid="{00000000-0005-0000-0000-00005B840000}"/>
    <cellStyle name="RowTitles-Detail 3 2 7 4" xfId="9092" xr:uid="{00000000-0005-0000-0000-00005C840000}"/>
    <cellStyle name="RowTitles-Detail 3 2 7 4 2" xfId="24609" xr:uid="{00000000-0005-0000-0000-00005D840000}"/>
    <cellStyle name="RowTitles-Detail 3 2 7 5" xfId="14335" xr:uid="{00000000-0005-0000-0000-00005E840000}"/>
    <cellStyle name="RowTitles-Detail 3 2 7 5 2" xfId="27033" xr:uid="{00000000-0005-0000-0000-00005F840000}"/>
    <cellStyle name="RowTitles-Detail 3 2 7 5 2 2" xfId="35872" xr:uid="{00000000-0005-0000-0000-000060840000}"/>
    <cellStyle name="RowTitles-Detail 3 2 7 6" xfId="5321" xr:uid="{00000000-0005-0000-0000-000061840000}"/>
    <cellStyle name="RowTitles-Detail 3 2 7 6 2" xfId="26912" xr:uid="{00000000-0005-0000-0000-000062840000}"/>
    <cellStyle name="RowTitles-Detail 3 2 7 7" xfId="20379" xr:uid="{00000000-0005-0000-0000-000063840000}"/>
    <cellStyle name="RowTitles-Detail 3 2 8" xfId="1176" xr:uid="{00000000-0005-0000-0000-000064840000}"/>
    <cellStyle name="RowTitles-Detail 3 2 8 2" xfId="3111" xr:uid="{00000000-0005-0000-0000-000065840000}"/>
    <cellStyle name="RowTitles-Detail 3 2 8 2 2" xfId="12752" xr:uid="{00000000-0005-0000-0000-000066840000}"/>
    <cellStyle name="RowTitles-Detail 3 2 8 2 2 2" xfId="23152" xr:uid="{00000000-0005-0000-0000-000067840000}"/>
    <cellStyle name="RowTitles-Detail 3 2 8 2 2 2 2" xfId="34689" xr:uid="{00000000-0005-0000-0000-000068840000}"/>
    <cellStyle name="RowTitles-Detail 3 2 8 2 2 3" xfId="32033" xr:uid="{00000000-0005-0000-0000-000069840000}"/>
    <cellStyle name="RowTitles-Detail 3 2 8 2 3" xfId="16399" xr:uid="{00000000-0005-0000-0000-00006A840000}"/>
    <cellStyle name="RowTitles-Detail 3 2 8 2 3 2" xfId="29065" xr:uid="{00000000-0005-0000-0000-00006B840000}"/>
    <cellStyle name="RowTitles-Detail 3 2 8 2 3 2 2" xfId="37852" xr:uid="{00000000-0005-0000-0000-00006C840000}"/>
    <cellStyle name="RowTitles-Detail 3 2 8 2 4" xfId="7018" xr:uid="{00000000-0005-0000-0000-00006D840000}"/>
    <cellStyle name="RowTitles-Detail 3 2 8 2 4 2" xfId="24726" xr:uid="{00000000-0005-0000-0000-00006E840000}"/>
    <cellStyle name="RowTitles-Detail 3 2 8 2 5" xfId="18147" xr:uid="{00000000-0005-0000-0000-00006F840000}"/>
    <cellStyle name="RowTitles-Detail 3 2 8 3" xfId="3954" xr:uid="{00000000-0005-0000-0000-000070840000}"/>
    <cellStyle name="RowTitles-Detail 3 2 8 3 2" xfId="13576" xr:uid="{00000000-0005-0000-0000-000071840000}"/>
    <cellStyle name="RowTitles-Detail 3 2 8 3 2 2" xfId="23935" xr:uid="{00000000-0005-0000-0000-000072840000}"/>
    <cellStyle name="RowTitles-Detail 3 2 8 3 2 2 2" xfId="35236" xr:uid="{00000000-0005-0000-0000-000073840000}"/>
    <cellStyle name="RowTitles-Detail 3 2 8 3 2 3" xfId="32643" xr:uid="{00000000-0005-0000-0000-000074840000}"/>
    <cellStyle name="RowTitles-Detail 3 2 8 3 3" xfId="17163" xr:uid="{00000000-0005-0000-0000-000075840000}"/>
    <cellStyle name="RowTitles-Detail 3 2 8 3 3 2" xfId="29829" xr:uid="{00000000-0005-0000-0000-000076840000}"/>
    <cellStyle name="RowTitles-Detail 3 2 8 3 3 2 2" xfId="38606" xr:uid="{00000000-0005-0000-0000-000077840000}"/>
    <cellStyle name="RowTitles-Detail 3 2 8 3 4" xfId="8526" xr:uid="{00000000-0005-0000-0000-000078840000}"/>
    <cellStyle name="RowTitles-Detail 3 2 8 3 4 2" xfId="20693" xr:uid="{00000000-0005-0000-0000-000079840000}"/>
    <cellStyle name="RowTitles-Detail 3 2 8 3 5" xfId="20609" xr:uid="{00000000-0005-0000-0000-00007A840000}"/>
    <cellStyle name="RowTitles-Detail 3 2 8 4" xfId="9322" xr:uid="{00000000-0005-0000-0000-00007B840000}"/>
    <cellStyle name="RowTitles-Detail 3 2 8 4 2" xfId="20211" xr:uid="{00000000-0005-0000-0000-00007C840000}"/>
    <cellStyle name="RowTitles-Detail 3 2 8 5" xfId="10847" xr:uid="{00000000-0005-0000-0000-00007D840000}"/>
    <cellStyle name="RowTitles-Detail 3 2 8 5 2" xfId="21292" xr:uid="{00000000-0005-0000-0000-00007E840000}"/>
    <cellStyle name="RowTitles-Detail 3 2 8 5 2 2" xfId="33521" xr:uid="{00000000-0005-0000-0000-00007F840000}"/>
    <cellStyle name="RowTitles-Detail 3 2 8 5 3" xfId="30658" xr:uid="{00000000-0005-0000-0000-000080840000}"/>
    <cellStyle name="RowTitles-Detail 3 2 8 6" xfId="14554" xr:uid="{00000000-0005-0000-0000-000081840000}"/>
    <cellStyle name="RowTitles-Detail 3 2 8 6 2" xfId="27243" xr:uid="{00000000-0005-0000-0000-000082840000}"/>
    <cellStyle name="RowTitles-Detail 3 2 8 6 2 2" xfId="36077" xr:uid="{00000000-0005-0000-0000-000083840000}"/>
    <cellStyle name="RowTitles-Detail 3 2 8 7" xfId="5486" xr:uid="{00000000-0005-0000-0000-000084840000}"/>
    <cellStyle name="RowTitles-Detail 3 2 8 7 2" xfId="20430" xr:uid="{00000000-0005-0000-0000-000085840000}"/>
    <cellStyle name="RowTitles-Detail 3 2 8 8" xfId="18307" xr:uid="{00000000-0005-0000-0000-000086840000}"/>
    <cellStyle name="RowTitles-Detail 3 2 9" xfId="948" xr:uid="{00000000-0005-0000-0000-000087840000}"/>
    <cellStyle name="RowTitles-Detail 3 2 9 2" xfId="3112" xr:uid="{00000000-0005-0000-0000-000088840000}"/>
    <cellStyle name="RowTitles-Detail 3 2 9 2 2" xfId="12753" xr:uid="{00000000-0005-0000-0000-000089840000}"/>
    <cellStyle name="RowTitles-Detail 3 2 9 2 2 2" xfId="23153" xr:uid="{00000000-0005-0000-0000-00008A840000}"/>
    <cellStyle name="RowTitles-Detail 3 2 9 2 2 2 2" xfId="34690" xr:uid="{00000000-0005-0000-0000-00008B840000}"/>
    <cellStyle name="RowTitles-Detail 3 2 9 2 2 3" xfId="32034" xr:uid="{00000000-0005-0000-0000-00008C840000}"/>
    <cellStyle name="RowTitles-Detail 3 2 9 2 3" xfId="16400" xr:uid="{00000000-0005-0000-0000-00008D840000}"/>
    <cellStyle name="RowTitles-Detail 3 2 9 2 3 2" xfId="29066" xr:uid="{00000000-0005-0000-0000-00008E840000}"/>
    <cellStyle name="RowTitles-Detail 3 2 9 2 3 2 2" xfId="37853" xr:uid="{00000000-0005-0000-0000-00008F840000}"/>
    <cellStyle name="RowTitles-Detail 3 2 9 2 4" xfId="7699" xr:uid="{00000000-0005-0000-0000-000090840000}"/>
    <cellStyle name="RowTitles-Detail 3 2 9 2 4 2" xfId="26139" xr:uid="{00000000-0005-0000-0000-000091840000}"/>
    <cellStyle name="RowTitles-Detail 3 2 9 2 5" xfId="26038" xr:uid="{00000000-0005-0000-0000-000092840000}"/>
    <cellStyle name="RowTitles-Detail 3 2 9 3" xfId="3726" xr:uid="{00000000-0005-0000-0000-000093840000}"/>
    <cellStyle name="RowTitles-Detail 3 2 9 3 2" xfId="13353" xr:uid="{00000000-0005-0000-0000-000094840000}"/>
    <cellStyle name="RowTitles-Detail 3 2 9 3 2 2" xfId="23718" xr:uid="{00000000-0005-0000-0000-000095840000}"/>
    <cellStyle name="RowTitles-Detail 3 2 9 3 2 2 2" xfId="35096" xr:uid="{00000000-0005-0000-0000-000096840000}"/>
    <cellStyle name="RowTitles-Detail 3 2 9 3 2 3" xfId="32477" xr:uid="{00000000-0005-0000-0000-000097840000}"/>
    <cellStyle name="RowTitles-Detail 3 2 9 3 3" xfId="16953" xr:uid="{00000000-0005-0000-0000-000098840000}"/>
    <cellStyle name="RowTitles-Detail 3 2 9 3 3 2" xfId="29619" xr:uid="{00000000-0005-0000-0000-000099840000}"/>
    <cellStyle name="RowTitles-Detail 3 2 9 3 3 2 2" xfId="38398" xr:uid="{00000000-0005-0000-0000-00009A840000}"/>
    <cellStyle name="RowTitles-Detail 3 2 9 3 4" xfId="10022" xr:uid="{00000000-0005-0000-0000-00009B840000}"/>
    <cellStyle name="RowTitles-Detail 3 2 9 3 4 2" xfId="27861" xr:uid="{00000000-0005-0000-0000-00009C840000}"/>
    <cellStyle name="RowTitles-Detail 3 2 9 3 5" xfId="26045" xr:uid="{00000000-0005-0000-0000-00009D840000}"/>
    <cellStyle name="RowTitles-Detail 3 2 9 4" xfId="10690" xr:uid="{00000000-0005-0000-0000-00009E840000}"/>
    <cellStyle name="RowTitles-Detail 3 2 9 4 2" xfId="21168" xr:uid="{00000000-0005-0000-0000-00009F840000}"/>
    <cellStyle name="RowTitles-Detail 3 2 9 4 2 2" xfId="33465" xr:uid="{00000000-0005-0000-0000-0000A0840000}"/>
    <cellStyle name="RowTitles-Detail 3 2 9 4 3" xfId="30586" xr:uid="{00000000-0005-0000-0000-0000A1840000}"/>
    <cellStyle name="RowTitles-Detail 3 2 9 5" xfId="14355" xr:uid="{00000000-0005-0000-0000-0000A2840000}"/>
    <cellStyle name="RowTitles-Detail 3 2 9 5 2" xfId="27053" xr:uid="{00000000-0005-0000-0000-0000A3840000}"/>
    <cellStyle name="RowTitles-Detail 3 2 9 5 2 2" xfId="35892" xr:uid="{00000000-0005-0000-0000-0000A4840000}"/>
    <cellStyle name="RowTitles-Detail 3 2 9 6" xfId="6152" xr:uid="{00000000-0005-0000-0000-0000A5840000}"/>
    <cellStyle name="RowTitles-Detail 3 2 9 6 2" xfId="26242" xr:uid="{00000000-0005-0000-0000-0000A6840000}"/>
    <cellStyle name="RowTitles-Detail 3 2 9 7" xfId="17825" xr:uid="{00000000-0005-0000-0000-0000A7840000}"/>
    <cellStyle name="RowTitles-Detail 3 2_STUD aligned by INSTIT" xfId="5079" xr:uid="{00000000-0005-0000-0000-0000A8840000}"/>
    <cellStyle name="RowTitles-Detail 3 3" xfId="327" xr:uid="{00000000-0005-0000-0000-0000A9840000}"/>
    <cellStyle name="RowTitles-Detail 3 3 10" xfId="3113" xr:uid="{00000000-0005-0000-0000-0000AA840000}"/>
    <cellStyle name="RowTitles-Detail 3 3 10 2" xfId="12754" xr:uid="{00000000-0005-0000-0000-0000AB840000}"/>
    <cellStyle name="RowTitles-Detail 3 3 10 2 2" xfId="23154" xr:uid="{00000000-0005-0000-0000-0000AC840000}"/>
    <cellStyle name="RowTitles-Detail 3 3 10 2 2 2" xfId="34691" xr:uid="{00000000-0005-0000-0000-0000AD840000}"/>
    <cellStyle name="RowTitles-Detail 3 3 10 2 3" xfId="32035" xr:uid="{00000000-0005-0000-0000-0000AE840000}"/>
    <cellStyle name="RowTitles-Detail 3 3 10 3" xfId="16401" xr:uid="{00000000-0005-0000-0000-0000AF840000}"/>
    <cellStyle name="RowTitles-Detail 3 3 10 3 2" xfId="29067" xr:uid="{00000000-0005-0000-0000-0000B0840000}"/>
    <cellStyle name="RowTitles-Detail 3 3 10 3 2 2" xfId="37854" xr:uid="{00000000-0005-0000-0000-0000B1840000}"/>
    <cellStyle name="RowTitles-Detail 3 3 10 4" xfId="6343" xr:uid="{00000000-0005-0000-0000-0000B2840000}"/>
    <cellStyle name="RowTitles-Detail 3 3 10 4 2" xfId="24354" xr:uid="{00000000-0005-0000-0000-0000B3840000}"/>
    <cellStyle name="RowTitles-Detail 3 3 10 5" xfId="26019" xr:uid="{00000000-0005-0000-0000-0000B4840000}"/>
    <cellStyle name="RowTitles-Detail 3 3 11" xfId="8942" xr:uid="{00000000-0005-0000-0000-0000B5840000}"/>
    <cellStyle name="RowTitles-Detail 3 3 11 2" xfId="18578" xr:uid="{00000000-0005-0000-0000-0000B6840000}"/>
    <cellStyle name="RowTitles-Detail 3 3 12" xfId="10538" xr:uid="{00000000-0005-0000-0000-0000B7840000}"/>
    <cellStyle name="RowTitles-Detail 3 3 12 2" xfId="20027" xr:uid="{00000000-0005-0000-0000-0000B8840000}"/>
    <cellStyle name="RowTitles-Detail 3 3 12 2 2" xfId="33273" xr:uid="{00000000-0005-0000-0000-0000B9840000}"/>
    <cellStyle name="RowTitles-Detail 3 3 2" xfId="428" xr:uid="{00000000-0005-0000-0000-0000BA840000}"/>
    <cellStyle name="RowTitles-Detail 3 3 2 2" xfId="784" xr:uid="{00000000-0005-0000-0000-0000BB840000}"/>
    <cellStyle name="RowTitles-Detail 3 3 2 2 2" xfId="3115" xr:uid="{00000000-0005-0000-0000-0000BC840000}"/>
    <cellStyle name="RowTitles-Detail 3 3 2 2 2 2" xfId="12756" xr:uid="{00000000-0005-0000-0000-0000BD840000}"/>
    <cellStyle name="RowTitles-Detail 3 3 2 2 2 2 2" xfId="23156" xr:uid="{00000000-0005-0000-0000-0000BE840000}"/>
    <cellStyle name="RowTitles-Detail 3 3 2 2 2 2 2 2" xfId="34693" xr:uid="{00000000-0005-0000-0000-0000BF840000}"/>
    <cellStyle name="RowTitles-Detail 3 3 2 2 2 2 3" xfId="32037" xr:uid="{00000000-0005-0000-0000-0000C0840000}"/>
    <cellStyle name="RowTitles-Detail 3 3 2 2 2 3" xfId="16403" xr:uid="{00000000-0005-0000-0000-0000C1840000}"/>
    <cellStyle name="RowTitles-Detail 3 3 2 2 2 3 2" xfId="29069" xr:uid="{00000000-0005-0000-0000-0000C2840000}"/>
    <cellStyle name="RowTitles-Detail 3 3 2 2 2 3 2 2" xfId="37856" xr:uid="{00000000-0005-0000-0000-0000C3840000}"/>
    <cellStyle name="RowTitles-Detail 3 3 2 2 2 4" xfId="6907" xr:uid="{00000000-0005-0000-0000-0000C4840000}"/>
    <cellStyle name="RowTitles-Detail 3 3 2 2 2 4 2" xfId="20139" xr:uid="{00000000-0005-0000-0000-0000C5840000}"/>
    <cellStyle name="RowTitles-Detail 3 3 2 2 2 5" xfId="25193" xr:uid="{00000000-0005-0000-0000-0000C6840000}"/>
    <cellStyle name="RowTitles-Detail 3 3 2 2 3" xfId="3565" xr:uid="{00000000-0005-0000-0000-0000C7840000}"/>
    <cellStyle name="RowTitles-Detail 3 3 2 2 3 2" xfId="13196" xr:uid="{00000000-0005-0000-0000-0000C8840000}"/>
    <cellStyle name="RowTitles-Detail 3 3 2 2 3 2 2" xfId="23564" xr:uid="{00000000-0005-0000-0000-0000C9840000}"/>
    <cellStyle name="RowTitles-Detail 3 3 2 2 3 2 2 2" xfId="34997" xr:uid="{00000000-0005-0000-0000-0000CA840000}"/>
    <cellStyle name="RowTitles-Detail 3 3 2 2 3 2 3" xfId="32364" xr:uid="{00000000-0005-0000-0000-0000CB840000}"/>
    <cellStyle name="RowTitles-Detail 3 3 2 2 3 3" xfId="16806" xr:uid="{00000000-0005-0000-0000-0000CC840000}"/>
    <cellStyle name="RowTitles-Detail 3 3 2 2 3 3 2" xfId="29472" xr:uid="{00000000-0005-0000-0000-0000CD840000}"/>
    <cellStyle name="RowTitles-Detail 3 3 2 2 3 3 2 2" xfId="38252" xr:uid="{00000000-0005-0000-0000-0000CE840000}"/>
    <cellStyle name="RowTitles-Detail 3 3 2 2 3 4" xfId="8414" xr:uid="{00000000-0005-0000-0000-0000CF840000}"/>
    <cellStyle name="RowTitles-Detail 3 3 2 2 3 4 2" xfId="24448" xr:uid="{00000000-0005-0000-0000-0000D0840000}"/>
    <cellStyle name="RowTitles-Detail 3 3 2 2 3 5" xfId="25678" xr:uid="{00000000-0005-0000-0000-0000D1840000}"/>
    <cellStyle name="RowTitles-Detail 3 3 2 2 4" xfId="9208" xr:uid="{00000000-0005-0000-0000-0000D2840000}"/>
    <cellStyle name="RowTitles-Detail 3 3 2 2 4 2" xfId="26099" xr:uid="{00000000-0005-0000-0000-0000D3840000}"/>
    <cellStyle name="RowTitles-Detail 3 3 2 2 5" xfId="10158" xr:uid="{00000000-0005-0000-0000-0000D4840000}"/>
    <cellStyle name="RowTitles-Detail 3 3 2 2 5 2" xfId="26140" xr:uid="{00000000-0005-0000-0000-0000D5840000}"/>
    <cellStyle name="RowTitles-Detail 3 3 2 2 5 2 2" xfId="35736" xr:uid="{00000000-0005-0000-0000-0000D6840000}"/>
    <cellStyle name="RowTitles-Detail 3 3 2 3" xfId="1063" xr:uid="{00000000-0005-0000-0000-0000D7840000}"/>
    <cellStyle name="RowTitles-Detail 3 3 2 3 2" xfId="3116" xr:uid="{00000000-0005-0000-0000-0000D8840000}"/>
    <cellStyle name="RowTitles-Detail 3 3 2 3 2 2" xfId="12757" xr:uid="{00000000-0005-0000-0000-0000D9840000}"/>
    <cellStyle name="RowTitles-Detail 3 3 2 3 2 2 2" xfId="23157" xr:uid="{00000000-0005-0000-0000-0000DA840000}"/>
    <cellStyle name="RowTitles-Detail 3 3 2 3 2 2 2 2" xfId="34694" xr:uid="{00000000-0005-0000-0000-0000DB840000}"/>
    <cellStyle name="RowTitles-Detail 3 3 2 3 2 2 3" xfId="32038" xr:uid="{00000000-0005-0000-0000-0000DC840000}"/>
    <cellStyle name="RowTitles-Detail 3 3 2 3 2 3" xfId="16404" xr:uid="{00000000-0005-0000-0000-0000DD840000}"/>
    <cellStyle name="RowTitles-Detail 3 3 2 3 2 3 2" xfId="29070" xr:uid="{00000000-0005-0000-0000-0000DE840000}"/>
    <cellStyle name="RowTitles-Detail 3 3 2 3 2 3 2 2" xfId="37857" xr:uid="{00000000-0005-0000-0000-0000DF840000}"/>
    <cellStyle name="RowTitles-Detail 3 3 2 3 2 4" xfId="7128" xr:uid="{00000000-0005-0000-0000-0000E0840000}"/>
    <cellStyle name="RowTitles-Detail 3 3 2 3 2 4 2" xfId="19999" xr:uid="{00000000-0005-0000-0000-0000E1840000}"/>
    <cellStyle name="RowTitles-Detail 3 3 2 3 2 5" xfId="26486" xr:uid="{00000000-0005-0000-0000-0000E2840000}"/>
    <cellStyle name="RowTitles-Detail 3 3 2 3 3" xfId="3841" xr:uid="{00000000-0005-0000-0000-0000E3840000}"/>
    <cellStyle name="RowTitles-Detail 3 3 2 3 3 2" xfId="13467" xr:uid="{00000000-0005-0000-0000-0000E4840000}"/>
    <cellStyle name="RowTitles-Detail 3 3 2 3 3 2 2" xfId="23828" xr:uid="{00000000-0005-0000-0000-0000E5840000}"/>
    <cellStyle name="RowTitles-Detail 3 3 2 3 3 2 2 2" xfId="35162" xr:uid="{00000000-0005-0000-0000-0000E6840000}"/>
    <cellStyle name="RowTitles-Detail 3 3 2 3 3 2 3" xfId="32557" xr:uid="{00000000-0005-0000-0000-0000E7840000}"/>
    <cellStyle name="RowTitles-Detail 3 3 2 3 3 3" xfId="17061" xr:uid="{00000000-0005-0000-0000-0000E8840000}"/>
    <cellStyle name="RowTitles-Detail 3 3 2 3 3 3 2" xfId="29727" xr:uid="{00000000-0005-0000-0000-0000E9840000}"/>
    <cellStyle name="RowTitles-Detail 3 3 2 3 3 3 2 2" xfId="38505" xr:uid="{00000000-0005-0000-0000-0000EA840000}"/>
    <cellStyle name="RowTitles-Detail 3 3 2 3 3 4" xfId="8636" xr:uid="{00000000-0005-0000-0000-0000EB840000}"/>
    <cellStyle name="RowTitles-Detail 3 3 2 3 3 4 2" xfId="25577" xr:uid="{00000000-0005-0000-0000-0000EC840000}"/>
    <cellStyle name="RowTitles-Detail 3 3 2 3 3 5" xfId="21190" xr:uid="{00000000-0005-0000-0000-0000ED840000}"/>
    <cellStyle name="RowTitles-Detail 3 3 2 3 4" xfId="9432" xr:uid="{00000000-0005-0000-0000-0000EE840000}"/>
    <cellStyle name="RowTitles-Detail 3 3 2 3 4 2" xfId="19854" xr:uid="{00000000-0005-0000-0000-0000EF840000}"/>
    <cellStyle name="RowTitles-Detail 3 3 2 3 5" xfId="10779" xr:uid="{00000000-0005-0000-0000-0000F0840000}"/>
    <cellStyle name="RowTitles-Detail 3 3 2 3 5 2" xfId="21244" xr:uid="{00000000-0005-0000-0000-0000F1840000}"/>
    <cellStyle name="RowTitles-Detail 3 3 2 3 5 2 2" xfId="33503" xr:uid="{00000000-0005-0000-0000-0000F2840000}"/>
    <cellStyle name="RowTitles-Detail 3 3 2 3 5 3" xfId="30636" xr:uid="{00000000-0005-0000-0000-0000F3840000}"/>
    <cellStyle name="RowTitles-Detail 3 3 2 3 6" xfId="14464" xr:uid="{00000000-0005-0000-0000-0000F4840000}"/>
    <cellStyle name="RowTitles-Detail 3 3 2 3 6 2" xfId="27157" xr:uid="{00000000-0005-0000-0000-0000F5840000}"/>
    <cellStyle name="RowTitles-Detail 3 3 2 3 6 2 2" xfId="35994" xr:uid="{00000000-0005-0000-0000-0000F6840000}"/>
    <cellStyle name="RowTitles-Detail 3 3 2 3 7" xfId="5587" xr:uid="{00000000-0005-0000-0000-0000F7840000}"/>
    <cellStyle name="RowTitles-Detail 3 3 2 3 7 2" xfId="18695" xr:uid="{00000000-0005-0000-0000-0000F8840000}"/>
    <cellStyle name="RowTitles-Detail 3 3 2 3 8" xfId="18366" xr:uid="{00000000-0005-0000-0000-0000F9840000}"/>
    <cellStyle name="RowTitles-Detail 3 3 2 4" xfId="1296" xr:uid="{00000000-0005-0000-0000-0000FA840000}"/>
    <cellStyle name="RowTitles-Detail 3 3 2 4 2" xfId="3117" xr:uid="{00000000-0005-0000-0000-0000FB840000}"/>
    <cellStyle name="RowTitles-Detail 3 3 2 4 2 2" xfId="12758" xr:uid="{00000000-0005-0000-0000-0000FC840000}"/>
    <cellStyle name="RowTitles-Detail 3 3 2 4 2 2 2" xfId="23158" xr:uid="{00000000-0005-0000-0000-0000FD840000}"/>
    <cellStyle name="RowTitles-Detail 3 3 2 4 2 2 2 2" xfId="34695" xr:uid="{00000000-0005-0000-0000-0000FE840000}"/>
    <cellStyle name="RowTitles-Detail 3 3 2 4 2 2 3" xfId="32039" xr:uid="{00000000-0005-0000-0000-0000FF840000}"/>
    <cellStyle name="RowTitles-Detail 3 3 2 4 2 3" xfId="16405" xr:uid="{00000000-0005-0000-0000-000000850000}"/>
    <cellStyle name="RowTitles-Detail 3 3 2 4 2 3 2" xfId="29071" xr:uid="{00000000-0005-0000-0000-000001850000}"/>
    <cellStyle name="RowTitles-Detail 3 3 2 4 2 3 2 2" xfId="37858" xr:uid="{00000000-0005-0000-0000-000002850000}"/>
    <cellStyle name="RowTitles-Detail 3 3 2 4 2 4" xfId="7700" xr:uid="{00000000-0005-0000-0000-000003850000}"/>
    <cellStyle name="RowTitles-Detail 3 3 2 4 2 4 2" xfId="29719" xr:uid="{00000000-0005-0000-0000-000004850000}"/>
    <cellStyle name="RowTitles-Detail 3 3 2 4 2 5" xfId="20709" xr:uid="{00000000-0005-0000-0000-000005850000}"/>
    <cellStyle name="RowTitles-Detail 3 3 2 4 3" xfId="4074" xr:uid="{00000000-0005-0000-0000-000006850000}"/>
    <cellStyle name="RowTitles-Detail 3 3 2 4 3 2" xfId="13696" xr:uid="{00000000-0005-0000-0000-000007850000}"/>
    <cellStyle name="RowTitles-Detail 3 3 2 4 3 2 2" xfId="24048" xr:uid="{00000000-0005-0000-0000-000008850000}"/>
    <cellStyle name="RowTitles-Detail 3 3 2 4 3 2 2 2" xfId="35311" xr:uid="{00000000-0005-0000-0000-000009850000}"/>
    <cellStyle name="RowTitles-Detail 3 3 2 4 3 2 3" xfId="32729" xr:uid="{00000000-0005-0000-0000-00000A850000}"/>
    <cellStyle name="RowTitles-Detail 3 3 2 4 3 3" xfId="17274" xr:uid="{00000000-0005-0000-0000-00000B850000}"/>
    <cellStyle name="RowTitles-Detail 3 3 2 4 3 3 2" xfId="29940" xr:uid="{00000000-0005-0000-0000-00000C850000}"/>
    <cellStyle name="RowTitles-Detail 3 3 2 4 3 3 2 2" xfId="38717" xr:uid="{00000000-0005-0000-0000-00000D850000}"/>
    <cellStyle name="RowTitles-Detail 3 3 2 4 3 4" xfId="10023" xr:uid="{00000000-0005-0000-0000-00000E850000}"/>
    <cellStyle name="RowTitles-Detail 3 3 2 4 3 4 2" xfId="23584" xr:uid="{00000000-0005-0000-0000-00000F850000}"/>
    <cellStyle name="RowTitles-Detail 3 3 2 4 3 5" xfId="18566" xr:uid="{00000000-0005-0000-0000-000010850000}"/>
    <cellStyle name="RowTitles-Detail 3 3 2 4 4" xfId="10967" xr:uid="{00000000-0005-0000-0000-000011850000}"/>
    <cellStyle name="RowTitles-Detail 3 3 2 4 4 2" xfId="21407" xr:uid="{00000000-0005-0000-0000-000012850000}"/>
    <cellStyle name="RowTitles-Detail 3 3 2 4 4 2 2" xfId="33596" xr:uid="{00000000-0005-0000-0000-000013850000}"/>
    <cellStyle name="RowTitles-Detail 3 3 2 4 4 3" xfId="30744" xr:uid="{00000000-0005-0000-0000-000014850000}"/>
    <cellStyle name="RowTitles-Detail 3 3 2 4 5" xfId="14674" xr:uid="{00000000-0005-0000-0000-000015850000}"/>
    <cellStyle name="RowTitles-Detail 3 3 2 4 5 2" xfId="27359" xr:uid="{00000000-0005-0000-0000-000016850000}"/>
    <cellStyle name="RowTitles-Detail 3 3 2 4 5 2 2" xfId="36188" xr:uid="{00000000-0005-0000-0000-000017850000}"/>
    <cellStyle name="RowTitles-Detail 3 3 2 4 6" xfId="6153" xr:uid="{00000000-0005-0000-0000-000018850000}"/>
    <cellStyle name="RowTitles-Detail 3 3 2 4 6 2" xfId="20627" xr:uid="{00000000-0005-0000-0000-000019850000}"/>
    <cellStyle name="RowTitles-Detail 3 3 2 4 7" xfId="26243" xr:uid="{00000000-0005-0000-0000-00001A850000}"/>
    <cellStyle name="RowTitles-Detail 3 3 2 5" xfId="1512" xr:uid="{00000000-0005-0000-0000-00001B850000}"/>
    <cellStyle name="RowTitles-Detail 3 3 2 5 2" xfId="3118" xr:uid="{00000000-0005-0000-0000-00001C850000}"/>
    <cellStyle name="RowTitles-Detail 3 3 2 5 2 2" xfId="12759" xr:uid="{00000000-0005-0000-0000-00001D850000}"/>
    <cellStyle name="RowTitles-Detail 3 3 2 5 2 2 2" xfId="23159" xr:uid="{00000000-0005-0000-0000-00001E850000}"/>
    <cellStyle name="RowTitles-Detail 3 3 2 5 2 2 2 2" xfId="34696" xr:uid="{00000000-0005-0000-0000-00001F850000}"/>
    <cellStyle name="RowTitles-Detail 3 3 2 5 2 2 3" xfId="32040" xr:uid="{00000000-0005-0000-0000-000020850000}"/>
    <cellStyle name="RowTitles-Detail 3 3 2 5 2 3" xfId="16406" xr:uid="{00000000-0005-0000-0000-000021850000}"/>
    <cellStyle name="RowTitles-Detail 3 3 2 5 2 3 2" xfId="29072" xr:uid="{00000000-0005-0000-0000-000022850000}"/>
    <cellStyle name="RowTitles-Detail 3 3 2 5 2 3 2 2" xfId="37859" xr:uid="{00000000-0005-0000-0000-000023850000}"/>
    <cellStyle name="RowTitles-Detail 3 3 2 5 2 4" xfId="7701" xr:uid="{00000000-0005-0000-0000-000024850000}"/>
    <cellStyle name="RowTitles-Detail 3 3 2 5 2 4 2" xfId="20394" xr:uid="{00000000-0005-0000-0000-000025850000}"/>
    <cellStyle name="RowTitles-Detail 3 3 2 5 2 5" xfId="17843" xr:uid="{00000000-0005-0000-0000-000026850000}"/>
    <cellStyle name="RowTitles-Detail 3 3 2 5 3" xfId="4290" xr:uid="{00000000-0005-0000-0000-000027850000}"/>
    <cellStyle name="RowTitles-Detail 3 3 2 5 3 2" xfId="13912" xr:uid="{00000000-0005-0000-0000-000028850000}"/>
    <cellStyle name="RowTitles-Detail 3 3 2 5 3 2 2" xfId="24254" xr:uid="{00000000-0005-0000-0000-000029850000}"/>
    <cellStyle name="RowTitles-Detail 3 3 2 5 3 2 2 2" xfId="35451" xr:uid="{00000000-0005-0000-0000-00002A850000}"/>
    <cellStyle name="RowTitles-Detail 3 3 2 5 3 2 3" xfId="32890" xr:uid="{00000000-0005-0000-0000-00002B850000}"/>
    <cellStyle name="RowTitles-Detail 3 3 2 5 3 3" xfId="17472" xr:uid="{00000000-0005-0000-0000-00002C850000}"/>
    <cellStyle name="RowTitles-Detail 3 3 2 5 3 3 2" xfId="30138" xr:uid="{00000000-0005-0000-0000-00002D850000}"/>
    <cellStyle name="RowTitles-Detail 3 3 2 5 3 3 2 2" xfId="38915" xr:uid="{00000000-0005-0000-0000-00002E850000}"/>
    <cellStyle name="RowTitles-Detail 3 3 2 5 3 4" xfId="10024" xr:uid="{00000000-0005-0000-0000-00002F850000}"/>
    <cellStyle name="RowTitles-Detail 3 3 2 5 3 4 2" xfId="20129" xr:uid="{00000000-0005-0000-0000-000030850000}"/>
    <cellStyle name="RowTitles-Detail 3 3 2 5 3 5" xfId="25458" xr:uid="{00000000-0005-0000-0000-000031850000}"/>
    <cellStyle name="RowTitles-Detail 3 3 2 5 4" xfId="11183" xr:uid="{00000000-0005-0000-0000-000032850000}"/>
    <cellStyle name="RowTitles-Detail 3 3 2 5 4 2" xfId="21614" xr:uid="{00000000-0005-0000-0000-000033850000}"/>
    <cellStyle name="RowTitles-Detail 3 3 2 5 4 2 2" xfId="33736" xr:uid="{00000000-0005-0000-0000-000034850000}"/>
    <cellStyle name="RowTitles-Detail 3 3 2 5 4 3" xfId="30905" xr:uid="{00000000-0005-0000-0000-000035850000}"/>
    <cellStyle name="RowTitles-Detail 3 3 2 5 5" xfId="14890" xr:uid="{00000000-0005-0000-0000-000036850000}"/>
    <cellStyle name="RowTitles-Detail 3 3 2 5 5 2" xfId="27567" xr:uid="{00000000-0005-0000-0000-000037850000}"/>
    <cellStyle name="RowTitles-Detail 3 3 2 5 5 2 2" xfId="36386" xr:uid="{00000000-0005-0000-0000-000038850000}"/>
    <cellStyle name="RowTitles-Detail 3 3 2 5 6" xfId="6154" xr:uid="{00000000-0005-0000-0000-000039850000}"/>
    <cellStyle name="RowTitles-Detail 3 3 2 5 6 2" xfId="24974" xr:uid="{00000000-0005-0000-0000-00003A850000}"/>
    <cellStyle name="RowTitles-Detail 3 3 2 5 7" xfId="26660" xr:uid="{00000000-0005-0000-0000-00003B850000}"/>
    <cellStyle name="RowTitles-Detail 3 3 2 6" xfId="1714" xr:uid="{00000000-0005-0000-0000-00003C850000}"/>
    <cellStyle name="RowTitles-Detail 3 3 2 6 2" xfId="3119" xr:uid="{00000000-0005-0000-0000-00003D850000}"/>
    <cellStyle name="RowTitles-Detail 3 3 2 6 2 2" xfId="12760" xr:uid="{00000000-0005-0000-0000-00003E850000}"/>
    <cellStyle name="RowTitles-Detail 3 3 2 6 2 2 2" xfId="23160" xr:uid="{00000000-0005-0000-0000-00003F850000}"/>
    <cellStyle name="RowTitles-Detail 3 3 2 6 2 2 2 2" xfId="34697" xr:uid="{00000000-0005-0000-0000-000040850000}"/>
    <cellStyle name="RowTitles-Detail 3 3 2 6 2 2 3" xfId="32041" xr:uid="{00000000-0005-0000-0000-000041850000}"/>
    <cellStyle name="RowTitles-Detail 3 3 2 6 2 3" xfId="16407" xr:uid="{00000000-0005-0000-0000-000042850000}"/>
    <cellStyle name="RowTitles-Detail 3 3 2 6 2 3 2" xfId="29073" xr:uid="{00000000-0005-0000-0000-000043850000}"/>
    <cellStyle name="RowTitles-Detail 3 3 2 6 2 3 2 2" xfId="37860" xr:uid="{00000000-0005-0000-0000-000044850000}"/>
    <cellStyle name="RowTitles-Detail 3 3 2 6 2 4" xfId="7702" xr:uid="{00000000-0005-0000-0000-000045850000}"/>
    <cellStyle name="RowTitles-Detail 3 3 2 6 2 4 2" xfId="28170" xr:uid="{00000000-0005-0000-0000-000046850000}"/>
    <cellStyle name="RowTitles-Detail 3 3 2 6 2 5" xfId="26373" xr:uid="{00000000-0005-0000-0000-000047850000}"/>
    <cellStyle name="RowTitles-Detail 3 3 2 6 3" xfId="4492" xr:uid="{00000000-0005-0000-0000-000048850000}"/>
    <cellStyle name="RowTitles-Detail 3 3 2 6 3 2" xfId="14114" xr:uid="{00000000-0005-0000-0000-000049850000}"/>
    <cellStyle name="RowTitles-Detail 3 3 2 6 3 2 2" xfId="24446" xr:uid="{00000000-0005-0000-0000-00004A850000}"/>
    <cellStyle name="RowTitles-Detail 3 3 2 6 3 2 2 2" xfId="35582" xr:uid="{00000000-0005-0000-0000-00004B850000}"/>
    <cellStyle name="RowTitles-Detail 3 3 2 6 3 2 3" xfId="33042" xr:uid="{00000000-0005-0000-0000-00004C850000}"/>
    <cellStyle name="RowTitles-Detail 3 3 2 6 3 3" xfId="17659" xr:uid="{00000000-0005-0000-0000-00004D850000}"/>
    <cellStyle name="RowTitles-Detail 3 3 2 6 3 3 2" xfId="30325" xr:uid="{00000000-0005-0000-0000-00004E850000}"/>
    <cellStyle name="RowTitles-Detail 3 3 2 6 3 3 2 2" xfId="39102" xr:uid="{00000000-0005-0000-0000-00004F850000}"/>
    <cellStyle name="RowTitles-Detail 3 3 2 6 3 4" xfId="10025" xr:uid="{00000000-0005-0000-0000-000050850000}"/>
    <cellStyle name="RowTitles-Detail 3 3 2 6 3 4 2" xfId="26917" xr:uid="{00000000-0005-0000-0000-000051850000}"/>
    <cellStyle name="RowTitles-Detail 3 3 2 6 3 5" xfId="17922" xr:uid="{00000000-0005-0000-0000-000052850000}"/>
    <cellStyle name="RowTitles-Detail 3 3 2 6 4" xfId="11385" xr:uid="{00000000-0005-0000-0000-000053850000}"/>
    <cellStyle name="RowTitles-Detail 3 3 2 6 4 2" xfId="21810" xr:uid="{00000000-0005-0000-0000-000054850000}"/>
    <cellStyle name="RowTitles-Detail 3 3 2 6 4 2 2" xfId="33867" xr:uid="{00000000-0005-0000-0000-000055850000}"/>
    <cellStyle name="RowTitles-Detail 3 3 2 6 4 3" xfId="31057" xr:uid="{00000000-0005-0000-0000-000056850000}"/>
    <cellStyle name="RowTitles-Detail 3 3 2 6 5" xfId="15092" xr:uid="{00000000-0005-0000-0000-000057850000}"/>
    <cellStyle name="RowTitles-Detail 3 3 2 6 5 2" xfId="27761" xr:uid="{00000000-0005-0000-0000-000058850000}"/>
    <cellStyle name="RowTitles-Detail 3 3 2 6 5 2 2" xfId="36573" xr:uid="{00000000-0005-0000-0000-000059850000}"/>
    <cellStyle name="RowTitles-Detail 3 3 2 6 6" xfId="6155" xr:uid="{00000000-0005-0000-0000-00005A850000}"/>
    <cellStyle name="RowTitles-Detail 3 3 2 6 6 2" xfId="21149" xr:uid="{00000000-0005-0000-0000-00005B850000}"/>
    <cellStyle name="RowTitles-Detail 3 3 2 6 7" xfId="18418" xr:uid="{00000000-0005-0000-0000-00005C850000}"/>
    <cellStyle name="RowTitles-Detail 3 3 2 7" xfId="3114" xr:uid="{00000000-0005-0000-0000-00005D850000}"/>
    <cellStyle name="RowTitles-Detail 3 3 2 7 2" xfId="12755" xr:uid="{00000000-0005-0000-0000-00005E850000}"/>
    <cellStyle name="RowTitles-Detail 3 3 2 7 2 2" xfId="23155" xr:uid="{00000000-0005-0000-0000-00005F850000}"/>
    <cellStyle name="RowTitles-Detail 3 3 2 7 2 2 2" xfId="34692" xr:uid="{00000000-0005-0000-0000-000060850000}"/>
    <cellStyle name="RowTitles-Detail 3 3 2 7 2 3" xfId="32036" xr:uid="{00000000-0005-0000-0000-000061850000}"/>
    <cellStyle name="RowTitles-Detail 3 3 2 7 3" xfId="16402" xr:uid="{00000000-0005-0000-0000-000062850000}"/>
    <cellStyle name="RowTitles-Detail 3 3 2 7 3 2" xfId="29068" xr:uid="{00000000-0005-0000-0000-000063850000}"/>
    <cellStyle name="RowTitles-Detail 3 3 2 7 3 2 2" xfId="37855" xr:uid="{00000000-0005-0000-0000-000064850000}"/>
    <cellStyle name="RowTitles-Detail 3 3 2 7 4" xfId="6469" xr:uid="{00000000-0005-0000-0000-000065850000}"/>
    <cellStyle name="RowTitles-Detail 3 3 2 7 4 2" xfId="20290" xr:uid="{00000000-0005-0000-0000-000066850000}"/>
    <cellStyle name="RowTitles-Detail 3 3 2 7 5" xfId="20836" xr:uid="{00000000-0005-0000-0000-000067850000}"/>
    <cellStyle name="RowTitles-Detail 3 3 2 8" xfId="8040" xr:uid="{00000000-0005-0000-0000-000068850000}"/>
    <cellStyle name="RowTitles-Detail 3 3 2 8 2" xfId="18030" xr:uid="{00000000-0005-0000-0000-000069850000}"/>
    <cellStyle name="RowTitles-Detail 3 3 2 9" xfId="10656" xr:uid="{00000000-0005-0000-0000-00006A850000}"/>
    <cellStyle name="RowTitles-Detail 3 3 2 9 2" xfId="24968" xr:uid="{00000000-0005-0000-0000-00006B850000}"/>
    <cellStyle name="RowTitles-Detail 3 3 2 9 2 2" xfId="35674" xr:uid="{00000000-0005-0000-0000-00006C850000}"/>
    <cellStyle name="RowTitles-Detail 3 3 2_STUD aligned by INSTIT" xfId="5088" xr:uid="{00000000-0005-0000-0000-00006D850000}"/>
    <cellStyle name="RowTitles-Detail 3 3 3" xfId="490" xr:uid="{00000000-0005-0000-0000-00006E850000}"/>
    <cellStyle name="RowTitles-Detail 3 3 3 2" xfId="846" xr:uid="{00000000-0005-0000-0000-00006F850000}"/>
    <cellStyle name="RowTitles-Detail 3 3 3 2 2" xfId="3121" xr:uid="{00000000-0005-0000-0000-000070850000}"/>
    <cellStyle name="RowTitles-Detail 3 3 3 2 2 2" xfId="12762" xr:uid="{00000000-0005-0000-0000-000071850000}"/>
    <cellStyle name="RowTitles-Detail 3 3 3 2 2 2 2" xfId="23162" xr:uid="{00000000-0005-0000-0000-000072850000}"/>
    <cellStyle name="RowTitles-Detail 3 3 3 2 2 2 2 2" xfId="34699" xr:uid="{00000000-0005-0000-0000-000073850000}"/>
    <cellStyle name="RowTitles-Detail 3 3 3 2 2 2 3" xfId="32043" xr:uid="{00000000-0005-0000-0000-000074850000}"/>
    <cellStyle name="RowTitles-Detail 3 3 3 2 2 3" xfId="16409" xr:uid="{00000000-0005-0000-0000-000075850000}"/>
    <cellStyle name="RowTitles-Detail 3 3 3 2 2 3 2" xfId="29075" xr:uid="{00000000-0005-0000-0000-000076850000}"/>
    <cellStyle name="RowTitles-Detail 3 3 3 2 2 3 2 2" xfId="37862" xr:uid="{00000000-0005-0000-0000-000077850000}"/>
    <cellStyle name="RowTitles-Detail 3 3 3 2 2 4" xfId="6790" xr:uid="{00000000-0005-0000-0000-000078850000}"/>
    <cellStyle name="RowTitles-Detail 3 3 3 2 2 4 2" xfId="5161" xr:uid="{00000000-0005-0000-0000-000079850000}"/>
    <cellStyle name="RowTitles-Detail 3 3 3 2 2 5" xfId="19026" xr:uid="{00000000-0005-0000-0000-00007A850000}"/>
    <cellStyle name="RowTitles-Detail 3 3 3 2 3" xfId="3627" xr:uid="{00000000-0005-0000-0000-00007B850000}"/>
    <cellStyle name="RowTitles-Detail 3 3 3 2 3 2" xfId="13255" xr:uid="{00000000-0005-0000-0000-00007C850000}"/>
    <cellStyle name="RowTitles-Detail 3 3 3 2 3 2 2" xfId="23622" xr:uid="{00000000-0005-0000-0000-00007D850000}"/>
    <cellStyle name="RowTitles-Detail 3 3 3 2 3 2 2 2" xfId="35033" xr:uid="{00000000-0005-0000-0000-00007E850000}"/>
    <cellStyle name="RowTitles-Detail 3 3 3 2 3 2 3" xfId="32406" xr:uid="{00000000-0005-0000-0000-00007F850000}"/>
    <cellStyle name="RowTitles-Detail 3 3 3 2 3 3" xfId="16861" xr:uid="{00000000-0005-0000-0000-000080850000}"/>
    <cellStyle name="RowTitles-Detail 3 3 3 2 3 3 2" xfId="29527" xr:uid="{00000000-0005-0000-0000-000081850000}"/>
    <cellStyle name="RowTitles-Detail 3 3 3 2 3 3 2 2" xfId="38307" xr:uid="{00000000-0005-0000-0000-000082850000}"/>
    <cellStyle name="RowTitles-Detail 3 3 3 2 3 4" xfId="8296" xr:uid="{00000000-0005-0000-0000-000083850000}"/>
    <cellStyle name="RowTitles-Detail 3 3 3 2 3 4 2" xfId="19332" xr:uid="{00000000-0005-0000-0000-000084850000}"/>
    <cellStyle name="RowTitles-Detail 3 3 3 2 3 5" xfId="5171" xr:uid="{00000000-0005-0000-0000-000085850000}"/>
    <cellStyle name="RowTitles-Detail 3 3 3 2 4" xfId="9088" xr:uid="{00000000-0005-0000-0000-000086850000}"/>
    <cellStyle name="RowTitles-Detail 3 3 3 2 4 2" xfId="19522" xr:uid="{00000000-0005-0000-0000-000087850000}"/>
    <cellStyle name="RowTitles-Detail 3 3 3 2 5" xfId="10600" xr:uid="{00000000-0005-0000-0000-000088850000}"/>
    <cellStyle name="RowTitles-Detail 3 3 3 2 5 2" xfId="21084" xr:uid="{00000000-0005-0000-0000-000089850000}"/>
    <cellStyle name="RowTitles-Detail 3 3 3 2 5 2 2" xfId="33420" xr:uid="{00000000-0005-0000-0000-00008A850000}"/>
    <cellStyle name="RowTitles-Detail 3 3 3 2 5 3" xfId="30535" xr:uid="{00000000-0005-0000-0000-00008B850000}"/>
    <cellStyle name="RowTitles-Detail 3 3 3 2 6" xfId="14261" xr:uid="{00000000-0005-0000-0000-00008C850000}"/>
    <cellStyle name="RowTitles-Detail 3 3 3 2 6 2" xfId="26962" xr:uid="{00000000-0005-0000-0000-00008D850000}"/>
    <cellStyle name="RowTitles-Detail 3 3 3 2 6 2 2" xfId="35805" xr:uid="{00000000-0005-0000-0000-00008E850000}"/>
    <cellStyle name="RowTitles-Detail 3 3 3 2 7" xfId="5318" xr:uid="{00000000-0005-0000-0000-00008F850000}"/>
    <cellStyle name="RowTitles-Detail 3 3 3 2 7 2" xfId="25223" xr:uid="{00000000-0005-0000-0000-000090850000}"/>
    <cellStyle name="RowTitles-Detail 3 3 3 2 8" xfId="18322" xr:uid="{00000000-0005-0000-0000-000091850000}"/>
    <cellStyle name="RowTitles-Detail 3 3 3 3" xfId="1125" xr:uid="{00000000-0005-0000-0000-000092850000}"/>
    <cellStyle name="RowTitles-Detail 3 3 3 3 2" xfId="3122" xr:uid="{00000000-0005-0000-0000-000093850000}"/>
    <cellStyle name="RowTitles-Detail 3 3 3 3 2 2" xfId="12763" xr:uid="{00000000-0005-0000-0000-000094850000}"/>
    <cellStyle name="RowTitles-Detail 3 3 3 3 2 2 2" xfId="23163" xr:uid="{00000000-0005-0000-0000-000095850000}"/>
    <cellStyle name="RowTitles-Detail 3 3 3 3 2 2 2 2" xfId="34700" xr:uid="{00000000-0005-0000-0000-000096850000}"/>
    <cellStyle name="RowTitles-Detail 3 3 3 3 2 2 3" xfId="32044" xr:uid="{00000000-0005-0000-0000-000097850000}"/>
    <cellStyle name="RowTitles-Detail 3 3 3 3 2 3" xfId="16410" xr:uid="{00000000-0005-0000-0000-000098850000}"/>
    <cellStyle name="RowTitles-Detail 3 3 3 3 2 3 2" xfId="29076" xr:uid="{00000000-0005-0000-0000-000099850000}"/>
    <cellStyle name="RowTitles-Detail 3 3 3 3 2 3 2 2" xfId="37863" xr:uid="{00000000-0005-0000-0000-00009A850000}"/>
    <cellStyle name="RowTitles-Detail 3 3 3 3 2 4" xfId="6964" xr:uid="{00000000-0005-0000-0000-00009B850000}"/>
    <cellStyle name="RowTitles-Detail 3 3 3 3 2 4 2" xfId="4829" xr:uid="{00000000-0005-0000-0000-00009C850000}"/>
    <cellStyle name="RowTitles-Detail 3 3 3 3 2 5" xfId="25736" xr:uid="{00000000-0005-0000-0000-00009D850000}"/>
    <cellStyle name="RowTitles-Detail 3 3 3 3 3" xfId="3903" xr:uid="{00000000-0005-0000-0000-00009E850000}"/>
    <cellStyle name="RowTitles-Detail 3 3 3 3 3 2" xfId="13526" xr:uid="{00000000-0005-0000-0000-00009F850000}"/>
    <cellStyle name="RowTitles-Detail 3 3 3 3 3 2 2" xfId="23886" xr:uid="{00000000-0005-0000-0000-0000A0850000}"/>
    <cellStyle name="RowTitles-Detail 3 3 3 3 3 2 2 2" xfId="35198" xr:uid="{00000000-0005-0000-0000-0000A1850000}"/>
    <cellStyle name="RowTitles-Detail 3 3 3 3 3 2 3" xfId="32599" xr:uid="{00000000-0005-0000-0000-0000A2850000}"/>
    <cellStyle name="RowTitles-Detail 3 3 3 3 3 3" xfId="17116" xr:uid="{00000000-0005-0000-0000-0000A3850000}"/>
    <cellStyle name="RowTitles-Detail 3 3 3 3 3 3 2" xfId="29782" xr:uid="{00000000-0005-0000-0000-0000A4850000}"/>
    <cellStyle name="RowTitles-Detail 3 3 3 3 3 3 2 2" xfId="38560" xr:uid="{00000000-0005-0000-0000-0000A5850000}"/>
    <cellStyle name="RowTitles-Detail 3 3 3 3 3 4" xfId="8472" xr:uid="{00000000-0005-0000-0000-0000A6850000}"/>
    <cellStyle name="RowTitles-Detail 3 3 3 3 3 4 2" xfId="20835" xr:uid="{00000000-0005-0000-0000-0000A7850000}"/>
    <cellStyle name="RowTitles-Detail 3 3 3 3 3 5" xfId="18828" xr:uid="{00000000-0005-0000-0000-0000A8850000}"/>
    <cellStyle name="RowTitles-Detail 3 3 3 3 4" xfId="9267" xr:uid="{00000000-0005-0000-0000-0000A9850000}"/>
    <cellStyle name="RowTitles-Detail 3 3 3 3 4 2" xfId="25651" xr:uid="{00000000-0005-0000-0000-0000AA850000}"/>
    <cellStyle name="RowTitles-Detail 3 3 3 3 5" xfId="14507" xr:uid="{00000000-0005-0000-0000-0000AB850000}"/>
    <cellStyle name="RowTitles-Detail 3 3 3 3 5 2" xfId="27198" xr:uid="{00000000-0005-0000-0000-0000AC850000}"/>
    <cellStyle name="RowTitles-Detail 3 3 3 3 5 2 2" xfId="36034" xr:uid="{00000000-0005-0000-0000-0000AD850000}"/>
    <cellStyle name="RowTitles-Detail 3 3 3 4" xfId="1354" xr:uid="{00000000-0005-0000-0000-0000AE850000}"/>
    <cellStyle name="RowTitles-Detail 3 3 3 4 2" xfId="3123" xr:uid="{00000000-0005-0000-0000-0000AF850000}"/>
    <cellStyle name="RowTitles-Detail 3 3 3 4 2 2" xfId="12764" xr:uid="{00000000-0005-0000-0000-0000B0850000}"/>
    <cellStyle name="RowTitles-Detail 3 3 3 4 2 2 2" xfId="23164" xr:uid="{00000000-0005-0000-0000-0000B1850000}"/>
    <cellStyle name="RowTitles-Detail 3 3 3 4 2 2 2 2" xfId="34701" xr:uid="{00000000-0005-0000-0000-0000B2850000}"/>
    <cellStyle name="RowTitles-Detail 3 3 3 4 2 2 3" xfId="32045" xr:uid="{00000000-0005-0000-0000-0000B3850000}"/>
    <cellStyle name="RowTitles-Detail 3 3 3 4 2 3" xfId="16411" xr:uid="{00000000-0005-0000-0000-0000B4850000}"/>
    <cellStyle name="RowTitles-Detail 3 3 3 4 2 3 2" xfId="29077" xr:uid="{00000000-0005-0000-0000-0000B5850000}"/>
    <cellStyle name="RowTitles-Detail 3 3 3 4 2 3 2 2" xfId="37864" xr:uid="{00000000-0005-0000-0000-0000B6850000}"/>
    <cellStyle name="RowTitles-Detail 3 3 3 4 2 4" xfId="7703" xr:uid="{00000000-0005-0000-0000-0000B7850000}"/>
    <cellStyle name="RowTitles-Detail 3 3 3 4 2 4 2" xfId="26334" xr:uid="{00000000-0005-0000-0000-0000B8850000}"/>
    <cellStyle name="RowTitles-Detail 3 3 3 4 2 5" xfId="18496" xr:uid="{00000000-0005-0000-0000-0000B9850000}"/>
    <cellStyle name="RowTitles-Detail 3 3 3 4 3" xfId="4132" xr:uid="{00000000-0005-0000-0000-0000BA850000}"/>
    <cellStyle name="RowTitles-Detail 3 3 3 4 3 2" xfId="13754" xr:uid="{00000000-0005-0000-0000-0000BB850000}"/>
    <cellStyle name="RowTitles-Detail 3 3 3 4 3 2 2" xfId="24104" xr:uid="{00000000-0005-0000-0000-0000BC850000}"/>
    <cellStyle name="RowTitles-Detail 3 3 3 4 3 2 2 2" xfId="35347" xr:uid="{00000000-0005-0000-0000-0000BD850000}"/>
    <cellStyle name="RowTitles-Detail 3 3 3 4 3 2 3" xfId="32771" xr:uid="{00000000-0005-0000-0000-0000BE850000}"/>
    <cellStyle name="RowTitles-Detail 3 3 3 4 3 3" xfId="17329" xr:uid="{00000000-0005-0000-0000-0000BF850000}"/>
    <cellStyle name="RowTitles-Detail 3 3 3 4 3 3 2" xfId="29995" xr:uid="{00000000-0005-0000-0000-0000C0850000}"/>
    <cellStyle name="RowTitles-Detail 3 3 3 4 3 3 2 2" xfId="38772" xr:uid="{00000000-0005-0000-0000-0000C1850000}"/>
    <cellStyle name="RowTitles-Detail 3 3 3 4 3 4" xfId="10026" xr:uid="{00000000-0005-0000-0000-0000C2850000}"/>
    <cellStyle name="RowTitles-Detail 3 3 3 4 3 4 2" xfId="4628" xr:uid="{00000000-0005-0000-0000-0000C3850000}"/>
    <cellStyle name="RowTitles-Detail 3 3 3 4 3 5" xfId="18714" xr:uid="{00000000-0005-0000-0000-0000C4850000}"/>
    <cellStyle name="RowTitles-Detail 3 3 3 4 4" xfId="11025" xr:uid="{00000000-0005-0000-0000-0000C5850000}"/>
    <cellStyle name="RowTitles-Detail 3 3 3 4 4 2" xfId="21462" xr:uid="{00000000-0005-0000-0000-0000C6850000}"/>
    <cellStyle name="RowTitles-Detail 3 3 3 4 4 2 2" xfId="33632" xr:uid="{00000000-0005-0000-0000-0000C7850000}"/>
    <cellStyle name="RowTitles-Detail 3 3 3 4 4 3" xfId="30786" xr:uid="{00000000-0005-0000-0000-0000C8850000}"/>
    <cellStyle name="RowTitles-Detail 3 3 3 4 5" xfId="14732" xr:uid="{00000000-0005-0000-0000-0000C9850000}"/>
    <cellStyle name="RowTitles-Detail 3 3 3 4 5 2" xfId="27415" xr:uid="{00000000-0005-0000-0000-0000CA850000}"/>
    <cellStyle name="RowTitles-Detail 3 3 3 4 5 2 2" xfId="36243" xr:uid="{00000000-0005-0000-0000-0000CB850000}"/>
    <cellStyle name="RowTitles-Detail 3 3 3 4 6" xfId="6156" xr:uid="{00000000-0005-0000-0000-0000CC850000}"/>
    <cellStyle name="RowTitles-Detail 3 3 3 4 6 2" xfId="18991" xr:uid="{00000000-0005-0000-0000-0000CD850000}"/>
    <cellStyle name="RowTitles-Detail 3 3 3 4 7" xfId="25854" xr:uid="{00000000-0005-0000-0000-0000CE850000}"/>
    <cellStyle name="RowTitles-Detail 3 3 3 5" xfId="1570" xr:uid="{00000000-0005-0000-0000-0000CF850000}"/>
    <cellStyle name="RowTitles-Detail 3 3 3 5 2" xfId="3124" xr:uid="{00000000-0005-0000-0000-0000D0850000}"/>
    <cellStyle name="RowTitles-Detail 3 3 3 5 2 2" xfId="12765" xr:uid="{00000000-0005-0000-0000-0000D1850000}"/>
    <cellStyle name="RowTitles-Detail 3 3 3 5 2 2 2" xfId="23165" xr:uid="{00000000-0005-0000-0000-0000D2850000}"/>
    <cellStyle name="RowTitles-Detail 3 3 3 5 2 2 2 2" xfId="34702" xr:uid="{00000000-0005-0000-0000-0000D3850000}"/>
    <cellStyle name="RowTitles-Detail 3 3 3 5 2 2 3" xfId="32046" xr:uid="{00000000-0005-0000-0000-0000D4850000}"/>
    <cellStyle name="RowTitles-Detail 3 3 3 5 2 3" xfId="16412" xr:uid="{00000000-0005-0000-0000-0000D5850000}"/>
    <cellStyle name="RowTitles-Detail 3 3 3 5 2 3 2" xfId="29078" xr:uid="{00000000-0005-0000-0000-0000D6850000}"/>
    <cellStyle name="RowTitles-Detail 3 3 3 5 2 3 2 2" xfId="37865" xr:uid="{00000000-0005-0000-0000-0000D7850000}"/>
    <cellStyle name="RowTitles-Detail 3 3 3 5 2 4" xfId="7704" xr:uid="{00000000-0005-0000-0000-0000D8850000}"/>
    <cellStyle name="RowTitles-Detail 3 3 3 5 2 4 2" xfId="19478" xr:uid="{00000000-0005-0000-0000-0000D9850000}"/>
    <cellStyle name="RowTitles-Detail 3 3 3 5 2 5" xfId="26829" xr:uid="{00000000-0005-0000-0000-0000DA850000}"/>
    <cellStyle name="RowTitles-Detail 3 3 3 5 3" xfId="4348" xr:uid="{00000000-0005-0000-0000-0000DB850000}"/>
    <cellStyle name="RowTitles-Detail 3 3 3 5 3 2" xfId="13970" xr:uid="{00000000-0005-0000-0000-0000DC850000}"/>
    <cellStyle name="RowTitles-Detail 3 3 3 5 3 2 2" xfId="24309" xr:uid="{00000000-0005-0000-0000-0000DD850000}"/>
    <cellStyle name="RowTitles-Detail 3 3 3 5 3 2 2 2" xfId="35487" xr:uid="{00000000-0005-0000-0000-0000DE850000}"/>
    <cellStyle name="RowTitles-Detail 3 3 3 5 3 2 3" xfId="32932" xr:uid="{00000000-0005-0000-0000-0000DF850000}"/>
    <cellStyle name="RowTitles-Detail 3 3 3 5 3 3" xfId="17527" xr:uid="{00000000-0005-0000-0000-0000E0850000}"/>
    <cellStyle name="RowTitles-Detail 3 3 3 5 3 3 2" xfId="30193" xr:uid="{00000000-0005-0000-0000-0000E1850000}"/>
    <cellStyle name="RowTitles-Detail 3 3 3 5 3 3 2 2" xfId="38970" xr:uid="{00000000-0005-0000-0000-0000E2850000}"/>
    <cellStyle name="RowTitles-Detail 3 3 3 5 3 4" xfId="10027" xr:uid="{00000000-0005-0000-0000-0000E3850000}"/>
    <cellStyle name="RowTitles-Detail 3 3 3 5 3 4 2" xfId="21259" xr:uid="{00000000-0005-0000-0000-0000E4850000}"/>
    <cellStyle name="RowTitles-Detail 3 3 3 5 3 5" xfId="26061" xr:uid="{00000000-0005-0000-0000-0000E5850000}"/>
    <cellStyle name="RowTitles-Detail 3 3 3 5 4" xfId="11241" xr:uid="{00000000-0005-0000-0000-0000E6850000}"/>
    <cellStyle name="RowTitles-Detail 3 3 3 5 4 2" xfId="21670" xr:uid="{00000000-0005-0000-0000-0000E7850000}"/>
    <cellStyle name="RowTitles-Detail 3 3 3 5 4 2 2" xfId="33772" xr:uid="{00000000-0005-0000-0000-0000E8850000}"/>
    <cellStyle name="RowTitles-Detail 3 3 3 5 4 3" xfId="30947" xr:uid="{00000000-0005-0000-0000-0000E9850000}"/>
    <cellStyle name="RowTitles-Detail 3 3 3 5 5" xfId="14948" xr:uid="{00000000-0005-0000-0000-0000EA850000}"/>
    <cellStyle name="RowTitles-Detail 3 3 3 5 5 2" xfId="27622" xr:uid="{00000000-0005-0000-0000-0000EB850000}"/>
    <cellStyle name="RowTitles-Detail 3 3 3 5 5 2 2" xfId="36441" xr:uid="{00000000-0005-0000-0000-0000EC850000}"/>
    <cellStyle name="RowTitles-Detail 3 3 3 5 6" xfId="6157" xr:uid="{00000000-0005-0000-0000-0000ED850000}"/>
    <cellStyle name="RowTitles-Detail 3 3 3 5 6 2" xfId="26593" xr:uid="{00000000-0005-0000-0000-0000EE850000}"/>
    <cellStyle name="RowTitles-Detail 3 3 3 5 7" xfId="19722" xr:uid="{00000000-0005-0000-0000-0000EF850000}"/>
    <cellStyle name="RowTitles-Detail 3 3 3 6" xfId="1772" xr:uid="{00000000-0005-0000-0000-0000F0850000}"/>
    <cellStyle name="RowTitles-Detail 3 3 3 6 2" xfId="3125" xr:uid="{00000000-0005-0000-0000-0000F1850000}"/>
    <cellStyle name="RowTitles-Detail 3 3 3 6 2 2" xfId="12766" xr:uid="{00000000-0005-0000-0000-0000F2850000}"/>
    <cellStyle name="RowTitles-Detail 3 3 3 6 2 2 2" xfId="23166" xr:uid="{00000000-0005-0000-0000-0000F3850000}"/>
    <cellStyle name="RowTitles-Detail 3 3 3 6 2 2 2 2" xfId="34703" xr:uid="{00000000-0005-0000-0000-0000F4850000}"/>
    <cellStyle name="RowTitles-Detail 3 3 3 6 2 2 3" xfId="32047" xr:uid="{00000000-0005-0000-0000-0000F5850000}"/>
    <cellStyle name="RowTitles-Detail 3 3 3 6 2 3" xfId="16413" xr:uid="{00000000-0005-0000-0000-0000F6850000}"/>
    <cellStyle name="RowTitles-Detail 3 3 3 6 2 3 2" xfId="29079" xr:uid="{00000000-0005-0000-0000-0000F7850000}"/>
    <cellStyle name="RowTitles-Detail 3 3 3 6 2 3 2 2" xfId="37866" xr:uid="{00000000-0005-0000-0000-0000F8850000}"/>
    <cellStyle name="RowTitles-Detail 3 3 3 6 2 4" xfId="7705" xr:uid="{00000000-0005-0000-0000-0000F9850000}"/>
    <cellStyle name="RowTitles-Detail 3 3 3 6 2 4 2" xfId="29464" xr:uid="{00000000-0005-0000-0000-0000FA850000}"/>
    <cellStyle name="RowTitles-Detail 3 3 3 6 2 5" xfId="20926" xr:uid="{00000000-0005-0000-0000-0000FB850000}"/>
    <cellStyle name="RowTitles-Detail 3 3 3 6 3" xfId="4550" xr:uid="{00000000-0005-0000-0000-0000FC850000}"/>
    <cellStyle name="RowTitles-Detail 3 3 3 6 3 2" xfId="14172" xr:uid="{00000000-0005-0000-0000-0000FD850000}"/>
    <cellStyle name="RowTitles-Detail 3 3 3 6 3 2 2" xfId="24502" xr:uid="{00000000-0005-0000-0000-0000FE850000}"/>
    <cellStyle name="RowTitles-Detail 3 3 3 6 3 2 2 2" xfId="35618" xr:uid="{00000000-0005-0000-0000-0000FF850000}"/>
    <cellStyle name="RowTitles-Detail 3 3 3 6 3 2 3" xfId="33084" xr:uid="{00000000-0005-0000-0000-000000860000}"/>
    <cellStyle name="RowTitles-Detail 3 3 3 6 3 3" xfId="17714" xr:uid="{00000000-0005-0000-0000-000001860000}"/>
    <cellStyle name="RowTitles-Detail 3 3 3 6 3 3 2" xfId="30380" xr:uid="{00000000-0005-0000-0000-000002860000}"/>
    <cellStyle name="RowTitles-Detail 3 3 3 6 3 3 2 2" xfId="39157" xr:uid="{00000000-0005-0000-0000-000003860000}"/>
    <cellStyle name="RowTitles-Detail 3 3 3 6 3 4" xfId="10028" xr:uid="{00000000-0005-0000-0000-000004860000}"/>
    <cellStyle name="RowTitles-Detail 3 3 3 6 3 4 2" xfId="24909" xr:uid="{00000000-0005-0000-0000-000005860000}"/>
    <cellStyle name="RowTitles-Detail 3 3 3 6 3 5" xfId="25871" xr:uid="{00000000-0005-0000-0000-000006860000}"/>
    <cellStyle name="RowTitles-Detail 3 3 3 6 4" xfId="11443" xr:uid="{00000000-0005-0000-0000-000007860000}"/>
    <cellStyle name="RowTitles-Detail 3 3 3 6 4 2" xfId="21866" xr:uid="{00000000-0005-0000-0000-000008860000}"/>
    <cellStyle name="RowTitles-Detail 3 3 3 6 4 2 2" xfId="33903" xr:uid="{00000000-0005-0000-0000-000009860000}"/>
    <cellStyle name="RowTitles-Detail 3 3 3 6 4 3" xfId="31099" xr:uid="{00000000-0005-0000-0000-00000A860000}"/>
    <cellStyle name="RowTitles-Detail 3 3 3 6 5" xfId="15150" xr:uid="{00000000-0005-0000-0000-00000B860000}"/>
    <cellStyle name="RowTitles-Detail 3 3 3 6 5 2" xfId="27817" xr:uid="{00000000-0005-0000-0000-00000C860000}"/>
    <cellStyle name="RowTitles-Detail 3 3 3 6 5 2 2" xfId="36628" xr:uid="{00000000-0005-0000-0000-00000D860000}"/>
    <cellStyle name="RowTitles-Detail 3 3 3 6 6" xfId="6158" xr:uid="{00000000-0005-0000-0000-00000E860000}"/>
    <cellStyle name="RowTitles-Detail 3 3 3 6 6 2" xfId="20213" xr:uid="{00000000-0005-0000-0000-00000F860000}"/>
    <cellStyle name="RowTitles-Detail 3 3 3 6 7" xfId="20335" xr:uid="{00000000-0005-0000-0000-000010860000}"/>
    <cellStyle name="RowTitles-Detail 3 3 3 7" xfId="3120" xr:uid="{00000000-0005-0000-0000-000011860000}"/>
    <cellStyle name="RowTitles-Detail 3 3 3 7 2" xfId="12761" xr:uid="{00000000-0005-0000-0000-000012860000}"/>
    <cellStyle name="RowTitles-Detail 3 3 3 7 2 2" xfId="23161" xr:uid="{00000000-0005-0000-0000-000013860000}"/>
    <cellStyle name="RowTitles-Detail 3 3 3 7 2 2 2" xfId="34698" xr:uid="{00000000-0005-0000-0000-000014860000}"/>
    <cellStyle name="RowTitles-Detail 3 3 3 7 2 3" xfId="32042" xr:uid="{00000000-0005-0000-0000-000015860000}"/>
    <cellStyle name="RowTitles-Detail 3 3 3 7 3" xfId="16408" xr:uid="{00000000-0005-0000-0000-000016860000}"/>
    <cellStyle name="RowTitles-Detail 3 3 3 7 3 2" xfId="29074" xr:uid="{00000000-0005-0000-0000-000017860000}"/>
    <cellStyle name="RowTitles-Detail 3 3 3 7 3 2 2" xfId="37861" xr:uid="{00000000-0005-0000-0000-000018860000}"/>
    <cellStyle name="RowTitles-Detail 3 3 3 7 4" xfId="6526" xr:uid="{00000000-0005-0000-0000-000019860000}"/>
    <cellStyle name="RowTitles-Detail 3 3 3 7 4 2" xfId="25919" xr:uid="{00000000-0005-0000-0000-00001A860000}"/>
    <cellStyle name="RowTitles-Detail 3 3 3 7 5" xfId="24816" xr:uid="{00000000-0005-0000-0000-00001B860000}"/>
    <cellStyle name="RowTitles-Detail 3 3 3 8" xfId="3361" xr:uid="{00000000-0005-0000-0000-00001C860000}"/>
    <cellStyle name="RowTitles-Detail 3 3 3 8 2" xfId="13002" xr:uid="{00000000-0005-0000-0000-00001D860000}"/>
    <cellStyle name="RowTitles-Detail 3 3 3 8 2 2" xfId="23371" xr:uid="{00000000-0005-0000-0000-00001E860000}"/>
    <cellStyle name="RowTitles-Detail 3 3 3 8 2 2 2" xfId="34884" xr:uid="{00000000-0005-0000-0000-00001F860000}"/>
    <cellStyle name="RowTitles-Detail 3 3 3 8 2 3" xfId="32234" xr:uid="{00000000-0005-0000-0000-000020860000}"/>
    <cellStyle name="RowTitles-Detail 3 3 3 8 3" xfId="16614" xr:uid="{00000000-0005-0000-0000-000021860000}"/>
    <cellStyle name="RowTitles-Detail 3 3 3 8 3 2" xfId="29280" xr:uid="{00000000-0005-0000-0000-000022860000}"/>
    <cellStyle name="RowTitles-Detail 3 3 3 8 3 2 2" xfId="38067" xr:uid="{00000000-0005-0000-0000-000023860000}"/>
    <cellStyle name="RowTitles-Detail 3 3 3 8 4" xfId="8836" xr:uid="{00000000-0005-0000-0000-000024860000}"/>
    <cellStyle name="RowTitles-Detail 3 3 3 8 4 2" xfId="25278" xr:uid="{00000000-0005-0000-0000-000025860000}"/>
    <cellStyle name="RowTitles-Detail 3 3 3 8 5" xfId="20059" xr:uid="{00000000-0005-0000-0000-000026860000}"/>
    <cellStyle name="RowTitles-Detail 3 3 3 9" xfId="10669" xr:uid="{00000000-0005-0000-0000-000027860000}"/>
    <cellStyle name="RowTitles-Detail 3 3 3 9 2" xfId="20241" xr:uid="{00000000-0005-0000-0000-000028860000}"/>
    <cellStyle name="RowTitles-Detail 3 3 3 9 2 2" xfId="33286" xr:uid="{00000000-0005-0000-0000-000029860000}"/>
    <cellStyle name="RowTitles-Detail 3 3 3_STUD aligned by INSTIT" xfId="5089" xr:uid="{00000000-0005-0000-0000-00002A860000}"/>
    <cellStyle name="RowTitles-Detail 3 3 4" xfId="524" xr:uid="{00000000-0005-0000-0000-00002B860000}"/>
    <cellStyle name="RowTitles-Detail 3 3 4 2" xfId="880" xr:uid="{00000000-0005-0000-0000-00002C860000}"/>
    <cellStyle name="RowTitles-Detail 3 3 4 2 2" xfId="3127" xr:uid="{00000000-0005-0000-0000-00002D860000}"/>
    <cellStyle name="RowTitles-Detail 3 3 4 2 2 2" xfId="12768" xr:uid="{00000000-0005-0000-0000-00002E860000}"/>
    <cellStyle name="RowTitles-Detail 3 3 4 2 2 2 2" xfId="23168" xr:uid="{00000000-0005-0000-0000-00002F860000}"/>
    <cellStyle name="RowTitles-Detail 3 3 4 2 2 2 2 2" xfId="34705" xr:uid="{00000000-0005-0000-0000-000030860000}"/>
    <cellStyle name="RowTitles-Detail 3 3 4 2 2 2 3" xfId="32049" xr:uid="{00000000-0005-0000-0000-000031860000}"/>
    <cellStyle name="RowTitles-Detail 3 3 4 2 2 3" xfId="16415" xr:uid="{00000000-0005-0000-0000-000032860000}"/>
    <cellStyle name="RowTitles-Detail 3 3 4 2 2 3 2" xfId="29081" xr:uid="{00000000-0005-0000-0000-000033860000}"/>
    <cellStyle name="RowTitles-Detail 3 3 4 2 2 3 2 2" xfId="37868" xr:uid="{00000000-0005-0000-0000-000034860000}"/>
    <cellStyle name="RowTitles-Detail 3 3 4 2 2 4" xfId="6822" xr:uid="{00000000-0005-0000-0000-000035860000}"/>
    <cellStyle name="RowTitles-Detail 3 3 4 2 2 4 2" xfId="26339" xr:uid="{00000000-0005-0000-0000-000036860000}"/>
    <cellStyle name="RowTitles-Detail 3 3 4 2 2 5" xfId="18601" xr:uid="{00000000-0005-0000-0000-000037860000}"/>
    <cellStyle name="RowTitles-Detail 3 3 4 2 3" xfId="3661" xr:uid="{00000000-0005-0000-0000-000038860000}"/>
    <cellStyle name="RowTitles-Detail 3 3 4 2 3 2" xfId="13288" xr:uid="{00000000-0005-0000-0000-000039860000}"/>
    <cellStyle name="RowTitles-Detail 3 3 4 2 3 2 2" xfId="23654" xr:uid="{00000000-0005-0000-0000-00003A860000}"/>
    <cellStyle name="RowTitles-Detail 3 3 4 2 3 2 2 2" xfId="35059" xr:uid="{00000000-0005-0000-0000-00003B860000}"/>
    <cellStyle name="RowTitles-Detail 3 3 4 2 3 2 3" xfId="32436" xr:uid="{00000000-0005-0000-0000-00003C860000}"/>
    <cellStyle name="RowTitles-Detail 3 3 4 2 3 3" xfId="16894" xr:uid="{00000000-0005-0000-0000-00003D860000}"/>
    <cellStyle name="RowTitles-Detail 3 3 4 2 3 3 2" xfId="29560" xr:uid="{00000000-0005-0000-0000-00003E860000}"/>
    <cellStyle name="RowTitles-Detail 3 3 4 2 3 3 2 2" xfId="38339" xr:uid="{00000000-0005-0000-0000-00003F860000}"/>
    <cellStyle name="RowTitles-Detail 3 3 4 2 3 4" xfId="8328" xr:uid="{00000000-0005-0000-0000-000040860000}"/>
    <cellStyle name="RowTitles-Detail 3 3 4 2 3 4 2" xfId="26597" xr:uid="{00000000-0005-0000-0000-000041860000}"/>
    <cellStyle name="RowTitles-Detail 3 3 4 2 3 5" xfId="19010" xr:uid="{00000000-0005-0000-0000-000042860000}"/>
    <cellStyle name="RowTitles-Detail 3 3 4 2 4" xfId="9121" xr:uid="{00000000-0005-0000-0000-000043860000}"/>
    <cellStyle name="RowTitles-Detail 3 3 4 2 4 2" xfId="18759" xr:uid="{00000000-0005-0000-0000-000044860000}"/>
    <cellStyle name="RowTitles-Detail 3 3 4 2 5" xfId="10632" xr:uid="{00000000-0005-0000-0000-000045860000}"/>
    <cellStyle name="RowTitles-Detail 3 3 4 2 5 2" xfId="21115" xr:uid="{00000000-0005-0000-0000-000046860000}"/>
    <cellStyle name="RowTitles-Detail 3 3 4 2 5 2 2" xfId="33446" xr:uid="{00000000-0005-0000-0000-000047860000}"/>
    <cellStyle name="RowTitles-Detail 3 3 4 2 5 3" xfId="30565" xr:uid="{00000000-0005-0000-0000-000048860000}"/>
    <cellStyle name="RowTitles-Detail 3 3 4 2 6" xfId="14291" xr:uid="{00000000-0005-0000-0000-000049860000}"/>
    <cellStyle name="RowTitles-Detail 3 3 4 2 6 2" xfId="26992" xr:uid="{00000000-0005-0000-0000-00004A860000}"/>
    <cellStyle name="RowTitles-Detail 3 3 4 2 6 2 2" xfId="35834" xr:uid="{00000000-0005-0000-0000-00004B860000}"/>
    <cellStyle name="RowTitles-Detail 3 3 4 3" xfId="1159" xr:uid="{00000000-0005-0000-0000-00004C860000}"/>
    <cellStyle name="RowTitles-Detail 3 3 4 3 2" xfId="3128" xr:uid="{00000000-0005-0000-0000-00004D860000}"/>
    <cellStyle name="RowTitles-Detail 3 3 4 3 2 2" xfId="12769" xr:uid="{00000000-0005-0000-0000-00004E860000}"/>
    <cellStyle name="RowTitles-Detail 3 3 4 3 2 2 2" xfId="23169" xr:uid="{00000000-0005-0000-0000-00004F860000}"/>
    <cellStyle name="RowTitles-Detail 3 3 4 3 2 2 2 2" xfId="34706" xr:uid="{00000000-0005-0000-0000-000050860000}"/>
    <cellStyle name="RowTitles-Detail 3 3 4 3 2 2 3" xfId="32050" xr:uid="{00000000-0005-0000-0000-000051860000}"/>
    <cellStyle name="RowTitles-Detail 3 3 4 3 2 3" xfId="16416" xr:uid="{00000000-0005-0000-0000-000052860000}"/>
    <cellStyle name="RowTitles-Detail 3 3 4 3 2 3 2" xfId="29082" xr:uid="{00000000-0005-0000-0000-000053860000}"/>
    <cellStyle name="RowTitles-Detail 3 3 4 3 2 3 2 2" xfId="37869" xr:uid="{00000000-0005-0000-0000-000054860000}"/>
    <cellStyle name="RowTitles-Detail 3 3 4 3 2 4" xfId="6996" xr:uid="{00000000-0005-0000-0000-000055860000}"/>
    <cellStyle name="RowTitles-Detail 3 3 4 3 2 4 2" xfId="17912" xr:uid="{00000000-0005-0000-0000-000056860000}"/>
    <cellStyle name="RowTitles-Detail 3 3 4 3 2 5" xfId="18715" xr:uid="{00000000-0005-0000-0000-000057860000}"/>
    <cellStyle name="RowTitles-Detail 3 3 4 3 3" xfId="3937" xr:uid="{00000000-0005-0000-0000-000058860000}"/>
    <cellStyle name="RowTitles-Detail 3 3 4 3 3 2" xfId="13559" xr:uid="{00000000-0005-0000-0000-000059860000}"/>
    <cellStyle name="RowTitles-Detail 3 3 4 3 3 2 2" xfId="23919" xr:uid="{00000000-0005-0000-0000-00005A860000}"/>
    <cellStyle name="RowTitles-Detail 3 3 4 3 3 2 2 2" xfId="35224" xr:uid="{00000000-0005-0000-0000-00005B860000}"/>
    <cellStyle name="RowTitles-Detail 3 3 4 3 3 2 3" xfId="32629" xr:uid="{00000000-0005-0000-0000-00005C860000}"/>
    <cellStyle name="RowTitles-Detail 3 3 4 3 3 3" xfId="17149" xr:uid="{00000000-0005-0000-0000-00005D860000}"/>
    <cellStyle name="RowTitles-Detail 3 3 4 3 3 3 2" xfId="29815" xr:uid="{00000000-0005-0000-0000-00005E860000}"/>
    <cellStyle name="RowTitles-Detail 3 3 4 3 3 3 2 2" xfId="38592" xr:uid="{00000000-0005-0000-0000-00005F860000}"/>
    <cellStyle name="RowTitles-Detail 3 3 4 3 3 4" xfId="8504" xr:uid="{00000000-0005-0000-0000-000060860000}"/>
    <cellStyle name="RowTitles-Detail 3 3 4 3 3 4 2" xfId="26501" xr:uid="{00000000-0005-0000-0000-000061860000}"/>
    <cellStyle name="RowTitles-Detail 3 3 4 3 3 5" xfId="25206" xr:uid="{00000000-0005-0000-0000-000062860000}"/>
    <cellStyle name="RowTitles-Detail 3 3 4 3 4" xfId="9300" xr:uid="{00000000-0005-0000-0000-000063860000}"/>
    <cellStyle name="RowTitles-Detail 3 3 4 3 4 2" xfId="4649" xr:uid="{00000000-0005-0000-0000-000064860000}"/>
    <cellStyle name="RowTitles-Detail 3 3 4 3 5" xfId="14537" xr:uid="{00000000-0005-0000-0000-000065860000}"/>
    <cellStyle name="RowTitles-Detail 3 3 4 3 5 2" xfId="27228" xr:uid="{00000000-0005-0000-0000-000066860000}"/>
    <cellStyle name="RowTitles-Detail 3 3 4 3 5 2 2" xfId="36063" xr:uid="{00000000-0005-0000-0000-000067860000}"/>
    <cellStyle name="RowTitles-Detail 3 3 4 3 6" xfId="5464" xr:uid="{00000000-0005-0000-0000-000068860000}"/>
    <cellStyle name="RowTitles-Detail 3 3 4 3 6 2" xfId="25784" xr:uid="{00000000-0005-0000-0000-000069860000}"/>
    <cellStyle name="RowTitles-Detail 3 3 4 3 7" xfId="18504" xr:uid="{00000000-0005-0000-0000-00006A860000}"/>
    <cellStyle name="RowTitles-Detail 3 3 4 4" xfId="1387" xr:uid="{00000000-0005-0000-0000-00006B860000}"/>
    <cellStyle name="RowTitles-Detail 3 3 4 4 2" xfId="3129" xr:uid="{00000000-0005-0000-0000-00006C860000}"/>
    <cellStyle name="RowTitles-Detail 3 3 4 4 2 2" xfId="12770" xr:uid="{00000000-0005-0000-0000-00006D860000}"/>
    <cellStyle name="RowTitles-Detail 3 3 4 4 2 2 2" xfId="23170" xr:uid="{00000000-0005-0000-0000-00006E860000}"/>
    <cellStyle name="RowTitles-Detail 3 3 4 4 2 2 2 2" xfId="34707" xr:uid="{00000000-0005-0000-0000-00006F860000}"/>
    <cellStyle name="RowTitles-Detail 3 3 4 4 2 2 3" xfId="32051" xr:uid="{00000000-0005-0000-0000-000070860000}"/>
    <cellStyle name="RowTitles-Detail 3 3 4 4 2 3" xfId="16417" xr:uid="{00000000-0005-0000-0000-000071860000}"/>
    <cellStyle name="RowTitles-Detail 3 3 4 4 2 3 2" xfId="29083" xr:uid="{00000000-0005-0000-0000-000072860000}"/>
    <cellStyle name="RowTitles-Detail 3 3 4 4 2 3 2 2" xfId="37870" xr:uid="{00000000-0005-0000-0000-000073860000}"/>
    <cellStyle name="RowTitles-Detail 3 3 4 4 2 4" xfId="7166" xr:uid="{00000000-0005-0000-0000-000074860000}"/>
    <cellStyle name="RowTitles-Detail 3 3 4 4 2 4 2" xfId="20504" xr:uid="{00000000-0005-0000-0000-000075860000}"/>
    <cellStyle name="RowTitles-Detail 3 3 4 4 2 5" xfId="18114" xr:uid="{00000000-0005-0000-0000-000076860000}"/>
    <cellStyle name="RowTitles-Detail 3 3 4 4 3" xfId="4165" xr:uid="{00000000-0005-0000-0000-000077860000}"/>
    <cellStyle name="RowTitles-Detail 3 3 4 4 3 2" xfId="13787" xr:uid="{00000000-0005-0000-0000-000078860000}"/>
    <cellStyle name="RowTitles-Detail 3 3 4 4 3 2 2" xfId="24136" xr:uid="{00000000-0005-0000-0000-000079860000}"/>
    <cellStyle name="RowTitles-Detail 3 3 4 4 3 2 2 2" xfId="35373" xr:uid="{00000000-0005-0000-0000-00007A860000}"/>
    <cellStyle name="RowTitles-Detail 3 3 4 4 3 2 3" xfId="32801" xr:uid="{00000000-0005-0000-0000-00007B860000}"/>
    <cellStyle name="RowTitles-Detail 3 3 4 4 3 3" xfId="17361" xr:uid="{00000000-0005-0000-0000-00007C860000}"/>
    <cellStyle name="RowTitles-Detail 3 3 4 4 3 3 2" xfId="30027" xr:uid="{00000000-0005-0000-0000-00007D860000}"/>
    <cellStyle name="RowTitles-Detail 3 3 4 4 3 3 2 2" xfId="38804" xr:uid="{00000000-0005-0000-0000-00007E860000}"/>
    <cellStyle name="RowTitles-Detail 3 3 4 4 3 4" xfId="8674" xr:uid="{00000000-0005-0000-0000-00007F860000}"/>
    <cellStyle name="RowTitles-Detail 3 3 4 4 3 4 2" xfId="4671" xr:uid="{00000000-0005-0000-0000-000080860000}"/>
    <cellStyle name="RowTitles-Detail 3 3 4 4 3 5" xfId="25740" xr:uid="{00000000-0005-0000-0000-000081860000}"/>
    <cellStyle name="RowTitles-Detail 3 3 4 4 4" xfId="9469" xr:uid="{00000000-0005-0000-0000-000082860000}"/>
    <cellStyle name="RowTitles-Detail 3 3 4 4 4 2" xfId="24756" xr:uid="{00000000-0005-0000-0000-000083860000}"/>
    <cellStyle name="RowTitles-Detail 3 3 4 4 5" xfId="11058" xr:uid="{00000000-0005-0000-0000-000084860000}"/>
    <cellStyle name="RowTitles-Detail 3 3 4 4 5 2" xfId="21495" xr:uid="{00000000-0005-0000-0000-000085860000}"/>
    <cellStyle name="RowTitles-Detail 3 3 4 4 5 2 2" xfId="33658" xr:uid="{00000000-0005-0000-0000-000086860000}"/>
    <cellStyle name="RowTitles-Detail 3 3 4 4 5 3" xfId="30816" xr:uid="{00000000-0005-0000-0000-000087860000}"/>
    <cellStyle name="RowTitles-Detail 3 3 4 4 6" xfId="14765" xr:uid="{00000000-0005-0000-0000-000088860000}"/>
    <cellStyle name="RowTitles-Detail 3 3 4 4 6 2" xfId="27448" xr:uid="{00000000-0005-0000-0000-000089860000}"/>
    <cellStyle name="RowTitles-Detail 3 3 4 4 6 2 2" xfId="36275" xr:uid="{00000000-0005-0000-0000-00008A860000}"/>
    <cellStyle name="RowTitles-Detail 3 3 4 4 7" xfId="5625" xr:uid="{00000000-0005-0000-0000-00008B860000}"/>
    <cellStyle name="RowTitles-Detail 3 3 4 4 7 2" xfId="19270" xr:uid="{00000000-0005-0000-0000-00008C860000}"/>
    <cellStyle name="RowTitles-Detail 3 3 4 4 8" xfId="8705" xr:uid="{00000000-0005-0000-0000-00008D860000}"/>
    <cellStyle name="RowTitles-Detail 3 3 4 5" xfId="1603" xr:uid="{00000000-0005-0000-0000-00008E860000}"/>
    <cellStyle name="RowTitles-Detail 3 3 4 5 2" xfId="3130" xr:uid="{00000000-0005-0000-0000-00008F860000}"/>
    <cellStyle name="RowTitles-Detail 3 3 4 5 2 2" xfId="12771" xr:uid="{00000000-0005-0000-0000-000090860000}"/>
    <cellStyle name="RowTitles-Detail 3 3 4 5 2 2 2" xfId="23171" xr:uid="{00000000-0005-0000-0000-000091860000}"/>
    <cellStyle name="RowTitles-Detail 3 3 4 5 2 2 2 2" xfId="34708" xr:uid="{00000000-0005-0000-0000-000092860000}"/>
    <cellStyle name="RowTitles-Detail 3 3 4 5 2 2 3" xfId="32052" xr:uid="{00000000-0005-0000-0000-000093860000}"/>
    <cellStyle name="RowTitles-Detail 3 3 4 5 2 3" xfId="16418" xr:uid="{00000000-0005-0000-0000-000094860000}"/>
    <cellStyle name="RowTitles-Detail 3 3 4 5 2 3 2" xfId="29084" xr:uid="{00000000-0005-0000-0000-000095860000}"/>
    <cellStyle name="RowTitles-Detail 3 3 4 5 2 3 2 2" xfId="37871" xr:uid="{00000000-0005-0000-0000-000096860000}"/>
    <cellStyle name="RowTitles-Detail 3 3 4 5 2 4" xfId="7706" xr:uid="{00000000-0005-0000-0000-000097860000}"/>
    <cellStyle name="RowTitles-Detail 3 3 4 5 2 4 2" xfId="24813" xr:uid="{00000000-0005-0000-0000-000098860000}"/>
    <cellStyle name="RowTitles-Detail 3 3 4 5 2 5" xfId="26703" xr:uid="{00000000-0005-0000-0000-000099860000}"/>
    <cellStyle name="RowTitles-Detail 3 3 4 5 3" xfId="4381" xr:uid="{00000000-0005-0000-0000-00009A860000}"/>
    <cellStyle name="RowTitles-Detail 3 3 4 5 3 2" xfId="14003" xr:uid="{00000000-0005-0000-0000-00009B860000}"/>
    <cellStyle name="RowTitles-Detail 3 3 4 5 3 2 2" xfId="24342" xr:uid="{00000000-0005-0000-0000-00009C860000}"/>
    <cellStyle name="RowTitles-Detail 3 3 4 5 3 2 2 2" xfId="35513" xr:uid="{00000000-0005-0000-0000-00009D860000}"/>
    <cellStyle name="RowTitles-Detail 3 3 4 5 3 2 3" xfId="32962" xr:uid="{00000000-0005-0000-0000-00009E860000}"/>
    <cellStyle name="RowTitles-Detail 3 3 4 5 3 3" xfId="17559" xr:uid="{00000000-0005-0000-0000-00009F860000}"/>
    <cellStyle name="RowTitles-Detail 3 3 4 5 3 3 2" xfId="30225" xr:uid="{00000000-0005-0000-0000-0000A0860000}"/>
    <cellStyle name="RowTitles-Detail 3 3 4 5 3 3 2 2" xfId="39002" xr:uid="{00000000-0005-0000-0000-0000A1860000}"/>
    <cellStyle name="RowTitles-Detail 3 3 4 5 3 4" xfId="10029" xr:uid="{00000000-0005-0000-0000-0000A2860000}"/>
    <cellStyle name="RowTitles-Detail 3 3 4 5 3 4 2" xfId="18351" xr:uid="{00000000-0005-0000-0000-0000A3860000}"/>
    <cellStyle name="RowTitles-Detail 3 3 4 5 3 5" xfId="26104" xr:uid="{00000000-0005-0000-0000-0000A4860000}"/>
    <cellStyle name="RowTitles-Detail 3 3 4 5 4" xfId="11274" xr:uid="{00000000-0005-0000-0000-0000A5860000}"/>
    <cellStyle name="RowTitles-Detail 3 3 4 5 4 2" xfId="21703" xr:uid="{00000000-0005-0000-0000-0000A6860000}"/>
    <cellStyle name="RowTitles-Detail 3 3 4 5 4 2 2" xfId="33798" xr:uid="{00000000-0005-0000-0000-0000A7860000}"/>
    <cellStyle name="RowTitles-Detail 3 3 4 5 4 3" xfId="30977" xr:uid="{00000000-0005-0000-0000-0000A8860000}"/>
    <cellStyle name="RowTitles-Detail 3 3 4 5 5" xfId="14981" xr:uid="{00000000-0005-0000-0000-0000A9860000}"/>
    <cellStyle name="RowTitles-Detail 3 3 4 5 5 2" xfId="27655" xr:uid="{00000000-0005-0000-0000-0000AA860000}"/>
    <cellStyle name="RowTitles-Detail 3 3 4 5 5 2 2" xfId="36473" xr:uid="{00000000-0005-0000-0000-0000AB860000}"/>
    <cellStyle name="RowTitles-Detail 3 3 4 5 6" xfId="6159" xr:uid="{00000000-0005-0000-0000-0000AC860000}"/>
    <cellStyle name="RowTitles-Detail 3 3 4 5 6 2" xfId="26663" xr:uid="{00000000-0005-0000-0000-0000AD860000}"/>
    <cellStyle name="RowTitles-Detail 3 3 4 5 7" xfId="25002" xr:uid="{00000000-0005-0000-0000-0000AE860000}"/>
    <cellStyle name="RowTitles-Detail 3 3 4 6" xfId="1805" xr:uid="{00000000-0005-0000-0000-0000AF860000}"/>
    <cellStyle name="RowTitles-Detail 3 3 4 6 2" xfId="3131" xr:uid="{00000000-0005-0000-0000-0000B0860000}"/>
    <cellStyle name="RowTitles-Detail 3 3 4 6 2 2" xfId="12772" xr:uid="{00000000-0005-0000-0000-0000B1860000}"/>
    <cellStyle name="RowTitles-Detail 3 3 4 6 2 2 2" xfId="23172" xr:uid="{00000000-0005-0000-0000-0000B2860000}"/>
    <cellStyle name="RowTitles-Detail 3 3 4 6 2 2 2 2" xfId="34709" xr:uid="{00000000-0005-0000-0000-0000B3860000}"/>
    <cellStyle name="RowTitles-Detail 3 3 4 6 2 2 3" xfId="32053" xr:uid="{00000000-0005-0000-0000-0000B4860000}"/>
    <cellStyle name="RowTitles-Detail 3 3 4 6 2 3" xfId="16419" xr:uid="{00000000-0005-0000-0000-0000B5860000}"/>
    <cellStyle name="RowTitles-Detail 3 3 4 6 2 3 2" xfId="29085" xr:uid="{00000000-0005-0000-0000-0000B6860000}"/>
    <cellStyle name="RowTitles-Detail 3 3 4 6 2 3 2 2" xfId="37872" xr:uid="{00000000-0005-0000-0000-0000B7860000}"/>
    <cellStyle name="RowTitles-Detail 3 3 4 6 2 4" xfId="7707" xr:uid="{00000000-0005-0000-0000-0000B8860000}"/>
    <cellStyle name="RowTitles-Detail 3 3 4 6 2 4 2" xfId="28169" xr:uid="{00000000-0005-0000-0000-0000B9860000}"/>
    <cellStyle name="RowTitles-Detail 3 3 4 6 2 5" xfId="8804" xr:uid="{00000000-0005-0000-0000-0000BA860000}"/>
    <cellStyle name="RowTitles-Detail 3 3 4 6 3" xfId="4583" xr:uid="{00000000-0005-0000-0000-0000BB860000}"/>
    <cellStyle name="RowTitles-Detail 3 3 4 6 3 2" xfId="14205" xr:uid="{00000000-0005-0000-0000-0000BC860000}"/>
    <cellStyle name="RowTitles-Detail 3 3 4 6 3 2 2" xfId="24534" xr:uid="{00000000-0005-0000-0000-0000BD860000}"/>
    <cellStyle name="RowTitles-Detail 3 3 4 6 3 2 2 2" xfId="35644" xr:uid="{00000000-0005-0000-0000-0000BE860000}"/>
    <cellStyle name="RowTitles-Detail 3 3 4 6 3 2 3" xfId="33114" xr:uid="{00000000-0005-0000-0000-0000BF860000}"/>
    <cellStyle name="RowTitles-Detail 3 3 4 6 3 3" xfId="17746" xr:uid="{00000000-0005-0000-0000-0000C0860000}"/>
    <cellStyle name="RowTitles-Detail 3 3 4 6 3 3 2" xfId="30412" xr:uid="{00000000-0005-0000-0000-0000C1860000}"/>
    <cellStyle name="RowTitles-Detail 3 3 4 6 3 3 2 2" xfId="39189" xr:uid="{00000000-0005-0000-0000-0000C2860000}"/>
    <cellStyle name="RowTitles-Detail 3 3 4 6 3 4" xfId="10030" xr:uid="{00000000-0005-0000-0000-0000C3860000}"/>
    <cellStyle name="RowTitles-Detail 3 3 4 6 3 4 2" xfId="27666" xr:uid="{00000000-0005-0000-0000-0000C4860000}"/>
    <cellStyle name="RowTitles-Detail 3 3 4 6 3 5" xfId="26114" xr:uid="{00000000-0005-0000-0000-0000C5860000}"/>
    <cellStyle name="RowTitles-Detail 3 3 4 6 4" xfId="11476" xr:uid="{00000000-0005-0000-0000-0000C6860000}"/>
    <cellStyle name="RowTitles-Detail 3 3 4 6 4 2" xfId="21899" xr:uid="{00000000-0005-0000-0000-0000C7860000}"/>
    <cellStyle name="RowTitles-Detail 3 3 4 6 4 2 2" xfId="33929" xr:uid="{00000000-0005-0000-0000-0000C8860000}"/>
    <cellStyle name="RowTitles-Detail 3 3 4 6 4 3" xfId="31129" xr:uid="{00000000-0005-0000-0000-0000C9860000}"/>
    <cellStyle name="RowTitles-Detail 3 3 4 6 5" xfId="15183" xr:uid="{00000000-0005-0000-0000-0000CA860000}"/>
    <cellStyle name="RowTitles-Detail 3 3 4 6 5 2" xfId="27850" xr:uid="{00000000-0005-0000-0000-0000CB860000}"/>
    <cellStyle name="RowTitles-Detail 3 3 4 6 5 2 2" xfId="36660" xr:uid="{00000000-0005-0000-0000-0000CC860000}"/>
    <cellStyle name="RowTitles-Detail 3 3 4 6 6" xfId="6160" xr:uid="{00000000-0005-0000-0000-0000CD860000}"/>
    <cellStyle name="RowTitles-Detail 3 3 4 6 6 2" xfId="26275" xr:uid="{00000000-0005-0000-0000-0000CE860000}"/>
    <cellStyle name="RowTitles-Detail 3 3 4 6 7" xfId="24685" xr:uid="{00000000-0005-0000-0000-0000CF860000}"/>
    <cellStyle name="RowTitles-Detail 3 3 4 7" xfId="3126" xr:uid="{00000000-0005-0000-0000-0000D0860000}"/>
    <cellStyle name="RowTitles-Detail 3 3 4 7 2" xfId="12767" xr:uid="{00000000-0005-0000-0000-0000D1860000}"/>
    <cellStyle name="RowTitles-Detail 3 3 4 7 2 2" xfId="23167" xr:uid="{00000000-0005-0000-0000-0000D2860000}"/>
    <cellStyle name="RowTitles-Detail 3 3 4 7 2 2 2" xfId="34704" xr:uid="{00000000-0005-0000-0000-0000D3860000}"/>
    <cellStyle name="RowTitles-Detail 3 3 4 7 2 3" xfId="32048" xr:uid="{00000000-0005-0000-0000-0000D4860000}"/>
    <cellStyle name="RowTitles-Detail 3 3 4 7 3" xfId="16414" xr:uid="{00000000-0005-0000-0000-0000D5860000}"/>
    <cellStyle name="RowTitles-Detail 3 3 4 7 3 2" xfId="29080" xr:uid="{00000000-0005-0000-0000-0000D6860000}"/>
    <cellStyle name="RowTitles-Detail 3 3 4 7 3 2 2" xfId="37867" xr:uid="{00000000-0005-0000-0000-0000D7860000}"/>
    <cellStyle name="RowTitles-Detail 3 3 4 7 4" xfId="6559" xr:uid="{00000000-0005-0000-0000-0000D8860000}"/>
    <cellStyle name="RowTitles-Detail 3 3 4 7 4 2" xfId="17852" xr:uid="{00000000-0005-0000-0000-0000D9860000}"/>
    <cellStyle name="RowTitles-Detail 3 3 4 7 5" xfId="19853" xr:uid="{00000000-0005-0000-0000-0000DA860000}"/>
    <cellStyle name="RowTitles-Detail 3 3 4 8" xfId="8812" xr:uid="{00000000-0005-0000-0000-0000DB860000}"/>
    <cellStyle name="RowTitles-Detail 3 3 4 8 2" xfId="21716" xr:uid="{00000000-0005-0000-0000-0000DC860000}"/>
    <cellStyle name="RowTitles-Detail 3 3 4 9" xfId="10332" xr:uid="{00000000-0005-0000-0000-0000DD860000}"/>
    <cellStyle name="RowTitles-Detail 3 3 4 9 2" xfId="24859" xr:uid="{00000000-0005-0000-0000-0000DE860000}"/>
    <cellStyle name="RowTitles-Detail 3 3 4 9 2 2" xfId="35669" xr:uid="{00000000-0005-0000-0000-0000DF860000}"/>
    <cellStyle name="RowTitles-Detail 3 3 4_STUD aligned by INSTIT" xfId="5090" xr:uid="{00000000-0005-0000-0000-0000E0860000}"/>
    <cellStyle name="RowTitles-Detail 3 3 5" xfId="684" xr:uid="{00000000-0005-0000-0000-0000E1860000}"/>
    <cellStyle name="RowTitles-Detail 3 3 5 2" xfId="3132" xr:uid="{00000000-0005-0000-0000-0000E2860000}"/>
    <cellStyle name="RowTitles-Detail 3 3 5 2 2" xfId="12773" xr:uid="{00000000-0005-0000-0000-0000E3860000}"/>
    <cellStyle name="RowTitles-Detail 3 3 5 2 2 2" xfId="23173" xr:uid="{00000000-0005-0000-0000-0000E4860000}"/>
    <cellStyle name="RowTitles-Detail 3 3 5 2 2 2 2" xfId="34710" xr:uid="{00000000-0005-0000-0000-0000E5860000}"/>
    <cellStyle name="RowTitles-Detail 3 3 5 2 2 3" xfId="32054" xr:uid="{00000000-0005-0000-0000-0000E6860000}"/>
    <cellStyle name="RowTitles-Detail 3 3 5 2 3" xfId="16420" xr:uid="{00000000-0005-0000-0000-0000E7860000}"/>
    <cellStyle name="RowTitles-Detail 3 3 5 2 3 2" xfId="29086" xr:uid="{00000000-0005-0000-0000-0000E8860000}"/>
    <cellStyle name="RowTitles-Detail 3 3 5 2 3 2 2" xfId="37873" xr:uid="{00000000-0005-0000-0000-0000E9860000}"/>
    <cellStyle name="RowTitles-Detail 3 3 5 2 4" xfId="6669" xr:uid="{00000000-0005-0000-0000-0000EA860000}"/>
    <cellStyle name="RowTitles-Detail 3 3 5 2 4 2" xfId="25701" xr:uid="{00000000-0005-0000-0000-0000EB860000}"/>
    <cellStyle name="RowTitles-Detail 3 3 5 2 5" xfId="26363" xr:uid="{00000000-0005-0000-0000-0000EC860000}"/>
    <cellStyle name="RowTitles-Detail 3 3 5 3" xfId="3474" xr:uid="{00000000-0005-0000-0000-0000ED860000}"/>
    <cellStyle name="RowTitles-Detail 3 3 5 3 2" xfId="13108" xr:uid="{00000000-0005-0000-0000-0000EE860000}"/>
    <cellStyle name="RowTitles-Detail 3 3 5 3 2 2" xfId="23476" xr:uid="{00000000-0005-0000-0000-0000EF860000}"/>
    <cellStyle name="RowTitles-Detail 3 3 5 3 2 2 2" xfId="34942" xr:uid="{00000000-0005-0000-0000-0000F0860000}"/>
    <cellStyle name="RowTitles-Detail 3 3 5 3 2 3" xfId="32301" xr:uid="{00000000-0005-0000-0000-0000F1860000}"/>
    <cellStyle name="RowTitles-Detail 3 3 5 3 3" xfId="16717" xr:uid="{00000000-0005-0000-0000-0000F2860000}"/>
    <cellStyle name="RowTitles-Detail 3 3 5 3 3 2" xfId="29383" xr:uid="{00000000-0005-0000-0000-0000F3860000}"/>
    <cellStyle name="RowTitles-Detail 3 3 5 3 3 2 2" xfId="38166" xr:uid="{00000000-0005-0000-0000-0000F4860000}"/>
    <cellStyle name="RowTitles-Detail 3 3 5 3 4" xfId="8176" xr:uid="{00000000-0005-0000-0000-0000F5860000}"/>
    <cellStyle name="RowTitles-Detail 3 3 5 3 4 2" xfId="18851" xr:uid="{00000000-0005-0000-0000-0000F6860000}"/>
    <cellStyle name="RowTitles-Detail 3 3 5 3 5" xfId="26834" xr:uid="{00000000-0005-0000-0000-0000F7860000}"/>
    <cellStyle name="RowTitles-Detail 3 3 5 4" xfId="8725" xr:uid="{00000000-0005-0000-0000-0000F8860000}"/>
    <cellStyle name="RowTitles-Detail 3 3 5 4 2" xfId="7309" xr:uid="{00000000-0005-0000-0000-0000F9860000}"/>
    <cellStyle name="RowTitles-Detail 3 3 5 5" xfId="10476" xr:uid="{00000000-0005-0000-0000-0000FA860000}"/>
    <cellStyle name="RowTitles-Detail 3 3 5 5 2" xfId="20979" xr:uid="{00000000-0005-0000-0000-0000FB860000}"/>
    <cellStyle name="RowTitles-Detail 3 3 5 5 2 2" xfId="33370" xr:uid="{00000000-0005-0000-0000-0000FC860000}"/>
    <cellStyle name="RowTitles-Detail 3 3 5 5 3" xfId="30477" xr:uid="{00000000-0005-0000-0000-0000FD860000}"/>
    <cellStyle name="RowTitles-Detail 3 3 5 6" xfId="10211" xr:uid="{00000000-0005-0000-0000-0000FE860000}"/>
    <cellStyle name="RowTitles-Detail 3 3 5 6 2" xfId="25358" xr:uid="{00000000-0005-0000-0000-0000FF860000}"/>
    <cellStyle name="RowTitles-Detail 3 3 5 6 2 2" xfId="35710" xr:uid="{00000000-0005-0000-0000-000000870000}"/>
    <cellStyle name="RowTitles-Detail 3 3 6" xfId="966" xr:uid="{00000000-0005-0000-0000-000001870000}"/>
    <cellStyle name="RowTitles-Detail 3 3 6 2" xfId="3133" xr:uid="{00000000-0005-0000-0000-000002870000}"/>
    <cellStyle name="RowTitles-Detail 3 3 6 2 2" xfId="12774" xr:uid="{00000000-0005-0000-0000-000003870000}"/>
    <cellStyle name="RowTitles-Detail 3 3 6 2 2 2" xfId="23174" xr:uid="{00000000-0005-0000-0000-000004870000}"/>
    <cellStyle name="RowTitles-Detail 3 3 6 2 2 2 2" xfId="34711" xr:uid="{00000000-0005-0000-0000-000005870000}"/>
    <cellStyle name="RowTitles-Detail 3 3 6 2 2 3" xfId="32055" xr:uid="{00000000-0005-0000-0000-000006870000}"/>
    <cellStyle name="RowTitles-Detail 3 3 6 2 3" xfId="16421" xr:uid="{00000000-0005-0000-0000-000007870000}"/>
    <cellStyle name="RowTitles-Detail 3 3 6 2 3 2" xfId="29087" xr:uid="{00000000-0005-0000-0000-000008870000}"/>
    <cellStyle name="RowTitles-Detail 3 3 6 2 3 2 2" xfId="37874" xr:uid="{00000000-0005-0000-0000-000009870000}"/>
    <cellStyle name="RowTitles-Detail 3 3 6 2 4" xfId="6658" xr:uid="{00000000-0005-0000-0000-00000A870000}"/>
    <cellStyle name="RowTitles-Detail 3 3 6 2 4 2" xfId="18197" xr:uid="{00000000-0005-0000-0000-00000B870000}"/>
    <cellStyle name="RowTitles-Detail 3 3 6 2 5" xfId="25609" xr:uid="{00000000-0005-0000-0000-00000C870000}"/>
    <cellStyle name="RowTitles-Detail 3 3 6 3" xfId="3744" xr:uid="{00000000-0005-0000-0000-00000D870000}"/>
    <cellStyle name="RowTitles-Detail 3 3 6 3 2" xfId="13371" xr:uid="{00000000-0005-0000-0000-00000E870000}"/>
    <cellStyle name="RowTitles-Detail 3 3 6 3 2 2" xfId="23736" xr:uid="{00000000-0005-0000-0000-00000F870000}"/>
    <cellStyle name="RowTitles-Detail 3 3 6 3 2 2 2" xfId="35106" xr:uid="{00000000-0005-0000-0000-000010870000}"/>
    <cellStyle name="RowTitles-Detail 3 3 6 3 2 3" xfId="32490" xr:uid="{00000000-0005-0000-0000-000011870000}"/>
    <cellStyle name="RowTitles-Detail 3 3 6 3 3" xfId="16970" xr:uid="{00000000-0005-0000-0000-000012870000}"/>
    <cellStyle name="RowTitles-Detail 3 3 6 3 3 2" xfId="29636" xr:uid="{00000000-0005-0000-0000-000013870000}"/>
    <cellStyle name="RowTitles-Detail 3 3 6 3 3 2 2" xfId="38415" xr:uid="{00000000-0005-0000-0000-000014870000}"/>
    <cellStyle name="RowTitles-Detail 3 3 6 3 4" xfId="8165" xr:uid="{00000000-0005-0000-0000-000015870000}"/>
    <cellStyle name="RowTitles-Detail 3 3 6 3 4 2" xfId="19973" xr:uid="{00000000-0005-0000-0000-000016870000}"/>
    <cellStyle name="RowTitles-Detail 3 3 6 3 5" xfId="25840" xr:uid="{00000000-0005-0000-0000-000017870000}"/>
    <cellStyle name="RowTitles-Detail 3 3 6 4" xfId="8048" xr:uid="{00000000-0005-0000-0000-000018870000}"/>
    <cellStyle name="RowTitles-Detail 3 3 6 4 2" xfId="26622" xr:uid="{00000000-0005-0000-0000-000019870000}"/>
    <cellStyle name="RowTitles-Detail 3 3 6 5" xfId="14373" xr:uid="{00000000-0005-0000-0000-00001A870000}"/>
    <cellStyle name="RowTitles-Detail 3 3 6 5 2" xfId="27070" xr:uid="{00000000-0005-0000-0000-00001B870000}"/>
    <cellStyle name="RowTitles-Detail 3 3 6 5 2 2" xfId="35909" xr:uid="{00000000-0005-0000-0000-00001C870000}"/>
    <cellStyle name="RowTitles-Detail 3 3 6 6" xfId="5201" xr:uid="{00000000-0005-0000-0000-00001D870000}"/>
    <cellStyle name="RowTitles-Detail 3 3 6 6 2" xfId="25781" xr:uid="{00000000-0005-0000-0000-00001E870000}"/>
    <cellStyle name="RowTitles-Detail 3 3 6 7" xfId="18044" xr:uid="{00000000-0005-0000-0000-00001F870000}"/>
    <cellStyle name="RowTitles-Detail 3 3 7" xfId="1203" xr:uid="{00000000-0005-0000-0000-000020870000}"/>
    <cellStyle name="RowTitles-Detail 3 3 7 2" xfId="3134" xr:uid="{00000000-0005-0000-0000-000021870000}"/>
    <cellStyle name="RowTitles-Detail 3 3 7 2 2" xfId="12775" xr:uid="{00000000-0005-0000-0000-000022870000}"/>
    <cellStyle name="RowTitles-Detail 3 3 7 2 2 2" xfId="23175" xr:uid="{00000000-0005-0000-0000-000023870000}"/>
    <cellStyle name="RowTitles-Detail 3 3 7 2 2 2 2" xfId="34712" xr:uid="{00000000-0005-0000-0000-000024870000}"/>
    <cellStyle name="RowTitles-Detail 3 3 7 2 2 3" xfId="32056" xr:uid="{00000000-0005-0000-0000-000025870000}"/>
    <cellStyle name="RowTitles-Detail 3 3 7 2 3" xfId="16422" xr:uid="{00000000-0005-0000-0000-000026870000}"/>
    <cellStyle name="RowTitles-Detail 3 3 7 2 3 2" xfId="29088" xr:uid="{00000000-0005-0000-0000-000027870000}"/>
    <cellStyle name="RowTitles-Detail 3 3 7 2 3 2 2" xfId="37875" xr:uid="{00000000-0005-0000-0000-000028870000}"/>
    <cellStyle name="RowTitles-Detail 3 3 7 2 4" xfId="7056" xr:uid="{00000000-0005-0000-0000-000029870000}"/>
    <cellStyle name="RowTitles-Detail 3 3 7 2 4 2" xfId="4906" xr:uid="{00000000-0005-0000-0000-00002A870000}"/>
    <cellStyle name="RowTitles-Detail 3 3 7 2 5" xfId="25772" xr:uid="{00000000-0005-0000-0000-00002B870000}"/>
    <cellStyle name="RowTitles-Detail 3 3 7 3" xfId="3981" xr:uid="{00000000-0005-0000-0000-00002C870000}"/>
    <cellStyle name="RowTitles-Detail 3 3 7 3 2" xfId="13603" xr:uid="{00000000-0005-0000-0000-00002D870000}"/>
    <cellStyle name="RowTitles-Detail 3 3 7 3 2 2" xfId="23960" xr:uid="{00000000-0005-0000-0000-00002E870000}"/>
    <cellStyle name="RowTitles-Detail 3 3 7 3 2 2 2" xfId="35253" xr:uid="{00000000-0005-0000-0000-00002F870000}"/>
    <cellStyle name="RowTitles-Detail 3 3 7 3 2 3" xfId="32663" xr:uid="{00000000-0005-0000-0000-000030870000}"/>
    <cellStyle name="RowTitles-Detail 3 3 7 3 3" xfId="17187" xr:uid="{00000000-0005-0000-0000-000031870000}"/>
    <cellStyle name="RowTitles-Detail 3 3 7 3 3 2" xfId="29853" xr:uid="{00000000-0005-0000-0000-000032870000}"/>
    <cellStyle name="RowTitles-Detail 3 3 7 3 3 2 2" xfId="38630" xr:uid="{00000000-0005-0000-0000-000033870000}"/>
    <cellStyle name="RowTitles-Detail 3 3 7 3 4" xfId="8564" xr:uid="{00000000-0005-0000-0000-000034870000}"/>
    <cellStyle name="RowTitles-Detail 3 3 7 3 4 2" xfId="20465" xr:uid="{00000000-0005-0000-0000-000035870000}"/>
    <cellStyle name="RowTitles-Detail 3 3 7 3 5" xfId="20777" xr:uid="{00000000-0005-0000-0000-000036870000}"/>
    <cellStyle name="RowTitles-Detail 3 3 7 4" xfId="9360" xr:uid="{00000000-0005-0000-0000-000037870000}"/>
    <cellStyle name="RowTitles-Detail 3 3 7 4 2" xfId="19473" xr:uid="{00000000-0005-0000-0000-000038870000}"/>
    <cellStyle name="RowTitles-Detail 3 3 7 5" xfId="10874" xr:uid="{00000000-0005-0000-0000-000039870000}"/>
    <cellStyle name="RowTitles-Detail 3 3 7 5 2" xfId="21319" xr:uid="{00000000-0005-0000-0000-00003A870000}"/>
    <cellStyle name="RowTitles-Detail 3 3 7 5 2 2" xfId="33538" xr:uid="{00000000-0005-0000-0000-00003B870000}"/>
    <cellStyle name="RowTitles-Detail 3 3 7 5 3" xfId="30678" xr:uid="{00000000-0005-0000-0000-00003C870000}"/>
    <cellStyle name="RowTitles-Detail 3 3 7 6" xfId="14581" xr:uid="{00000000-0005-0000-0000-00003D870000}"/>
    <cellStyle name="RowTitles-Detail 3 3 7 6 2" xfId="27270" xr:uid="{00000000-0005-0000-0000-00003E870000}"/>
    <cellStyle name="RowTitles-Detail 3 3 7 6 2 2" xfId="36101" xr:uid="{00000000-0005-0000-0000-00003F870000}"/>
    <cellStyle name="RowTitles-Detail 3 3 7 7" xfId="5516" xr:uid="{00000000-0005-0000-0000-000040870000}"/>
    <cellStyle name="RowTitles-Detail 3 3 7 7 2" xfId="25626" xr:uid="{00000000-0005-0000-0000-000041870000}"/>
    <cellStyle name="RowTitles-Detail 3 3 7 8" xfId="20332" xr:uid="{00000000-0005-0000-0000-000042870000}"/>
    <cellStyle name="RowTitles-Detail 3 3 8" xfId="1424" xr:uid="{00000000-0005-0000-0000-000043870000}"/>
    <cellStyle name="RowTitles-Detail 3 3 8 2" xfId="3135" xr:uid="{00000000-0005-0000-0000-000044870000}"/>
    <cellStyle name="RowTitles-Detail 3 3 8 2 2" xfId="12776" xr:uid="{00000000-0005-0000-0000-000045870000}"/>
    <cellStyle name="RowTitles-Detail 3 3 8 2 2 2" xfId="23176" xr:uid="{00000000-0005-0000-0000-000046870000}"/>
    <cellStyle name="RowTitles-Detail 3 3 8 2 2 2 2" xfId="34713" xr:uid="{00000000-0005-0000-0000-000047870000}"/>
    <cellStyle name="RowTitles-Detail 3 3 8 2 2 3" xfId="32057" xr:uid="{00000000-0005-0000-0000-000048870000}"/>
    <cellStyle name="RowTitles-Detail 3 3 8 2 3" xfId="16423" xr:uid="{00000000-0005-0000-0000-000049870000}"/>
    <cellStyle name="RowTitles-Detail 3 3 8 2 3 2" xfId="29089" xr:uid="{00000000-0005-0000-0000-00004A870000}"/>
    <cellStyle name="RowTitles-Detail 3 3 8 2 3 2 2" xfId="37876" xr:uid="{00000000-0005-0000-0000-00004B870000}"/>
    <cellStyle name="RowTitles-Detail 3 3 8 2 4" xfId="7708" xr:uid="{00000000-0005-0000-0000-00004C870000}"/>
    <cellStyle name="RowTitles-Detail 3 3 8 2 4 2" xfId="20319" xr:uid="{00000000-0005-0000-0000-00004D870000}"/>
    <cellStyle name="RowTitles-Detail 3 3 8 2 5" xfId="22253" xr:uid="{00000000-0005-0000-0000-00004E870000}"/>
    <cellStyle name="RowTitles-Detail 3 3 8 3" xfId="4202" xr:uid="{00000000-0005-0000-0000-00004F870000}"/>
    <cellStyle name="RowTitles-Detail 3 3 8 3 2" xfId="13824" xr:uid="{00000000-0005-0000-0000-000050870000}"/>
    <cellStyle name="RowTitles-Detail 3 3 8 3 2 2" xfId="24169" xr:uid="{00000000-0005-0000-0000-000051870000}"/>
    <cellStyle name="RowTitles-Detail 3 3 8 3 2 2 2" xfId="35396" xr:uid="{00000000-0005-0000-0000-000052870000}"/>
    <cellStyle name="RowTitles-Detail 3 3 8 3 2 3" xfId="32827" xr:uid="{00000000-0005-0000-0000-000053870000}"/>
    <cellStyle name="RowTitles-Detail 3 3 8 3 3" xfId="17390" xr:uid="{00000000-0005-0000-0000-000054870000}"/>
    <cellStyle name="RowTitles-Detail 3 3 8 3 3 2" xfId="30056" xr:uid="{00000000-0005-0000-0000-000055870000}"/>
    <cellStyle name="RowTitles-Detail 3 3 8 3 3 2 2" xfId="38833" xr:uid="{00000000-0005-0000-0000-000056870000}"/>
    <cellStyle name="RowTitles-Detail 3 3 8 3 4" xfId="10031" xr:uid="{00000000-0005-0000-0000-000057870000}"/>
    <cellStyle name="RowTitles-Detail 3 3 8 3 4 2" xfId="19448" xr:uid="{00000000-0005-0000-0000-000058870000}"/>
    <cellStyle name="RowTitles-Detail 3 3 8 3 5" xfId="6221" xr:uid="{00000000-0005-0000-0000-000059870000}"/>
    <cellStyle name="RowTitles-Detail 3 3 8 4" xfId="11095" xr:uid="{00000000-0005-0000-0000-00005A870000}"/>
    <cellStyle name="RowTitles-Detail 3 3 8 4 2" xfId="21529" xr:uid="{00000000-0005-0000-0000-00005B870000}"/>
    <cellStyle name="RowTitles-Detail 3 3 8 4 2 2" xfId="33681" xr:uid="{00000000-0005-0000-0000-00005C870000}"/>
    <cellStyle name="RowTitles-Detail 3 3 8 4 3" xfId="30842" xr:uid="{00000000-0005-0000-0000-00005D870000}"/>
    <cellStyle name="RowTitles-Detail 3 3 8 5" xfId="14802" xr:uid="{00000000-0005-0000-0000-00005E870000}"/>
    <cellStyle name="RowTitles-Detail 3 3 8 5 2" xfId="27483" xr:uid="{00000000-0005-0000-0000-00005F870000}"/>
    <cellStyle name="RowTitles-Detail 3 3 8 5 2 2" xfId="36304" xr:uid="{00000000-0005-0000-0000-000060870000}"/>
    <cellStyle name="RowTitles-Detail 3 3 8 6" xfId="6161" xr:uid="{00000000-0005-0000-0000-000061870000}"/>
    <cellStyle name="RowTitles-Detail 3 3 8 6 2" xfId="25312" xr:uid="{00000000-0005-0000-0000-000062870000}"/>
    <cellStyle name="RowTitles-Detail 3 3 8 7" xfId="26151" xr:uid="{00000000-0005-0000-0000-000063870000}"/>
    <cellStyle name="RowTitles-Detail 3 3 9" xfId="1629" xr:uid="{00000000-0005-0000-0000-000064870000}"/>
    <cellStyle name="RowTitles-Detail 3 3 9 2" xfId="3136" xr:uid="{00000000-0005-0000-0000-000065870000}"/>
    <cellStyle name="RowTitles-Detail 3 3 9 2 2" xfId="12777" xr:uid="{00000000-0005-0000-0000-000066870000}"/>
    <cellStyle name="RowTitles-Detail 3 3 9 2 2 2" xfId="23177" xr:uid="{00000000-0005-0000-0000-000067870000}"/>
    <cellStyle name="RowTitles-Detail 3 3 9 2 2 2 2" xfId="34714" xr:uid="{00000000-0005-0000-0000-000068870000}"/>
    <cellStyle name="RowTitles-Detail 3 3 9 2 2 3" xfId="32058" xr:uid="{00000000-0005-0000-0000-000069870000}"/>
    <cellStyle name="RowTitles-Detail 3 3 9 2 3" xfId="16424" xr:uid="{00000000-0005-0000-0000-00006A870000}"/>
    <cellStyle name="RowTitles-Detail 3 3 9 2 3 2" xfId="29090" xr:uid="{00000000-0005-0000-0000-00006B870000}"/>
    <cellStyle name="RowTitles-Detail 3 3 9 2 3 2 2" xfId="37877" xr:uid="{00000000-0005-0000-0000-00006C870000}"/>
    <cellStyle name="RowTitles-Detail 3 3 9 2 4" xfId="7709" xr:uid="{00000000-0005-0000-0000-00006D870000}"/>
    <cellStyle name="RowTitles-Detail 3 3 9 2 4 2" xfId="20845" xr:uid="{00000000-0005-0000-0000-00006E870000}"/>
    <cellStyle name="RowTitles-Detail 3 3 9 2 5" xfId="24737" xr:uid="{00000000-0005-0000-0000-00006F870000}"/>
    <cellStyle name="RowTitles-Detail 3 3 9 3" xfId="4407" xr:uid="{00000000-0005-0000-0000-000070870000}"/>
    <cellStyle name="RowTitles-Detail 3 3 9 3 2" xfId="14029" xr:uid="{00000000-0005-0000-0000-000071870000}"/>
    <cellStyle name="RowTitles-Detail 3 3 9 3 2 2" xfId="24366" xr:uid="{00000000-0005-0000-0000-000072870000}"/>
    <cellStyle name="RowTitles-Detail 3 3 9 3 2 2 2" xfId="35530" xr:uid="{00000000-0005-0000-0000-000073870000}"/>
    <cellStyle name="RowTitles-Detail 3 3 9 3 2 3" xfId="32982" xr:uid="{00000000-0005-0000-0000-000074870000}"/>
    <cellStyle name="RowTitles-Detail 3 3 9 3 3" xfId="17580" xr:uid="{00000000-0005-0000-0000-000075870000}"/>
    <cellStyle name="RowTitles-Detail 3 3 9 3 3 2" xfId="30246" xr:uid="{00000000-0005-0000-0000-000076870000}"/>
    <cellStyle name="RowTitles-Detail 3 3 9 3 3 2 2" xfId="39023" xr:uid="{00000000-0005-0000-0000-000077870000}"/>
    <cellStyle name="RowTitles-Detail 3 3 9 3 4" xfId="10032" xr:uid="{00000000-0005-0000-0000-000078870000}"/>
    <cellStyle name="RowTitles-Detail 3 3 9 3 4 2" xfId="24566" xr:uid="{00000000-0005-0000-0000-000079870000}"/>
    <cellStyle name="RowTitles-Detail 3 3 9 3 5" xfId="18378" xr:uid="{00000000-0005-0000-0000-00007A870000}"/>
    <cellStyle name="RowTitles-Detail 3 3 9 4" xfId="11300" xr:uid="{00000000-0005-0000-0000-00007B870000}"/>
    <cellStyle name="RowTitles-Detail 3 3 9 4 2" xfId="21729" xr:uid="{00000000-0005-0000-0000-00007C870000}"/>
    <cellStyle name="RowTitles-Detail 3 3 9 4 2 2" xfId="33815" xr:uid="{00000000-0005-0000-0000-00007D870000}"/>
    <cellStyle name="RowTitles-Detail 3 3 9 4 3" xfId="30997" xr:uid="{00000000-0005-0000-0000-00007E870000}"/>
    <cellStyle name="RowTitles-Detail 3 3 9 5" xfId="15007" xr:uid="{00000000-0005-0000-0000-00007F870000}"/>
    <cellStyle name="RowTitles-Detail 3 3 9 5 2" xfId="27680" xr:uid="{00000000-0005-0000-0000-000080870000}"/>
    <cellStyle name="RowTitles-Detail 3 3 9 5 2 2" xfId="36494" xr:uid="{00000000-0005-0000-0000-000081870000}"/>
    <cellStyle name="RowTitles-Detail 3 3 9 6" xfId="6162" xr:uid="{00000000-0005-0000-0000-000082870000}"/>
    <cellStyle name="RowTitles-Detail 3 3 9 6 2" xfId="26312" xr:uid="{00000000-0005-0000-0000-000083870000}"/>
    <cellStyle name="RowTitles-Detail 3 3 9 7" xfId="26742" xr:uid="{00000000-0005-0000-0000-000084870000}"/>
    <cellStyle name="RowTitles-Detail 3 3_STUD aligned by INSTIT" xfId="5087" xr:uid="{00000000-0005-0000-0000-000085870000}"/>
    <cellStyle name="RowTitles-Detail 3 4" xfId="393" xr:uid="{00000000-0005-0000-0000-000086870000}"/>
    <cellStyle name="RowTitles-Detail 3 4 2" xfId="749" xr:uid="{00000000-0005-0000-0000-000087870000}"/>
    <cellStyle name="RowTitles-Detail 3 4 2 2" xfId="3138" xr:uid="{00000000-0005-0000-0000-000088870000}"/>
    <cellStyle name="RowTitles-Detail 3 4 2 2 2" xfId="12779" xr:uid="{00000000-0005-0000-0000-000089870000}"/>
    <cellStyle name="RowTitles-Detail 3 4 2 2 2 2" xfId="23179" xr:uid="{00000000-0005-0000-0000-00008A870000}"/>
    <cellStyle name="RowTitles-Detail 3 4 2 2 2 2 2" xfId="34716" xr:uid="{00000000-0005-0000-0000-00008B870000}"/>
    <cellStyle name="RowTitles-Detail 3 4 2 2 2 3" xfId="32060" xr:uid="{00000000-0005-0000-0000-00008C870000}"/>
    <cellStyle name="RowTitles-Detail 3 4 2 2 3" xfId="16426" xr:uid="{00000000-0005-0000-0000-00008D870000}"/>
    <cellStyle name="RowTitles-Detail 3 4 2 2 3 2" xfId="29092" xr:uid="{00000000-0005-0000-0000-00008E870000}"/>
    <cellStyle name="RowTitles-Detail 3 4 2 2 3 2 2" xfId="37879" xr:uid="{00000000-0005-0000-0000-00008F870000}"/>
    <cellStyle name="RowTitles-Detail 3 4 2 2 4" xfId="6873" xr:uid="{00000000-0005-0000-0000-000090870000}"/>
    <cellStyle name="RowTitles-Detail 3 4 2 2 4 2" xfId="19482" xr:uid="{00000000-0005-0000-0000-000091870000}"/>
    <cellStyle name="RowTitles-Detail 3 4 2 2 5" xfId="20344" xr:uid="{00000000-0005-0000-0000-000092870000}"/>
    <cellStyle name="RowTitles-Detail 3 4 2 3" xfId="3530" xr:uid="{00000000-0005-0000-0000-000093870000}"/>
    <cellStyle name="RowTitles-Detail 3 4 2 3 2" xfId="13162" xr:uid="{00000000-0005-0000-0000-000094870000}"/>
    <cellStyle name="RowTitles-Detail 3 4 2 3 2 2" xfId="23529" xr:uid="{00000000-0005-0000-0000-000095870000}"/>
    <cellStyle name="RowTitles-Detail 3 4 2 3 2 2 2" xfId="34978" xr:uid="{00000000-0005-0000-0000-000096870000}"/>
    <cellStyle name="RowTitles-Detail 3 4 2 3 2 3" xfId="32342" xr:uid="{00000000-0005-0000-0000-000097870000}"/>
    <cellStyle name="RowTitles-Detail 3 4 2 3 3" xfId="16771" xr:uid="{00000000-0005-0000-0000-000098870000}"/>
    <cellStyle name="RowTitles-Detail 3 4 2 3 3 2" xfId="29437" xr:uid="{00000000-0005-0000-0000-000099870000}"/>
    <cellStyle name="RowTitles-Detail 3 4 2 3 3 2 2" xfId="38218" xr:uid="{00000000-0005-0000-0000-00009A870000}"/>
    <cellStyle name="RowTitles-Detail 3 4 2 3 4" xfId="8380" xr:uid="{00000000-0005-0000-0000-00009B870000}"/>
    <cellStyle name="RowTitles-Detail 3 4 2 3 4 2" xfId="24656" xr:uid="{00000000-0005-0000-0000-00009C870000}"/>
    <cellStyle name="RowTitles-Detail 3 4 2 3 5" xfId="18848" xr:uid="{00000000-0005-0000-0000-00009D870000}"/>
    <cellStyle name="RowTitles-Detail 3 4 2 4" xfId="9174" xr:uid="{00000000-0005-0000-0000-00009E870000}"/>
    <cellStyle name="RowTitles-Detail 3 4 2 4 2" xfId="26179" xr:uid="{00000000-0005-0000-0000-00009F870000}"/>
    <cellStyle name="RowTitles-Detail 3 4 2 5" xfId="10236" xr:uid="{00000000-0005-0000-0000-0000A0870000}"/>
    <cellStyle name="RowTitles-Detail 3 4 2 5 2" xfId="18770" xr:uid="{00000000-0005-0000-0000-0000A1870000}"/>
    <cellStyle name="RowTitles-Detail 3 4 2 5 2 2" xfId="33198" xr:uid="{00000000-0005-0000-0000-0000A2870000}"/>
    <cellStyle name="RowTitles-Detail 3 4 3" xfId="1028" xr:uid="{00000000-0005-0000-0000-0000A3870000}"/>
    <cellStyle name="RowTitles-Detail 3 4 3 2" xfId="3139" xr:uid="{00000000-0005-0000-0000-0000A4870000}"/>
    <cellStyle name="RowTitles-Detail 3 4 3 2 2" xfId="12780" xr:uid="{00000000-0005-0000-0000-0000A5870000}"/>
    <cellStyle name="RowTitles-Detail 3 4 3 2 2 2" xfId="23180" xr:uid="{00000000-0005-0000-0000-0000A6870000}"/>
    <cellStyle name="RowTitles-Detail 3 4 3 2 2 2 2" xfId="34717" xr:uid="{00000000-0005-0000-0000-0000A7870000}"/>
    <cellStyle name="RowTitles-Detail 3 4 3 2 2 3" xfId="32061" xr:uid="{00000000-0005-0000-0000-0000A8870000}"/>
    <cellStyle name="RowTitles-Detail 3 4 3 2 3" xfId="16427" xr:uid="{00000000-0005-0000-0000-0000A9870000}"/>
    <cellStyle name="RowTitles-Detail 3 4 3 2 3 2" xfId="29093" xr:uid="{00000000-0005-0000-0000-0000AA870000}"/>
    <cellStyle name="RowTitles-Detail 3 4 3 2 3 2 2" xfId="37880" xr:uid="{00000000-0005-0000-0000-0000AB870000}"/>
    <cellStyle name="RowTitles-Detail 3 4 3 2 4" xfId="7096" xr:uid="{00000000-0005-0000-0000-0000AC870000}"/>
    <cellStyle name="RowTitles-Detail 3 4 3 2 4 2" xfId="19525" xr:uid="{00000000-0005-0000-0000-0000AD870000}"/>
    <cellStyle name="RowTitles-Detail 3 4 3 2 5" xfId="19981" xr:uid="{00000000-0005-0000-0000-0000AE870000}"/>
    <cellStyle name="RowTitles-Detail 3 4 3 3" xfId="3806" xr:uid="{00000000-0005-0000-0000-0000AF870000}"/>
    <cellStyle name="RowTitles-Detail 3 4 3 3 2" xfId="13433" xr:uid="{00000000-0005-0000-0000-0000B0870000}"/>
    <cellStyle name="RowTitles-Detail 3 4 3 3 2 2" xfId="23794" xr:uid="{00000000-0005-0000-0000-0000B1870000}"/>
    <cellStyle name="RowTitles-Detail 3 4 3 3 2 2 2" xfId="35143" xr:uid="{00000000-0005-0000-0000-0000B2870000}"/>
    <cellStyle name="RowTitles-Detail 3 4 3 3 2 3" xfId="32535" xr:uid="{00000000-0005-0000-0000-0000B3870000}"/>
    <cellStyle name="RowTitles-Detail 3 4 3 3 3" xfId="17026" xr:uid="{00000000-0005-0000-0000-0000B4870000}"/>
    <cellStyle name="RowTitles-Detail 3 4 3 3 3 2" xfId="29692" xr:uid="{00000000-0005-0000-0000-0000B5870000}"/>
    <cellStyle name="RowTitles-Detail 3 4 3 3 3 2 2" xfId="38471" xr:uid="{00000000-0005-0000-0000-0000B6870000}"/>
    <cellStyle name="RowTitles-Detail 3 4 3 3 4" xfId="8604" xr:uid="{00000000-0005-0000-0000-0000B7870000}"/>
    <cellStyle name="RowTitles-Detail 3 4 3 3 4 2" xfId="5208" xr:uid="{00000000-0005-0000-0000-0000B8870000}"/>
    <cellStyle name="RowTitles-Detail 3 4 3 3 5" xfId="19030" xr:uid="{00000000-0005-0000-0000-0000B9870000}"/>
    <cellStyle name="RowTitles-Detail 3 4 3 4" xfId="9400" xr:uid="{00000000-0005-0000-0000-0000BA870000}"/>
    <cellStyle name="RowTitles-Detail 3 4 3 4 2" xfId="26445" xr:uid="{00000000-0005-0000-0000-0000BB870000}"/>
    <cellStyle name="RowTitles-Detail 3 4 3 5" xfId="10750" xr:uid="{00000000-0005-0000-0000-0000BC870000}"/>
    <cellStyle name="RowTitles-Detail 3 4 3 5 2" xfId="21218" xr:uid="{00000000-0005-0000-0000-0000BD870000}"/>
    <cellStyle name="RowTitles-Detail 3 4 3 5 2 2" xfId="33485" xr:uid="{00000000-0005-0000-0000-0000BE870000}"/>
    <cellStyle name="RowTitles-Detail 3 4 3 5 3" xfId="30614" xr:uid="{00000000-0005-0000-0000-0000BF870000}"/>
    <cellStyle name="RowTitles-Detail 3 4 3 6" xfId="14431" xr:uid="{00000000-0005-0000-0000-0000C0870000}"/>
    <cellStyle name="RowTitles-Detail 3 4 3 6 2" xfId="27124" xr:uid="{00000000-0005-0000-0000-0000C1870000}"/>
    <cellStyle name="RowTitles-Detail 3 4 3 6 2 2" xfId="35961" xr:uid="{00000000-0005-0000-0000-0000C2870000}"/>
    <cellStyle name="RowTitles-Detail 3 4 3 7" xfId="5555" xr:uid="{00000000-0005-0000-0000-0000C3870000}"/>
    <cellStyle name="RowTitles-Detail 3 4 3 7 2" xfId="24586" xr:uid="{00000000-0005-0000-0000-0000C4870000}"/>
    <cellStyle name="RowTitles-Detail 3 4 3 8" xfId="24681" xr:uid="{00000000-0005-0000-0000-0000C5870000}"/>
    <cellStyle name="RowTitles-Detail 3 4 4" xfId="1261" xr:uid="{00000000-0005-0000-0000-0000C6870000}"/>
    <cellStyle name="RowTitles-Detail 3 4 4 2" xfId="3140" xr:uid="{00000000-0005-0000-0000-0000C7870000}"/>
    <cellStyle name="RowTitles-Detail 3 4 4 2 2" xfId="12781" xr:uid="{00000000-0005-0000-0000-0000C8870000}"/>
    <cellStyle name="RowTitles-Detail 3 4 4 2 2 2" xfId="23181" xr:uid="{00000000-0005-0000-0000-0000C9870000}"/>
    <cellStyle name="RowTitles-Detail 3 4 4 2 2 2 2" xfId="34718" xr:uid="{00000000-0005-0000-0000-0000CA870000}"/>
    <cellStyle name="RowTitles-Detail 3 4 4 2 2 3" xfId="32062" xr:uid="{00000000-0005-0000-0000-0000CB870000}"/>
    <cellStyle name="RowTitles-Detail 3 4 4 2 3" xfId="16428" xr:uid="{00000000-0005-0000-0000-0000CC870000}"/>
    <cellStyle name="RowTitles-Detail 3 4 4 2 3 2" xfId="29094" xr:uid="{00000000-0005-0000-0000-0000CD870000}"/>
    <cellStyle name="RowTitles-Detail 3 4 4 2 3 2 2" xfId="37881" xr:uid="{00000000-0005-0000-0000-0000CE870000}"/>
    <cellStyle name="RowTitles-Detail 3 4 4 2 4" xfId="7710" xr:uid="{00000000-0005-0000-0000-0000CF870000}"/>
    <cellStyle name="RowTitles-Detail 3 4 4 2 4 2" xfId="25914" xr:uid="{00000000-0005-0000-0000-0000D0870000}"/>
    <cellStyle name="RowTitles-Detail 3 4 4 2 5" xfId="19626" xr:uid="{00000000-0005-0000-0000-0000D1870000}"/>
    <cellStyle name="RowTitles-Detail 3 4 4 3" xfId="4039" xr:uid="{00000000-0005-0000-0000-0000D2870000}"/>
    <cellStyle name="RowTitles-Detail 3 4 4 3 2" xfId="13661" xr:uid="{00000000-0005-0000-0000-0000D3870000}"/>
    <cellStyle name="RowTitles-Detail 3 4 4 3 2 2" xfId="24013" xr:uid="{00000000-0005-0000-0000-0000D4870000}"/>
    <cellStyle name="RowTitles-Detail 3 4 4 3 2 2 2" xfId="35291" xr:uid="{00000000-0005-0000-0000-0000D5870000}"/>
    <cellStyle name="RowTitles-Detail 3 4 4 3 2 3" xfId="32706" xr:uid="{00000000-0005-0000-0000-0000D6870000}"/>
    <cellStyle name="RowTitles-Detail 3 4 4 3 3" xfId="17239" xr:uid="{00000000-0005-0000-0000-0000D7870000}"/>
    <cellStyle name="RowTitles-Detail 3 4 4 3 3 2" xfId="29905" xr:uid="{00000000-0005-0000-0000-0000D8870000}"/>
    <cellStyle name="RowTitles-Detail 3 4 4 3 3 2 2" xfId="38682" xr:uid="{00000000-0005-0000-0000-0000D9870000}"/>
    <cellStyle name="RowTitles-Detail 3 4 4 3 4" xfId="10033" xr:uid="{00000000-0005-0000-0000-0000DA870000}"/>
    <cellStyle name="RowTitles-Detail 3 4 4 3 4 2" xfId="26795" xr:uid="{00000000-0005-0000-0000-0000DB870000}"/>
    <cellStyle name="RowTitles-Detail 3 4 4 3 5" xfId="25023" xr:uid="{00000000-0005-0000-0000-0000DC870000}"/>
    <cellStyle name="RowTitles-Detail 3 4 4 4" xfId="10932" xr:uid="{00000000-0005-0000-0000-0000DD870000}"/>
    <cellStyle name="RowTitles-Detail 3 4 4 4 2" xfId="21372" xr:uid="{00000000-0005-0000-0000-0000DE870000}"/>
    <cellStyle name="RowTitles-Detail 3 4 4 4 2 2" xfId="33576" xr:uid="{00000000-0005-0000-0000-0000DF870000}"/>
    <cellStyle name="RowTitles-Detail 3 4 4 4 3" xfId="30721" xr:uid="{00000000-0005-0000-0000-0000E0870000}"/>
    <cellStyle name="RowTitles-Detail 3 4 4 5" xfId="14639" xr:uid="{00000000-0005-0000-0000-0000E1870000}"/>
    <cellStyle name="RowTitles-Detail 3 4 4 5 2" xfId="27324" xr:uid="{00000000-0005-0000-0000-0000E2870000}"/>
    <cellStyle name="RowTitles-Detail 3 4 4 5 2 2" xfId="36153" xr:uid="{00000000-0005-0000-0000-0000E3870000}"/>
    <cellStyle name="RowTitles-Detail 3 4 4 6" xfId="6163" xr:uid="{00000000-0005-0000-0000-0000E4870000}"/>
    <cellStyle name="RowTitles-Detail 3 4 4 6 2" xfId="6225" xr:uid="{00000000-0005-0000-0000-0000E5870000}"/>
    <cellStyle name="RowTitles-Detail 3 4 4 7" xfId="20663" xr:uid="{00000000-0005-0000-0000-0000E6870000}"/>
    <cellStyle name="RowTitles-Detail 3 4 5" xfId="1478" xr:uid="{00000000-0005-0000-0000-0000E7870000}"/>
    <cellStyle name="RowTitles-Detail 3 4 5 2" xfId="3141" xr:uid="{00000000-0005-0000-0000-0000E8870000}"/>
    <cellStyle name="RowTitles-Detail 3 4 5 2 2" xfId="12782" xr:uid="{00000000-0005-0000-0000-0000E9870000}"/>
    <cellStyle name="RowTitles-Detail 3 4 5 2 2 2" xfId="23182" xr:uid="{00000000-0005-0000-0000-0000EA870000}"/>
    <cellStyle name="RowTitles-Detail 3 4 5 2 2 2 2" xfId="34719" xr:uid="{00000000-0005-0000-0000-0000EB870000}"/>
    <cellStyle name="RowTitles-Detail 3 4 5 2 2 3" xfId="32063" xr:uid="{00000000-0005-0000-0000-0000EC870000}"/>
    <cellStyle name="RowTitles-Detail 3 4 5 2 3" xfId="16429" xr:uid="{00000000-0005-0000-0000-0000ED870000}"/>
    <cellStyle name="RowTitles-Detail 3 4 5 2 3 2" xfId="29095" xr:uid="{00000000-0005-0000-0000-0000EE870000}"/>
    <cellStyle name="RowTitles-Detail 3 4 5 2 3 2 2" xfId="37882" xr:uid="{00000000-0005-0000-0000-0000EF870000}"/>
    <cellStyle name="RowTitles-Detail 3 4 5 2 4" xfId="7711" xr:uid="{00000000-0005-0000-0000-0000F0870000}"/>
    <cellStyle name="RowTitles-Detail 3 4 5 2 4 2" xfId="28164" xr:uid="{00000000-0005-0000-0000-0000F1870000}"/>
    <cellStyle name="RowTitles-Detail 3 4 5 2 5" xfId="18455" xr:uid="{00000000-0005-0000-0000-0000F2870000}"/>
    <cellStyle name="RowTitles-Detail 3 4 5 3" xfId="4256" xr:uid="{00000000-0005-0000-0000-0000F3870000}"/>
    <cellStyle name="RowTitles-Detail 3 4 5 3 2" xfId="13878" xr:uid="{00000000-0005-0000-0000-0000F4870000}"/>
    <cellStyle name="RowTitles-Detail 3 4 5 3 2 2" xfId="24220" xr:uid="{00000000-0005-0000-0000-0000F5870000}"/>
    <cellStyle name="RowTitles-Detail 3 4 5 3 2 2 2" xfId="35432" xr:uid="{00000000-0005-0000-0000-0000F6870000}"/>
    <cellStyle name="RowTitles-Detail 3 4 5 3 2 3" xfId="32868" xr:uid="{00000000-0005-0000-0000-0000F7870000}"/>
    <cellStyle name="RowTitles-Detail 3 4 5 3 3" xfId="17438" xr:uid="{00000000-0005-0000-0000-0000F8870000}"/>
    <cellStyle name="RowTitles-Detail 3 4 5 3 3 2" xfId="30104" xr:uid="{00000000-0005-0000-0000-0000F9870000}"/>
    <cellStyle name="RowTitles-Detail 3 4 5 3 3 2 2" xfId="38881" xr:uid="{00000000-0005-0000-0000-0000FA870000}"/>
    <cellStyle name="RowTitles-Detail 3 4 5 3 4" xfId="10034" xr:uid="{00000000-0005-0000-0000-0000FB870000}"/>
    <cellStyle name="RowTitles-Detail 3 4 5 3 4 2" xfId="18628" xr:uid="{00000000-0005-0000-0000-0000FC870000}"/>
    <cellStyle name="RowTitles-Detail 3 4 5 3 5" xfId="19180" xr:uid="{00000000-0005-0000-0000-0000FD870000}"/>
    <cellStyle name="RowTitles-Detail 3 4 5 4" xfId="11149" xr:uid="{00000000-0005-0000-0000-0000FE870000}"/>
    <cellStyle name="RowTitles-Detail 3 4 5 4 2" xfId="21580" xr:uid="{00000000-0005-0000-0000-0000FF870000}"/>
    <cellStyle name="RowTitles-Detail 3 4 5 4 2 2" xfId="33717" xr:uid="{00000000-0005-0000-0000-000000880000}"/>
    <cellStyle name="RowTitles-Detail 3 4 5 4 3" xfId="30883" xr:uid="{00000000-0005-0000-0000-000001880000}"/>
    <cellStyle name="RowTitles-Detail 3 4 5 5" xfId="14856" xr:uid="{00000000-0005-0000-0000-000002880000}"/>
    <cellStyle name="RowTitles-Detail 3 4 5 5 2" xfId="27533" xr:uid="{00000000-0005-0000-0000-000003880000}"/>
    <cellStyle name="RowTitles-Detail 3 4 5 5 2 2" xfId="36352" xr:uid="{00000000-0005-0000-0000-000004880000}"/>
    <cellStyle name="RowTitles-Detail 3 4 5 6" xfId="6164" xr:uid="{00000000-0005-0000-0000-000005880000}"/>
    <cellStyle name="RowTitles-Detail 3 4 5 6 2" xfId="19171" xr:uid="{00000000-0005-0000-0000-000006880000}"/>
    <cellStyle name="RowTitles-Detail 3 4 5 7" xfId="21766" xr:uid="{00000000-0005-0000-0000-000007880000}"/>
    <cellStyle name="RowTitles-Detail 3 4 6" xfId="1680" xr:uid="{00000000-0005-0000-0000-000008880000}"/>
    <cellStyle name="RowTitles-Detail 3 4 6 2" xfId="3142" xr:uid="{00000000-0005-0000-0000-000009880000}"/>
    <cellStyle name="RowTitles-Detail 3 4 6 2 2" xfId="12783" xr:uid="{00000000-0005-0000-0000-00000A880000}"/>
    <cellStyle name="RowTitles-Detail 3 4 6 2 2 2" xfId="23183" xr:uid="{00000000-0005-0000-0000-00000B880000}"/>
    <cellStyle name="RowTitles-Detail 3 4 6 2 2 2 2" xfId="34720" xr:uid="{00000000-0005-0000-0000-00000C880000}"/>
    <cellStyle name="RowTitles-Detail 3 4 6 2 2 3" xfId="32064" xr:uid="{00000000-0005-0000-0000-00000D880000}"/>
    <cellStyle name="RowTitles-Detail 3 4 6 2 3" xfId="16430" xr:uid="{00000000-0005-0000-0000-00000E880000}"/>
    <cellStyle name="RowTitles-Detail 3 4 6 2 3 2" xfId="29096" xr:uid="{00000000-0005-0000-0000-00000F880000}"/>
    <cellStyle name="RowTitles-Detail 3 4 6 2 3 2 2" xfId="37883" xr:uid="{00000000-0005-0000-0000-000010880000}"/>
    <cellStyle name="RowTitles-Detail 3 4 6 2 4" xfId="7712" xr:uid="{00000000-0005-0000-0000-000011880000}"/>
    <cellStyle name="RowTitles-Detail 3 4 6 2 4 2" xfId="20444" xr:uid="{00000000-0005-0000-0000-000012880000}"/>
    <cellStyle name="RowTitles-Detail 3 4 6 2 5" xfId="18950" xr:uid="{00000000-0005-0000-0000-000013880000}"/>
    <cellStyle name="RowTitles-Detail 3 4 6 3" xfId="4458" xr:uid="{00000000-0005-0000-0000-000014880000}"/>
    <cellStyle name="RowTitles-Detail 3 4 6 3 2" xfId="14080" xr:uid="{00000000-0005-0000-0000-000015880000}"/>
    <cellStyle name="RowTitles-Detail 3 4 6 3 2 2" xfId="24412" xr:uid="{00000000-0005-0000-0000-000016880000}"/>
    <cellStyle name="RowTitles-Detail 3 4 6 3 2 2 2" xfId="35563" xr:uid="{00000000-0005-0000-0000-000017880000}"/>
    <cellStyle name="RowTitles-Detail 3 4 6 3 2 3" xfId="33020" xr:uid="{00000000-0005-0000-0000-000018880000}"/>
    <cellStyle name="RowTitles-Detail 3 4 6 3 3" xfId="17625" xr:uid="{00000000-0005-0000-0000-000019880000}"/>
    <cellStyle name="RowTitles-Detail 3 4 6 3 3 2" xfId="30291" xr:uid="{00000000-0005-0000-0000-00001A880000}"/>
    <cellStyle name="RowTitles-Detail 3 4 6 3 3 2 2" xfId="39068" xr:uid="{00000000-0005-0000-0000-00001B880000}"/>
    <cellStyle name="RowTitles-Detail 3 4 6 3 4" xfId="10035" xr:uid="{00000000-0005-0000-0000-00001C880000}"/>
    <cellStyle name="RowTitles-Detail 3 4 6 3 4 2" xfId="19340" xr:uid="{00000000-0005-0000-0000-00001D880000}"/>
    <cellStyle name="RowTitles-Detail 3 4 6 3 5" xfId="25406" xr:uid="{00000000-0005-0000-0000-00001E880000}"/>
    <cellStyle name="RowTitles-Detail 3 4 6 4" xfId="11351" xr:uid="{00000000-0005-0000-0000-00001F880000}"/>
    <cellStyle name="RowTitles-Detail 3 4 6 4 2" xfId="21776" xr:uid="{00000000-0005-0000-0000-000020880000}"/>
    <cellStyle name="RowTitles-Detail 3 4 6 4 2 2" xfId="33848" xr:uid="{00000000-0005-0000-0000-000021880000}"/>
    <cellStyle name="RowTitles-Detail 3 4 6 4 3" xfId="31035" xr:uid="{00000000-0005-0000-0000-000022880000}"/>
    <cellStyle name="RowTitles-Detail 3 4 6 5" xfId="15058" xr:uid="{00000000-0005-0000-0000-000023880000}"/>
    <cellStyle name="RowTitles-Detail 3 4 6 5 2" xfId="27727" xr:uid="{00000000-0005-0000-0000-000024880000}"/>
    <cellStyle name="RowTitles-Detail 3 4 6 5 2 2" xfId="36539" xr:uid="{00000000-0005-0000-0000-000025880000}"/>
    <cellStyle name="RowTitles-Detail 3 4 6 6" xfId="6165" xr:uid="{00000000-0005-0000-0000-000026880000}"/>
    <cellStyle name="RowTitles-Detail 3 4 6 6 2" xfId="18080" xr:uid="{00000000-0005-0000-0000-000027880000}"/>
    <cellStyle name="RowTitles-Detail 3 4 6 7" xfId="20143" xr:uid="{00000000-0005-0000-0000-000028880000}"/>
    <cellStyle name="RowTitles-Detail 3 4 7" xfId="3137" xr:uid="{00000000-0005-0000-0000-000029880000}"/>
    <cellStyle name="RowTitles-Detail 3 4 7 2" xfId="12778" xr:uid="{00000000-0005-0000-0000-00002A880000}"/>
    <cellStyle name="RowTitles-Detail 3 4 7 2 2" xfId="23178" xr:uid="{00000000-0005-0000-0000-00002B880000}"/>
    <cellStyle name="RowTitles-Detail 3 4 7 2 2 2" xfId="34715" xr:uid="{00000000-0005-0000-0000-00002C880000}"/>
    <cellStyle name="RowTitles-Detail 3 4 7 2 3" xfId="32059" xr:uid="{00000000-0005-0000-0000-00002D880000}"/>
    <cellStyle name="RowTitles-Detail 3 4 7 3" xfId="16425" xr:uid="{00000000-0005-0000-0000-00002E880000}"/>
    <cellStyle name="RowTitles-Detail 3 4 7 3 2" xfId="29091" xr:uid="{00000000-0005-0000-0000-00002F880000}"/>
    <cellStyle name="RowTitles-Detail 3 4 7 3 2 2" xfId="37878" xr:uid="{00000000-0005-0000-0000-000030880000}"/>
    <cellStyle name="RowTitles-Detail 3 4 7 4" xfId="6435" xr:uid="{00000000-0005-0000-0000-000031880000}"/>
    <cellStyle name="RowTitles-Detail 3 4 7 4 2" xfId="18868" xr:uid="{00000000-0005-0000-0000-000032880000}"/>
    <cellStyle name="RowTitles-Detail 3 4 7 5" xfId="17786" xr:uid="{00000000-0005-0000-0000-000033880000}"/>
    <cellStyle name="RowTitles-Detail 3 4 8" xfId="8897" xr:uid="{00000000-0005-0000-0000-000034880000}"/>
    <cellStyle name="RowTitles-Detail 3 4 8 2" xfId="18907" xr:uid="{00000000-0005-0000-0000-000035880000}"/>
    <cellStyle name="RowTitles-Detail 3 4 9" xfId="10271" xr:uid="{00000000-0005-0000-0000-000036880000}"/>
    <cellStyle name="RowTitles-Detail 3 4 9 2" xfId="19832" xr:uid="{00000000-0005-0000-0000-000037880000}"/>
    <cellStyle name="RowTitles-Detail 3 4 9 2 2" xfId="33264" xr:uid="{00000000-0005-0000-0000-000038880000}"/>
    <cellStyle name="RowTitles-Detail 3 4_STUD aligned by INSTIT" xfId="5091" xr:uid="{00000000-0005-0000-0000-000039880000}"/>
    <cellStyle name="RowTitles-Detail 3 5" xfId="448" xr:uid="{00000000-0005-0000-0000-00003A880000}"/>
    <cellStyle name="RowTitles-Detail 3 5 2" xfId="804" xr:uid="{00000000-0005-0000-0000-00003B880000}"/>
    <cellStyle name="RowTitles-Detail 3 5 2 2" xfId="3144" xr:uid="{00000000-0005-0000-0000-00003C880000}"/>
    <cellStyle name="RowTitles-Detail 3 5 2 2 2" xfId="12785" xr:uid="{00000000-0005-0000-0000-00003D880000}"/>
    <cellStyle name="RowTitles-Detail 3 5 2 2 2 2" xfId="23185" xr:uid="{00000000-0005-0000-0000-00003E880000}"/>
    <cellStyle name="RowTitles-Detail 3 5 2 2 2 2 2" xfId="34722" xr:uid="{00000000-0005-0000-0000-00003F880000}"/>
    <cellStyle name="RowTitles-Detail 3 5 2 2 2 3" xfId="32066" xr:uid="{00000000-0005-0000-0000-000040880000}"/>
    <cellStyle name="RowTitles-Detail 3 5 2 2 3" xfId="16432" xr:uid="{00000000-0005-0000-0000-000041880000}"/>
    <cellStyle name="RowTitles-Detail 3 5 2 2 3 2" xfId="29098" xr:uid="{00000000-0005-0000-0000-000042880000}"/>
    <cellStyle name="RowTitles-Detail 3 5 2 2 3 2 2" xfId="37885" xr:uid="{00000000-0005-0000-0000-000043880000}"/>
    <cellStyle name="RowTitles-Detail 3 5 2 2 4" xfId="6752" xr:uid="{00000000-0005-0000-0000-000044880000}"/>
    <cellStyle name="RowTitles-Detail 3 5 2 2 4 2" xfId="18491" xr:uid="{00000000-0005-0000-0000-000045880000}"/>
    <cellStyle name="RowTitles-Detail 3 5 2 2 5" xfId="24814" xr:uid="{00000000-0005-0000-0000-000046880000}"/>
    <cellStyle name="RowTitles-Detail 3 5 2 3" xfId="3585" xr:uid="{00000000-0005-0000-0000-000047880000}"/>
    <cellStyle name="RowTitles-Detail 3 5 2 3 2" xfId="13216" xr:uid="{00000000-0005-0000-0000-000048880000}"/>
    <cellStyle name="RowTitles-Detail 3 5 2 3 2 2" xfId="23582" xr:uid="{00000000-0005-0000-0000-000049880000}"/>
    <cellStyle name="RowTitles-Detail 3 5 2 3 2 2 2" xfId="35010" xr:uid="{00000000-0005-0000-0000-00004A880000}"/>
    <cellStyle name="RowTitles-Detail 3 5 2 3 2 3" xfId="32380" xr:uid="{00000000-0005-0000-0000-00004B880000}"/>
    <cellStyle name="RowTitles-Detail 3 5 2 3 3" xfId="16824" xr:uid="{00000000-0005-0000-0000-00004C880000}"/>
    <cellStyle name="RowTitles-Detail 3 5 2 3 3 2" xfId="29490" xr:uid="{00000000-0005-0000-0000-00004D880000}"/>
    <cellStyle name="RowTitles-Detail 3 5 2 3 3 2 2" xfId="38270" xr:uid="{00000000-0005-0000-0000-00004E880000}"/>
    <cellStyle name="RowTitles-Detail 3 5 2 3 4" xfId="8258" xr:uid="{00000000-0005-0000-0000-00004F880000}"/>
    <cellStyle name="RowTitles-Detail 3 5 2 3 4 2" xfId="25839" xr:uid="{00000000-0005-0000-0000-000050880000}"/>
    <cellStyle name="RowTitles-Detail 3 5 2 3 5" xfId="25771" xr:uid="{00000000-0005-0000-0000-000051880000}"/>
    <cellStyle name="RowTitles-Detail 3 5 2 4" xfId="9049" xr:uid="{00000000-0005-0000-0000-000052880000}"/>
    <cellStyle name="RowTitles-Detail 3 5 2 4 2" xfId="19479" xr:uid="{00000000-0005-0000-0000-000053880000}"/>
    <cellStyle name="RowTitles-Detail 3 5 2 5" xfId="10567" xr:uid="{00000000-0005-0000-0000-000054880000}"/>
    <cellStyle name="RowTitles-Detail 3 5 2 5 2" xfId="21054" xr:uid="{00000000-0005-0000-0000-000055880000}"/>
    <cellStyle name="RowTitles-Detail 3 5 2 5 2 2" xfId="33400" xr:uid="{00000000-0005-0000-0000-000056880000}"/>
    <cellStyle name="RowTitles-Detail 3 5 2 5 3" xfId="30512" xr:uid="{00000000-0005-0000-0000-000057880000}"/>
    <cellStyle name="RowTitles-Detail 3 5 2 6" xfId="14223" xr:uid="{00000000-0005-0000-0000-000058880000}"/>
    <cellStyle name="RowTitles-Detail 3 5 2 6 2" xfId="26925" xr:uid="{00000000-0005-0000-0000-000059880000}"/>
    <cellStyle name="RowTitles-Detail 3 5 2 6 2 2" xfId="35768" xr:uid="{00000000-0005-0000-0000-00005A880000}"/>
    <cellStyle name="RowTitles-Detail 3 5 2 7" xfId="5280" xr:uid="{00000000-0005-0000-0000-00005B880000}"/>
    <cellStyle name="RowTitles-Detail 3 5 2 7 2" xfId="18603" xr:uid="{00000000-0005-0000-0000-00005C880000}"/>
    <cellStyle name="RowTitles-Detail 3 5 2 8" xfId="17908" xr:uid="{00000000-0005-0000-0000-00005D880000}"/>
    <cellStyle name="RowTitles-Detail 3 5 3" xfId="1083" xr:uid="{00000000-0005-0000-0000-00005E880000}"/>
    <cellStyle name="RowTitles-Detail 3 5 3 2" xfId="3145" xr:uid="{00000000-0005-0000-0000-00005F880000}"/>
    <cellStyle name="RowTitles-Detail 3 5 3 2 2" xfId="12786" xr:uid="{00000000-0005-0000-0000-000060880000}"/>
    <cellStyle name="RowTitles-Detail 3 5 3 2 2 2" xfId="23186" xr:uid="{00000000-0005-0000-0000-000061880000}"/>
    <cellStyle name="RowTitles-Detail 3 5 3 2 2 2 2" xfId="34723" xr:uid="{00000000-0005-0000-0000-000062880000}"/>
    <cellStyle name="RowTitles-Detail 3 5 3 2 2 3" xfId="32067" xr:uid="{00000000-0005-0000-0000-000063880000}"/>
    <cellStyle name="RowTitles-Detail 3 5 3 2 3" xfId="16433" xr:uid="{00000000-0005-0000-0000-000064880000}"/>
    <cellStyle name="RowTitles-Detail 3 5 3 2 3 2" xfId="29099" xr:uid="{00000000-0005-0000-0000-000065880000}"/>
    <cellStyle name="RowTitles-Detail 3 5 3 2 3 2 2" xfId="37886" xr:uid="{00000000-0005-0000-0000-000066880000}"/>
    <cellStyle name="RowTitles-Detail 3 5 3 2 4" xfId="6926" xr:uid="{00000000-0005-0000-0000-000067880000}"/>
    <cellStyle name="RowTitles-Detail 3 5 3 2 4 2" xfId="4867" xr:uid="{00000000-0005-0000-0000-000068880000}"/>
    <cellStyle name="RowTitles-Detail 3 5 3 2 5" xfId="5652" xr:uid="{00000000-0005-0000-0000-000069880000}"/>
    <cellStyle name="RowTitles-Detail 3 5 3 3" xfId="3861" xr:uid="{00000000-0005-0000-0000-00006A880000}"/>
    <cellStyle name="RowTitles-Detail 3 5 3 3 2" xfId="13487" xr:uid="{00000000-0005-0000-0000-00006B880000}"/>
    <cellStyle name="RowTitles-Detail 3 5 3 3 2 2" xfId="23847" xr:uid="{00000000-0005-0000-0000-00006C880000}"/>
    <cellStyle name="RowTitles-Detail 3 5 3 3 2 2 2" xfId="35175" xr:uid="{00000000-0005-0000-0000-00006D880000}"/>
    <cellStyle name="RowTitles-Detail 3 5 3 3 2 3" xfId="32573" xr:uid="{00000000-0005-0000-0000-00006E880000}"/>
    <cellStyle name="RowTitles-Detail 3 5 3 3 3" xfId="17079" xr:uid="{00000000-0005-0000-0000-00006F880000}"/>
    <cellStyle name="RowTitles-Detail 3 5 3 3 3 2" xfId="29745" xr:uid="{00000000-0005-0000-0000-000070880000}"/>
    <cellStyle name="RowTitles-Detail 3 5 3 3 3 2 2" xfId="38523" xr:uid="{00000000-0005-0000-0000-000071880000}"/>
    <cellStyle name="RowTitles-Detail 3 5 3 3 4" xfId="8434" xr:uid="{00000000-0005-0000-0000-000072880000}"/>
    <cellStyle name="RowTitles-Detail 3 5 3 3 4 2" xfId="25715" xr:uid="{00000000-0005-0000-0000-000073880000}"/>
    <cellStyle name="RowTitles-Detail 3 5 3 3 5" xfId="4875" xr:uid="{00000000-0005-0000-0000-000074880000}"/>
    <cellStyle name="RowTitles-Detail 3 5 3 4" xfId="9228" xr:uid="{00000000-0005-0000-0000-000075880000}"/>
    <cellStyle name="RowTitles-Detail 3 5 3 4 2" xfId="26313" xr:uid="{00000000-0005-0000-0000-000076880000}"/>
    <cellStyle name="RowTitles-Detail 3 5 3 5" xfId="14483" xr:uid="{00000000-0005-0000-0000-000077880000}"/>
    <cellStyle name="RowTitles-Detail 3 5 3 5 2" xfId="27175" xr:uid="{00000000-0005-0000-0000-000078880000}"/>
    <cellStyle name="RowTitles-Detail 3 5 3 5 2 2" xfId="36011" xr:uid="{00000000-0005-0000-0000-000079880000}"/>
    <cellStyle name="RowTitles-Detail 3 5 4" xfId="1316" xr:uid="{00000000-0005-0000-0000-00007A880000}"/>
    <cellStyle name="RowTitles-Detail 3 5 4 2" xfId="3146" xr:uid="{00000000-0005-0000-0000-00007B880000}"/>
    <cellStyle name="RowTitles-Detail 3 5 4 2 2" xfId="12787" xr:uid="{00000000-0005-0000-0000-00007C880000}"/>
    <cellStyle name="RowTitles-Detail 3 5 4 2 2 2" xfId="23187" xr:uid="{00000000-0005-0000-0000-00007D880000}"/>
    <cellStyle name="RowTitles-Detail 3 5 4 2 2 2 2" xfId="34724" xr:uid="{00000000-0005-0000-0000-00007E880000}"/>
    <cellStyle name="RowTitles-Detail 3 5 4 2 2 3" xfId="32068" xr:uid="{00000000-0005-0000-0000-00007F880000}"/>
    <cellStyle name="RowTitles-Detail 3 5 4 2 3" xfId="16434" xr:uid="{00000000-0005-0000-0000-000080880000}"/>
    <cellStyle name="RowTitles-Detail 3 5 4 2 3 2" xfId="29100" xr:uid="{00000000-0005-0000-0000-000081880000}"/>
    <cellStyle name="RowTitles-Detail 3 5 4 2 3 2 2" xfId="37887" xr:uid="{00000000-0005-0000-0000-000082880000}"/>
    <cellStyle name="RowTitles-Detail 3 5 4 2 4" xfId="7713" xr:uid="{00000000-0005-0000-0000-000083880000}"/>
    <cellStyle name="RowTitles-Detail 3 5 4 2 4 2" xfId="29327" xr:uid="{00000000-0005-0000-0000-000084880000}"/>
    <cellStyle name="RowTitles-Detail 3 5 4 2 5" xfId="26092" xr:uid="{00000000-0005-0000-0000-000085880000}"/>
    <cellStyle name="RowTitles-Detail 3 5 4 3" xfId="4094" xr:uid="{00000000-0005-0000-0000-000086880000}"/>
    <cellStyle name="RowTitles-Detail 3 5 4 3 2" xfId="13716" xr:uid="{00000000-0005-0000-0000-000087880000}"/>
    <cellStyle name="RowTitles-Detail 3 5 4 3 2 2" xfId="24067" xr:uid="{00000000-0005-0000-0000-000088880000}"/>
    <cellStyle name="RowTitles-Detail 3 5 4 3 2 2 2" xfId="35324" xr:uid="{00000000-0005-0000-0000-000089880000}"/>
    <cellStyle name="RowTitles-Detail 3 5 4 3 2 3" xfId="32745" xr:uid="{00000000-0005-0000-0000-00008A880000}"/>
    <cellStyle name="RowTitles-Detail 3 5 4 3 3" xfId="17292" xr:uid="{00000000-0005-0000-0000-00008B880000}"/>
    <cellStyle name="RowTitles-Detail 3 5 4 3 3 2" xfId="29958" xr:uid="{00000000-0005-0000-0000-00008C880000}"/>
    <cellStyle name="RowTitles-Detail 3 5 4 3 3 2 2" xfId="38735" xr:uid="{00000000-0005-0000-0000-00008D880000}"/>
    <cellStyle name="RowTitles-Detail 3 5 4 3 4" xfId="10036" xr:uid="{00000000-0005-0000-0000-00008E880000}"/>
    <cellStyle name="RowTitles-Detail 3 5 4 3 4 2" xfId="18289" xr:uid="{00000000-0005-0000-0000-00008F880000}"/>
    <cellStyle name="RowTitles-Detail 3 5 4 3 5" xfId="25669" xr:uid="{00000000-0005-0000-0000-000090880000}"/>
    <cellStyle name="RowTitles-Detail 3 5 4 4" xfId="10987" xr:uid="{00000000-0005-0000-0000-000091880000}"/>
    <cellStyle name="RowTitles-Detail 3 5 4 4 2" xfId="21425" xr:uid="{00000000-0005-0000-0000-000092880000}"/>
    <cellStyle name="RowTitles-Detail 3 5 4 4 2 2" xfId="33609" xr:uid="{00000000-0005-0000-0000-000093880000}"/>
    <cellStyle name="RowTitles-Detail 3 5 4 4 3" xfId="30760" xr:uid="{00000000-0005-0000-0000-000094880000}"/>
    <cellStyle name="RowTitles-Detail 3 5 4 5" xfId="14694" xr:uid="{00000000-0005-0000-0000-000095880000}"/>
    <cellStyle name="RowTitles-Detail 3 5 4 5 2" xfId="27378" xr:uid="{00000000-0005-0000-0000-000096880000}"/>
    <cellStyle name="RowTitles-Detail 3 5 4 5 2 2" xfId="36206" xr:uid="{00000000-0005-0000-0000-000097880000}"/>
    <cellStyle name="RowTitles-Detail 3 5 4 6" xfId="6166" xr:uid="{00000000-0005-0000-0000-000098880000}"/>
    <cellStyle name="RowTitles-Detail 3 5 4 6 2" xfId="4907" xr:uid="{00000000-0005-0000-0000-000099880000}"/>
    <cellStyle name="RowTitles-Detail 3 5 4 7" xfId="19015" xr:uid="{00000000-0005-0000-0000-00009A880000}"/>
    <cellStyle name="RowTitles-Detail 3 5 5" xfId="1532" xr:uid="{00000000-0005-0000-0000-00009B880000}"/>
    <cellStyle name="RowTitles-Detail 3 5 5 2" xfId="3147" xr:uid="{00000000-0005-0000-0000-00009C880000}"/>
    <cellStyle name="RowTitles-Detail 3 5 5 2 2" xfId="12788" xr:uid="{00000000-0005-0000-0000-00009D880000}"/>
    <cellStyle name="RowTitles-Detail 3 5 5 2 2 2" xfId="23188" xr:uid="{00000000-0005-0000-0000-00009E880000}"/>
    <cellStyle name="RowTitles-Detail 3 5 5 2 2 2 2" xfId="34725" xr:uid="{00000000-0005-0000-0000-00009F880000}"/>
    <cellStyle name="RowTitles-Detail 3 5 5 2 2 3" xfId="32069" xr:uid="{00000000-0005-0000-0000-0000A0880000}"/>
    <cellStyle name="RowTitles-Detail 3 5 5 2 3" xfId="16435" xr:uid="{00000000-0005-0000-0000-0000A1880000}"/>
    <cellStyle name="RowTitles-Detail 3 5 5 2 3 2" xfId="29101" xr:uid="{00000000-0005-0000-0000-0000A2880000}"/>
    <cellStyle name="RowTitles-Detail 3 5 5 2 3 2 2" xfId="37888" xr:uid="{00000000-0005-0000-0000-0000A3880000}"/>
    <cellStyle name="RowTitles-Detail 3 5 5 2 4" xfId="7714" xr:uid="{00000000-0005-0000-0000-0000A4880000}"/>
    <cellStyle name="RowTitles-Detail 3 5 5 2 4 2" xfId="24955" xr:uid="{00000000-0005-0000-0000-0000A5880000}"/>
    <cellStyle name="RowTitles-Detail 3 5 5 2 5" xfId="21287" xr:uid="{00000000-0005-0000-0000-0000A6880000}"/>
    <cellStyle name="RowTitles-Detail 3 5 5 3" xfId="4310" xr:uid="{00000000-0005-0000-0000-0000A7880000}"/>
    <cellStyle name="RowTitles-Detail 3 5 5 3 2" xfId="13932" xr:uid="{00000000-0005-0000-0000-0000A8880000}"/>
    <cellStyle name="RowTitles-Detail 3 5 5 3 2 2" xfId="24272" xr:uid="{00000000-0005-0000-0000-0000A9880000}"/>
    <cellStyle name="RowTitles-Detail 3 5 5 3 2 2 2" xfId="35464" xr:uid="{00000000-0005-0000-0000-0000AA880000}"/>
    <cellStyle name="RowTitles-Detail 3 5 5 3 2 3" xfId="32906" xr:uid="{00000000-0005-0000-0000-0000AB880000}"/>
    <cellStyle name="RowTitles-Detail 3 5 5 3 3" xfId="17490" xr:uid="{00000000-0005-0000-0000-0000AC880000}"/>
    <cellStyle name="RowTitles-Detail 3 5 5 3 3 2" xfId="30156" xr:uid="{00000000-0005-0000-0000-0000AD880000}"/>
    <cellStyle name="RowTitles-Detail 3 5 5 3 3 2 2" xfId="38933" xr:uid="{00000000-0005-0000-0000-0000AE880000}"/>
    <cellStyle name="RowTitles-Detail 3 5 5 3 4" xfId="10037" xr:uid="{00000000-0005-0000-0000-0000AF880000}"/>
    <cellStyle name="RowTitles-Detail 3 5 5 3 4 2" xfId="19284" xr:uid="{00000000-0005-0000-0000-0000B0880000}"/>
    <cellStyle name="RowTitles-Detail 3 5 5 3 5" xfId="26886" xr:uid="{00000000-0005-0000-0000-0000B1880000}"/>
    <cellStyle name="RowTitles-Detail 3 5 5 4" xfId="11203" xr:uid="{00000000-0005-0000-0000-0000B2880000}"/>
    <cellStyle name="RowTitles-Detail 3 5 5 4 2" xfId="21633" xr:uid="{00000000-0005-0000-0000-0000B3880000}"/>
    <cellStyle name="RowTitles-Detail 3 5 5 4 2 2" xfId="33749" xr:uid="{00000000-0005-0000-0000-0000B4880000}"/>
    <cellStyle name="RowTitles-Detail 3 5 5 4 3" xfId="30921" xr:uid="{00000000-0005-0000-0000-0000B5880000}"/>
    <cellStyle name="RowTitles-Detail 3 5 5 5" xfId="14910" xr:uid="{00000000-0005-0000-0000-0000B6880000}"/>
    <cellStyle name="RowTitles-Detail 3 5 5 5 2" xfId="27585" xr:uid="{00000000-0005-0000-0000-0000B7880000}"/>
    <cellStyle name="RowTitles-Detail 3 5 5 5 2 2" xfId="36404" xr:uid="{00000000-0005-0000-0000-0000B8880000}"/>
    <cellStyle name="RowTitles-Detail 3 5 5 6" xfId="6167" xr:uid="{00000000-0005-0000-0000-0000B9880000}"/>
    <cellStyle name="RowTitles-Detail 3 5 5 6 2" xfId="18660" xr:uid="{00000000-0005-0000-0000-0000BA880000}"/>
    <cellStyle name="RowTitles-Detail 3 5 5 7" xfId="13075" xr:uid="{00000000-0005-0000-0000-0000BB880000}"/>
    <cellStyle name="RowTitles-Detail 3 5 6" xfId="1734" xr:uid="{00000000-0005-0000-0000-0000BC880000}"/>
    <cellStyle name="RowTitles-Detail 3 5 6 2" xfId="3148" xr:uid="{00000000-0005-0000-0000-0000BD880000}"/>
    <cellStyle name="RowTitles-Detail 3 5 6 2 2" xfId="12789" xr:uid="{00000000-0005-0000-0000-0000BE880000}"/>
    <cellStyle name="RowTitles-Detail 3 5 6 2 2 2" xfId="23189" xr:uid="{00000000-0005-0000-0000-0000BF880000}"/>
    <cellStyle name="RowTitles-Detail 3 5 6 2 2 2 2" xfId="34726" xr:uid="{00000000-0005-0000-0000-0000C0880000}"/>
    <cellStyle name="RowTitles-Detail 3 5 6 2 2 3" xfId="32070" xr:uid="{00000000-0005-0000-0000-0000C1880000}"/>
    <cellStyle name="RowTitles-Detail 3 5 6 2 3" xfId="16436" xr:uid="{00000000-0005-0000-0000-0000C2880000}"/>
    <cellStyle name="RowTitles-Detail 3 5 6 2 3 2" xfId="29102" xr:uid="{00000000-0005-0000-0000-0000C3880000}"/>
    <cellStyle name="RowTitles-Detail 3 5 6 2 3 2 2" xfId="37889" xr:uid="{00000000-0005-0000-0000-0000C4880000}"/>
    <cellStyle name="RowTitles-Detail 3 5 6 2 4" xfId="7715" xr:uid="{00000000-0005-0000-0000-0000C5880000}"/>
    <cellStyle name="RowTitles-Detail 3 5 6 2 4 2" xfId="28167" xr:uid="{00000000-0005-0000-0000-0000C6880000}"/>
    <cellStyle name="RowTitles-Detail 3 5 6 2 5" xfId="19006" xr:uid="{00000000-0005-0000-0000-0000C7880000}"/>
    <cellStyle name="RowTitles-Detail 3 5 6 3" xfId="4512" xr:uid="{00000000-0005-0000-0000-0000C8880000}"/>
    <cellStyle name="RowTitles-Detail 3 5 6 3 2" xfId="14134" xr:uid="{00000000-0005-0000-0000-0000C9880000}"/>
    <cellStyle name="RowTitles-Detail 3 5 6 3 2 2" xfId="24465" xr:uid="{00000000-0005-0000-0000-0000CA880000}"/>
    <cellStyle name="RowTitles-Detail 3 5 6 3 2 2 2" xfId="35595" xr:uid="{00000000-0005-0000-0000-0000CB880000}"/>
    <cellStyle name="RowTitles-Detail 3 5 6 3 2 3" xfId="33058" xr:uid="{00000000-0005-0000-0000-0000CC880000}"/>
    <cellStyle name="RowTitles-Detail 3 5 6 3 3" xfId="17677" xr:uid="{00000000-0005-0000-0000-0000CD880000}"/>
    <cellStyle name="RowTitles-Detail 3 5 6 3 3 2" xfId="30343" xr:uid="{00000000-0005-0000-0000-0000CE880000}"/>
    <cellStyle name="RowTitles-Detail 3 5 6 3 3 2 2" xfId="39120" xr:uid="{00000000-0005-0000-0000-0000CF880000}"/>
    <cellStyle name="RowTitles-Detail 3 5 6 3 4" xfId="10038" xr:uid="{00000000-0005-0000-0000-0000D0880000}"/>
    <cellStyle name="RowTitles-Detail 3 5 6 3 4 2" xfId="27460" xr:uid="{00000000-0005-0000-0000-0000D1880000}"/>
    <cellStyle name="RowTitles-Detail 3 5 6 3 5" xfId="17885" xr:uid="{00000000-0005-0000-0000-0000D2880000}"/>
    <cellStyle name="RowTitles-Detail 3 5 6 4" xfId="11405" xr:uid="{00000000-0005-0000-0000-0000D3880000}"/>
    <cellStyle name="RowTitles-Detail 3 5 6 4 2" xfId="21829" xr:uid="{00000000-0005-0000-0000-0000D4880000}"/>
    <cellStyle name="RowTitles-Detail 3 5 6 4 2 2" xfId="33880" xr:uid="{00000000-0005-0000-0000-0000D5880000}"/>
    <cellStyle name="RowTitles-Detail 3 5 6 4 3" xfId="31073" xr:uid="{00000000-0005-0000-0000-0000D6880000}"/>
    <cellStyle name="RowTitles-Detail 3 5 6 5" xfId="15112" xr:uid="{00000000-0005-0000-0000-0000D7880000}"/>
    <cellStyle name="RowTitles-Detail 3 5 6 5 2" xfId="27780" xr:uid="{00000000-0005-0000-0000-0000D8880000}"/>
    <cellStyle name="RowTitles-Detail 3 5 6 5 2 2" xfId="36591" xr:uid="{00000000-0005-0000-0000-0000D9880000}"/>
    <cellStyle name="RowTitles-Detail 3 5 6 6" xfId="6168" xr:uid="{00000000-0005-0000-0000-0000DA880000}"/>
    <cellStyle name="RowTitles-Detail 3 5 6 6 2" xfId="20201" xr:uid="{00000000-0005-0000-0000-0000DB880000}"/>
    <cellStyle name="RowTitles-Detail 3 5 6 7" xfId="18417" xr:uid="{00000000-0005-0000-0000-0000DC880000}"/>
    <cellStyle name="RowTitles-Detail 3 5 7" xfId="3143" xr:uid="{00000000-0005-0000-0000-0000DD880000}"/>
    <cellStyle name="RowTitles-Detail 3 5 7 2" xfId="12784" xr:uid="{00000000-0005-0000-0000-0000DE880000}"/>
    <cellStyle name="RowTitles-Detail 3 5 7 2 2" xfId="23184" xr:uid="{00000000-0005-0000-0000-0000DF880000}"/>
    <cellStyle name="RowTitles-Detail 3 5 7 2 2 2" xfId="34721" xr:uid="{00000000-0005-0000-0000-0000E0880000}"/>
    <cellStyle name="RowTitles-Detail 3 5 7 2 3" xfId="32065" xr:uid="{00000000-0005-0000-0000-0000E1880000}"/>
    <cellStyle name="RowTitles-Detail 3 5 7 3" xfId="16431" xr:uid="{00000000-0005-0000-0000-0000E2880000}"/>
    <cellStyle name="RowTitles-Detail 3 5 7 3 2" xfId="29097" xr:uid="{00000000-0005-0000-0000-0000E3880000}"/>
    <cellStyle name="RowTitles-Detail 3 5 7 3 2 2" xfId="37884" xr:uid="{00000000-0005-0000-0000-0000E4880000}"/>
    <cellStyle name="RowTitles-Detail 3 5 7 4" xfId="6488" xr:uid="{00000000-0005-0000-0000-0000E5880000}"/>
    <cellStyle name="RowTitles-Detail 3 5 7 4 2" xfId="20718" xr:uid="{00000000-0005-0000-0000-0000E6880000}"/>
    <cellStyle name="RowTitles-Detail 3 5 7 5" xfId="18746" xr:uid="{00000000-0005-0000-0000-0000E7880000}"/>
    <cellStyle name="RowTitles-Detail 3 5 8" xfId="3325" xr:uid="{00000000-0005-0000-0000-0000E8880000}"/>
    <cellStyle name="RowTitles-Detail 3 5 8 2" xfId="12966" xr:uid="{00000000-0005-0000-0000-0000E9880000}"/>
    <cellStyle name="RowTitles-Detail 3 5 8 2 2" xfId="23336" xr:uid="{00000000-0005-0000-0000-0000EA880000}"/>
    <cellStyle name="RowTitles-Detail 3 5 8 2 2 2" xfId="34863" xr:uid="{00000000-0005-0000-0000-0000EB880000}"/>
    <cellStyle name="RowTitles-Detail 3 5 8 2 3" xfId="32210" xr:uid="{00000000-0005-0000-0000-0000EC880000}"/>
    <cellStyle name="RowTitles-Detail 3 5 8 3" xfId="16579" xr:uid="{00000000-0005-0000-0000-0000ED880000}"/>
    <cellStyle name="RowTitles-Detail 3 5 8 3 2" xfId="29245" xr:uid="{00000000-0005-0000-0000-0000EE880000}"/>
    <cellStyle name="RowTitles-Detail 3 5 8 3 2 2" xfId="38032" xr:uid="{00000000-0005-0000-0000-0000EF880000}"/>
    <cellStyle name="RowTitles-Detail 3 5 8 4" xfId="7916" xr:uid="{00000000-0005-0000-0000-0000F0880000}"/>
    <cellStyle name="RowTitles-Detail 3 5 8 4 2" xfId="18343" xr:uid="{00000000-0005-0000-0000-0000F1880000}"/>
    <cellStyle name="RowTitles-Detail 3 5 8 5" xfId="21021" xr:uid="{00000000-0005-0000-0000-0000F2880000}"/>
    <cellStyle name="RowTitles-Detail 3 5 9" xfId="10536" xr:uid="{00000000-0005-0000-0000-0000F3880000}"/>
    <cellStyle name="RowTitles-Detail 3 5 9 2" xfId="4824" xr:uid="{00000000-0005-0000-0000-0000F4880000}"/>
    <cellStyle name="RowTitles-Detail 3 5 9 2 2" xfId="17869" xr:uid="{00000000-0005-0000-0000-0000F5880000}"/>
    <cellStyle name="RowTitles-Detail 3 5_STUD aligned by INSTIT" xfId="5092" xr:uid="{00000000-0005-0000-0000-0000F6880000}"/>
    <cellStyle name="RowTitles-Detail 3 6" xfId="385" xr:uid="{00000000-0005-0000-0000-0000F7880000}"/>
    <cellStyle name="RowTitles-Detail 3 6 2" xfId="741" xr:uid="{00000000-0005-0000-0000-0000F8880000}"/>
    <cellStyle name="RowTitles-Detail 3 6 2 2" xfId="3150" xr:uid="{00000000-0005-0000-0000-0000F9880000}"/>
    <cellStyle name="RowTitles-Detail 3 6 2 2 2" xfId="12791" xr:uid="{00000000-0005-0000-0000-0000FA880000}"/>
    <cellStyle name="RowTitles-Detail 3 6 2 2 2 2" xfId="23191" xr:uid="{00000000-0005-0000-0000-0000FB880000}"/>
    <cellStyle name="RowTitles-Detail 3 6 2 2 2 2 2" xfId="34728" xr:uid="{00000000-0005-0000-0000-0000FC880000}"/>
    <cellStyle name="RowTitles-Detail 3 6 2 2 2 3" xfId="32072" xr:uid="{00000000-0005-0000-0000-0000FD880000}"/>
    <cellStyle name="RowTitles-Detail 3 6 2 2 3" xfId="16438" xr:uid="{00000000-0005-0000-0000-0000FE880000}"/>
    <cellStyle name="RowTitles-Detail 3 6 2 2 3 2" xfId="29104" xr:uid="{00000000-0005-0000-0000-0000FF880000}"/>
    <cellStyle name="RowTitles-Detail 3 6 2 2 3 2 2" xfId="37891" xr:uid="{00000000-0005-0000-0000-000000890000}"/>
    <cellStyle name="RowTitles-Detail 3 6 2 2 4" xfId="6711" xr:uid="{00000000-0005-0000-0000-000001890000}"/>
    <cellStyle name="RowTitles-Detail 3 6 2 2 4 2" xfId="26598" xr:uid="{00000000-0005-0000-0000-000002890000}"/>
    <cellStyle name="RowTitles-Detail 3 6 2 2 5" xfId="18059" xr:uid="{00000000-0005-0000-0000-000003890000}"/>
    <cellStyle name="RowTitles-Detail 3 6 2 3" xfId="3522" xr:uid="{00000000-0005-0000-0000-000004890000}"/>
    <cellStyle name="RowTitles-Detail 3 6 2 3 2" xfId="13154" xr:uid="{00000000-0005-0000-0000-000005890000}"/>
    <cellStyle name="RowTitles-Detail 3 6 2 3 2 2" xfId="23521" xr:uid="{00000000-0005-0000-0000-000006890000}"/>
    <cellStyle name="RowTitles-Detail 3 6 2 3 2 2 2" xfId="34971" xr:uid="{00000000-0005-0000-0000-000007890000}"/>
    <cellStyle name="RowTitles-Detail 3 6 2 3 2 3" xfId="32334" xr:uid="{00000000-0005-0000-0000-000008890000}"/>
    <cellStyle name="RowTitles-Detail 3 6 2 3 3" xfId="16763" xr:uid="{00000000-0005-0000-0000-000009890000}"/>
    <cellStyle name="RowTitles-Detail 3 6 2 3 3 2" xfId="29429" xr:uid="{00000000-0005-0000-0000-00000A890000}"/>
    <cellStyle name="RowTitles-Detail 3 6 2 3 3 2 2" xfId="38210" xr:uid="{00000000-0005-0000-0000-00000B890000}"/>
    <cellStyle name="RowTitles-Detail 3 6 2 3 4" xfId="8217" xr:uid="{00000000-0005-0000-0000-00000C890000}"/>
    <cellStyle name="RowTitles-Detail 3 6 2 3 4 2" xfId="20506" xr:uid="{00000000-0005-0000-0000-00000D890000}"/>
    <cellStyle name="RowTitles-Detail 3 6 2 3 5" xfId="24640" xr:uid="{00000000-0005-0000-0000-00000E890000}"/>
    <cellStyle name="RowTitles-Detail 3 6 2 4" xfId="7842" xr:uid="{00000000-0005-0000-0000-00000F890000}"/>
    <cellStyle name="RowTitles-Detail 3 6 2 4 2" xfId="17841" xr:uid="{00000000-0005-0000-0000-000010890000}"/>
    <cellStyle name="RowTitles-Detail 3 6 2 5" xfId="10523" xr:uid="{00000000-0005-0000-0000-000011890000}"/>
    <cellStyle name="RowTitles-Detail 3 6 2 5 2" xfId="21020" xr:uid="{00000000-0005-0000-0000-000012890000}"/>
    <cellStyle name="RowTitles-Detail 3 6 2 5 2 2" xfId="33394" xr:uid="{00000000-0005-0000-0000-000013890000}"/>
    <cellStyle name="RowTitles-Detail 3 6 2 5 3" xfId="30505" xr:uid="{00000000-0005-0000-0000-000014890000}"/>
    <cellStyle name="RowTitles-Detail 3 6 2 6" xfId="10782" xr:uid="{00000000-0005-0000-0000-000015890000}"/>
    <cellStyle name="RowTitles-Detail 3 6 2 6 2" xfId="20470" xr:uid="{00000000-0005-0000-0000-000016890000}"/>
    <cellStyle name="RowTitles-Detail 3 6 2 6 2 2" xfId="33296" xr:uid="{00000000-0005-0000-0000-000017890000}"/>
    <cellStyle name="RowTitles-Detail 3 6 3" xfId="1020" xr:uid="{00000000-0005-0000-0000-000018890000}"/>
    <cellStyle name="RowTitles-Detail 3 6 3 2" xfId="3151" xr:uid="{00000000-0005-0000-0000-000019890000}"/>
    <cellStyle name="RowTitles-Detail 3 6 3 2 2" xfId="12792" xr:uid="{00000000-0005-0000-0000-00001A890000}"/>
    <cellStyle name="RowTitles-Detail 3 6 3 2 2 2" xfId="23192" xr:uid="{00000000-0005-0000-0000-00001B890000}"/>
    <cellStyle name="RowTitles-Detail 3 6 3 2 2 2 2" xfId="34729" xr:uid="{00000000-0005-0000-0000-00001C890000}"/>
    <cellStyle name="RowTitles-Detail 3 6 3 2 2 3" xfId="32073" xr:uid="{00000000-0005-0000-0000-00001D890000}"/>
    <cellStyle name="RowTitles-Detail 3 6 3 2 3" xfId="16439" xr:uid="{00000000-0005-0000-0000-00001E890000}"/>
    <cellStyle name="RowTitles-Detail 3 6 3 2 3 2" xfId="29105" xr:uid="{00000000-0005-0000-0000-00001F890000}"/>
    <cellStyle name="RowTitles-Detail 3 6 3 2 3 2 2" xfId="37892" xr:uid="{00000000-0005-0000-0000-000020890000}"/>
    <cellStyle name="RowTitles-Detail 3 6 3 2 4" xfId="6865" xr:uid="{00000000-0005-0000-0000-000021890000}"/>
    <cellStyle name="RowTitles-Detail 3 6 3 2 4 2" xfId="22256" xr:uid="{00000000-0005-0000-0000-000022890000}"/>
    <cellStyle name="RowTitles-Detail 3 6 3 2 5" xfId="17894" xr:uid="{00000000-0005-0000-0000-000023890000}"/>
    <cellStyle name="RowTitles-Detail 3 6 3 3" xfId="3798" xr:uid="{00000000-0005-0000-0000-000024890000}"/>
    <cellStyle name="RowTitles-Detail 3 6 3 3 2" xfId="13425" xr:uid="{00000000-0005-0000-0000-000025890000}"/>
    <cellStyle name="RowTitles-Detail 3 6 3 3 2 2" xfId="23786" xr:uid="{00000000-0005-0000-0000-000026890000}"/>
    <cellStyle name="RowTitles-Detail 3 6 3 3 2 2 2" xfId="35136" xr:uid="{00000000-0005-0000-0000-000027890000}"/>
    <cellStyle name="RowTitles-Detail 3 6 3 3 2 3" xfId="32527" xr:uid="{00000000-0005-0000-0000-000028890000}"/>
    <cellStyle name="RowTitles-Detail 3 6 3 3 3" xfId="17018" xr:uid="{00000000-0005-0000-0000-000029890000}"/>
    <cellStyle name="RowTitles-Detail 3 6 3 3 3 2" xfId="29684" xr:uid="{00000000-0005-0000-0000-00002A890000}"/>
    <cellStyle name="RowTitles-Detail 3 6 3 3 3 2 2" xfId="38463" xr:uid="{00000000-0005-0000-0000-00002B890000}"/>
    <cellStyle name="RowTitles-Detail 3 6 3 3 4" xfId="8372" xr:uid="{00000000-0005-0000-0000-00002C890000}"/>
    <cellStyle name="RowTitles-Detail 3 6 3 3 4 2" xfId="19884" xr:uid="{00000000-0005-0000-0000-00002D890000}"/>
    <cellStyle name="RowTitles-Detail 3 6 3 3 5" xfId="25400" xr:uid="{00000000-0005-0000-0000-00002E890000}"/>
    <cellStyle name="RowTitles-Detail 3 6 3 4" xfId="9166" xr:uid="{00000000-0005-0000-0000-00002F890000}"/>
    <cellStyle name="RowTitles-Detail 3 6 3 4 2" xfId="18808" xr:uid="{00000000-0005-0000-0000-000030890000}"/>
    <cellStyle name="RowTitles-Detail 3 6 3 5" xfId="14423" xr:uid="{00000000-0005-0000-0000-000031890000}"/>
    <cellStyle name="RowTitles-Detail 3 6 3 5 2" xfId="27116" xr:uid="{00000000-0005-0000-0000-000032890000}"/>
    <cellStyle name="RowTitles-Detail 3 6 3 5 2 2" xfId="35953" xr:uid="{00000000-0005-0000-0000-000033890000}"/>
    <cellStyle name="RowTitles-Detail 3 6 3 6" xfId="5371" xr:uid="{00000000-0005-0000-0000-000034890000}"/>
    <cellStyle name="RowTitles-Detail 3 6 3 6 2" xfId="20133" xr:uid="{00000000-0005-0000-0000-000035890000}"/>
    <cellStyle name="RowTitles-Detail 3 6 3 7" xfId="25706" xr:uid="{00000000-0005-0000-0000-000036890000}"/>
    <cellStyle name="RowTitles-Detail 3 6 4" xfId="1253" xr:uid="{00000000-0005-0000-0000-000037890000}"/>
    <cellStyle name="RowTitles-Detail 3 6 4 2" xfId="3152" xr:uid="{00000000-0005-0000-0000-000038890000}"/>
    <cellStyle name="RowTitles-Detail 3 6 4 2 2" xfId="12793" xr:uid="{00000000-0005-0000-0000-000039890000}"/>
    <cellStyle name="RowTitles-Detail 3 6 4 2 2 2" xfId="23193" xr:uid="{00000000-0005-0000-0000-00003A890000}"/>
    <cellStyle name="RowTitles-Detail 3 6 4 2 2 2 2" xfId="34730" xr:uid="{00000000-0005-0000-0000-00003B890000}"/>
    <cellStyle name="RowTitles-Detail 3 6 4 2 2 3" xfId="32074" xr:uid="{00000000-0005-0000-0000-00003C890000}"/>
    <cellStyle name="RowTitles-Detail 3 6 4 2 3" xfId="16440" xr:uid="{00000000-0005-0000-0000-00003D890000}"/>
    <cellStyle name="RowTitles-Detail 3 6 4 2 3 2" xfId="29106" xr:uid="{00000000-0005-0000-0000-00003E890000}"/>
    <cellStyle name="RowTitles-Detail 3 6 4 2 3 2 2" xfId="37893" xr:uid="{00000000-0005-0000-0000-00003F890000}"/>
    <cellStyle name="RowTitles-Detail 3 6 4 2 4" xfId="7088" xr:uid="{00000000-0005-0000-0000-000040890000}"/>
    <cellStyle name="RowTitles-Detail 3 6 4 2 4 2" xfId="19555" xr:uid="{00000000-0005-0000-0000-000041890000}"/>
    <cellStyle name="RowTitles-Detail 3 6 4 2 5" xfId="18367" xr:uid="{00000000-0005-0000-0000-000042890000}"/>
    <cellStyle name="RowTitles-Detail 3 6 4 3" xfId="4031" xr:uid="{00000000-0005-0000-0000-000043890000}"/>
    <cellStyle name="RowTitles-Detail 3 6 4 3 2" xfId="13653" xr:uid="{00000000-0005-0000-0000-000044890000}"/>
    <cellStyle name="RowTitles-Detail 3 6 4 3 2 2" xfId="24005" xr:uid="{00000000-0005-0000-0000-000045890000}"/>
    <cellStyle name="RowTitles-Detail 3 6 4 3 2 2 2" xfId="35284" xr:uid="{00000000-0005-0000-0000-000046890000}"/>
    <cellStyle name="RowTitles-Detail 3 6 4 3 2 3" xfId="32698" xr:uid="{00000000-0005-0000-0000-000047890000}"/>
    <cellStyle name="RowTitles-Detail 3 6 4 3 3" xfId="17231" xr:uid="{00000000-0005-0000-0000-000048890000}"/>
    <cellStyle name="RowTitles-Detail 3 6 4 3 3 2" xfId="29897" xr:uid="{00000000-0005-0000-0000-000049890000}"/>
    <cellStyle name="RowTitles-Detail 3 6 4 3 3 2 2" xfId="38674" xr:uid="{00000000-0005-0000-0000-00004A890000}"/>
    <cellStyle name="RowTitles-Detail 3 6 4 3 4" xfId="8596" xr:uid="{00000000-0005-0000-0000-00004B890000}"/>
    <cellStyle name="RowTitles-Detail 3 6 4 3 4 2" xfId="26015" xr:uid="{00000000-0005-0000-0000-00004C890000}"/>
    <cellStyle name="RowTitles-Detail 3 6 4 3 5" xfId="19011" xr:uid="{00000000-0005-0000-0000-00004D890000}"/>
    <cellStyle name="RowTitles-Detail 3 6 4 4" xfId="9392" xr:uid="{00000000-0005-0000-0000-00004E890000}"/>
    <cellStyle name="RowTitles-Detail 3 6 4 4 2" xfId="26390" xr:uid="{00000000-0005-0000-0000-00004F890000}"/>
    <cellStyle name="RowTitles-Detail 3 6 4 5" xfId="10924" xr:uid="{00000000-0005-0000-0000-000050890000}"/>
    <cellStyle name="RowTitles-Detail 3 6 4 5 2" xfId="21364" xr:uid="{00000000-0005-0000-0000-000051890000}"/>
    <cellStyle name="RowTitles-Detail 3 6 4 5 2 2" xfId="33569" xr:uid="{00000000-0005-0000-0000-000052890000}"/>
    <cellStyle name="RowTitles-Detail 3 6 4 5 3" xfId="30713" xr:uid="{00000000-0005-0000-0000-000053890000}"/>
    <cellStyle name="RowTitles-Detail 3 6 4 6" xfId="14631" xr:uid="{00000000-0005-0000-0000-000054890000}"/>
    <cellStyle name="RowTitles-Detail 3 6 4 6 2" xfId="27316" xr:uid="{00000000-0005-0000-0000-000055890000}"/>
    <cellStyle name="RowTitles-Detail 3 6 4 6 2 2" xfId="36145" xr:uid="{00000000-0005-0000-0000-000056890000}"/>
    <cellStyle name="RowTitles-Detail 3 6 4 7" xfId="5547" xr:uid="{00000000-0005-0000-0000-000057890000}"/>
    <cellStyle name="RowTitles-Detail 3 6 4 7 2" xfId="19437" xr:uid="{00000000-0005-0000-0000-000058890000}"/>
    <cellStyle name="RowTitles-Detail 3 6 4 8" xfId="19182" xr:uid="{00000000-0005-0000-0000-000059890000}"/>
    <cellStyle name="RowTitles-Detail 3 6 5" xfId="1470" xr:uid="{00000000-0005-0000-0000-00005A890000}"/>
    <cellStyle name="RowTitles-Detail 3 6 5 2" xfId="3153" xr:uid="{00000000-0005-0000-0000-00005B890000}"/>
    <cellStyle name="RowTitles-Detail 3 6 5 2 2" xfId="12794" xr:uid="{00000000-0005-0000-0000-00005C890000}"/>
    <cellStyle name="RowTitles-Detail 3 6 5 2 2 2" xfId="23194" xr:uid="{00000000-0005-0000-0000-00005D890000}"/>
    <cellStyle name="RowTitles-Detail 3 6 5 2 2 2 2" xfId="34731" xr:uid="{00000000-0005-0000-0000-00005E890000}"/>
    <cellStyle name="RowTitles-Detail 3 6 5 2 2 3" xfId="32075" xr:uid="{00000000-0005-0000-0000-00005F890000}"/>
    <cellStyle name="RowTitles-Detail 3 6 5 2 3" xfId="16441" xr:uid="{00000000-0005-0000-0000-000060890000}"/>
    <cellStyle name="RowTitles-Detail 3 6 5 2 3 2" xfId="29107" xr:uid="{00000000-0005-0000-0000-000061890000}"/>
    <cellStyle name="RowTitles-Detail 3 6 5 2 3 2 2" xfId="37894" xr:uid="{00000000-0005-0000-0000-000062890000}"/>
    <cellStyle name="RowTitles-Detail 3 6 5 2 4" xfId="7716" xr:uid="{00000000-0005-0000-0000-000063890000}"/>
    <cellStyle name="RowTitles-Detail 3 6 5 2 4 2" xfId="18087" xr:uid="{00000000-0005-0000-0000-000064890000}"/>
    <cellStyle name="RowTitles-Detail 3 6 5 2 5" xfId="24754" xr:uid="{00000000-0005-0000-0000-000065890000}"/>
    <cellStyle name="RowTitles-Detail 3 6 5 3" xfId="4248" xr:uid="{00000000-0005-0000-0000-000066890000}"/>
    <cellStyle name="RowTitles-Detail 3 6 5 3 2" xfId="13870" xr:uid="{00000000-0005-0000-0000-000067890000}"/>
    <cellStyle name="RowTitles-Detail 3 6 5 3 2 2" xfId="24212" xr:uid="{00000000-0005-0000-0000-000068890000}"/>
    <cellStyle name="RowTitles-Detail 3 6 5 3 2 2 2" xfId="35425" xr:uid="{00000000-0005-0000-0000-000069890000}"/>
    <cellStyle name="RowTitles-Detail 3 6 5 3 2 3" xfId="32860" xr:uid="{00000000-0005-0000-0000-00006A890000}"/>
    <cellStyle name="RowTitles-Detail 3 6 5 3 3" xfId="17430" xr:uid="{00000000-0005-0000-0000-00006B890000}"/>
    <cellStyle name="RowTitles-Detail 3 6 5 3 3 2" xfId="30096" xr:uid="{00000000-0005-0000-0000-00006C890000}"/>
    <cellStyle name="RowTitles-Detail 3 6 5 3 3 2 2" xfId="38873" xr:uid="{00000000-0005-0000-0000-00006D890000}"/>
    <cellStyle name="RowTitles-Detail 3 6 5 3 4" xfId="10039" xr:uid="{00000000-0005-0000-0000-00006E890000}"/>
    <cellStyle name="RowTitles-Detail 3 6 5 3 4 2" xfId="19969" xr:uid="{00000000-0005-0000-0000-00006F890000}"/>
    <cellStyle name="RowTitles-Detail 3 6 5 3 5" xfId="5421" xr:uid="{00000000-0005-0000-0000-000070890000}"/>
    <cellStyle name="RowTitles-Detail 3 6 5 4" xfId="11141" xr:uid="{00000000-0005-0000-0000-000071890000}"/>
    <cellStyle name="RowTitles-Detail 3 6 5 4 2" xfId="21572" xr:uid="{00000000-0005-0000-0000-000072890000}"/>
    <cellStyle name="RowTitles-Detail 3 6 5 4 2 2" xfId="33710" xr:uid="{00000000-0005-0000-0000-000073890000}"/>
    <cellStyle name="RowTitles-Detail 3 6 5 4 3" xfId="30875" xr:uid="{00000000-0005-0000-0000-000074890000}"/>
    <cellStyle name="RowTitles-Detail 3 6 5 5" xfId="14848" xr:uid="{00000000-0005-0000-0000-000075890000}"/>
    <cellStyle name="RowTitles-Detail 3 6 5 5 2" xfId="27525" xr:uid="{00000000-0005-0000-0000-000076890000}"/>
    <cellStyle name="RowTitles-Detail 3 6 5 5 2 2" xfId="36344" xr:uid="{00000000-0005-0000-0000-000077890000}"/>
    <cellStyle name="RowTitles-Detail 3 6 5 6" xfId="6169" xr:uid="{00000000-0005-0000-0000-000078890000}"/>
    <cellStyle name="RowTitles-Detail 3 6 5 6 2" xfId="6909" xr:uid="{00000000-0005-0000-0000-000079890000}"/>
    <cellStyle name="RowTitles-Detail 3 6 5 7" xfId="20274" xr:uid="{00000000-0005-0000-0000-00007A890000}"/>
    <cellStyle name="RowTitles-Detail 3 6 6" xfId="1672" xr:uid="{00000000-0005-0000-0000-00007B890000}"/>
    <cellStyle name="RowTitles-Detail 3 6 6 2" xfId="3154" xr:uid="{00000000-0005-0000-0000-00007C890000}"/>
    <cellStyle name="RowTitles-Detail 3 6 6 2 2" xfId="12795" xr:uid="{00000000-0005-0000-0000-00007D890000}"/>
    <cellStyle name="RowTitles-Detail 3 6 6 2 2 2" xfId="23195" xr:uid="{00000000-0005-0000-0000-00007E890000}"/>
    <cellStyle name="RowTitles-Detail 3 6 6 2 2 2 2" xfId="34732" xr:uid="{00000000-0005-0000-0000-00007F890000}"/>
    <cellStyle name="RowTitles-Detail 3 6 6 2 2 3" xfId="32076" xr:uid="{00000000-0005-0000-0000-000080890000}"/>
    <cellStyle name="RowTitles-Detail 3 6 6 2 3" xfId="16442" xr:uid="{00000000-0005-0000-0000-000081890000}"/>
    <cellStyle name="RowTitles-Detail 3 6 6 2 3 2" xfId="29108" xr:uid="{00000000-0005-0000-0000-000082890000}"/>
    <cellStyle name="RowTitles-Detail 3 6 6 2 3 2 2" xfId="37895" xr:uid="{00000000-0005-0000-0000-000083890000}"/>
    <cellStyle name="RowTitles-Detail 3 6 6 2 4" xfId="7717" xr:uid="{00000000-0005-0000-0000-000084890000}"/>
    <cellStyle name="RowTitles-Detail 3 6 6 2 4 2" xfId="5374" xr:uid="{00000000-0005-0000-0000-000085890000}"/>
    <cellStyle name="RowTitles-Detail 3 6 6 2 5" xfId="18794" xr:uid="{00000000-0005-0000-0000-000086890000}"/>
    <cellStyle name="RowTitles-Detail 3 6 6 3" xfId="4450" xr:uid="{00000000-0005-0000-0000-000087890000}"/>
    <cellStyle name="RowTitles-Detail 3 6 6 3 2" xfId="14072" xr:uid="{00000000-0005-0000-0000-000088890000}"/>
    <cellStyle name="RowTitles-Detail 3 6 6 3 2 2" xfId="24404" xr:uid="{00000000-0005-0000-0000-000089890000}"/>
    <cellStyle name="RowTitles-Detail 3 6 6 3 2 2 2" xfId="35556" xr:uid="{00000000-0005-0000-0000-00008A890000}"/>
    <cellStyle name="RowTitles-Detail 3 6 6 3 2 3" xfId="33012" xr:uid="{00000000-0005-0000-0000-00008B890000}"/>
    <cellStyle name="RowTitles-Detail 3 6 6 3 3" xfId="17617" xr:uid="{00000000-0005-0000-0000-00008C890000}"/>
    <cellStyle name="RowTitles-Detail 3 6 6 3 3 2" xfId="30283" xr:uid="{00000000-0005-0000-0000-00008D890000}"/>
    <cellStyle name="RowTitles-Detail 3 6 6 3 3 2 2" xfId="39060" xr:uid="{00000000-0005-0000-0000-00008E890000}"/>
    <cellStyle name="RowTitles-Detail 3 6 6 3 4" xfId="10040" xr:uid="{00000000-0005-0000-0000-00008F890000}"/>
    <cellStyle name="RowTitles-Detail 3 6 6 3 4 2" xfId="17876" xr:uid="{00000000-0005-0000-0000-000090890000}"/>
    <cellStyle name="RowTitles-Detail 3 6 6 3 5" xfId="25994" xr:uid="{00000000-0005-0000-0000-000091890000}"/>
    <cellStyle name="RowTitles-Detail 3 6 6 4" xfId="11343" xr:uid="{00000000-0005-0000-0000-000092890000}"/>
    <cellStyle name="RowTitles-Detail 3 6 6 4 2" xfId="21768" xr:uid="{00000000-0005-0000-0000-000093890000}"/>
    <cellStyle name="RowTitles-Detail 3 6 6 4 2 2" xfId="33841" xr:uid="{00000000-0005-0000-0000-000094890000}"/>
    <cellStyle name="RowTitles-Detail 3 6 6 4 3" xfId="31027" xr:uid="{00000000-0005-0000-0000-000095890000}"/>
    <cellStyle name="RowTitles-Detail 3 6 6 5" xfId="15050" xr:uid="{00000000-0005-0000-0000-000096890000}"/>
    <cellStyle name="RowTitles-Detail 3 6 6 5 2" xfId="27719" xr:uid="{00000000-0005-0000-0000-000097890000}"/>
    <cellStyle name="RowTitles-Detail 3 6 6 5 2 2" xfId="36531" xr:uid="{00000000-0005-0000-0000-000098890000}"/>
    <cellStyle name="RowTitles-Detail 3 6 6 6" xfId="6170" xr:uid="{00000000-0005-0000-0000-000099890000}"/>
    <cellStyle name="RowTitles-Detail 3 6 6 6 2" xfId="18525" xr:uid="{00000000-0005-0000-0000-00009A890000}"/>
    <cellStyle name="RowTitles-Detail 3 6 6 7" xfId="18675" xr:uid="{00000000-0005-0000-0000-00009B890000}"/>
    <cellStyle name="RowTitles-Detail 3 6 7" xfId="3149" xr:uid="{00000000-0005-0000-0000-00009C890000}"/>
    <cellStyle name="RowTitles-Detail 3 6 7 2" xfId="12790" xr:uid="{00000000-0005-0000-0000-00009D890000}"/>
    <cellStyle name="RowTitles-Detail 3 6 7 2 2" xfId="23190" xr:uid="{00000000-0005-0000-0000-00009E890000}"/>
    <cellStyle name="RowTitles-Detail 3 6 7 2 2 2" xfId="34727" xr:uid="{00000000-0005-0000-0000-00009F890000}"/>
    <cellStyle name="RowTitles-Detail 3 6 7 2 3" xfId="32071" xr:uid="{00000000-0005-0000-0000-0000A0890000}"/>
    <cellStyle name="RowTitles-Detail 3 6 7 3" xfId="16437" xr:uid="{00000000-0005-0000-0000-0000A1890000}"/>
    <cellStyle name="RowTitles-Detail 3 6 7 3 2" xfId="29103" xr:uid="{00000000-0005-0000-0000-0000A2890000}"/>
    <cellStyle name="RowTitles-Detail 3 6 7 3 2 2" xfId="37890" xr:uid="{00000000-0005-0000-0000-0000A3890000}"/>
    <cellStyle name="RowTitles-Detail 3 6 7 4" xfId="6427" xr:uid="{00000000-0005-0000-0000-0000A4890000}"/>
    <cellStyle name="RowTitles-Detail 3 6 7 4 2" xfId="25636" xr:uid="{00000000-0005-0000-0000-0000A5890000}"/>
    <cellStyle name="RowTitles-Detail 3 6 7 5" xfId="17976" xr:uid="{00000000-0005-0000-0000-0000A6890000}"/>
    <cellStyle name="RowTitles-Detail 3 6 8" xfId="8903" xr:uid="{00000000-0005-0000-0000-0000A7890000}"/>
    <cellStyle name="RowTitles-Detail 3 6 8 2" xfId="19480" xr:uid="{00000000-0005-0000-0000-0000A8890000}"/>
    <cellStyle name="RowTitles-Detail 3 6 9" xfId="10250" xr:uid="{00000000-0005-0000-0000-0000A9890000}"/>
    <cellStyle name="RowTitles-Detail 3 6 9 2" xfId="25020" xr:uid="{00000000-0005-0000-0000-0000AA890000}"/>
    <cellStyle name="RowTitles-Detail 3 6 9 2 2" xfId="35678" xr:uid="{00000000-0005-0000-0000-0000AB890000}"/>
    <cellStyle name="RowTitles-Detail 3 6_STUD aligned by INSTIT" xfId="5093" xr:uid="{00000000-0005-0000-0000-0000AC890000}"/>
    <cellStyle name="RowTitles-Detail 3 7" xfId="614" xr:uid="{00000000-0005-0000-0000-0000AD890000}"/>
    <cellStyle name="RowTitles-Detail 3 7 2" xfId="3155" xr:uid="{00000000-0005-0000-0000-0000AE890000}"/>
    <cellStyle name="RowTitles-Detail 3 7 2 2" xfId="12796" xr:uid="{00000000-0005-0000-0000-0000AF890000}"/>
    <cellStyle name="RowTitles-Detail 3 7 2 2 2" xfId="23196" xr:uid="{00000000-0005-0000-0000-0000B0890000}"/>
    <cellStyle name="RowTitles-Detail 3 7 2 2 2 2" xfId="34733" xr:uid="{00000000-0005-0000-0000-0000B1890000}"/>
    <cellStyle name="RowTitles-Detail 3 7 2 2 3" xfId="32077" xr:uid="{00000000-0005-0000-0000-0000B2890000}"/>
    <cellStyle name="RowTitles-Detail 3 7 2 3" xfId="16443" xr:uid="{00000000-0005-0000-0000-0000B3890000}"/>
    <cellStyle name="RowTitles-Detail 3 7 2 3 2" xfId="29109" xr:uid="{00000000-0005-0000-0000-0000B4890000}"/>
    <cellStyle name="RowTitles-Detail 3 7 2 3 2 2" xfId="37896" xr:uid="{00000000-0005-0000-0000-0000B5890000}"/>
    <cellStyle name="RowTitles-Detail 3 7 2 4" xfId="6623" xr:uid="{00000000-0005-0000-0000-0000B6890000}"/>
    <cellStyle name="RowTitles-Detail 3 7 2 4 2" xfId="24796" xr:uid="{00000000-0005-0000-0000-0000B7890000}"/>
    <cellStyle name="RowTitles-Detail 3 7 2 5" xfId="20405" xr:uid="{00000000-0005-0000-0000-0000B8890000}"/>
    <cellStyle name="RowTitles-Detail 3 7 3" xfId="3427" xr:uid="{00000000-0005-0000-0000-0000B9890000}"/>
    <cellStyle name="RowTitles-Detail 3 7 3 2" xfId="13064" xr:uid="{00000000-0005-0000-0000-0000BA890000}"/>
    <cellStyle name="RowTitles-Detail 3 7 3 2 2" xfId="23432" xr:uid="{00000000-0005-0000-0000-0000BB890000}"/>
    <cellStyle name="RowTitles-Detail 3 7 3 2 2 2" xfId="34920" xr:uid="{00000000-0005-0000-0000-0000BC890000}"/>
    <cellStyle name="RowTitles-Detail 3 7 3 2 3" xfId="32276" xr:uid="{00000000-0005-0000-0000-0000BD890000}"/>
    <cellStyle name="RowTitles-Detail 3 7 3 3" xfId="16675" xr:uid="{00000000-0005-0000-0000-0000BE890000}"/>
    <cellStyle name="RowTitles-Detail 3 7 3 3 2" xfId="29341" xr:uid="{00000000-0005-0000-0000-0000BF890000}"/>
    <cellStyle name="RowTitles-Detail 3 7 3 3 2 2" xfId="38124" xr:uid="{00000000-0005-0000-0000-0000C0890000}"/>
    <cellStyle name="RowTitles-Detail 3 7 3 4" xfId="8126" xr:uid="{00000000-0005-0000-0000-0000C1890000}"/>
    <cellStyle name="RowTitles-Detail 3 7 3 4 2" xfId="25941" xr:uid="{00000000-0005-0000-0000-0000C2890000}"/>
    <cellStyle name="RowTitles-Detail 3 7 3 5" xfId="19497" xr:uid="{00000000-0005-0000-0000-0000C3890000}"/>
    <cellStyle name="RowTitles-Detail 3 7 4" xfId="8758" xr:uid="{00000000-0005-0000-0000-0000C4890000}"/>
    <cellStyle name="RowTitles-Detail 3 7 4 2" xfId="26682" xr:uid="{00000000-0005-0000-0000-0000C5890000}"/>
    <cellStyle name="RowTitles-Detail 3 7 5" xfId="10414" xr:uid="{00000000-0005-0000-0000-0000C6890000}"/>
    <cellStyle name="RowTitles-Detail 3 7 5 2" xfId="20923" xr:uid="{00000000-0005-0000-0000-0000C7890000}"/>
    <cellStyle name="RowTitles-Detail 3 7 5 2 2" xfId="33349" xr:uid="{00000000-0005-0000-0000-0000C8890000}"/>
    <cellStyle name="RowTitles-Detail 3 7 5 3" xfId="30454" xr:uid="{00000000-0005-0000-0000-0000C9890000}"/>
    <cellStyle name="RowTitles-Detail 3 7 6" xfId="10305" xr:uid="{00000000-0005-0000-0000-0000CA890000}"/>
    <cellStyle name="RowTitles-Detail 3 7 6 2" xfId="19520" xr:uid="{00000000-0005-0000-0000-0000CB890000}"/>
    <cellStyle name="RowTitles-Detail 3 7 6 2 2" xfId="33243" xr:uid="{00000000-0005-0000-0000-0000CC890000}"/>
    <cellStyle name="RowTitles-Detail 3 8" xfId="910" xr:uid="{00000000-0005-0000-0000-0000CD890000}"/>
    <cellStyle name="RowTitles-Detail 3 8 2" xfId="3156" xr:uid="{00000000-0005-0000-0000-0000CE890000}"/>
    <cellStyle name="RowTitles-Detail 3 8 2 2" xfId="12797" xr:uid="{00000000-0005-0000-0000-0000CF890000}"/>
    <cellStyle name="RowTitles-Detail 3 8 2 2 2" xfId="23197" xr:uid="{00000000-0005-0000-0000-0000D0890000}"/>
    <cellStyle name="RowTitles-Detail 3 8 2 2 2 2" xfId="34734" xr:uid="{00000000-0005-0000-0000-0000D1890000}"/>
    <cellStyle name="RowTitles-Detail 3 8 2 2 3" xfId="32078" xr:uid="{00000000-0005-0000-0000-0000D2890000}"/>
    <cellStyle name="RowTitles-Detail 3 8 2 3" xfId="16444" xr:uid="{00000000-0005-0000-0000-0000D3890000}"/>
    <cellStyle name="RowTitles-Detail 3 8 2 3 2" xfId="29110" xr:uid="{00000000-0005-0000-0000-0000D4890000}"/>
    <cellStyle name="RowTitles-Detail 3 8 2 3 2 2" xfId="37897" xr:uid="{00000000-0005-0000-0000-0000D5890000}"/>
    <cellStyle name="RowTitles-Detail 3 8 2 4" xfId="6609" xr:uid="{00000000-0005-0000-0000-0000D6890000}"/>
    <cellStyle name="RowTitles-Detail 3 8 2 4 2" xfId="26785" xr:uid="{00000000-0005-0000-0000-0000D7890000}"/>
    <cellStyle name="RowTitles-Detail 3 8 2 5" xfId="4660" xr:uid="{00000000-0005-0000-0000-0000D8890000}"/>
    <cellStyle name="RowTitles-Detail 3 8 3" xfId="3689" xr:uid="{00000000-0005-0000-0000-0000D9890000}"/>
    <cellStyle name="RowTitles-Detail 3 8 3 2" xfId="13316" xr:uid="{00000000-0005-0000-0000-0000DA890000}"/>
    <cellStyle name="RowTitles-Detail 3 8 3 2 2" xfId="23681" xr:uid="{00000000-0005-0000-0000-0000DB890000}"/>
    <cellStyle name="RowTitles-Detail 3 8 3 2 2 2" xfId="35077" xr:uid="{00000000-0005-0000-0000-0000DC890000}"/>
    <cellStyle name="RowTitles-Detail 3 8 3 2 3" xfId="32456" xr:uid="{00000000-0005-0000-0000-0000DD890000}"/>
    <cellStyle name="RowTitles-Detail 3 8 3 3" xfId="16917" xr:uid="{00000000-0005-0000-0000-0000DE890000}"/>
    <cellStyle name="RowTitles-Detail 3 8 3 3 2" xfId="29583" xr:uid="{00000000-0005-0000-0000-0000DF890000}"/>
    <cellStyle name="RowTitles-Detail 3 8 3 3 2 2" xfId="38362" xr:uid="{00000000-0005-0000-0000-0000E0890000}"/>
    <cellStyle name="RowTitles-Detail 3 8 3 4" xfId="8112" xr:uid="{00000000-0005-0000-0000-0000E1890000}"/>
    <cellStyle name="RowTitles-Detail 3 8 3 4 2" xfId="25928" xr:uid="{00000000-0005-0000-0000-0000E2890000}"/>
    <cellStyle name="RowTitles-Detail 3 8 3 5" xfId="20794" xr:uid="{00000000-0005-0000-0000-0000E3890000}"/>
    <cellStyle name="RowTitles-Detail 3 8 4" xfId="8011" xr:uid="{00000000-0005-0000-0000-0000E4890000}"/>
    <cellStyle name="RowTitles-Detail 3 8 4 2" xfId="20337" xr:uid="{00000000-0005-0000-0000-0000E5890000}"/>
    <cellStyle name="RowTitles-Detail 3 8 5" xfId="14318" xr:uid="{00000000-0005-0000-0000-0000E6890000}"/>
    <cellStyle name="RowTitles-Detail 3 8 5 2" xfId="27017" xr:uid="{00000000-0005-0000-0000-0000E7890000}"/>
    <cellStyle name="RowTitles-Detail 3 8 5 2 2" xfId="35856" xr:uid="{00000000-0005-0000-0000-0000E8890000}"/>
    <cellStyle name="RowTitles-Detail 3 8 6" xfId="5163" xr:uid="{00000000-0005-0000-0000-0000E9890000}"/>
    <cellStyle name="RowTitles-Detail 3 8 6 2" xfId="19087" xr:uid="{00000000-0005-0000-0000-0000EA890000}"/>
    <cellStyle name="RowTitles-Detail 3 8 7" xfId="25887" xr:uid="{00000000-0005-0000-0000-0000EB890000}"/>
    <cellStyle name="RowTitles-Detail 3 9" xfId="585" xr:uid="{00000000-0005-0000-0000-0000EC890000}"/>
    <cellStyle name="RowTitles-Detail 3 9 2" xfId="3157" xr:uid="{00000000-0005-0000-0000-0000ED890000}"/>
    <cellStyle name="RowTitles-Detail 3 9 2 2" xfId="12798" xr:uid="{00000000-0005-0000-0000-0000EE890000}"/>
    <cellStyle name="RowTitles-Detail 3 9 2 2 2" xfId="23198" xr:uid="{00000000-0005-0000-0000-0000EF890000}"/>
    <cellStyle name="RowTitles-Detail 3 9 2 2 2 2" xfId="34735" xr:uid="{00000000-0005-0000-0000-0000F0890000}"/>
    <cellStyle name="RowTitles-Detail 3 9 2 2 3" xfId="32079" xr:uid="{00000000-0005-0000-0000-0000F1890000}"/>
    <cellStyle name="RowTitles-Detail 3 9 2 3" xfId="16445" xr:uid="{00000000-0005-0000-0000-0000F2890000}"/>
    <cellStyle name="RowTitles-Detail 3 9 2 3 2" xfId="29111" xr:uid="{00000000-0005-0000-0000-0000F3890000}"/>
    <cellStyle name="RowTitles-Detail 3 9 2 3 2 2" xfId="37898" xr:uid="{00000000-0005-0000-0000-0000F4890000}"/>
    <cellStyle name="RowTitles-Detail 3 9 2 4" xfId="6742" xr:uid="{00000000-0005-0000-0000-0000F5890000}"/>
    <cellStyle name="RowTitles-Detail 3 9 2 4 2" xfId="17997" xr:uid="{00000000-0005-0000-0000-0000F6890000}"/>
    <cellStyle name="RowTitles-Detail 3 9 2 5" xfId="19027" xr:uid="{00000000-0005-0000-0000-0000F7890000}"/>
    <cellStyle name="RowTitles-Detail 3 9 3" xfId="3405" xr:uid="{00000000-0005-0000-0000-0000F8890000}"/>
    <cellStyle name="RowTitles-Detail 3 9 3 2" xfId="13044" xr:uid="{00000000-0005-0000-0000-0000F9890000}"/>
    <cellStyle name="RowTitles-Detail 3 9 3 2 2" xfId="23412" xr:uid="{00000000-0005-0000-0000-0000FA890000}"/>
    <cellStyle name="RowTitles-Detail 3 9 3 2 2 2" xfId="34907" xr:uid="{00000000-0005-0000-0000-0000FB890000}"/>
    <cellStyle name="RowTitles-Detail 3 9 3 2 3" xfId="32261" xr:uid="{00000000-0005-0000-0000-0000FC890000}"/>
    <cellStyle name="RowTitles-Detail 3 9 3 3" xfId="16654" xr:uid="{00000000-0005-0000-0000-0000FD890000}"/>
    <cellStyle name="RowTitles-Detail 3 9 3 3 2" xfId="29320" xr:uid="{00000000-0005-0000-0000-0000FE890000}"/>
    <cellStyle name="RowTitles-Detail 3 9 3 3 2 2" xfId="38105" xr:uid="{00000000-0005-0000-0000-0000FF890000}"/>
    <cellStyle name="RowTitles-Detail 3 9 3 4" xfId="8247" xr:uid="{00000000-0005-0000-0000-0000008A0000}"/>
    <cellStyle name="RowTitles-Detail 3 9 3 4 2" xfId="21295" xr:uid="{00000000-0005-0000-0000-0000018A0000}"/>
    <cellStyle name="RowTitles-Detail 3 9 3 5" xfId="21305" xr:uid="{00000000-0005-0000-0000-0000028A0000}"/>
    <cellStyle name="RowTitles-Detail 3 9 4" xfId="9038" xr:uid="{00000000-0005-0000-0000-0000038A0000}"/>
    <cellStyle name="RowTitles-Detail 3 9 4 2" xfId="19150" xr:uid="{00000000-0005-0000-0000-0000048A0000}"/>
    <cellStyle name="RowTitles-Detail 3 9 5" xfId="10386" xr:uid="{00000000-0005-0000-0000-0000058A0000}"/>
    <cellStyle name="RowTitles-Detail 3 9 5 2" xfId="20899" xr:uid="{00000000-0005-0000-0000-0000068A0000}"/>
    <cellStyle name="RowTitles-Detail 3 9 5 2 2" xfId="33336" xr:uid="{00000000-0005-0000-0000-0000078A0000}"/>
    <cellStyle name="RowTitles-Detail 3 9 5 3" xfId="30439" xr:uid="{00000000-0005-0000-0000-0000088A0000}"/>
    <cellStyle name="RowTitles-Detail 3 9 6" xfId="10188" xr:uid="{00000000-0005-0000-0000-0000098A0000}"/>
    <cellStyle name="RowTitles-Detail 3 9 6 2" xfId="26384" xr:uid="{00000000-0005-0000-0000-00000A8A0000}"/>
    <cellStyle name="RowTitles-Detail 3 9 6 2 2" xfId="35751" xr:uid="{00000000-0005-0000-0000-00000B8A0000}"/>
    <cellStyle name="RowTitles-Detail 3 9 7" xfId="5272" xr:uid="{00000000-0005-0000-0000-00000C8A0000}"/>
    <cellStyle name="RowTitles-Detail 3 9 7 2" xfId="26665" xr:uid="{00000000-0005-0000-0000-00000D8A0000}"/>
    <cellStyle name="RowTitles-Detail 3 9 8" xfId="19176" xr:uid="{00000000-0005-0000-0000-00000E8A0000}"/>
    <cellStyle name="RowTitles-Detail 3_STUD aligned by INSTIT" xfId="5078" xr:uid="{00000000-0005-0000-0000-00000F8A0000}"/>
    <cellStyle name="RowTitles-Detail 4" xfId="256" xr:uid="{00000000-0005-0000-0000-0000108A0000}"/>
    <cellStyle name="RowTitles-Detail 4 10" xfId="1000" xr:uid="{00000000-0005-0000-0000-0000118A0000}"/>
    <cellStyle name="RowTitles-Detail 4 10 2" xfId="3159" xr:uid="{00000000-0005-0000-0000-0000128A0000}"/>
    <cellStyle name="RowTitles-Detail 4 10 2 2" xfId="12800" xr:uid="{00000000-0005-0000-0000-0000138A0000}"/>
    <cellStyle name="RowTitles-Detail 4 10 2 2 2" xfId="23200" xr:uid="{00000000-0005-0000-0000-0000148A0000}"/>
    <cellStyle name="RowTitles-Detail 4 10 2 2 2 2" xfId="34737" xr:uid="{00000000-0005-0000-0000-0000158A0000}"/>
    <cellStyle name="RowTitles-Detail 4 10 2 2 3" xfId="32081" xr:uid="{00000000-0005-0000-0000-0000168A0000}"/>
    <cellStyle name="RowTitles-Detail 4 10 2 3" xfId="16447" xr:uid="{00000000-0005-0000-0000-0000178A0000}"/>
    <cellStyle name="RowTitles-Detail 4 10 2 3 2" xfId="29113" xr:uid="{00000000-0005-0000-0000-0000188A0000}"/>
    <cellStyle name="RowTitles-Detail 4 10 2 3 2 2" xfId="37900" xr:uid="{00000000-0005-0000-0000-0000198A0000}"/>
    <cellStyle name="RowTitles-Detail 4 10 2 4" xfId="7718" xr:uid="{00000000-0005-0000-0000-00001A8A0000}"/>
    <cellStyle name="RowTitles-Detail 4 10 2 4 2" xfId="28165" xr:uid="{00000000-0005-0000-0000-00001B8A0000}"/>
    <cellStyle name="RowTitles-Detail 4 10 2 5" xfId="4898" xr:uid="{00000000-0005-0000-0000-00001C8A0000}"/>
    <cellStyle name="RowTitles-Detail 4 10 3" xfId="3778" xr:uid="{00000000-0005-0000-0000-00001D8A0000}"/>
    <cellStyle name="RowTitles-Detail 4 10 3 2" xfId="13405" xr:uid="{00000000-0005-0000-0000-00001E8A0000}"/>
    <cellStyle name="RowTitles-Detail 4 10 3 2 2" xfId="23768" xr:uid="{00000000-0005-0000-0000-00001F8A0000}"/>
    <cellStyle name="RowTitles-Detail 4 10 3 2 2 2" xfId="35127" xr:uid="{00000000-0005-0000-0000-0000208A0000}"/>
    <cellStyle name="RowTitles-Detail 4 10 3 2 3" xfId="32514" xr:uid="{00000000-0005-0000-0000-0000218A0000}"/>
    <cellStyle name="RowTitles-Detail 4 10 3 3" xfId="17000" xr:uid="{00000000-0005-0000-0000-0000228A0000}"/>
    <cellStyle name="RowTitles-Detail 4 10 3 3 2" xfId="29666" xr:uid="{00000000-0005-0000-0000-0000238A0000}"/>
    <cellStyle name="RowTitles-Detail 4 10 3 3 2 2" xfId="38445" xr:uid="{00000000-0005-0000-0000-0000248A0000}"/>
    <cellStyle name="RowTitles-Detail 4 10 3 4" xfId="10041" xr:uid="{00000000-0005-0000-0000-0000258A0000}"/>
    <cellStyle name="RowTitles-Detail 4 10 3 4 2" xfId="19426" xr:uid="{00000000-0005-0000-0000-0000268A0000}"/>
    <cellStyle name="RowTitles-Detail 4 10 3 5" xfId="26266" xr:uid="{00000000-0005-0000-0000-0000278A0000}"/>
    <cellStyle name="RowTitles-Detail 4 10 4" xfId="10729" xr:uid="{00000000-0005-0000-0000-0000288A0000}"/>
    <cellStyle name="RowTitles-Detail 4 10 4 2" xfId="21201" xr:uid="{00000000-0005-0000-0000-0000298A0000}"/>
    <cellStyle name="RowTitles-Detail 4 10 4 2 2" xfId="33477" xr:uid="{00000000-0005-0000-0000-00002A8A0000}"/>
    <cellStyle name="RowTitles-Detail 4 10 4 3" xfId="30601" xr:uid="{00000000-0005-0000-0000-00002B8A0000}"/>
    <cellStyle name="RowTitles-Detail 4 10 5" xfId="14407" xr:uid="{00000000-0005-0000-0000-00002C8A0000}"/>
    <cellStyle name="RowTitles-Detail 4 10 5 2" xfId="27101" xr:uid="{00000000-0005-0000-0000-00002D8A0000}"/>
    <cellStyle name="RowTitles-Detail 4 10 5 2 2" xfId="35939" xr:uid="{00000000-0005-0000-0000-00002E8A0000}"/>
    <cellStyle name="RowTitles-Detail 4 10 6" xfId="6171" xr:uid="{00000000-0005-0000-0000-00002F8A0000}"/>
    <cellStyle name="RowTitles-Detail 4 10 6 2" xfId="18963" xr:uid="{00000000-0005-0000-0000-0000308A0000}"/>
    <cellStyle name="RowTitles-Detail 4 10 7" xfId="25743" xr:uid="{00000000-0005-0000-0000-0000318A0000}"/>
    <cellStyle name="RowTitles-Detail 4 11" xfId="1618" xr:uid="{00000000-0005-0000-0000-0000328A0000}"/>
    <cellStyle name="RowTitles-Detail 4 11 2" xfId="3160" xr:uid="{00000000-0005-0000-0000-0000338A0000}"/>
    <cellStyle name="RowTitles-Detail 4 11 2 2" xfId="12801" xr:uid="{00000000-0005-0000-0000-0000348A0000}"/>
    <cellStyle name="RowTitles-Detail 4 11 2 2 2" xfId="23201" xr:uid="{00000000-0005-0000-0000-0000358A0000}"/>
    <cellStyle name="RowTitles-Detail 4 11 2 2 2 2" xfId="34738" xr:uid="{00000000-0005-0000-0000-0000368A0000}"/>
    <cellStyle name="RowTitles-Detail 4 11 2 2 3" xfId="32082" xr:uid="{00000000-0005-0000-0000-0000378A0000}"/>
    <cellStyle name="RowTitles-Detail 4 11 2 3" xfId="16448" xr:uid="{00000000-0005-0000-0000-0000388A0000}"/>
    <cellStyle name="RowTitles-Detail 4 11 2 3 2" xfId="29114" xr:uid="{00000000-0005-0000-0000-0000398A0000}"/>
    <cellStyle name="RowTitles-Detail 4 11 2 3 2 2" xfId="37901" xr:uid="{00000000-0005-0000-0000-00003A8A0000}"/>
    <cellStyle name="RowTitles-Detail 4 11 2 4" xfId="7719" xr:uid="{00000000-0005-0000-0000-00003B8A0000}"/>
    <cellStyle name="RowTitles-Detail 4 11 2 4 2" xfId="25257" xr:uid="{00000000-0005-0000-0000-00003C8A0000}"/>
    <cellStyle name="RowTitles-Detail 4 11 2 5" xfId="26822" xr:uid="{00000000-0005-0000-0000-00003D8A0000}"/>
    <cellStyle name="RowTitles-Detail 4 11 3" xfId="4396" xr:uid="{00000000-0005-0000-0000-00003E8A0000}"/>
    <cellStyle name="RowTitles-Detail 4 11 3 2" xfId="14018" xr:uid="{00000000-0005-0000-0000-00003F8A0000}"/>
    <cellStyle name="RowTitles-Detail 4 11 3 2 2" xfId="24356" xr:uid="{00000000-0005-0000-0000-0000408A0000}"/>
    <cellStyle name="RowTitles-Detail 4 11 3 2 2 2" xfId="35523" xr:uid="{00000000-0005-0000-0000-0000418A0000}"/>
    <cellStyle name="RowTitles-Detail 4 11 3 2 3" xfId="32973" xr:uid="{00000000-0005-0000-0000-0000428A0000}"/>
    <cellStyle name="RowTitles-Detail 4 11 3 3" xfId="17571" xr:uid="{00000000-0005-0000-0000-0000438A0000}"/>
    <cellStyle name="RowTitles-Detail 4 11 3 3 2" xfId="30237" xr:uid="{00000000-0005-0000-0000-0000448A0000}"/>
    <cellStyle name="RowTitles-Detail 4 11 3 3 2 2" xfId="39014" xr:uid="{00000000-0005-0000-0000-0000458A0000}"/>
    <cellStyle name="RowTitles-Detail 4 11 3 4" xfId="10042" xr:uid="{00000000-0005-0000-0000-0000468A0000}"/>
    <cellStyle name="RowTitles-Detail 4 11 3 4 2" xfId="25519" xr:uid="{00000000-0005-0000-0000-0000478A0000}"/>
    <cellStyle name="RowTitles-Detail 4 11 3 5" xfId="20080" xr:uid="{00000000-0005-0000-0000-0000488A0000}"/>
    <cellStyle name="RowTitles-Detail 4 11 4" xfId="11289" xr:uid="{00000000-0005-0000-0000-0000498A0000}"/>
    <cellStyle name="RowTitles-Detail 4 11 4 2" xfId="21718" xr:uid="{00000000-0005-0000-0000-00004A8A0000}"/>
    <cellStyle name="RowTitles-Detail 4 11 4 2 2" xfId="33808" xr:uid="{00000000-0005-0000-0000-00004B8A0000}"/>
    <cellStyle name="RowTitles-Detail 4 11 4 3" xfId="30988" xr:uid="{00000000-0005-0000-0000-00004C8A0000}"/>
    <cellStyle name="RowTitles-Detail 4 11 5" xfId="14996" xr:uid="{00000000-0005-0000-0000-00004D8A0000}"/>
    <cellStyle name="RowTitles-Detail 4 11 5 2" xfId="27669" xr:uid="{00000000-0005-0000-0000-00004E8A0000}"/>
    <cellStyle name="RowTitles-Detail 4 11 5 2 2" xfId="36485" xr:uid="{00000000-0005-0000-0000-00004F8A0000}"/>
    <cellStyle name="RowTitles-Detail 4 11 6" xfId="6172" xr:uid="{00000000-0005-0000-0000-0000508A0000}"/>
    <cellStyle name="RowTitles-Detail 4 11 6 2" xfId="19046" xr:uid="{00000000-0005-0000-0000-0000518A0000}"/>
    <cellStyle name="RowTitles-Detail 4 11 7" xfId="19632" xr:uid="{00000000-0005-0000-0000-0000528A0000}"/>
    <cellStyle name="RowTitles-Detail 4 12" xfId="3158" xr:uid="{00000000-0005-0000-0000-0000538A0000}"/>
    <cellStyle name="RowTitles-Detail 4 12 2" xfId="12799" xr:uid="{00000000-0005-0000-0000-0000548A0000}"/>
    <cellStyle name="RowTitles-Detail 4 12 2 2" xfId="23199" xr:uid="{00000000-0005-0000-0000-0000558A0000}"/>
    <cellStyle name="RowTitles-Detail 4 12 2 2 2" xfId="34736" xr:uid="{00000000-0005-0000-0000-0000568A0000}"/>
    <cellStyle name="RowTitles-Detail 4 12 2 3" xfId="32080" xr:uid="{00000000-0005-0000-0000-0000578A0000}"/>
    <cellStyle name="RowTitles-Detail 4 12 3" xfId="16446" xr:uid="{00000000-0005-0000-0000-0000588A0000}"/>
    <cellStyle name="RowTitles-Detail 4 12 3 2" xfId="29112" xr:uid="{00000000-0005-0000-0000-0000598A0000}"/>
    <cellStyle name="RowTitles-Detail 4 12 3 2 2" xfId="37899" xr:uid="{00000000-0005-0000-0000-00005A8A0000}"/>
    <cellStyle name="RowTitles-Detail 4 12 4" xfId="6344" xr:uid="{00000000-0005-0000-0000-00005B8A0000}"/>
    <cellStyle name="RowTitles-Detail 4 12 4 2" xfId="18179" xr:uid="{00000000-0005-0000-0000-00005C8A0000}"/>
    <cellStyle name="RowTitles-Detail 4 12 5" xfId="17907" xr:uid="{00000000-0005-0000-0000-00005D8A0000}"/>
    <cellStyle name="RowTitles-Detail 4 13" xfId="7785" xr:uid="{00000000-0005-0000-0000-00005E8A0000}"/>
    <cellStyle name="RowTitles-Detail 4 13 2" xfId="19338" xr:uid="{00000000-0005-0000-0000-00005F8A0000}"/>
    <cellStyle name="RowTitles-Detail 4 13 2 2" xfId="33228" xr:uid="{00000000-0005-0000-0000-0000608A0000}"/>
    <cellStyle name="RowTitles-Detail 4 14" xfId="8941" xr:uid="{00000000-0005-0000-0000-0000618A0000}"/>
    <cellStyle name="RowTitles-Detail 4 14 2" xfId="24722" xr:uid="{00000000-0005-0000-0000-0000628A0000}"/>
    <cellStyle name="RowTitles-Detail 4 15" xfId="10561" xr:uid="{00000000-0005-0000-0000-0000638A0000}"/>
    <cellStyle name="RowTitles-Detail 4 15 2" xfId="26217" xr:uid="{00000000-0005-0000-0000-0000648A0000}"/>
    <cellStyle name="RowTitles-Detail 4 15 2 2" xfId="35742" xr:uid="{00000000-0005-0000-0000-0000658A0000}"/>
    <cellStyle name="RowTitles-Detail 4 16" xfId="39234" xr:uid="{00000000-0005-0000-0000-0000668A0000}"/>
    <cellStyle name="RowTitles-Detail 4 2" xfId="282" xr:uid="{00000000-0005-0000-0000-0000678A0000}"/>
    <cellStyle name="RowTitles-Detail 4 2 10" xfId="955" xr:uid="{00000000-0005-0000-0000-0000688A0000}"/>
    <cellStyle name="RowTitles-Detail 4 2 10 2" xfId="3162" xr:uid="{00000000-0005-0000-0000-0000698A0000}"/>
    <cellStyle name="RowTitles-Detail 4 2 10 2 2" xfId="12803" xr:uid="{00000000-0005-0000-0000-00006A8A0000}"/>
    <cellStyle name="RowTitles-Detail 4 2 10 2 2 2" xfId="23203" xr:uid="{00000000-0005-0000-0000-00006B8A0000}"/>
    <cellStyle name="RowTitles-Detail 4 2 10 2 2 2 2" xfId="34740" xr:uid="{00000000-0005-0000-0000-00006C8A0000}"/>
    <cellStyle name="RowTitles-Detail 4 2 10 2 2 3" xfId="32084" xr:uid="{00000000-0005-0000-0000-00006D8A0000}"/>
    <cellStyle name="RowTitles-Detail 4 2 10 2 3" xfId="16450" xr:uid="{00000000-0005-0000-0000-00006E8A0000}"/>
    <cellStyle name="RowTitles-Detail 4 2 10 2 3 2" xfId="29116" xr:uid="{00000000-0005-0000-0000-00006F8A0000}"/>
    <cellStyle name="RowTitles-Detail 4 2 10 2 3 2 2" xfId="37903" xr:uid="{00000000-0005-0000-0000-0000708A0000}"/>
    <cellStyle name="RowTitles-Detail 4 2 10 2 4" xfId="7720" xr:uid="{00000000-0005-0000-0000-0000718A0000}"/>
    <cellStyle name="RowTitles-Detail 4 2 10 2 4 2" xfId="25064" xr:uid="{00000000-0005-0000-0000-0000728A0000}"/>
    <cellStyle name="RowTitles-Detail 4 2 10 2 5" xfId="25194" xr:uid="{00000000-0005-0000-0000-0000738A0000}"/>
    <cellStyle name="RowTitles-Detail 4 2 10 3" xfId="3733" xr:uid="{00000000-0005-0000-0000-0000748A0000}"/>
    <cellStyle name="RowTitles-Detail 4 2 10 3 2" xfId="13360" xr:uid="{00000000-0005-0000-0000-0000758A0000}"/>
    <cellStyle name="RowTitles-Detail 4 2 10 3 2 2" xfId="23725" xr:uid="{00000000-0005-0000-0000-0000768A0000}"/>
    <cellStyle name="RowTitles-Detail 4 2 10 3 2 2 2" xfId="35097" xr:uid="{00000000-0005-0000-0000-0000778A0000}"/>
    <cellStyle name="RowTitles-Detail 4 2 10 3 2 3" xfId="32480" xr:uid="{00000000-0005-0000-0000-0000788A0000}"/>
    <cellStyle name="RowTitles-Detail 4 2 10 3 3" xfId="16959" xr:uid="{00000000-0005-0000-0000-0000798A0000}"/>
    <cellStyle name="RowTitles-Detail 4 2 10 3 3 2" xfId="29625" xr:uid="{00000000-0005-0000-0000-00007A8A0000}"/>
    <cellStyle name="RowTitles-Detail 4 2 10 3 3 2 2" xfId="38404" xr:uid="{00000000-0005-0000-0000-00007B8A0000}"/>
    <cellStyle name="RowTitles-Detail 4 2 10 3 4" xfId="10043" xr:uid="{00000000-0005-0000-0000-00007C8A0000}"/>
    <cellStyle name="RowTitles-Detail 4 2 10 3 4 2" xfId="5200" xr:uid="{00000000-0005-0000-0000-00007D8A0000}"/>
    <cellStyle name="RowTitles-Detail 4 2 10 3 5" xfId="18121" xr:uid="{00000000-0005-0000-0000-00007E8A0000}"/>
    <cellStyle name="RowTitles-Detail 4 2 10 4" xfId="10695" xr:uid="{00000000-0005-0000-0000-00007F8A0000}"/>
    <cellStyle name="RowTitles-Detail 4 2 10 4 2" xfId="21172" xr:uid="{00000000-0005-0000-0000-0000808A0000}"/>
    <cellStyle name="RowTitles-Detail 4 2 10 4 2 2" xfId="33466" xr:uid="{00000000-0005-0000-0000-0000818A0000}"/>
    <cellStyle name="RowTitles-Detail 4 2 10 4 3" xfId="30588" xr:uid="{00000000-0005-0000-0000-0000828A0000}"/>
    <cellStyle name="RowTitles-Detail 4 2 10 5" xfId="14362" xr:uid="{00000000-0005-0000-0000-0000838A0000}"/>
    <cellStyle name="RowTitles-Detail 4 2 10 5 2" xfId="27059" xr:uid="{00000000-0005-0000-0000-0000848A0000}"/>
    <cellStyle name="RowTitles-Detail 4 2 10 5 2 2" xfId="35898" xr:uid="{00000000-0005-0000-0000-0000858A0000}"/>
    <cellStyle name="RowTitles-Detail 4 2 10 6" xfId="6173" xr:uid="{00000000-0005-0000-0000-0000868A0000}"/>
    <cellStyle name="RowTitles-Detail 4 2 10 6 2" xfId="5398" xr:uid="{00000000-0005-0000-0000-0000878A0000}"/>
    <cellStyle name="RowTitles-Detail 4 2 10 7" xfId="20358" xr:uid="{00000000-0005-0000-0000-0000888A0000}"/>
    <cellStyle name="RowTitles-Detail 4 2 11" xfId="3161" xr:uid="{00000000-0005-0000-0000-0000898A0000}"/>
    <cellStyle name="RowTitles-Detail 4 2 11 2" xfId="12802" xr:uid="{00000000-0005-0000-0000-00008A8A0000}"/>
    <cellStyle name="RowTitles-Detail 4 2 11 2 2" xfId="23202" xr:uid="{00000000-0005-0000-0000-00008B8A0000}"/>
    <cellStyle name="RowTitles-Detail 4 2 11 2 2 2" xfId="34739" xr:uid="{00000000-0005-0000-0000-00008C8A0000}"/>
    <cellStyle name="RowTitles-Detail 4 2 11 2 3" xfId="32083" xr:uid="{00000000-0005-0000-0000-00008D8A0000}"/>
    <cellStyle name="RowTitles-Detail 4 2 11 3" xfId="16449" xr:uid="{00000000-0005-0000-0000-00008E8A0000}"/>
    <cellStyle name="RowTitles-Detail 4 2 11 3 2" xfId="29115" xr:uid="{00000000-0005-0000-0000-00008F8A0000}"/>
    <cellStyle name="RowTitles-Detail 4 2 11 3 2 2" xfId="37902" xr:uid="{00000000-0005-0000-0000-0000908A0000}"/>
    <cellStyle name="RowTitles-Detail 4 2 11 4" xfId="6345" xr:uid="{00000000-0005-0000-0000-0000918A0000}"/>
    <cellStyle name="RowTitles-Detail 4 2 11 4 2" xfId="20742" xr:uid="{00000000-0005-0000-0000-0000928A0000}"/>
    <cellStyle name="RowTitles-Detail 4 2 11 5" xfId="25395" xr:uid="{00000000-0005-0000-0000-0000938A0000}"/>
    <cellStyle name="RowTitles-Detail 4 2 12" xfId="8940" xr:uid="{00000000-0005-0000-0000-0000948A0000}"/>
    <cellStyle name="RowTitles-Detail 4 2 12 2" xfId="18096" xr:uid="{00000000-0005-0000-0000-0000958A0000}"/>
    <cellStyle name="RowTitles-Detail 4 2 13" xfId="10704" xr:uid="{00000000-0005-0000-0000-0000968A0000}"/>
    <cellStyle name="RowTitles-Detail 4 2 13 2" xfId="18131" xr:uid="{00000000-0005-0000-0000-0000978A0000}"/>
    <cellStyle name="RowTitles-Detail 4 2 13 2 2" xfId="33166" xr:uid="{00000000-0005-0000-0000-0000988A0000}"/>
    <cellStyle name="RowTitles-Detail 4 2 2" xfId="347" xr:uid="{00000000-0005-0000-0000-0000998A0000}"/>
    <cellStyle name="RowTitles-Detail 4 2 2 10" xfId="3163" xr:uid="{00000000-0005-0000-0000-00009A8A0000}"/>
    <cellStyle name="RowTitles-Detail 4 2 2 10 2" xfId="12804" xr:uid="{00000000-0005-0000-0000-00009B8A0000}"/>
    <cellStyle name="RowTitles-Detail 4 2 2 10 2 2" xfId="23204" xr:uid="{00000000-0005-0000-0000-00009C8A0000}"/>
    <cellStyle name="RowTitles-Detail 4 2 2 10 2 2 2" xfId="34741" xr:uid="{00000000-0005-0000-0000-00009D8A0000}"/>
    <cellStyle name="RowTitles-Detail 4 2 2 10 2 3" xfId="32085" xr:uid="{00000000-0005-0000-0000-00009E8A0000}"/>
    <cellStyle name="RowTitles-Detail 4 2 2 10 3" xfId="16451" xr:uid="{00000000-0005-0000-0000-00009F8A0000}"/>
    <cellStyle name="RowTitles-Detail 4 2 2 10 3 2" xfId="29117" xr:uid="{00000000-0005-0000-0000-0000A08A0000}"/>
    <cellStyle name="RowTitles-Detail 4 2 2 10 3 2 2" xfId="37904" xr:uid="{00000000-0005-0000-0000-0000A18A0000}"/>
    <cellStyle name="RowTitles-Detail 4 2 2 10 4" xfId="6346" xr:uid="{00000000-0005-0000-0000-0000A28A0000}"/>
    <cellStyle name="RowTitles-Detail 4 2 2 10 4 2" xfId="19643" xr:uid="{00000000-0005-0000-0000-0000A38A0000}"/>
    <cellStyle name="RowTitles-Detail 4 2 2 10 5" xfId="18664" xr:uid="{00000000-0005-0000-0000-0000A48A0000}"/>
    <cellStyle name="RowTitles-Detail 4 2 2 11" xfId="8056" xr:uid="{00000000-0005-0000-0000-0000A58A0000}"/>
    <cellStyle name="RowTitles-Detail 4 2 2 11 2" xfId="8697" xr:uid="{00000000-0005-0000-0000-0000A68A0000}"/>
    <cellStyle name="RowTitles-Detail 4 2 2 12" xfId="10264" xr:uid="{00000000-0005-0000-0000-0000A78A0000}"/>
    <cellStyle name="RowTitles-Detail 4 2 2 12 2" xfId="20499" xr:uid="{00000000-0005-0000-0000-0000A88A0000}"/>
    <cellStyle name="RowTitles-Detail 4 2 2 12 2 2" xfId="33309" xr:uid="{00000000-0005-0000-0000-0000A98A0000}"/>
    <cellStyle name="RowTitles-Detail 4 2 2 2" xfId="441" xr:uid="{00000000-0005-0000-0000-0000AA8A0000}"/>
    <cellStyle name="RowTitles-Detail 4 2 2 2 2" xfId="797" xr:uid="{00000000-0005-0000-0000-0000AB8A0000}"/>
    <cellStyle name="RowTitles-Detail 4 2 2 2 2 2" xfId="3165" xr:uid="{00000000-0005-0000-0000-0000AC8A0000}"/>
    <cellStyle name="RowTitles-Detail 4 2 2 2 2 2 2" xfId="12806" xr:uid="{00000000-0005-0000-0000-0000AD8A0000}"/>
    <cellStyle name="RowTitles-Detail 4 2 2 2 2 2 2 2" xfId="23206" xr:uid="{00000000-0005-0000-0000-0000AE8A0000}"/>
    <cellStyle name="RowTitles-Detail 4 2 2 2 2 2 2 2 2" xfId="34743" xr:uid="{00000000-0005-0000-0000-0000AF8A0000}"/>
    <cellStyle name="RowTitles-Detail 4 2 2 2 2 2 2 3" xfId="32087" xr:uid="{00000000-0005-0000-0000-0000B08A0000}"/>
    <cellStyle name="RowTitles-Detail 4 2 2 2 2 2 3" xfId="16453" xr:uid="{00000000-0005-0000-0000-0000B18A0000}"/>
    <cellStyle name="RowTitles-Detail 4 2 2 2 2 2 3 2" xfId="29119" xr:uid="{00000000-0005-0000-0000-0000B28A0000}"/>
    <cellStyle name="RowTitles-Detail 4 2 2 2 2 2 3 2 2" xfId="37906" xr:uid="{00000000-0005-0000-0000-0000B38A0000}"/>
    <cellStyle name="RowTitles-Detail 4 2 2 2 2 2 4" xfId="6920" xr:uid="{00000000-0005-0000-0000-0000B48A0000}"/>
    <cellStyle name="RowTitles-Detail 4 2 2 2 2 2 4 2" xfId="17769" xr:uid="{00000000-0005-0000-0000-0000B58A0000}"/>
    <cellStyle name="RowTitles-Detail 4 2 2 2 2 2 5" xfId="24189" xr:uid="{00000000-0005-0000-0000-0000B68A0000}"/>
    <cellStyle name="RowTitles-Detail 4 2 2 2 2 3" xfId="3578" xr:uid="{00000000-0005-0000-0000-0000B78A0000}"/>
    <cellStyle name="RowTitles-Detail 4 2 2 2 2 3 2" xfId="13209" xr:uid="{00000000-0005-0000-0000-0000B88A0000}"/>
    <cellStyle name="RowTitles-Detail 4 2 2 2 2 3 2 2" xfId="23576" xr:uid="{00000000-0005-0000-0000-0000B98A0000}"/>
    <cellStyle name="RowTitles-Detail 4 2 2 2 2 3 2 2 2" xfId="35006" xr:uid="{00000000-0005-0000-0000-0000BA8A0000}"/>
    <cellStyle name="RowTitles-Detail 4 2 2 2 2 3 2 3" xfId="32374" xr:uid="{00000000-0005-0000-0000-0000BB8A0000}"/>
    <cellStyle name="RowTitles-Detail 4 2 2 2 2 3 3" xfId="16818" xr:uid="{00000000-0005-0000-0000-0000BC8A0000}"/>
    <cellStyle name="RowTitles-Detail 4 2 2 2 2 3 3 2" xfId="29484" xr:uid="{00000000-0005-0000-0000-0000BD8A0000}"/>
    <cellStyle name="RowTitles-Detail 4 2 2 2 2 3 3 2 2" xfId="38264" xr:uid="{00000000-0005-0000-0000-0000BE8A0000}"/>
    <cellStyle name="RowTitles-Detail 4 2 2 2 2 3 4" xfId="8427" xr:uid="{00000000-0005-0000-0000-0000BF8A0000}"/>
    <cellStyle name="RowTitles-Detail 4 2 2 2 2 3 4 2" xfId="18745" xr:uid="{00000000-0005-0000-0000-0000C08A0000}"/>
    <cellStyle name="RowTitles-Detail 4 2 2 2 2 3 5" xfId="24888" xr:uid="{00000000-0005-0000-0000-0000C18A0000}"/>
    <cellStyle name="RowTitles-Detail 4 2 2 2 2 4" xfId="9221" xr:uid="{00000000-0005-0000-0000-0000C28A0000}"/>
    <cellStyle name="RowTitles-Detail 4 2 2 2 2 4 2" xfId="25434" xr:uid="{00000000-0005-0000-0000-0000C38A0000}"/>
    <cellStyle name="RowTitles-Detail 4 2 2 2 2 5" xfId="10170" xr:uid="{00000000-0005-0000-0000-0000C48A0000}"/>
    <cellStyle name="RowTitles-Detail 4 2 2 2 2 5 2" xfId="21177" xr:uid="{00000000-0005-0000-0000-0000C58A0000}"/>
    <cellStyle name="RowTitles-Detail 4 2 2 2 2 5 2 2" xfId="33469" xr:uid="{00000000-0005-0000-0000-0000C68A0000}"/>
    <cellStyle name="RowTitles-Detail 4 2 2 2 3" xfId="1076" xr:uid="{00000000-0005-0000-0000-0000C78A0000}"/>
    <cellStyle name="RowTitles-Detail 4 2 2 2 3 2" xfId="3166" xr:uid="{00000000-0005-0000-0000-0000C88A0000}"/>
    <cellStyle name="RowTitles-Detail 4 2 2 2 3 2 2" xfId="12807" xr:uid="{00000000-0005-0000-0000-0000C98A0000}"/>
    <cellStyle name="RowTitles-Detail 4 2 2 2 3 2 2 2" xfId="23207" xr:uid="{00000000-0005-0000-0000-0000CA8A0000}"/>
    <cellStyle name="RowTitles-Detail 4 2 2 2 3 2 2 2 2" xfId="34744" xr:uid="{00000000-0005-0000-0000-0000CB8A0000}"/>
    <cellStyle name="RowTitles-Detail 4 2 2 2 3 2 2 3" xfId="32088" xr:uid="{00000000-0005-0000-0000-0000CC8A0000}"/>
    <cellStyle name="RowTitles-Detail 4 2 2 2 3 2 3" xfId="16454" xr:uid="{00000000-0005-0000-0000-0000CD8A0000}"/>
    <cellStyle name="RowTitles-Detail 4 2 2 2 3 2 3 2" xfId="29120" xr:uid="{00000000-0005-0000-0000-0000CE8A0000}"/>
    <cellStyle name="RowTitles-Detail 4 2 2 2 3 2 3 2 2" xfId="37907" xr:uid="{00000000-0005-0000-0000-0000CF8A0000}"/>
    <cellStyle name="RowTitles-Detail 4 2 2 2 3 2 4" xfId="7140" xr:uid="{00000000-0005-0000-0000-0000D08A0000}"/>
    <cellStyle name="RowTitles-Detail 4 2 2 2 3 2 4 2" xfId="19824" xr:uid="{00000000-0005-0000-0000-0000D18A0000}"/>
    <cellStyle name="RowTitles-Detail 4 2 2 2 3 2 5" xfId="26695" xr:uid="{00000000-0005-0000-0000-0000D28A0000}"/>
    <cellStyle name="RowTitles-Detail 4 2 2 2 3 3" xfId="3854" xr:uid="{00000000-0005-0000-0000-0000D38A0000}"/>
    <cellStyle name="RowTitles-Detail 4 2 2 2 3 3 2" xfId="13480" xr:uid="{00000000-0005-0000-0000-0000D48A0000}"/>
    <cellStyle name="RowTitles-Detail 4 2 2 2 3 3 2 2" xfId="23841" xr:uid="{00000000-0005-0000-0000-0000D58A0000}"/>
    <cellStyle name="RowTitles-Detail 4 2 2 2 3 3 2 2 2" xfId="35171" xr:uid="{00000000-0005-0000-0000-0000D68A0000}"/>
    <cellStyle name="RowTitles-Detail 4 2 2 2 3 3 2 3" xfId="32567" xr:uid="{00000000-0005-0000-0000-0000D78A0000}"/>
    <cellStyle name="RowTitles-Detail 4 2 2 2 3 3 3" xfId="17073" xr:uid="{00000000-0005-0000-0000-0000D88A0000}"/>
    <cellStyle name="RowTitles-Detail 4 2 2 2 3 3 3 2" xfId="29739" xr:uid="{00000000-0005-0000-0000-0000D98A0000}"/>
    <cellStyle name="RowTitles-Detail 4 2 2 2 3 3 3 2 2" xfId="38517" xr:uid="{00000000-0005-0000-0000-0000DA8A0000}"/>
    <cellStyle name="RowTitles-Detail 4 2 2 2 3 3 4" xfId="8648" xr:uid="{00000000-0005-0000-0000-0000DB8A0000}"/>
    <cellStyle name="RowTitles-Detail 4 2 2 2 3 3 4 2" xfId="19304" xr:uid="{00000000-0005-0000-0000-0000DC8A0000}"/>
    <cellStyle name="RowTitles-Detail 4 2 2 2 3 3 5" xfId="19648" xr:uid="{00000000-0005-0000-0000-0000DD8A0000}"/>
    <cellStyle name="RowTitles-Detail 4 2 2 2 3 4" xfId="9444" xr:uid="{00000000-0005-0000-0000-0000DE8A0000}"/>
    <cellStyle name="RowTitles-Detail 4 2 2 2 3 4 2" xfId="25831" xr:uid="{00000000-0005-0000-0000-0000DF8A0000}"/>
    <cellStyle name="RowTitles-Detail 4 2 2 2 3 5" xfId="10792" xr:uid="{00000000-0005-0000-0000-0000E08A0000}"/>
    <cellStyle name="RowTitles-Detail 4 2 2 2 3 5 2" xfId="21256" xr:uid="{00000000-0005-0000-0000-0000E18A0000}"/>
    <cellStyle name="RowTitles-Detail 4 2 2 2 3 5 2 2" xfId="33512" xr:uid="{00000000-0005-0000-0000-0000E28A0000}"/>
    <cellStyle name="RowTitles-Detail 4 2 2 2 3 5 3" xfId="30646" xr:uid="{00000000-0005-0000-0000-0000E38A0000}"/>
    <cellStyle name="RowTitles-Detail 4 2 2 2 3 6" xfId="14477" xr:uid="{00000000-0005-0000-0000-0000E48A0000}"/>
    <cellStyle name="RowTitles-Detail 4 2 2 2 3 6 2" xfId="27170" xr:uid="{00000000-0005-0000-0000-0000E58A0000}"/>
    <cellStyle name="RowTitles-Detail 4 2 2 2 3 6 2 2" xfId="36006" xr:uid="{00000000-0005-0000-0000-0000E68A0000}"/>
    <cellStyle name="RowTitles-Detail 4 2 2 2 3 7" xfId="5599" xr:uid="{00000000-0005-0000-0000-0000E78A0000}"/>
    <cellStyle name="RowTitles-Detail 4 2 2 2 3 7 2" xfId="19603" xr:uid="{00000000-0005-0000-0000-0000E88A0000}"/>
    <cellStyle name="RowTitles-Detail 4 2 2 2 3 8" xfId="25733" xr:uid="{00000000-0005-0000-0000-0000E98A0000}"/>
    <cellStyle name="RowTitles-Detail 4 2 2 2 4" xfId="1309" xr:uid="{00000000-0005-0000-0000-0000EA8A0000}"/>
    <cellStyle name="RowTitles-Detail 4 2 2 2 4 2" xfId="3167" xr:uid="{00000000-0005-0000-0000-0000EB8A0000}"/>
    <cellStyle name="RowTitles-Detail 4 2 2 2 4 2 2" xfId="12808" xr:uid="{00000000-0005-0000-0000-0000EC8A0000}"/>
    <cellStyle name="RowTitles-Detail 4 2 2 2 4 2 2 2" xfId="23208" xr:uid="{00000000-0005-0000-0000-0000ED8A0000}"/>
    <cellStyle name="RowTitles-Detail 4 2 2 2 4 2 2 2 2" xfId="34745" xr:uid="{00000000-0005-0000-0000-0000EE8A0000}"/>
    <cellStyle name="RowTitles-Detail 4 2 2 2 4 2 2 3" xfId="32089" xr:uid="{00000000-0005-0000-0000-0000EF8A0000}"/>
    <cellStyle name="RowTitles-Detail 4 2 2 2 4 2 3" xfId="16455" xr:uid="{00000000-0005-0000-0000-0000F08A0000}"/>
    <cellStyle name="RowTitles-Detail 4 2 2 2 4 2 3 2" xfId="29121" xr:uid="{00000000-0005-0000-0000-0000F18A0000}"/>
    <cellStyle name="RowTitles-Detail 4 2 2 2 4 2 3 2 2" xfId="37908" xr:uid="{00000000-0005-0000-0000-0000F28A0000}"/>
    <cellStyle name="RowTitles-Detail 4 2 2 2 4 2 4" xfId="7721" xr:uid="{00000000-0005-0000-0000-0000F38A0000}"/>
    <cellStyle name="RowTitles-Detail 4 2 2 2 4 2 4 2" xfId="29411" xr:uid="{00000000-0005-0000-0000-0000F48A0000}"/>
    <cellStyle name="RowTitles-Detail 4 2 2 2 4 2 5" xfId="19658" xr:uid="{00000000-0005-0000-0000-0000F58A0000}"/>
    <cellStyle name="RowTitles-Detail 4 2 2 2 4 3" xfId="4087" xr:uid="{00000000-0005-0000-0000-0000F68A0000}"/>
    <cellStyle name="RowTitles-Detail 4 2 2 2 4 3 2" xfId="13709" xr:uid="{00000000-0005-0000-0000-0000F78A0000}"/>
    <cellStyle name="RowTitles-Detail 4 2 2 2 4 3 2 2" xfId="24061" xr:uid="{00000000-0005-0000-0000-0000F88A0000}"/>
    <cellStyle name="RowTitles-Detail 4 2 2 2 4 3 2 2 2" xfId="35320" xr:uid="{00000000-0005-0000-0000-0000F98A0000}"/>
    <cellStyle name="RowTitles-Detail 4 2 2 2 4 3 2 3" xfId="32739" xr:uid="{00000000-0005-0000-0000-0000FA8A0000}"/>
    <cellStyle name="RowTitles-Detail 4 2 2 2 4 3 3" xfId="17286" xr:uid="{00000000-0005-0000-0000-0000FB8A0000}"/>
    <cellStyle name="RowTitles-Detail 4 2 2 2 4 3 3 2" xfId="29952" xr:uid="{00000000-0005-0000-0000-0000FC8A0000}"/>
    <cellStyle name="RowTitles-Detail 4 2 2 2 4 3 3 2 2" xfId="38729" xr:uid="{00000000-0005-0000-0000-0000FD8A0000}"/>
    <cellStyle name="RowTitles-Detail 4 2 2 2 4 3 4" xfId="10044" xr:uid="{00000000-0005-0000-0000-0000FE8A0000}"/>
    <cellStyle name="RowTitles-Detail 4 2 2 2 4 3 4 2" xfId="19221" xr:uid="{00000000-0005-0000-0000-0000FF8A0000}"/>
    <cellStyle name="RowTitles-Detail 4 2 2 2 4 3 5" xfId="4603" xr:uid="{00000000-0005-0000-0000-0000008B0000}"/>
    <cellStyle name="RowTitles-Detail 4 2 2 2 4 4" xfId="10980" xr:uid="{00000000-0005-0000-0000-0000018B0000}"/>
    <cellStyle name="RowTitles-Detail 4 2 2 2 4 4 2" xfId="21419" xr:uid="{00000000-0005-0000-0000-0000028B0000}"/>
    <cellStyle name="RowTitles-Detail 4 2 2 2 4 4 2 2" xfId="33605" xr:uid="{00000000-0005-0000-0000-0000038B0000}"/>
    <cellStyle name="RowTitles-Detail 4 2 2 2 4 4 3" xfId="30754" xr:uid="{00000000-0005-0000-0000-0000048B0000}"/>
    <cellStyle name="RowTitles-Detail 4 2 2 2 4 5" xfId="14687" xr:uid="{00000000-0005-0000-0000-0000058B0000}"/>
    <cellStyle name="RowTitles-Detail 4 2 2 2 4 5 2" xfId="27372" xr:uid="{00000000-0005-0000-0000-0000068B0000}"/>
    <cellStyle name="RowTitles-Detail 4 2 2 2 4 5 2 2" xfId="36200" xr:uid="{00000000-0005-0000-0000-0000078B0000}"/>
    <cellStyle name="RowTitles-Detail 4 2 2 2 4 6" xfId="6174" xr:uid="{00000000-0005-0000-0000-0000088B0000}"/>
    <cellStyle name="RowTitles-Detail 4 2 2 2 4 6 2" xfId="25292" xr:uid="{00000000-0005-0000-0000-0000098B0000}"/>
    <cellStyle name="RowTitles-Detail 4 2 2 2 4 7" xfId="18047" xr:uid="{00000000-0005-0000-0000-00000A8B0000}"/>
    <cellStyle name="RowTitles-Detail 4 2 2 2 5" xfId="1525" xr:uid="{00000000-0005-0000-0000-00000B8B0000}"/>
    <cellStyle name="RowTitles-Detail 4 2 2 2 5 2" xfId="3168" xr:uid="{00000000-0005-0000-0000-00000C8B0000}"/>
    <cellStyle name="RowTitles-Detail 4 2 2 2 5 2 2" xfId="12809" xr:uid="{00000000-0005-0000-0000-00000D8B0000}"/>
    <cellStyle name="RowTitles-Detail 4 2 2 2 5 2 2 2" xfId="23209" xr:uid="{00000000-0005-0000-0000-00000E8B0000}"/>
    <cellStyle name="RowTitles-Detail 4 2 2 2 5 2 2 2 2" xfId="34746" xr:uid="{00000000-0005-0000-0000-00000F8B0000}"/>
    <cellStyle name="RowTitles-Detail 4 2 2 2 5 2 2 3" xfId="32090" xr:uid="{00000000-0005-0000-0000-0000108B0000}"/>
    <cellStyle name="RowTitles-Detail 4 2 2 2 5 2 3" xfId="16456" xr:uid="{00000000-0005-0000-0000-0000118B0000}"/>
    <cellStyle name="RowTitles-Detail 4 2 2 2 5 2 3 2" xfId="29122" xr:uid="{00000000-0005-0000-0000-0000128B0000}"/>
    <cellStyle name="RowTitles-Detail 4 2 2 2 5 2 3 2 2" xfId="37909" xr:uid="{00000000-0005-0000-0000-0000138B0000}"/>
    <cellStyle name="RowTitles-Detail 4 2 2 2 5 2 4" xfId="7722" xr:uid="{00000000-0005-0000-0000-0000148B0000}"/>
    <cellStyle name="RowTitles-Detail 4 2 2 2 5 2 4 2" xfId="20749" xr:uid="{00000000-0005-0000-0000-0000158B0000}"/>
    <cellStyle name="RowTitles-Detail 4 2 2 2 5 2 5" xfId="20419" xr:uid="{00000000-0005-0000-0000-0000168B0000}"/>
    <cellStyle name="RowTitles-Detail 4 2 2 2 5 3" xfId="4303" xr:uid="{00000000-0005-0000-0000-0000178B0000}"/>
    <cellStyle name="RowTitles-Detail 4 2 2 2 5 3 2" xfId="13925" xr:uid="{00000000-0005-0000-0000-0000188B0000}"/>
    <cellStyle name="RowTitles-Detail 4 2 2 2 5 3 2 2" xfId="24266" xr:uid="{00000000-0005-0000-0000-0000198B0000}"/>
    <cellStyle name="RowTitles-Detail 4 2 2 2 5 3 2 2 2" xfId="35460" xr:uid="{00000000-0005-0000-0000-00001A8B0000}"/>
    <cellStyle name="RowTitles-Detail 4 2 2 2 5 3 2 3" xfId="32900" xr:uid="{00000000-0005-0000-0000-00001B8B0000}"/>
    <cellStyle name="RowTitles-Detail 4 2 2 2 5 3 3" xfId="17484" xr:uid="{00000000-0005-0000-0000-00001C8B0000}"/>
    <cellStyle name="RowTitles-Detail 4 2 2 2 5 3 3 2" xfId="30150" xr:uid="{00000000-0005-0000-0000-00001D8B0000}"/>
    <cellStyle name="RowTitles-Detail 4 2 2 2 5 3 3 2 2" xfId="38927" xr:uid="{00000000-0005-0000-0000-00001E8B0000}"/>
    <cellStyle name="RowTitles-Detail 4 2 2 2 5 3 4" xfId="10045" xr:uid="{00000000-0005-0000-0000-00001F8B0000}"/>
    <cellStyle name="RowTitles-Detail 4 2 2 2 5 3 4 2" xfId="25816" xr:uid="{00000000-0005-0000-0000-0000208B0000}"/>
    <cellStyle name="RowTitles-Detail 4 2 2 2 5 3 5" xfId="20717" xr:uid="{00000000-0005-0000-0000-0000218B0000}"/>
    <cellStyle name="RowTitles-Detail 4 2 2 2 5 4" xfId="11196" xr:uid="{00000000-0005-0000-0000-0000228B0000}"/>
    <cellStyle name="RowTitles-Detail 4 2 2 2 5 4 2" xfId="21627" xr:uid="{00000000-0005-0000-0000-0000238B0000}"/>
    <cellStyle name="RowTitles-Detail 4 2 2 2 5 4 2 2" xfId="33745" xr:uid="{00000000-0005-0000-0000-0000248B0000}"/>
    <cellStyle name="RowTitles-Detail 4 2 2 2 5 4 3" xfId="30915" xr:uid="{00000000-0005-0000-0000-0000258B0000}"/>
    <cellStyle name="RowTitles-Detail 4 2 2 2 5 5" xfId="14903" xr:uid="{00000000-0005-0000-0000-0000268B0000}"/>
    <cellStyle name="RowTitles-Detail 4 2 2 2 5 5 2" xfId="27579" xr:uid="{00000000-0005-0000-0000-0000278B0000}"/>
    <cellStyle name="RowTitles-Detail 4 2 2 2 5 5 2 2" xfId="36398" xr:uid="{00000000-0005-0000-0000-0000288B0000}"/>
    <cellStyle name="RowTitles-Detail 4 2 2 2 5 6" xfId="6175" xr:uid="{00000000-0005-0000-0000-0000298B0000}"/>
    <cellStyle name="RowTitles-Detail 4 2 2 2 5 6 2" xfId="26872" xr:uid="{00000000-0005-0000-0000-00002A8B0000}"/>
    <cellStyle name="RowTitles-Detail 4 2 2 2 5 7" xfId="24610" xr:uid="{00000000-0005-0000-0000-00002B8B0000}"/>
    <cellStyle name="RowTitles-Detail 4 2 2 2 6" xfId="1727" xr:uid="{00000000-0005-0000-0000-00002C8B0000}"/>
    <cellStyle name="RowTitles-Detail 4 2 2 2 6 2" xfId="3169" xr:uid="{00000000-0005-0000-0000-00002D8B0000}"/>
    <cellStyle name="RowTitles-Detail 4 2 2 2 6 2 2" xfId="12810" xr:uid="{00000000-0005-0000-0000-00002E8B0000}"/>
    <cellStyle name="RowTitles-Detail 4 2 2 2 6 2 2 2" xfId="23210" xr:uid="{00000000-0005-0000-0000-00002F8B0000}"/>
    <cellStyle name="RowTitles-Detail 4 2 2 2 6 2 2 2 2" xfId="34747" xr:uid="{00000000-0005-0000-0000-0000308B0000}"/>
    <cellStyle name="RowTitles-Detail 4 2 2 2 6 2 2 3" xfId="32091" xr:uid="{00000000-0005-0000-0000-0000318B0000}"/>
    <cellStyle name="RowTitles-Detail 4 2 2 2 6 2 3" xfId="16457" xr:uid="{00000000-0005-0000-0000-0000328B0000}"/>
    <cellStyle name="RowTitles-Detail 4 2 2 2 6 2 3 2" xfId="29123" xr:uid="{00000000-0005-0000-0000-0000338B0000}"/>
    <cellStyle name="RowTitles-Detail 4 2 2 2 6 2 3 2 2" xfId="37910" xr:uid="{00000000-0005-0000-0000-0000348B0000}"/>
    <cellStyle name="RowTitles-Detail 4 2 2 2 6 2 4" xfId="7723" xr:uid="{00000000-0005-0000-0000-0000358B0000}"/>
    <cellStyle name="RowTitles-Detail 4 2 2 2 6 2 4 2" xfId="28166" xr:uid="{00000000-0005-0000-0000-0000368B0000}"/>
    <cellStyle name="RowTitles-Detail 4 2 2 2 6 2 5" xfId="25613" xr:uid="{00000000-0005-0000-0000-0000378B0000}"/>
    <cellStyle name="RowTitles-Detail 4 2 2 2 6 3" xfId="4505" xr:uid="{00000000-0005-0000-0000-0000388B0000}"/>
    <cellStyle name="RowTitles-Detail 4 2 2 2 6 3 2" xfId="14127" xr:uid="{00000000-0005-0000-0000-0000398B0000}"/>
    <cellStyle name="RowTitles-Detail 4 2 2 2 6 3 2 2" xfId="24459" xr:uid="{00000000-0005-0000-0000-00003A8B0000}"/>
    <cellStyle name="RowTitles-Detail 4 2 2 2 6 3 2 2 2" xfId="35591" xr:uid="{00000000-0005-0000-0000-00003B8B0000}"/>
    <cellStyle name="RowTitles-Detail 4 2 2 2 6 3 2 3" xfId="33052" xr:uid="{00000000-0005-0000-0000-00003C8B0000}"/>
    <cellStyle name="RowTitles-Detail 4 2 2 2 6 3 3" xfId="17671" xr:uid="{00000000-0005-0000-0000-00003D8B0000}"/>
    <cellStyle name="RowTitles-Detail 4 2 2 2 6 3 3 2" xfId="30337" xr:uid="{00000000-0005-0000-0000-00003E8B0000}"/>
    <cellStyle name="RowTitles-Detail 4 2 2 2 6 3 3 2 2" xfId="39114" xr:uid="{00000000-0005-0000-0000-00003F8B0000}"/>
    <cellStyle name="RowTitles-Detail 4 2 2 2 6 3 4" xfId="10046" xr:uid="{00000000-0005-0000-0000-0000408B0000}"/>
    <cellStyle name="RowTitles-Detail 4 2 2 2 6 3 4 2" xfId="27240" xr:uid="{00000000-0005-0000-0000-0000418B0000}"/>
    <cellStyle name="RowTitles-Detail 4 2 2 2 6 3 5" xfId="19797" xr:uid="{00000000-0005-0000-0000-0000428B0000}"/>
    <cellStyle name="RowTitles-Detail 4 2 2 2 6 4" xfId="11398" xr:uid="{00000000-0005-0000-0000-0000438B0000}"/>
    <cellStyle name="RowTitles-Detail 4 2 2 2 6 4 2" xfId="21823" xr:uid="{00000000-0005-0000-0000-0000448B0000}"/>
    <cellStyle name="RowTitles-Detail 4 2 2 2 6 4 2 2" xfId="33876" xr:uid="{00000000-0005-0000-0000-0000458B0000}"/>
    <cellStyle name="RowTitles-Detail 4 2 2 2 6 4 3" xfId="31067" xr:uid="{00000000-0005-0000-0000-0000468B0000}"/>
    <cellStyle name="RowTitles-Detail 4 2 2 2 6 5" xfId="15105" xr:uid="{00000000-0005-0000-0000-0000478B0000}"/>
    <cellStyle name="RowTitles-Detail 4 2 2 2 6 5 2" xfId="27774" xr:uid="{00000000-0005-0000-0000-0000488B0000}"/>
    <cellStyle name="RowTitles-Detail 4 2 2 2 6 5 2 2" xfId="36585" xr:uid="{00000000-0005-0000-0000-0000498B0000}"/>
    <cellStyle name="RowTitles-Detail 4 2 2 2 6 6" xfId="6176" xr:uid="{00000000-0005-0000-0000-00004A8B0000}"/>
    <cellStyle name="RowTitles-Detail 4 2 2 2 6 6 2" xfId="25418" xr:uid="{00000000-0005-0000-0000-00004B8B0000}"/>
    <cellStyle name="RowTitles-Detail 4 2 2 2 6 7" xfId="19458" xr:uid="{00000000-0005-0000-0000-00004C8B0000}"/>
    <cellStyle name="RowTitles-Detail 4 2 2 2 7" xfId="3164" xr:uid="{00000000-0005-0000-0000-00004D8B0000}"/>
    <cellStyle name="RowTitles-Detail 4 2 2 2 7 2" xfId="12805" xr:uid="{00000000-0005-0000-0000-00004E8B0000}"/>
    <cellStyle name="RowTitles-Detail 4 2 2 2 7 2 2" xfId="23205" xr:uid="{00000000-0005-0000-0000-00004F8B0000}"/>
    <cellStyle name="RowTitles-Detail 4 2 2 2 7 2 2 2" xfId="34742" xr:uid="{00000000-0005-0000-0000-0000508B0000}"/>
    <cellStyle name="RowTitles-Detail 4 2 2 2 7 2 3" xfId="32086" xr:uid="{00000000-0005-0000-0000-0000518B0000}"/>
    <cellStyle name="RowTitles-Detail 4 2 2 2 7 3" xfId="16452" xr:uid="{00000000-0005-0000-0000-0000528B0000}"/>
    <cellStyle name="RowTitles-Detail 4 2 2 2 7 3 2" xfId="29118" xr:uid="{00000000-0005-0000-0000-0000538B0000}"/>
    <cellStyle name="RowTitles-Detail 4 2 2 2 7 3 2 2" xfId="37905" xr:uid="{00000000-0005-0000-0000-0000548B0000}"/>
    <cellStyle name="RowTitles-Detail 4 2 2 2 7 4" xfId="6482" xr:uid="{00000000-0005-0000-0000-0000558B0000}"/>
    <cellStyle name="RowTitles-Detail 4 2 2 2 7 4 2" xfId="17964" xr:uid="{00000000-0005-0000-0000-0000568B0000}"/>
    <cellStyle name="RowTitles-Detail 4 2 2 2 7 5" xfId="20113" xr:uid="{00000000-0005-0000-0000-0000578B0000}"/>
    <cellStyle name="RowTitles-Detail 4 2 2 2 8" xfId="8059" xr:uid="{00000000-0005-0000-0000-0000588B0000}"/>
    <cellStyle name="RowTitles-Detail 4 2 2 2 8 2" xfId="25263" xr:uid="{00000000-0005-0000-0000-0000598B0000}"/>
    <cellStyle name="RowTitles-Detail 4 2 2 2 9" xfId="10295" xr:uid="{00000000-0005-0000-0000-00005A8B0000}"/>
    <cellStyle name="RowTitles-Detail 4 2 2 2 9 2" xfId="24748" xr:uid="{00000000-0005-0000-0000-00005B8B0000}"/>
    <cellStyle name="RowTitles-Detail 4 2 2 2 9 2 2" xfId="35662" xr:uid="{00000000-0005-0000-0000-00005C8B0000}"/>
    <cellStyle name="RowTitles-Detail 4 2 2 2_STUD aligned by INSTIT" xfId="5097" xr:uid="{00000000-0005-0000-0000-00005D8B0000}"/>
    <cellStyle name="RowTitles-Detail 4 2 2 3" xfId="504" xr:uid="{00000000-0005-0000-0000-00005E8B0000}"/>
    <cellStyle name="RowTitles-Detail 4 2 2 3 2" xfId="860" xr:uid="{00000000-0005-0000-0000-00005F8B0000}"/>
    <cellStyle name="RowTitles-Detail 4 2 2 3 2 2" xfId="3171" xr:uid="{00000000-0005-0000-0000-0000608B0000}"/>
    <cellStyle name="RowTitles-Detail 4 2 2 3 2 2 2" xfId="12812" xr:uid="{00000000-0005-0000-0000-0000618B0000}"/>
    <cellStyle name="RowTitles-Detail 4 2 2 3 2 2 2 2" xfId="23212" xr:uid="{00000000-0005-0000-0000-0000628B0000}"/>
    <cellStyle name="RowTitles-Detail 4 2 2 3 2 2 2 2 2" xfId="34749" xr:uid="{00000000-0005-0000-0000-0000638B0000}"/>
    <cellStyle name="RowTitles-Detail 4 2 2 3 2 2 2 3" xfId="32093" xr:uid="{00000000-0005-0000-0000-0000648B0000}"/>
    <cellStyle name="RowTitles-Detail 4 2 2 3 2 2 3" xfId="16459" xr:uid="{00000000-0005-0000-0000-0000658B0000}"/>
    <cellStyle name="RowTitles-Detail 4 2 2 3 2 2 3 2" xfId="29125" xr:uid="{00000000-0005-0000-0000-0000668B0000}"/>
    <cellStyle name="RowTitles-Detail 4 2 2 3 2 2 3 2 2" xfId="37912" xr:uid="{00000000-0005-0000-0000-0000678B0000}"/>
    <cellStyle name="RowTitles-Detail 4 2 2 3 2 2 4" xfId="6802" xr:uid="{00000000-0005-0000-0000-0000688B0000}"/>
    <cellStyle name="RowTitles-Detail 4 2 2 3 2 2 4 2" xfId="20065" xr:uid="{00000000-0005-0000-0000-0000698B0000}"/>
    <cellStyle name="RowTitles-Detail 4 2 2 3 2 2 5" xfId="21743" xr:uid="{00000000-0005-0000-0000-00006A8B0000}"/>
    <cellStyle name="RowTitles-Detail 4 2 2 3 2 3" xfId="3641" xr:uid="{00000000-0005-0000-0000-00006B8B0000}"/>
    <cellStyle name="RowTitles-Detail 4 2 2 3 2 3 2" xfId="13268" xr:uid="{00000000-0005-0000-0000-00006C8B0000}"/>
    <cellStyle name="RowTitles-Detail 4 2 2 3 2 3 2 2" xfId="23634" xr:uid="{00000000-0005-0000-0000-00006D8B0000}"/>
    <cellStyle name="RowTitles-Detail 4 2 2 3 2 3 2 2 2" xfId="35042" xr:uid="{00000000-0005-0000-0000-00006E8B0000}"/>
    <cellStyle name="RowTitles-Detail 4 2 2 3 2 3 2 3" xfId="32416" xr:uid="{00000000-0005-0000-0000-00006F8B0000}"/>
    <cellStyle name="RowTitles-Detail 4 2 2 3 2 3 3" xfId="16874" xr:uid="{00000000-0005-0000-0000-0000708B0000}"/>
    <cellStyle name="RowTitles-Detail 4 2 2 3 2 3 3 2" xfId="29540" xr:uid="{00000000-0005-0000-0000-0000718B0000}"/>
    <cellStyle name="RowTitles-Detail 4 2 2 3 2 3 3 2 2" xfId="38319" xr:uid="{00000000-0005-0000-0000-0000728B0000}"/>
    <cellStyle name="RowTitles-Detail 4 2 2 3 2 3 4" xfId="8308" xr:uid="{00000000-0005-0000-0000-0000738B0000}"/>
    <cellStyle name="RowTitles-Detail 4 2 2 3 2 3 4 2" xfId="19059" xr:uid="{00000000-0005-0000-0000-0000748B0000}"/>
    <cellStyle name="RowTitles-Detail 4 2 2 3 2 3 5" xfId="25468" xr:uid="{00000000-0005-0000-0000-0000758B0000}"/>
    <cellStyle name="RowTitles-Detail 4 2 2 3 2 4" xfId="9101" xr:uid="{00000000-0005-0000-0000-0000768B0000}"/>
    <cellStyle name="RowTitles-Detail 4 2 2 3 2 4 2" xfId="24946" xr:uid="{00000000-0005-0000-0000-0000778B0000}"/>
    <cellStyle name="RowTitles-Detail 4 2 2 3 2 5" xfId="10612" xr:uid="{00000000-0005-0000-0000-0000788B0000}"/>
    <cellStyle name="RowTitles-Detail 4 2 2 3 2 5 2" xfId="21095" xr:uid="{00000000-0005-0000-0000-0000798B0000}"/>
    <cellStyle name="RowTitles-Detail 4 2 2 3 2 5 2 2" xfId="33429" xr:uid="{00000000-0005-0000-0000-00007A8B0000}"/>
    <cellStyle name="RowTitles-Detail 4 2 2 3 2 5 3" xfId="30545" xr:uid="{00000000-0005-0000-0000-00007B8B0000}"/>
    <cellStyle name="RowTitles-Detail 4 2 2 3 2 6" xfId="14274" xr:uid="{00000000-0005-0000-0000-00007C8B0000}"/>
    <cellStyle name="RowTitles-Detail 4 2 2 3 2 6 2" xfId="26975" xr:uid="{00000000-0005-0000-0000-00007D8B0000}"/>
    <cellStyle name="RowTitles-Detail 4 2 2 3 2 6 2 2" xfId="35817" xr:uid="{00000000-0005-0000-0000-00007E8B0000}"/>
    <cellStyle name="RowTitles-Detail 4 2 2 3 2 7" xfId="5330" xr:uid="{00000000-0005-0000-0000-00007F8B0000}"/>
    <cellStyle name="RowTitles-Detail 4 2 2 3 2 7 2" xfId="4621" xr:uid="{00000000-0005-0000-0000-0000808B0000}"/>
    <cellStyle name="RowTitles-Detail 4 2 2 3 2 8" xfId="18203" xr:uid="{00000000-0005-0000-0000-0000818B0000}"/>
    <cellStyle name="RowTitles-Detail 4 2 2 3 3" xfId="1139" xr:uid="{00000000-0005-0000-0000-0000828B0000}"/>
    <cellStyle name="RowTitles-Detail 4 2 2 3 3 2" xfId="3172" xr:uid="{00000000-0005-0000-0000-0000838B0000}"/>
    <cellStyle name="RowTitles-Detail 4 2 2 3 3 2 2" xfId="12813" xr:uid="{00000000-0005-0000-0000-0000848B0000}"/>
    <cellStyle name="RowTitles-Detail 4 2 2 3 3 2 2 2" xfId="23213" xr:uid="{00000000-0005-0000-0000-0000858B0000}"/>
    <cellStyle name="RowTitles-Detail 4 2 2 3 3 2 2 2 2" xfId="34750" xr:uid="{00000000-0005-0000-0000-0000868B0000}"/>
    <cellStyle name="RowTitles-Detail 4 2 2 3 3 2 2 3" xfId="32094" xr:uid="{00000000-0005-0000-0000-0000878B0000}"/>
    <cellStyle name="RowTitles-Detail 4 2 2 3 3 2 3" xfId="16460" xr:uid="{00000000-0005-0000-0000-0000888B0000}"/>
    <cellStyle name="RowTitles-Detail 4 2 2 3 3 2 3 2" xfId="29126" xr:uid="{00000000-0005-0000-0000-0000898B0000}"/>
    <cellStyle name="RowTitles-Detail 4 2 2 3 3 2 3 2 2" xfId="37913" xr:uid="{00000000-0005-0000-0000-00008A8B0000}"/>
    <cellStyle name="RowTitles-Detail 4 2 2 3 3 2 4" xfId="6976" xr:uid="{00000000-0005-0000-0000-00008B8B0000}"/>
    <cellStyle name="RowTitles-Detail 4 2 2 3 3 2 4 2" xfId="18447" xr:uid="{00000000-0005-0000-0000-00008C8B0000}"/>
    <cellStyle name="RowTitles-Detail 4 2 2 3 3 2 5" xfId="19892" xr:uid="{00000000-0005-0000-0000-00008D8B0000}"/>
    <cellStyle name="RowTitles-Detail 4 2 2 3 3 3" xfId="3917" xr:uid="{00000000-0005-0000-0000-00008E8B0000}"/>
    <cellStyle name="RowTitles-Detail 4 2 2 3 3 3 2" xfId="13539" xr:uid="{00000000-0005-0000-0000-00008F8B0000}"/>
    <cellStyle name="RowTitles-Detail 4 2 2 3 3 3 2 2" xfId="23899" xr:uid="{00000000-0005-0000-0000-0000908B0000}"/>
    <cellStyle name="RowTitles-Detail 4 2 2 3 3 3 2 2 2" xfId="35207" xr:uid="{00000000-0005-0000-0000-0000918B0000}"/>
    <cellStyle name="RowTitles-Detail 4 2 2 3 3 3 2 3" xfId="32609" xr:uid="{00000000-0005-0000-0000-0000928B0000}"/>
    <cellStyle name="RowTitles-Detail 4 2 2 3 3 3 3" xfId="17129" xr:uid="{00000000-0005-0000-0000-0000938B0000}"/>
    <cellStyle name="RowTitles-Detail 4 2 2 3 3 3 3 2" xfId="29795" xr:uid="{00000000-0005-0000-0000-0000948B0000}"/>
    <cellStyle name="RowTitles-Detail 4 2 2 3 3 3 3 2 2" xfId="38572" xr:uid="{00000000-0005-0000-0000-0000958B0000}"/>
    <cellStyle name="RowTitles-Detail 4 2 2 3 3 3 4" xfId="8484" xr:uid="{00000000-0005-0000-0000-0000968B0000}"/>
    <cellStyle name="RowTitles-Detail 4 2 2 3 3 3 4 2" xfId="20315" xr:uid="{00000000-0005-0000-0000-0000978B0000}"/>
    <cellStyle name="RowTitles-Detail 4 2 2 3 3 3 5" xfId="20317" xr:uid="{00000000-0005-0000-0000-0000988B0000}"/>
    <cellStyle name="RowTitles-Detail 4 2 2 3 3 4" xfId="9280" xr:uid="{00000000-0005-0000-0000-0000998B0000}"/>
    <cellStyle name="RowTitles-Detail 4 2 2 3 3 4 2" xfId="24639" xr:uid="{00000000-0005-0000-0000-00009A8B0000}"/>
    <cellStyle name="RowTitles-Detail 4 2 2 3 3 5" xfId="14517" xr:uid="{00000000-0005-0000-0000-00009B8B0000}"/>
    <cellStyle name="RowTitles-Detail 4 2 2 3 3 5 2" xfId="27208" xr:uid="{00000000-0005-0000-0000-00009C8B0000}"/>
    <cellStyle name="RowTitles-Detail 4 2 2 3 3 5 2 2" xfId="36043" xr:uid="{00000000-0005-0000-0000-00009D8B0000}"/>
    <cellStyle name="RowTitles-Detail 4 2 2 3 4" xfId="1367" xr:uid="{00000000-0005-0000-0000-00009E8B0000}"/>
    <cellStyle name="RowTitles-Detail 4 2 2 3 4 2" xfId="3173" xr:uid="{00000000-0005-0000-0000-00009F8B0000}"/>
    <cellStyle name="RowTitles-Detail 4 2 2 3 4 2 2" xfId="12814" xr:uid="{00000000-0005-0000-0000-0000A08B0000}"/>
    <cellStyle name="RowTitles-Detail 4 2 2 3 4 2 2 2" xfId="23214" xr:uid="{00000000-0005-0000-0000-0000A18B0000}"/>
    <cellStyle name="RowTitles-Detail 4 2 2 3 4 2 2 2 2" xfId="34751" xr:uid="{00000000-0005-0000-0000-0000A28B0000}"/>
    <cellStyle name="RowTitles-Detail 4 2 2 3 4 2 2 3" xfId="32095" xr:uid="{00000000-0005-0000-0000-0000A38B0000}"/>
    <cellStyle name="RowTitles-Detail 4 2 2 3 4 2 3" xfId="16461" xr:uid="{00000000-0005-0000-0000-0000A48B0000}"/>
    <cellStyle name="RowTitles-Detail 4 2 2 3 4 2 3 2" xfId="29127" xr:uid="{00000000-0005-0000-0000-0000A58B0000}"/>
    <cellStyle name="RowTitles-Detail 4 2 2 3 4 2 3 2 2" xfId="37914" xr:uid="{00000000-0005-0000-0000-0000A68B0000}"/>
    <cellStyle name="RowTitles-Detail 4 2 2 3 4 2 4" xfId="7724" xr:uid="{00000000-0005-0000-0000-0000A78B0000}"/>
    <cellStyle name="RowTitles-Detail 4 2 2 3 4 2 4 2" xfId="19054" xr:uid="{00000000-0005-0000-0000-0000A88B0000}"/>
    <cellStyle name="RowTitles-Detail 4 2 2 3 4 2 5" xfId="26124" xr:uid="{00000000-0005-0000-0000-0000A98B0000}"/>
    <cellStyle name="RowTitles-Detail 4 2 2 3 4 3" xfId="4145" xr:uid="{00000000-0005-0000-0000-0000AA8B0000}"/>
    <cellStyle name="RowTitles-Detail 4 2 2 3 4 3 2" xfId="13767" xr:uid="{00000000-0005-0000-0000-0000AB8B0000}"/>
    <cellStyle name="RowTitles-Detail 4 2 2 3 4 3 2 2" xfId="24116" xr:uid="{00000000-0005-0000-0000-0000AC8B0000}"/>
    <cellStyle name="RowTitles-Detail 4 2 2 3 4 3 2 2 2" xfId="35356" xr:uid="{00000000-0005-0000-0000-0000AD8B0000}"/>
    <cellStyle name="RowTitles-Detail 4 2 2 3 4 3 2 3" xfId="32781" xr:uid="{00000000-0005-0000-0000-0000AE8B0000}"/>
    <cellStyle name="RowTitles-Detail 4 2 2 3 4 3 3" xfId="17341" xr:uid="{00000000-0005-0000-0000-0000AF8B0000}"/>
    <cellStyle name="RowTitles-Detail 4 2 2 3 4 3 3 2" xfId="30007" xr:uid="{00000000-0005-0000-0000-0000B08B0000}"/>
    <cellStyle name="RowTitles-Detail 4 2 2 3 4 3 3 2 2" xfId="38784" xr:uid="{00000000-0005-0000-0000-0000B18B0000}"/>
    <cellStyle name="RowTitles-Detail 4 2 2 3 4 3 4" xfId="10047" xr:uid="{00000000-0005-0000-0000-0000B28B0000}"/>
    <cellStyle name="RowTitles-Detail 4 2 2 3 4 3 4 2" xfId="4908" xr:uid="{00000000-0005-0000-0000-0000B38B0000}"/>
    <cellStyle name="RowTitles-Detail 4 2 2 3 4 3 5" xfId="18810" xr:uid="{00000000-0005-0000-0000-0000B48B0000}"/>
    <cellStyle name="RowTitles-Detail 4 2 2 3 4 4" xfId="11038" xr:uid="{00000000-0005-0000-0000-0000B58B0000}"/>
    <cellStyle name="RowTitles-Detail 4 2 2 3 4 4 2" xfId="21475" xr:uid="{00000000-0005-0000-0000-0000B68B0000}"/>
    <cellStyle name="RowTitles-Detail 4 2 2 3 4 4 2 2" xfId="33641" xr:uid="{00000000-0005-0000-0000-0000B78B0000}"/>
    <cellStyle name="RowTitles-Detail 4 2 2 3 4 4 3" xfId="30796" xr:uid="{00000000-0005-0000-0000-0000B88B0000}"/>
    <cellStyle name="RowTitles-Detail 4 2 2 3 4 5" xfId="14745" xr:uid="{00000000-0005-0000-0000-0000B98B0000}"/>
    <cellStyle name="RowTitles-Detail 4 2 2 3 4 5 2" xfId="27428" xr:uid="{00000000-0005-0000-0000-0000BA8B0000}"/>
    <cellStyle name="RowTitles-Detail 4 2 2 3 4 5 2 2" xfId="36255" xr:uid="{00000000-0005-0000-0000-0000BB8B0000}"/>
    <cellStyle name="RowTitles-Detail 4 2 2 3 4 6" xfId="6177" xr:uid="{00000000-0005-0000-0000-0000BC8B0000}"/>
    <cellStyle name="RowTitles-Detail 4 2 2 3 4 6 2" xfId="25241" xr:uid="{00000000-0005-0000-0000-0000BD8B0000}"/>
    <cellStyle name="RowTitles-Detail 4 2 2 3 4 7" xfId="4654" xr:uid="{00000000-0005-0000-0000-0000BE8B0000}"/>
    <cellStyle name="RowTitles-Detail 4 2 2 3 5" xfId="1583" xr:uid="{00000000-0005-0000-0000-0000BF8B0000}"/>
    <cellStyle name="RowTitles-Detail 4 2 2 3 5 2" xfId="3174" xr:uid="{00000000-0005-0000-0000-0000C08B0000}"/>
    <cellStyle name="RowTitles-Detail 4 2 2 3 5 2 2" xfId="12815" xr:uid="{00000000-0005-0000-0000-0000C18B0000}"/>
    <cellStyle name="RowTitles-Detail 4 2 2 3 5 2 2 2" xfId="23215" xr:uid="{00000000-0005-0000-0000-0000C28B0000}"/>
    <cellStyle name="RowTitles-Detail 4 2 2 3 5 2 2 2 2" xfId="34752" xr:uid="{00000000-0005-0000-0000-0000C38B0000}"/>
    <cellStyle name="RowTitles-Detail 4 2 2 3 5 2 2 3" xfId="32096" xr:uid="{00000000-0005-0000-0000-0000C48B0000}"/>
    <cellStyle name="RowTitles-Detail 4 2 2 3 5 2 3" xfId="16462" xr:uid="{00000000-0005-0000-0000-0000C58B0000}"/>
    <cellStyle name="RowTitles-Detail 4 2 2 3 5 2 3 2" xfId="29128" xr:uid="{00000000-0005-0000-0000-0000C68B0000}"/>
    <cellStyle name="RowTitles-Detail 4 2 2 3 5 2 3 2 2" xfId="37915" xr:uid="{00000000-0005-0000-0000-0000C78B0000}"/>
    <cellStyle name="RowTitles-Detail 4 2 2 3 5 2 4" xfId="7725" xr:uid="{00000000-0005-0000-0000-0000C88B0000}"/>
    <cellStyle name="RowTitles-Detail 4 2 2 3 5 2 4 2" xfId="8691" xr:uid="{00000000-0005-0000-0000-0000C98B0000}"/>
    <cellStyle name="RowTitles-Detail 4 2 2 3 5 2 5" xfId="26481" xr:uid="{00000000-0005-0000-0000-0000CA8B0000}"/>
    <cellStyle name="RowTitles-Detail 4 2 2 3 5 3" xfId="4361" xr:uid="{00000000-0005-0000-0000-0000CB8B0000}"/>
    <cellStyle name="RowTitles-Detail 4 2 2 3 5 3 2" xfId="13983" xr:uid="{00000000-0005-0000-0000-0000CC8B0000}"/>
    <cellStyle name="RowTitles-Detail 4 2 2 3 5 3 2 2" xfId="24322" xr:uid="{00000000-0005-0000-0000-0000CD8B0000}"/>
    <cellStyle name="RowTitles-Detail 4 2 2 3 5 3 2 2 2" xfId="35496" xr:uid="{00000000-0005-0000-0000-0000CE8B0000}"/>
    <cellStyle name="RowTitles-Detail 4 2 2 3 5 3 2 3" xfId="32942" xr:uid="{00000000-0005-0000-0000-0000CF8B0000}"/>
    <cellStyle name="RowTitles-Detail 4 2 2 3 5 3 3" xfId="17539" xr:uid="{00000000-0005-0000-0000-0000D08B0000}"/>
    <cellStyle name="RowTitles-Detail 4 2 2 3 5 3 3 2" xfId="30205" xr:uid="{00000000-0005-0000-0000-0000D18B0000}"/>
    <cellStyle name="RowTitles-Detail 4 2 2 3 5 3 3 2 2" xfId="38982" xr:uid="{00000000-0005-0000-0000-0000D28B0000}"/>
    <cellStyle name="RowTitles-Detail 4 2 2 3 5 3 4" xfId="10048" xr:uid="{00000000-0005-0000-0000-0000D38B0000}"/>
    <cellStyle name="RowTitles-Detail 4 2 2 3 5 3 4 2" xfId="18830" xr:uid="{00000000-0005-0000-0000-0000D48B0000}"/>
    <cellStyle name="RowTitles-Detail 4 2 2 3 5 3 5" xfId="24820" xr:uid="{00000000-0005-0000-0000-0000D58B0000}"/>
    <cellStyle name="RowTitles-Detail 4 2 2 3 5 4" xfId="11254" xr:uid="{00000000-0005-0000-0000-0000D68B0000}"/>
    <cellStyle name="RowTitles-Detail 4 2 2 3 5 4 2" xfId="21683" xr:uid="{00000000-0005-0000-0000-0000D78B0000}"/>
    <cellStyle name="RowTitles-Detail 4 2 2 3 5 4 2 2" xfId="33781" xr:uid="{00000000-0005-0000-0000-0000D88B0000}"/>
    <cellStyle name="RowTitles-Detail 4 2 2 3 5 4 3" xfId="30957" xr:uid="{00000000-0005-0000-0000-0000D98B0000}"/>
    <cellStyle name="RowTitles-Detail 4 2 2 3 5 5" xfId="14961" xr:uid="{00000000-0005-0000-0000-0000DA8B0000}"/>
    <cellStyle name="RowTitles-Detail 4 2 2 3 5 5 2" xfId="27635" xr:uid="{00000000-0005-0000-0000-0000DB8B0000}"/>
    <cellStyle name="RowTitles-Detail 4 2 2 3 5 5 2 2" xfId="36453" xr:uid="{00000000-0005-0000-0000-0000DC8B0000}"/>
    <cellStyle name="RowTitles-Detail 4 2 2 3 5 6" xfId="6178" xr:uid="{00000000-0005-0000-0000-0000DD8B0000}"/>
    <cellStyle name="RowTitles-Detail 4 2 2 3 5 6 2" xfId="19208" xr:uid="{00000000-0005-0000-0000-0000DE8B0000}"/>
    <cellStyle name="RowTitles-Detail 4 2 2 3 5 7" xfId="5412" xr:uid="{00000000-0005-0000-0000-0000DF8B0000}"/>
    <cellStyle name="RowTitles-Detail 4 2 2 3 6" xfId="1785" xr:uid="{00000000-0005-0000-0000-0000E08B0000}"/>
    <cellStyle name="RowTitles-Detail 4 2 2 3 6 2" xfId="3175" xr:uid="{00000000-0005-0000-0000-0000E18B0000}"/>
    <cellStyle name="RowTitles-Detail 4 2 2 3 6 2 2" xfId="12816" xr:uid="{00000000-0005-0000-0000-0000E28B0000}"/>
    <cellStyle name="RowTitles-Detail 4 2 2 3 6 2 2 2" xfId="23216" xr:uid="{00000000-0005-0000-0000-0000E38B0000}"/>
    <cellStyle name="RowTitles-Detail 4 2 2 3 6 2 2 2 2" xfId="34753" xr:uid="{00000000-0005-0000-0000-0000E48B0000}"/>
    <cellStyle name="RowTitles-Detail 4 2 2 3 6 2 2 3" xfId="32097" xr:uid="{00000000-0005-0000-0000-0000E58B0000}"/>
    <cellStyle name="RowTitles-Detail 4 2 2 3 6 2 3" xfId="16463" xr:uid="{00000000-0005-0000-0000-0000E68B0000}"/>
    <cellStyle name="RowTitles-Detail 4 2 2 3 6 2 3 2" xfId="29129" xr:uid="{00000000-0005-0000-0000-0000E78B0000}"/>
    <cellStyle name="RowTitles-Detail 4 2 2 3 6 2 3 2 2" xfId="37916" xr:uid="{00000000-0005-0000-0000-0000E88B0000}"/>
    <cellStyle name="RowTitles-Detail 4 2 2 3 6 2 4" xfId="7726" xr:uid="{00000000-0005-0000-0000-0000E98B0000}"/>
    <cellStyle name="RowTitles-Detail 4 2 2 3 6 2 4 2" xfId="17833" xr:uid="{00000000-0005-0000-0000-0000EA8B0000}"/>
    <cellStyle name="RowTitles-Detail 4 2 2 3 6 2 5" xfId="19577" xr:uid="{00000000-0005-0000-0000-0000EB8B0000}"/>
    <cellStyle name="RowTitles-Detail 4 2 2 3 6 3" xfId="4563" xr:uid="{00000000-0005-0000-0000-0000EC8B0000}"/>
    <cellStyle name="RowTitles-Detail 4 2 2 3 6 3 2" xfId="14185" xr:uid="{00000000-0005-0000-0000-0000ED8B0000}"/>
    <cellStyle name="RowTitles-Detail 4 2 2 3 6 3 2 2" xfId="24514" xr:uid="{00000000-0005-0000-0000-0000EE8B0000}"/>
    <cellStyle name="RowTitles-Detail 4 2 2 3 6 3 2 2 2" xfId="35627" xr:uid="{00000000-0005-0000-0000-0000EF8B0000}"/>
    <cellStyle name="RowTitles-Detail 4 2 2 3 6 3 2 3" xfId="33094" xr:uid="{00000000-0005-0000-0000-0000F08B0000}"/>
    <cellStyle name="RowTitles-Detail 4 2 2 3 6 3 3" xfId="17726" xr:uid="{00000000-0005-0000-0000-0000F18B0000}"/>
    <cellStyle name="RowTitles-Detail 4 2 2 3 6 3 3 2" xfId="30392" xr:uid="{00000000-0005-0000-0000-0000F28B0000}"/>
    <cellStyle name="RowTitles-Detail 4 2 2 3 6 3 3 2 2" xfId="39169" xr:uid="{00000000-0005-0000-0000-0000F38B0000}"/>
    <cellStyle name="RowTitles-Detail 4 2 2 3 6 3 4" xfId="10049" xr:uid="{00000000-0005-0000-0000-0000F48B0000}"/>
    <cellStyle name="RowTitles-Detail 4 2 2 3 6 3 4 2" xfId="20872" xr:uid="{00000000-0005-0000-0000-0000F58B0000}"/>
    <cellStyle name="RowTitles-Detail 4 2 2 3 6 3 5" xfId="26604" xr:uid="{00000000-0005-0000-0000-0000F68B0000}"/>
    <cellStyle name="RowTitles-Detail 4 2 2 3 6 4" xfId="11456" xr:uid="{00000000-0005-0000-0000-0000F78B0000}"/>
    <cellStyle name="RowTitles-Detail 4 2 2 3 6 4 2" xfId="21879" xr:uid="{00000000-0005-0000-0000-0000F88B0000}"/>
    <cellStyle name="RowTitles-Detail 4 2 2 3 6 4 2 2" xfId="33912" xr:uid="{00000000-0005-0000-0000-0000F98B0000}"/>
    <cellStyle name="RowTitles-Detail 4 2 2 3 6 4 3" xfId="31109" xr:uid="{00000000-0005-0000-0000-0000FA8B0000}"/>
    <cellStyle name="RowTitles-Detail 4 2 2 3 6 5" xfId="15163" xr:uid="{00000000-0005-0000-0000-0000FB8B0000}"/>
    <cellStyle name="RowTitles-Detail 4 2 2 3 6 5 2" xfId="27830" xr:uid="{00000000-0005-0000-0000-0000FC8B0000}"/>
    <cellStyle name="RowTitles-Detail 4 2 2 3 6 5 2 2" xfId="36640" xr:uid="{00000000-0005-0000-0000-0000FD8B0000}"/>
    <cellStyle name="RowTitles-Detail 4 2 2 3 6 6" xfId="6179" xr:uid="{00000000-0005-0000-0000-0000FE8B0000}"/>
    <cellStyle name="RowTitles-Detail 4 2 2 3 6 6 2" xfId="19867" xr:uid="{00000000-0005-0000-0000-0000FF8B0000}"/>
    <cellStyle name="RowTitles-Detail 4 2 2 3 6 7" xfId="18051" xr:uid="{00000000-0005-0000-0000-0000008C0000}"/>
    <cellStyle name="RowTitles-Detail 4 2 2 3 7" xfId="3170" xr:uid="{00000000-0005-0000-0000-0000018C0000}"/>
    <cellStyle name="RowTitles-Detail 4 2 2 3 7 2" xfId="12811" xr:uid="{00000000-0005-0000-0000-0000028C0000}"/>
    <cellStyle name="RowTitles-Detail 4 2 2 3 7 2 2" xfId="23211" xr:uid="{00000000-0005-0000-0000-0000038C0000}"/>
    <cellStyle name="RowTitles-Detail 4 2 2 3 7 2 2 2" xfId="34748" xr:uid="{00000000-0005-0000-0000-0000048C0000}"/>
    <cellStyle name="RowTitles-Detail 4 2 2 3 7 2 3" xfId="32092" xr:uid="{00000000-0005-0000-0000-0000058C0000}"/>
    <cellStyle name="RowTitles-Detail 4 2 2 3 7 3" xfId="16458" xr:uid="{00000000-0005-0000-0000-0000068C0000}"/>
    <cellStyle name="RowTitles-Detail 4 2 2 3 7 3 2" xfId="29124" xr:uid="{00000000-0005-0000-0000-0000078C0000}"/>
    <cellStyle name="RowTitles-Detail 4 2 2 3 7 3 2 2" xfId="37911" xr:uid="{00000000-0005-0000-0000-0000088C0000}"/>
    <cellStyle name="RowTitles-Detail 4 2 2 3 7 4" xfId="6539" xr:uid="{00000000-0005-0000-0000-0000098C0000}"/>
    <cellStyle name="RowTitles-Detail 4 2 2 3 7 4 2" xfId="26705" xr:uid="{00000000-0005-0000-0000-00000A8C0000}"/>
    <cellStyle name="RowTitles-Detail 4 2 2 3 7 5" xfId="24550" xr:uid="{00000000-0005-0000-0000-00000B8C0000}"/>
    <cellStyle name="RowTitles-Detail 4 2 2 3 8" xfId="3374" xr:uid="{00000000-0005-0000-0000-00000C8C0000}"/>
    <cellStyle name="RowTitles-Detail 4 2 2 3 8 2" xfId="13015" xr:uid="{00000000-0005-0000-0000-00000D8C0000}"/>
    <cellStyle name="RowTitles-Detail 4 2 2 3 8 2 2" xfId="23384" xr:uid="{00000000-0005-0000-0000-00000E8C0000}"/>
    <cellStyle name="RowTitles-Detail 4 2 2 3 8 2 2 2" xfId="34893" xr:uid="{00000000-0005-0000-0000-00000F8C0000}"/>
    <cellStyle name="RowTitles-Detail 4 2 2 3 8 2 3" xfId="32244" xr:uid="{00000000-0005-0000-0000-0000108C0000}"/>
    <cellStyle name="RowTitles-Detail 4 2 2 3 8 3" xfId="16626" xr:uid="{00000000-0005-0000-0000-0000118C0000}"/>
    <cellStyle name="RowTitles-Detail 4 2 2 3 8 3 2" xfId="29292" xr:uid="{00000000-0005-0000-0000-0000128C0000}"/>
    <cellStyle name="RowTitles-Detail 4 2 2 3 8 3 2 2" xfId="38079" xr:uid="{00000000-0005-0000-0000-0000138C0000}"/>
    <cellStyle name="RowTitles-Detail 4 2 2 3 8 4" xfId="7913" xr:uid="{00000000-0005-0000-0000-0000148C0000}"/>
    <cellStyle name="RowTitles-Detail 4 2 2 3 8 4 2" xfId="25425" xr:uid="{00000000-0005-0000-0000-0000158C0000}"/>
    <cellStyle name="RowTitles-Detail 4 2 2 3 8 5" xfId="25895" xr:uid="{00000000-0005-0000-0000-0000168C0000}"/>
    <cellStyle name="RowTitles-Detail 4 2 2 3 9" xfId="10249" xr:uid="{00000000-0005-0000-0000-0000178C0000}"/>
    <cellStyle name="RowTitles-Detail 4 2 2 3 9 2" xfId="18517" xr:uid="{00000000-0005-0000-0000-0000188C0000}"/>
    <cellStyle name="RowTitles-Detail 4 2 2 3 9 2 2" xfId="33187" xr:uid="{00000000-0005-0000-0000-0000198C0000}"/>
    <cellStyle name="RowTitles-Detail 4 2 2 3_STUD aligned by INSTIT" xfId="5098" xr:uid="{00000000-0005-0000-0000-00001A8C0000}"/>
    <cellStyle name="RowTitles-Detail 4 2 2 4" xfId="534" xr:uid="{00000000-0005-0000-0000-00001B8C0000}"/>
    <cellStyle name="RowTitles-Detail 4 2 2 4 2" xfId="890" xr:uid="{00000000-0005-0000-0000-00001C8C0000}"/>
    <cellStyle name="RowTitles-Detail 4 2 2 4 2 2" xfId="3177" xr:uid="{00000000-0005-0000-0000-00001D8C0000}"/>
    <cellStyle name="RowTitles-Detail 4 2 2 4 2 2 2" xfId="12818" xr:uid="{00000000-0005-0000-0000-00001E8C0000}"/>
    <cellStyle name="RowTitles-Detail 4 2 2 4 2 2 2 2" xfId="23218" xr:uid="{00000000-0005-0000-0000-00001F8C0000}"/>
    <cellStyle name="RowTitles-Detail 4 2 2 4 2 2 2 2 2" xfId="34755" xr:uid="{00000000-0005-0000-0000-0000208C0000}"/>
    <cellStyle name="RowTitles-Detail 4 2 2 4 2 2 2 3" xfId="32099" xr:uid="{00000000-0005-0000-0000-0000218C0000}"/>
    <cellStyle name="RowTitles-Detail 4 2 2 4 2 2 3" xfId="16465" xr:uid="{00000000-0005-0000-0000-0000228C0000}"/>
    <cellStyle name="RowTitles-Detail 4 2 2 4 2 2 3 2" xfId="29131" xr:uid="{00000000-0005-0000-0000-0000238C0000}"/>
    <cellStyle name="RowTitles-Detail 4 2 2 4 2 2 3 2 2" xfId="37918" xr:uid="{00000000-0005-0000-0000-0000248C0000}"/>
    <cellStyle name="RowTitles-Detail 4 2 2 4 2 2 4" xfId="6832" xr:uid="{00000000-0005-0000-0000-0000258C0000}"/>
    <cellStyle name="RowTitles-Detail 4 2 2 4 2 2 4 2" xfId="18902" xr:uid="{00000000-0005-0000-0000-0000268C0000}"/>
    <cellStyle name="RowTitles-Detail 4 2 2 4 2 2 5" xfId="19777" xr:uid="{00000000-0005-0000-0000-0000278C0000}"/>
    <cellStyle name="RowTitles-Detail 4 2 2 4 2 3" xfId="3671" xr:uid="{00000000-0005-0000-0000-0000288C0000}"/>
    <cellStyle name="RowTitles-Detail 4 2 2 4 2 3 2" xfId="13298" xr:uid="{00000000-0005-0000-0000-0000298C0000}"/>
    <cellStyle name="RowTitles-Detail 4 2 2 4 2 3 2 2" xfId="23664" xr:uid="{00000000-0005-0000-0000-00002A8C0000}"/>
    <cellStyle name="RowTitles-Detail 4 2 2 4 2 3 2 2 2" xfId="35068" xr:uid="{00000000-0005-0000-0000-00002B8C0000}"/>
    <cellStyle name="RowTitles-Detail 4 2 2 4 2 3 2 3" xfId="32446" xr:uid="{00000000-0005-0000-0000-00002C8C0000}"/>
    <cellStyle name="RowTitles-Detail 4 2 2 4 2 3 3" xfId="16904" xr:uid="{00000000-0005-0000-0000-00002D8C0000}"/>
    <cellStyle name="RowTitles-Detail 4 2 2 4 2 3 3 2" xfId="29570" xr:uid="{00000000-0005-0000-0000-00002E8C0000}"/>
    <cellStyle name="RowTitles-Detail 4 2 2 4 2 3 3 2 2" xfId="38349" xr:uid="{00000000-0005-0000-0000-00002F8C0000}"/>
    <cellStyle name="RowTitles-Detail 4 2 2 4 2 3 4" xfId="8338" xr:uid="{00000000-0005-0000-0000-0000308C0000}"/>
    <cellStyle name="RowTitles-Detail 4 2 2 4 2 3 4 2" xfId="25428" xr:uid="{00000000-0005-0000-0000-0000318C0000}"/>
    <cellStyle name="RowTitles-Detail 4 2 2 4 2 3 5" xfId="17960" xr:uid="{00000000-0005-0000-0000-0000328C0000}"/>
    <cellStyle name="RowTitles-Detail 4 2 2 4 2 4" xfId="9131" xr:uid="{00000000-0005-0000-0000-0000338C0000}"/>
    <cellStyle name="RowTitles-Detail 4 2 2 4 2 4 2" xfId="20958" xr:uid="{00000000-0005-0000-0000-0000348C0000}"/>
    <cellStyle name="RowTitles-Detail 4 2 2 4 2 5" xfId="10642" xr:uid="{00000000-0005-0000-0000-0000358C0000}"/>
    <cellStyle name="RowTitles-Detail 4 2 2 4 2 5 2" xfId="21125" xr:uid="{00000000-0005-0000-0000-0000368C0000}"/>
    <cellStyle name="RowTitles-Detail 4 2 2 4 2 5 2 2" xfId="33455" xr:uid="{00000000-0005-0000-0000-0000378C0000}"/>
    <cellStyle name="RowTitles-Detail 4 2 2 4 2 5 3" xfId="30575" xr:uid="{00000000-0005-0000-0000-0000388C0000}"/>
    <cellStyle name="RowTitles-Detail 4 2 2 4 2 6" xfId="14300" xr:uid="{00000000-0005-0000-0000-0000398C0000}"/>
    <cellStyle name="RowTitles-Detail 4 2 2 4 2 6 2" xfId="27001" xr:uid="{00000000-0005-0000-0000-00003A8C0000}"/>
    <cellStyle name="RowTitles-Detail 4 2 2 4 2 6 2 2" xfId="35843" xr:uid="{00000000-0005-0000-0000-00003B8C0000}"/>
    <cellStyle name="RowTitles-Detail 4 2 2 4 3" xfId="1169" xr:uid="{00000000-0005-0000-0000-00003C8C0000}"/>
    <cellStyle name="RowTitles-Detail 4 2 2 4 3 2" xfId="3178" xr:uid="{00000000-0005-0000-0000-00003D8C0000}"/>
    <cellStyle name="RowTitles-Detail 4 2 2 4 3 2 2" xfId="12819" xr:uid="{00000000-0005-0000-0000-00003E8C0000}"/>
    <cellStyle name="RowTitles-Detail 4 2 2 4 3 2 2 2" xfId="23219" xr:uid="{00000000-0005-0000-0000-00003F8C0000}"/>
    <cellStyle name="RowTitles-Detail 4 2 2 4 3 2 2 2 2" xfId="34756" xr:uid="{00000000-0005-0000-0000-0000408C0000}"/>
    <cellStyle name="RowTitles-Detail 4 2 2 4 3 2 2 3" xfId="32100" xr:uid="{00000000-0005-0000-0000-0000418C0000}"/>
    <cellStyle name="RowTitles-Detail 4 2 2 4 3 2 3" xfId="16466" xr:uid="{00000000-0005-0000-0000-0000428C0000}"/>
    <cellStyle name="RowTitles-Detail 4 2 2 4 3 2 3 2" xfId="29132" xr:uid="{00000000-0005-0000-0000-0000438C0000}"/>
    <cellStyle name="RowTitles-Detail 4 2 2 4 3 2 3 2 2" xfId="37919" xr:uid="{00000000-0005-0000-0000-0000448C0000}"/>
    <cellStyle name="RowTitles-Detail 4 2 2 4 3 2 4" xfId="7006" xr:uid="{00000000-0005-0000-0000-0000458C0000}"/>
    <cellStyle name="RowTitles-Detail 4 2 2 4 3 2 4 2" xfId="25254" xr:uid="{00000000-0005-0000-0000-0000468C0000}"/>
    <cellStyle name="RowTitles-Detail 4 2 2 4 3 2 5" xfId="20395" xr:uid="{00000000-0005-0000-0000-0000478C0000}"/>
    <cellStyle name="RowTitles-Detail 4 2 2 4 3 3" xfId="3947" xr:uid="{00000000-0005-0000-0000-0000488C0000}"/>
    <cellStyle name="RowTitles-Detail 4 2 2 4 3 3 2" xfId="13569" xr:uid="{00000000-0005-0000-0000-0000498C0000}"/>
    <cellStyle name="RowTitles-Detail 4 2 2 4 3 3 2 2" xfId="23929" xr:uid="{00000000-0005-0000-0000-00004A8C0000}"/>
    <cellStyle name="RowTitles-Detail 4 2 2 4 3 3 2 2 2" xfId="35233" xr:uid="{00000000-0005-0000-0000-00004B8C0000}"/>
    <cellStyle name="RowTitles-Detail 4 2 2 4 3 3 2 3" xfId="32639" xr:uid="{00000000-0005-0000-0000-00004C8C0000}"/>
    <cellStyle name="RowTitles-Detail 4 2 2 4 3 3 3" xfId="17159" xr:uid="{00000000-0005-0000-0000-00004D8C0000}"/>
    <cellStyle name="RowTitles-Detail 4 2 2 4 3 3 3 2" xfId="29825" xr:uid="{00000000-0005-0000-0000-00004E8C0000}"/>
    <cellStyle name="RowTitles-Detail 4 2 2 4 3 3 3 2 2" xfId="38602" xr:uid="{00000000-0005-0000-0000-00004F8C0000}"/>
    <cellStyle name="RowTitles-Detail 4 2 2 4 3 3 4" xfId="8514" xr:uid="{00000000-0005-0000-0000-0000508C0000}"/>
    <cellStyle name="RowTitles-Detail 4 2 2 4 3 3 4 2" xfId="25915" xr:uid="{00000000-0005-0000-0000-0000518C0000}"/>
    <cellStyle name="RowTitles-Detail 4 2 2 4 3 3 5" xfId="26559" xr:uid="{00000000-0005-0000-0000-0000528C0000}"/>
    <cellStyle name="RowTitles-Detail 4 2 2 4 3 4" xfId="9310" xr:uid="{00000000-0005-0000-0000-0000538C0000}"/>
    <cellStyle name="RowTitles-Detail 4 2 2 4 3 4 2" xfId="18742" xr:uid="{00000000-0005-0000-0000-0000548C0000}"/>
    <cellStyle name="RowTitles-Detail 4 2 2 4 3 5" xfId="14547" xr:uid="{00000000-0005-0000-0000-0000558C0000}"/>
    <cellStyle name="RowTitles-Detail 4 2 2 4 3 5 2" xfId="27238" xr:uid="{00000000-0005-0000-0000-0000568C0000}"/>
    <cellStyle name="RowTitles-Detail 4 2 2 4 3 5 2 2" xfId="36073" xr:uid="{00000000-0005-0000-0000-0000578C0000}"/>
    <cellStyle name="RowTitles-Detail 4 2 2 4 3 6" xfId="5474" xr:uid="{00000000-0005-0000-0000-0000588C0000}"/>
    <cellStyle name="RowTitles-Detail 4 2 2 4 3 6 2" xfId="18226" xr:uid="{00000000-0005-0000-0000-0000598C0000}"/>
    <cellStyle name="RowTitles-Detail 4 2 2 4 3 7" xfId="24995" xr:uid="{00000000-0005-0000-0000-00005A8C0000}"/>
    <cellStyle name="RowTitles-Detail 4 2 2 4 4" xfId="1397" xr:uid="{00000000-0005-0000-0000-00005B8C0000}"/>
    <cellStyle name="RowTitles-Detail 4 2 2 4 4 2" xfId="3179" xr:uid="{00000000-0005-0000-0000-00005C8C0000}"/>
    <cellStyle name="RowTitles-Detail 4 2 2 4 4 2 2" xfId="12820" xr:uid="{00000000-0005-0000-0000-00005D8C0000}"/>
    <cellStyle name="RowTitles-Detail 4 2 2 4 4 2 2 2" xfId="23220" xr:uid="{00000000-0005-0000-0000-00005E8C0000}"/>
    <cellStyle name="RowTitles-Detail 4 2 2 4 4 2 2 2 2" xfId="34757" xr:uid="{00000000-0005-0000-0000-00005F8C0000}"/>
    <cellStyle name="RowTitles-Detail 4 2 2 4 4 2 2 3" xfId="32101" xr:uid="{00000000-0005-0000-0000-0000608C0000}"/>
    <cellStyle name="RowTitles-Detail 4 2 2 4 4 2 3" xfId="16467" xr:uid="{00000000-0005-0000-0000-0000618C0000}"/>
    <cellStyle name="RowTitles-Detail 4 2 2 4 4 2 3 2" xfId="29133" xr:uid="{00000000-0005-0000-0000-0000628C0000}"/>
    <cellStyle name="RowTitles-Detail 4 2 2 4 4 2 3 2 2" xfId="37920" xr:uid="{00000000-0005-0000-0000-0000638C0000}"/>
    <cellStyle name="RowTitles-Detail 4 2 2 4 4 2 4" xfId="7176" xr:uid="{00000000-0005-0000-0000-0000648C0000}"/>
    <cellStyle name="RowTitles-Detail 4 2 2 4 4 2 4 2" xfId="25497" xr:uid="{00000000-0005-0000-0000-0000658C0000}"/>
    <cellStyle name="RowTitles-Detail 4 2 2 4 4 2 5" xfId="24810" xr:uid="{00000000-0005-0000-0000-0000668C0000}"/>
    <cellStyle name="RowTitles-Detail 4 2 2 4 4 3" xfId="4175" xr:uid="{00000000-0005-0000-0000-0000678C0000}"/>
    <cellStyle name="RowTitles-Detail 4 2 2 4 4 3 2" xfId="13797" xr:uid="{00000000-0005-0000-0000-0000688C0000}"/>
    <cellStyle name="RowTitles-Detail 4 2 2 4 4 3 2 2" xfId="24146" xr:uid="{00000000-0005-0000-0000-0000698C0000}"/>
    <cellStyle name="RowTitles-Detail 4 2 2 4 4 3 2 2 2" xfId="35382" xr:uid="{00000000-0005-0000-0000-00006A8C0000}"/>
    <cellStyle name="RowTitles-Detail 4 2 2 4 4 3 2 3" xfId="32811" xr:uid="{00000000-0005-0000-0000-00006B8C0000}"/>
    <cellStyle name="RowTitles-Detail 4 2 2 4 4 3 3" xfId="17371" xr:uid="{00000000-0005-0000-0000-00006C8C0000}"/>
    <cellStyle name="RowTitles-Detail 4 2 2 4 4 3 3 2" xfId="30037" xr:uid="{00000000-0005-0000-0000-00006D8C0000}"/>
    <cellStyle name="RowTitles-Detail 4 2 2 4 4 3 3 2 2" xfId="38814" xr:uid="{00000000-0005-0000-0000-00006E8C0000}"/>
    <cellStyle name="RowTitles-Detail 4 2 2 4 4 3 4" xfId="8684" xr:uid="{00000000-0005-0000-0000-00006F8C0000}"/>
    <cellStyle name="RowTitles-Detail 4 2 2 4 4 3 4 2" xfId="20682" xr:uid="{00000000-0005-0000-0000-0000708C0000}"/>
    <cellStyle name="RowTitles-Detail 4 2 2 4 4 3 5" xfId="24621" xr:uid="{00000000-0005-0000-0000-0000718C0000}"/>
    <cellStyle name="RowTitles-Detail 4 2 2 4 4 4" xfId="9479" xr:uid="{00000000-0005-0000-0000-0000728C0000}"/>
    <cellStyle name="RowTitles-Detail 4 2 2 4 4 4 2" xfId="18100" xr:uid="{00000000-0005-0000-0000-0000738C0000}"/>
    <cellStyle name="RowTitles-Detail 4 2 2 4 4 5" xfId="11068" xr:uid="{00000000-0005-0000-0000-0000748C0000}"/>
    <cellStyle name="RowTitles-Detail 4 2 2 4 4 5 2" xfId="21505" xr:uid="{00000000-0005-0000-0000-0000758C0000}"/>
    <cellStyle name="RowTitles-Detail 4 2 2 4 4 5 2 2" xfId="33667" xr:uid="{00000000-0005-0000-0000-0000768C0000}"/>
    <cellStyle name="RowTitles-Detail 4 2 2 4 4 5 3" xfId="30826" xr:uid="{00000000-0005-0000-0000-0000778C0000}"/>
    <cellStyle name="RowTitles-Detail 4 2 2 4 4 6" xfId="14775" xr:uid="{00000000-0005-0000-0000-0000788C0000}"/>
    <cellStyle name="RowTitles-Detail 4 2 2 4 4 6 2" xfId="27458" xr:uid="{00000000-0005-0000-0000-0000798C0000}"/>
    <cellStyle name="RowTitles-Detail 4 2 2 4 4 6 2 2" xfId="36285" xr:uid="{00000000-0005-0000-0000-00007A8C0000}"/>
    <cellStyle name="RowTitles-Detail 4 2 2 4 4 7" xfId="5635" xr:uid="{00000000-0005-0000-0000-00007B8C0000}"/>
    <cellStyle name="RowTitles-Detail 4 2 2 4 4 7 2" xfId="19450" xr:uid="{00000000-0005-0000-0000-00007C8C0000}"/>
    <cellStyle name="RowTitles-Detail 4 2 2 4 4 8" xfId="19579" xr:uid="{00000000-0005-0000-0000-00007D8C0000}"/>
    <cellStyle name="RowTitles-Detail 4 2 2 4 5" xfId="1613" xr:uid="{00000000-0005-0000-0000-00007E8C0000}"/>
    <cellStyle name="RowTitles-Detail 4 2 2 4 5 2" xfId="3180" xr:uid="{00000000-0005-0000-0000-00007F8C0000}"/>
    <cellStyle name="RowTitles-Detail 4 2 2 4 5 2 2" xfId="12821" xr:uid="{00000000-0005-0000-0000-0000808C0000}"/>
    <cellStyle name="RowTitles-Detail 4 2 2 4 5 2 2 2" xfId="23221" xr:uid="{00000000-0005-0000-0000-0000818C0000}"/>
    <cellStyle name="RowTitles-Detail 4 2 2 4 5 2 2 2 2" xfId="34758" xr:uid="{00000000-0005-0000-0000-0000828C0000}"/>
    <cellStyle name="RowTitles-Detail 4 2 2 4 5 2 2 3" xfId="32102" xr:uid="{00000000-0005-0000-0000-0000838C0000}"/>
    <cellStyle name="RowTitles-Detail 4 2 2 4 5 2 3" xfId="16468" xr:uid="{00000000-0005-0000-0000-0000848C0000}"/>
    <cellStyle name="RowTitles-Detail 4 2 2 4 5 2 3 2" xfId="29134" xr:uid="{00000000-0005-0000-0000-0000858C0000}"/>
    <cellStyle name="RowTitles-Detail 4 2 2 4 5 2 3 2 2" xfId="37921" xr:uid="{00000000-0005-0000-0000-0000868C0000}"/>
    <cellStyle name="RowTitles-Detail 4 2 2 4 5 2 4" xfId="7727" xr:uid="{00000000-0005-0000-0000-0000878C0000}"/>
    <cellStyle name="RowTitles-Detail 4 2 2 4 5 2 4 2" xfId="25977" xr:uid="{00000000-0005-0000-0000-0000888C0000}"/>
    <cellStyle name="RowTitles-Detail 4 2 2 4 5 2 5" xfId="24934" xr:uid="{00000000-0005-0000-0000-0000898C0000}"/>
    <cellStyle name="RowTitles-Detail 4 2 2 4 5 3" xfId="4391" xr:uid="{00000000-0005-0000-0000-00008A8C0000}"/>
    <cellStyle name="RowTitles-Detail 4 2 2 4 5 3 2" xfId="14013" xr:uid="{00000000-0005-0000-0000-00008B8C0000}"/>
    <cellStyle name="RowTitles-Detail 4 2 2 4 5 3 2 2" xfId="24352" xr:uid="{00000000-0005-0000-0000-00008C8C0000}"/>
    <cellStyle name="RowTitles-Detail 4 2 2 4 5 3 2 2 2" xfId="35522" xr:uid="{00000000-0005-0000-0000-00008D8C0000}"/>
    <cellStyle name="RowTitles-Detail 4 2 2 4 5 3 2 3" xfId="32972" xr:uid="{00000000-0005-0000-0000-00008E8C0000}"/>
    <cellStyle name="RowTitles-Detail 4 2 2 4 5 3 3" xfId="17569" xr:uid="{00000000-0005-0000-0000-00008F8C0000}"/>
    <cellStyle name="RowTitles-Detail 4 2 2 4 5 3 3 2" xfId="30235" xr:uid="{00000000-0005-0000-0000-0000908C0000}"/>
    <cellStyle name="RowTitles-Detail 4 2 2 4 5 3 3 2 2" xfId="39012" xr:uid="{00000000-0005-0000-0000-0000918C0000}"/>
    <cellStyle name="RowTitles-Detail 4 2 2 4 5 3 4" xfId="10050" xr:uid="{00000000-0005-0000-0000-0000928C0000}"/>
    <cellStyle name="RowTitles-Detail 4 2 2 4 5 3 4 2" xfId="19532" xr:uid="{00000000-0005-0000-0000-0000938C0000}"/>
    <cellStyle name="RowTitles-Detail 4 2 2 4 5 3 5" xfId="19162" xr:uid="{00000000-0005-0000-0000-0000948C0000}"/>
    <cellStyle name="RowTitles-Detail 4 2 2 4 5 4" xfId="11284" xr:uid="{00000000-0005-0000-0000-0000958C0000}"/>
    <cellStyle name="RowTitles-Detail 4 2 2 4 5 4 2" xfId="21713" xr:uid="{00000000-0005-0000-0000-0000968C0000}"/>
    <cellStyle name="RowTitles-Detail 4 2 2 4 5 4 2 2" xfId="33807" xr:uid="{00000000-0005-0000-0000-0000978C0000}"/>
    <cellStyle name="RowTitles-Detail 4 2 2 4 5 4 3" xfId="30987" xr:uid="{00000000-0005-0000-0000-0000988C0000}"/>
    <cellStyle name="RowTitles-Detail 4 2 2 4 5 5" xfId="14991" xr:uid="{00000000-0005-0000-0000-0000998C0000}"/>
    <cellStyle name="RowTitles-Detail 4 2 2 4 5 5 2" xfId="27665" xr:uid="{00000000-0005-0000-0000-00009A8C0000}"/>
    <cellStyle name="RowTitles-Detail 4 2 2 4 5 5 2 2" xfId="36483" xr:uid="{00000000-0005-0000-0000-00009B8C0000}"/>
    <cellStyle name="RowTitles-Detail 4 2 2 4 5 6" xfId="6180" xr:uid="{00000000-0005-0000-0000-00009C8C0000}"/>
    <cellStyle name="RowTitles-Detail 4 2 2 4 5 6 2" xfId="20786" xr:uid="{00000000-0005-0000-0000-00009D8C0000}"/>
    <cellStyle name="RowTitles-Detail 4 2 2 4 5 7" xfId="18245" xr:uid="{00000000-0005-0000-0000-00009E8C0000}"/>
    <cellStyle name="RowTitles-Detail 4 2 2 4 6" xfId="1815" xr:uid="{00000000-0005-0000-0000-00009F8C0000}"/>
    <cellStyle name="RowTitles-Detail 4 2 2 4 6 2" xfId="3181" xr:uid="{00000000-0005-0000-0000-0000A08C0000}"/>
    <cellStyle name="RowTitles-Detail 4 2 2 4 6 2 2" xfId="12822" xr:uid="{00000000-0005-0000-0000-0000A18C0000}"/>
    <cellStyle name="RowTitles-Detail 4 2 2 4 6 2 2 2" xfId="23222" xr:uid="{00000000-0005-0000-0000-0000A28C0000}"/>
    <cellStyle name="RowTitles-Detail 4 2 2 4 6 2 2 2 2" xfId="34759" xr:uid="{00000000-0005-0000-0000-0000A38C0000}"/>
    <cellStyle name="RowTitles-Detail 4 2 2 4 6 2 2 3" xfId="32103" xr:uid="{00000000-0005-0000-0000-0000A48C0000}"/>
    <cellStyle name="RowTitles-Detail 4 2 2 4 6 2 3" xfId="16469" xr:uid="{00000000-0005-0000-0000-0000A58C0000}"/>
    <cellStyle name="RowTitles-Detail 4 2 2 4 6 2 3 2" xfId="29135" xr:uid="{00000000-0005-0000-0000-0000A68C0000}"/>
    <cellStyle name="RowTitles-Detail 4 2 2 4 6 2 3 2 2" xfId="37922" xr:uid="{00000000-0005-0000-0000-0000A78C0000}"/>
    <cellStyle name="RowTitles-Detail 4 2 2 4 6 2 4" xfId="7728" xr:uid="{00000000-0005-0000-0000-0000A88C0000}"/>
    <cellStyle name="RowTitles-Detail 4 2 2 4 6 2 4 2" xfId="28155" xr:uid="{00000000-0005-0000-0000-0000A98C0000}"/>
    <cellStyle name="RowTitles-Detail 4 2 2 4 6 2 5" xfId="20359" xr:uid="{00000000-0005-0000-0000-0000AA8C0000}"/>
    <cellStyle name="RowTitles-Detail 4 2 2 4 6 3" xfId="4593" xr:uid="{00000000-0005-0000-0000-0000AB8C0000}"/>
    <cellStyle name="RowTitles-Detail 4 2 2 4 6 3 2" xfId="14215" xr:uid="{00000000-0005-0000-0000-0000AC8C0000}"/>
    <cellStyle name="RowTitles-Detail 4 2 2 4 6 3 2 2" xfId="24544" xr:uid="{00000000-0005-0000-0000-0000AD8C0000}"/>
    <cellStyle name="RowTitles-Detail 4 2 2 4 6 3 2 2 2" xfId="35653" xr:uid="{00000000-0005-0000-0000-0000AE8C0000}"/>
    <cellStyle name="RowTitles-Detail 4 2 2 4 6 3 2 3" xfId="33124" xr:uid="{00000000-0005-0000-0000-0000AF8C0000}"/>
    <cellStyle name="RowTitles-Detail 4 2 2 4 6 3 3" xfId="17756" xr:uid="{00000000-0005-0000-0000-0000B08C0000}"/>
    <cellStyle name="RowTitles-Detail 4 2 2 4 6 3 3 2" xfId="30422" xr:uid="{00000000-0005-0000-0000-0000B18C0000}"/>
    <cellStyle name="RowTitles-Detail 4 2 2 4 6 3 3 2 2" xfId="39199" xr:uid="{00000000-0005-0000-0000-0000B28C0000}"/>
    <cellStyle name="RowTitles-Detail 4 2 2 4 6 3 4" xfId="10051" xr:uid="{00000000-0005-0000-0000-0000B38C0000}"/>
    <cellStyle name="RowTitles-Detail 4 2 2 4 6 3 4 2" xfId="19439" xr:uid="{00000000-0005-0000-0000-0000B48C0000}"/>
    <cellStyle name="RowTitles-Detail 4 2 2 4 6 3 5" xfId="4658" xr:uid="{00000000-0005-0000-0000-0000B58C0000}"/>
    <cellStyle name="RowTitles-Detail 4 2 2 4 6 4" xfId="11486" xr:uid="{00000000-0005-0000-0000-0000B68C0000}"/>
    <cellStyle name="RowTitles-Detail 4 2 2 4 6 4 2" xfId="21909" xr:uid="{00000000-0005-0000-0000-0000B78C0000}"/>
    <cellStyle name="RowTitles-Detail 4 2 2 4 6 4 2 2" xfId="33938" xr:uid="{00000000-0005-0000-0000-0000B88C0000}"/>
    <cellStyle name="RowTitles-Detail 4 2 2 4 6 4 3" xfId="31139" xr:uid="{00000000-0005-0000-0000-0000B98C0000}"/>
    <cellStyle name="RowTitles-Detail 4 2 2 4 6 5" xfId="15193" xr:uid="{00000000-0005-0000-0000-0000BA8C0000}"/>
    <cellStyle name="RowTitles-Detail 4 2 2 4 6 5 2" xfId="27860" xr:uid="{00000000-0005-0000-0000-0000BB8C0000}"/>
    <cellStyle name="RowTitles-Detail 4 2 2 4 6 5 2 2" xfId="36670" xr:uid="{00000000-0005-0000-0000-0000BC8C0000}"/>
    <cellStyle name="RowTitles-Detail 4 2 2 4 6 6" xfId="6181" xr:uid="{00000000-0005-0000-0000-0000BD8C0000}"/>
    <cellStyle name="RowTitles-Detail 4 2 2 4 6 6 2" xfId="26748" xr:uid="{00000000-0005-0000-0000-0000BE8C0000}"/>
    <cellStyle name="RowTitles-Detail 4 2 2 4 6 7" xfId="26311" xr:uid="{00000000-0005-0000-0000-0000BF8C0000}"/>
    <cellStyle name="RowTitles-Detail 4 2 2 4 7" xfId="3176" xr:uid="{00000000-0005-0000-0000-0000C08C0000}"/>
    <cellStyle name="RowTitles-Detail 4 2 2 4 7 2" xfId="12817" xr:uid="{00000000-0005-0000-0000-0000C18C0000}"/>
    <cellStyle name="RowTitles-Detail 4 2 2 4 7 2 2" xfId="23217" xr:uid="{00000000-0005-0000-0000-0000C28C0000}"/>
    <cellStyle name="RowTitles-Detail 4 2 2 4 7 2 2 2" xfId="34754" xr:uid="{00000000-0005-0000-0000-0000C38C0000}"/>
    <cellStyle name="RowTitles-Detail 4 2 2 4 7 2 3" xfId="32098" xr:uid="{00000000-0005-0000-0000-0000C48C0000}"/>
    <cellStyle name="RowTitles-Detail 4 2 2 4 7 3" xfId="16464" xr:uid="{00000000-0005-0000-0000-0000C58C0000}"/>
    <cellStyle name="RowTitles-Detail 4 2 2 4 7 3 2" xfId="29130" xr:uid="{00000000-0005-0000-0000-0000C68C0000}"/>
    <cellStyle name="RowTitles-Detail 4 2 2 4 7 3 2 2" xfId="37917" xr:uid="{00000000-0005-0000-0000-0000C78C0000}"/>
    <cellStyle name="RowTitles-Detail 4 2 2 4 7 4" xfId="6569" xr:uid="{00000000-0005-0000-0000-0000C88C0000}"/>
    <cellStyle name="RowTitles-Detail 4 2 2 4 7 4 2" xfId="24836" xr:uid="{00000000-0005-0000-0000-0000C98C0000}"/>
    <cellStyle name="RowTitles-Detail 4 2 2 4 7 5" xfId="17862" xr:uid="{00000000-0005-0000-0000-0000CA8C0000}"/>
    <cellStyle name="RowTitles-Detail 4 2 2 4 8" xfId="7911" xr:uid="{00000000-0005-0000-0000-0000CB8C0000}"/>
    <cellStyle name="RowTitles-Detail 4 2 2 4 8 2" xfId="18975" xr:uid="{00000000-0005-0000-0000-0000CC8C0000}"/>
    <cellStyle name="RowTitles-Detail 4 2 2 4 9" xfId="10556" xr:uid="{00000000-0005-0000-0000-0000CD8C0000}"/>
    <cellStyle name="RowTitles-Detail 4 2 2 4 9 2" xfId="25321" xr:uid="{00000000-0005-0000-0000-0000CE8C0000}"/>
    <cellStyle name="RowTitles-Detail 4 2 2 4 9 2 2" xfId="35692" xr:uid="{00000000-0005-0000-0000-0000CF8C0000}"/>
    <cellStyle name="RowTitles-Detail 4 2 2 4_STUD aligned by INSTIT" xfId="5099" xr:uid="{00000000-0005-0000-0000-0000D08C0000}"/>
    <cellStyle name="RowTitles-Detail 4 2 2 5" xfId="704" xr:uid="{00000000-0005-0000-0000-0000D18C0000}"/>
    <cellStyle name="RowTitles-Detail 4 2 2 5 2" xfId="3182" xr:uid="{00000000-0005-0000-0000-0000D28C0000}"/>
    <cellStyle name="RowTitles-Detail 4 2 2 5 2 2" xfId="12823" xr:uid="{00000000-0005-0000-0000-0000D38C0000}"/>
    <cellStyle name="RowTitles-Detail 4 2 2 5 2 2 2" xfId="23223" xr:uid="{00000000-0005-0000-0000-0000D48C0000}"/>
    <cellStyle name="RowTitles-Detail 4 2 2 5 2 2 2 2" xfId="34760" xr:uid="{00000000-0005-0000-0000-0000D58C0000}"/>
    <cellStyle name="RowTitles-Detail 4 2 2 5 2 2 3" xfId="32104" xr:uid="{00000000-0005-0000-0000-0000D68C0000}"/>
    <cellStyle name="RowTitles-Detail 4 2 2 5 2 3" xfId="16470" xr:uid="{00000000-0005-0000-0000-0000D78C0000}"/>
    <cellStyle name="RowTitles-Detail 4 2 2 5 2 3 2" xfId="29136" xr:uid="{00000000-0005-0000-0000-0000D88C0000}"/>
    <cellStyle name="RowTitles-Detail 4 2 2 5 2 3 2 2" xfId="37923" xr:uid="{00000000-0005-0000-0000-0000D98C0000}"/>
    <cellStyle name="RowTitles-Detail 4 2 2 5 2 4" xfId="6683" xr:uid="{00000000-0005-0000-0000-0000DA8C0000}"/>
    <cellStyle name="RowTitles-Detail 4 2 2 5 2 4 2" xfId="26726" xr:uid="{00000000-0005-0000-0000-0000DB8C0000}"/>
    <cellStyle name="RowTitles-Detail 4 2 2 5 2 5" xfId="17799" xr:uid="{00000000-0005-0000-0000-0000DC8C0000}"/>
    <cellStyle name="RowTitles-Detail 4 2 2 5 3" xfId="3489" xr:uid="{00000000-0005-0000-0000-0000DD8C0000}"/>
    <cellStyle name="RowTitles-Detail 4 2 2 5 3 2" xfId="13123" xr:uid="{00000000-0005-0000-0000-0000DE8C0000}"/>
    <cellStyle name="RowTitles-Detail 4 2 2 5 3 2 2" xfId="23491" xr:uid="{00000000-0005-0000-0000-0000DF8C0000}"/>
    <cellStyle name="RowTitles-Detail 4 2 2 5 3 2 2 2" xfId="34952" xr:uid="{00000000-0005-0000-0000-0000E08C0000}"/>
    <cellStyle name="RowTitles-Detail 4 2 2 5 3 2 3" xfId="32312" xr:uid="{00000000-0005-0000-0000-0000E18C0000}"/>
    <cellStyle name="RowTitles-Detail 4 2 2 5 3 3" xfId="16732" xr:uid="{00000000-0005-0000-0000-0000E28C0000}"/>
    <cellStyle name="RowTitles-Detail 4 2 2 5 3 3 2" xfId="29398" xr:uid="{00000000-0005-0000-0000-0000E38C0000}"/>
    <cellStyle name="RowTitles-Detail 4 2 2 5 3 3 2 2" xfId="38181" xr:uid="{00000000-0005-0000-0000-0000E48C0000}"/>
    <cellStyle name="RowTitles-Detail 4 2 2 5 3 4" xfId="8190" xr:uid="{00000000-0005-0000-0000-0000E58C0000}"/>
    <cellStyle name="RowTitles-Detail 4 2 2 5 3 4 2" xfId="26797" xr:uid="{00000000-0005-0000-0000-0000E68C0000}"/>
    <cellStyle name="RowTitles-Detail 4 2 2 5 3 5" xfId="26427" xr:uid="{00000000-0005-0000-0000-0000E78C0000}"/>
    <cellStyle name="RowTitles-Detail 4 2 2 5 4" xfId="8716" xr:uid="{00000000-0005-0000-0000-0000E88C0000}"/>
    <cellStyle name="RowTitles-Detail 4 2 2 5 4 2" xfId="17916" xr:uid="{00000000-0005-0000-0000-0000E98C0000}"/>
    <cellStyle name="RowTitles-Detail 4 2 2 5 5" xfId="10491" xr:uid="{00000000-0005-0000-0000-0000EA8C0000}"/>
    <cellStyle name="RowTitles-Detail 4 2 2 5 5 2" xfId="20993" xr:uid="{00000000-0005-0000-0000-0000EB8C0000}"/>
    <cellStyle name="RowTitles-Detail 4 2 2 5 5 2 2" xfId="33380" xr:uid="{00000000-0005-0000-0000-0000EC8C0000}"/>
    <cellStyle name="RowTitles-Detail 4 2 2 5 5 3" xfId="30488" xr:uid="{00000000-0005-0000-0000-0000ED8C0000}"/>
    <cellStyle name="RowTitles-Detail 4 2 2 5 6" xfId="10349" xr:uid="{00000000-0005-0000-0000-0000EE8C0000}"/>
    <cellStyle name="RowTitles-Detail 4 2 2 5 6 2" xfId="19664" xr:uid="{00000000-0005-0000-0000-0000EF8C0000}"/>
    <cellStyle name="RowTitles-Detail 4 2 2 5 6 2 2" xfId="33253" xr:uid="{00000000-0005-0000-0000-0000F08C0000}"/>
    <cellStyle name="RowTitles-Detail 4 2 2 6" xfId="983" xr:uid="{00000000-0005-0000-0000-0000F18C0000}"/>
    <cellStyle name="RowTitles-Detail 4 2 2 6 2" xfId="3183" xr:uid="{00000000-0005-0000-0000-0000F28C0000}"/>
    <cellStyle name="RowTitles-Detail 4 2 2 6 2 2" xfId="12824" xr:uid="{00000000-0005-0000-0000-0000F38C0000}"/>
    <cellStyle name="RowTitles-Detail 4 2 2 6 2 2 2" xfId="23224" xr:uid="{00000000-0005-0000-0000-0000F48C0000}"/>
    <cellStyle name="RowTitles-Detail 4 2 2 6 2 2 2 2" xfId="34761" xr:uid="{00000000-0005-0000-0000-0000F58C0000}"/>
    <cellStyle name="RowTitles-Detail 4 2 2 6 2 2 3" xfId="32105" xr:uid="{00000000-0005-0000-0000-0000F68C0000}"/>
    <cellStyle name="RowTitles-Detail 4 2 2 6 2 3" xfId="16471" xr:uid="{00000000-0005-0000-0000-0000F78C0000}"/>
    <cellStyle name="RowTitles-Detail 4 2 2 6 2 3 2" xfId="29137" xr:uid="{00000000-0005-0000-0000-0000F88C0000}"/>
    <cellStyle name="RowTitles-Detail 4 2 2 6 2 3 2 2" xfId="37924" xr:uid="{00000000-0005-0000-0000-0000F98C0000}"/>
    <cellStyle name="RowTitles-Detail 4 2 2 6 2 4" xfId="6838" xr:uid="{00000000-0005-0000-0000-0000FA8C0000}"/>
    <cellStyle name="RowTitles-Detail 4 2 2 6 2 4 2" xfId="20071" xr:uid="{00000000-0005-0000-0000-0000FB8C0000}"/>
    <cellStyle name="RowTitles-Detail 4 2 2 6 2 5" xfId="20489" xr:uid="{00000000-0005-0000-0000-0000FC8C0000}"/>
    <cellStyle name="RowTitles-Detail 4 2 2 6 3" xfId="3761" xr:uid="{00000000-0005-0000-0000-0000FD8C0000}"/>
    <cellStyle name="RowTitles-Detail 4 2 2 6 3 2" xfId="13388" xr:uid="{00000000-0005-0000-0000-0000FE8C0000}"/>
    <cellStyle name="RowTitles-Detail 4 2 2 6 3 2 2" xfId="23753" xr:uid="{00000000-0005-0000-0000-0000FF8C0000}"/>
    <cellStyle name="RowTitles-Detail 4 2 2 6 3 2 2 2" xfId="35117" xr:uid="{00000000-0005-0000-0000-0000008D0000}"/>
    <cellStyle name="RowTitles-Detail 4 2 2 6 3 2 3" xfId="32503" xr:uid="{00000000-0005-0000-0000-0000018D0000}"/>
    <cellStyle name="RowTitles-Detail 4 2 2 6 3 3" xfId="16987" xr:uid="{00000000-0005-0000-0000-0000028D0000}"/>
    <cellStyle name="RowTitles-Detail 4 2 2 6 3 3 2" xfId="29653" xr:uid="{00000000-0005-0000-0000-0000038D0000}"/>
    <cellStyle name="RowTitles-Detail 4 2 2 6 3 3 2 2" xfId="38432" xr:uid="{00000000-0005-0000-0000-0000048D0000}"/>
    <cellStyle name="RowTitles-Detail 4 2 2 6 3 4" xfId="8344" xr:uid="{00000000-0005-0000-0000-0000058D0000}"/>
    <cellStyle name="RowTitles-Detail 4 2 2 6 3 4 2" xfId="19689" xr:uid="{00000000-0005-0000-0000-0000068D0000}"/>
    <cellStyle name="RowTitles-Detail 4 2 2 6 3 5" xfId="25616" xr:uid="{00000000-0005-0000-0000-0000078D0000}"/>
    <cellStyle name="RowTitles-Detail 4 2 2 6 4" xfId="9137" xr:uid="{00000000-0005-0000-0000-0000088D0000}"/>
    <cellStyle name="RowTitles-Detail 4 2 2 6 4 2" xfId="19459" xr:uid="{00000000-0005-0000-0000-0000098D0000}"/>
    <cellStyle name="RowTitles-Detail 4 2 2 6 5" xfId="14390" xr:uid="{00000000-0005-0000-0000-00000A8D0000}"/>
    <cellStyle name="RowTitles-Detail 4 2 2 6 5 2" xfId="27087" xr:uid="{00000000-0005-0000-0000-00000B8D0000}"/>
    <cellStyle name="RowTitles-Detail 4 2 2 6 5 2 2" xfId="35926" xr:uid="{00000000-0005-0000-0000-00000C8D0000}"/>
    <cellStyle name="RowTitles-Detail 4 2 2 6 6" xfId="5352" xr:uid="{00000000-0005-0000-0000-00000D8D0000}"/>
    <cellStyle name="RowTitles-Detail 4 2 2 6 6 2" xfId="4876" xr:uid="{00000000-0005-0000-0000-00000E8D0000}"/>
    <cellStyle name="RowTitles-Detail 4 2 2 6 7" xfId="26206" xr:uid="{00000000-0005-0000-0000-00000F8D0000}"/>
    <cellStyle name="RowTitles-Detail 4 2 2 7" xfId="1217" xr:uid="{00000000-0005-0000-0000-0000108D0000}"/>
    <cellStyle name="RowTitles-Detail 4 2 2 7 2" xfId="3184" xr:uid="{00000000-0005-0000-0000-0000118D0000}"/>
    <cellStyle name="RowTitles-Detail 4 2 2 7 2 2" xfId="12825" xr:uid="{00000000-0005-0000-0000-0000128D0000}"/>
    <cellStyle name="RowTitles-Detail 4 2 2 7 2 2 2" xfId="23225" xr:uid="{00000000-0005-0000-0000-0000138D0000}"/>
    <cellStyle name="RowTitles-Detail 4 2 2 7 2 2 2 2" xfId="34762" xr:uid="{00000000-0005-0000-0000-0000148D0000}"/>
    <cellStyle name="RowTitles-Detail 4 2 2 7 2 2 3" xfId="32106" xr:uid="{00000000-0005-0000-0000-0000158D0000}"/>
    <cellStyle name="RowTitles-Detail 4 2 2 7 2 3" xfId="16472" xr:uid="{00000000-0005-0000-0000-0000168D0000}"/>
    <cellStyle name="RowTitles-Detail 4 2 2 7 2 3 2" xfId="29138" xr:uid="{00000000-0005-0000-0000-0000178D0000}"/>
    <cellStyle name="RowTitles-Detail 4 2 2 7 2 3 2 2" xfId="37925" xr:uid="{00000000-0005-0000-0000-0000188D0000}"/>
    <cellStyle name="RowTitles-Detail 4 2 2 7 2 4" xfId="7071" xr:uid="{00000000-0005-0000-0000-0000198D0000}"/>
    <cellStyle name="RowTitles-Detail 4 2 2 7 2 4 2" xfId="25796" xr:uid="{00000000-0005-0000-0000-00001A8D0000}"/>
    <cellStyle name="RowTitles-Detail 4 2 2 7 2 5" xfId="19670" xr:uid="{00000000-0005-0000-0000-00001B8D0000}"/>
    <cellStyle name="RowTitles-Detail 4 2 2 7 3" xfId="3995" xr:uid="{00000000-0005-0000-0000-00001C8D0000}"/>
    <cellStyle name="RowTitles-Detail 4 2 2 7 3 2" xfId="13617" xr:uid="{00000000-0005-0000-0000-00001D8D0000}"/>
    <cellStyle name="RowTitles-Detail 4 2 2 7 3 2 2" xfId="23974" xr:uid="{00000000-0005-0000-0000-00001E8D0000}"/>
    <cellStyle name="RowTitles-Detail 4 2 2 7 3 2 2 2" xfId="35264" xr:uid="{00000000-0005-0000-0000-00001F8D0000}"/>
    <cellStyle name="RowTitles-Detail 4 2 2 7 3 2 3" xfId="32675" xr:uid="{00000000-0005-0000-0000-0000208D0000}"/>
    <cellStyle name="RowTitles-Detail 4 2 2 7 3 3" xfId="17201" xr:uid="{00000000-0005-0000-0000-0000218D0000}"/>
    <cellStyle name="RowTitles-Detail 4 2 2 7 3 3 2" xfId="29867" xr:uid="{00000000-0005-0000-0000-0000228D0000}"/>
    <cellStyle name="RowTitles-Detail 4 2 2 7 3 3 2 2" xfId="38644" xr:uid="{00000000-0005-0000-0000-0000238D0000}"/>
    <cellStyle name="RowTitles-Detail 4 2 2 7 3 4" xfId="8579" xr:uid="{00000000-0005-0000-0000-0000248D0000}"/>
    <cellStyle name="RowTitles-Detail 4 2 2 7 3 4 2" xfId="19460" xr:uid="{00000000-0005-0000-0000-0000258D0000}"/>
    <cellStyle name="RowTitles-Detail 4 2 2 7 3 5" xfId="24791" xr:uid="{00000000-0005-0000-0000-0000268D0000}"/>
    <cellStyle name="RowTitles-Detail 4 2 2 7 4" xfId="9375" xr:uid="{00000000-0005-0000-0000-0000278D0000}"/>
    <cellStyle name="RowTitles-Detail 4 2 2 7 4 2" xfId="20195" xr:uid="{00000000-0005-0000-0000-0000288D0000}"/>
    <cellStyle name="RowTitles-Detail 4 2 2 7 5" xfId="10888" xr:uid="{00000000-0005-0000-0000-0000298D0000}"/>
    <cellStyle name="RowTitles-Detail 4 2 2 7 5 2" xfId="21332" xr:uid="{00000000-0005-0000-0000-00002A8D0000}"/>
    <cellStyle name="RowTitles-Detail 4 2 2 7 5 2 2" xfId="33549" xr:uid="{00000000-0005-0000-0000-00002B8D0000}"/>
    <cellStyle name="RowTitles-Detail 4 2 2 7 5 3" xfId="30690" xr:uid="{00000000-0005-0000-0000-00002C8D0000}"/>
    <cellStyle name="RowTitles-Detail 4 2 2 7 6" xfId="14595" xr:uid="{00000000-0005-0000-0000-00002D8D0000}"/>
    <cellStyle name="RowTitles-Detail 4 2 2 7 6 2" xfId="27284" xr:uid="{00000000-0005-0000-0000-00002E8D0000}"/>
    <cellStyle name="RowTitles-Detail 4 2 2 7 6 2 2" xfId="36115" xr:uid="{00000000-0005-0000-0000-00002F8D0000}"/>
    <cellStyle name="RowTitles-Detail 4 2 2 7 7" xfId="5531" xr:uid="{00000000-0005-0000-0000-0000308D0000}"/>
    <cellStyle name="RowTitles-Detail 4 2 2 7 7 2" xfId="24918" xr:uid="{00000000-0005-0000-0000-0000318D0000}"/>
    <cellStyle name="RowTitles-Detail 4 2 2 7 8" xfId="8702" xr:uid="{00000000-0005-0000-0000-0000328D0000}"/>
    <cellStyle name="RowTitles-Detail 4 2 2 8" xfId="1437" xr:uid="{00000000-0005-0000-0000-0000338D0000}"/>
    <cellStyle name="RowTitles-Detail 4 2 2 8 2" xfId="3185" xr:uid="{00000000-0005-0000-0000-0000348D0000}"/>
    <cellStyle name="RowTitles-Detail 4 2 2 8 2 2" xfId="12826" xr:uid="{00000000-0005-0000-0000-0000358D0000}"/>
    <cellStyle name="RowTitles-Detail 4 2 2 8 2 2 2" xfId="23226" xr:uid="{00000000-0005-0000-0000-0000368D0000}"/>
    <cellStyle name="RowTitles-Detail 4 2 2 8 2 2 2 2" xfId="34763" xr:uid="{00000000-0005-0000-0000-0000378D0000}"/>
    <cellStyle name="RowTitles-Detail 4 2 2 8 2 2 3" xfId="32107" xr:uid="{00000000-0005-0000-0000-0000388D0000}"/>
    <cellStyle name="RowTitles-Detail 4 2 2 8 2 3" xfId="16473" xr:uid="{00000000-0005-0000-0000-0000398D0000}"/>
    <cellStyle name="RowTitles-Detail 4 2 2 8 2 3 2" xfId="29139" xr:uid="{00000000-0005-0000-0000-00003A8D0000}"/>
    <cellStyle name="RowTitles-Detail 4 2 2 8 2 3 2 2" xfId="37926" xr:uid="{00000000-0005-0000-0000-00003B8D0000}"/>
    <cellStyle name="RowTitles-Detail 4 2 2 8 2 4" xfId="7729" xr:uid="{00000000-0005-0000-0000-00003C8D0000}"/>
    <cellStyle name="RowTitles-Detail 4 2 2 8 2 4 2" xfId="18512" xr:uid="{00000000-0005-0000-0000-00003D8D0000}"/>
    <cellStyle name="RowTitles-Detail 4 2 2 8 2 5" xfId="19455" xr:uid="{00000000-0005-0000-0000-00003E8D0000}"/>
    <cellStyle name="RowTitles-Detail 4 2 2 8 3" xfId="4215" xr:uid="{00000000-0005-0000-0000-00003F8D0000}"/>
    <cellStyle name="RowTitles-Detail 4 2 2 8 3 2" xfId="13837" xr:uid="{00000000-0005-0000-0000-0000408D0000}"/>
    <cellStyle name="RowTitles-Detail 4 2 2 8 3 2 2" xfId="24182" xr:uid="{00000000-0005-0000-0000-0000418D0000}"/>
    <cellStyle name="RowTitles-Detail 4 2 2 8 3 2 2 2" xfId="35406" xr:uid="{00000000-0005-0000-0000-0000428D0000}"/>
    <cellStyle name="RowTitles-Detail 4 2 2 8 3 2 3" xfId="32838" xr:uid="{00000000-0005-0000-0000-0000438D0000}"/>
    <cellStyle name="RowTitles-Detail 4 2 2 8 3 3" xfId="17403" xr:uid="{00000000-0005-0000-0000-0000448D0000}"/>
    <cellStyle name="RowTitles-Detail 4 2 2 8 3 3 2" xfId="30069" xr:uid="{00000000-0005-0000-0000-0000458D0000}"/>
    <cellStyle name="RowTitles-Detail 4 2 2 8 3 3 2 2" xfId="38846" xr:uid="{00000000-0005-0000-0000-0000468D0000}"/>
    <cellStyle name="RowTitles-Detail 4 2 2 8 3 4" xfId="10052" xr:uid="{00000000-0005-0000-0000-0000478D0000}"/>
    <cellStyle name="RowTitles-Detail 4 2 2 8 3 4 2" xfId="25655" xr:uid="{00000000-0005-0000-0000-0000488D0000}"/>
    <cellStyle name="RowTitles-Detail 4 2 2 8 3 5" xfId="20381" xr:uid="{00000000-0005-0000-0000-0000498D0000}"/>
    <cellStyle name="RowTitles-Detail 4 2 2 8 4" xfId="11108" xr:uid="{00000000-0005-0000-0000-00004A8D0000}"/>
    <cellStyle name="RowTitles-Detail 4 2 2 8 4 2" xfId="21542" xr:uid="{00000000-0005-0000-0000-00004B8D0000}"/>
    <cellStyle name="RowTitles-Detail 4 2 2 8 4 2 2" xfId="33691" xr:uid="{00000000-0005-0000-0000-00004C8D0000}"/>
    <cellStyle name="RowTitles-Detail 4 2 2 8 4 3" xfId="30853" xr:uid="{00000000-0005-0000-0000-00004D8D0000}"/>
    <cellStyle name="RowTitles-Detail 4 2 2 8 5" xfId="14815" xr:uid="{00000000-0005-0000-0000-00004E8D0000}"/>
    <cellStyle name="RowTitles-Detail 4 2 2 8 5 2" xfId="27496" xr:uid="{00000000-0005-0000-0000-00004F8D0000}"/>
    <cellStyle name="RowTitles-Detail 4 2 2 8 5 2 2" xfId="36317" xr:uid="{00000000-0005-0000-0000-0000508D0000}"/>
    <cellStyle name="RowTitles-Detail 4 2 2 8 6" xfId="6182" xr:uid="{00000000-0005-0000-0000-0000518D0000}"/>
    <cellStyle name="RowTitles-Detail 4 2 2 8 6 2" xfId="19531" xr:uid="{00000000-0005-0000-0000-0000528D0000}"/>
    <cellStyle name="RowTitles-Detail 4 2 2 8 7" xfId="26687" xr:uid="{00000000-0005-0000-0000-0000538D0000}"/>
    <cellStyle name="RowTitles-Detail 4 2 2 9" xfId="1641" xr:uid="{00000000-0005-0000-0000-0000548D0000}"/>
    <cellStyle name="RowTitles-Detail 4 2 2 9 2" xfId="3186" xr:uid="{00000000-0005-0000-0000-0000558D0000}"/>
    <cellStyle name="RowTitles-Detail 4 2 2 9 2 2" xfId="12827" xr:uid="{00000000-0005-0000-0000-0000568D0000}"/>
    <cellStyle name="RowTitles-Detail 4 2 2 9 2 2 2" xfId="23227" xr:uid="{00000000-0005-0000-0000-0000578D0000}"/>
    <cellStyle name="RowTitles-Detail 4 2 2 9 2 2 2 2" xfId="34764" xr:uid="{00000000-0005-0000-0000-0000588D0000}"/>
    <cellStyle name="RowTitles-Detail 4 2 2 9 2 2 3" xfId="32108" xr:uid="{00000000-0005-0000-0000-0000598D0000}"/>
    <cellStyle name="RowTitles-Detail 4 2 2 9 2 3" xfId="16474" xr:uid="{00000000-0005-0000-0000-00005A8D0000}"/>
    <cellStyle name="RowTitles-Detail 4 2 2 9 2 3 2" xfId="29140" xr:uid="{00000000-0005-0000-0000-00005B8D0000}"/>
    <cellStyle name="RowTitles-Detail 4 2 2 9 2 3 2 2" xfId="37927" xr:uid="{00000000-0005-0000-0000-00005C8D0000}"/>
    <cellStyle name="RowTitles-Detail 4 2 2 9 2 4" xfId="7730" xr:uid="{00000000-0005-0000-0000-00005D8D0000}"/>
    <cellStyle name="RowTitles-Detail 4 2 2 9 2 4 2" xfId="24839" xr:uid="{00000000-0005-0000-0000-00005E8D0000}"/>
    <cellStyle name="RowTitles-Detail 4 2 2 9 2 5" xfId="26581" xr:uid="{00000000-0005-0000-0000-00005F8D0000}"/>
    <cellStyle name="RowTitles-Detail 4 2 2 9 3" xfId="4419" xr:uid="{00000000-0005-0000-0000-0000608D0000}"/>
    <cellStyle name="RowTitles-Detail 4 2 2 9 3 2" xfId="14041" xr:uid="{00000000-0005-0000-0000-0000618D0000}"/>
    <cellStyle name="RowTitles-Detail 4 2 2 9 3 2 2" xfId="24378" xr:uid="{00000000-0005-0000-0000-0000628D0000}"/>
    <cellStyle name="RowTitles-Detail 4 2 2 9 3 2 2 2" xfId="35539" xr:uid="{00000000-0005-0000-0000-0000638D0000}"/>
    <cellStyle name="RowTitles-Detail 4 2 2 9 3 2 3" xfId="32992" xr:uid="{00000000-0005-0000-0000-0000648D0000}"/>
    <cellStyle name="RowTitles-Detail 4 2 2 9 3 3" xfId="17592" xr:uid="{00000000-0005-0000-0000-0000658D0000}"/>
    <cellStyle name="RowTitles-Detail 4 2 2 9 3 3 2" xfId="30258" xr:uid="{00000000-0005-0000-0000-0000668D0000}"/>
    <cellStyle name="RowTitles-Detail 4 2 2 9 3 3 2 2" xfId="39035" xr:uid="{00000000-0005-0000-0000-0000678D0000}"/>
    <cellStyle name="RowTitles-Detail 4 2 2 9 3 4" xfId="10053" xr:uid="{00000000-0005-0000-0000-0000688D0000}"/>
    <cellStyle name="RowTitles-Detail 4 2 2 9 3 4 2" xfId="20686" xr:uid="{00000000-0005-0000-0000-0000698D0000}"/>
    <cellStyle name="RowTitles-Detail 4 2 2 9 3 5" xfId="26779" xr:uid="{00000000-0005-0000-0000-00006A8D0000}"/>
    <cellStyle name="RowTitles-Detail 4 2 2 9 4" xfId="11312" xr:uid="{00000000-0005-0000-0000-00006B8D0000}"/>
    <cellStyle name="RowTitles-Detail 4 2 2 9 4 2" xfId="21741" xr:uid="{00000000-0005-0000-0000-00006C8D0000}"/>
    <cellStyle name="RowTitles-Detail 4 2 2 9 4 2 2" xfId="33824" xr:uid="{00000000-0005-0000-0000-00006D8D0000}"/>
    <cellStyle name="RowTitles-Detail 4 2 2 9 4 3" xfId="31007" xr:uid="{00000000-0005-0000-0000-00006E8D0000}"/>
    <cellStyle name="RowTitles-Detail 4 2 2 9 5" xfId="15019" xr:uid="{00000000-0005-0000-0000-00006F8D0000}"/>
    <cellStyle name="RowTitles-Detail 4 2 2 9 5 2" xfId="27692" xr:uid="{00000000-0005-0000-0000-0000708D0000}"/>
    <cellStyle name="RowTitles-Detail 4 2 2 9 5 2 2" xfId="36506" xr:uid="{00000000-0005-0000-0000-0000718D0000}"/>
    <cellStyle name="RowTitles-Detail 4 2 2 9 6" xfId="6183" xr:uid="{00000000-0005-0000-0000-0000728D0000}"/>
    <cellStyle name="RowTitles-Detail 4 2 2 9 6 2" xfId="20436" xr:uid="{00000000-0005-0000-0000-0000738D0000}"/>
    <cellStyle name="RowTitles-Detail 4 2 2 9 7" xfId="18032" xr:uid="{00000000-0005-0000-0000-0000748D0000}"/>
    <cellStyle name="RowTitles-Detail 4 2 2_STUD aligned by INSTIT" xfId="5096" xr:uid="{00000000-0005-0000-0000-0000758D0000}"/>
    <cellStyle name="RowTitles-Detail 4 2 3" xfId="409" xr:uid="{00000000-0005-0000-0000-0000768D0000}"/>
    <cellStyle name="RowTitles-Detail 4 2 3 2" xfId="765" xr:uid="{00000000-0005-0000-0000-0000778D0000}"/>
    <cellStyle name="RowTitles-Detail 4 2 3 2 2" xfId="3188" xr:uid="{00000000-0005-0000-0000-0000788D0000}"/>
    <cellStyle name="RowTitles-Detail 4 2 3 2 2 2" xfId="12829" xr:uid="{00000000-0005-0000-0000-0000798D0000}"/>
    <cellStyle name="RowTitles-Detail 4 2 3 2 2 2 2" xfId="23229" xr:uid="{00000000-0005-0000-0000-00007A8D0000}"/>
    <cellStyle name="RowTitles-Detail 4 2 3 2 2 2 2 2" xfId="34766" xr:uid="{00000000-0005-0000-0000-00007B8D0000}"/>
    <cellStyle name="RowTitles-Detail 4 2 3 2 2 2 3" xfId="32110" xr:uid="{00000000-0005-0000-0000-00007C8D0000}"/>
    <cellStyle name="RowTitles-Detail 4 2 3 2 2 3" xfId="16476" xr:uid="{00000000-0005-0000-0000-00007D8D0000}"/>
    <cellStyle name="RowTitles-Detail 4 2 3 2 2 3 2" xfId="29142" xr:uid="{00000000-0005-0000-0000-00007E8D0000}"/>
    <cellStyle name="RowTitles-Detail 4 2 3 2 2 3 2 2" xfId="37929" xr:uid="{00000000-0005-0000-0000-00007F8D0000}"/>
    <cellStyle name="RowTitles-Detail 4 2 3 2 2 4" xfId="6889" xr:uid="{00000000-0005-0000-0000-0000808D0000}"/>
    <cellStyle name="RowTitles-Detail 4 2 3 2 2 4 2" xfId="5204" xr:uid="{00000000-0005-0000-0000-0000818D0000}"/>
    <cellStyle name="RowTitles-Detail 4 2 3 2 2 5" xfId="26657" xr:uid="{00000000-0005-0000-0000-0000828D0000}"/>
    <cellStyle name="RowTitles-Detail 4 2 3 2 3" xfId="3546" xr:uid="{00000000-0005-0000-0000-0000838D0000}"/>
    <cellStyle name="RowTitles-Detail 4 2 3 2 3 2" xfId="13178" xr:uid="{00000000-0005-0000-0000-0000848D0000}"/>
    <cellStyle name="RowTitles-Detail 4 2 3 2 3 2 2" xfId="23545" xr:uid="{00000000-0005-0000-0000-0000858D0000}"/>
    <cellStyle name="RowTitles-Detail 4 2 3 2 3 2 2 2" xfId="34988" xr:uid="{00000000-0005-0000-0000-0000868D0000}"/>
    <cellStyle name="RowTitles-Detail 4 2 3 2 3 2 3" xfId="32353" xr:uid="{00000000-0005-0000-0000-0000878D0000}"/>
    <cellStyle name="RowTitles-Detail 4 2 3 2 3 3" xfId="16787" xr:uid="{00000000-0005-0000-0000-0000888D0000}"/>
    <cellStyle name="RowTitles-Detail 4 2 3 2 3 3 2" xfId="29453" xr:uid="{00000000-0005-0000-0000-0000898D0000}"/>
    <cellStyle name="RowTitles-Detail 4 2 3 2 3 3 2 2" xfId="38234" xr:uid="{00000000-0005-0000-0000-00008A8D0000}"/>
    <cellStyle name="RowTitles-Detail 4 2 3 2 3 4" xfId="8396" xr:uid="{00000000-0005-0000-0000-00008B8D0000}"/>
    <cellStyle name="RowTitles-Detail 4 2 3 2 3 4 2" xfId="25847" xr:uid="{00000000-0005-0000-0000-00008C8D0000}"/>
    <cellStyle name="RowTitles-Detail 4 2 3 2 3 5" xfId="19199" xr:uid="{00000000-0005-0000-0000-00008D8D0000}"/>
    <cellStyle name="RowTitles-Detail 4 2 3 2 4" xfId="9190" xr:uid="{00000000-0005-0000-0000-00008E8D0000}"/>
    <cellStyle name="RowTitles-Detail 4 2 3 2 4 2" xfId="26710" xr:uid="{00000000-0005-0000-0000-00008F8D0000}"/>
    <cellStyle name="RowTitles-Detail 4 2 3 2 5" xfId="10235" xr:uid="{00000000-0005-0000-0000-0000908D0000}"/>
    <cellStyle name="RowTitles-Detail 4 2 3 2 5 2" xfId="25360" xr:uid="{00000000-0005-0000-0000-0000918D0000}"/>
    <cellStyle name="RowTitles-Detail 4 2 3 2 5 2 2" xfId="35712" xr:uid="{00000000-0005-0000-0000-0000928D0000}"/>
    <cellStyle name="RowTitles-Detail 4 2 3 3" xfId="1044" xr:uid="{00000000-0005-0000-0000-0000938D0000}"/>
    <cellStyle name="RowTitles-Detail 4 2 3 3 2" xfId="3189" xr:uid="{00000000-0005-0000-0000-0000948D0000}"/>
    <cellStyle name="RowTitles-Detail 4 2 3 3 2 2" xfId="12830" xr:uid="{00000000-0005-0000-0000-0000958D0000}"/>
    <cellStyle name="RowTitles-Detail 4 2 3 3 2 2 2" xfId="23230" xr:uid="{00000000-0005-0000-0000-0000968D0000}"/>
    <cellStyle name="RowTitles-Detail 4 2 3 3 2 2 2 2" xfId="34767" xr:uid="{00000000-0005-0000-0000-0000978D0000}"/>
    <cellStyle name="RowTitles-Detail 4 2 3 3 2 2 3" xfId="32111" xr:uid="{00000000-0005-0000-0000-0000988D0000}"/>
    <cellStyle name="RowTitles-Detail 4 2 3 3 2 3" xfId="16477" xr:uid="{00000000-0005-0000-0000-0000998D0000}"/>
    <cellStyle name="RowTitles-Detail 4 2 3 3 2 3 2" xfId="29143" xr:uid="{00000000-0005-0000-0000-00009A8D0000}"/>
    <cellStyle name="RowTitles-Detail 4 2 3 3 2 3 2 2" xfId="37930" xr:uid="{00000000-0005-0000-0000-00009B8D0000}"/>
    <cellStyle name="RowTitles-Detail 4 2 3 3 2 4" xfId="7110" xr:uid="{00000000-0005-0000-0000-00009C8D0000}"/>
    <cellStyle name="RowTitles-Detail 4 2 3 3 2 4 2" xfId="19590" xr:uid="{00000000-0005-0000-0000-00009D8D0000}"/>
    <cellStyle name="RowTitles-Detail 4 2 3 3 2 5" xfId="26207" xr:uid="{00000000-0005-0000-0000-00009E8D0000}"/>
    <cellStyle name="RowTitles-Detail 4 2 3 3 3" xfId="3822" xr:uid="{00000000-0005-0000-0000-00009F8D0000}"/>
    <cellStyle name="RowTitles-Detail 4 2 3 3 3 2" xfId="13449" xr:uid="{00000000-0005-0000-0000-0000A08D0000}"/>
    <cellStyle name="RowTitles-Detail 4 2 3 3 3 2 2" xfId="23810" xr:uid="{00000000-0005-0000-0000-0000A18D0000}"/>
    <cellStyle name="RowTitles-Detail 4 2 3 3 3 2 2 2" xfId="35153" xr:uid="{00000000-0005-0000-0000-0000A28D0000}"/>
    <cellStyle name="RowTitles-Detail 4 2 3 3 3 2 3" xfId="32546" xr:uid="{00000000-0005-0000-0000-0000A38D0000}"/>
    <cellStyle name="RowTitles-Detail 4 2 3 3 3 3" xfId="17042" xr:uid="{00000000-0005-0000-0000-0000A48D0000}"/>
    <cellStyle name="RowTitles-Detail 4 2 3 3 3 3 2" xfId="29708" xr:uid="{00000000-0005-0000-0000-0000A58D0000}"/>
    <cellStyle name="RowTitles-Detail 4 2 3 3 3 3 2 2" xfId="38487" xr:uid="{00000000-0005-0000-0000-0000A68D0000}"/>
    <cellStyle name="RowTitles-Detail 4 2 3 3 3 4" xfId="8618" xr:uid="{00000000-0005-0000-0000-0000A78D0000}"/>
    <cellStyle name="RowTitles-Detail 4 2 3 3 3 4 2" xfId="26489" xr:uid="{00000000-0005-0000-0000-0000A88D0000}"/>
    <cellStyle name="RowTitles-Detail 4 2 3 3 3 5" xfId="20710" xr:uid="{00000000-0005-0000-0000-0000A98D0000}"/>
    <cellStyle name="RowTitles-Detail 4 2 3 3 4" xfId="9414" xr:uid="{00000000-0005-0000-0000-0000AA8D0000}"/>
    <cellStyle name="RowTitles-Detail 4 2 3 3 4 2" xfId="19485" xr:uid="{00000000-0005-0000-0000-0000AB8D0000}"/>
    <cellStyle name="RowTitles-Detail 4 2 3 3 5" xfId="10762" xr:uid="{00000000-0005-0000-0000-0000AC8D0000}"/>
    <cellStyle name="RowTitles-Detail 4 2 3 3 5 2" xfId="21230" xr:uid="{00000000-0005-0000-0000-0000AD8D0000}"/>
    <cellStyle name="RowTitles-Detail 4 2 3 3 5 2 2" xfId="33494" xr:uid="{00000000-0005-0000-0000-0000AE8D0000}"/>
    <cellStyle name="RowTitles-Detail 4 2 3 3 5 3" xfId="30624" xr:uid="{00000000-0005-0000-0000-0000AF8D0000}"/>
    <cellStyle name="RowTitles-Detail 4 2 3 3 6" xfId="14446" xr:uid="{00000000-0005-0000-0000-0000B08D0000}"/>
    <cellStyle name="RowTitles-Detail 4 2 3 3 6 2" xfId="27139" xr:uid="{00000000-0005-0000-0000-0000B18D0000}"/>
    <cellStyle name="RowTitles-Detail 4 2 3 3 6 2 2" xfId="35976" xr:uid="{00000000-0005-0000-0000-0000B28D0000}"/>
    <cellStyle name="RowTitles-Detail 4 2 3 3 7" xfId="5569" xr:uid="{00000000-0005-0000-0000-0000B38D0000}"/>
    <cellStyle name="RowTitles-Detail 4 2 3 3 7 2" xfId="5640" xr:uid="{00000000-0005-0000-0000-0000B48D0000}"/>
    <cellStyle name="RowTitles-Detail 4 2 3 3 8" xfId="25759" xr:uid="{00000000-0005-0000-0000-0000B58D0000}"/>
    <cellStyle name="RowTitles-Detail 4 2 3 4" xfId="1277" xr:uid="{00000000-0005-0000-0000-0000B68D0000}"/>
    <cellStyle name="RowTitles-Detail 4 2 3 4 2" xfId="3190" xr:uid="{00000000-0005-0000-0000-0000B78D0000}"/>
    <cellStyle name="RowTitles-Detail 4 2 3 4 2 2" xfId="12831" xr:uid="{00000000-0005-0000-0000-0000B88D0000}"/>
    <cellStyle name="RowTitles-Detail 4 2 3 4 2 2 2" xfId="23231" xr:uid="{00000000-0005-0000-0000-0000B98D0000}"/>
    <cellStyle name="RowTitles-Detail 4 2 3 4 2 2 2 2" xfId="34768" xr:uid="{00000000-0005-0000-0000-0000BA8D0000}"/>
    <cellStyle name="RowTitles-Detail 4 2 3 4 2 2 3" xfId="32112" xr:uid="{00000000-0005-0000-0000-0000BB8D0000}"/>
    <cellStyle name="RowTitles-Detail 4 2 3 4 2 3" xfId="16478" xr:uid="{00000000-0005-0000-0000-0000BC8D0000}"/>
    <cellStyle name="RowTitles-Detail 4 2 3 4 2 3 2" xfId="29144" xr:uid="{00000000-0005-0000-0000-0000BD8D0000}"/>
    <cellStyle name="RowTitles-Detail 4 2 3 4 2 3 2 2" xfId="37931" xr:uid="{00000000-0005-0000-0000-0000BE8D0000}"/>
    <cellStyle name="RowTitles-Detail 4 2 3 4 2 4" xfId="7731" xr:uid="{00000000-0005-0000-0000-0000BF8D0000}"/>
    <cellStyle name="RowTitles-Detail 4 2 3 4 2 4 2" xfId="29310" xr:uid="{00000000-0005-0000-0000-0000C08D0000}"/>
    <cellStyle name="RowTitles-Detail 4 2 3 4 2 5" xfId="24997" xr:uid="{00000000-0005-0000-0000-0000C18D0000}"/>
    <cellStyle name="RowTitles-Detail 4 2 3 4 3" xfId="4055" xr:uid="{00000000-0005-0000-0000-0000C28D0000}"/>
    <cellStyle name="RowTitles-Detail 4 2 3 4 3 2" xfId="13677" xr:uid="{00000000-0005-0000-0000-0000C38D0000}"/>
    <cellStyle name="RowTitles-Detail 4 2 3 4 3 2 2" xfId="24029" xr:uid="{00000000-0005-0000-0000-0000C48D0000}"/>
    <cellStyle name="RowTitles-Detail 4 2 3 4 3 2 2 2" xfId="35301" xr:uid="{00000000-0005-0000-0000-0000C58D0000}"/>
    <cellStyle name="RowTitles-Detail 4 2 3 4 3 2 3" xfId="32717" xr:uid="{00000000-0005-0000-0000-0000C68D0000}"/>
    <cellStyle name="RowTitles-Detail 4 2 3 4 3 3" xfId="17255" xr:uid="{00000000-0005-0000-0000-0000C78D0000}"/>
    <cellStyle name="RowTitles-Detail 4 2 3 4 3 3 2" xfId="29921" xr:uid="{00000000-0005-0000-0000-0000C88D0000}"/>
    <cellStyle name="RowTitles-Detail 4 2 3 4 3 3 2 2" xfId="38698" xr:uid="{00000000-0005-0000-0000-0000C98D0000}"/>
    <cellStyle name="RowTitles-Detail 4 2 3 4 3 4" xfId="10054" xr:uid="{00000000-0005-0000-0000-0000CA8D0000}"/>
    <cellStyle name="RowTitles-Detail 4 2 3 4 3 4 2" xfId="7312" xr:uid="{00000000-0005-0000-0000-0000CB8D0000}"/>
    <cellStyle name="RowTitles-Detail 4 2 3 4 3 5" xfId="19720" xr:uid="{00000000-0005-0000-0000-0000CC8D0000}"/>
    <cellStyle name="RowTitles-Detail 4 2 3 4 4" xfId="10948" xr:uid="{00000000-0005-0000-0000-0000CD8D0000}"/>
    <cellStyle name="RowTitles-Detail 4 2 3 4 4 2" xfId="21388" xr:uid="{00000000-0005-0000-0000-0000CE8D0000}"/>
    <cellStyle name="RowTitles-Detail 4 2 3 4 4 2 2" xfId="33586" xr:uid="{00000000-0005-0000-0000-0000CF8D0000}"/>
    <cellStyle name="RowTitles-Detail 4 2 3 4 4 3" xfId="30732" xr:uid="{00000000-0005-0000-0000-0000D08D0000}"/>
    <cellStyle name="RowTitles-Detail 4 2 3 4 5" xfId="14655" xr:uid="{00000000-0005-0000-0000-0000D18D0000}"/>
    <cellStyle name="RowTitles-Detail 4 2 3 4 5 2" xfId="27340" xr:uid="{00000000-0005-0000-0000-0000D28D0000}"/>
    <cellStyle name="RowTitles-Detail 4 2 3 4 5 2 2" xfId="36169" xr:uid="{00000000-0005-0000-0000-0000D38D0000}"/>
    <cellStyle name="RowTitles-Detail 4 2 3 4 6" xfId="6184" xr:uid="{00000000-0005-0000-0000-0000D48D0000}"/>
    <cellStyle name="RowTitles-Detail 4 2 3 4 6 2" xfId="25633" xr:uid="{00000000-0005-0000-0000-0000D58D0000}"/>
    <cellStyle name="RowTitles-Detail 4 2 3 4 7" xfId="18227" xr:uid="{00000000-0005-0000-0000-0000D68D0000}"/>
    <cellStyle name="RowTitles-Detail 4 2 3 5" xfId="1494" xr:uid="{00000000-0005-0000-0000-0000D78D0000}"/>
    <cellStyle name="RowTitles-Detail 4 2 3 5 2" xfId="3191" xr:uid="{00000000-0005-0000-0000-0000D88D0000}"/>
    <cellStyle name="RowTitles-Detail 4 2 3 5 2 2" xfId="12832" xr:uid="{00000000-0005-0000-0000-0000D98D0000}"/>
    <cellStyle name="RowTitles-Detail 4 2 3 5 2 2 2" xfId="23232" xr:uid="{00000000-0005-0000-0000-0000DA8D0000}"/>
    <cellStyle name="RowTitles-Detail 4 2 3 5 2 2 2 2" xfId="34769" xr:uid="{00000000-0005-0000-0000-0000DB8D0000}"/>
    <cellStyle name="RowTitles-Detail 4 2 3 5 2 2 3" xfId="32113" xr:uid="{00000000-0005-0000-0000-0000DC8D0000}"/>
    <cellStyle name="RowTitles-Detail 4 2 3 5 2 3" xfId="16479" xr:uid="{00000000-0005-0000-0000-0000DD8D0000}"/>
    <cellStyle name="RowTitles-Detail 4 2 3 5 2 3 2" xfId="29145" xr:uid="{00000000-0005-0000-0000-0000DE8D0000}"/>
    <cellStyle name="RowTitles-Detail 4 2 3 5 2 3 2 2" xfId="37932" xr:uid="{00000000-0005-0000-0000-0000DF8D0000}"/>
    <cellStyle name="RowTitles-Detail 4 2 3 5 2 4" xfId="7732" xr:uid="{00000000-0005-0000-0000-0000E08D0000}"/>
    <cellStyle name="RowTitles-Detail 4 2 3 5 2 4 2" xfId="18654" xr:uid="{00000000-0005-0000-0000-0000E18D0000}"/>
    <cellStyle name="RowTitles-Detail 4 2 3 5 2 5" xfId="25892" xr:uid="{00000000-0005-0000-0000-0000E28D0000}"/>
    <cellStyle name="RowTitles-Detail 4 2 3 5 3" xfId="4272" xr:uid="{00000000-0005-0000-0000-0000E38D0000}"/>
    <cellStyle name="RowTitles-Detail 4 2 3 5 3 2" xfId="13894" xr:uid="{00000000-0005-0000-0000-0000E48D0000}"/>
    <cellStyle name="RowTitles-Detail 4 2 3 5 3 2 2" xfId="24236" xr:uid="{00000000-0005-0000-0000-0000E58D0000}"/>
    <cellStyle name="RowTitles-Detail 4 2 3 5 3 2 2 2" xfId="35442" xr:uid="{00000000-0005-0000-0000-0000E68D0000}"/>
    <cellStyle name="RowTitles-Detail 4 2 3 5 3 2 3" xfId="32879" xr:uid="{00000000-0005-0000-0000-0000E78D0000}"/>
    <cellStyle name="RowTitles-Detail 4 2 3 5 3 3" xfId="17454" xr:uid="{00000000-0005-0000-0000-0000E88D0000}"/>
    <cellStyle name="RowTitles-Detail 4 2 3 5 3 3 2" xfId="30120" xr:uid="{00000000-0005-0000-0000-0000E98D0000}"/>
    <cellStyle name="RowTitles-Detail 4 2 3 5 3 3 2 2" xfId="38897" xr:uid="{00000000-0005-0000-0000-0000EA8D0000}"/>
    <cellStyle name="RowTitles-Detail 4 2 3 5 3 4" xfId="10055" xr:uid="{00000000-0005-0000-0000-0000EB8D0000}"/>
    <cellStyle name="RowTitles-Detail 4 2 3 5 3 4 2" xfId="25441" xr:uid="{00000000-0005-0000-0000-0000EC8D0000}"/>
    <cellStyle name="RowTitles-Detail 4 2 3 5 3 5" xfId="26908" xr:uid="{00000000-0005-0000-0000-0000ED8D0000}"/>
    <cellStyle name="RowTitles-Detail 4 2 3 5 4" xfId="11165" xr:uid="{00000000-0005-0000-0000-0000EE8D0000}"/>
    <cellStyle name="RowTitles-Detail 4 2 3 5 4 2" xfId="21596" xr:uid="{00000000-0005-0000-0000-0000EF8D0000}"/>
    <cellStyle name="RowTitles-Detail 4 2 3 5 4 2 2" xfId="33727" xr:uid="{00000000-0005-0000-0000-0000F08D0000}"/>
    <cellStyle name="RowTitles-Detail 4 2 3 5 4 3" xfId="30894" xr:uid="{00000000-0005-0000-0000-0000F18D0000}"/>
    <cellStyle name="RowTitles-Detail 4 2 3 5 5" xfId="14872" xr:uid="{00000000-0005-0000-0000-0000F28D0000}"/>
    <cellStyle name="RowTitles-Detail 4 2 3 5 5 2" xfId="27549" xr:uid="{00000000-0005-0000-0000-0000F38D0000}"/>
    <cellStyle name="RowTitles-Detail 4 2 3 5 5 2 2" xfId="36368" xr:uid="{00000000-0005-0000-0000-0000F48D0000}"/>
    <cellStyle name="RowTitles-Detail 4 2 3 5 6" xfId="6185" xr:uid="{00000000-0005-0000-0000-0000F58D0000}"/>
    <cellStyle name="RowTitles-Detail 4 2 3 5 6 2" xfId="26404" xr:uid="{00000000-0005-0000-0000-0000F68D0000}"/>
    <cellStyle name="RowTitles-Detail 4 2 3 5 7" xfId="17774" xr:uid="{00000000-0005-0000-0000-0000F78D0000}"/>
    <cellStyle name="RowTitles-Detail 4 2 3 6" xfId="1696" xr:uid="{00000000-0005-0000-0000-0000F88D0000}"/>
    <cellStyle name="RowTitles-Detail 4 2 3 6 2" xfId="3192" xr:uid="{00000000-0005-0000-0000-0000F98D0000}"/>
    <cellStyle name="RowTitles-Detail 4 2 3 6 2 2" xfId="12833" xr:uid="{00000000-0005-0000-0000-0000FA8D0000}"/>
    <cellStyle name="RowTitles-Detail 4 2 3 6 2 2 2" xfId="23233" xr:uid="{00000000-0005-0000-0000-0000FB8D0000}"/>
    <cellStyle name="RowTitles-Detail 4 2 3 6 2 2 2 2" xfId="34770" xr:uid="{00000000-0005-0000-0000-0000FC8D0000}"/>
    <cellStyle name="RowTitles-Detail 4 2 3 6 2 2 3" xfId="32114" xr:uid="{00000000-0005-0000-0000-0000FD8D0000}"/>
    <cellStyle name="RowTitles-Detail 4 2 3 6 2 3" xfId="16480" xr:uid="{00000000-0005-0000-0000-0000FE8D0000}"/>
    <cellStyle name="RowTitles-Detail 4 2 3 6 2 3 2" xfId="29146" xr:uid="{00000000-0005-0000-0000-0000FF8D0000}"/>
    <cellStyle name="RowTitles-Detail 4 2 3 6 2 3 2 2" xfId="37933" xr:uid="{00000000-0005-0000-0000-0000008E0000}"/>
    <cellStyle name="RowTitles-Detail 4 2 3 6 2 4" xfId="7733" xr:uid="{00000000-0005-0000-0000-0000018E0000}"/>
    <cellStyle name="RowTitles-Detail 4 2 3 6 2 4 2" xfId="28163" xr:uid="{00000000-0005-0000-0000-0000028E0000}"/>
    <cellStyle name="RowTitles-Detail 4 2 3 6 2 5" xfId="21086" xr:uid="{00000000-0005-0000-0000-0000038E0000}"/>
    <cellStyle name="RowTitles-Detail 4 2 3 6 3" xfId="4474" xr:uid="{00000000-0005-0000-0000-0000048E0000}"/>
    <cellStyle name="RowTitles-Detail 4 2 3 6 3 2" xfId="14096" xr:uid="{00000000-0005-0000-0000-0000058E0000}"/>
    <cellStyle name="RowTitles-Detail 4 2 3 6 3 2 2" xfId="24428" xr:uid="{00000000-0005-0000-0000-0000068E0000}"/>
    <cellStyle name="RowTitles-Detail 4 2 3 6 3 2 2 2" xfId="35573" xr:uid="{00000000-0005-0000-0000-0000078E0000}"/>
    <cellStyle name="RowTitles-Detail 4 2 3 6 3 2 3" xfId="33031" xr:uid="{00000000-0005-0000-0000-0000088E0000}"/>
    <cellStyle name="RowTitles-Detail 4 2 3 6 3 3" xfId="17641" xr:uid="{00000000-0005-0000-0000-0000098E0000}"/>
    <cellStyle name="RowTitles-Detail 4 2 3 6 3 3 2" xfId="30307" xr:uid="{00000000-0005-0000-0000-00000A8E0000}"/>
    <cellStyle name="RowTitles-Detail 4 2 3 6 3 3 2 2" xfId="39084" xr:uid="{00000000-0005-0000-0000-00000B8E0000}"/>
    <cellStyle name="RowTitles-Detail 4 2 3 6 3 4" xfId="10056" xr:uid="{00000000-0005-0000-0000-00000C8E0000}"/>
    <cellStyle name="RowTitles-Detail 4 2 3 6 3 4 2" xfId="25988" xr:uid="{00000000-0005-0000-0000-00000D8E0000}"/>
    <cellStyle name="RowTitles-Detail 4 2 3 6 3 5" xfId="18138" xr:uid="{00000000-0005-0000-0000-00000E8E0000}"/>
    <cellStyle name="RowTitles-Detail 4 2 3 6 4" xfId="11367" xr:uid="{00000000-0005-0000-0000-00000F8E0000}"/>
    <cellStyle name="RowTitles-Detail 4 2 3 6 4 2" xfId="21792" xr:uid="{00000000-0005-0000-0000-0000108E0000}"/>
    <cellStyle name="RowTitles-Detail 4 2 3 6 4 2 2" xfId="33858" xr:uid="{00000000-0005-0000-0000-0000118E0000}"/>
    <cellStyle name="RowTitles-Detail 4 2 3 6 4 3" xfId="31046" xr:uid="{00000000-0005-0000-0000-0000128E0000}"/>
    <cellStyle name="RowTitles-Detail 4 2 3 6 5" xfId="15074" xr:uid="{00000000-0005-0000-0000-0000138E0000}"/>
    <cellStyle name="RowTitles-Detail 4 2 3 6 5 2" xfId="27743" xr:uid="{00000000-0005-0000-0000-0000148E0000}"/>
    <cellStyle name="RowTitles-Detail 4 2 3 6 5 2 2" xfId="36555" xr:uid="{00000000-0005-0000-0000-0000158E0000}"/>
    <cellStyle name="RowTitles-Detail 4 2 3 6 6" xfId="6186" xr:uid="{00000000-0005-0000-0000-0000168E0000}"/>
    <cellStyle name="RowTitles-Detail 4 2 3 6 6 2" xfId="19972" xr:uid="{00000000-0005-0000-0000-0000178E0000}"/>
    <cellStyle name="RowTitles-Detail 4 2 3 6 7" xfId="25383" xr:uid="{00000000-0005-0000-0000-0000188E0000}"/>
    <cellStyle name="RowTitles-Detail 4 2 3 7" xfId="3187" xr:uid="{00000000-0005-0000-0000-0000198E0000}"/>
    <cellStyle name="RowTitles-Detail 4 2 3 7 2" xfId="12828" xr:uid="{00000000-0005-0000-0000-00001A8E0000}"/>
    <cellStyle name="RowTitles-Detail 4 2 3 7 2 2" xfId="23228" xr:uid="{00000000-0005-0000-0000-00001B8E0000}"/>
    <cellStyle name="RowTitles-Detail 4 2 3 7 2 2 2" xfId="34765" xr:uid="{00000000-0005-0000-0000-00001C8E0000}"/>
    <cellStyle name="RowTitles-Detail 4 2 3 7 2 3" xfId="32109" xr:uid="{00000000-0005-0000-0000-00001D8E0000}"/>
    <cellStyle name="RowTitles-Detail 4 2 3 7 3" xfId="16475" xr:uid="{00000000-0005-0000-0000-00001E8E0000}"/>
    <cellStyle name="RowTitles-Detail 4 2 3 7 3 2" xfId="29141" xr:uid="{00000000-0005-0000-0000-00001F8E0000}"/>
    <cellStyle name="RowTitles-Detail 4 2 3 7 3 2 2" xfId="37928" xr:uid="{00000000-0005-0000-0000-0000208E0000}"/>
    <cellStyle name="RowTitles-Detail 4 2 3 7 4" xfId="6451" xr:uid="{00000000-0005-0000-0000-0000218E0000}"/>
    <cellStyle name="RowTitles-Detail 4 2 3 7 4 2" xfId="17896" xr:uid="{00000000-0005-0000-0000-0000228E0000}"/>
    <cellStyle name="RowTitles-Detail 4 2 3 7 5" xfId="18060" xr:uid="{00000000-0005-0000-0000-0000238E0000}"/>
    <cellStyle name="RowTitles-Detail 4 2 3 8" xfId="8887" xr:uid="{00000000-0005-0000-0000-0000248E0000}"/>
    <cellStyle name="RowTitles-Detail 4 2 3 8 2" xfId="19495" xr:uid="{00000000-0005-0000-0000-0000258E0000}"/>
    <cellStyle name="RowTitles-Detail 4 2 3 9" xfId="10296" xr:uid="{00000000-0005-0000-0000-0000268E0000}"/>
    <cellStyle name="RowTitles-Detail 4 2 3 9 2" xfId="20295" xr:uid="{00000000-0005-0000-0000-0000278E0000}"/>
    <cellStyle name="RowTitles-Detail 4 2 3 9 2 2" xfId="33288" xr:uid="{00000000-0005-0000-0000-0000288E0000}"/>
    <cellStyle name="RowTitles-Detail 4 2 3_STUD aligned by INSTIT" xfId="5100" xr:uid="{00000000-0005-0000-0000-0000298E0000}"/>
    <cellStyle name="RowTitles-Detail 4 2 4" xfId="467" xr:uid="{00000000-0005-0000-0000-00002A8E0000}"/>
    <cellStyle name="RowTitles-Detail 4 2 4 2" xfId="823" xr:uid="{00000000-0005-0000-0000-00002B8E0000}"/>
    <cellStyle name="RowTitles-Detail 4 2 4 2 2" xfId="3194" xr:uid="{00000000-0005-0000-0000-00002C8E0000}"/>
    <cellStyle name="RowTitles-Detail 4 2 4 2 2 2" xfId="12835" xr:uid="{00000000-0005-0000-0000-00002D8E0000}"/>
    <cellStyle name="RowTitles-Detail 4 2 4 2 2 2 2" xfId="23235" xr:uid="{00000000-0005-0000-0000-00002E8E0000}"/>
    <cellStyle name="RowTitles-Detail 4 2 4 2 2 2 2 2" xfId="34772" xr:uid="{00000000-0005-0000-0000-00002F8E0000}"/>
    <cellStyle name="RowTitles-Detail 4 2 4 2 2 2 3" xfId="32116" xr:uid="{00000000-0005-0000-0000-0000308E0000}"/>
    <cellStyle name="RowTitles-Detail 4 2 4 2 2 3" xfId="16482" xr:uid="{00000000-0005-0000-0000-0000318E0000}"/>
    <cellStyle name="RowTitles-Detail 4 2 4 2 2 3 2" xfId="29148" xr:uid="{00000000-0005-0000-0000-0000328E0000}"/>
    <cellStyle name="RowTitles-Detail 4 2 4 2 2 3 2 2" xfId="37935" xr:uid="{00000000-0005-0000-0000-0000338E0000}"/>
    <cellStyle name="RowTitles-Detail 4 2 4 2 2 4" xfId="6770" xr:uid="{00000000-0005-0000-0000-0000348E0000}"/>
    <cellStyle name="RowTitles-Detail 4 2 4 2 2 4 2" xfId="20253" xr:uid="{00000000-0005-0000-0000-0000358E0000}"/>
    <cellStyle name="RowTitles-Detail 4 2 4 2 2 5" xfId="20157" xr:uid="{00000000-0005-0000-0000-0000368E0000}"/>
    <cellStyle name="RowTitles-Detail 4 2 4 2 3" xfId="3604" xr:uid="{00000000-0005-0000-0000-0000378E0000}"/>
    <cellStyle name="RowTitles-Detail 4 2 4 2 3 2" xfId="13232" xr:uid="{00000000-0005-0000-0000-0000388E0000}"/>
    <cellStyle name="RowTitles-Detail 4 2 4 2 3 2 2" xfId="23600" xr:uid="{00000000-0005-0000-0000-0000398E0000}"/>
    <cellStyle name="RowTitles-Detail 4 2 4 2 3 2 2 2" xfId="35020" xr:uid="{00000000-0005-0000-0000-00003A8E0000}"/>
    <cellStyle name="RowTitles-Detail 4 2 4 2 3 2 3" xfId="32391" xr:uid="{00000000-0005-0000-0000-00003B8E0000}"/>
    <cellStyle name="RowTitles-Detail 4 2 4 2 3 3" xfId="16839" xr:uid="{00000000-0005-0000-0000-00003C8E0000}"/>
    <cellStyle name="RowTitles-Detail 4 2 4 2 3 3 2" xfId="29505" xr:uid="{00000000-0005-0000-0000-00003D8E0000}"/>
    <cellStyle name="RowTitles-Detail 4 2 4 2 3 3 2 2" xfId="38285" xr:uid="{00000000-0005-0000-0000-00003E8E0000}"/>
    <cellStyle name="RowTitles-Detail 4 2 4 2 3 4" xfId="8276" xr:uid="{00000000-0005-0000-0000-00003F8E0000}"/>
    <cellStyle name="RowTitles-Detail 4 2 4 2 3 4 2" xfId="25446" xr:uid="{00000000-0005-0000-0000-0000408E0000}"/>
    <cellStyle name="RowTitles-Detail 4 2 4 2 3 5" xfId="25314" xr:uid="{00000000-0005-0000-0000-0000418E0000}"/>
    <cellStyle name="RowTitles-Detail 4 2 4 2 4" xfId="9067" xr:uid="{00000000-0005-0000-0000-0000428E0000}"/>
    <cellStyle name="RowTitles-Detail 4 2 4 2 4 2" xfId="20567" xr:uid="{00000000-0005-0000-0000-0000438E0000}"/>
    <cellStyle name="RowTitles-Detail 4 2 4 2 5" xfId="10584" xr:uid="{00000000-0005-0000-0000-0000448E0000}"/>
    <cellStyle name="RowTitles-Detail 4 2 4 2 5 2" xfId="21069" xr:uid="{00000000-0005-0000-0000-0000458E0000}"/>
    <cellStyle name="RowTitles-Detail 4 2 4 2 5 2 2" xfId="33409" xr:uid="{00000000-0005-0000-0000-0000468E0000}"/>
    <cellStyle name="RowTitles-Detail 4 2 4 2 5 3" xfId="30522" xr:uid="{00000000-0005-0000-0000-0000478E0000}"/>
    <cellStyle name="RowTitles-Detail 4 2 4 2 6" xfId="14238" xr:uid="{00000000-0005-0000-0000-0000488E0000}"/>
    <cellStyle name="RowTitles-Detail 4 2 4 2 6 2" xfId="26940" xr:uid="{00000000-0005-0000-0000-0000498E0000}"/>
    <cellStyle name="RowTitles-Detail 4 2 4 2 6 2 2" xfId="35783" xr:uid="{00000000-0005-0000-0000-00004A8E0000}"/>
    <cellStyle name="RowTitles-Detail 4 2 4 2 7" xfId="5298" xr:uid="{00000000-0005-0000-0000-00004B8E0000}"/>
    <cellStyle name="RowTitles-Detail 4 2 4 2 7 2" xfId="20428" xr:uid="{00000000-0005-0000-0000-00004C8E0000}"/>
    <cellStyle name="RowTitles-Detail 4 2 4 2 8" xfId="26018" xr:uid="{00000000-0005-0000-0000-00004D8E0000}"/>
    <cellStyle name="RowTitles-Detail 4 2 4 3" xfId="1102" xr:uid="{00000000-0005-0000-0000-00004E8E0000}"/>
    <cellStyle name="RowTitles-Detail 4 2 4 3 2" xfId="3195" xr:uid="{00000000-0005-0000-0000-00004F8E0000}"/>
    <cellStyle name="RowTitles-Detail 4 2 4 3 2 2" xfId="12836" xr:uid="{00000000-0005-0000-0000-0000508E0000}"/>
    <cellStyle name="RowTitles-Detail 4 2 4 3 2 2 2" xfId="23236" xr:uid="{00000000-0005-0000-0000-0000518E0000}"/>
    <cellStyle name="RowTitles-Detail 4 2 4 3 2 2 2 2" xfId="34773" xr:uid="{00000000-0005-0000-0000-0000528E0000}"/>
    <cellStyle name="RowTitles-Detail 4 2 4 3 2 2 3" xfId="32117" xr:uid="{00000000-0005-0000-0000-0000538E0000}"/>
    <cellStyle name="RowTitles-Detail 4 2 4 3 2 3" xfId="16483" xr:uid="{00000000-0005-0000-0000-0000548E0000}"/>
    <cellStyle name="RowTitles-Detail 4 2 4 3 2 3 2" xfId="29149" xr:uid="{00000000-0005-0000-0000-0000558E0000}"/>
    <cellStyle name="RowTitles-Detail 4 2 4 3 2 3 2 2" xfId="37936" xr:uid="{00000000-0005-0000-0000-0000568E0000}"/>
    <cellStyle name="RowTitles-Detail 4 2 4 3 2 4" xfId="6942" xr:uid="{00000000-0005-0000-0000-0000578E0000}"/>
    <cellStyle name="RowTitles-Detail 4 2 4 3 2 4 2" xfId="19124" xr:uid="{00000000-0005-0000-0000-0000588E0000}"/>
    <cellStyle name="RowTitles-Detail 4 2 4 3 2 5" xfId="19401" xr:uid="{00000000-0005-0000-0000-0000598E0000}"/>
    <cellStyle name="RowTitles-Detail 4 2 4 3 3" xfId="3880" xr:uid="{00000000-0005-0000-0000-00005A8E0000}"/>
    <cellStyle name="RowTitles-Detail 4 2 4 3 3 2" xfId="13503" xr:uid="{00000000-0005-0000-0000-00005B8E0000}"/>
    <cellStyle name="RowTitles-Detail 4 2 4 3 3 2 2" xfId="23864" xr:uid="{00000000-0005-0000-0000-00005C8E0000}"/>
    <cellStyle name="RowTitles-Detail 4 2 4 3 3 2 2 2" xfId="35185" xr:uid="{00000000-0005-0000-0000-00005D8E0000}"/>
    <cellStyle name="RowTitles-Detail 4 2 4 3 3 2 3" xfId="32584" xr:uid="{00000000-0005-0000-0000-00005E8E0000}"/>
    <cellStyle name="RowTitles-Detail 4 2 4 3 3 3" xfId="17094" xr:uid="{00000000-0005-0000-0000-00005F8E0000}"/>
    <cellStyle name="RowTitles-Detail 4 2 4 3 3 3 2" xfId="29760" xr:uid="{00000000-0005-0000-0000-0000608E0000}"/>
    <cellStyle name="RowTitles-Detail 4 2 4 3 3 3 2 2" xfId="38538" xr:uid="{00000000-0005-0000-0000-0000618E0000}"/>
    <cellStyle name="RowTitles-Detail 4 2 4 3 3 4" xfId="8450" xr:uid="{00000000-0005-0000-0000-0000628E0000}"/>
    <cellStyle name="RowTitles-Detail 4 2 4 3 3 4 2" xfId="18909" xr:uid="{00000000-0005-0000-0000-0000638E0000}"/>
    <cellStyle name="RowTitles-Detail 4 2 4 3 3 5" xfId="26340" xr:uid="{00000000-0005-0000-0000-0000648E0000}"/>
    <cellStyle name="RowTitles-Detail 4 2 4 3 4" xfId="9244" xr:uid="{00000000-0005-0000-0000-0000658E0000}"/>
    <cellStyle name="RowTitles-Detail 4 2 4 3 4 2" xfId="20707" xr:uid="{00000000-0005-0000-0000-0000668E0000}"/>
    <cellStyle name="RowTitles-Detail 4 2 4 3 5" xfId="14493" xr:uid="{00000000-0005-0000-0000-0000678E0000}"/>
    <cellStyle name="RowTitles-Detail 4 2 4 3 5 2" xfId="27185" xr:uid="{00000000-0005-0000-0000-0000688E0000}"/>
    <cellStyle name="RowTitles-Detail 4 2 4 3 5 2 2" xfId="36021" xr:uid="{00000000-0005-0000-0000-0000698E0000}"/>
    <cellStyle name="RowTitles-Detail 4 2 4 4" xfId="1331" xr:uid="{00000000-0005-0000-0000-00006A8E0000}"/>
    <cellStyle name="RowTitles-Detail 4 2 4 4 2" xfId="3196" xr:uid="{00000000-0005-0000-0000-00006B8E0000}"/>
    <cellStyle name="RowTitles-Detail 4 2 4 4 2 2" xfId="12837" xr:uid="{00000000-0005-0000-0000-00006C8E0000}"/>
    <cellStyle name="RowTitles-Detail 4 2 4 4 2 2 2" xfId="23237" xr:uid="{00000000-0005-0000-0000-00006D8E0000}"/>
    <cellStyle name="RowTitles-Detail 4 2 4 4 2 2 2 2" xfId="34774" xr:uid="{00000000-0005-0000-0000-00006E8E0000}"/>
    <cellStyle name="RowTitles-Detail 4 2 4 4 2 2 3" xfId="32118" xr:uid="{00000000-0005-0000-0000-00006F8E0000}"/>
    <cellStyle name="RowTitles-Detail 4 2 4 4 2 3" xfId="16484" xr:uid="{00000000-0005-0000-0000-0000708E0000}"/>
    <cellStyle name="RowTitles-Detail 4 2 4 4 2 3 2" xfId="29150" xr:uid="{00000000-0005-0000-0000-0000718E0000}"/>
    <cellStyle name="RowTitles-Detail 4 2 4 4 2 3 2 2" xfId="37937" xr:uid="{00000000-0005-0000-0000-0000728E0000}"/>
    <cellStyle name="RowTitles-Detail 4 2 4 4 2 4" xfId="7734" xr:uid="{00000000-0005-0000-0000-0000738E0000}"/>
    <cellStyle name="RowTitles-Detail 4 2 4 4 2 4 2" xfId="26453" xr:uid="{00000000-0005-0000-0000-0000748E0000}"/>
    <cellStyle name="RowTitles-Detail 4 2 4 4 2 5" xfId="26823" xr:uid="{00000000-0005-0000-0000-0000758E0000}"/>
    <cellStyle name="RowTitles-Detail 4 2 4 4 3" xfId="4109" xr:uid="{00000000-0005-0000-0000-0000768E0000}"/>
    <cellStyle name="RowTitles-Detail 4 2 4 4 3 2" xfId="13731" xr:uid="{00000000-0005-0000-0000-0000778E0000}"/>
    <cellStyle name="RowTitles-Detail 4 2 4 4 3 2 2" xfId="24082" xr:uid="{00000000-0005-0000-0000-0000788E0000}"/>
    <cellStyle name="RowTitles-Detail 4 2 4 4 3 2 2 2" xfId="35334" xr:uid="{00000000-0005-0000-0000-0000798E0000}"/>
    <cellStyle name="RowTitles-Detail 4 2 4 4 3 2 3" xfId="32756" xr:uid="{00000000-0005-0000-0000-00007A8E0000}"/>
    <cellStyle name="RowTitles-Detail 4 2 4 4 3 3" xfId="17307" xr:uid="{00000000-0005-0000-0000-00007B8E0000}"/>
    <cellStyle name="RowTitles-Detail 4 2 4 4 3 3 2" xfId="29973" xr:uid="{00000000-0005-0000-0000-00007C8E0000}"/>
    <cellStyle name="RowTitles-Detail 4 2 4 4 3 3 2 2" xfId="38750" xr:uid="{00000000-0005-0000-0000-00007D8E0000}"/>
    <cellStyle name="RowTitles-Detail 4 2 4 4 3 4" xfId="10057" xr:uid="{00000000-0005-0000-0000-00007E8E0000}"/>
    <cellStyle name="RowTitles-Detail 4 2 4 4 3 4 2" xfId="20625" xr:uid="{00000000-0005-0000-0000-00007F8E0000}"/>
    <cellStyle name="RowTitles-Detail 4 2 4 4 3 5" xfId="25947" xr:uid="{00000000-0005-0000-0000-0000808E0000}"/>
    <cellStyle name="RowTitles-Detail 4 2 4 4 4" xfId="11002" xr:uid="{00000000-0005-0000-0000-0000818E0000}"/>
    <cellStyle name="RowTitles-Detail 4 2 4 4 4 2" xfId="21440" xr:uid="{00000000-0005-0000-0000-0000828E0000}"/>
    <cellStyle name="RowTitles-Detail 4 2 4 4 4 2 2" xfId="33619" xr:uid="{00000000-0005-0000-0000-0000838E0000}"/>
    <cellStyle name="RowTitles-Detail 4 2 4 4 4 3" xfId="30771" xr:uid="{00000000-0005-0000-0000-0000848E0000}"/>
    <cellStyle name="RowTitles-Detail 4 2 4 4 5" xfId="14709" xr:uid="{00000000-0005-0000-0000-0000858E0000}"/>
    <cellStyle name="RowTitles-Detail 4 2 4 4 5 2" xfId="27393" xr:uid="{00000000-0005-0000-0000-0000868E0000}"/>
    <cellStyle name="RowTitles-Detail 4 2 4 4 5 2 2" xfId="36221" xr:uid="{00000000-0005-0000-0000-0000878E0000}"/>
    <cellStyle name="RowTitles-Detail 4 2 4 4 6" xfId="6187" xr:uid="{00000000-0005-0000-0000-0000888E0000}"/>
    <cellStyle name="RowTitles-Detail 4 2 4 4 6 2" xfId="20964" xr:uid="{00000000-0005-0000-0000-0000898E0000}"/>
    <cellStyle name="RowTitles-Detail 4 2 4 4 7" xfId="20370" xr:uid="{00000000-0005-0000-0000-00008A8E0000}"/>
    <cellStyle name="RowTitles-Detail 4 2 4 5" xfId="1547" xr:uid="{00000000-0005-0000-0000-00008B8E0000}"/>
    <cellStyle name="RowTitles-Detail 4 2 4 5 2" xfId="3197" xr:uid="{00000000-0005-0000-0000-00008C8E0000}"/>
    <cellStyle name="RowTitles-Detail 4 2 4 5 2 2" xfId="12838" xr:uid="{00000000-0005-0000-0000-00008D8E0000}"/>
    <cellStyle name="RowTitles-Detail 4 2 4 5 2 2 2" xfId="23238" xr:uid="{00000000-0005-0000-0000-00008E8E0000}"/>
    <cellStyle name="RowTitles-Detail 4 2 4 5 2 2 2 2" xfId="34775" xr:uid="{00000000-0005-0000-0000-00008F8E0000}"/>
    <cellStyle name="RowTitles-Detail 4 2 4 5 2 2 3" xfId="32119" xr:uid="{00000000-0005-0000-0000-0000908E0000}"/>
    <cellStyle name="RowTitles-Detail 4 2 4 5 2 3" xfId="16485" xr:uid="{00000000-0005-0000-0000-0000918E0000}"/>
    <cellStyle name="RowTitles-Detail 4 2 4 5 2 3 2" xfId="29151" xr:uid="{00000000-0005-0000-0000-0000928E0000}"/>
    <cellStyle name="RowTitles-Detail 4 2 4 5 2 3 2 2" xfId="37938" xr:uid="{00000000-0005-0000-0000-0000938E0000}"/>
    <cellStyle name="RowTitles-Detail 4 2 4 5 2 4" xfId="7735" xr:uid="{00000000-0005-0000-0000-0000948E0000}"/>
    <cellStyle name="RowTitles-Detail 4 2 4 5 2 4 2" xfId="18692" xr:uid="{00000000-0005-0000-0000-0000958E0000}"/>
    <cellStyle name="RowTitles-Detail 4 2 4 5 2 5" xfId="20141" xr:uid="{00000000-0005-0000-0000-0000968E0000}"/>
    <cellStyle name="RowTitles-Detail 4 2 4 5 3" xfId="4325" xr:uid="{00000000-0005-0000-0000-0000978E0000}"/>
    <cellStyle name="RowTitles-Detail 4 2 4 5 3 2" xfId="13947" xr:uid="{00000000-0005-0000-0000-0000988E0000}"/>
    <cellStyle name="RowTitles-Detail 4 2 4 5 3 2 2" xfId="24287" xr:uid="{00000000-0005-0000-0000-0000998E0000}"/>
    <cellStyle name="RowTitles-Detail 4 2 4 5 3 2 2 2" xfId="35474" xr:uid="{00000000-0005-0000-0000-00009A8E0000}"/>
    <cellStyle name="RowTitles-Detail 4 2 4 5 3 2 3" xfId="32917" xr:uid="{00000000-0005-0000-0000-00009B8E0000}"/>
    <cellStyle name="RowTitles-Detail 4 2 4 5 3 3" xfId="17505" xr:uid="{00000000-0005-0000-0000-00009C8E0000}"/>
    <cellStyle name="RowTitles-Detail 4 2 4 5 3 3 2" xfId="30171" xr:uid="{00000000-0005-0000-0000-00009D8E0000}"/>
    <cellStyle name="RowTitles-Detail 4 2 4 5 3 3 2 2" xfId="38948" xr:uid="{00000000-0005-0000-0000-00009E8E0000}"/>
    <cellStyle name="RowTitles-Detail 4 2 4 5 3 4" xfId="10058" xr:uid="{00000000-0005-0000-0000-00009F8E0000}"/>
    <cellStyle name="RowTitles-Detail 4 2 4 5 3 4 2" xfId="26368" xr:uid="{00000000-0005-0000-0000-0000A08E0000}"/>
    <cellStyle name="RowTitles-Detail 4 2 4 5 3 5" xfId="25620" xr:uid="{00000000-0005-0000-0000-0000A18E0000}"/>
    <cellStyle name="RowTitles-Detail 4 2 4 5 4" xfId="11218" xr:uid="{00000000-0005-0000-0000-0000A28E0000}"/>
    <cellStyle name="RowTitles-Detail 4 2 4 5 4 2" xfId="21648" xr:uid="{00000000-0005-0000-0000-0000A38E0000}"/>
    <cellStyle name="RowTitles-Detail 4 2 4 5 4 2 2" xfId="33759" xr:uid="{00000000-0005-0000-0000-0000A48E0000}"/>
    <cellStyle name="RowTitles-Detail 4 2 4 5 4 3" xfId="30932" xr:uid="{00000000-0005-0000-0000-0000A58E0000}"/>
    <cellStyle name="RowTitles-Detail 4 2 4 5 5" xfId="14925" xr:uid="{00000000-0005-0000-0000-0000A68E0000}"/>
    <cellStyle name="RowTitles-Detail 4 2 4 5 5 2" xfId="27600" xr:uid="{00000000-0005-0000-0000-0000A78E0000}"/>
    <cellStyle name="RowTitles-Detail 4 2 4 5 5 2 2" xfId="36419" xr:uid="{00000000-0005-0000-0000-0000A88E0000}"/>
    <cellStyle name="RowTitles-Detail 4 2 4 5 6" xfId="6188" xr:uid="{00000000-0005-0000-0000-0000A98E0000}"/>
    <cellStyle name="RowTitles-Detail 4 2 4 5 6 2" xfId="26173" xr:uid="{00000000-0005-0000-0000-0000AA8E0000}"/>
    <cellStyle name="RowTitles-Detail 4 2 4 5 7" xfId="26736" xr:uid="{00000000-0005-0000-0000-0000AB8E0000}"/>
    <cellStyle name="RowTitles-Detail 4 2 4 6" xfId="1749" xr:uid="{00000000-0005-0000-0000-0000AC8E0000}"/>
    <cellStyle name="RowTitles-Detail 4 2 4 6 2" xfId="3198" xr:uid="{00000000-0005-0000-0000-0000AD8E0000}"/>
    <cellStyle name="RowTitles-Detail 4 2 4 6 2 2" xfId="12839" xr:uid="{00000000-0005-0000-0000-0000AE8E0000}"/>
    <cellStyle name="RowTitles-Detail 4 2 4 6 2 2 2" xfId="23239" xr:uid="{00000000-0005-0000-0000-0000AF8E0000}"/>
    <cellStyle name="RowTitles-Detail 4 2 4 6 2 2 2 2" xfId="34776" xr:uid="{00000000-0005-0000-0000-0000B08E0000}"/>
    <cellStyle name="RowTitles-Detail 4 2 4 6 2 2 3" xfId="32120" xr:uid="{00000000-0005-0000-0000-0000B18E0000}"/>
    <cellStyle name="RowTitles-Detail 4 2 4 6 2 3" xfId="16486" xr:uid="{00000000-0005-0000-0000-0000B28E0000}"/>
    <cellStyle name="RowTitles-Detail 4 2 4 6 2 3 2" xfId="29152" xr:uid="{00000000-0005-0000-0000-0000B38E0000}"/>
    <cellStyle name="RowTitles-Detail 4 2 4 6 2 3 2 2" xfId="37939" xr:uid="{00000000-0005-0000-0000-0000B48E0000}"/>
    <cellStyle name="RowTitles-Detail 4 2 4 6 2 4" xfId="7736" xr:uid="{00000000-0005-0000-0000-0000B58E0000}"/>
    <cellStyle name="RowTitles-Detail 4 2 4 6 2 4 2" xfId="28160" xr:uid="{00000000-0005-0000-0000-0000B68E0000}"/>
    <cellStyle name="RowTitles-Detail 4 2 4 6 2 5" xfId="25195" xr:uid="{00000000-0005-0000-0000-0000B78E0000}"/>
    <cellStyle name="RowTitles-Detail 4 2 4 6 3" xfId="4527" xr:uid="{00000000-0005-0000-0000-0000B88E0000}"/>
    <cellStyle name="RowTitles-Detail 4 2 4 6 3 2" xfId="14149" xr:uid="{00000000-0005-0000-0000-0000B98E0000}"/>
    <cellStyle name="RowTitles-Detail 4 2 4 6 3 2 2" xfId="24480" xr:uid="{00000000-0005-0000-0000-0000BA8E0000}"/>
    <cellStyle name="RowTitles-Detail 4 2 4 6 3 2 2 2" xfId="35605" xr:uid="{00000000-0005-0000-0000-0000BB8E0000}"/>
    <cellStyle name="RowTitles-Detail 4 2 4 6 3 2 3" xfId="33069" xr:uid="{00000000-0005-0000-0000-0000BC8E0000}"/>
    <cellStyle name="RowTitles-Detail 4 2 4 6 3 3" xfId="17692" xr:uid="{00000000-0005-0000-0000-0000BD8E0000}"/>
    <cellStyle name="RowTitles-Detail 4 2 4 6 3 3 2" xfId="30358" xr:uid="{00000000-0005-0000-0000-0000BE8E0000}"/>
    <cellStyle name="RowTitles-Detail 4 2 4 6 3 3 2 2" xfId="39135" xr:uid="{00000000-0005-0000-0000-0000BF8E0000}"/>
    <cellStyle name="RowTitles-Detail 4 2 4 6 3 4" xfId="10059" xr:uid="{00000000-0005-0000-0000-0000C08E0000}"/>
    <cellStyle name="RowTitles-Detail 4 2 4 6 3 4 2" xfId="20257" xr:uid="{00000000-0005-0000-0000-0000C18E0000}"/>
    <cellStyle name="RowTitles-Detail 4 2 4 6 3 5" xfId="25407" xr:uid="{00000000-0005-0000-0000-0000C28E0000}"/>
    <cellStyle name="RowTitles-Detail 4 2 4 6 4" xfId="11420" xr:uid="{00000000-0005-0000-0000-0000C38E0000}"/>
    <cellStyle name="RowTitles-Detail 4 2 4 6 4 2" xfId="21844" xr:uid="{00000000-0005-0000-0000-0000C48E0000}"/>
    <cellStyle name="RowTitles-Detail 4 2 4 6 4 2 2" xfId="33890" xr:uid="{00000000-0005-0000-0000-0000C58E0000}"/>
    <cellStyle name="RowTitles-Detail 4 2 4 6 4 3" xfId="31084" xr:uid="{00000000-0005-0000-0000-0000C68E0000}"/>
    <cellStyle name="RowTitles-Detail 4 2 4 6 5" xfId="15127" xr:uid="{00000000-0005-0000-0000-0000C78E0000}"/>
    <cellStyle name="RowTitles-Detail 4 2 4 6 5 2" xfId="27795" xr:uid="{00000000-0005-0000-0000-0000C88E0000}"/>
    <cellStyle name="RowTitles-Detail 4 2 4 6 5 2 2" xfId="36606" xr:uid="{00000000-0005-0000-0000-0000C98E0000}"/>
    <cellStyle name="RowTitles-Detail 4 2 4 6 6" xfId="6189" xr:uid="{00000000-0005-0000-0000-0000CA8E0000}"/>
    <cellStyle name="RowTitles-Detail 4 2 4 6 6 2" xfId="26372" xr:uid="{00000000-0005-0000-0000-0000CB8E0000}"/>
    <cellStyle name="RowTitles-Detail 4 2 4 6 7" xfId="25167" xr:uid="{00000000-0005-0000-0000-0000CC8E0000}"/>
    <cellStyle name="RowTitles-Detail 4 2 4 7" xfId="3193" xr:uid="{00000000-0005-0000-0000-0000CD8E0000}"/>
    <cellStyle name="RowTitles-Detail 4 2 4 7 2" xfId="12834" xr:uid="{00000000-0005-0000-0000-0000CE8E0000}"/>
    <cellStyle name="RowTitles-Detail 4 2 4 7 2 2" xfId="23234" xr:uid="{00000000-0005-0000-0000-0000CF8E0000}"/>
    <cellStyle name="RowTitles-Detail 4 2 4 7 2 2 2" xfId="34771" xr:uid="{00000000-0005-0000-0000-0000D08E0000}"/>
    <cellStyle name="RowTitles-Detail 4 2 4 7 2 3" xfId="32115" xr:uid="{00000000-0005-0000-0000-0000D18E0000}"/>
    <cellStyle name="RowTitles-Detail 4 2 4 7 3" xfId="16481" xr:uid="{00000000-0005-0000-0000-0000D28E0000}"/>
    <cellStyle name="RowTitles-Detail 4 2 4 7 3 2" xfId="29147" xr:uid="{00000000-0005-0000-0000-0000D38E0000}"/>
    <cellStyle name="RowTitles-Detail 4 2 4 7 3 2 2" xfId="37934" xr:uid="{00000000-0005-0000-0000-0000D48E0000}"/>
    <cellStyle name="RowTitles-Detail 4 2 4 7 4" xfId="6503" xr:uid="{00000000-0005-0000-0000-0000D58E0000}"/>
    <cellStyle name="RowTitles-Detail 4 2 4 7 4 2" xfId="26166" xr:uid="{00000000-0005-0000-0000-0000D68E0000}"/>
    <cellStyle name="RowTitles-Detail 4 2 4 7 5" xfId="25190" xr:uid="{00000000-0005-0000-0000-0000D78E0000}"/>
    <cellStyle name="RowTitles-Detail 4 2 4 8" xfId="3340" xr:uid="{00000000-0005-0000-0000-0000D88E0000}"/>
    <cellStyle name="RowTitles-Detail 4 2 4 8 2" xfId="12981" xr:uid="{00000000-0005-0000-0000-0000D98E0000}"/>
    <cellStyle name="RowTitles-Detail 4 2 4 8 2 2" xfId="23351" xr:uid="{00000000-0005-0000-0000-0000DA8E0000}"/>
    <cellStyle name="RowTitles-Detail 4 2 4 8 2 2 2" xfId="34873" xr:uid="{00000000-0005-0000-0000-0000DB8E0000}"/>
    <cellStyle name="RowTitles-Detail 4 2 4 8 2 3" xfId="32221" xr:uid="{00000000-0005-0000-0000-0000DC8E0000}"/>
    <cellStyle name="RowTitles-Detail 4 2 4 8 3" xfId="16594" xr:uid="{00000000-0005-0000-0000-0000DD8E0000}"/>
    <cellStyle name="RowTitles-Detail 4 2 4 8 3 2" xfId="29260" xr:uid="{00000000-0005-0000-0000-0000DE8E0000}"/>
    <cellStyle name="RowTitles-Detail 4 2 4 8 3 2 2" xfId="38047" xr:uid="{00000000-0005-0000-0000-0000DF8E0000}"/>
    <cellStyle name="RowTitles-Detail 4 2 4 8 4" xfId="8065" xr:uid="{00000000-0005-0000-0000-0000E08E0000}"/>
    <cellStyle name="RowTitles-Detail 4 2 4 8 4 2" xfId="19534" xr:uid="{00000000-0005-0000-0000-0000E18E0000}"/>
    <cellStyle name="RowTitles-Detail 4 2 4 8 5" xfId="18953" xr:uid="{00000000-0005-0000-0000-0000E28E0000}"/>
    <cellStyle name="RowTitles-Detail 4 2 4 9" xfId="10687" xr:uid="{00000000-0005-0000-0000-0000E38E0000}"/>
    <cellStyle name="RowTitles-Detail 4 2 4 9 2" xfId="25054" xr:uid="{00000000-0005-0000-0000-0000E48E0000}"/>
    <cellStyle name="RowTitles-Detail 4 2 4 9 2 2" xfId="35680" xr:uid="{00000000-0005-0000-0000-0000E58E0000}"/>
    <cellStyle name="RowTitles-Detail 4 2 4_STUD aligned by INSTIT" xfId="5101" xr:uid="{00000000-0005-0000-0000-0000E68E0000}"/>
    <cellStyle name="RowTitles-Detail 4 2 5" xfId="513" xr:uid="{00000000-0005-0000-0000-0000E78E0000}"/>
    <cellStyle name="RowTitles-Detail 4 2 5 2" xfId="869" xr:uid="{00000000-0005-0000-0000-0000E88E0000}"/>
    <cellStyle name="RowTitles-Detail 4 2 5 2 2" xfId="3200" xr:uid="{00000000-0005-0000-0000-0000E98E0000}"/>
    <cellStyle name="RowTitles-Detail 4 2 5 2 2 2" xfId="12841" xr:uid="{00000000-0005-0000-0000-0000EA8E0000}"/>
    <cellStyle name="RowTitles-Detail 4 2 5 2 2 2 2" xfId="23241" xr:uid="{00000000-0005-0000-0000-0000EB8E0000}"/>
    <cellStyle name="RowTitles-Detail 4 2 5 2 2 2 2 2" xfId="34778" xr:uid="{00000000-0005-0000-0000-0000EC8E0000}"/>
    <cellStyle name="RowTitles-Detail 4 2 5 2 2 2 3" xfId="32122" xr:uid="{00000000-0005-0000-0000-0000ED8E0000}"/>
    <cellStyle name="RowTitles-Detail 4 2 5 2 2 3" xfId="16488" xr:uid="{00000000-0005-0000-0000-0000EE8E0000}"/>
    <cellStyle name="RowTitles-Detail 4 2 5 2 2 3 2" xfId="29154" xr:uid="{00000000-0005-0000-0000-0000EF8E0000}"/>
    <cellStyle name="RowTitles-Detail 4 2 5 2 2 3 2 2" xfId="37941" xr:uid="{00000000-0005-0000-0000-0000F08E0000}"/>
    <cellStyle name="RowTitles-Detail 4 2 5 2 2 4" xfId="6811" xr:uid="{00000000-0005-0000-0000-0000F18E0000}"/>
    <cellStyle name="RowTitles-Detail 4 2 5 2 2 4 2" xfId="18600" xr:uid="{00000000-0005-0000-0000-0000F28E0000}"/>
    <cellStyle name="RowTitles-Detail 4 2 5 2 2 5" xfId="18814" xr:uid="{00000000-0005-0000-0000-0000F38E0000}"/>
    <cellStyle name="RowTitles-Detail 4 2 5 2 3" xfId="3650" xr:uid="{00000000-0005-0000-0000-0000F48E0000}"/>
    <cellStyle name="RowTitles-Detail 4 2 5 2 3 2" xfId="13277" xr:uid="{00000000-0005-0000-0000-0000F58E0000}"/>
    <cellStyle name="RowTitles-Detail 4 2 5 2 3 2 2" xfId="23643" xr:uid="{00000000-0005-0000-0000-0000F68E0000}"/>
    <cellStyle name="RowTitles-Detail 4 2 5 2 3 2 2 2" xfId="35050" xr:uid="{00000000-0005-0000-0000-0000F78E0000}"/>
    <cellStyle name="RowTitles-Detail 4 2 5 2 3 2 3" xfId="32425" xr:uid="{00000000-0005-0000-0000-0000F88E0000}"/>
    <cellStyle name="RowTitles-Detail 4 2 5 2 3 3" xfId="16883" xr:uid="{00000000-0005-0000-0000-0000F98E0000}"/>
    <cellStyle name="RowTitles-Detail 4 2 5 2 3 3 2" xfId="29549" xr:uid="{00000000-0005-0000-0000-0000FA8E0000}"/>
    <cellStyle name="RowTitles-Detail 4 2 5 2 3 3 2 2" xfId="38328" xr:uid="{00000000-0005-0000-0000-0000FB8E0000}"/>
    <cellStyle name="RowTitles-Detail 4 2 5 2 3 4" xfId="8317" xr:uid="{00000000-0005-0000-0000-0000FC8E0000}"/>
    <cellStyle name="RowTitles-Detail 4 2 5 2 3 4 2" xfId="26391" xr:uid="{00000000-0005-0000-0000-0000FD8E0000}"/>
    <cellStyle name="RowTitles-Detail 4 2 5 2 3 5" xfId="26351" xr:uid="{00000000-0005-0000-0000-0000FE8E0000}"/>
    <cellStyle name="RowTitles-Detail 4 2 5 2 4" xfId="9110" xr:uid="{00000000-0005-0000-0000-0000FF8E0000}"/>
    <cellStyle name="RowTitles-Detail 4 2 5 2 4 2" xfId="19072" xr:uid="{00000000-0005-0000-0000-0000008F0000}"/>
    <cellStyle name="RowTitles-Detail 4 2 5 2 5" xfId="10621" xr:uid="{00000000-0005-0000-0000-0000018F0000}"/>
    <cellStyle name="RowTitles-Detail 4 2 5 2 5 2" xfId="21104" xr:uid="{00000000-0005-0000-0000-0000028F0000}"/>
    <cellStyle name="RowTitles-Detail 4 2 5 2 5 2 2" xfId="33437" xr:uid="{00000000-0005-0000-0000-0000038F0000}"/>
    <cellStyle name="RowTitles-Detail 4 2 5 2 5 3" xfId="30554" xr:uid="{00000000-0005-0000-0000-0000048F0000}"/>
    <cellStyle name="RowTitles-Detail 4 2 5 2 6" xfId="14282" xr:uid="{00000000-0005-0000-0000-0000058F0000}"/>
    <cellStyle name="RowTitles-Detail 4 2 5 2 6 2" xfId="26983" xr:uid="{00000000-0005-0000-0000-0000068F0000}"/>
    <cellStyle name="RowTitles-Detail 4 2 5 2 6 2 2" xfId="35825" xr:uid="{00000000-0005-0000-0000-0000078F0000}"/>
    <cellStyle name="RowTitles-Detail 4 2 5 3" xfId="1148" xr:uid="{00000000-0005-0000-0000-0000088F0000}"/>
    <cellStyle name="RowTitles-Detail 4 2 5 3 2" xfId="3201" xr:uid="{00000000-0005-0000-0000-0000098F0000}"/>
    <cellStyle name="RowTitles-Detail 4 2 5 3 2 2" xfId="12842" xr:uid="{00000000-0005-0000-0000-00000A8F0000}"/>
    <cellStyle name="RowTitles-Detail 4 2 5 3 2 2 2" xfId="23242" xr:uid="{00000000-0005-0000-0000-00000B8F0000}"/>
    <cellStyle name="RowTitles-Detail 4 2 5 3 2 2 2 2" xfId="34779" xr:uid="{00000000-0005-0000-0000-00000C8F0000}"/>
    <cellStyle name="RowTitles-Detail 4 2 5 3 2 2 3" xfId="32123" xr:uid="{00000000-0005-0000-0000-00000D8F0000}"/>
    <cellStyle name="RowTitles-Detail 4 2 5 3 2 3" xfId="16489" xr:uid="{00000000-0005-0000-0000-00000E8F0000}"/>
    <cellStyle name="RowTitles-Detail 4 2 5 3 2 3 2" xfId="29155" xr:uid="{00000000-0005-0000-0000-00000F8F0000}"/>
    <cellStyle name="RowTitles-Detail 4 2 5 3 2 3 2 2" xfId="37942" xr:uid="{00000000-0005-0000-0000-0000108F0000}"/>
    <cellStyle name="RowTitles-Detail 4 2 5 3 2 4" xfId="6985" xr:uid="{00000000-0005-0000-0000-0000118F0000}"/>
    <cellStyle name="RowTitles-Detail 4 2 5 3 2 4 2" xfId="25524" xr:uid="{00000000-0005-0000-0000-0000128F0000}"/>
    <cellStyle name="RowTitles-Detail 4 2 5 3 2 5" xfId="22242" xr:uid="{00000000-0005-0000-0000-0000138F0000}"/>
    <cellStyle name="RowTitles-Detail 4 2 5 3 3" xfId="3926" xr:uid="{00000000-0005-0000-0000-0000148F0000}"/>
    <cellStyle name="RowTitles-Detail 4 2 5 3 3 2" xfId="13548" xr:uid="{00000000-0005-0000-0000-0000158F0000}"/>
    <cellStyle name="RowTitles-Detail 4 2 5 3 3 2 2" xfId="23908" xr:uid="{00000000-0005-0000-0000-0000168F0000}"/>
    <cellStyle name="RowTitles-Detail 4 2 5 3 3 2 2 2" xfId="35215" xr:uid="{00000000-0005-0000-0000-0000178F0000}"/>
    <cellStyle name="RowTitles-Detail 4 2 5 3 3 2 3" xfId="32618" xr:uid="{00000000-0005-0000-0000-0000188F0000}"/>
    <cellStyle name="RowTitles-Detail 4 2 5 3 3 3" xfId="17138" xr:uid="{00000000-0005-0000-0000-0000198F0000}"/>
    <cellStyle name="RowTitles-Detail 4 2 5 3 3 3 2" xfId="29804" xr:uid="{00000000-0005-0000-0000-00001A8F0000}"/>
    <cellStyle name="RowTitles-Detail 4 2 5 3 3 3 2 2" xfId="38581" xr:uid="{00000000-0005-0000-0000-00001B8F0000}"/>
    <cellStyle name="RowTitles-Detail 4 2 5 3 3 4" xfId="8493" xr:uid="{00000000-0005-0000-0000-00001C8F0000}"/>
    <cellStyle name="RowTitles-Detail 4 2 5 3 3 4 2" xfId="24702" xr:uid="{00000000-0005-0000-0000-00001D8F0000}"/>
    <cellStyle name="RowTitles-Detail 4 2 5 3 3 5" xfId="25117" xr:uid="{00000000-0005-0000-0000-00001E8F0000}"/>
    <cellStyle name="RowTitles-Detail 4 2 5 3 4" xfId="9289" xr:uid="{00000000-0005-0000-0000-00001F8F0000}"/>
    <cellStyle name="RowTitles-Detail 4 2 5 3 4 2" xfId="25976" xr:uid="{00000000-0005-0000-0000-0000208F0000}"/>
    <cellStyle name="RowTitles-Detail 4 2 5 3 5" xfId="14526" xr:uid="{00000000-0005-0000-0000-0000218F0000}"/>
    <cellStyle name="RowTitles-Detail 4 2 5 3 5 2" xfId="27217" xr:uid="{00000000-0005-0000-0000-0000228F0000}"/>
    <cellStyle name="RowTitles-Detail 4 2 5 3 5 2 2" xfId="36052" xr:uid="{00000000-0005-0000-0000-0000238F0000}"/>
    <cellStyle name="RowTitles-Detail 4 2 5 3 6" xfId="5453" xr:uid="{00000000-0005-0000-0000-0000248F0000}"/>
    <cellStyle name="RowTitles-Detail 4 2 5 3 6 2" xfId="22224" xr:uid="{00000000-0005-0000-0000-0000258F0000}"/>
    <cellStyle name="RowTitles-Detail 4 2 5 3 7" xfId="17904" xr:uid="{00000000-0005-0000-0000-0000268F0000}"/>
    <cellStyle name="RowTitles-Detail 4 2 5 4" xfId="1376" xr:uid="{00000000-0005-0000-0000-0000278F0000}"/>
    <cellStyle name="RowTitles-Detail 4 2 5 4 2" xfId="3202" xr:uid="{00000000-0005-0000-0000-0000288F0000}"/>
    <cellStyle name="RowTitles-Detail 4 2 5 4 2 2" xfId="12843" xr:uid="{00000000-0005-0000-0000-0000298F0000}"/>
    <cellStyle name="RowTitles-Detail 4 2 5 4 2 2 2" xfId="23243" xr:uid="{00000000-0005-0000-0000-00002A8F0000}"/>
    <cellStyle name="RowTitles-Detail 4 2 5 4 2 2 2 2" xfId="34780" xr:uid="{00000000-0005-0000-0000-00002B8F0000}"/>
    <cellStyle name="RowTitles-Detail 4 2 5 4 2 2 3" xfId="32124" xr:uid="{00000000-0005-0000-0000-00002C8F0000}"/>
    <cellStyle name="RowTitles-Detail 4 2 5 4 2 3" xfId="16490" xr:uid="{00000000-0005-0000-0000-00002D8F0000}"/>
    <cellStyle name="RowTitles-Detail 4 2 5 4 2 3 2" xfId="29156" xr:uid="{00000000-0005-0000-0000-00002E8F0000}"/>
    <cellStyle name="RowTitles-Detail 4 2 5 4 2 3 2 2" xfId="37943" xr:uid="{00000000-0005-0000-0000-00002F8F0000}"/>
    <cellStyle name="RowTitles-Detail 4 2 5 4 2 4" xfId="7155" xr:uid="{00000000-0005-0000-0000-0000308F0000}"/>
    <cellStyle name="RowTitles-Detail 4 2 5 4 2 4 2" xfId="19210" xr:uid="{00000000-0005-0000-0000-0000318F0000}"/>
    <cellStyle name="RowTitles-Detail 4 2 5 4 2 5" xfId="26696" xr:uid="{00000000-0005-0000-0000-0000328F0000}"/>
    <cellStyle name="RowTitles-Detail 4 2 5 4 3" xfId="4154" xr:uid="{00000000-0005-0000-0000-0000338F0000}"/>
    <cellStyle name="RowTitles-Detail 4 2 5 4 3 2" xfId="13776" xr:uid="{00000000-0005-0000-0000-0000348F0000}"/>
    <cellStyle name="RowTitles-Detail 4 2 5 4 3 2 2" xfId="24125" xr:uid="{00000000-0005-0000-0000-0000358F0000}"/>
    <cellStyle name="RowTitles-Detail 4 2 5 4 3 2 2 2" xfId="35364" xr:uid="{00000000-0005-0000-0000-0000368F0000}"/>
    <cellStyle name="RowTitles-Detail 4 2 5 4 3 2 3" xfId="32790" xr:uid="{00000000-0005-0000-0000-0000378F0000}"/>
    <cellStyle name="RowTitles-Detail 4 2 5 4 3 3" xfId="17350" xr:uid="{00000000-0005-0000-0000-0000388F0000}"/>
    <cellStyle name="RowTitles-Detail 4 2 5 4 3 3 2" xfId="30016" xr:uid="{00000000-0005-0000-0000-0000398F0000}"/>
    <cellStyle name="RowTitles-Detail 4 2 5 4 3 3 2 2" xfId="38793" xr:uid="{00000000-0005-0000-0000-00003A8F0000}"/>
    <cellStyle name="RowTitles-Detail 4 2 5 4 3 4" xfId="8663" xr:uid="{00000000-0005-0000-0000-00003B8F0000}"/>
    <cellStyle name="RowTitles-Detail 4 2 5 4 3 4 2" xfId="18184" xr:uid="{00000000-0005-0000-0000-00003C8F0000}"/>
    <cellStyle name="RowTitles-Detail 4 2 5 4 3 5" xfId="18864" xr:uid="{00000000-0005-0000-0000-00003D8F0000}"/>
    <cellStyle name="RowTitles-Detail 4 2 5 4 4" xfId="9458" xr:uid="{00000000-0005-0000-0000-00003E8F0000}"/>
    <cellStyle name="RowTitles-Detail 4 2 5 4 4 2" xfId="17910" xr:uid="{00000000-0005-0000-0000-00003F8F0000}"/>
    <cellStyle name="RowTitles-Detail 4 2 5 4 5" xfId="11047" xr:uid="{00000000-0005-0000-0000-0000408F0000}"/>
    <cellStyle name="RowTitles-Detail 4 2 5 4 5 2" xfId="21484" xr:uid="{00000000-0005-0000-0000-0000418F0000}"/>
    <cellStyle name="RowTitles-Detail 4 2 5 4 5 2 2" xfId="33649" xr:uid="{00000000-0005-0000-0000-0000428F0000}"/>
    <cellStyle name="RowTitles-Detail 4 2 5 4 5 3" xfId="30805" xr:uid="{00000000-0005-0000-0000-0000438F0000}"/>
    <cellStyle name="RowTitles-Detail 4 2 5 4 6" xfId="14754" xr:uid="{00000000-0005-0000-0000-0000448F0000}"/>
    <cellStyle name="RowTitles-Detail 4 2 5 4 6 2" xfId="27437" xr:uid="{00000000-0005-0000-0000-0000458F0000}"/>
    <cellStyle name="RowTitles-Detail 4 2 5 4 6 2 2" xfId="36264" xr:uid="{00000000-0005-0000-0000-0000468F0000}"/>
    <cellStyle name="RowTitles-Detail 4 2 5 4 7" xfId="5614" xr:uid="{00000000-0005-0000-0000-0000478F0000}"/>
    <cellStyle name="RowTitles-Detail 4 2 5 4 7 2" xfId="25869" xr:uid="{00000000-0005-0000-0000-0000488F0000}"/>
    <cellStyle name="RowTitles-Detail 4 2 5 4 8" xfId="26492" xr:uid="{00000000-0005-0000-0000-0000498F0000}"/>
    <cellStyle name="RowTitles-Detail 4 2 5 5" xfId="1592" xr:uid="{00000000-0005-0000-0000-00004A8F0000}"/>
    <cellStyle name="RowTitles-Detail 4 2 5 5 2" xfId="3203" xr:uid="{00000000-0005-0000-0000-00004B8F0000}"/>
    <cellStyle name="RowTitles-Detail 4 2 5 5 2 2" xfId="12844" xr:uid="{00000000-0005-0000-0000-00004C8F0000}"/>
    <cellStyle name="RowTitles-Detail 4 2 5 5 2 2 2" xfId="23244" xr:uid="{00000000-0005-0000-0000-00004D8F0000}"/>
    <cellStyle name="RowTitles-Detail 4 2 5 5 2 2 2 2" xfId="34781" xr:uid="{00000000-0005-0000-0000-00004E8F0000}"/>
    <cellStyle name="RowTitles-Detail 4 2 5 5 2 2 3" xfId="32125" xr:uid="{00000000-0005-0000-0000-00004F8F0000}"/>
    <cellStyle name="RowTitles-Detail 4 2 5 5 2 3" xfId="16491" xr:uid="{00000000-0005-0000-0000-0000508F0000}"/>
    <cellStyle name="RowTitles-Detail 4 2 5 5 2 3 2" xfId="29157" xr:uid="{00000000-0005-0000-0000-0000518F0000}"/>
    <cellStyle name="RowTitles-Detail 4 2 5 5 2 3 2 2" xfId="37944" xr:uid="{00000000-0005-0000-0000-0000528F0000}"/>
    <cellStyle name="RowTitles-Detail 4 2 5 5 2 4" xfId="7737" xr:uid="{00000000-0005-0000-0000-0000538F0000}"/>
    <cellStyle name="RowTitles-Detail 4 2 5 5 2 4 2" xfId="19055" xr:uid="{00000000-0005-0000-0000-0000548F0000}"/>
    <cellStyle name="RowTitles-Detail 4 2 5 5 2 5" xfId="24579" xr:uid="{00000000-0005-0000-0000-0000558F0000}"/>
    <cellStyle name="RowTitles-Detail 4 2 5 5 3" xfId="4370" xr:uid="{00000000-0005-0000-0000-0000568F0000}"/>
    <cellStyle name="RowTitles-Detail 4 2 5 5 3 2" xfId="13992" xr:uid="{00000000-0005-0000-0000-0000578F0000}"/>
    <cellStyle name="RowTitles-Detail 4 2 5 5 3 2 2" xfId="24331" xr:uid="{00000000-0005-0000-0000-0000588F0000}"/>
    <cellStyle name="RowTitles-Detail 4 2 5 5 3 2 2 2" xfId="35504" xr:uid="{00000000-0005-0000-0000-0000598F0000}"/>
    <cellStyle name="RowTitles-Detail 4 2 5 5 3 2 3" xfId="32951" xr:uid="{00000000-0005-0000-0000-00005A8F0000}"/>
    <cellStyle name="RowTitles-Detail 4 2 5 5 3 3" xfId="17548" xr:uid="{00000000-0005-0000-0000-00005B8F0000}"/>
    <cellStyle name="RowTitles-Detail 4 2 5 5 3 3 2" xfId="30214" xr:uid="{00000000-0005-0000-0000-00005C8F0000}"/>
    <cellStyle name="RowTitles-Detail 4 2 5 5 3 3 2 2" xfId="38991" xr:uid="{00000000-0005-0000-0000-00005D8F0000}"/>
    <cellStyle name="RowTitles-Detail 4 2 5 5 3 4" xfId="10060" xr:uid="{00000000-0005-0000-0000-00005E8F0000}"/>
    <cellStyle name="RowTitles-Detail 4 2 5 5 3 4 2" xfId="19476" xr:uid="{00000000-0005-0000-0000-00005F8F0000}"/>
    <cellStyle name="RowTitles-Detail 4 2 5 5 3 5" xfId="20541" xr:uid="{00000000-0005-0000-0000-0000608F0000}"/>
    <cellStyle name="RowTitles-Detail 4 2 5 5 4" xfId="11263" xr:uid="{00000000-0005-0000-0000-0000618F0000}"/>
    <cellStyle name="RowTitles-Detail 4 2 5 5 4 2" xfId="21692" xr:uid="{00000000-0005-0000-0000-0000628F0000}"/>
    <cellStyle name="RowTitles-Detail 4 2 5 5 4 2 2" xfId="33789" xr:uid="{00000000-0005-0000-0000-0000638F0000}"/>
    <cellStyle name="RowTitles-Detail 4 2 5 5 4 3" xfId="30966" xr:uid="{00000000-0005-0000-0000-0000648F0000}"/>
    <cellStyle name="RowTitles-Detail 4 2 5 5 5" xfId="14970" xr:uid="{00000000-0005-0000-0000-0000658F0000}"/>
    <cellStyle name="RowTitles-Detail 4 2 5 5 5 2" xfId="27644" xr:uid="{00000000-0005-0000-0000-0000668F0000}"/>
    <cellStyle name="RowTitles-Detail 4 2 5 5 5 2 2" xfId="36462" xr:uid="{00000000-0005-0000-0000-0000678F0000}"/>
    <cellStyle name="RowTitles-Detail 4 2 5 5 6" xfId="6190" xr:uid="{00000000-0005-0000-0000-0000688F0000}"/>
    <cellStyle name="RowTitles-Detail 4 2 5 5 6 2" xfId="20615" xr:uid="{00000000-0005-0000-0000-0000698F0000}"/>
    <cellStyle name="RowTitles-Detail 4 2 5 5 7" xfId="5648" xr:uid="{00000000-0005-0000-0000-00006A8F0000}"/>
    <cellStyle name="RowTitles-Detail 4 2 5 6" xfId="1794" xr:uid="{00000000-0005-0000-0000-00006B8F0000}"/>
    <cellStyle name="RowTitles-Detail 4 2 5 6 2" xfId="3204" xr:uid="{00000000-0005-0000-0000-00006C8F0000}"/>
    <cellStyle name="RowTitles-Detail 4 2 5 6 2 2" xfId="12845" xr:uid="{00000000-0005-0000-0000-00006D8F0000}"/>
    <cellStyle name="RowTitles-Detail 4 2 5 6 2 2 2" xfId="23245" xr:uid="{00000000-0005-0000-0000-00006E8F0000}"/>
    <cellStyle name="RowTitles-Detail 4 2 5 6 2 2 2 2" xfId="34782" xr:uid="{00000000-0005-0000-0000-00006F8F0000}"/>
    <cellStyle name="RowTitles-Detail 4 2 5 6 2 2 3" xfId="32126" xr:uid="{00000000-0005-0000-0000-0000708F0000}"/>
    <cellStyle name="RowTitles-Detail 4 2 5 6 2 3" xfId="16492" xr:uid="{00000000-0005-0000-0000-0000718F0000}"/>
    <cellStyle name="RowTitles-Detail 4 2 5 6 2 3 2" xfId="29158" xr:uid="{00000000-0005-0000-0000-0000728F0000}"/>
    <cellStyle name="RowTitles-Detail 4 2 5 6 2 3 2 2" xfId="37945" xr:uid="{00000000-0005-0000-0000-0000738F0000}"/>
    <cellStyle name="RowTitles-Detail 4 2 5 6 2 4" xfId="7738" xr:uid="{00000000-0005-0000-0000-0000748F0000}"/>
    <cellStyle name="RowTitles-Detail 4 2 5 6 2 4 2" xfId="19414" xr:uid="{00000000-0005-0000-0000-0000758F0000}"/>
    <cellStyle name="RowTitles-Detail 4 2 5 6 2 5" xfId="20420" xr:uid="{00000000-0005-0000-0000-0000768F0000}"/>
    <cellStyle name="RowTitles-Detail 4 2 5 6 3" xfId="4572" xr:uid="{00000000-0005-0000-0000-0000778F0000}"/>
    <cellStyle name="RowTitles-Detail 4 2 5 6 3 2" xfId="14194" xr:uid="{00000000-0005-0000-0000-0000788F0000}"/>
    <cellStyle name="RowTitles-Detail 4 2 5 6 3 2 2" xfId="24523" xr:uid="{00000000-0005-0000-0000-0000798F0000}"/>
    <cellStyle name="RowTitles-Detail 4 2 5 6 3 2 2 2" xfId="35635" xr:uid="{00000000-0005-0000-0000-00007A8F0000}"/>
    <cellStyle name="RowTitles-Detail 4 2 5 6 3 2 3" xfId="33103" xr:uid="{00000000-0005-0000-0000-00007B8F0000}"/>
    <cellStyle name="RowTitles-Detail 4 2 5 6 3 3" xfId="17735" xr:uid="{00000000-0005-0000-0000-00007C8F0000}"/>
    <cellStyle name="RowTitles-Detail 4 2 5 6 3 3 2" xfId="30401" xr:uid="{00000000-0005-0000-0000-00007D8F0000}"/>
    <cellStyle name="RowTitles-Detail 4 2 5 6 3 3 2 2" xfId="39178" xr:uid="{00000000-0005-0000-0000-00007E8F0000}"/>
    <cellStyle name="RowTitles-Detail 4 2 5 6 3 4" xfId="10061" xr:uid="{00000000-0005-0000-0000-00007F8F0000}"/>
    <cellStyle name="RowTitles-Detail 4 2 5 6 3 4 2" xfId="24788" xr:uid="{00000000-0005-0000-0000-0000808F0000}"/>
    <cellStyle name="RowTitles-Detail 4 2 5 6 3 5" xfId="17866" xr:uid="{00000000-0005-0000-0000-0000818F0000}"/>
    <cellStyle name="RowTitles-Detail 4 2 5 6 4" xfId="11465" xr:uid="{00000000-0005-0000-0000-0000828F0000}"/>
    <cellStyle name="RowTitles-Detail 4 2 5 6 4 2" xfId="21888" xr:uid="{00000000-0005-0000-0000-0000838F0000}"/>
    <cellStyle name="RowTitles-Detail 4 2 5 6 4 2 2" xfId="33920" xr:uid="{00000000-0005-0000-0000-0000848F0000}"/>
    <cellStyle name="RowTitles-Detail 4 2 5 6 4 3" xfId="31118" xr:uid="{00000000-0005-0000-0000-0000858F0000}"/>
    <cellStyle name="RowTitles-Detail 4 2 5 6 5" xfId="15172" xr:uid="{00000000-0005-0000-0000-0000868F0000}"/>
    <cellStyle name="RowTitles-Detail 4 2 5 6 5 2" xfId="27839" xr:uid="{00000000-0005-0000-0000-0000878F0000}"/>
    <cellStyle name="RowTitles-Detail 4 2 5 6 5 2 2" xfId="36649" xr:uid="{00000000-0005-0000-0000-0000888F0000}"/>
    <cellStyle name="RowTitles-Detail 4 2 5 6 6" xfId="6191" xr:uid="{00000000-0005-0000-0000-0000898F0000}"/>
    <cellStyle name="RowTitles-Detail 4 2 5 6 6 2" xfId="20363" xr:uid="{00000000-0005-0000-0000-00008A8F0000}"/>
    <cellStyle name="RowTitles-Detail 4 2 5 6 7" xfId="5651" xr:uid="{00000000-0005-0000-0000-00008B8F0000}"/>
    <cellStyle name="RowTitles-Detail 4 2 5 7" xfId="3199" xr:uid="{00000000-0005-0000-0000-00008C8F0000}"/>
    <cellStyle name="RowTitles-Detail 4 2 5 7 2" xfId="12840" xr:uid="{00000000-0005-0000-0000-00008D8F0000}"/>
    <cellStyle name="RowTitles-Detail 4 2 5 7 2 2" xfId="23240" xr:uid="{00000000-0005-0000-0000-00008E8F0000}"/>
    <cellStyle name="RowTitles-Detail 4 2 5 7 2 2 2" xfId="34777" xr:uid="{00000000-0005-0000-0000-00008F8F0000}"/>
    <cellStyle name="RowTitles-Detail 4 2 5 7 2 3" xfId="32121" xr:uid="{00000000-0005-0000-0000-0000908F0000}"/>
    <cellStyle name="RowTitles-Detail 4 2 5 7 3" xfId="16487" xr:uid="{00000000-0005-0000-0000-0000918F0000}"/>
    <cellStyle name="RowTitles-Detail 4 2 5 7 3 2" xfId="29153" xr:uid="{00000000-0005-0000-0000-0000928F0000}"/>
    <cellStyle name="RowTitles-Detail 4 2 5 7 3 2 2" xfId="37940" xr:uid="{00000000-0005-0000-0000-0000938F0000}"/>
    <cellStyle name="RowTitles-Detail 4 2 5 7 4" xfId="6548" xr:uid="{00000000-0005-0000-0000-0000948F0000}"/>
    <cellStyle name="RowTitles-Detail 4 2 5 7 4 2" xfId="26383" xr:uid="{00000000-0005-0000-0000-0000958F0000}"/>
    <cellStyle name="RowTitles-Detail 4 2 5 7 5" xfId="26026" xr:uid="{00000000-0005-0000-0000-0000968F0000}"/>
    <cellStyle name="RowTitles-Detail 4 2 5 8" xfId="8821" xr:uid="{00000000-0005-0000-0000-0000978F0000}"/>
    <cellStyle name="RowTitles-Detail 4 2 5 8 2" xfId="18283" xr:uid="{00000000-0005-0000-0000-0000988F0000}"/>
    <cellStyle name="RowTitles-Detail 4 2 5 9" xfId="10272" xr:uid="{00000000-0005-0000-0000-0000998F0000}"/>
    <cellStyle name="RowTitles-Detail 4 2 5 9 2" xfId="25355" xr:uid="{00000000-0005-0000-0000-00009A8F0000}"/>
    <cellStyle name="RowTitles-Detail 4 2 5 9 2 2" xfId="35707" xr:uid="{00000000-0005-0000-0000-00009B8F0000}"/>
    <cellStyle name="RowTitles-Detail 4 2 5_STUD aligned by INSTIT" xfId="5102" xr:uid="{00000000-0005-0000-0000-00009C8F0000}"/>
    <cellStyle name="RowTitles-Detail 4 2 6" xfId="640" xr:uid="{00000000-0005-0000-0000-00009D8F0000}"/>
    <cellStyle name="RowTitles-Detail 4 2 6 2" xfId="3205" xr:uid="{00000000-0005-0000-0000-00009E8F0000}"/>
    <cellStyle name="RowTitles-Detail 4 2 6 2 2" xfId="12846" xr:uid="{00000000-0005-0000-0000-00009F8F0000}"/>
    <cellStyle name="RowTitles-Detail 4 2 6 2 2 2" xfId="23246" xr:uid="{00000000-0005-0000-0000-0000A08F0000}"/>
    <cellStyle name="RowTitles-Detail 4 2 6 2 2 2 2" xfId="34783" xr:uid="{00000000-0005-0000-0000-0000A18F0000}"/>
    <cellStyle name="RowTitles-Detail 4 2 6 2 2 3" xfId="32127" xr:uid="{00000000-0005-0000-0000-0000A28F0000}"/>
    <cellStyle name="RowTitles-Detail 4 2 6 2 3" xfId="16493" xr:uid="{00000000-0005-0000-0000-0000A38F0000}"/>
    <cellStyle name="RowTitles-Detail 4 2 6 2 3 2" xfId="29159" xr:uid="{00000000-0005-0000-0000-0000A48F0000}"/>
    <cellStyle name="RowTitles-Detail 4 2 6 2 3 2 2" xfId="37946" xr:uid="{00000000-0005-0000-0000-0000A58F0000}"/>
    <cellStyle name="RowTitles-Detail 4 2 6 2 4" xfId="6640" xr:uid="{00000000-0005-0000-0000-0000A68F0000}"/>
    <cellStyle name="RowTitles-Detail 4 2 6 2 4 2" xfId="22232" xr:uid="{00000000-0005-0000-0000-0000A78F0000}"/>
    <cellStyle name="RowTitles-Detail 4 2 6 2 5" xfId="19915" xr:uid="{00000000-0005-0000-0000-0000A88F0000}"/>
    <cellStyle name="RowTitles-Detail 4 2 6 3" xfId="3450" xr:uid="{00000000-0005-0000-0000-0000A98F0000}"/>
    <cellStyle name="RowTitles-Detail 4 2 6 3 2" xfId="13084" xr:uid="{00000000-0005-0000-0000-0000AA8F0000}"/>
    <cellStyle name="RowTitles-Detail 4 2 6 3 2 2" xfId="23453" xr:uid="{00000000-0005-0000-0000-0000AB8F0000}"/>
    <cellStyle name="RowTitles-Detail 4 2 6 3 2 2 2" xfId="34931" xr:uid="{00000000-0005-0000-0000-0000AC8F0000}"/>
    <cellStyle name="RowTitles-Detail 4 2 6 3 2 3" xfId="32288" xr:uid="{00000000-0005-0000-0000-0000AD8F0000}"/>
    <cellStyle name="RowTitles-Detail 4 2 6 3 3" xfId="16694" xr:uid="{00000000-0005-0000-0000-0000AE8F0000}"/>
    <cellStyle name="RowTitles-Detail 4 2 6 3 3 2" xfId="29360" xr:uid="{00000000-0005-0000-0000-0000AF8F0000}"/>
    <cellStyle name="RowTitles-Detail 4 2 6 3 3 2 2" xfId="38143" xr:uid="{00000000-0005-0000-0000-0000B08F0000}"/>
    <cellStyle name="RowTitles-Detail 4 2 6 3 4" xfId="8147" xr:uid="{00000000-0005-0000-0000-0000B18F0000}"/>
    <cellStyle name="RowTitles-Detail 4 2 6 3 4 2" xfId="18306" xr:uid="{00000000-0005-0000-0000-0000B28F0000}"/>
    <cellStyle name="RowTitles-Detail 4 2 6 3 5" xfId="18413" xr:uid="{00000000-0005-0000-0000-0000B38F0000}"/>
    <cellStyle name="RowTitles-Detail 4 2 6 4" xfId="8746" xr:uid="{00000000-0005-0000-0000-0000B48F0000}"/>
    <cellStyle name="RowTitles-Detail 4 2 6 4 2" xfId="23683" xr:uid="{00000000-0005-0000-0000-0000B58F0000}"/>
    <cellStyle name="RowTitles-Detail 4 2 6 5" xfId="10436" xr:uid="{00000000-0005-0000-0000-0000B68F0000}"/>
    <cellStyle name="RowTitles-Detail 4 2 6 5 2" xfId="20942" xr:uid="{00000000-0005-0000-0000-0000B78F0000}"/>
    <cellStyle name="RowTitles-Detail 4 2 6 5 2 2" xfId="33359" xr:uid="{00000000-0005-0000-0000-0000B88F0000}"/>
    <cellStyle name="RowTitles-Detail 4 2 6 5 3" xfId="30465" xr:uid="{00000000-0005-0000-0000-0000B98F0000}"/>
    <cellStyle name="RowTitles-Detail 4 2 6 6" xfId="10575" xr:uid="{00000000-0005-0000-0000-0000BA8F0000}"/>
    <cellStyle name="RowTitles-Detail 4 2 6 6 2" xfId="26556" xr:uid="{00000000-0005-0000-0000-0000BB8F0000}"/>
    <cellStyle name="RowTitles-Detail 4 2 6 6 2 2" xfId="35761" xr:uid="{00000000-0005-0000-0000-0000BC8F0000}"/>
    <cellStyle name="RowTitles-Detail 4 2 7" xfId="929" xr:uid="{00000000-0005-0000-0000-0000BD8F0000}"/>
    <cellStyle name="RowTitles-Detail 4 2 7 2" xfId="3206" xr:uid="{00000000-0005-0000-0000-0000BE8F0000}"/>
    <cellStyle name="RowTitles-Detail 4 2 7 2 2" xfId="12847" xr:uid="{00000000-0005-0000-0000-0000BF8F0000}"/>
    <cellStyle name="RowTitles-Detail 4 2 7 2 2 2" xfId="23247" xr:uid="{00000000-0005-0000-0000-0000C08F0000}"/>
    <cellStyle name="RowTitles-Detail 4 2 7 2 2 2 2" xfId="34784" xr:uid="{00000000-0005-0000-0000-0000C18F0000}"/>
    <cellStyle name="RowTitles-Detail 4 2 7 2 2 3" xfId="32128" xr:uid="{00000000-0005-0000-0000-0000C28F0000}"/>
    <cellStyle name="RowTitles-Detail 4 2 7 2 3" xfId="16494" xr:uid="{00000000-0005-0000-0000-0000C38F0000}"/>
    <cellStyle name="RowTitles-Detail 4 2 7 2 3 2" xfId="29160" xr:uid="{00000000-0005-0000-0000-0000C48F0000}"/>
    <cellStyle name="RowTitles-Detail 4 2 7 2 3 2 2" xfId="37947" xr:uid="{00000000-0005-0000-0000-0000C58F0000}"/>
    <cellStyle name="RowTitles-Detail 4 2 7 2 4" xfId="6772" xr:uid="{00000000-0005-0000-0000-0000C68F0000}"/>
    <cellStyle name="RowTitles-Detail 4 2 7 2 4 2" xfId="20305" xr:uid="{00000000-0005-0000-0000-0000C78F0000}"/>
    <cellStyle name="RowTitles-Detail 4 2 7 2 5" xfId="25773" xr:uid="{00000000-0005-0000-0000-0000C88F0000}"/>
    <cellStyle name="RowTitles-Detail 4 2 7 3" xfId="3707" xr:uid="{00000000-0005-0000-0000-0000C98F0000}"/>
    <cellStyle name="RowTitles-Detail 4 2 7 3 2" xfId="13334" xr:uid="{00000000-0005-0000-0000-0000CA8F0000}"/>
    <cellStyle name="RowTitles-Detail 4 2 7 3 2 2" xfId="23699" xr:uid="{00000000-0005-0000-0000-0000CB8F0000}"/>
    <cellStyle name="RowTitles-Detail 4 2 7 3 2 2 2" xfId="35087" xr:uid="{00000000-0005-0000-0000-0000CC8F0000}"/>
    <cellStyle name="RowTitles-Detail 4 2 7 3 2 3" xfId="32468" xr:uid="{00000000-0005-0000-0000-0000CD8F0000}"/>
    <cellStyle name="RowTitles-Detail 4 2 7 3 3" xfId="16934" xr:uid="{00000000-0005-0000-0000-0000CE8F0000}"/>
    <cellStyle name="RowTitles-Detail 4 2 7 3 3 2" xfId="29600" xr:uid="{00000000-0005-0000-0000-0000CF8F0000}"/>
    <cellStyle name="RowTitles-Detail 4 2 7 3 3 2 2" xfId="38379" xr:uid="{00000000-0005-0000-0000-0000D08F0000}"/>
    <cellStyle name="RowTitles-Detail 4 2 7 3 4" xfId="8278" xr:uid="{00000000-0005-0000-0000-0000D18F0000}"/>
    <cellStyle name="RowTitles-Detail 4 2 7 3 4 2" xfId="26120" xr:uid="{00000000-0005-0000-0000-0000D28F0000}"/>
    <cellStyle name="RowTitles-Detail 4 2 7 3 5" xfId="18853" xr:uid="{00000000-0005-0000-0000-0000D38F0000}"/>
    <cellStyle name="RowTitles-Detail 4 2 7 4" xfId="9069" xr:uid="{00000000-0005-0000-0000-0000D48F0000}"/>
    <cellStyle name="RowTitles-Detail 4 2 7 4 2" xfId="20636" xr:uid="{00000000-0005-0000-0000-0000D58F0000}"/>
    <cellStyle name="RowTitles-Detail 4 2 7 5" xfId="14336" xr:uid="{00000000-0005-0000-0000-0000D68F0000}"/>
    <cellStyle name="RowTitles-Detail 4 2 7 5 2" xfId="27034" xr:uid="{00000000-0005-0000-0000-0000D78F0000}"/>
    <cellStyle name="RowTitles-Detail 4 2 7 5 2 2" xfId="35873" xr:uid="{00000000-0005-0000-0000-0000D88F0000}"/>
    <cellStyle name="RowTitles-Detail 4 2 7 6" xfId="5300" xr:uid="{00000000-0005-0000-0000-0000D98F0000}"/>
    <cellStyle name="RowTitles-Detail 4 2 7 6 2" xfId="5133" xr:uid="{00000000-0005-0000-0000-0000DA8F0000}"/>
    <cellStyle name="RowTitles-Detail 4 2 7 7" xfId="26644" xr:uid="{00000000-0005-0000-0000-0000DB8F0000}"/>
    <cellStyle name="RowTitles-Detail 4 2 8" xfId="941" xr:uid="{00000000-0005-0000-0000-0000DC8F0000}"/>
    <cellStyle name="RowTitles-Detail 4 2 8 2" xfId="3207" xr:uid="{00000000-0005-0000-0000-0000DD8F0000}"/>
    <cellStyle name="RowTitles-Detail 4 2 8 2 2" xfId="12848" xr:uid="{00000000-0005-0000-0000-0000DE8F0000}"/>
    <cellStyle name="RowTitles-Detail 4 2 8 2 2 2" xfId="23248" xr:uid="{00000000-0005-0000-0000-0000DF8F0000}"/>
    <cellStyle name="RowTitles-Detail 4 2 8 2 2 2 2" xfId="34785" xr:uid="{00000000-0005-0000-0000-0000E08F0000}"/>
    <cellStyle name="RowTitles-Detail 4 2 8 2 2 3" xfId="32129" xr:uid="{00000000-0005-0000-0000-0000E18F0000}"/>
    <cellStyle name="RowTitles-Detail 4 2 8 2 3" xfId="16495" xr:uid="{00000000-0005-0000-0000-0000E28F0000}"/>
    <cellStyle name="RowTitles-Detail 4 2 8 2 3 2" xfId="29161" xr:uid="{00000000-0005-0000-0000-0000E38F0000}"/>
    <cellStyle name="RowTitles-Detail 4 2 8 2 3 2 2" xfId="37948" xr:uid="{00000000-0005-0000-0000-0000E48F0000}"/>
    <cellStyle name="RowTitles-Detail 4 2 8 2 4" xfId="7019" xr:uid="{00000000-0005-0000-0000-0000E58F0000}"/>
    <cellStyle name="RowTitles-Detail 4 2 8 2 4 2" xfId="19678" xr:uid="{00000000-0005-0000-0000-0000E68F0000}"/>
    <cellStyle name="RowTitles-Detail 4 2 8 2 5" xfId="24380" xr:uid="{00000000-0005-0000-0000-0000E78F0000}"/>
    <cellStyle name="RowTitles-Detail 4 2 8 3" xfId="3719" xr:uid="{00000000-0005-0000-0000-0000E88F0000}"/>
    <cellStyle name="RowTitles-Detail 4 2 8 3 2" xfId="13346" xr:uid="{00000000-0005-0000-0000-0000E98F0000}"/>
    <cellStyle name="RowTitles-Detail 4 2 8 3 2 2" xfId="23711" xr:uid="{00000000-0005-0000-0000-0000EA8F0000}"/>
    <cellStyle name="RowTitles-Detail 4 2 8 3 2 2 2" xfId="35091" xr:uid="{00000000-0005-0000-0000-0000EB8F0000}"/>
    <cellStyle name="RowTitles-Detail 4 2 8 3 2 3" xfId="32472" xr:uid="{00000000-0005-0000-0000-0000EC8F0000}"/>
    <cellStyle name="RowTitles-Detail 4 2 8 3 3" xfId="16946" xr:uid="{00000000-0005-0000-0000-0000ED8F0000}"/>
    <cellStyle name="RowTitles-Detail 4 2 8 3 3 2" xfId="29612" xr:uid="{00000000-0005-0000-0000-0000EE8F0000}"/>
    <cellStyle name="RowTitles-Detail 4 2 8 3 3 2 2" xfId="38391" xr:uid="{00000000-0005-0000-0000-0000EF8F0000}"/>
    <cellStyle name="RowTitles-Detail 4 2 8 3 4" xfId="8527" xr:uid="{00000000-0005-0000-0000-0000F08F0000}"/>
    <cellStyle name="RowTitles-Detail 4 2 8 3 4 2" xfId="20026" xr:uid="{00000000-0005-0000-0000-0000F18F0000}"/>
    <cellStyle name="RowTitles-Detail 4 2 8 3 5" xfId="24678" xr:uid="{00000000-0005-0000-0000-0000F28F0000}"/>
    <cellStyle name="RowTitles-Detail 4 2 8 4" xfId="9323" xr:uid="{00000000-0005-0000-0000-0000F38F0000}"/>
    <cellStyle name="RowTitles-Detail 4 2 8 4 2" xfId="19323" xr:uid="{00000000-0005-0000-0000-0000F48F0000}"/>
    <cellStyle name="RowTitles-Detail 4 2 8 5" xfId="10684" xr:uid="{00000000-0005-0000-0000-0000F58F0000}"/>
    <cellStyle name="RowTitles-Detail 4 2 8 5 2" xfId="21162" xr:uid="{00000000-0005-0000-0000-0000F68F0000}"/>
    <cellStyle name="RowTitles-Detail 4 2 8 5 2 2" xfId="33462" xr:uid="{00000000-0005-0000-0000-0000F78F0000}"/>
    <cellStyle name="RowTitles-Detail 4 2 8 5 3" xfId="30583" xr:uid="{00000000-0005-0000-0000-0000F88F0000}"/>
    <cellStyle name="RowTitles-Detail 4 2 8 6" xfId="14348" xr:uid="{00000000-0005-0000-0000-0000F98F0000}"/>
    <cellStyle name="RowTitles-Detail 4 2 8 6 2" xfId="27046" xr:uid="{00000000-0005-0000-0000-0000FA8F0000}"/>
    <cellStyle name="RowTitles-Detail 4 2 8 6 2 2" xfId="35885" xr:uid="{00000000-0005-0000-0000-0000FB8F0000}"/>
    <cellStyle name="RowTitles-Detail 4 2 8 7" xfId="5487" xr:uid="{00000000-0005-0000-0000-0000FC8F0000}"/>
    <cellStyle name="RowTitles-Detail 4 2 8 7 2" xfId="25747" xr:uid="{00000000-0005-0000-0000-0000FD8F0000}"/>
    <cellStyle name="RowTitles-Detail 4 2 8 8" xfId="18885" xr:uid="{00000000-0005-0000-0000-0000FE8F0000}"/>
    <cellStyle name="RowTitles-Detail 4 2 9" xfId="1174" xr:uid="{00000000-0005-0000-0000-0000FF8F0000}"/>
    <cellStyle name="RowTitles-Detail 4 2 9 2" xfId="3208" xr:uid="{00000000-0005-0000-0000-000000900000}"/>
    <cellStyle name="RowTitles-Detail 4 2 9 2 2" xfId="12849" xr:uid="{00000000-0005-0000-0000-000001900000}"/>
    <cellStyle name="RowTitles-Detail 4 2 9 2 2 2" xfId="23249" xr:uid="{00000000-0005-0000-0000-000002900000}"/>
    <cellStyle name="RowTitles-Detail 4 2 9 2 2 2 2" xfId="34786" xr:uid="{00000000-0005-0000-0000-000003900000}"/>
    <cellStyle name="RowTitles-Detail 4 2 9 2 2 3" xfId="32130" xr:uid="{00000000-0005-0000-0000-000004900000}"/>
    <cellStyle name="RowTitles-Detail 4 2 9 2 3" xfId="16496" xr:uid="{00000000-0005-0000-0000-000005900000}"/>
    <cellStyle name="RowTitles-Detail 4 2 9 2 3 2" xfId="29162" xr:uid="{00000000-0005-0000-0000-000006900000}"/>
    <cellStyle name="RowTitles-Detail 4 2 9 2 3 2 2" xfId="37949" xr:uid="{00000000-0005-0000-0000-000007900000}"/>
    <cellStyle name="RowTitles-Detail 4 2 9 2 4" xfId="7739" xr:uid="{00000000-0005-0000-0000-000008900000}"/>
    <cellStyle name="RowTitles-Detail 4 2 9 2 4 2" xfId="29784" xr:uid="{00000000-0005-0000-0000-000009900000}"/>
    <cellStyle name="RowTitles-Detail 4 2 9 2 5" xfId="18982" xr:uid="{00000000-0005-0000-0000-00000A900000}"/>
    <cellStyle name="RowTitles-Detail 4 2 9 3" xfId="3952" xr:uid="{00000000-0005-0000-0000-00000B900000}"/>
    <cellStyle name="RowTitles-Detail 4 2 9 3 2" xfId="13574" xr:uid="{00000000-0005-0000-0000-00000C900000}"/>
    <cellStyle name="RowTitles-Detail 4 2 9 3 2 2" xfId="23933" xr:uid="{00000000-0005-0000-0000-00000D900000}"/>
    <cellStyle name="RowTitles-Detail 4 2 9 3 2 2 2" xfId="35234" xr:uid="{00000000-0005-0000-0000-00000E900000}"/>
    <cellStyle name="RowTitles-Detail 4 2 9 3 2 3" xfId="32641" xr:uid="{00000000-0005-0000-0000-00000F900000}"/>
    <cellStyle name="RowTitles-Detail 4 2 9 3 3" xfId="17161" xr:uid="{00000000-0005-0000-0000-000010900000}"/>
    <cellStyle name="RowTitles-Detail 4 2 9 3 3 2" xfId="29827" xr:uid="{00000000-0005-0000-0000-000011900000}"/>
    <cellStyle name="RowTitles-Detail 4 2 9 3 3 2 2" xfId="38604" xr:uid="{00000000-0005-0000-0000-000012900000}"/>
    <cellStyle name="RowTitles-Detail 4 2 9 3 4" xfId="10062" xr:uid="{00000000-0005-0000-0000-000013900000}"/>
    <cellStyle name="RowTitles-Detail 4 2 9 3 4 2" xfId="18222" xr:uid="{00000000-0005-0000-0000-000014900000}"/>
    <cellStyle name="RowTitles-Detail 4 2 9 3 5" xfId="20272" xr:uid="{00000000-0005-0000-0000-000015900000}"/>
    <cellStyle name="RowTitles-Detail 4 2 9 4" xfId="10845" xr:uid="{00000000-0005-0000-0000-000016900000}"/>
    <cellStyle name="RowTitles-Detail 4 2 9 4 2" xfId="21290" xr:uid="{00000000-0005-0000-0000-000017900000}"/>
    <cellStyle name="RowTitles-Detail 4 2 9 4 2 2" xfId="33519" xr:uid="{00000000-0005-0000-0000-000018900000}"/>
    <cellStyle name="RowTitles-Detail 4 2 9 4 3" xfId="30656" xr:uid="{00000000-0005-0000-0000-000019900000}"/>
    <cellStyle name="RowTitles-Detail 4 2 9 5" xfId="14552" xr:uid="{00000000-0005-0000-0000-00001A900000}"/>
    <cellStyle name="RowTitles-Detail 4 2 9 5 2" xfId="27241" xr:uid="{00000000-0005-0000-0000-00001B900000}"/>
    <cellStyle name="RowTitles-Detail 4 2 9 5 2 2" xfId="36075" xr:uid="{00000000-0005-0000-0000-00001C900000}"/>
    <cellStyle name="RowTitles-Detail 4 2 9 6" xfId="6192" xr:uid="{00000000-0005-0000-0000-00001D900000}"/>
    <cellStyle name="RowTitles-Detail 4 2 9 6 2" xfId="25465" xr:uid="{00000000-0005-0000-0000-00001E900000}"/>
    <cellStyle name="RowTitles-Detail 4 2 9 7" xfId="25567" xr:uid="{00000000-0005-0000-0000-00001F900000}"/>
    <cellStyle name="RowTitles-Detail 4 2_STUD aligned by INSTIT" xfId="5095" xr:uid="{00000000-0005-0000-0000-000020900000}"/>
    <cellStyle name="RowTitles-Detail 4 3" xfId="328" xr:uid="{00000000-0005-0000-0000-000021900000}"/>
    <cellStyle name="RowTitles-Detail 4 3 10" xfId="3209" xr:uid="{00000000-0005-0000-0000-000022900000}"/>
    <cellStyle name="RowTitles-Detail 4 3 10 2" xfId="12850" xr:uid="{00000000-0005-0000-0000-000023900000}"/>
    <cellStyle name="RowTitles-Detail 4 3 10 2 2" xfId="23250" xr:uid="{00000000-0005-0000-0000-000024900000}"/>
    <cellStyle name="RowTitles-Detail 4 3 10 2 2 2" xfId="34787" xr:uid="{00000000-0005-0000-0000-000025900000}"/>
    <cellStyle name="RowTitles-Detail 4 3 10 2 3" xfId="32131" xr:uid="{00000000-0005-0000-0000-000026900000}"/>
    <cellStyle name="RowTitles-Detail 4 3 10 3" xfId="16497" xr:uid="{00000000-0005-0000-0000-000027900000}"/>
    <cellStyle name="RowTitles-Detail 4 3 10 3 2" xfId="29163" xr:uid="{00000000-0005-0000-0000-000028900000}"/>
    <cellStyle name="RowTitles-Detail 4 3 10 3 2 2" xfId="37950" xr:uid="{00000000-0005-0000-0000-000029900000}"/>
    <cellStyle name="RowTitles-Detail 4 3 10 4" xfId="6347" xr:uid="{00000000-0005-0000-0000-00002A900000}"/>
    <cellStyle name="RowTitles-Detail 4 3 10 4 2" xfId="25791" xr:uid="{00000000-0005-0000-0000-00002B900000}"/>
    <cellStyle name="RowTitles-Detail 4 3 10 5" xfId="17892" xr:uid="{00000000-0005-0000-0000-00002C900000}"/>
    <cellStyle name="RowTitles-Detail 4 3 11" xfId="8939" xr:uid="{00000000-0005-0000-0000-00002D900000}"/>
    <cellStyle name="RowTitles-Detail 4 3 11 2" xfId="24684" xr:uid="{00000000-0005-0000-0000-00002E900000}"/>
    <cellStyle name="RowTitles-Detail 4 3 12" xfId="10286" xr:uid="{00000000-0005-0000-0000-00002F900000}"/>
    <cellStyle name="RowTitles-Detail 4 3 12 2" xfId="25352" xr:uid="{00000000-0005-0000-0000-000030900000}"/>
    <cellStyle name="RowTitles-Detail 4 3 12 2 2" xfId="35704" xr:uid="{00000000-0005-0000-0000-000031900000}"/>
    <cellStyle name="RowTitles-Detail 4 3 2" xfId="429" xr:uid="{00000000-0005-0000-0000-000032900000}"/>
    <cellStyle name="RowTitles-Detail 4 3 2 2" xfId="785" xr:uid="{00000000-0005-0000-0000-000033900000}"/>
    <cellStyle name="RowTitles-Detail 4 3 2 2 2" xfId="3211" xr:uid="{00000000-0005-0000-0000-000034900000}"/>
    <cellStyle name="RowTitles-Detail 4 3 2 2 2 2" xfId="12852" xr:uid="{00000000-0005-0000-0000-000035900000}"/>
    <cellStyle name="RowTitles-Detail 4 3 2 2 2 2 2" xfId="23252" xr:uid="{00000000-0005-0000-0000-000036900000}"/>
    <cellStyle name="RowTitles-Detail 4 3 2 2 2 2 2 2" xfId="34789" xr:uid="{00000000-0005-0000-0000-000037900000}"/>
    <cellStyle name="RowTitles-Detail 4 3 2 2 2 2 3" xfId="32133" xr:uid="{00000000-0005-0000-0000-000038900000}"/>
    <cellStyle name="RowTitles-Detail 4 3 2 2 2 3" xfId="16499" xr:uid="{00000000-0005-0000-0000-000039900000}"/>
    <cellStyle name="RowTitles-Detail 4 3 2 2 2 3 2" xfId="29165" xr:uid="{00000000-0005-0000-0000-00003A900000}"/>
    <cellStyle name="RowTitles-Detail 4 3 2 2 2 3 2 2" xfId="37952" xr:uid="{00000000-0005-0000-0000-00003B900000}"/>
    <cellStyle name="RowTitles-Detail 4 3 2 2 2 4" xfId="6908" xr:uid="{00000000-0005-0000-0000-00003C900000}"/>
    <cellStyle name="RowTitles-Detail 4 3 2 2 2 4 2" xfId="25457" xr:uid="{00000000-0005-0000-0000-00003D900000}"/>
    <cellStyle name="RowTitles-Detail 4 3 2 2 2 5" xfId="8795" xr:uid="{00000000-0005-0000-0000-00003E900000}"/>
    <cellStyle name="RowTitles-Detail 4 3 2 2 3" xfId="3566" xr:uid="{00000000-0005-0000-0000-00003F900000}"/>
    <cellStyle name="RowTitles-Detail 4 3 2 2 3 2" xfId="13197" xr:uid="{00000000-0005-0000-0000-000040900000}"/>
    <cellStyle name="RowTitles-Detail 4 3 2 2 3 2 2" xfId="23565" xr:uid="{00000000-0005-0000-0000-000041900000}"/>
    <cellStyle name="RowTitles-Detail 4 3 2 2 3 2 2 2" xfId="34998" xr:uid="{00000000-0005-0000-0000-000042900000}"/>
    <cellStyle name="RowTitles-Detail 4 3 2 2 3 2 3" xfId="32365" xr:uid="{00000000-0005-0000-0000-000043900000}"/>
    <cellStyle name="RowTitles-Detail 4 3 2 2 3 3" xfId="16807" xr:uid="{00000000-0005-0000-0000-000044900000}"/>
    <cellStyle name="RowTitles-Detail 4 3 2 2 3 3 2" xfId="29473" xr:uid="{00000000-0005-0000-0000-000045900000}"/>
    <cellStyle name="RowTitles-Detail 4 3 2 2 3 3 2 2" xfId="38253" xr:uid="{00000000-0005-0000-0000-000046900000}"/>
    <cellStyle name="RowTitles-Detail 4 3 2 2 3 4" xfId="8415" xr:uid="{00000000-0005-0000-0000-000047900000}"/>
    <cellStyle name="RowTitles-Detail 4 3 2 2 3 4 2" xfId="25454" xr:uid="{00000000-0005-0000-0000-000048900000}"/>
    <cellStyle name="RowTitles-Detail 4 3 2 2 3 5" xfId="20006" xr:uid="{00000000-0005-0000-0000-000049900000}"/>
    <cellStyle name="RowTitles-Detail 4 3 2 2 4" xfId="9209" xr:uid="{00000000-0005-0000-0000-00004A900000}"/>
    <cellStyle name="RowTitles-Detail 4 3 2 2 4 2" xfId="18608" xr:uid="{00000000-0005-0000-0000-00004B900000}"/>
    <cellStyle name="RowTitles-Detail 4 3 2 2 5" xfId="10157" xr:uid="{00000000-0005-0000-0000-00004C900000}"/>
    <cellStyle name="RowTitles-Detail 4 3 2 2 5 2" xfId="19942" xr:uid="{00000000-0005-0000-0000-00004D900000}"/>
    <cellStyle name="RowTitles-Detail 4 3 2 2 5 2 2" xfId="33268" xr:uid="{00000000-0005-0000-0000-00004E900000}"/>
    <cellStyle name="RowTitles-Detail 4 3 2 3" xfId="1064" xr:uid="{00000000-0005-0000-0000-00004F900000}"/>
    <cellStyle name="RowTitles-Detail 4 3 2 3 2" xfId="3212" xr:uid="{00000000-0005-0000-0000-000050900000}"/>
    <cellStyle name="RowTitles-Detail 4 3 2 3 2 2" xfId="12853" xr:uid="{00000000-0005-0000-0000-000051900000}"/>
    <cellStyle name="RowTitles-Detail 4 3 2 3 2 2 2" xfId="23253" xr:uid="{00000000-0005-0000-0000-000052900000}"/>
    <cellStyle name="RowTitles-Detail 4 3 2 3 2 2 2 2" xfId="34790" xr:uid="{00000000-0005-0000-0000-000053900000}"/>
    <cellStyle name="RowTitles-Detail 4 3 2 3 2 2 3" xfId="32134" xr:uid="{00000000-0005-0000-0000-000054900000}"/>
    <cellStyle name="RowTitles-Detail 4 3 2 3 2 3" xfId="16500" xr:uid="{00000000-0005-0000-0000-000055900000}"/>
    <cellStyle name="RowTitles-Detail 4 3 2 3 2 3 2" xfId="29166" xr:uid="{00000000-0005-0000-0000-000056900000}"/>
    <cellStyle name="RowTitles-Detail 4 3 2 3 2 3 2 2" xfId="37953" xr:uid="{00000000-0005-0000-0000-000057900000}"/>
    <cellStyle name="RowTitles-Detail 4 3 2 3 2 4" xfId="7129" xr:uid="{00000000-0005-0000-0000-000058900000}"/>
    <cellStyle name="RowTitles-Detail 4 3 2 3 2 4 2" xfId="19739" xr:uid="{00000000-0005-0000-0000-000059900000}"/>
    <cellStyle name="RowTitles-Detail 4 3 2 3 2 5" xfId="19734" xr:uid="{00000000-0005-0000-0000-00005A900000}"/>
    <cellStyle name="RowTitles-Detail 4 3 2 3 3" xfId="3842" xr:uid="{00000000-0005-0000-0000-00005B900000}"/>
    <cellStyle name="RowTitles-Detail 4 3 2 3 3 2" xfId="13468" xr:uid="{00000000-0005-0000-0000-00005C900000}"/>
    <cellStyle name="RowTitles-Detail 4 3 2 3 3 2 2" xfId="23829" xr:uid="{00000000-0005-0000-0000-00005D900000}"/>
    <cellStyle name="RowTitles-Detail 4 3 2 3 3 2 2 2" xfId="35163" xr:uid="{00000000-0005-0000-0000-00005E900000}"/>
    <cellStyle name="RowTitles-Detail 4 3 2 3 3 2 3" xfId="32558" xr:uid="{00000000-0005-0000-0000-00005F900000}"/>
    <cellStyle name="RowTitles-Detail 4 3 2 3 3 3" xfId="17062" xr:uid="{00000000-0005-0000-0000-000060900000}"/>
    <cellStyle name="RowTitles-Detail 4 3 2 3 3 3 2" xfId="29728" xr:uid="{00000000-0005-0000-0000-000061900000}"/>
    <cellStyle name="RowTitles-Detail 4 3 2 3 3 3 2 2" xfId="38506" xr:uid="{00000000-0005-0000-0000-000062900000}"/>
    <cellStyle name="RowTitles-Detail 4 3 2 3 3 4" xfId="8637" xr:uid="{00000000-0005-0000-0000-000063900000}"/>
    <cellStyle name="RowTitles-Detail 4 3 2 3 3 4 2" xfId="19802" xr:uid="{00000000-0005-0000-0000-000064900000}"/>
    <cellStyle name="RowTitles-Detail 4 3 2 3 3 5" xfId="18064" xr:uid="{00000000-0005-0000-0000-000065900000}"/>
    <cellStyle name="RowTitles-Detail 4 3 2 3 4" xfId="9433" xr:uid="{00000000-0005-0000-0000-000066900000}"/>
    <cellStyle name="RowTitles-Detail 4 3 2 3 4 2" xfId="19423" xr:uid="{00000000-0005-0000-0000-000067900000}"/>
    <cellStyle name="RowTitles-Detail 4 3 2 3 5" xfId="10780" xr:uid="{00000000-0005-0000-0000-000068900000}"/>
    <cellStyle name="RowTitles-Detail 4 3 2 3 5 2" xfId="21245" xr:uid="{00000000-0005-0000-0000-000069900000}"/>
    <cellStyle name="RowTitles-Detail 4 3 2 3 5 2 2" xfId="33504" xr:uid="{00000000-0005-0000-0000-00006A900000}"/>
    <cellStyle name="RowTitles-Detail 4 3 2 3 5 3" xfId="30637" xr:uid="{00000000-0005-0000-0000-00006B900000}"/>
    <cellStyle name="RowTitles-Detail 4 3 2 3 6" xfId="14465" xr:uid="{00000000-0005-0000-0000-00006C900000}"/>
    <cellStyle name="RowTitles-Detail 4 3 2 3 6 2" xfId="27158" xr:uid="{00000000-0005-0000-0000-00006D900000}"/>
    <cellStyle name="RowTitles-Detail 4 3 2 3 6 2 2" xfId="35995" xr:uid="{00000000-0005-0000-0000-00006E900000}"/>
    <cellStyle name="RowTitles-Detail 4 3 2 3 7" xfId="5588" xr:uid="{00000000-0005-0000-0000-00006F900000}"/>
    <cellStyle name="RowTitles-Detail 4 3 2 3 7 2" xfId="26382" xr:uid="{00000000-0005-0000-0000-000070900000}"/>
    <cellStyle name="RowTitles-Detail 4 3 2 3 8" xfId="20217" xr:uid="{00000000-0005-0000-0000-000071900000}"/>
    <cellStyle name="RowTitles-Detail 4 3 2 4" xfId="1297" xr:uid="{00000000-0005-0000-0000-000072900000}"/>
    <cellStyle name="RowTitles-Detail 4 3 2 4 2" xfId="3213" xr:uid="{00000000-0005-0000-0000-000073900000}"/>
    <cellStyle name="RowTitles-Detail 4 3 2 4 2 2" xfId="12854" xr:uid="{00000000-0005-0000-0000-000074900000}"/>
    <cellStyle name="RowTitles-Detail 4 3 2 4 2 2 2" xfId="23254" xr:uid="{00000000-0005-0000-0000-000075900000}"/>
    <cellStyle name="RowTitles-Detail 4 3 2 4 2 2 2 2" xfId="34791" xr:uid="{00000000-0005-0000-0000-000076900000}"/>
    <cellStyle name="RowTitles-Detail 4 3 2 4 2 2 3" xfId="32135" xr:uid="{00000000-0005-0000-0000-000077900000}"/>
    <cellStyle name="RowTitles-Detail 4 3 2 4 2 3" xfId="16501" xr:uid="{00000000-0005-0000-0000-000078900000}"/>
    <cellStyle name="RowTitles-Detail 4 3 2 4 2 3 2" xfId="29167" xr:uid="{00000000-0005-0000-0000-000079900000}"/>
    <cellStyle name="RowTitles-Detail 4 3 2 4 2 3 2 2" xfId="37954" xr:uid="{00000000-0005-0000-0000-00007A900000}"/>
    <cellStyle name="RowTitles-Detail 4 3 2 4 2 4" xfId="7740" xr:uid="{00000000-0005-0000-0000-00007B900000}"/>
    <cellStyle name="RowTitles-Detail 4 3 2 4 2 4 2" xfId="25109" xr:uid="{00000000-0005-0000-0000-00007C900000}"/>
    <cellStyle name="RowTitles-Detail 4 3 2 4 2 5" xfId="19082" xr:uid="{00000000-0005-0000-0000-00007D900000}"/>
    <cellStyle name="RowTitles-Detail 4 3 2 4 3" xfId="4075" xr:uid="{00000000-0005-0000-0000-00007E900000}"/>
    <cellStyle name="RowTitles-Detail 4 3 2 4 3 2" xfId="13697" xr:uid="{00000000-0005-0000-0000-00007F900000}"/>
    <cellStyle name="RowTitles-Detail 4 3 2 4 3 2 2" xfId="24049" xr:uid="{00000000-0005-0000-0000-000080900000}"/>
    <cellStyle name="RowTitles-Detail 4 3 2 4 3 2 2 2" xfId="35312" xr:uid="{00000000-0005-0000-0000-000081900000}"/>
    <cellStyle name="RowTitles-Detail 4 3 2 4 3 2 3" xfId="32730" xr:uid="{00000000-0005-0000-0000-000082900000}"/>
    <cellStyle name="RowTitles-Detail 4 3 2 4 3 3" xfId="17275" xr:uid="{00000000-0005-0000-0000-000083900000}"/>
    <cellStyle name="RowTitles-Detail 4 3 2 4 3 3 2" xfId="29941" xr:uid="{00000000-0005-0000-0000-000084900000}"/>
    <cellStyle name="RowTitles-Detail 4 3 2 4 3 3 2 2" xfId="38718" xr:uid="{00000000-0005-0000-0000-000085900000}"/>
    <cellStyle name="RowTitles-Detail 4 3 2 4 3 4" xfId="10063" xr:uid="{00000000-0005-0000-0000-000086900000}"/>
    <cellStyle name="RowTitles-Detail 4 3 2 4 3 4 2" xfId="18208" xr:uid="{00000000-0005-0000-0000-000087900000}"/>
    <cellStyle name="RowTitles-Detail 4 3 2 4 3 5" xfId="20032" xr:uid="{00000000-0005-0000-0000-000088900000}"/>
    <cellStyle name="RowTitles-Detail 4 3 2 4 4" xfId="10968" xr:uid="{00000000-0005-0000-0000-000089900000}"/>
    <cellStyle name="RowTitles-Detail 4 3 2 4 4 2" xfId="21408" xr:uid="{00000000-0005-0000-0000-00008A900000}"/>
    <cellStyle name="RowTitles-Detail 4 3 2 4 4 2 2" xfId="33597" xr:uid="{00000000-0005-0000-0000-00008B900000}"/>
    <cellStyle name="RowTitles-Detail 4 3 2 4 4 3" xfId="30745" xr:uid="{00000000-0005-0000-0000-00008C900000}"/>
    <cellStyle name="RowTitles-Detail 4 3 2 4 5" xfId="14675" xr:uid="{00000000-0005-0000-0000-00008D900000}"/>
    <cellStyle name="RowTitles-Detail 4 3 2 4 5 2" xfId="27360" xr:uid="{00000000-0005-0000-0000-00008E900000}"/>
    <cellStyle name="RowTitles-Detail 4 3 2 4 5 2 2" xfId="36189" xr:uid="{00000000-0005-0000-0000-00008F900000}"/>
    <cellStyle name="RowTitles-Detail 4 3 2 4 6" xfId="6193" xr:uid="{00000000-0005-0000-0000-000090900000}"/>
    <cellStyle name="RowTitles-Detail 4 3 2 4 6 2" xfId="18031" xr:uid="{00000000-0005-0000-0000-000091900000}"/>
    <cellStyle name="RowTitles-Detail 4 3 2 4 7" xfId="18727" xr:uid="{00000000-0005-0000-0000-000092900000}"/>
    <cellStyle name="RowTitles-Detail 4 3 2 5" xfId="1513" xr:uid="{00000000-0005-0000-0000-000093900000}"/>
    <cellStyle name="RowTitles-Detail 4 3 2 5 2" xfId="3214" xr:uid="{00000000-0005-0000-0000-000094900000}"/>
    <cellStyle name="RowTitles-Detail 4 3 2 5 2 2" xfId="12855" xr:uid="{00000000-0005-0000-0000-000095900000}"/>
    <cellStyle name="RowTitles-Detail 4 3 2 5 2 2 2" xfId="23255" xr:uid="{00000000-0005-0000-0000-000096900000}"/>
    <cellStyle name="RowTitles-Detail 4 3 2 5 2 2 2 2" xfId="34792" xr:uid="{00000000-0005-0000-0000-000097900000}"/>
    <cellStyle name="RowTitles-Detail 4 3 2 5 2 2 3" xfId="32136" xr:uid="{00000000-0005-0000-0000-000098900000}"/>
    <cellStyle name="RowTitles-Detail 4 3 2 5 2 3" xfId="16502" xr:uid="{00000000-0005-0000-0000-000099900000}"/>
    <cellStyle name="RowTitles-Detail 4 3 2 5 2 3 2" xfId="29168" xr:uid="{00000000-0005-0000-0000-00009A900000}"/>
    <cellStyle name="RowTitles-Detail 4 3 2 5 2 3 2 2" xfId="37955" xr:uid="{00000000-0005-0000-0000-00009B900000}"/>
    <cellStyle name="RowTitles-Detail 4 3 2 5 2 4" xfId="7741" xr:uid="{00000000-0005-0000-0000-00009C900000}"/>
    <cellStyle name="RowTitles-Detail 4 3 2 5 2 4 2" xfId="28162" xr:uid="{00000000-0005-0000-0000-00009D900000}"/>
    <cellStyle name="RowTitles-Detail 4 3 2 5 2 5" xfId="17951" xr:uid="{00000000-0005-0000-0000-00009E900000}"/>
    <cellStyle name="RowTitles-Detail 4 3 2 5 3" xfId="4291" xr:uid="{00000000-0005-0000-0000-00009F900000}"/>
    <cellStyle name="RowTitles-Detail 4 3 2 5 3 2" xfId="13913" xr:uid="{00000000-0005-0000-0000-0000A0900000}"/>
    <cellStyle name="RowTitles-Detail 4 3 2 5 3 2 2" xfId="24255" xr:uid="{00000000-0005-0000-0000-0000A1900000}"/>
    <cellStyle name="RowTitles-Detail 4 3 2 5 3 2 2 2" xfId="35452" xr:uid="{00000000-0005-0000-0000-0000A2900000}"/>
    <cellStyle name="RowTitles-Detail 4 3 2 5 3 2 3" xfId="32891" xr:uid="{00000000-0005-0000-0000-0000A3900000}"/>
    <cellStyle name="RowTitles-Detail 4 3 2 5 3 3" xfId="17473" xr:uid="{00000000-0005-0000-0000-0000A4900000}"/>
    <cellStyle name="RowTitles-Detail 4 3 2 5 3 3 2" xfId="30139" xr:uid="{00000000-0005-0000-0000-0000A5900000}"/>
    <cellStyle name="RowTitles-Detail 4 3 2 5 3 3 2 2" xfId="38916" xr:uid="{00000000-0005-0000-0000-0000A6900000}"/>
    <cellStyle name="RowTitles-Detail 4 3 2 5 3 4" xfId="10064" xr:uid="{00000000-0005-0000-0000-0000A7900000}"/>
    <cellStyle name="RowTitles-Detail 4 3 2 5 3 4 2" xfId="19979" xr:uid="{00000000-0005-0000-0000-0000A8900000}"/>
    <cellStyle name="RowTitles-Detail 4 3 2 5 3 5" xfId="19896" xr:uid="{00000000-0005-0000-0000-0000A9900000}"/>
    <cellStyle name="RowTitles-Detail 4 3 2 5 4" xfId="11184" xr:uid="{00000000-0005-0000-0000-0000AA900000}"/>
    <cellStyle name="RowTitles-Detail 4 3 2 5 4 2" xfId="21615" xr:uid="{00000000-0005-0000-0000-0000AB900000}"/>
    <cellStyle name="RowTitles-Detail 4 3 2 5 4 2 2" xfId="33737" xr:uid="{00000000-0005-0000-0000-0000AC900000}"/>
    <cellStyle name="RowTitles-Detail 4 3 2 5 4 3" xfId="30906" xr:uid="{00000000-0005-0000-0000-0000AD900000}"/>
    <cellStyle name="RowTitles-Detail 4 3 2 5 5" xfId="14891" xr:uid="{00000000-0005-0000-0000-0000AE900000}"/>
    <cellStyle name="RowTitles-Detail 4 3 2 5 5 2" xfId="27568" xr:uid="{00000000-0005-0000-0000-0000AF900000}"/>
    <cellStyle name="RowTitles-Detail 4 3 2 5 5 2 2" xfId="36387" xr:uid="{00000000-0005-0000-0000-0000B0900000}"/>
    <cellStyle name="RowTitles-Detail 4 3 2 5 6" xfId="6194" xr:uid="{00000000-0005-0000-0000-0000B1900000}"/>
    <cellStyle name="RowTitles-Detail 4 3 2 5 6 2" xfId="17787" xr:uid="{00000000-0005-0000-0000-0000B2900000}"/>
    <cellStyle name="RowTitles-Detail 4 3 2 5 7" xfId="26147" xr:uid="{00000000-0005-0000-0000-0000B3900000}"/>
    <cellStyle name="RowTitles-Detail 4 3 2 6" xfId="1715" xr:uid="{00000000-0005-0000-0000-0000B4900000}"/>
    <cellStyle name="RowTitles-Detail 4 3 2 6 2" xfId="3215" xr:uid="{00000000-0005-0000-0000-0000B5900000}"/>
    <cellStyle name="RowTitles-Detail 4 3 2 6 2 2" xfId="12856" xr:uid="{00000000-0005-0000-0000-0000B6900000}"/>
    <cellStyle name="RowTitles-Detail 4 3 2 6 2 2 2" xfId="23256" xr:uid="{00000000-0005-0000-0000-0000B7900000}"/>
    <cellStyle name="RowTitles-Detail 4 3 2 6 2 2 2 2" xfId="34793" xr:uid="{00000000-0005-0000-0000-0000B8900000}"/>
    <cellStyle name="RowTitles-Detail 4 3 2 6 2 2 3" xfId="32137" xr:uid="{00000000-0005-0000-0000-0000B9900000}"/>
    <cellStyle name="RowTitles-Detail 4 3 2 6 2 3" xfId="16503" xr:uid="{00000000-0005-0000-0000-0000BA900000}"/>
    <cellStyle name="RowTitles-Detail 4 3 2 6 2 3 2" xfId="29169" xr:uid="{00000000-0005-0000-0000-0000BB900000}"/>
    <cellStyle name="RowTitles-Detail 4 3 2 6 2 3 2 2" xfId="37956" xr:uid="{00000000-0005-0000-0000-0000BC900000}"/>
    <cellStyle name="RowTitles-Detail 4 3 2 6 2 4" xfId="7742" xr:uid="{00000000-0005-0000-0000-0000BD900000}"/>
    <cellStyle name="RowTitles-Detail 4 3 2 6 2 4 2" xfId="24908" xr:uid="{00000000-0005-0000-0000-0000BE900000}"/>
    <cellStyle name="RowTitles-Detail 4 3 2 6 2 5" xfId="18998" xr:uid="{00000000-0005-0000-0000-0000BF900000}"/>
    <cellStyle name="RowTitles-Detail 4 3 2 6 3" xfId="4493" xr:uid="{00000000-0005-0000-0000-0000C0900000}"/>
    <cellStyle name="RowTitles-Detail 4 3 2 6 3 2" xfId="14115" xr:uid="{00000000-0005-0000-0000-0000C1900000}"/>
    <cellStyle name="RowTitles-Detail 4 3 2 6 3 2 2" xfId="24447" xr:uid="{00000000-0005-0000-0000-0000C2900000}"/>
    <cellStyle name="RowTitles-Detail 4 3 2 6 3 2 2 2" xfId="35583" xr:uid="{00000000-0005-0000-0000-0000C3900000}"/>
    <cellStyle name="RowTitles-Detail 4 3 2 6 3 2 3" xfId="33043" xr:uid="{00000000-0005-0000-0000-0000C4900000}"/>
    <cellStyle name="RowTitles-Detail 4 3 2 6 3 3" xfId="17660" xr:uid="{00000000-0005-0000-0000-0000C5900000}"/>
    <cellStyle name="RowTitles-Detail 4 3 2 6 3 3 2" xfId="30326" xr:uid="{00000000-0005-0000-0000-0000C6900000}"/>
    <cellStyle name="RowTitles-Detail 4 3 2 6 3 3 2 2" xfId="39103" xr:uid="{00000000-0005-0000-0000-0000C7900000}"/>
    <cellStyle name="RowTitles-Detail 4 3 2 6 3 4" xfId="10065" xr:uid="{00000000-0005-0000-0000-0000C8900000}"/>
    <cellStyle name="RowTitles-Detail 4 3 2 6 3 4 2" xfId="25755" xr:uid="{00000000-0005-0000-0000-0000C9900000}"/>
    <cellStyle name="RowTitles-Detail 4 3 2 6 3 5" xfId="26715" xr:uid="{00000000-0005-0000-0000-0000CA900000}"/>
    <cellStyle name="RowTitles-Detail 4 3 2 6 4" xfId="11386" xr:uid="{00000000-0005-0000-0000-0000CB900000}"/>
    <cellStyle name="RowTitles-Detail 4 3 2 6 4 2" xfId="21811" xr:uid="{00000000-0005-0000-0000-0000CC900000}"/>
    <cellStyle name="RowTitles-Detail 4 3 2 6 4 2 2" xfId="33868" xr:uid="{00000000-0005-0000-0000-0000CD900000}"/>
    <cellStyle name="RowTitles-Detail 4 3 2 6 4 3" xfId="31058" xr:uid="{00000000-0005-0000-0000-0000CE900000}"/>
    <cellStyle name="RowTitles-Detail 4 3 2 6 5" xfId="15093" xr:uid="{00000000-0005-0000-0000-0000CF900000}"/>
    <cellStyle name="RowTitles-Detail 4 3 2 6 5 2" xfId="27762" xr:uid="{00000000-0005-0000-0000-0000D0900000}"/>
    <cellStyle name="RowTitles-Detail 4 3 2 6 5 2 2" xfId="36574" xr:uid="{00000000-0005-0000-0000-0000D1900000}"/>
    <cellStyle name="RowTitles-Detail 4 3 2 6 6" xfId="6195" xr:uid="{00000000-0005-0000-0000-0000D2900000}"/>
    <cellStyle name="RowTitles-Detail 4 3 2 6 6 2" xfId="24823" xr:uid="{00000000-0005-0000-0000-0000D3900000}"/>
    <cellStyle name="RowTitles-Detail 4 3 2 6 7" xfId="18757" xr:uid="{00000000-0005-0000-0000-0000D4900000}"/>
    <cellStyle name="RowTitles-Detail 4 3 2 7" xfId="3210" xr:uid="{00000000-0005-0000-0000-0000D5900000}"/>
    <cellStyle name="RowTitles-Detail 4 3 2 7 2" xfId="12851" xr:uid="{00000000-0005-0000-0000-0000D6900000}"/>
    <cellStyle name="RowTitles-Detail 4 3 2 7 2 2" xfId="23251" xr:uid="{00000000-0005-0000-0000-0000D7900000}"/>
    <cellStyle name="RowTitles-Detail 4 3 2 7 2 2 2" xfId="34788" xr:uid="{00000000-0005-0000-0000-0000D8900000}"/>
    <cellStyle name="RowTitles-Detail 4 3 2 7 2 3" xfId="32132" xr:uid="{00000000-0005-0000-0000-0000D9900000}"/>
    <cellStyle name="RowTitles-Detail 4 3 2 7 3" xfId="16498" xr:uid="{00000000-0005-0000-0000-0000DA900000}"/>
    <cellStyle name="RowTitles-Detail 4 3 2 7 3 2" xfId="29164" xr:uid="{00000000-0005-0000-0000-0000DB900000}"/>
    <cellStyle name="RowTitles-Detail 4 3 2 7 3 2 2" xfId="37951" xr:uid="{00000000-0005-0000-0000-0000DC900000}"/>
    <cellStyle name="RowTitles-Detail 4 3 2 7 4" xfId="6470" xr:uid="{00000000-0005-0000-0000-0000DD900000}"/>
    <cellStyle name="RowTitles-Detail 4 3 2 7 4 2" xfId="19856" xr:uid="{00000000-0005-0000-0000-0000DE900000}"/>
    <cellStyle name="RowTitles-Detail 4 3 2 7 5" xfId="26608" xr:uid="{00000000-0005-0000-0000-0000DF900000}"/>
    <cellStyle name="RowTitles-Detail 4 3 2 8" xfId="8878" xr:uid="{00000000-0005-0000-0000-0000E0900000}"/>
    <cellStyle name="RowTitles-Detail 4 3 2 8 2" xfId="17789" xr:uid="{00000000-0005-0000-0000-0000E1900000}"/>
    <cellStyle name="RowTitles-Detail 4 3 2 9" xfId="10817" xr:uid="{00000000-0005-0000-0000-0000E2900000}"/>
    <cellStyle name="RowTitles-Detail 4 3 2 9 2" xfId="18886" xr:uid="{00000000-0005-0000-0000-0000E3900000}"/>
    <cellStyle name="RowTitles-Detail 4 3 2 9 2 2" xfId="33204" xr:uid="{00000000-0005-0000-0000-0000E4900000}"/>
    <cellStyle name="RowTitles-Detail 4 3 2_STUD aligned by INSTIT" xfId="5104" xr:uid="{00000000-0005-0000-0000-0000E5900000}"/>
    <cellStyle name="RowTitles-Detail 4 3 3" xfId="491" xr:uid="{00000000-0005-0000-0000-0000E6900000}"/>
    <cellStyle name="RowTitles-Detail 4 3 3 2" xfId="847" xr:uid="{00000000-0005-0000-0000-0000E7900000}"/>
    <cellStyle name="RowTitles-Detail 4 3 3 2 2" xfId="3217" xr:uid="{00000000-0005-0000-0000-0000E8900000}"/>
    <cellStyle name="RowTitles-Detail 4 3 3 2 2 2" xfId="12858" xr:uid="{00000000-0005-0000-0000-0000E9900000}"/>
    <cellStyle name="RowTitles-Detail 4 3 3 2 2 2 2" xfId="23258" xr:uid="{00000000-0005-0000-0000-0000EA900000}"/>
    <cellStyle name="RowTitles-Detail 4 3 3 2 2 2 2 2" xfId="34795" xr:uid="{00000000-0005-0000-0000-0000EB900000}"/>
    <cellStyle name="RowTitles-Detail 4 3 3 2 2 2 3" xfId="32139" xr:uid="{00000000-0005-0000-0000-0000EC900000}"/>
    <cellStyle name="RowTitles-Detail 4 3 3 2 2 3" xfId="16505" xr:uid="{00000000-0005-0000-0000-0000ED900000}"/>
    <cellStyle name="RowTitles-Detail 4 3 3 2 2 3 2" xfId="29171" xr:uid="{00000000-0005-0000-0000-0000EE900000}"/>
    <cellStyle name="RowTitles-Detail 4 3 3 2 2 3 2 2" xfId="37958" xr:uid="{00000000-0005-0000-0000-0000EF900000}"/>
    <cellStyle name="RowTitles-Detail 4 3 3 2 2 4" xfId="6791" xr:uid="{00000000-0005-0000-0000-0000F0900000}"/>
    <cellStyle name="RowTitles-Detail 4 3 3 2 2 4 2" xfId="26747" xr:uid="{00000000-0005-0000-0000-0000F1900000}"/>
    <cellStyle name="RowTitles-Detail 4 3 3 2 2 5" xfId="25053" xr:uid="{00000000-0005-0000-0000-0000F2900000}"/>
    <cellStyle name="RowTitles-Detail 4 3 3 2 3" xfId="3628" xr:uid="{00000000-0005-0000-0000-0000F3900000}"/>
    <cellStyle name="RowTitles-Detail 4 3 3 2 3 2" xfId="13256" xr:uid="{00000000-0005-0000-0000-0000F4900000}"/>
    <cellStyle name="RowTitles-Detail 4 3 3 2 3 2 2" xfId="23623" xr:uid="{00000000-0005-0000-0000-0000F5900000}"/>
    <cellStyle name="RowTitles-Detail 4 3 3 2 3 2 2 2" xfId="35034" xr:uid="{00000000-0005-0000-0000-0000F6900000}"/>
    <cellStyle name="RowTitles-Detail 4 3 3 2 3 2 3" xfId="32407" xr:uid="{00000000-0005-0000-0000-0000F7900000}"/>
    <cellStyle name="RowTitles-Detail 4 3 3 2 3 3" xfId="16862" xr:uid="{00000000-0005-0000-0000-0000F8900000}"/>
    <cellStyle name="RowTitles-Detail 4 3 3 2 3 3 2" xfId="29528" xr:uid="{00000000-0005-0000-0000-0000F9900000}"/>
    <cellStyle name="RowTitles-Detail 4 3 3 2 3 3 2 2" xfId="38308" xr:uid="{00000000-0005-0000-0000-0000FA900000}"/>
    <cellStyle name="RowTitles-Detail 4 3 3 2 3 4" xfId="8297" xr:uid="{00000000-0005-0000-0000-0000FB900000}"/>
    <cellStyle name="RowTitles-Detail 4 3 3 2 3 4 2" xfId="25929" xr:uid="{00000000-0005-0000-0000-0000FC900000}"/>
    <cellStyle name="RowTitles-Detail 4 3 3 2 3 5" xfId="17933" xr:uid="{00000000-0005-0000-0000-0000FD900000}"/>
    <cellStyle name="RowTitles-Detail 4 3 3 2 4" xfId="9089" xr:uid="{00000000-0005-0000-0000-0000FE900000}"/>
    <cellStyle name="RowTitles-Detail 4 3 3 2 4 2" xfId="19368" xr:uid="{00000000-0005-0000-0000-0000FF900000}"/>
    <cellStyle name="RowTitles-Detail 4 3 3 2 5" xfId="10601" xr:uid="{00000000-0005-0000-0000-000000910000}"/>
    <cellStyle name="RowTitles-Detail 4 3 3 2 5 2" xfId="21085" xr:uid="{00000000-0005-0000-0000-000001910000}"/>
    <cellStyle name="RowTitles-Detail 4 3 3 2 5 2 2" xfId="33421" xr:uid="{00000000-0005-0000-0000-000002910000}"/>
    <cellStyle name="RowTitles-Detail 4 3 3 2 5 3" xfId="30536" xr:uid="{00000000-0005-0000-0000-000003910000}"/>
    <cellStyle name="RowTitles-Detail 4 3 3 2 6" xfId="14262" xr:uid="{00000000-0005-0000-0000-000004910000}"/>
    <cellStyle name="RowTitles-Detail 4 3 3 2 6 2" xfId="26963" xr:uid="{00000000-0005-0000-0000-000005910000}"/>
    <cellStyle name="RowTitles-Detail 4 3 3 2 6 2 2" xfId="35806" xr:uid="{00000000-0005-0000-0000-000006910000}"/>
    <cellStyle name="RowTitles-Detail 4 3 3 2 7" xfId="5319" xr:uid="{00000000-0005-0000-0000-000007910000}"/>
    <cellStyle name="RowTitles-Detail 4 3 3 2 7 2" xfId="20352" xr:uid="{00000000-0005-0000-0000-000008910000}"/>
    <cellStyle name="RowTitles-Detail 4 3 3 2 8" xfId="6694" xr:uid="{00000000-0005-0000-0000-000009910000}"/>
    <cellStyle name="RowTitles-Detail 4 3 3 3" xfId="1126" xr:uid="{00000000-0005-0000-0000-00000A910000}"/>
    <cellStyle name="RowTitles-Detail 4 3 3 3 2" xfId="3218" xr:uid="{00000000-0005-0000-0000-00000B910000}"/>
    <cellStyle name="RowTitles-Detail 4 3 3 3 2 2" xfId="12859" xr:uid="{00000000-0005-0000-0000-00000C910000}"/>
    <cellStyle name="RowTitles-Detail 4 3 3 3 2 2 2" xfId="23259" xr:uid="{00000000-0005-0000-0000-00000D910000}"/>
    <cellStyle name="RowTitles-Detail 4 3 3 3 2 2 2 2" xfId="34796" xr:uid="{00000000-0005-0000-0000-00000E910000}"/>
    <cellStyle name="RowTitles-Detail 4 3 3 3 2 2 3" xfId="32140" xr:uid="{00000000-0005-0000-0000-00000F910000}"/>
    <cellStyle name="RowTitles-Detail 4 3 3 3 2 3" xfId="16506" xr:uid="{00000000-0005-0000-0000-000010910000}"/>
    <cellStyle name="RowTitles-Detail 4 3 3 3 2 3 2" xfId="29172" xr:uid="{00000000-0005-0000-0000-000011910000}"/>
    <cellStyle name="RowTitles-Detail 4 3 3 3 2 3 2 2" xfId="37959" xr:uid="{00000000-0005-0000-0000-000012910000}"/>
    <cellStyle name="RowTitles-Detail 4 3 3 3 2 4" xfId="6965" xr:uid="{00000000-0005-0000-0000-000013910000}"/>
    <cellStyle name="RowTitles-Detail 4 3 3 3 2 4 2" xfId="26859" xr:uid="{00000000-0005-0000-0000-000014910000}"/>
    <cellStyle name="RowTitles-Detail 4 3 3 3 2 5" xfId="19729" xr:uid="{00000000-0005-0000-0000-000015910000}"/>
    <cellStyle name="RowTitles-Detail 4 3 3 3 3" xfId="3904" xr:uid="{00000000-0005-0000-0000-000016910000}"/>
    <cellStyle name="RowTitles-Detail 4 3 3 3 3 2" xfId="13527" xr:uid="{00000000-0005-0000-0000-000017910000}"/>
    <cellStyle name="RowTitles-Detail 4 3 3 3 3 2 2" xfId="23887" xr:uid="{00000000-0005-0000-0000-000018910000}"/>
    <cellStyle name="RowTitles-Detail 4 3 3 3 3 2 2 2" xfId="35199" xr:uid="{00000000-0005-0000-0000-000019910000}"/>
    <cellStyle name="RowTitles-Detail 4 3 3 3 3 2 3" xfId="32600" xr:uid="{00000000-0005-0000-0000-00001A910000}"/>
    <cellStyle name="RowTitles-Detail 4 3 3 3 3 3" xfId="17117" xr:uid="{00000000-0005-0000-0000-00001B910000}"/>
    <cellStyle name="RowTitles-Detail 4 3 3 3 3 3 2" xfId="29783" xr:uid="{00000000-0005-0000-0000-00001C910000}"/>
    <cellStyle name="RowTitles-Detail 4 3 3 3 3 3 2 2" xfId="38561" xr:uid="{00000000-0005-0000-0000-00001D910000}"/>
    <cellStyle name="RowTitles-Detail 4 3 3 3 3 4" xfId="8473" xr:uid="{00000000-0005-0000-0000-00001E910000}"/>
    <cellStyle name="RowTitles-Detail 4 3 3 3 3 4 2" xfId="25111" xr:uid="{00000000-0005-0000-0000-00001F910000}"/>
    <cellStyle name="RowTitles-Detail 4 3 3 3 3 5" xfId="24786" xr:uid="{00000000-0005-0000-0000-000020910000}"/>
    <cellStyle name="RowTitles-Detail 4 3 3 3 4" xfId="9268" xr:uid="{00000000-0005-0000-0000-000021910000}"/>
    <cellStyle name="RowTitles-Detail 4 3 3 3 4 2" xfId="20684" xr:uid="{00000000-0005-0000-0000-000022910000}"/>
    <cellStyle name="RowTitles-Detail 4 3 3 3 5" xfId="14508" xr:uid="{00000000-0005-0000-0000-000023910000}"/>
    <cellStyle name="RowTitles-Detail 4 3 3 3 5 2" xfId="27199" xr:uid="{00000000-0005-0000-0000-000024910000}"/>
    <cellStyle name="RowTitles-Detail 4 3 3 3 5 2 2" xfId="36035" xr:uid="{00000000-0005-0000-0000-000025910000}"/>
    <cellStyle name="RowTitles-Detail 4 3 3 4" xfId="1355" xr:uid="{00000000-0005-0000-0000-000026910000}"/>
    <cellStyle name="RowTitles-Detail 4 3 3 4 2" xfId="3219" xr:uid="{00000000-0005-0000-0000-000027910000}"/>
    <cellStyle name="RowTitles-Detail 4 3 3 4 2 2" xfId="12860" xr:uid="{00000000-0005-0000-0000-000028910000}"/>
    <cellStyle name="RowTitles-Detail 4 3 3 4 2 2 2" xfId="23260" xr:uid="{00000000-0005-0000-0000-000029910000}"/>
    <cellStyle name="RowTitles-Detail 4 3 3 4 2 2 2 2" xfId="34797" xr:uid="{00000000-0005-0000-0000-00002A910000}"/>
    <cellStyle name="RowTitles-Detail 4 3 3 4 2 2 3" xfId="32141" xr:uid="{00000000-0005-0000-0000-00002B910000}"/>
    <cellStyle name="RowTitles-Detail 4 3 3 4 2 3" xfId="16507" xr:uid="{00000000-0005-0000-0000-00002C910000}"/>
    <cellStyle name="RowTitles-Detail 4 3 3 4 2 3 2" xfId="29173" xr:uid="{00000000-0005-0000-0000-00002D910000}"/>
    <cellStyle name="RowTitles-Detail 4 3 3 4 2 3 2 2" xfId="37960" xr:uid="{00000000-0005-0000-0000-00002E910000}"/>
    <cellStyle name="RowTitles-Detail 4 3 3 4 2 4" xfId="7743" xr:uid="{00000000-0005-0000-0000-00002F910000}"/>
    <cellStyle name="RowTitles-Detail 4 3 3 4 2 4 2" xfId="25800" xr:uid="{00000000-0005-0000-0000-000030910000}"/>
    <cellStyle name="RowTitles-Detail 4 3 3 4 2 5" xfId="19820" xr:uid="{00000000-0005-0000-0000-000031910000}"/>
    <cellStyle name="RowTitles-Detail 4 3 3 4 3" xfId="4133" xr:uid="{00000000-0005-0000-0000-000032910000}"/>
    <cellStyle name="RowTitles-Detail 4 3 3 4 3 2" xfId="13755" xr:uid="{00000000-0005-0000-0000-000033910000}"/>
    <cellStyle name="RowTitles-Detail 4 3 3 4 3 2 2" xfId="24105" xr:uid="{00000000-0005-0000-0000-000034910000}"/>
    <cellStyle name="RowTitles-Detail 4 3 3 4 3 2 2 2" xfId="35348" xr:uid="{00000000-0005-0000-0000-000035910000}"/>
    <cellStyle name="RowTitles-Detail 4 3 3 4 3 2 3" xfId="32772" xr:uid="{00000000-0005-0000-0000-000036910000}"/>
    <cellStyle name="RowTitles-Detail 4 3 3 4 3 3" xfId="17330" xr:uid="{00000000-0005-0000-0000-000037910000}"/>
    <cellStyle name="RowTitles-Detail 4 3 3 4 3 3 2" xfId="29996" xr:uid="{00000000-0005-0000-0000-000038910000}"/>
    <cellStyle name="RowTitles-Detail 4 3 3 4 3 3 2 2" xfId="38773" xr:uid="{00000000-0005-0000-0000-000039910000}"/>
    <cellStyle name="RowTitles-Detail 4 3 3 4 3 4" xfId="10066" xr:uid="{00000000-0005-0000-0000-00003A910000}"/>
    <cellStyle name="RowTitles-Detail 4 3 3 4 3 4 2" xfId="26442" xr:uid="{00000000-0005-0000-0000-00003B910000}"/>
    <cellStyle name="RowTitles-Detail 4 3 3 4 3 5" xfId="19419" xr:uid="{00000000-0005-0000-0000-00003C910000}"/>
    <cellStyle name="RowTitles-Detail 4 3 3 4 4" xfId="11026" xr:uid="{00000000-0005-0000-0000-00003D910000}"/>
    <cellStyle name="RowTitles-Detail 4 3 3 4 4 2" xfId="21463" xr:uid="{00000000-0005-0000-0000-00003E910000}"/>
    <cellStyle name="RowTitles-Detail 4 3 3 4 4 2 2" xfId="33633" xr:uid="{00000000-0005-0000-0000-00003F910000}"/>
    <cellStyle name="RowTitles-Detail 4 3 3 4 4 3" xfId="30787" xr:uid="{00000000-0005-0000-0000-000040910000}"/>
    <cellStyle name="RowTitles-Detail 4 3 3 4 5" xfId="14733" xr:uid="{00000000-0005-0000-0000-000041910000}"/>
    <cellStyle name="RowTitles-Detail 4 3 3 4 5 2" xfId="27416" xr:uid="{00000000-0005-0000-0000-000042910000}"/>
    <cellStyle name="RowTitles-Detail 4 3 3 4 5 2 2" xfId="36244" xr:uid="{00000000-0005-0000-0000-000043910000}"/>
    <cellStyle name="RowTitles-Detail 4 3 3 4 6" xfId="6196" xr:uid="{00000000-0005-0000-0000-000044910000}"/>
    <cellStyle name="RowTitles-Detail 4 3 3 4 6 2" xfId="20190" xr:uid="{00000000-0005-0000-0000-000045910000}"/>
    <cellStyle name="RowTitles-Detail 4 3 3 4 7" xfId="4835" xr:uid="{00000000-0005-0000-0000-000046910000}"/>
    <cellStyle name="RowTitles-Detail 4 3 3 5" xfId="1571" xr:uid="{00000000-0005-0000-0000-000047910000}"/>
    <cellStyle name="RowTitles-Detail 4 3 3 5 2" xfId="3220" xr:uid="{00000000-0005-0000-0000-000048910000}"/>
    <cellStyle name="RowTitles-Detail 4 3 3 5 2 2" xfId="12861" xr:uid="{00000000-0005-0000-0000-000049910000}"/>
    <cellStyle name="RowTitles-Detail 4 3 3 5 2 2 2" xfId="23261" xr:uid="{00000000-0005-0000-0000-00004A910000}"/>
    <cellStyle name="RowTitles-Detail 4 3 3 5 2 2 2 2" xfId="34798" xr:uid="{00000000-0005-0000-0000-00004B910000}"/>
    <cellStyle name="RowTitles-Detail 4 3 3 5 2 2 3" xfId="32142" xr:uid="{00000000-0005-0000-0000-00004C910000}"/>
    <cellStyle name="RowTitles-Detail 4 3 3 5 2 3" xfId="16508" xr:uid="{00000000-0005-0000-0000-00004D910000}"/>
    <cellStyle name="RowTitles-Detail 4 3 3 5 2 3 2" xfId="29174" xr:uid="{00000000-0005-0000-0000-00004E910000}"/>
    <cellStyle name="RowTitles-Detail 4 3 3 5 2 3 2 2" xfId="37961" xr:uid="{00000000-0005-0000-0000-00004F910000}"/>
    <cellStyle name="RowTitles-Detail 4 3 3 5 2 4" xfId="7744" xr:uid="{00000000-0005-0000-0000-000050910000}"/>
    <cellStyle name="RowTitles-Detail 4 3 3 5 2 4 2" xfId="29529" xr:uid="{00000000-0005-0000-0000-000051910000}"/>
    <cellStyle name="RowTitles-Detail 4 3 3 5 2 5" xfId="18863" xr:uid="{00000000-0005-0000-0000-000052910000}"/>
    <cellStyle name="RowTitles-Detail 4 3 3 5 3" xfId="4349" xr:uid="{00000000-0005-0000-0000-000053910000}"/>
    <cellStyle name="RowTitles-Detail 4 3 3 5 3 2" xfId="13971" xr:uid="{00000000-0005-0000-0000-000054910000}"/>
    <cellStyle name="RowTitles-Detail 4 3 3 5 3 2 2" xfId="24310" xr:uid="{00000000-0005-0000-0000-000055910000}"/>
    <cellStyle name="RowTitles-Detail 4 3 3 5 3 2 2 2" xfId="35488" xr:uid="{00000000-0005-0000-0000-000056910000}"/>
    <cellStyle name="RowTitles-Detail 4 3 3 5 3 2 3" xfId="32933" xr:uid="{00000000-0005-0000-0000-000057910000}"/>
    <cellStyle name="RowTitles-Detail 4 3 3 5 3 3" xfId="17528" xr:uid="{00000000-0005-0000-0000-000058910000}"/>
    <cellStyle name="RowTitles-Detail 4 3 3 5 3 3 2" xfId="30194" xr:uid="{00000000-0005-0000-0000-000059910000}"/>
    <cellStyle name="RowTitles-Detail 4 3 3 5 3 3 2 2" xfId="38971" xr:uid="{00000000-0005-0000-0000-00005A910000}"/>
    <cellStyle name="RowTitles-Detail 4 3 3 5 3 4" xfId="10067" xr:uid="{00000000-0005-0000-0000-00005B910000}"/>
    <cellStyle name="RowTitles-Detail 4 3 3 5 3 4 2" xfId="18899" xr:uid="{00000000-0005-0000-0000-00005C910000}"/>
    <cellStyle name="RowTitles-Detail 4 3 3 5 3 5" xfId="20610" xr:uid="{00000000-0005-0000-0000-00005D910000}"/>
    <cellStyle name="RowTitles-Detail 4 3 3 5 4" xfId="11242" xr:uid="{00000000-0005-0000-0000-00005E910000}"/>
    <cellStyle name="RowTitles-Detail 4 3 3 5 4 2" xfId="21671" xr:uid="{00000000-0005-0000-0000-00005F910000}"/>
    <cellStyle name="RowTitles-Detail 4 3 3 5 4 2 2" xfId="33773" xr:uid="{00000000-0005-0000-0000-000060910000}"/>
    <cellStyle name="RowTitles-Detail 4 3 3 5 4 3" xfId="30948" xr:uid="{00000000-0005-0000-0000-000061910000}"/>
    <cellStyle name="RowTitles-Detail 4 3 3 5 5" xfId="14949" xr:uid="{00000000-0005-0000-0000-000062910000}"/>
    <cellStyle name="RowTitles-Detail 4 3 3 5 5 2" xfId="27623" xr:uid="{00000000-0005-0000-0000-000063910000}"/>
    <cellStyle name="RowTitles-Detail 4 3 3 5 5 2 2" xfId="36442" xr:uid="{00000000-0005-0000-0000-000064910000}"/>
    <cellStyle name="RowTitles-Detail 4 3 3 5 6" xfId="6197" xr:uid="{00000000-0005-0000-0000-000065910000}"/>
    <cellStyle name="RowTitles-Detail 4 3 3 5 6 2" xfId="20276" xr:uid="{00000000-0005-0000-0000-000066910000}"/>
    <cellStyle name="RowTitles-Detail 4 3 3 5 7" xfId="19995" xr:uid="{00000000-0005-0000-0000-000067910000}"/>
    <cellStyle name="RowTitles-Detail 4 3 3 6" xfId="1773" xr:uid="{00000000-0005-0000-0000-000068910000}"/>
    <cellStyle name="RowTitles-Detail 4 3 3 6 2" xfId="3221" xr:uid="{00000000-0005-0000-0000-000069910000}"/>
    <cellStyle name="RowTitles-Detail 4 3 3 6 2 2" xfId="12862" xr:uid="{00000000-0005-0000-0000-00006A910000}"/>
    <cellStyle name="RowTitles-Detail 4 3 3 6 2 2 2" xfId="23262" xr:uid="{00000000-0005-0000-0000-00006B910000}"/>
    <cellStyle name="RowTitles-Detail 4 3 3 6 2 2 2 2" xfId="34799" xr:uid="{00000000-0005-0000-0000-00006C910000}"/>
    <cellStyle name="RowTitles-Detail 4 3 3 6 2 2 3" xfId="32143" xr:uid="{00000000-0005-0000-0000-00006D910000}"/>
    <cellStyle name="RowTitles-Detail 4 3 3 6 2 3" xfId="16509" xr:uid="{00000000-0005-0000-0000-00006E910000}"/>
    <cellStyle name="RowTitles-Detail 4 3 3 6 2 3 2" xfId="29175" xr:uid="{00000000-0005-0000-0000-00006F910000}"/>
    <cellStyle name="RowTitles-Detail 4 3 3 6 2 3 2 2" xfId="37962" xr:uid="{00000000-0005-0000-0000-000070910000}"/>
    <cellStyle name="RowTitles-Detail 4 3 3 6 2 4" xfId="7745" xr:uid="{00000000-0005-0000-0000-000071910000}"/>
    <cellStyle name="RowTitles-Detail 4 3 3 6 2 4 2" xfId="19500" xr:uid="{00000000-0005-0000-0000-000072910000}"/>
    <cellStyle name="RowTitles-Detail 4 3 3 6 2 5" xfId="18498" xr:uid="{00000000-0005-0000-0000-000073910000}"/>
    <cellStyle name="RowTitles-Detail 4 3 3 6 3" xfId="4551" xr:uid="{00000000-0005-0000-0000-000074910000}"/>
    <cellStyle name="RowTitles-Detail 4 3 3 6 3 2" xfId="14173" xr:uid="{00000000-0005-0000-0000-000075910000}"/>
    <cellStyle name="RowTitles-Detail 4 3 3 6 3 2 2" xfId="24503" xr:uid="{00000000-0005-0000-0000-000076910000}"/>
    <cellStyle name="RowTitles-Detail 4 3 3 6 3 2 2 2" xfId="35619" xr:uid="{00000000-0005-0000-0000-000077910000}"/>
    <cellStyle name="RowTitles-Detail 4 3 3 6 3 2 3" xfId="33085" xr:uid="{00000000-0005-0000-0000-000078910000}"/>
    <cellStyle name="RowTitles-Detail 4 3 3 6 3 3" xfId="17715" xr:uid="{00000000-0005-0000-0000-000079910000}"/>
    <cellStyle name="RowTitles-Detail 4 3 3 6 3 3 2" xfId="30381" xr:uid="{00000000-0005-0000-0000-00007A910000}"/>
    <cellStyle name="RowTitles-Detail 4 3 3 6 3 3 2 2" xfId="39158" xr:uid="{00000000-0005-0000-0000-00007B910000}"/>
    <cellStyle name="RowTitles-Detail 4 3 3 6 3 4" xfId="10068" xr:uid="{00000000-0005-0000-0000-00007C910000}"/>
    <cellStyle name="RowTitles-Detail 4 3 3 6 3 4 2" xfId="18298" xr:uid="{00000000-0005-0000-0000-00007D910000}"/>
    <cellStyle name="RowTitles-Detail 4 3 3 6 3 5" xfId="17765" xr:uid="{00000000-0005-0000-0000-00007E910000}"/>
    <cellStyle name="RowTitles-Detail 4 3 3 6 4" xfId="11444" xr:uid="{00000000-0005-0000-0000-00007F910000}"/>
    <cellStyle name="RowTitles-Detail 4 3 3 6 4 2" xfId="21867" xr:uid="{00000000-0005-0000-0000-000080910000}"/>
    <cellStyle name="RowTitles-Detail 4 3 3 6 4 2 2" xfId="33904" xr:uid="{00000000-0005-0000-0000-000081910000}"/>
    <cellStyle name="RowTitles-Detail 4 3 3 6 4 3" xfId="31100" xr:uid="{00000000-0005-0000-0000-000082910000}"/>
    <cellStyle name="RowTitles-Detail 4 3 3 6 5" xfId="15151" xr:uid="{00000000-0005-0000-0000-000083910000}"/>
    <cellStyle name="RowTitles-Detail 4 3 3 6 5 2" xfId="27818" xr:uid="{00000000-0005-0000-0000-000084910000}"/>
    <cellStyle name="RowTitles-Detail 4 3 3 6 5 2 2" xfId="36629" xr:uid="{00000000-0005-0000-0000-000085910000}"/>
    <cellStyle name="RowTitles-Detail 4 3 3 6 6" xfId="6198" xr:uid="{00000000-0005-0000-0000-000086910000}"/>
    <cellStyle name="RowTitles-Detail 4 3 3 6 6 2" xfId="25317" xr:uid="{00000000-0005-0000-0000-000087910000}"/>
    <cellStyle name="RowTitles-Detail 4 3 3 6 7" xfId="20342" xr:uid="{00000000-0005-0000-0000-000088910000}"/>
    <cellStyle name="RowTitles-Detail 4 3 3 7" xfId="3216" xr:uid="{00000000-0005-0000-0000-000089910000}"/>
    <cellStyle name="RowTitles-Detail 4 3 3 7 2" xfId="12857" xr:uid="{00000000-0005-0000-0000-00008A910000}"/>
    <cellStyle name="RowTitles-Detail 4 3 3 7 2 2" xfId="23257" xr:uid="{00000000-0005-0000-0000-00008B910000}"/>
    <cellStyle name="RowTitles-Detail 4 3 3 7 2 2 2" xfId="34794" xr:uid="{00000000-0005-0000-0000-00008C910000}"/>
    <cellStyle name="RowTitles-Detail 4 3 3 7 2 3" xfId="32138" xr:uid="{00000000-0005-0000-0000-00008D910000}"/>
    <cellStyle name="RowTitles-Detail 4 3 3 7 3" xfId="16504" xr:uid="{00000000-0005-0000-0000-00008E910000}"/>
    <cellStyle name="RowTitles-Detail 4 3 3 7 3 2" xfId="29170" xr:uid="{00000000-0005-0000-0000-00008F910000}"/>
    <cellStyle name="RowTitles-Detail 4 3 3 7 3 2 2" xfId="37957" xr:uid="{00000000-0005-0000-0000-000090910000}"/>
    <cellStyle name="RowTitles-Detail 4 3 3 7 4" xfId="6527" xr:uid="{00000000-0005-0000-0000-000091910000}"/>
    <cellStyle name="RowTitles-Detail 4 3 3 7 4 2" xfId="25901" xr:uid="{00000000-0005-0000-0000-000092910000}"/>
    <cellStyle name="RowTitles-Detail 4 3 3 7 5" xfId="20865" xr:uid="{00000000-0005-0000-0000-000093910000}"/>
    <cellStyle name="RowTitles-Detail 4 3 3 8" xfId="3362" xr:uid="{00000000-0005-0000-0000-000094910000}"/>
    <cellStyle name="RowTitles-Detail 4 3 3 8 2" xfId="13003" xr:uid="{00000000-0005-0000-0000-000095910000}"/>
    <cellStyle name="RowTitles-Detail 4 3 3 8 2 2" xfId="23372" xr:uid="{00000000-0005-0000-0000-000096910000}"/>
    <cellStyle name="RowTitles-Detail 4 3 3 8 2 2 2" xfId="34885" xr:uid="{00000000-0005-0000-0000-000097910000}"/>
    <cellStyle name="RowTitles-Detail 4 3 3 8 2 3" xfId="32235" xr:uid="{00000000-0005-0000-0000-000098910000}"/>
    <cellStyle name="RowTitles-Detail 4 3 3 8 3" xfId="16615" xr:uid="{00000000-0005-0000-0000-000099910000}"/>
    <cellStyle name="RowTitles-Detail 4 3 3 8 3 2" xfId="29281" xr:uid="{00000000-0005-0000-0000-00009A910000}"/>
    <cellStyle name="RowTitles-Detail 4 3 3 8 3 2 2" xfId="38068" xr:uid="{00000000-0005-0000-0000-00009B910000}"/>
    <cellStyle name="RowTitles-Detail 4 3 3 8 4" xfId="8835" xr:uid="{00000000-0005-0000-0000-00009C910000}"/>
    <cellStyle name="RowTitles-Detail 4 3 3 8 4 2" xfId="18636" xr:uid="{00000000-0005-0000-0000-00009D910000}"/>
    <cellStyle name="RowTitles-Detail 4 3 3 8 5" xfId="18974" xr:uid="{00000000-0005-0000-0000-00009E910000}"/>
    <cellStyle name="RowTitles-Detail 4 3 3 9" xfId="10832" xr:uid="{00000000-0005-0000-0000-00009F910000}"/>
    <cellStyle name="RowTitles-Detail 4 3 3 9 2" xfId="19491" xr:uid="{00000000-0005-0000-0000-0000A0910000}"/>
    <cellStyle name="RowTitles-Detail 4 3 3 9 2 2" xfId="33242" xr:uid="{00000000-0005-0000-0000-0000A1910000}"/>
    <cellStyle name="RowTitles-Detail 4 3 3_STUD aligned by INSTIT" xfId="5105" xr:uid="{00000000-0005-0000-0000-0000A2910000}"/>
    <cellStyle name="RowTitles-Detail 4 3 4" xfId="525" xr:uid="{00000000-0005-0000-0000-0000A3910000}"/>
    <cellStyle name="RowTitles-Detail 4 3 4 2" xfId="881" xr:uid="{00000000-0005-0000-0000-0000A4910000}"/>
    <cellStyle name="RowTitles-Detail 4 3 4 2 2" xfId="3223" xr:uid="{00000000-0005-0000-0000-0000A5910000}"/>
    <cellStyle name="RowTitles-Detail 4 3 4 2 2 2" xfId="12864" xr:uid="{00000000-0005-0000-0000-0000A6910000}"/>
    <cellStyle name="RowTitles-Detail 4 3 4 2 2 2 2" xfId="23264" xr:uid="{00000000-0005-0000-0000-0000A7910000}"/>
    <cellStyle name="RowTitles-Detail 4 3 4 2 2 2 2 2" xfId="34801" xr:uid="{00000000-0005-0000-0000-0000A8910000}"/>
    <cellStyle name="RowTitles-Detail 4 3 4 2 2 2 3" xfId="32145" xr:uid="{00000000-0005-0000-0000-0000A9910000}"/>
    <cellStyle name="RowTitles-Detail 4 3 4 2 2 3" xfId="16511" xr:uid="{00000000-0005-0000-0000-0000AA910000}"/>
    <cellStyle name="RowTitles-Detail 4 3 4 2 2 3 2" xfId="29177" xr:uid="{00000000-0005-0000-0000-0000AB910000}"/>
    <cellStyle name="RowTitles-Detail 4 3 4 2 2 3 2 2" xfId="37964" xr:uid="{00000000-0005-0000-0000-0000AC910000}"/>
    <cellStyle name="RowTitles-Detail 4 3 4 2 2 4" xfId="6823" xr:uid="{00000000-0005-0000-0000-0000AD910000}"/>
    <cellStyle name="RowTitles-Detail 4 3 4 2 2 4 2" xfId="18084" xr:uid="{00000000-0005-0000-0000-0000AE910000}"/>
    <cellStyle name="RowTitles-Detail 4 3 4 2 2 5" xfId="18544" xr:uid="{00000000-0005-0000-0000-0000AF910000}"/>
    <cellStyle name="RowTitles-Detail 4 3 4 2 3" xfId="3662" xr:uid="{00000000-0005-0000-0000-0000B0910000}"/>
    <cellStyle name="RowTitles-Detail 4 3 4 2 3 2" xfId="13289" xr:uid="{00000000-0005-0000-0000-0000B1910000}"/>
    <cellStyle name="RowTitles-Detail 4 3 4 2 3 2 2" xfId="23655" xr:uid="{00000000-0005-0000-0000-0000B2910000}"/>
    <cellStyle name="RowTitles-Detail 4 3 4 2 3 2 2 2" xfId="35060" xr:uid="{00000000-0005-0000-0000-0000B3910000}"/>
    <cellStyle name="RowTitles-Detail 4 3 4 2 3 2 3" xfId="32437" xr:uid="{00000000-0005-0000-0000-0000B4910000}"/>
    <cellStyle name="RowTitles-Detail 4 3 4 2 3 3" xfId="16895" xr:uid="{00000000-0005-0000-0000-0000B5910000}"/>
    <cellStyle name="RowTitles-Detail 4 3 4 2 3 3 2" xfId="29561" xr:uid="{00000000-0005-0000-0000-0000B6910000}"/>
    <cellStyle name="RowTitles-Detail 4 3 4 2 3 3 2 2" xfId="38340" xr:uid="{00000000-0005-0000-0000-0000B7910000}"/>
    <cellStyle name="RowTitles-Detail 4 3 4 2 3 4" xfId="8329" xr:uid="{00000000-0005-0000-0000-0000B8910000}"/>
    <cellStyle name="RowTitles-Detail 4 3 4 2 3 4 2" xfId="18763" xr:uid="{00000000-0005-0000-0000-0000B9910000}"/>
    <cellStyle name="RowTitles-Detail 4 3 4 2 3 5" xfId="18229" xr:uid="{00000000-0005-0000-0000-0000BA910000}"/>
    <cellStyle name="RowTitles-Detail 4 3 4 2 4" xfId="9122" xr:uid="{00000000-0005-0000-0000-0000BB910000}"/>
    <cellStyle name="RowTitles-Detail 4 3 4 2 4 2" xfId="24829" xr:uid="{00000000-0005-0000-0000-0000BC910000}"/>
    <cellStyle name="RowTitles-Detail 4 3 4 2 5" xfId="10633" xr:uid="{00000000-0005-0000-0000-0000BD910000}"/>
    <cellStyle name="RowTitles-Detail 4 3 4 2 5 2" xfId="21116" xr:uid="{00000000-0005-0000-0000-0000BE910000}"/>
    <cellStyle name="RowTitles-Detail 4 3 4 2 5 2 2" xfId="33447" xr:uid="{00000000-0005-0000-0000-0000BF910000}"/>
    <cellStyle name="RowTitles-Detail 4 3 4 2 5 3" xfId="30566" xr:uid="{00000000-0005-0000-0000-0000C0910000}"/>
    <cellStyle name="RowTitles-Detail 4 3 4 2 6" xfId="14292" xr:uid="{00000000-0005-0000-0000-0000C1910000}"/>
    <cellStyle name="RowTitles-Detail 4 3 4 2 6 2" xfId="26993" xr:uid="{00000000-0005-0000-0000-0000C2910000}"/>
    <cellStyle name="RowTitles-Detail 4 3 4 2 6 2 2" xfId="35835" xr:uid="{00000000-0005-0000-0000-0000C3910000}"/>
    <cellStyle name="RowTitles-Detail 4 3 4 3" xfId="1160" xr:uid="{00000000-0005-0000-0000-0000C4910000}"/>
    <cellStyle name="RowTitles-Detail 4 3 4 3 2" xfId="3224" xr:uid="{00000000-0005-0000-0000-0000C5910000}"/>
    <cellStyle name="RowTitles-Detail 4 3 4 3 2 2" xfId="12865" xr:uid="{00000000-0005-0000-0000-0000C6910000}"/>
    <cellStyle name="RowTitles-Detail 4 3 4 3 2 2 2" xfId="23265" xr:uid="{00000000-0005-0000-0000-0000C7910000}"/>
    <cellStyle name="RowTitles-Detail 4 3 4 3 2 2 2 2" xfId="34802" xr:uid="{00000000-0005-0000-0000-0000C8910000}"/>
    <cellStyle name="RowTitles-Detail 4 3 4 3 2 2 3" xfId="32146" xr:uid="{00000000-0005-0000-0000-0000C9910000}"/>
    <cellStyle name="RowTitles-Detail 4 3 4 3 2 3" xfId="16512" xr:uid="{00000000-0005-0000-0000-0000CA910000}"/>
    <cellStyle name="RowTitles-Detail 4 3 4 3 2 3 2" xfId="29178" xr:uid="{00000000-0005-0000-0000-0000CB910000}"/>
    <cellStyle name="RowTitles-Detail 4 3 4 3 2 3 2 2" xfId="37965" xr:uid="{00000000-0005-0000-0000-0000CC910000}"/>
    <cellStyle name="RowTitles-Detail 4 3 4 3 2 4" xfId="6997" xr:uid="{00000000-0005-0000-0000-0000CD910000}"/>
    <cellStyle name="RowTitles-Detail 4 3 4 3 2 4 2" xfId="18650" xr:uid="{00000000-0005-0000-0000-0000CE910000}"/>
    <cellStyle name="RowTitles-Detail 4 3 4 3 2 5" xfId="19865" xr:uid="{00000000-0005-0000-0000-0000CF910000}"/>
    <cellStyle name="RowTitles-Detail 4 3 4 3 3" xfId="3938" xr:uid="{00000000-0005-0000-0000-0000D0910000}"/>
    <cellStyle name="RowTitles-Detail 4 3 4 3 3 2" xfId="13560" xr:uid="{00000000-0005-0000-0000-0000D1910000}"/>
    <cellStyle name="RowTitles-Detail 4 3 4 3 3 2 2" xfId="23920" xr:uid="{00000000-0005-0000-0000-0000D2910000}"/>
    <cellStyle name="RowTitles-Detail 4 3 4 3 3 2 2 2" xfId="35225" xr:uid="{00000000-0005-0000-0000-0000D3910000}"/>
    <cellStyle name="RowTitles-Detail 4 3 4 3 3 2 3" xfId="32630" xr:uid="{00000000-0005-0000-0000-0000D4910000}"/>
    <cellStyle name="RowTitles-Detail 4 3 4 3 3 3" xfId="17150" xr:uid="{00000000-0005-0000-0000-0000D5910000}"/>
    <cellStyle name="RowTitles-Detail 4 3 4 3 3 3 2" xfId="29816" xr:uid="{00000000-0005-0000-0000-0000D6910000}"/>
    <cellStyle name="RowTitles-Detail 4 3 4 3 3 3 2 2" xfId="38593" xr:uid="{00000000-0005-0000-0000-0000D7910000}"/>
    <cellStyle name="RowTitles-Detail 4 3 4 3 3 4" xfId="8505" xr:uid="{00000000-0005-0000-0000-0000D8910000}"/>
    <cellStyle name="RowTitles-Detail 4 3 4 3 3 4 2" xfId="26247" xr:uid="{00000000-0005-0000-0000-0000D9910000}"/>
    <cellStyle name="RowTitles-Detail 4 3 4 3 3 5" xfId="18320" xr:uid="{00000000-0005-0000-0000-0000DA910000}"/>
    <cellStyle name="RowTitles-Detail 4 3 4 3 4" xfId="9301" xr:uid="{00000000-0005-0000-0000-0000DB910000}"/>
    <cellStyle name="RowTitles-Detail 4 3 4 3 4 2" xfId="18285" xr:uid="{00000000-0005-0000-0000-0000DC910000}"/>
    <cellStyle name="RowTitles-Detail 4 3 4 3 5" xfId="14538" xr:uid="{00000000-0005-0000-0000-0000DD910000}"/>
    <cellStyle name="RowTitles-Detail 4 3 4 3 5 2" xfId="27229" xr:uid="{00000000-0005-0000-0000-0000DE910000}"/>
    <cellStyle name="RowTitles-Detail 4 3 4 3 5 2 2" xfId="36064" xr:uid="{00000000-0005-0000-0000-0000DF910000}"/>
    <cellStyle name="RowTitles-Detail 4 3 4 3 6" xfId="5465" xr:uid="{00000000-0005-0000-0000-0000E0910000}"/>
    <cellStyle name="RowTitles-Detail 4 3 4 3 6 2" xfId="19493" xr:uid="{00000000-0005-0000-0000-0000E1910000}"/>
    <cellStyle name="RowTitles-Detail 4 3 4 3 7" xfId="23931" xr:uid="{00000000-0005-0000-0000-0000E2910000}"/>
    <cellStyle name="RowTitles-Detail 4 3 4 4" xfId="1388" xr:uid="{00000000-0005-0000-0000-0000E3910000}"/>
    <cellStyle name="RowTitles-Detail 4 3 4 4 2" xfId="3225" xr:uid="{00000000-0005-0000-0000-0000E4910000}"/>
    <cellStyle name="RowTitles-Detail 4 3 4 4 2 2" xfId="12866" xr:uid="{00000000-0005-0000-0000-0000E5910000}"/>
    <cellStyle name="RowTitles-Detail 4 3 4 4 2 2 2" xfId="23266" xr:uid="{00000000-0005-0000-0000-0000E6910000}"/>
    <cellStyle name="RowTitles-Detail 4 3 4 4 2 2 2 2" xfId="34803" xr:uid="{00000000-0005-0000-0000-0000E7910000}"/>
    <cellStyle name="RowTitles-Detail 4 3 4 4 2 2 3" xfId="32147" xr:uid="{00000000-0005-0000-0000-0000E8910000}"/>
    <cellStyle name="RowTitles-Detail 4 3 4 4 2 3" xfId="16513" xr:uid="{00000000-0005-0000-0000-0000E9910000}"/>
    <cellStyle name="RowTitles-Detail 4 3 4 4 2 3 2" xfId="29179" xr:uid="{00000000-0005-0000-0000-0000EA910000}"/>
    <cellStyle name="RowTitles-Detail 4 3 4 4 2 3 2 2" xfId="37966" xr:uid="{00000000-0005-0000-0000-0000EB910000}"/>
    <cellStyle name="RowTitles-Detail 4 3 4 4 2 4" xfId="7167" xr:uid="{00000000-0005-0000-0000-0000EC910000}"/>
    <cellStyle name="RowTitles-Detail 4 3 4 4 2 4 2" xfId="19144" xr:uid="{00000000-0005-0000-0000-0000ED910000}"/>
    <cellStyle name="RowTitles-Detail 4 3 4 4 2 5" xfId="21147" xr:uid="{00000000-0005-0000-0000-0000EE910000}"/>
    <cellStyle name="RowTitles-Detail 4 3 4 4 3" xfId="4166" xr:uid="{00000000-0005-0000-0000-0000EF910000}"/>
    <cellStyle name="RowTitles-Detail 4 3 4 4 3 2" xfId="13788" xr:uid="{00000000-0005-0000-0000-0000F0910000}"/>
    <cellStyle name="RowTitles-Detail 4 3 4 4 3 2 2" xfId="24137" xr:uid="{00000000-0005-0000-0000-0000F1910000}"/>
    <cellStyle name="RowTitles-Detail 4 3 4 4 3 2 2 2" xfId="35374" xr:uid="{00000000-0005-0000-0000-0000F2910000}"/>
    <cellStyle name="RowTitles-Detail 4 3 4 4 3 2 3" xfId="32802" xr:uid="{00000000-0005-0000-0000-0000F3910000}"/>
    <cellStyle name="RowTitles-Detail 4 3 4 4 3 3" xfId="17362" xr:uid="{00000000-0005-0000-0000-0000F4910000}"/>
    <cellStyle name="RowTitles-Detail 4 3 4 4 3 3 2" xfId="30028" xr:uid="{00000000-0005-0000-0000-0000F5910000}"/>
    <cellStyle name="RowTitles-Detail 4 3 4 4 3 3 2 2" xfId="38805" xr:uid="{00000000-0005-0000-0000-0000F6910000}"/>
    <cellStyle name="RowTitles-Detail 4 3 4 4 3 4" xfId="8675" xr:uid="{00000000-0005-0000-0000-0000F7910000}"/>
    <cellStyle name="RowTitles-Detail 4 3 4 4 3 4 2" xfId="25430" xr:uid="{00000000-0005-0000-0000-0000F8910000}"/>
    <cellStyle name="RowTitles-Detail 4 3 4 4 3 5" xfId="5375" xr:uid="{00000000-0005-0000-0000-0000F9910000}"/>
    <cellStyle name="RowTitles-Detail 4 3 4 4 4" xfId="9470" xr:uid="{00000000-0005-0000-0000-0000FA910000}"/>
    <cellStyle name="RowTitles-Detail 4 3 4 4 4 2" xfId="7769" xr:uid="{00000000-0005-0000-0000-0000FB910000}"/>
    <cellStyle name="RowTitles-Detail 4 3 4 4 5" xfId="11059" xr:uid="{00000000-0005-0000-0000-0000FC910000}"/>
    <cellStyle name="RowTitles-Detail 4 3 4 4 5 2" xfId="21496" xr:uid="{00000000-0005-0000-0000-0000FD910000}"/>
    <cellStyle name="RowTitles-Detail 4 3 4 4 5 2 2" xfId="33659" xr:uid="{00000000-0005-0000-0000-0000FE910000}"/>
    <cellStyle name="RowTitles-Detail 4 3 4 4 5 3" xfId="30817" xr:uid="{00000000-0005-0000-0000-0000FF910000}"/>
    <cellStyle name="RowTitles-Detail 4 3 4 4 6" xfId="14766" xr:uid="{00000000-0005-0000-0000-000000920000}"/>
    <cellStyle name="RowTitles-Detail 4 3 4 4 6 2" xfId="27449" xr:uid="{00000000-0005-0000-0000-000001920000}"/>
    <cellStyle name="RowTitles-Detail 4 3 4 4 6 2 2" xfId="36276" xr:uid="{00000000-0005-0000-0000-000002920000}"/>
    <cellStyle name="RowTitles-Detail 4 3 4 4 7" xfId="5626" xr:uid="{00000000-0005-0000-0000-000003920000}"/>
    <cellStyle name="RowTitles-Detail 4 3 4 4 7 2" xfId="18116" xr:uid="{00000000-0005-0000-0000-000004920000}"/>
    <cellStyle name="RowTitles-Detail 4 3 4 4 8" xfId="24982" xr:uid="{00000000-0005-0000-0000-000005920000}"/>
    <cellStyle name="RowTitles-Detail 4 3 4 5" xfId="1604" xr:uid="{00000000-0005-0000-0000-000006920000}"/>
    <cellStyle name="RowTitles-Detail 4 3 4 5 2" xfId="3226" xr:uid="{00000000-0005-0000-0000-000007920000}"/>
    <cellStyle name="RowTitles-Detail 4 3 4 5 2 2" xfId="12867" xr:uid="{00000000-0005-0000-0000-000008920000}"/>
    <cellStyle name="RowTitles-Detail 4 3 4 5 2 2 2" xfId="23267" xr:uid="{00000000-0005-0000-0000-000009920000}"/>
    <cellStyle name="RowTitles-Detail 4 3 4 5 2 2 2 2" xfId="34804" xr:uid="{00000000-0005-0000-0000-00000A920000}"/>
    <cellStyle name="RowTitles-Detail 4 3 4 5 2 2 3" xfId="32148" xr:uid="{00000000-0005-0000-0000-00000B920000}"/>
    <cellStyle name="RowTitles-Detail 4 3 4 5 2 3" xfId="16514" xr:uid="{00000000-0005-0000-0000-00000C920000}"/>
    <cellStyle name="RowTitles-Detail 4 3 4 5 2 3 2" xfId="29180" xr:uid="{00000000-0005-0000-0000-00000D920000}"/>
    <cellStyle name="RowTitles-Detail 4 3 4 5 2 3 2 2" xfId="37967" xr:uid="{00000000-0005-0000-0000-00000E920000}"/>
    <cellStyle name="RowTitles-Detail 4 3 4 5 2 4" xfId="7746" xr:uid="{00000000-0005-0000-0000-00000F920000}"/>
    <cellStyle name="RowTitles-Detail 4 3 4 5 2 4 2" xfId="28161" xr:uid="{00000000-0005-0000-0000-000010920000}"/>
    <cellStyle name="RowTitles-Detail 4 3 4 5 2 5" xfId="20724" xr:uid="{00000000-0005-0000-0000-000011920000}"/>
    <cellStyle name="RowTitles-Detail 4 3 4 5 3" xfId="4382" xr:uid="{00000000-0005-0000-0000-000012920000}"/>
    <cellStyle name="RowTitles-Detail 4 3 4 5 3 2" xfId="14004" xr:uid="{00000000-0005-0000-0000-000013920000}"/>
    <cellStyle name="RowTitles-Detail 4 3 4 5 3 2 2" xfId="24343" xr:uid="{00000000-0005-0000-0000-000014920000}"/>
    <cellStyle name="RowTitles-Detail 4 3 4 5 3 2 2 2" xfId="35514" xr:uid="{00000000-0005-0000-0000-000015920000}"/>
    <cellStyle name="RowTitles-Detail 4 3 4 5 3 2 3" xfId="32963" xr:uid="{00000000-0005-0000-0000-000016920000}"/>
    <cellStyle name="RowTitles-Detail 4 3 4 5 3 3" xfId="17560" xr:uid="{00000000-0005-0000-0000-000017920000}"/>
    <cellStyle name="RowTitles-Detail 4 3 4 5 3 3 2" xfId="30226" xr:uid="{00000000-0005-0000-0000-000018920000}"/>
    <cellStyle name="RowTitles-Detail 4 3 4 5 3 3 2 2" xfId="39003" xr:uid="{00000000-0005-0000-0000-000019920000}"/>
    <cellStyle name="RowTitles-Detail 4 3 4 5 3 4" xfId="10069" xr:uid="{00000000-0005-0000-0000-00001A920000}"/>
    <cellStyle name="RowTitles-Detail 4 3 4 5 3 4 2" xfId="27862" xr:uid="{00000000-0005-0000-0000-00001B920000}"/>
    <cellStyle name="RowTitles-Detail 4 3 4 5 3 5" xfId="19487" xr:uid="{00000000-0005-0000-0000-00001C920000}"/>
    <cellStyle name="RowTitles-Detail 4 3 4 5 4" xfId="11275" xr:uid="{00000000-0005-0000-0000-00001D920000}"/>
    <cellStyle name="RowTitles-Detail 4 3 4 5 4 2" xfId="21704" xr:uid="{00000000-0005-0000-0000-00001E920000}"/>
    <cellStyle name="RowTitles-Detail 4 3 4 5 4 2 2" xfId="33799" xr:uid="{00000000-0005-0000-0000-00001F920000}"/>
    <cellStyle name="RowTitles-Detail 4 3 4 5 4 3" xfId="30978" xr:uid="{00000000-0005-0000-0000-000020920000}"/>
    <cellStyle name="RowTitles-Detail 4 3 4 5 5" xfId="14982" xr:uid="{00000000-0005-0000-0000-000021920000}"/>
    <cellStyle name="RowTitles-Detail 4 3 4 5 5 2" xfId="27656" xr:uid="{00000000-0005-0000-0000-000022920000}"/>
    <cellStyle name="RowTitles-Detail 4 3 4 5 5 2 2" xfId="36474" xr:uid="{00000000-0005-0000-0000-000023920000}"/>
    <cellStyle name="RowTitles-Detail 4 3 4 5 6" xfId="6199" xr:uid="{00000000-0005-0000-0000-000024920000}"/>
    <cellStyle name="RowTitles-Detail 4 3 4 5 6 2" xfId="19143" xr:uid="{00000000-0005-0000-0000-000025920000}"/>
    <cellStyle name="RowTitles-Detail 4 3 4 5 7" xfId="25487" xr:uid="{00000000-0005-0000-0000-000026920000}"/>
    <cellStyle name="RowTitles-Detail 4 3 4 6" xfId="1806" xr:uid="{00000000-0005-0000-0000-000027920000}"/>
    <cellStyle name="RowTitles-Detail 4 3 4 6 2" xfId="3227" xr:uid="{00000000-0005-0000-0000-000028920000}"/>
    <cellStyle name="RowTitles-Detail 4 3 4 6 2 2" xfId="12868" xr:uid="{00000000-0005-0000-0000-000029920000}"/>
    <cellStyle name="RowTitles-Detail 4 3 4 6 2 2 2" xfId="23268" xr:uid="{00000000-0005-0000-0000-00002A920000}"/>
    <cellStyle name="RowTitles-Detail 4 3 4 6 2 2 2 2" xfId="34805" xr:uid="{00000000-0005-0000-0000-00002B920000}"/>
    <cellStyle name="RowTitles-Detail 4 3 4 6 2 2 3" xfId="32149" xr:uid="{00000000-0005-0000-0000-00002C920000}"/>
    <cellStyle name="RowTitles-Detail 4 3 4 6 2 3" xfId="16515" xr:uid="{00000000-0005-0000-0000-00002D920000}"/>
    <cellStyle name="RowTitles-Detail 4 3 4 6 2 3 2" xfId="29181" xr:uid="{00000000-0005-0000-0000-00002E920000}"/>
    <cellStyle name="RowTitles-Detail 4 3 4 6 2 3 2 2" xfId="37968" xr:uid="{00000000-0005-0000-0000-00002F920000}"/>
    <cellStyle name="RowTitles-Detail 4 3 4 6 2 4" xfId="7747" xr:uid="{00000000-0005-0000-0000-000030920000}"/>
    <cellStyle name="RowTitles-Detail 4 3 4 6 2 4 2" xfId="18088" xr:uid="{00000000-0005-0000-0000-000031920000}"/>
    <cellStyle name="RowTitles-Detail 4 3 4 6 2 5" xfId="20811" xr:uid="{00000000-0005-0000-0000-000032920000}"/>
    <cellStyle name="RowTitles-Detail 4 3 4 6 3" xfId="4584" xr:uid="{00000000-0005-0000-0000-000033920000}"/>
    <cellStyle name="RowTitles-Detail 4 3 4 6 3 2" xfId="14206" xr:uid="{00000000-0005-0000-0000-000034920000}"/>
    <cellStyle name="RowTitles-Detail 4 3 4 6 3 2 2" xfId="24535" xr:uid="{00000000-0005-0000-0000-000035920000}"/>
    <cellStyle name="RowTitles-Detail 4 3 4 6 3 2 2 2" xfId="35645" xr:uid="{00000000-0005-0000-0000-000036920000}"/>
    <cellStyle name="RowTitles-Detail 4 3 4 6 3 2 3" xfId="33115" xr:uid="{00000000-0005-0000-0000-000037920000}"/>
    <cellStyle name="RowTitles-Detail 4 3 4 6 3 3" xfId="17747" xr:uid="{00000000-0005-0000-0000-000038920000}"/>
    <cellStyle name="RowTitles-Detail 4 3 4 6 3 3 2" xfId="30413" xr:uid="{00000000-0005-0000-0000-000039920000}"/>
    <cellStyle name="RowTitles-Detail 4 3 4 6 3 3 2 2" xfId="39190" xr:uid="{00000000-0005-0000-0000-00003A920000}"/>
    <cellStyle name="RowTitles-Detail 4 3 4 6 3 4" xfId="10070" xr:uid="{00000000-0005-0000-0000-00003B920000}"/>
    <cellStyle name="RowTitles-Detail 4 3 4 6 3 4 2" xfId="19964" xr:uid="{00000000-0005-0000-0000-00003C920000}"/>
    <cellStyle name="RowTitles-Detail 4 3 4 6 3 5" xfId="17865" xr:uid="{00000000-0005-0000-0000-00003D920000}"/>
    <cellStyle name="RowTitles-Detail 4 3 4 6 4" xfId="11477" xr:uid="{00000000-0005-0000-0000-00003E920000}"/>
    <cellStyle name="RowTitles-Detail 4 3 4 6 4 2" xfId="21900" xr:uid="{00000000-0005-0000-0000-00003F920000}"/>
    <cellStyle name="RowTitles-Detail 4 3 4 6 4 2 2" xfId="33930" xr:uid="{00000000-0005-0000-0000-000040920000}"/>
    <cellStyle name="RowTitles-Detail 4 3 4 6 4 3" xfId="31130" xr:uid="{00000000-0005-0000-0000-000041920000}"/>
    <cellStyle name="RowTitles-Detail 4 3 4 6 5" xfId="15184" xr:uid="{00000000-0005-0000-0000-000042920000}"/>
    <cellStyle name="RowTitles-Detail 4 3 4 6 5 2" xfId="27851" xr:uid="{00000000-0005-0000-0000-000043920000}"/>
    <cellStyle name="RowTitles-Detail 4 3 4 6 5 2 2" xfId="36661" xr:uid="{00000000-0005-0000-0000-000044920000}"/>
    <cellStyle name="RowTitles-Detail 4 3 4 6 6" xfId="6200" xr:uid="{00000000-0005-0000-0000-000045920000}"/>
    <cellStyle name="RowTitles-Detail 4 3 4 6 6 2" xfId="24774" xr:uid="{00000000-0005-0000-0000-000046920000}"/>
    <cellStyle name="RowTitles-Detail 4 3 4 6 7" xfId="26411" xr:uid="{00000000-0005-0000-0000-000047920000}"/>
    <cellStyle name="RowTitles-Detail 4 3 4 7" xfId="3222" xr:uid="{00000000-0005-0000-0000-000048920000}"/>
    <cellStyle name="RowTitles-Detail 4 3 4 7 2" xfId="12863" xr:uid="{00000000-0005-0000-0000-000049920000}"/>
    <cellStyle name="RowTitles-Detail 4 3 4 7 2 2" xfId="23263" xr:uid="{00000000-0005-0000-0000-00004A920000}"/>
    <cellStyle name="RowTitles-Detail 4 3 4 7 2 2 2" xfId="34800" xr:uid="{00000000-0005-0000-0000-00004B920000}"/>
    <cellStyle name="RowTitles-Detail 4 3 4 7 2 3" xfId="32144" xr:uid="{00000000-0005-0000-0000-00004C920000}"/>
    <cellStyle name="RowTitles-Detail 4 3 4 7 3" xfId="16510" xr:uid="{00000000-0005-0000-0000-00004D920000}"/>
    <cellStyle name="RowTitles-Detail 4 3 4 7 3 2" xfId="29176" xr:uid="{00000000-0005-0000-0000-00004E920000}"/>
    <cellStyle name="RowTitles-Detail 4 3 4 7 3 2 2" xfId="37963" xr:uid="{00000000-0005-0000-0000-00004F920000}"/>
    <cellStyle name="RowTitles-Detail 4 3 4 7 4" xfId="6560" xr:uid="{00000000-0005-0000-0000-000050920000}"/>
    <cellStyle name="RowTitles-Detail 4 3 4 7 4 2" xfId="20102" xr:uid="{00000000-0005-0000-0000-000051920000}"/>
    <cellStyle name="RowTitles-Detail 4 3 4 7 5" xfId="20570" xr:uid="{00000000-0005-0000-0000-000052920000}"/>
    <cellStyle name="RowTitles-Detail 4 3 4 8" xfId="8064" xr:uid="{00000000-0005-0000-0000-000053920000}"/>
    <cellStyle name="RowTitles-Detail 4 3 4 8 2" xfId="25422" xr:uid="{00000000-0005-0000-0000-000054920000}"/>
    <cellStyle name="RowTitles-Detail 4 3 4 9" xfId="10802" xr:uid="{00000000-0005-0000-0000-000055920000}"/>
    <cellStyle name="RowTitles-Detail 4 3 4 9 2" xfId="19413" xr:uid="{00000000-0005-0000-0000-000056920000}"/>
    <cellStyle name="RowTitles-Detail 4 3 4 9 2 2" xfId="33239" xr:uid="{00000000-0005-0000-0000-000057920000}"/>
    <cellStyle name="RowTitles-Detail 4 3 4_STUD aligned by INSTIT" xfId="5106" xr:uid="{00000000-0005-0000-0000-000058920000}"/>
    <cellStyle name="RowTitles-Detail 4 3 5" xfId="685" xr:uid="{00000000-0005-0000-0000-000059920000}"/>
    <cellStyle name="RowTitles-Detail 4 3 5 2" xfId="3228" xr:uid="{00000000-0005-0000-0000-00005A920000}"/>
    <cellStyle name="RowTitles-Detail 4 3 5 2 2" xfId="12869" xr:uid="{00000000-0005-0000-0000-00005B920000}"/>
    <cellStyle name="RowTitles-Detail 4 3 5 2 2 2" xfId="23269" xr:uid="{00000000-0005-0000-0000-00005C920000}"/>
    <cellStyle name="RowTitles-Detail 4 3 5 2 2 2 2" xfId="34806" xr:uid="{00000000-0005-0000-0000-00005D920000}"/>
    <cellStyle name="RowTitles-Detail 4 3 5 2 2 3" xfId="32150" xr:uid="{00000000-0005-0000-0000-00005E920000}"/>
    <cellStyle name="RowTitles-Detail 4 3 5 2 3" xfId="16516" xr:uid="{00000000-0005-0000-0000-00005F920000}"/>
    <cellStyle name="RowTitles-Detail 4 3 5 2 3 2" xfId="29182" xr:uid="{00000000-0005-0000-0000-000060920000}"/>
    <cellStyle name="RowTitles-Detail 4 3 5 2 3 2 2" xfId="37969" xr:uid="{00000000-0005-0000-0000-000061920000}"/>
    <cellStyle name="RowTitles-Detail 4 3 5 2 4" xfId="6670" xr:uid="{00000000-0005-0000-0000-000062920000}"/>
    <cellStyle name="RowTitles-Detail 4 3 5 2 4 2" xfId="20702" xr:uid="{00000000-0005-0000-0000-000063920000}"/>
    <cellStyle name="RowTitles-Detail 4 3 5 2 5" xfId="18438" xr:uid="{00000000-0005-0000-0000-000064920000}"/>
    <cellStyle name="RowTitles-Detail 4 3 5 3" xfId="3475" xr:uid="{00000000-0005-0000-0000-000065920000}"/>
    <cellStyle name="RowTitles-Detail 4 3 5 3 2" xfId="13109" xr:uid="{00000000-0005-0000-0000-000066920000}"/>
    <cellStyle name="RowTitles-Detail 4 3 5 3 2 2" xfId="23477" xr:uid="{00000000-0005-0000-0000-000067920000}"/>
    <cellStyle name="RowTitles-Detail 4 3 5 3 2 2 2" xfId="34943" xr:uid="{00000000-0005-0000-0000-000068920000}"/>
    <cellStyle name="RowTitles-Detail 4 3 5 3 2 3" xfId="32302" xr:uid="{00000000-0005-0000-0000-000069920000}"/>
    <cellStyle name="RowTitles-Detail 4 3 5 3 3" xfId="16718" xr:uid="{00000000-0005-0000-0000-00006A920000}"/>
    <cellStyle name="RowTitles-Detail 4 3 5 3 3 2" xfId="29384" xr:uid="{00000000-0005-0000-0000-00006B920000}"/>
    <cellStyle name="RowTitles-Detail 4 3 5 3 3 2 2" xfId="38167" xr:uid="{00000000-0005-0000-0000-00006C920000}"/>
    <cellStyle name="RowTitles-Detail 4 3 5 3 4" xfId="8177" xr:uid="{00000000-0005-0000-0000-00006D920000}"/>
    <cellStyle name="RowTitles-Detail 4 3 5 3 4 2" xfId="19298" xr:uid="{00000000-0005-0000-0000-00006E920000}"/>
    <cellStyle name="RowTitles-Detail 4 3 5 3 5" xfId="25398" xr:uid="{00000000-0005-0000-0000-00006F920000}"/>
    <cellStyle name="RowTitles-Detail 4 3 5 4" xfId="8010" xr:uid="{00000000-0005-0000-0000-000070920000}"/>
    <cellStyle name="RowTitles-Detail 4 3 5 4 2" xfId="24873" xr:uid="{00000000-0005-0000-0000-000071920000}"/>
    <cellStyle name="RowTitles-Detail 4 3 5 5" xfId="10477" xr:uid="{00000000-0005-0000-0000-000072920000}"/>
    <cellStyle name="RowTitles-Detail 4 3 5 5 2" xfId="20980" xr:uid="{00000000-0005-0000-0000-000073920000}"/>
    <cellStyle name="RowTitles-Detail 4 3 5 5 2 2" xfId="33371" xr:uid="{00000000-0005-0000-0000-000074920000}"/>
    <cellStyle name="RowTitles-Detail 4 3 5 5 3" xfId="30478" xr:uid="{00000000-0005-0000-0000-000075920000}"/>
    <cellStyle name="RowTitles-Detail 4 3 5 6" xfId="10367" xr:uid="{00000000-0005-0000-0000-000076920000}"/>
    <cellStyle name="RowTitles-Detail 4 3 5 6 2" xfId="20493" xr:uid="{00000000-0005-0000-0000-000077920000}"/>
    <cellStyle name="RowTitles-Detail 4 3 5 6 2 2" xfId="33304" xr:uid="{00000000-0005-0000-0000-000078920000}"/>
    <cellStyle name="RowTitles-Detail 4 3 6" xfId="967" xr:uid="{00000000-0005-0000-0000-000079920000}"/>
    <cellStyle name="RowTitles-Detail 4 3 6 2" xfId="3229" xr:uid="{00000000-0005-0000-0000-00007A920000}"/>
    <cellStyle name="RowTitles-Detail 4 3 6 2 2" xfId="12870" xr:uid="{00000000-0005-0000-0000-00007B920000}"/>
    <cellStyle name="RowTitles-Detail 4 3 6 2 2 2" xfId="23270" xr:uid="{00000000-0005-0000-0000-00007C920000}"/>
    <cellStyle name="RowTitles-Detail 4 3 6 2 2 2 2" xfId="34807" xr:uid="{00000000-0005-0000-0000-00007D920000}"/>
    <cellStyle name="RowTitles-Detail 4 3 6 2 2 3" xfId="32151" xr:uid="{00000000-0005-0000-0000-00007E920000}"/>
    <cellStyle name="RowTitles-Detail 4 3 6 2 3" xfId="16517" xr:uid="{00000000-0005-0000-0000-00007F920000}"/>
    <cellStyle name="RowTitles-Detail 4 3 6 2 3 2" xfId="29183" xr:uid="{00000000-0005-0000-0000-000080920000}"/>
    <cellStyle name="RowTitles-Detail 4 3 6 2 3 2 2" xfId="37970" xr:uid="{00000000-0005-0000-0000-000081920000}"/>
    <cellStyle name="RowTitles-Detail 4 3 6 2 4" xfId="6597" xr:uid="{00000000-0005-0000-0000-000082920000}"/>
    <cellStyle name="RowTitles-Detail 4 3 6 2 4 2" xfId="19537" xr:uid="{00000000-0005-0000-0000-000083920000}"/>
    <cellStyle name="RowTitles-Detail 4 3 6 2 5" xfId="26800" xr:uid="{00000000-0005-0000-0000-000084920000}"/>
    <cellStyle name="RowTitles-Detail 4 3 6 3" xfId="3745" xr:uid="{00000000-0005-0000-0000-000085920000}"/>
    <cellStyle name="RowTitles-Detail 4 3 6 3 2" xfId="13372" xr:uid="{00000000-0005-0000-0000-000086920000}"/>
    <cellStyle name="RowTitles-Detail 4 3 6 3 2 2" xfId="23737" xr:uid="{00000000-0005-0000-0000-000087920000}"/>
    <cellStyle name="RowTitles-Detail 4 3 6 3 2 2 2" xfId="35107" xr:uid="{00000000-0005-0000-0000-000088920000}"/>
    <cellStyle name="RowTitles-Detail 4 3 6 3 2 3" xfId="32491" xr:uid="{00000000-0005-0000-0000-000089920000}"/>
    <cellStyle name="RowTitles-Detail 4 3 6 3 3" xfId="16971" xr:uid="{00000000-0005-0000-0000-00008A920000}"/>
    <cellStyle name="RowTitles-Detail 4 3 6 3 3 2" xfId="29637" xr:uid="{00000000-0005-0000-0000-00008B920000}"/>
    <cellStyle name="RowTitles-Detail 4 3 6 3 3 2 2" xfId="38416" xr:uid="{00000000-0005-0000-0000-00008C920000}"/>
    <cellStyle name="RowTitles-Detail 4 3 6 3 4" xfId="8099" xr:uid="{00000000-0005-0000-0000-00008D920000}"/>
    <cellStyle name="RowTitles-Detail 4 3 6 3 4 2" xfId="26635" xr:uid="{00000000-0005-0000-0000-00008E920000}"/>
    <cellStyle name="RowTitles-Detail 4 3 6 3 5" xfId="24889" xr:uid="{00000000-0005-0000-0000-00008F920000}"/>
    <cellStyle name="RowTitles-Detail 4 3 6 4" xfId="8776" xr:uid="{00000000-0005-0000-0000-000090920000}"/>
    <cellStyle name="RowTitles-Detail 4 3 6 4 2" xfId="18952" xr:uid="{00000000-0005-0000-0000-000091920000}"/>
    <cellStyle name="RowTitles-Detail 4 3 6 5" xfId="14374" xr:uid="{00000000-0005-0000-0000-000092920000}"/>
    <cellStyle name="RowTitles-Detail 4 3 6 5 2" xfId="27071" xr:uid="{00000000-0005-0000-0000-000093920000}"/>
    <cellStyle name="RowTitles-Detail 4 3 6 5 2 2" xfId="35910" xr:uid="{00000000-0005-0000-0000-000094920000}"/>
    <cellStyle name="RowTitles-Detail 4 3 6 6" xfId="5152" xr:uid="{00000000-0005-0000-0000-000095920000}"/>
    <cellStyle name="RowTitles-Detail 4 3 6 6 2" xfId="20205" xr:uid="{00000000-0005-0000-0000-000096920000}"/>
    <cellStyle name="RowTitles-Detail 4 3 6 7" xfId="18259" xr:uid="{00000000-0005-0000-0000-000097920000}"/>
    <cellStyle name="RowTitles-Detail 4 3 7" xfId="1204" xr:uid="{00000000-0005-0000-0000-000098920000}"/>
    <cellStyle name="RowTitles-Detail 4 3 7 2" xfId="3230" xr:uid="{00000000-0005-0000-0000-000099920000}"/>
    <cellStyle name="RowTitles-Detail 4 3 7 2 2" xfId="12871" xr:uid="{00000000-0005-0000-0000-00009A920000}"/>
    <cellStyle name="RowTitles-Detail 4 3 7 2 2 2" xfId="23271" xr:uid="{00000000-0005-0000-0000-00009B920000}"/>
    <cellStyle name="RowTitles-Detail 4 3 7 2 2 2 2" xfId="34808" xr:uid="{00000000-0005-0000-0000-00009C920000}"/>
    <cellStyle name="RowTitles-Detail 4 3 7 2 2 3" xfId="32152" xr:uid="{00000000-0005-0000-0000-00009D920000}"/>
    <cellStyle name="RowTitles-Detail 4 3 7 2 3" xfId="16518" xr:uid="{00000000-0005-0000-0000-00009E920000}"/>
    <cellStyle name="RowTitles-Detail 4 3 7 2 3 2" xfId="29184" xr:uid="{00000000-0005-0000-0000-00009F920000}"/>
    <cellStyle name="RowTitles-Detail 4 3 7 2 3 2 2" xfId="37971" xr:uid="{00000000-0005-0000-0000-0000A0920000}"/>
    <cellStyle name="RowTitles-Detail 4 3 7 2 4" xfId="7057" xr:uid="{00000000-0005-0000-0000-0000A1920000}"/>
    <cellStyle name="RowTitles-Detail 4 3 7 2 4 2" xfId="26168" xr:uid="{00000000-0005-0000-0000-0000A2920000}"/>
    <cellStyle name="RowTitles-Detail 4 3 7 2 5" xfId="18850" xr:uid="{00000000-0005-0000-0000-0000A3920000}"/>
    <cellStyle name="RowTitles-Detail 4 3 7 3" xfId="3982" xr:uid="{00000000-0005-0000-0000-0000A4920000}"/>
    <cellStyle name="RowTitles-Detail 4 3 7 3 2" xfId="13604" xr:uid="{00000000-0005-0000-0000-0000A5920000}"/>
    <cellStyle name="RowTitles-Detail 4 3 7 3 2 2" xfId="23961" xr:uid="{00000000-0005-0000-0000-0000A6920000}"/>
    <cellStyle name="RowTitles-Detail 4 3 7 3 2 2 2" xfId="35254" xr:uid="{00000000-0005-0000-0000-0000A7920000}"/>
    <cellStyle name="RowTitles-Detail 4 3 7 3 2 3" xfId="32664" xr:uid="{00000000-0005-0000-0000-0000A8920000}"/>
    <cellStyle name="RowTitles-Detail 4 3 7 3 3" xfId="17188" xr:uid="{00000000-0005-0000-0000-0000A9920000}"/>
    <cellStyle name="RowTitles-Detail 4 3 7 3 3 2" xfId="29854" xr:uid="{00000000-0005-0000-0000-0000AA920000}"/>
    <cellStyle name="RowTitles-Detail 4 3 7 3 3 2 2" xfId="38631" xr:uid="{00000000-0005-0000-0000-0000AB920000}"/>
    <cellStyle name="RowTitles-Detail 4 3 7 3 4" xfId="8565" xr:uid="{00000000-0005-0000-0000-0000AC920000}"/>
    <cellStyle name="RowTitles-Detail 4 3 7 3 4 2" xfId="19366" xr:uid="{00000000-0005-0000-0000-0000AD920000}"/>
    <cellStyle name="RowTitles-Detail 4 3 7 3 5" xfId="20555" xr:uid="{00000000-0005-0000-0000-0000AE920000}"/>
    <cellStyle name="RowTitles-Detail 4 3 7 4" xfId="9361" xr:uid="{00000000-0005-0000-0000-0000AF920000}"/>
    <cellStyle name="RowTitles-Detail 4 3 7 4 2" xfId="22238" xr:uid="{00000000-0005-0000-0000-0000B0920000}"/>
    <cellStyle name="RowTitles-Detail 4 3 7 5" xfId="10875" xr:uid="{00000000-0005-0000-0000-0000B1920000}"/>
    <cellStyle name="RowTitles-Detail 4 3 7 5 2" xfId="21320" xr:uid="{00000000-0005-0000-0000-0000B2920000}"/>
    <cellStyle name="RowTitles-Detail 4 3 7 5 2 2" xfId="33539" xr:uid="{00000000-0005-0000-0000-0000B3920000}"/>
    <cellStyle name="RowTitles-Detail 4 3 7 5 3" xfId="30679" xr:uid="{00000000-0005-0000-0000-0000B4920000}"/>
    <cellStyle name="RowTitles-Detail 4 3 7 6" xfId="14582" xr:uid="{00000000-0005-0000-0000-0000B5920000}"/>
    <cellStyle name="RowTitles-Detail 4 3 7 6 2" xfId="27271" xr:uid="{00000000-0005-0000-0000-0000B6920000}"/>
    <cellStyle name="RowTitles-Detail 4 3 7 6 2 2" xfId="36102" xr:uid="{00000000-0005-0000-0000-0000B7920000}"/>
    <cellStyle name="RowTitles-Detail 4 3 7 7" xfId="5517" xr:uid="{00000000-0005-0000-0000-0000B8920000}"/>
    <cellStyle name="RowTitles-Detail 4 3 7 7 2" xfId="20228" xr:uid="{00000000-0005-0000-0000-0000B9920000}"/>
    <cellStyle name="RowTitles-Detail 4 3 7 8" xfId="26587" xr:uid="{00000000-0005-0000-0000-0000BA920000}"/>
    <cellStyle name="RowTitles-Detail 4 3 8" xfId="1425" xr:uid="{00000000-0005-0000-0000-0000BB920000}"/>
    <cellStyle name="RowTitles-Detail 4 3 8 2" xfId="3231" xr:uid="{00000000-0005-0000-0000-0000BC920000}"/>
    <cellStyle name="RowTitles-Detail 4 3 8 2 2" xfId="12872" xr:uid="{00000000-0005-0000-0000-0000BD920000}"/>
    <cellStyle name="RowTitles-Detail 4 3 8 2 2 2" xfId="23272" xr:uid="{00000000-0005-0000-0000-0000BE920000}"/>
    <cellStyle name="RowTitles-Detail 4 3 8 2 2 2 2" xfId="34809" xr:uid="{00000000-0005-0000-0000-0000BF920000}"/>
    <cellStyle name="RowTitles-Detail 4 3 8 2 2 3" xfId="32153" xr:uid="{00000000-0005-0000-0000-0000C0920000}"/>
    <cellStyle name="RowTitles-Detail 4 3 8 2 3" xfId="16519" xr:uid="{00000000-0005-0000-0000-0000C1920000}"/>
    <cellStyle name="RowTitles-Detail 4 3 8 2 3 2" xfId="29185" xr:uid="{00000000-0005-0000-0000-0000C2920000}"/>
    <cellStyle name="RowTitles-Detail 4 3 8 2 3 2 2" xfId="37972" xr:uid="{00000000-0005-0000-0000-0000C3920000}"/>
    <cellStyle name="RowTitles-Detail 4 3 8 2 4" xfId="7748" xr:uid="{00000000-0005-0000-0000-0000C4920000}"/>
    <cellStyle name="RowTitles-Detail 4 3 8 2 4 2" xfId="19600" xr:uid="{00000000-0005-0000-0000-0000C5920000}"/>
    <cellStyle name="RowTitles-Detail 4 3 8 2 5" xfId="4657" xr:uid="{00000000-0005-0000-0000-0000C6920000}"/>
    <cellStyle name="RowTitles-Detail 4 3 8 3" xfId="4203" xr:uid="{00000000-0005-0000-0000-0000C7920000}"/>
    <cellStyle name="RowTitles-Detail 4 3 8 3 2" xfId="13825" xr:uid="{00000000-0005-0000-0000-0000C8920000}"/>
    <cellStyle name="RowTitles-Detail 4 3 8 3 2 2" xfId="24170" xr:uid="{00000000-0005-0000-0000-0000C9920000}"/>
    <cellStyle name="RowTitles-Detail 4 3 8 3 2 2 2" xfId="35397" xr:uid="{00000000-0005-0000-0000-0000CA920000}"/>
    <cellStyle name="RowTitles-Detail 4 3 8 3 2 3" xfId="32828" xr:uid="{00000000-0005-0000-0000-0000CB920000}"/>
    <cellStyle name="RowTitles-Detail 4 3 8 3 3" xfId="17391" xr:uid="{00000000-0005-0000-0000-0000CC920000}"/>
    <cellStyle name="RowTitles-Detail 4 3 8 3 3 2" xfId="30057" xr:uid="{00000000-0005-0000-0000-0000CD920000}"/>
    <cellStyle name="RowTitles-Detail 4 3 8 3 3 2 2" xfId="38834" xr:uid="{00000000-0005-0000-0000-0000CE920000}"/>
    <cellStyle name="RowTitles-Detail 4 3 8 3 4" xfId="10071" xr:uid="{00000000-0005-0000-0000-0000CF920000}"/>
    <cellStyle name="RowTitles-Detail 4 3 8 3 4 2" xfId="19749" xr:uid="{00000000-0005-0000-0000-0000D0920000}"/>
    <cellStyle name="RowTitles-Detail 4 3 8 3 5" xfId="26833" xr:uid="{00000000-0005-0000-0000-0000D1920000}"/>
    <cellStyle name="RowTitles-Detail 4 3 8 4" xfId="11096" xr:uid="{00000000-0005-0000-0000-0000D2920000}"/>
    <cellStyle name="RowTitles-Detail 4 3 8 4 2" xfId="21530" xr:uid="{00000000-0005-0000-0000-0000D3920000}"/>
    <cellStyle name="RowTitles-Detail 4 3 8 4 2 2" xfId="33682" xr:uid="{00000000-0005-0000-0000-0000D4920000}"/>
    <cellStyle name="RowTitles-Detail 4 3 8 4 3" xfId="30843" xr:uid="{00000000-0005-0000-0000-0000D5920000}"/>
    <cellStyle name="RowTitles-Detail 4 3 8 5" xfId="14803" xr:uid="{00000000-0005-0000-0000-0000D6920000}"/>
    <cellStyle name="RowTitles-Detail 4 3 8 5 2" xfId="27484" xr:uid="{00000000-0005-0000-0000-0000D7920000}"/>
    <cellStyle name="RowTitles-Detail 4 3 8 5 2 2" xfId="36305" xr:uid="{00000000-0005-0000-0000-0000D8920000}"/>
    <cellStyle name="RowTitles-Detail 4 3 8 6" xfId="6201" xr:uid="{00000000-0005-0000-0000-0000D9920000}"/>
    <cellStyle name="RowTitles-Detail 4 3 8 6 2" xfId="25098" xr:uid="{00000000-0005-0000-0000-0000DA920000}"/>
    <cellStyle name="RowTitles-Detail 4 3 8 7" xfId="18555" xr:uid="{00000000-0005-0000-0000-0000DB920000}"/>
    <cellStyle name="RowTitles-Detail 4 3 9" xfId="1630" xr:uid="{00000000-0005-0000-0000-0000DC920000}"/>
    <cellStyle name="RowTitles-Detail 4 3 9 2" xfId="3232" xr:uid="{00000000-0005-0000-0000-0000DD920000}"/>
    <cellStyle name="RowTitles-Detail 4 3 9 2 2" xfId="12873" xr:uid="{00000000-0005-0000-0000-0000DE920000}"/>
    <cellStyle name="RowTitles-Detail 4 3 9 2 2 2" xfId="23273" xr:uid="{00000000-0005-0000-0000-0000DF920000}"/>
    <cellStyle name="RowTitles-Detail 4 3 9 2 2 2 2" xfId="34810" xr:uid="{00000000-0005-0000-0000-0000E0920000}"/>
    <cellStyle name="RowTitles-Detail 4 3 9 2 2 3" xfId="32154" xr:uid="{00000000-0005-0000-0000-0000E1920000}"/>
    <cellStyle name="RowTitles-Detail 4 3 9 2 3" xfId="16520" xr:uid="{00000000-0005-0000-0000-0000E2920000}"/>
    <cellStyle name="RowTitles-Detail 4 3 9 2 3 2" xfId="29186" xr:uid="{00000000-0005-0000-0000-0000E3920000}"/>
    <cellStyle name="RowTitles-Detail 4 3 9 2 3 2 2" xfId="37973" xr:uid="{00000000-0005-0000-0000-0000E4920000}"/>
    <cellStyle name="RowTitles-Detail 4 3 9 2 4" xfId="7749" xr:uid="{00000000-0005-0000-0000-0000E5920000}"/>
    <cellStyle name="RowTitles-Detail 4 3 9 2 4 2" xfId="24812" xr:uid="{00000000-0005-0000-0000-0000E6920000}"/>
    <cellStyle name="RowTitles-Detail 4 3 9 2 5" xfId="18616" xr:uid="{00000000-0005-0000-0000-0000E7920000}"/>
    <cellStyle name="RowTitles-Detail 4 3 9 3" xfId="4408" xr:uid="{00000000-0005-0000-0000-0000E8920000}"/>
    <cellStyle name="RowTitles-Detail 4 3 9 3 2" xfId="14030" xr:uid="{00000000-0005-0000-0000-0000E9920000}"/>
    <cellStyle name="RowTitles-Detail 4 3 9 3 2 2" xfId="24367" xr:uid="{00000000-0005-0000-0000-0000EA920000}"/>
    <cellStyle name="RowTitles-Detail 4 3 9 3 2 2 2" xfId="35531" xr:uid="{00000000-0005-0000-0000-0000EB920000}"/>
    <cellStyle name="RowTitles-Detail 4 3 9 3 2 3" xfId="32983" xr:uid="{00000000-0005-0000-0000-0000EC920000}"/>
    <cellStyle name="RowTitles-Detail 4 3 9 3 3" xfId="17581" xr:uid="{00000000-0005-0000-0000-0000ED920000}"/>
    <cellStyle name="RowTitles-Detail 4 3 9 3 3 2" xfId="30247" xr:uid="{00000000-0005-0000-0000-0000EE920000}"/>
    <cellStyle name="RowTitles-Detail 4 3 9 3 3 2 2" xfId="39024" xr:uid="{00000000-0005-0000-0000-0000EF920000}"/>
    <cellStyle name="RowTitles-Detail 4 3 9 3 4" xfId="10072" xr:uid="{00000000-0005-0000-0000-0000F0920000}"/>
    <cellStyle name="RowTitles-Detail 4 3 9 3 4 2" xfId="26918" xr:uid="{00000000-0005-0000-0000-0000F1920000}"/>
    <cellStyle name="RowTitles-Detail 4 3 9 3 5" xfId="20024" xr:uid="{00000000-0005-0000-0000-0000F2920000}"/>
    <cellStyle name="RowTitles-Detail 4 3 9 4" xfId="11301" xr:uid="{00000000-0005-0000-0000-0000F3920000}"/>
    <cellStyle name="RowTitles-Detail 4 3 9 4 2" xfId="21730" xr:uid="{00000000-0005-0000-0000-0000F4920000}"/>
    <cellStyle name="RowTitles-Detail 4 3 9 4 2 2" xfId="33816" xr:uid="{00000000-0005-0000-0000-0000F5920000}"/>
    <cellStyle name="RowTitles-Detail 4 3 9 4 3" xfId="30998" xr:uid="{00000000-0005-0000-0000-0000F6920000}"/>
    <cellStyle name="RowTitles-Detail 4 3 9 5" xfId="15008" xr:uid="{00000000-0005-0000-0000-0000F7920000}"/>
    <cellStyle name="RowTitles-Detail 4 3 9 5 2" xfId="27681" xr:uid="{00000000-0005-0000-0000-0000F8920000}"/>
    <cellStyle name="RowTitles-Detail 4 3 9 5 2 2" xfId="36495" xr:uid="{00000000-0005-0000-0000-0000F9920000}"/>
    <cellStyle name="RowTitles-Detail 4 3 9 6" xfId="6202" xr:uid="{00000000-0005-0000-0000-0000FA920000}"/>
    <cellStyle name="RowTitles-Detail 4 3 9 6 2" xfId="18081" xr:uid="{00000000-0005-0000-0000-0000FB920000}"/>
    <cellStyle name="RowTitles-Detail 4 3 9 7" xfId="19583" xr:uid="{00000000-0005-0000-0000-0000FC920000}"/>
    <cellStyle name="RowTitles-Detail 4 3_STUD aligned by INSTIT" xfId="5103" xr:uid="{00000000-0005-0000-0000-0000FD920000}"/>
    <cellStyle name="RowTitles-Detail 4 4" xfId="394" xr:uid="{00000000-0005-0000-0000-0000FE920000}"/>
    <cellStyle name="RowTitles-Detail 4 4 2" xfId="750" xr:uid="{00000000-0005-0000-0000-0000FF920000}"/>
    <cellStyle name="RowTitles-Detail 4 4 2 2" xfId="3234" xr:uid="{00000000-0005-0000-0000-000000930000}"/>
    <cellStyle name="RowTitles-Detail 4 4 2 2 2" xfId="12875" xr:uid="{00000000-0005-0000-0000-000001930000}"/>
    <cellStyle name="RowTitles-Detail 4 4 2 2 2 2" xfId="23275" xr:uid="{00000000-0005-0000-0000-000002930000}"/>
    <cellStyle name="RowTitles-Detail 4 4 2 2 2 2 2" xfId="34812" xr:uid="{00000000-0005-0000-0000-000003930000}"/>
    <cellStyle name="RowTitles-Detail 4 4 2 2 2 3" xfId="32156" xr:uid="{00000000-0005-0000-0000-000004930000}"/>
    <cellStyle name="RowTitles-Detail 4 4 2 2 3" xfId="16522" xr:uid="{00000000-0005-0000-0000-000005930000}"/>
    <cellStyle name="RowTitles-Detail 4 4 2 2 3 2" xfId="29188" xr:uid="{00000000-0005-0000-0000-000006930000}"/>
    <cellStyle name="RowTitles-Detail 4 4 2 2 3 2 2" xfId="37975" xr:uid="{00000000-0005-0000-0000-000007930000}"/>
    <cellStyle name="RowTitles-Detail 4 4 2 2 4" xfId="6874" xr:uid="{00000000-0005-0000-0000-000008930000}"/>
    <cellStyle name="RowTitles-Detail 4 4 2 2 4 2" xfId="26440" xr:uid="{00000000-0005-0000-0000-000009930000}"/>
    <cellStyle name="RowTitles-Detail 4 4 2 2 5" xfId="21362" xr:uid="{00000000-0005-0000-0000-00000A930000}"/>
    <cellStyle name="RowTitles-Detail 4 4 2 3" xfId="3531" xr:uid="{00000000-0005-0000-0000-00000B930000}"/>
    <cellStyle name="RowTitles-Detail 4 4 2 3 2" xfId="13163" xr:uid="{00000000-0005-0000-0000-00000C930000}"/>
    <cellStyle name="RowTitles-Detail 4 4 2 3 2 2" xfId="23530" xr:uid="{00000000-0005-0000-0000-00000D930000}"/>
    <cellStyle name="RowTitles-Detail 4 4 2 3 2 2 2" xfId="34979" xr:uid="{00000000-0005-0000-0000-00000E930000}"/>
    <cellStyle name="RowTitles-Detail 4 4 2 3 2 3" xfId="32343" xr:uid="{00000000-0005-0000-0000-00000F930000}"/>
    <cellStyle name="RowTitles-Detail 4 4 2 3 3" xfId="16772" xr:uid="{00000000-0005-0000-0000-000010930000}"/>
    <cellStyle name="RowTitles-Detail 4 4 2 3 3 2" xfId="29438" xr:uid="{00000000-0005-0000-0000-000011930000}"/>
    <cellStyle name="RowTitles-Detail 4 4 2 3 3 2 2" xfId="38219" xr:uid="{00000000-0005-0000-0000-000012930000}"/>
    <cellStyle name="RowTitles-Detail 4 4 2 3 4" xfId="8381" xr:uid="{00000000-0005-0000-0000-000013930000}"/>
    <cellStyle name="RowTitles-Detail 4 4 2 3 4 2" xfId="19743" xr:uid="{00000000-0005-0000-0000-000014930000}"/>
    <cellStyle name="RowTitles-Detail 4 4 2 3 5" xfId="20490" xr:uid="{00000000-0005-0000-0000-000015930000}"/>
    <cellStyle name="RowTitles-Detail 4 4 2 4" xfId="9175" xr:uid="{00000000-0005-0000-0000-000016930000}"/>
    <cellStyle name="RowTitles-Detail 4 4 2 4 2" xfId="7196" xr:uid="{00000000-0005-0000-0000-000017930000}"/>
    <cellStyle name="RowTitles-Detail 4 4 2 5" xfId="10184" xr:uid="{00000000-0005-0000-0000-000018930000}"/>
    <cellStyle name="RowTitles-Detail 4 4 2 5 2" xfId="19106" xr:uid="{00000000-0005-0000-0000-000019930000}"/>
    <cellStyle name="RowTitles-Detail 4 4 2 5 2 2" xfId="33224" xr:uid="{00000000-0005-0000-0000-00001A930000}"/>
    <cellStyle name="RowTitles-Detail 4 4 3" xfId="1029" xr:uid="{00000000-0005-0000-0000-00001B930000}"/>
    <cellStyle name="RowTitles-Detail 4 4 3 2" xfId="3235" xr:uid="{00000000-0005-0000-0000-00001C930000}"/>
    <cellStyle name="RowTitles-Detail 4 4 3 2 2" xfId="12876" xr:uid="{00000000-0005-0000-0000-00001D930000}"/>
    <cellStyle name="RowTitles-Detail 4 4 3 2 2 2" xfId="23276" xr:uid="{00000000-0005-0000-0000-00001E930000}"/>
    <cellStyle name="RowTitles-Detail 4 4 3 2 2 2 2" xfId="34813" xr:uid="{00000000-0005-0000-0000-00001F930000}"/>
    <cellStyle name="RowTitles-Detail 4 4 3 2 2 3" xfId="32157" xr:uid="{00000000-0005-0000-0000-000020930000}"/>
    <cellStyle name="RowTitles-Detail 4 4 3 2 3" xfId="16523" xr:uid="{00000000-0005-0000-0000-000021930000}"/>
    <cellStyle name="RowTitles-Detail 4 4 3 2 3 2" xfId="29189" xr:uid="{00000000-0005-0000-0000-000022930000}"/>
    <cellStyle name="RowTitles-Detail 4 4 3 2 3 2 2" xfId="37976" xr:uid="{00000000-0005-0000-0000-000023930000}"/>
    <cellStyle name="RowTitles-Detail 4 4 3 2 4" xfId="7097" xr:uid="{00000000-0005-0000-0000-000024930000}"/>
    <cellStyle name="RowTitles-Detail 4 4 3 2 4 2" xfId="26610" xr:uid="{00000000-0005-0000-0000-000025930000}"/>
    <cellStyle name="RowTitles-Detail 4 4 3 2 5" xfId="26672" xr:uid="{00000000-0005-0000-0000-000026930000}"/>
    <cellStyle name="RowTitles-Detail 4 4 3 3" xfId="3807" xr:uid="{00000000-0005-0000-0000-000027930000}"/>
    <cellStyle name="RowTitles-Detail 4 4 3 3 2" xfId="13434" xr:uid="{00000000-0005-0000-0000-000028930000}"/>
    <cellStyle name="RowTitles-Detail 4 4 3 3 2 2" xfId="23795" xr:uid="{00000000-0005-0000-0000-000029930000}"/>
    <cellStyle name="RowTitles-Detail 4 4 3 3 2 2 2" xfId="35144" xr:uid="{00000000-0005-0000-0000-00002A930000}"/>
    <cellStyle name="RowTitles-Detail 4 4 3 3 2 3" xfId="32536" xr:uid="{00000000-0005-0000-0000-00002B930000}"/>
    <cellStyle name="RowTitles-Detail 4 4 3 3 3" xfId="17027" xr:uid="{00000000-0005-0000-0000-00002C930000}"/>
    <cellStyle name="RowTitles-Detail 4 4 3 3 3 2" xfId="29693" xr:uid="{00000000-0005-0000-0000-00002D930000}"/>
    <cellStyle name="RowTitles-Detail 4 4 3 3 3 2 2" xfId="38472" xr:uid="{00000000-0005-0000-0000-00002E930000}"/>
    <cellStyle name="RowTitles-Detail 4 4 3 3 4" xfId="8605" xr:uid="{00000000-0005-0000-0000-00002F930000}"/>
    <cellStyle name="RowTitles-Detail 4 4 3 3 4 2" xfId="25822" xr:uid="{00000000-0005-0000-0000-000030930000}"/>
    <cellStyle name="RowTitles-Detail 4 4 3 3 5" xfId="20631" xr:uid="{00000000-0005-0000-0000-000031930000}"/>
    <cellStyle name="RowTitles-Detail 4 4 3 4" xfId="9401" xr:uid="{00000000-0005-0000-0000-000032930000}"/>
    <cellStyle name="RowTitles-Detail 4 4 3 4 2" xfId="24806" xr:uid="{00000000-0005-0000-0000-000033930000}"/>
    <cellStyle name="RowTitles-Detail 4 4 3 5" xfId="10751" xr:uid="{00000000-0005-0000-0000-000034930000}"/>
    <cellStyle name="RowTitles-Detail 4 4 3 5 2" xfId="21219" xr:uid="{00000000-0005-0000-0000-000035930000}"/>
    <cellStyle name="RowTitles-Detail 4 4 3 5 2 2" xfId="33486" xr:uid="{00000000-0005-0000-0000-000036930000}"/>
    <cellStyle name="RowTitles-Detail 4 4 3 5 3" xfId="30615" xr:uid="{00000000-0005-0000-0000-000037930000}"/>
    <cellStyle name="RowTitles-Detail 4 4 3 6" xfId="14432" xr:uid="{00000000-0005-0000-0000-000038930000}"/>
    <cellStyle name="RowTitles-Detail 4 4 3 6 2" xfId="27125" xr:uid="{00000000-0005-0000-0000-000039930000}"/>
    <cellStyle name="RowTitles-Detail 4 4 3 6 2 2" xfId="35962" xr:uid="{00000000-0005-0000-0000-00003A930000}"/>
    <cellStyle name="RowTitles-Detail 4 4 3 7" xfId="5556" xr:uid="{00000000-0005-0000-0000-00003B930000}"/>
    <cellStyle name="RowTitles-Detail 4 4 3 7 2" xfId="18076" xr:uid="{00000000-0005-0000-0000-00003C930000}"/>
    <cellStyle name="RowTitles-Detail 4 4 3 8" xfId="26444" xr:uid="{00000000-0005-0000-0000-00003D930000}"/>
    <cellStyle name="RowTitles-Detail 4 4 4" xfId="1262" xr:uid="{00000000-0005-0000-0000-00003E930000}"/>
    <cellStyle name="RowTitles-Detail 4 4 4 2" xfId="3236" xr:uid="{00000000-0005-0000-0000-00003F930000}"/>
    <cellStyle name="RowTitles-Detail 4 4 4 2 2" xfId="12877" xr:uid="{00000000-0005-0000-0000-000040930000}"/>
    <cellStyle name="RowTitles-Detail 4 4 4 2 2 2" xfId="23277" xr:uid="{00000000-0005-0000-0000-000041930000}"/>
    <cellStyle name="RowTitles-Detail 4 4 4 2 2 2 2" xfId="34814" xr:uid="{00000000-0005-0000-0000-000042930000}"/>
    <cellStyle name="RowTitles-Detail 4 4 4 2 2 3" xfId="32158" xr:uid="{00000000-0005-0000-0000-000043930000}"/>
    <cellStyle name="RowTitles-Detail 4 4 4 2 3" xfId="16524" xr:uid="{00000000-0005-0000-0000-000044930000}"/>
    <cellStyle name="RowTitles-Detail 4 4 4 2 3 2" xfId="29190" xr:uid="{00000000-0005-0000-0000-000045930000}"/>
    <cellStyle name="RowTitles-Detail 4 4 4 2 3 2 2" xfId="37977" xr:uid="{00000000-0005-0000-0000-000046930000}"/>
    <cellStyle name="RowTitles-Detail 4 4 4 2 4" xfId="7750" xr:uid="{00000000-0005-0000-0000-000047930000}"/>
    <cellStyle name="RowTitles-Detail 4 4 4 2 4 2" xfId="28156" xr:uid="{00000000-0005-0000-0000-000048930000}"/>
    <cellStyle name="RowTitles-Detail 4 4 4 2 5" xfId="25396" xr:uid="{00000000-0005-0000-0000-000049930000}"/>
    <cellStyle name="RowTitles-Detail 4 4 4 3" xfId="4040" xr:uid="{00000000-0005-0000-0000-00004A930000}"/>
    <cellStyle name="RowTitles-Detail 4 4 4 3 2" xfId="13662" xr:uid="{00000000-0005-0000-0000-00004B930000}"/>
    <cellStyle name="RowTitles-Detail 4 4 4 3 2 2" xfId="24014" xr:uid="{00000000-0005-0000-0000-00004C930000}"/>
    <cellStyle name="RowTitles-Detail 4 4 4 3 2 2 2" xfId="35292" xr:uid="{00000000-0005-0000-0000-00004D930000}"/>
    <cellStyle name="RowTitles-Detail 4 4 4 3 2 3" xfId="32707" xr:uid="{00000000-0005-0000-0000-00004E930000}"/>
    <cellStyle name="RowTitles-Detail 4 4 4 3 3" xfId="17240" xr:uid="{00000000-0005-0000-0000-00004F930000}"/>
    <cellStyle name="RowTitles-Detail 4 4 4 3 3 2" xfId="29906" xr:uid="{00000000-0005-0000-0000-000050930000}"/>
    <cellStyle name="RowTitles-Detail 4 4 4 3 3 2 2" xfId="38683" xr:uid="{00000000-0005-0000-0000-000051930000}"/>
    <cellStyle name="RowTitles-Detail 4 4 4 3 4" xfId="10073" xr:uid="{00000000-0005-0000-0000-000052930000}"/>
    <cellStyle name="RowTitles-Detail 4 4 4 3 4 2" xfId="19481" xr:uid="{00000000-0005-0000-0000-000053930000}"/>
    <cellStyle name="RowTitles-Detail 4 4 4 3 5" xfId="25778" xr:uid="{00000000-0005-0000-0000-000054930000}"/>
    <cellStyle name="RowTitles-Detail 4 4 4 4" xfId="10933" xr:uid="{00000000-0005-0000-0000-000055930000}"/>
    <cellStyle name="RowTitles-Detail 4 4 4 4 2" xfId="21373" xr:uid="{00000000-0005-0000-0000-000056930000}"/>
    <cellStyle name="RowTitles-Detail 4 4 4 4 2 2" xfId="33577" xr:uid="{00000000-0005-0000-0000-000057930000}"/>
    <cellStyle name="RowTitles-Detail 4 4 4 4 3" xfId="30722" xr:uid="{00000000-0005-0000-0000-000058930000}"/>
    <cellStyle name="RowTitles-Detail 4 4 4 5" xfId="14640" xr:uid="{00000000-0005-0000-0000-000059930000}"/>
    <cellStyle name="RowTitles-Detail 4 4 4 5 2" xfId="27325" xr:uid="{00000000-0005-0000-0000-00005A930000}"/>
    <cellStyle name="RowTitles-Detail 4 4 4 5 2 2" xfId="36154" xr:uid="{00000000-0005-0000-0000-00005B930000}"/>
    <cellStyle name="RowTitles-Detail 4 4 4 6" xfId="6203" xr:uid="{00000000-0005-0000-0000-00005C930000}"/>
    <cellStyle name="RowTitles-Detail 4 4 4 6 2" xfId="17775" xr:uid="{00000000-0005-0000-0000-00005D930000}"/>
    <cellStyle name="RowTitles-Detail 4 4 4 7" xfId="4820" xr:uid="{00000000-0005-0000-0000-00005E930000}"/>
    <cellStyle name="RowTitles-Detail 4 4 5" xfId="1479" xr:uid="{00000000-0005-0000-0000-00005F930000}"/>
    <cellStyle name="RowTitles-Detail 4 4 5 2" xfId="3237" xr:uid="{00000000-0005-0000-0000-000060930000}"/>
    <cellStyle name="RowTitles-Detail 4 4 5 2 2" xfId="12878" xr:uid="{00000000-0005-0000-0000-000061930000}"/>
    <cellStyle name="RowTitles-Detail 4 4 5 2 2 2" xfId="23278" xr:uid="{00000000-0005-0000-0000-000062930000}"/>
    <cellStyle name="RowTitles-Detail 4 4 5 2 2 2 2" xfId="34815" xr:uid="{00000000-0005-0000-0000-000063930000}"/>
    <cellStyle name="RowTitles-Detail 4 4 5 2 2 3" xfId="32159" xr:uid="{00000000-0005-0000-0000-000064930000}"/>
    <cellStyle name="RowTitles-Detail 4 4 5 2 3" xfId="16525" xr:uid="{00000000-0005-0000-0000-000065930000}"/>
    <cellStyle name="RowTitles-Detail 4 4 5 2 3 2" xfId="29191" xr:uid="{00000000-0005-0000-0000-000066930000}"/>
    <cellStyle name="RowTitles-Detail 4 4 5 2 3 2 2" xfId="37978" xr:uid="{00000000-0005-0000-0000-000067930000}"/>
    <cellStyle name="RowTitles-Detail 4 4 5 2 4" xfId="7751" xr:uid="{00000000-0005-0000-0000-000068930000}"/>
    <cellStyle name="RowTitles-Detail 4 4 5 2 4 2" xfId="25013" xr:uid="{00000000-0005-0000-0000-000069930000}"/>
    <cellStyle name="RowTitles-Detail 4 4 5 2 5" xfId="17886" xr:uid="{00000000-0005-0000-0000-00006A930000}"/>
    <cellStyle name="RowTitles-Detail 4 4 5 3" xfId="4257" xr:uid="{00000000-0005-0000-0000-00006B930000}"/>
    <cellStyle name="RowTitles-Detail 4 4 5 3 2" xfId="13879" xr:uid="{00000000-0005-0000-0000-00006C930000}"/>
    <cellStyle name="RowTitles-Detail 4 4 5 3 2 2" xfId="24221" xr:uid="{00000000-0005-0000-0000-00006D930000}"/>
    <cellStyle name="RowTitles-Detail 4 4 5 3 2 2 2" xfId="35433" xr:uid="{00000000-0005-0000-0000-00006E930000}"/>
    <cellStyle name="RowTitles-Detail 4 4 5 3 2 3" xfId="32869" xr:uid="{00000000-0005-0000-0000-00006F930000}"/>
    <cellStyle name="RowTitles-Detail 4 4 5 3 3" xfId="17439" xr:uid="{00000000-0005-0000-0000-000070930000}"/>
    <cellStyle name="RowTitles-Detail 4 4 5 3 3 2" xfId="30105" xr:uid="{00000000-0005-0000-0000-000071930000}"/>
    <cellStyle name="RowTitles-Detail 4 4 5 3 3 2 2" xfId="38882" xr:uid="{00000000-0005-0000-0000-000072930000}"/>
    <cellStyle name="RowTitles-Detail 4 4 5 3 4" xfId="10074" xr:uid="{00000000-0005-0000-0000-000073930000}"/>
    <cellStyle name="RowTitles-Detail 4 4 5 3 4 2" xfId="23440" xr:uid="{00000000-0005-0000-0000-000074930000}"/>
    <cellStyle name="RowTitles-Detail 4 4 5 3 5" xfId="20755" xr:uid="{00000000-0005-0000-0000-000075930000}"/>
    <cellStyle name="RowTitles-Detail 4 4 5 4" xfId="11150" xr:uid="{00000000-0005-0000-0000-000076930000}"/>
    <cellStyle name="RowTitles-Detail 4 4 5 4 2" xfId="21581" xr:uid="{00000000-0005-0000-0000-000077930000}"/>
    <cellStyle name="RowTitles-Detail 4 4 5 4 2 2" xfId="33718" xr:uid="{00000000-0005-0000-0000-000078930000}"/>
    <cellStyle name="RowTitles-Detail 4 4 5 4 3" xfId="30884" xr:uid="{00000000-0005-0000-0000-000079930000}"/>
    <cellStyle name="RowTitles-Detail 4 4 5 5" xfId="14857" xr:uid="{00000000-0005-0000-0000-00007A930000}"/>
    <cellStyle name="RowTitles-Detail 4 4 5 5 2" xfId="27534" xr:uid="{00000000-0005-0000-0000-00007B930000}"/>
    <cellStyle name="RowTitles-Detail 4 4 5 5 2 2" xfId="36353" xr:uid="{00000000-0005-0000-0000-00007C930000}"/>
    <cellStyle name="RowTitles-Detail 4 4 5 6" xfId="6204" xr:uid="{00000000-0005-0000-0000-00007D930000}"/>
    <cellStyle name="RowTitles-Detail 4 4 5 6 2" xfId="20703" xr:uid="{00000000-0005-0000-0000-00007E930000}"/>
    <cellStyle name="RowTitles-Detail 4 4 5 7" xfId="20531" xr:uid="{00000000-0005-0000-0000-00007F930000}"/>
    <cellStyle name="RowTitles-Detail 4 4 6" xfId="1681" xr:uid="{00000000-0005-0000-0000-000080930000}"/>
    <cellStyle name="RowTitles-Detail 4 4 6 2" xfId="3238" xr:uid="{00000000-0005-0000-0000-000081930000}"/>
    <cellStyle name="RowTitles-Detail 4 4 6 2 2" xfId="12879" xr:uid="{00000000-0005-0000-0000-000082930000}"/>
    <cellStyle name="RowTitles-Detail 4 4 6 2 2 2" xfId="23279" xr:uid="{00000000-0005-0000-0000-000083930000}"/>
    <cellStyle name="RowTitles-Detail 4 4 6 2 2 2 2" xfId="34816" xr:uid="{00000000-0005-0000-0000-000084930000}"/>
    <cellStyle name="RowTitles-Detail 4 4 6 2 2 3" xfId="32160" xr:uid="{00000000-0005-0000-0000-000085930000}"/>
    <cellStyle name="RowTitles-Detail 4 4 6 2 3" xfId="16526" xr:uid="{00000000-0005-0000-0000-000086930000}"/>
    <cellStyle name="RowTitles-Detail 4 4 6 2 3 2" xfId="29192" xr:uid="{00000000-0005-0000-0000-000087930000}"/>
    <cellStyle name="RowTitles-Detail 4 4 6 2 3 2 2" xfId="37979" xr:uid="{00000000-0005-0000-0000-000088930000}"/>
    <cellStyle name="RowTitles-Detail 4 4 6 2 4" xfId="7752" xr:uid="{00000000-0005-0000-0000-000089930000}"/>
    <cellStyle name="RowTitles-Detail 4 4 6 2 4 2" xfId="29326" xr:uid="{00000000-0005-0000-0000-00008A930000}"/>
    <cellStyle name="RowTitles-Detail 4 4 6 2 5" xfId="25614" xr:uid="{00000000-0005-0000-0000-00008B930000}"/>
    <cellStyle name="RowTitles-Detail 4 4 6 3" xfId="4459" xr:uid="{00000000-0005-0000-0000-00008C930000}"/>
    <cellStyle name="RowTitles-Detail 4 4 6 3 2" xfId="14081" xr:uid="{00000000-0005-0000-0000-00008D930000}"/>
    <cellStyle name="RowTitles-Detail 4 4 6 3 2 2" xfId="24413" xr:uid="{00000000-0005-0000-0000-00008E930000}"/>
    <cellStyle name="RowTitles-Detail 4 4 6 3 2 2 2" xfId="35564" xr:uid="{00000000-0005-0000-0000-00008F930000}"/>
    <cellStyle name="RowTitles-Detail 4 4 6 3 2 3" xfId="33021" xr:uid="{00000000-0005-0000-0000-000090930000}"/>
    <cellStyle name="RowTitles-Detail 4 4 6 3 3" xfId="17626" xr:uid="{00000000-0005-0000-0000-000091930000}"/>
    <cellStyle name="RowTitles-Detail 4 4 6 3 3 2" xfId="30292" xr:uid="{00000000-0005-0000-0000-000092930000}"/>
    <cellStyle name="RowTitles-Detail 4 4 6 3 3 2 2" xfId="39069" xr:uid="{00000000-0005-0000-0000-000093930000}"/>
    <cellStyle name="RowTitles-Detail 4 4 6 3 4" xfId="10075" xr:uid="{00000000-0005-0000-0000-000094930000}"/>
    <cellStyle name="RowTitles-Detail 4 4 6 3 4 2" xfId="26574" xr:uid="{00000000-0005-0000-0000-000095930000}"/>
    <cellStyle name="RowTitles-Detail 4 4 6 3 5" xfId="25214" xr:uid="{00000000-0005-0000-0000-000096930000}"/>
    <cellStyle name="RowTitles-Detail 4 4 6 4" xfId="11352" xr:uid="{00000000-0005-0000-0000-000097930000}"/>
    <cellStyle name="RowTitles-Detail 4 4 6 4 2" xfId="21777" xr:uid="{00000000-0005-0000-0000-000098930000}"/>
    <cellStyle name="RowTitles-Detail 4 4 6 4 2 2" xfId="33849" xr:uid="{00000000-0005-0000-0000-000099930000}"/>
    <cellStyle name="RowTitles-Detail 4 4 6 4 3" xfId="31036" xr:uid="{00000000-0005-0000-0000-00009A930000}"/>
    <cellStyle name="RowTitles-Detail 4 4 6 5" xfId="15059" xr:uid="{00000000-0005-0000-0000-00009B930000}"/>
    <cellStyle name="RowTitles-Detail 4 4 6 5 2" xfId="27728" xr:uid="{00000000-0005-0000-0000-00009C930000}"/>
    <cellStyle name="RowTitles-Detail 4 4 6 5 2 2" xfId="36540" xr:uid="{00000000-0005-0000-0000-00009D930000}"/>
    <cellStyle name="RowTitles-Detail 4 4 6 6" xfId="6205" xr:uid="{00000000-0005-0000-0000-00009E930000}"/>
    <cellStyle name="RowTitles-Detail 4 4 6 6 2" xfId="18389" xr:uid="{00000000-0005-0000-0000-00009F930000}"/>
    <cellStyle name="RowTitles-Detail 4 4 6 7" xfId="26519" xr:uid="{00000000-0005-0000-0000-0000A0930000}"/>
    <cellStyle name="RowTitles-Detail 4 4 7" xfId="3233" xr:uid="{00000000-0005-0000-0000-0000A1930000}"/>
    <cellStyle name="RowTitles-Detail 4 4 7 2" xfId="12874" xr:uid="{00000000-0005-0000-0000-0000A2930000}"/>
    <cellStyle name="RowTitles-Detail 4 4 7 2 2" xfId="23274" xr:uid="{00000000-0005-0000-0000-0000A3930000}"/>
    <cellStyle name="RowTitles-Detail 4 4 7 2 2 2" xfId="34811" xr:uid="{00000000-0005-0000-0000-0000A4930000}"/>
    <cellStyle name="RowTitles-Detail 4 4 7 2 3" xfId="32155" xr:uid="{00000000-0005-0000-0000-0000A5930000}"/>
    <cellStyle name="RowTitles-Detail 4 4 7 3" xfId="16521" xr:uid="{00000000-0005-0000-0000-0000A6930000}"/>
    <cellStyle name="RowTitles-Detail 4 4 7 3 2" xfId="29187" xr:uid="{00000000-0005-0000-0000-0000A7930000}"/>
    <cellStyle name="RowTitles-Detail 4 4 7 3 2 2" xfId="37974" xr:uid="{00000000-0005-0000-0000-0000A8930000}"/>
    <cellStyle name="RowTitles-Detail 4 4 7 4" xfId="6436" xr:uid="{00000000-0005-0000-0000-0000A9930000}"/>
    <cellStyle name="RowTitles-Detail 4 4 7 4 2" xfId="18304" xr:uid="{00000000-0005-0000-0000-0000AA930000}"/>
    <cellStyle name="RowTitles-Detail 4 4 7 5" xfId="26239" xr:uid="{00000000-0005-0000-0000-0000AB930000}"/>
    <cellStyle name="RowTitles-Detail 4 4 8" xfId="8896" xr:uid="{00000000-0005-0000-0000-0000AC930000}"/>
    <cellStyle name="RowTitles-Detail 4 4 8 2" xfId="4877" xr:uid="{00000000-0005-0000-0000-0000AD930000}"/>
    <cellStyle name="RowTitles-Detail 4 4 9" xfId="10497" xr:uid="{00000000-0005-0000-0000-0000AE930000}"/>
    <cellStyle name="RowTitles-Detail 4 4 9 2" xfId="17785" xr:uid="{00000000-0005-0000-0000-0000AF930000}"/>
    <cellStyle name="RowTitles-Detail 4 4 9 2 2" xfId="33154" xr:uid="{00000000-0005-0000-0000-0000B0930000}"/>
    <cellStyle name="RowTitles-Detail 4 4_STUD aligned by INSTIT" xfId="5107" xr:uid="{00000000-0005-0000-0000-0000B1930000}"/>
    <cellStyle name="RowTitles-Detail 4 5" xfId="449" xr:uid="{00000000-0005-0000-0000-0000B2930000}"/>
    <cellStyle name="RowTitles-Detail 4 5 2" xfId="805" xr:uid="{00000000-0005-0000-0000-0000B3930000}"/>
    <cellStyle name="RowTitles-Detail 4 5 2 2" xfId="3240" xr:uid="{00000000-0005-0000-0000-0000B4930000}"/>
    <cellStyle name="RowTitles-Detail 4 5 2 2 2" xfId="12881" xr:uid="{00000000-0005-0000-0000-0000B5930000}"/>
    <cellStyle name="RowTitles-Detail 4 5 2 2 2 2" xfId="23281" xr:uid="{00000000-0005-0000-0000-0000B6930000}"/>
    <cellStyle name="RowTitles-Detail 4 5 2 2 2 2 2" xfId="34818" xr:uid="{00000000-0005-0000-0000-0000B7930000}"/>
    <cellStyle name="RowTitles-Detail 4 5 2 2 2 3" xfId="32162" xr:uid="{00000000-0005-0000-0000-0000B8930000}"/>
    <cellStyle name="RowTitles-Detail 4 5 2 2 3" xfId="16528" xr:uid="{00000000-0005-0000-0000-0000B9930000}"/>
    <cellStyle name="RowTitles-Detail 4 5 2 2 3 2" xfId="29194" xr:uid="{00000000-0005-0000-0000-0000BA930000}"/>
    <cellStyle name="RowTitles-Detail 4 5 2 2 3 2 2" xfId="37981" xr:uid="{00000000-0005-0000-0000-0000BB930000}"/>
    <cellStyle name="RowTitles-Detail 4 5 2 2 4" xfId="6753" xr:uid="{00000000-0005-0000-0000-0000BC930000}"/>
    <cellStyle name="RowTitles-Detail 4 5 2 2 4 2" xfId="26776" xr:uid="{00000000-0005-0000-0000-0000BD930000}"/>
    <cellStyle name="RowTitles-Detail 4 5 2 2 5" xfId="20468" xr:uid="{00000000-0005-0000-0000-0000BE930000}"/>
    <cellStyle name="RowTitles-Detail 4 5 2 3" xfId="3586" xr:uid="{00000000-0005-0000-0000-0000BF930000}"/>
    <cellStyle name="RowTitles-Detail 4 5 2 3 2" xfId="13217" xr:uid="{00000000-0005-0000-0000-0000C0930000}"/>
    <cellStyle name="RowTitles-Detail 4 5 2 3 2 2" xfId="23583" xr:uid="{00000000-0005-0000-0000-0000C1930000}"/>
    <cellStyle name="RowTitles-Detail 4 5 2 3 2 2 2" xfId="35011" xr:uid="{00000000-0005-0000-0000-0000C2930000}"/>
    <cellStyle name="RowTitles-Detail 4 5 2 3 2 3" xfId="32381" xr:uid="{00000000-0005-0000-0000-0000C3930000}"/>
    <cellStyle name="RowTitles-Detail 4 5 2 3 3" xfId="16825" xr:uid="{00000000-0005-0000-0000-0000C4930000}"/>
    <cellStyle name="RowTitles-Detail 4 5 2 3 3 2" xfId="29491" xr:uid="{00000000-0005-0000-0000-0000C5930000}"/>
    <cellStyle name="RowTitles-Detail 4 5 2 3 3 2 2" xfId="38271" xr:uid="{00000000-0005-0000-0000-0000C6930000}"/>
    <cellStyle name="RowTitles-Detail 4 5 2 3 4" xfId="8259" xr:uid="{00000000-0005-0000-0000-0000C7930000}"/>
    <cellStyle name="RowTitles-Detail 4 5 2 3 4 2" xfId="26116" xr:uid="{00000000-0005-0000-0000-0000C8930000}"/>
    <cellStyle name="RowTitles-Detail 4 5 2 3 5" xfId="5354" xr:uid="{00000000-0005-0000-0000-0000C9930000}"/>
    <cellStyle name="RowTitles-Detail 4 5 2 4" xfId="9050" xr:uid="{00000000-0005-0000-0000-0000CA930000}"/>
    <cellStyle name="RowTitles-Detail 4 5 2 4 2" xfId="4612" xr:uid="{00000000-0005-0000-0000-0000CB930000}"/>
    <cellStyle name="RowTitles-Detail 4 5 2 5" xfId="10568" xr:uid="{00000000-0005-0000-0000-0000CC930000}"/>
    <cellStyle name="RowTitles-Detail 4 5 2 5 2" xfId="21055" xr:uid="{00000000-0005-0000-0000-0000CD930000}"/>
    <cellStyle name="RowTitles-Detail 4 5 2 5 2 2" xfId="33401" xr:uid="{00000000-0005-0000-0000-0000CE930000}"/>
    <cellStyle name="RowTitles-Detail 4 5 2 5 3" xfId="30513" xr:uid="{00000000-0005-0000-0000-0000CF930000}"/>
    <cellStyle name="RowTitles-Detail 4 5 2 6" xfId="14224" xr:uid="{00000000-0005-0000-0000-0000D0930000}"/>
    <cellStyle name="RowTitles-Detail 4 5 2 6 2" xfId="26926" xr:uid="{00000000-0005-0000-0000-0000D1930000}"/>
    <cellStyle name="RowTitles-Detail 4 5 2 6 2 2" xfId="35769" xr:uid="{00000000-0005-0000-0000-0000D2930000}"/>
    <cellStyle name="RowTitles-Detail 4 5 2 7" xfId="5281" xr:uid="{00000000-0005-0000-0000-0000D3930000}"/>
    <cellStyle name="RowTitles-Detail 4 5 2 7 2" xfId="24830" xr:uid="{00000000-0005-0000-0000-0000D4930000}"/>
    <cellStyle name="RowTitles-Detail 4 5 2 8" xfId="26515" xr:uid="{00000000-0005-0000-0000-0000D5930000}"/>
    <cellStyle name="RowTitles-Detail 4 5 3" xfId="1084" xr:uid="{00000000-0005-0000-0000-0000D6930000}"/>
    <cellStyle name="RowTitles-Detail 4 5 3 2" xfId="3241" xr:uid="{00000000-0005-0000-0000-0000D7930000}"/>
    <cellStyle name="RowTitles-Detail 4 5 3 2 2" xfId="12882" xr:uid="{00000000-0005-0000-0000-0000D8930000}"/>
    <cellStyle name="RowTitles-Detail 4 5 3 2 2 2" xfId="23282" xr:uid="{00000000-0005-0000-0000-0000D9930000}"/>
    <cellStyle name="RowTitles-Detail 4 5 3 2 2 2 2" xfId="34819" xr:uid="{00000000-0005-0000-0000-0000DA930000}"/>
    <cellStyle name="RowTitles-Detail 4 5 3 2 2 3" xfId="32163" xr:uid="{00000000-0005-0000-0000-0000DB930000}"/>
    <cellStyle name="RowTitles-Detail 4 5 3 2 3" xfId="16529" xr:uid="{00000000-0005-0000-0000-0000DC930000}"/>
    <cellStyle name="RowTitles-Detail 4 5 3 2 3 2" xfId="29195" xr:uid="{00000000-0005-0000-0000-0000DD930000}"/>
    <cellStyle name="RowTitles-Detail 4 5 3 2 3 2 2" xfId="37982" xr:uid="{00000000-0005-0000-0000-0000DE930000}"/>
    <cellStyle name="RowTitles-Detail 4 5 3 2 4" xfId="6927" xr:uid="{00000000-0005-0000-0000-0000DF930000}"/>
    <cellStyle name="RowTitles-Detail 4 5 3 2 4 2" xfId="7198" xr:uid="{00000000-0005-0000-0000-0000E0930000}"/>
    <cellStyle name="RowTitles-Detail 4 5 3 2 5" xfId="24651" xr:uid="{00000000-0005-0000-0000-0000E1930000}"/>
    <cellStyle name="RowTitles-Detail 4 5 3 3" xfId="3862" xr:uid="{00000000-0005-0000-0000-0000E2930000}"/>
    <cellStyle name="RowTitles-Detail 4 5 3 3 2" xfId="13488" xr:uid="{00000000-0005-0000-0000-0000E3930000}"/>
    <cellStyle name="RowTitles-Detail 4 5 3 3 2 2" xfId="23848" xr:uid="{00000000-0005-0000-0000-0000E4930000}"/>
    <cellStyle name="RowTitles-Detail 4 5 3 3 2 2 2" xfId="35176" xr:uid="{00000000-0005-0000-0000-0000E5930000}"/>
    <cellStyle name="RowTitles-Detail 4 5 3 3 2 3" xfId="32574" xr:uid="{00000000-0005-0000-0000-0000E6930000}"/>
    <cellStyle name="RowTitles-Detail 4 5 3 3 3" xfId="17080" xr:uid="{00000000-0005-0000-0000-0000E7930000}"/>
    <cellStyle name="RowTitles-Detail 4 5 3 3 3 2" xfId="29746" xr:uid="{00000000-0005-0000-0000-0000E8930000}"/>
    <cellStyle name="RowTitles-Detail 4 5 3 3 3 2 2" xfId="38524" xr:uid="{00000000-0005-0000-0000-0000E9930000}"/>
    <cellStyle name="RowTitles-Detail 4 5 3 3 4" xfId="8435" xr:uid="{00000000-0005-0000-0000-0000EA930000}"/>
    <cellStyle name="RowTitles-Detail 4 5 3 3 4 2" xfId="26192" xr:uid="{00000000-0005-0000-0000-0000EB930000}"/>
    <cellStyle name="RowTitles-Detail 4 5 3 3 5" xfId="17874" xr:uid="{00000000-0005-0000-0000-0000EC930000}"/>
    <cellStyle name="RowTitles-Detail 4 5 3 4" xfId="9229" xr:uid="{00000000-0005-0000-0000-0000ED930000}"/>
    <cellStyle name="RowTitles-Detail 4 5 3 4 2" xfId="25031" xr:uid="{00000000-0005-0000-0000-0000EE930000}"/>
    <cellStyle name="RowTitles-Detail 4 5 3 5" xfId="14484" xr:uid="{00000000-0005-0000-0000-0000EF930000}"/>
    <cellStyle name="RowTitles-Detail 4 5 3 5 2" xfId="27176" xr:uid="{00000000-0005-0000-0000-0000F0930000}"/>
    <cellStyle name="RowTitles-Detail 4 5 3 5 2 2" xfId="36012" xr:uid="{00000000-0005-0000-0000-0000F1930000}"/>
    <cellStyle name="RowTitles-Detail 4 5 4" xfId="1317" xr:uid="{00000000-0005-0000-0000-0000F2930000}"/>
    <cellStyle name="RowTitles-Detail 4 5 4 2" xfId="3242" xr:uid="{00000000-0005-0000-0000-0000F3930000}"/>
    <cellStyle name="RowTitles-Detail 4 5 4 2 2" xfId="12883" xr:uid="{00000000-0005-0000-0000-0000F4930000}"/>
    <cellStyle name="RowTitles-Detail 4 5 4 2 2 2" xfId="23283" xr:uid="{00000000-0005-0000-0000-0000F5930000}"/>
    <cellStyle name="RowTitles-Detail 4 5 4 2 2 2 2" xfId="34820" xr:uid="{00000000-0005-0000-0000-0000F6930000}"/>
    <cellStyle name="RowTitles-Detail 4 5 4 2 2 3" xfId="32164" xr:uid="{00000000-0005-0000-0000-0000F7930000}"/>
    <cellStyle name="RowTitles-Detail 4 5 4 2 3" xfId="16530" xr:uid="{00000000-0005-0000-0000-0000F8930000}"/>
    <cellStyle name="RowTitles-Detail 4 5 4 2 3 2" xfId="29196" xr:uid="{00000000-0005-0000-0000-0000F9930000}"/>
    <cellStyle name="RowTitles-Detail 4 5 4 2 3 2 2" xfId="37983" xr:uid="{00000000-0005-0000-0000-0000FA930000}"/>
    <cellStyle name="RowTitles-Detail 4 5 4 2 4" xfId="7753" xr:uid="{00000000-0005-0000-0000-0000FB930000}"/>
    <cellStyle name="RowTitles-Detail 4 5 4 2 4 2" xfId="18039" xr:uid="{00000000-0005-0000-0000-0000FC930000}"/>
    <cellStyle name="RowTitles-Detail 4 5 4 2 5" xfId="18986" xr:uid="{00000000-0005-0000-0000-0000FD930000}"/>
    <cellStyle name="RowTitles-Detail 4 5 4 3" xfId="4095" xr:uid="{00000000-0005-0000-0000-0000FE930000}"/>
    <cellStyle name="RowTitles-Detail 4 5 4 3 2" xfId="13717" xr:uid="{00000000-0005-0000-0000-0000FF930000}"/>
    <cellStyle name="RowTitles-Detail 4 5 4 3 2 2" xfId="24068" xr:uid="{00000000-0005-0000-0000-000000940000}"/>
    <cellStyle name="RowTitles-Detail 4 5 4 3 2 2 2" xfId="35325" xr:uid="{00000000-0005-0000-0000-000001940000}"/>
    <cellStyle name="RowTitles-Detail 4 5 4 3 2 3" xfId="32746" xr:uid="{00000000-0005-0000-0000-000002940000}"/>
    <cellStyle name="RowTitles-Detail 4 5 4 3 3" xfId="17293" xr:uid="{00000000-0005-0000-0000-000003940000}"/>
    <cellStyle name="RowTitles-Detail 4 5 4 3 3 2" xfId="29959" xr:uid="{00000000-0005-0000-0000-000004940000}"/>
    <cellStyle name="RowTitles-Detail 4 5 4 3 3 2 2" xfId="38736" xr:uid="{00000000-0005-0000-0000-000005940000}"/>
    <cellStyle name="RowTitles-Detail 4 5 4 3 4" xfId="10076" xr:uid="{00000000-0005-0000-0000-000006940000}"/>
    <cellStyle name="RowTitles-Detail 4 5 4 3 4 2" xfId="24818" xr:uid="{00000000-0005-0000-0000-000007940000}"/>
    <cellStyle name="RowTitles-Detail 4 5 4 3 5" xfId="25826" xr:uid="{00000000-0005-0000-0000-000008940000}"/>
    <cellStyle name="RowTitles-Detail 4 5 4 4" xfId="10988" xr:uid="{00000000-0005-0000-0000-000009940000}"/>
    <cellStyle name="RowTitles-Detail 4 5 4 4 2" xfId="21426" xr:uid="{00000000-0005-0000-0000-00000A940000}"/>
    <cellStyle name="RowTitles-Detail 4 5 4 4 2 2" xfId="33610" xr:uid="{00000000-0005-0000-0000-00000B940000}"/>
    <cellStyle name="RowTitles-Detail 4 5 4 4 3" xfId="30761" xr:uid="{00000000-0005-0000-0000-00000C940000}"/>
    <cellStyle name="RowTitles-Detail 4 5 4 5" xfId="14695" xr:uid="{00000000-0005-0000-0000-00000D940000}"/>
    <cellStyle name="RowTitles-Detail 4 5 4 5 2" xfId="27379" xr:uid="{00000000-0005-0000-0000-00000E940000}"/>
    <cellStyle name="RowTitles-Detail 4 5 4 5 2 2" xfId="36207" xr:uid="{00000000-0005-0000-0000-00000F940000}"/>
    <cellStyle name="RowTitles-Detail 4 5 4 6" xfId="6206" xr:uid="{00000000-0005-0000-0000-000010940000}"/>
    <cellStyle name="RowTitles-Detail 4 5 4 6 2" xfId="17791" xr:uid="{00000000-0005-0000-0000-000011940000}"/>
    <cellStyle name="RowTitles-Detail 4 5 4 7" xfId="20643" xr:uid="{00000000-0005-0000-0000-000012940000}"/>
    <cellStyle name="RowTitles-Detail 4 5 5" xfId="1533" xr:uid="{00000000-0005-0000-0000-000013940000}"/>
    <cellStyle name="RowTitles-Detail 4 5 5 2" xfId="3243" xr:uid="{00000000-0005-0000-0000-000014940000}"/>
    <cellStyle name="RowTitles-Detail 4 5 5 2 2" xfId="12884" xr:uid="{00000000-0005-0000-0000-000015940000}"/>
    <cellStyle name="RowTitles-Detail 4 5 5 2 2 2" xfId="23284" xr:uid="{00000000-0005-0000-0000-000016940000}"/>
    <cellStyle name="RowTitles-Detail 4 5 5 2 2 2 2" xfId="34821" xr:uid="{00000000-0005-0000-0000-000017940000}"/>
    <cellStyle name="RowTitles-Detail 4 5 5 2 2 3" xfId="32165" xr:uid="{00000000-0005-0000-0000-000018940000}"/>
    <cellStyle name="RowTitles-Detail 4 5 5 2 3" xfId="16531" xr:uid="{00000000-0005-0000-0000-000019940000}"/>
    <cellStyle name="RowTitles-Detail 4 5 5 2 3 2" xfId="29197" xr:uid="{00000000-0005-0000-0000-00001A940000}"/>
    <cellStyle name="RowTitles-Detail 4 5 5 2 3 2 2" xfId="37984" xr:uid="{00000000-0005-0000-0000-00001B940000}"/>
    <cellStyle name="RowTitles-Detail 4 5 5 2 4" xfId="7754" xr:uid="{00000000-0005-0000-0000-00001C940000}"/>
    <cellStyle name="RowTitles-Detail 4 5 5 2 4 2" xfId="28159" xr:uid="{00000000-0005-0000-0000-00001D940000}"/>
    <cellStyle name="RowTitles-Detail 4 5 5 2 5" xfId="26033" xr:uid="{00000000-0005-0000-0000-00001E940000}"/>
    <cellStyle name="RowTitles-Detail 4 5 5 3" xfId="4311" xr:uid="{00000000-0005-0000-0000-00001F940000}"/>
    <cellStyle name="RowTitles-Detail 4 5 5 3 2" xfId="13933" xr:uid="{00000000-0005-0000-0000-000020940000}"/>
    <cellStyle name="RowTitles-Detail 4 5 5 3 2 2" xfId="24273" xr:uid="{00000000-0005-0000-0000-000021940000}"/>
    <cellStyle name="RowTitles-Detail 4 5 5 3 2 2 2" xfId="35465" xr:uid="{00000000-0005-0000-0000-000022940000}"/>
    <cellStyle name="RowTitles-Detail 4 5 5 3 2 3" xfId="32907" xr:uid="{00000000-0005-0000-0000-000023940000}"/>
    <cellStyle name="RowTitles-Detail 4 5 5 3 3" xfId="17491" xr:uid="{00000000-0005-0000-0000-000024940000}"/>
    <cellStyle name="RowTitles-Detail 4 5 5 3 3 2" xfId="30157" xr:uid="{00000000-0005-0000-0000-000025940000}"/>
    <cellStyle name="RowTitles-Detail 4 5 5 3 3 2 2" xfId="38934" xr:uid="{00000000-0005-0000-0000-000026940000}"/>
    <cellStyle name="RowTitles-Detail 4 5 5 3 4" xfId="10077" xr:uid="{00000000-0005-0000-0000-000027940000}"/>
    <cellStyle name="RowTitles-Detail 4 5 5 3 4 2" xfId="27667" xr:uid="{00000000-0005-0000-0000-000028940000}"/>
    <cellStyle name="RowTitles-Detail 4 5 5 3 5" xfId="20340" xr:uid="{00000000-0005-0000-0000-000029940000}"/>
    <cellStyle name="RowTitles-Detail 4 5 5 4" xfId="11204" xr:uid="{00000000-0005-0000-0000-00002A940000}"/>
    <cellStyle name="RowTitles-Detail 4 5 5 4 2" xfId="21634" xr:uid="{00000000-0005-0000-0000-00002B940000}"/>
    <cellStyle name="RowTitles-Detail 4 5 5 4 2 2" xfId="33750" xr:uid="{00000000-0005-0000-0000-00002C940000}"/>
    <cellStyle name="RowTitles-Detail 4 5 5 4 3" xfId="30922" xr:uid="{00000000-0005-0000-0000-00002D940000}"/>
    <cellStyle name="RowTitles-Detail 4 5 5 5" xfId="14911" xr:uid="{00000000-0005-0000-0000-00002E940000}"/>
    <cellStyle name="RowTitles-Detail 4 5 5 5 2" xfId="27586" xr:uid="{00000000-0005-0000-0000-00002F940000}"/>
    <cellStyle name="RowTitles-Detail 4 5 5 5 2 2" xfId="36405" xr:uid="{00000000-0005-0000-0000-000030940000}"/>
    <cellStyle name="RowTitles-Detail 4 5 5 6" xfId="6207" xr:uid="{00000000-0005-0000-0000-000031940000}"/>
    <cellStyle name="RowTitles-Detail 4 5 5 6 2" xfId="20111" xr:uid="{00000000-0005-0000-0000-000032940000}"/>
    <cellStyle name="RowTitles-Detail 4 5 5 7" xfId="20057" xr:uid="{00000000-0005-0000-0000-000033940000}"/>
    <cellStyle name="RowTitles-Detail 4 5 6" xfId="1735" xr:uid="{00000000-0005-0000-0000-000034940000}"/>
    <cellStyle name="RowTitles-Detail 4 5 6 2" xfId="3244" xr:uid="{00000000-0005-0000-0000-000035940000}"/>
    <cellStyle name="RowTitles-Detail 4 5 6 2 2" xfId="12885" xr:uid="{00000000-0005-0000-0000-000036940000}"/>
    <cellStyle name="RowTitles-Detail 4 5 6 2 2 2" xfId="23285" xr:uid="{00000000-0005-0000-0000-000037940000}"/>
    <cellStyle name="RowTitles-Detail 4 5 6 2 2 2 2" xfId="34822" xr:uid="{00000000-0005-0000-0000-000038940000}"/>
    <cellStyle name="RowTitles-Detail 4 5 6 2 2 3" xfId="32166" xr:uid="{00000000-0005-0000-0000-000039940000}"/>
    <cellStyle name="RowTitles-Detail 4 5 6 2 3" xfId="16532" xr:uid="{00000000-0005-0000-0000-00003A940000}"/>
    <cellStyle name="RowTitles-Detail 4 5 6 2 3 2" xfId="29198" xr:uid="{00000000-0005-0000-0000-00003B940000}"/>
    <cellStyle name="RowTitles-Detail 4 5 6 2 3 2 2" xfId="37985" xr:uid="{00000000-0005-0000-0000-00003C940000}"/>
    <cellStyle name="RowTitles-Detail 4 5 6 2 4" xfId="7755" xr:uid="{00000000-0005-0000-0000-00003D940000}"/>
    <cellStyle name="RowTitles-Detail 4 5 6 2 4 2" xfId="25258" xr:uid="{00000000-0005-0000-0000-00003E940000}"/>
    <cellStyle name="RowTitles-Detail 4 5 6 2 5" xfId="18842" xr:uid="{00000000-0005-0000-0000-00003F940000}"/>
    <cellStyle name="RowTitles-Detail 4 5 6 3" xfId="4513" xr:uid="{00000000-0005-0000-0000-000040940000}"/>
    <cellStyle name="RowTitles-Detail 4 5 6 3 2" xfId="14135" xr:uid="{00000000-0005-0000-0000-000041940000}"/>
    <cellStyle name="RowTitles-Detail 4 5 6 3 2 2" xfId="24466" xr:uid="{00000000-0005-0000-0000-000042940000}"/>
    <cellStyle name="RowTitles-Detail 4 5 6 3 2 2 2" xfId="35596" xr:uid="{00000000-0005-0000-0000-000043940000}"/>
    <cellStyle name="RowTitles-Detail 4 5 6 3 2 3" xfId="33059" xr:uid="{00000000-0005-0000-0000-000044940000}"/>
    <cellStyle name="RowTitles-Detail 4 5 6 3 3" xfId="17678" xr:uid="{00000000-0005-0000-0000-000045940000}"/>
    <cellStyle name="RowTitles-Detail 4 5 6 3 3 2" xfId="30344" xr:uid="{00000000-0005-0000-0000-000046940000}"/>
    <cellStyle name="RowTitles-Detail 4 5 6 3 3 2 2" xfId="39121" xr:uid="{00000000-0005-0000-0000-000047940000}"/>
    <cellStyle name="RowTitles-Detail 4 5 6 3 4" xfId="10078" xr:uid="{00000000-0005-0000-0000-000048940000}"/>
    <cellStyle name="RowTitles-Detail 4 5 6 3 4 2" xfId="18492" xr:uid="{00000000-0005-0000-0000-000049940000}"/>
    <cellStyle name="RowTitles-Detail 4 5 6 3 5" xfId="18871" xr:uid="{00000000-0005-0000-0000-00004A940000}"/>
    <cellStyle name="RowTitles-Detail 4 5 6 4" xfId="11406" xr:uid="{00000000-0005-0000-0000-00004B940000}"/>
    <cellStyle name="RowTitles-Detail 4 5 6 4 2" xfId="21830" xr:uid="{00000000-0005-0000-0000-00004C940000}"/>
    <cellStyle name="RowTitles-Detail 4 5 6 4 2 2" xfId="33881" xr:uid="{00000000-0005-0000-0000-00004D940000}"/>
    <cellStyle name="RowTitles-Detail 4 5 6 4 3" xfId="31074" xr:uid="{00000000-0005-0000-0000-00004E940000}"/>
    <cellStyle name="RowTitles-Detail 4 5 6 5" xfId="15113" xr:uid="{00000000-0005-0000-0000-00004F940000}"/>
    <cellStyle name="RowTitles-Detail 4 5 6 5 2" xfId="27781" xr:uid="{00000000-0005-0000-0000-000050940000}"/>
    <cellStyle name="RowTitles-Detail 4 5 6 5 2 2" xfId="36592" xr:uid="{00000000-0005-0000-0000-000051940000}"/>
    <cellStyle name="RowTitles-Detail 4 5 6 6" xfId="6208" xr:uid="{00000000-0005-0000-0000-000052940000}"/>
    <cellStyle name="RowTitles-Detail 4 5 6 6 2" xfId="19047" xr:uid="{00000000-0005-0000-0000-000053940000}"/>
    <cellStyle name="RowTitles-Detail 4 5 6 7" xfId="24642" xr:uid="{00000000-0005-0000-0000-000054940000}"/>
    <cellStyle name="RowTitles-Detail 4 5 7" xfId="3239" xr:uid="{00000000-0005-0000-0000-000055940000}"/>
    <cellStyle name="RowTitles-Detail 4 5 7 2" xfId="12880" xr:uid="{00000000-0005-0000-0000-000056940000}"/>
    <cellStyle name="RowTitles-Detail 4 5 7 2 2" xfId="23280" xr:uid="{00000000-0005-0000-0000-000057940000}"/>
    <cellStyle name="RowTitles-Detail 4 5 7 2 2 2" xfId="34817" xr:uid="{00000000-0005-0000-0000-000058940000}"/>
    <cellStyle name="RowTitles-Detail 4 5 7 2 3" xfId="32161" xr:uid="{00000000-0005-0000-0000-000059940000}"/>
    <cellStyle name="RowTitles-Detail 4 5 7 3" xfId="16527" xr:uid="{00000000-0005-0000-0000-00005A940000}"/>
    <cellStyle name="RowTitles-Detail 4 5 7 3 2" xfId="29193" xr:uid="{00000000-0005-0000-0000-00005B940000}"/>
    <cellStyle name="RowTitles-Detail 4 5 7 3 2 2" xfId="37980" xr:uid="{00000000-0005-0000-0000-00005C940000}"/>
    <cellStyle name="RowTitles-Detail 4 5 7 4" xfId="6489" xr:uid="{00000000-0005-0000-0000-00005D940000}"/>
    <cellStyle name="RowTitles-Detail 4 5 7 4 2" xfId="18854" xr:uid="{00000000-0005-0000-0000-00005E940000}"/>
    <cellStyle name="RowTitles-Detail 4 5 7 5" xfId="20210" xr:uid="{00000000-0005-0000-0000-00005F940000}"/>
    <cellStyle name="RowTitles-Detail 4 5 8" xfId="3326" xr:uid="{00000000-0005-0000-0000-000060940000}"/>
    <cellStyle name="RowTitles-Detail 4 5 8 2" xfId="12967" xr:uid="{00000000-0005-0000-0000-000061940000}"/>
    <cellStyle name="RowTitles-Detail 4 5 8 2 2" xfId="23337" xr:uid="{00000000-0005-0000-0000-000062940000}"/>
    <cellStyle name="RowTitles-Detail 4 5 8 2 2 2" xfId="34864" xr:uid="{00000000-0005-0000-0000-000063940000}"/>
    <cellStyle name="RowTitles-Detail 4 5 8 2 3" xfId="32211" xr:uid="{00000000-0005-0000-0000-000064940000}"/>
    <cellStyle name="RowTitles-Detail 4 5 8 3" xfId="16580" xr:uid="{00000000-0005-0000-0000-000065940000}"/>
    <cellStyle name="RowTitles-Detail 4 5 8 3 2" xfId="29246" xr:uid="{00000000-0005-0000-0000-000066940000}"/>
    <cellStyle name="RowTitles-Detail 4 5 8 3 2 2" xfId="38033" xr:uid="{00000000-0005-0000-0000-000067940000}"/>
    <cellStyle name="RowTitles-Detail 4 5 8 4" xfId="8865" xr:uid="{00000000-0005-0000-0000-000068940000}"/>
    <cellStyle name="RowTitles-Detail 4 5 8 4 2" xfId="26131" xr:uid="{00000000-0005-0000-0000-000069940000}"/>
    <cellStyle name="RowTitles-Detail 4 5 8 5" xfId="25315" xr:uid="{00000000-0005-0000-0000-00006A940000}"/>
    <cellStyle name="RowTitles-Detail 4 5 9" xfId="10284" xr:uid="{00000000-0005-0000-0000-00006B940000}"/>
    <cellStyle name="RowTitles-Detail 4 5 9 2" xfId="26546" xr:uid="{00000000-0005-0000-0000-00006C940000}"/>
    <cellStyle name="RowTitles-Detail 4 5 9 2 2" xfId="35760" xr:uid="{00000000-0005-0000-0000-00006D940000}"/>
    <cellStyle name="RowTitles-Detail 4 5_STUD aligned by INSTIT" xfId="5108" xr:uid="{00000000-0005-0000-0000-00006E940000}"/>
    <cellStyle name="RowTitles-Detail 4 6" xfId="380" xr:uid="{00000000-0005-0000-0000-00006F940000}"/>
    <cellStyle name="RowTitles-Detail 4 6 2" xfId="736" xr:uid="{00000000-0005-0000-0000-000070940000}"/>
    <cellStyle name="RowTitles-Detail 4 6 2 2" xfId="3246" xr:uid="{00000000-0005-0000-0000-000071940000}"/>
    <cellStyle name="RowTitles-Detail 4 6 2 2 2" xfId="12887" xr:uid="{00000000-0005-0000-0000-000072940000}"/>
    <cellStyle name="RowTitles-Detail 4 6 2 2 2 2" xfId="23287" xr:uid="{00000000-0005-0000-0000-000073940000}"/>
    <cellStyle name="RowTitles-Detail 4 6 2 2 2 2 2" xfId="34824" xr:uid="{00000000-0005-0000-0000-000074940000}"/>
    <cellStyle name="RowTitles-Detail 4 6 2 2 2 3" xfId="32168" xr:uid="{00000000-0005-0000-0000-000075940000}"/>
    <cellStyle name="RowTitles-Detail 4 6 2 2 3" xfId="16534" xr:uid="{00000000-0005-0000-0000-000076940000}"/>
    <cellStyle name="RowTitles-Detail 4 6 2 2 3 2" xfId="29200" xr:uid="{00000000-0005-0000-0000-000077940000}"/>
    <cellStyle name="RowTitles-Detail 4 6 2 2 3 2 2" xfId="37987" xr:uid="{00000000-0005-0000-0000-000078940000}"/>
    <cellStyle name="RowTitles-Detail 4 6 2 2 4" xfId="6707" xr:uid="{00000000-0005-0000-0000-000079940000}"/>
    <cellStyle name="RowTitles-Detail 4 6 2 2 4 2" xfId="25843" xr:uid="{00000000-0005-0000-0000-00007A940000}"/>
    <cellStyle name="RowTitles-Detail 4 6 2 2 5" xfId="18360" xr:uid="{00000000-0005-0000-0000-00007B940000}"/>
    <cellStyle name="RowTitles-Detail 4 6 2 3" xfId="3517" xr:uid="{00000000-0005-0000-0000-00007C940000}"/>
    <cellStyle name="RowTitles-Detail 4 6 2 3 2" xfId="13149" xr:uid="{00000000-0005-0000-0000-00007D940000}"/>
    <cellStyle name="RowTitles-Detail 4 6 2 3 2 2" xfId="23518" xr:uid="{00000000-0005-0000-0000-00007E940000}"/>
    <cellStyle name="RowTitles-Detail 4 6 2 3 2 2 2" xfId="34968" xr:uid="{00000000-0005-0000-0000-00007F940000}"/>
    <cellStyle name="RowTitles-Detail 4 6 2 3 2 3" xfId="32331" xr:uid="{00000000-0005-0000-0000-000080940000}"/>
    <cellStyle name="RowTitles-Detail 4 6 2 3 3" xfId="16760" xr:uid="{00000000-0005-0000-0000-000081940000}"/>
    <cellStyle name="RowTitles-Detail 4 6 2 3 3 2" xfId="29426" xr:uid="{00000000-0005-0000-0000-000082940000}"/>
    <cellStyle name="RowTitles-Detail 4 6 2 3 3 2 2" xfId="38207" xr:uid="{00000000-0005-0000-0000-000083940000}"/>
    <cellStyle name="RowTitles-Detail 4 6 2 3 4" xfId="8213" xr:uid="{00000000-0005-0000-0000-000084940000}"/>
    <cellStyle name="RowTitles-Detail 4 6 2 3 4 2" xfId="20323" xr:uid="{00000000-0005-0000-0000-000085940000}"/>
    <cellStyle name="RowTitles-Detail 4 6 2 3 5" xfId="26616" xr:uid="{00000000-0005-0000-0000-000086940000}"/>
    <cellStyle name="RowTitles-Detail 4 6 2 4" xfId="7817" xr:uid="{00000000-0005-0000-0000-000087940000}"/>
    <cellStyle name="RowTitles-Detail 4 6 2 4 2" xfId="24990" xr:uid="{00000000-0005-0000-0000-000088940000}"/>
    <cellStyle name="RowTitles-Detail 4 6 2 5" xfId="10519" xr:uid="{00000000-0005-0000-0000-000089940000}"/>
    <cellStyle name="RowTitles-Detail 4 6 2 5 2" xfId="21016" xr:uid="{00000000-0005-0000-0000-00008A940000}"/>
    <cellStyle name="RowTitles-Detail 4 6 2 5 2 2" xfId="33391" xr:uid="{00000000-0005-0000-0000-00008B940000}"/>
    <cellStyle name="RowTitles-Detail 4 6 2 5 3" xfId="30502" xr:uid="{00000000-0005-0000-0000-00008C940000}"/>
    <cellStyle name="RowTitles-Detail 4 6 2 6" xfId="10290" xr:uid="{00000000-0005-0000-0000-00008D940000}"/>
    <cellStyle name="RowTitles-Detail 4 6 2 6 2" xfId="26424" xr:uid="{00000000-0005-0000-0000-00008E940000}"/>
    <cellStyle name="RowTitles-Detail 4 6 2 6 2 2" xfId="35754" xr:uid="{00000000-0005-0000-0000-00008F940000}"/>
    <cellStyle name="RowTitles-Detail 4 6 3" xfId="1015" xr:uid="{00000000-0005-0000-0000-000090940000}"/>
    <cellStyle name="RowTitles-Detail 4 6 3 2" xfId="3247" xr:uid="{00000000-0005-0000-0000-000091940000}"/>
    <cellStyle name="RowTitles-Detail 4 6 3 2 2" xfId="12888" xr:uid="{00000000-0005-0000-0000-000092940000}"/>
    <cellStyle name="RowTitles-Detail 4 6 3 2 2 2" xfId="23288" xr:uid="{00000000-0005-0000-0000-000093940000}"/>
    <cellStyle name="RowTitles-Detail 4 6 3 2 2 2 2" xfId="34825" xr:uid="{00000000-0005-0000-0000-000094940000}"/>
    <cellStyle name="RowTitles-Detail 4 6 3 2 2 3" xfId="32169" xr:uid="{00000000-0005-0000-0000-000095940000}"/>
    <cellStyle name="RowTitles-Detail 4 6 3 2 3" xfId="16535" xr:uid="{00000000-0005-0000-0000-000096940000}"/>
    <cellStyle name="RowTitles-Detail 4 6 3 2 3 2" xfId="29201" xr:uid="{00000000-0005-0000-0000-000097940000}"/>
    <cellStyle name="RowTitles-Detail 4 6 3 2 3 2 2" xfId="37988" xr:uid="{00000000-0005-0000-0000-000098940000}"/>
    <cellStyle name="RowTitles-Detail 4 6 3 2 4" xfId="6862" xr:uid="{00000000-0005-0000-0000-000099940000}"/>
    <cellStyle name="RowTitles-Detail 4 6 3 2 4 2" xfId="19052" xr:uid="{00000000-0005-0000-0000-00009A940000}"/>
    <cellStyle name="RowTitles-Detail 4 6 3 2 5" xfId="26258" xr:uid="{00000000-0005-0000-0000-00009B940000}"/>
    <cellStyle name="RowTitles-Detail 4 6 3 3" xfId="3793" xr:uid="{00000000-0005-0000-0000-00009C940000}"/>
    <cellStyle name="RowTitles-Detail 4 6 3 3 2" xfId="13420" xr:uid="{00000000-0005-0000-0000-00009D940000}"/>
    <cellStyle name="RowTitles-Detail 4 6 3 3 2 2" xfId="23783" xr:uid="{00000000-0005-0000-0000-00009E940000}"/>
    <cellStyle name="RowTitles-Detail 4 6 3 3 2 2 2" xfId="35133" xr:uid="{00000000-0005-0000-0000-00009F940000}"/>
    <cellStyle name="RowTitles-Detail 4 6 3 3 2 3" xfId="32524" xr:uid="{00000000-0005-0000-0000-0000A0940000}"/>
    <cellStyle name="RowTitles-Detail 4 6 3 3 3" xfId="17015" xr:uid="{00000000-0005-0000-0000-0000A1940000}"/>
    <cellStyle name="RowTitles-Detail 4 6 3 3 3 2" xfId="29681" xr:uid="{00000000-0005-0000-0000-0000A2940000}"/>
    <cellStyle name="RowTitles-Detail 4 6 3 3 3 2 2" xfId="38460" xr:uid="{00000000-0005-0000-0000-0000A3940000}"/>
    <cellStyle name="RowTitles-Detail 4 6 3 3 4" xfId="8368" xr:uid="{00000000-0005-0000-0000-0000A4940000}"/>
    <cellStyle name="RowTitles-Detail 4 6 3 3 4 2" xfId="20312" xr:uid="{00000000-0005-0000-0000-0000A5940000}"/>
    <cellStyle name="RowTitles-Detail 4 6 3 3 5" xfId="24804" xr:uid="{00000000-0005-0000-0000-0000A6940000}"/>
    <cellStyle name="RowTitles-Detail 4 6 3 4" xfId="9161" xr:uid="{00000000-0005-0000-0000-0000A7940000}"/>
    <cellStyle name="RowTitles-Detail 4 6 3 4 2" xfId="19511" xr:uid="{00000000-0005-0000-0000-0000A8940000}"/>
    <cellStyle name="RowTitles-Detail 4 6 3 5" xfId="14418" xr:uid="{00000000-0005-0000-0000-0000A9940000}"/>
    <cellStyle name="RowTitles-Detail 4 6 3 5 2" xfId="27112" xr:uid="{00000000-0005-0000-0000-0000AA940000}"/>
    <cellStyle name="RowTitles-Detail 4 6 3 5 2 2" xfId="35950" xr:uid="{00000000-0005-0000-0000-0000AB940000}"/>
    <cellStyle name="RowTitles-Detail 4 6 3 6" xfId="5369" xr:uid="{00000000-0005-0000-0000-0000AC940000}"/>
    <cellStyle name="RowTitles-Detail 4 6 3 6 2" xfId="9014" xr:uid="{00000000-0005-0000-0000-0000AD940000}"/>
    <cellStyle name="RowTitles-Detail 4 6 3 7" xfId="26113" xr:uid="{00000000-0005-0000-0000-0000AE940000}"/>
    <cellStyle name="RowTitles-Detail 4 6 4" xfId="1248" xr:uid="{00000000-0005-0000-0000-0000AF940000}"/>
    <cellStyle name="RowTitles-Detail 4 6 4 2" xfId="3248" xr:uid="{00000000-0005-0000-0000-0000B0940000}"/>
    <cellStyle name="RowTitles-Detail 4 6 4 2 2" xfId="12889" xr:uid="{00000000-0005-0000-0000-0000B1940000}"/>
    <cellStyle name="RowTitles-Detail 4 6 4 2 2 2" xfId="23289" xr:uid="{00000000-0005-0000-0000-0000B2940000}"/>
    <cellStyle name="RowTitles-Detail 4 6 4 2 2 2 2" xfId="34826" xr:uid="{00000000-0005-0000-0000-0000B3940000}"/>
    <cellStyle name="RowTitles-Detail 4 6 4 2 2 3" xfId="32170" xr:uid="{00000000-0005-0000-0000-0000B4940000}"/>
    <cellStyle name="RowTitles-Detail 4 6 4 2 3" xfId="16536" xr:uid="{00000000-0005-0000-0000-0000B5940000}"/>
    <cellStyle name="RowTitles-Detail 4 6 4 2 3 2" xfId="29202" xr:uid="{00000000-0005-0000-0000-0000B6940000}"/>
    <cellStyle name="RowTitles-Detail 4 6 4 2 3 2 2" xfId="37989" xr:uid="{00000000-0005-0000-0000-0000B7940000}"/>
    <cellStyle name="RowTitles-Detail 4 6 4 2 4" xfId="7087" xr:uid="{00000000-0005-0000-0000-0000B8940000}"/>
    <cellStyle name="RowTitles-Detail 4 6 4 2 4 2" xfId="26102" xr:uid="{00000000-0005-0000-0000-0000B9940000}"/>
    <cellStyle name="RowTitles-Detail 4 6 4 2 5" xfId="19486" xr:uid="{00000000-0005-0000-0000-0000BA940000}"/>
    <cellStyle name="RowTitles-Detail 4 6 4 3" xfId="4026" xr:uid="{00000000-0005-0000-0000-0000BB940000}"/>
    <cellStyle name="RowTitles-Detail 4 6 4 3 2" xfId="13648" xr:uid="{00000000-0005-0000-0000-0000BC940000}"/>
    <cellStyle name="RowTitles-Detail 4 6 4 3 2 2" xfId="24001" xr:uid="{00000000-0005-0000-0000-0000BD940000}"/>
    <cellStyle name="RowTitles-Detail 4 6 4 3 2 2 2" xfId="35281" xr:uid="{00000000-0005-0000-0000-0000BE940000}"/>
    <cellStyle name="RowTitles-Detail 4 6 4 3 2 3" xfId="32695" xr:uid="{00000000-0005-0000-0000-0000BF940000}"/>
    <cellStyle name="RowTitles-Detail 4 6 4 3 3" xfId="17228" xr:uid="{00000000-0005-0000-0000-0000C0940000}"/>
    <cellStyle name="RowTitles-Detail 4 6 4 3 3 2" xfId="29894" xr:uid="{00000000-0005-0000-0000-0000C1940000}"/>
    <cellStyle name="RowTitles-Detail 4 6 4 3 3 2 2" xfId="38671" xr:uid="{00000000-0005-0000-0000-0000C2940000}"/>
    <cellStyle name="RowTitles-Detail 4 6 4 3 4" xfId="8595" xr:uid="{00000000-0005-0000-0000-0000C3940000}"/>
    <cellStyle name="RowTitles-Detail 4 6 4 3 4 2" xfId="26451" xr:uid="{00000000-0005-0000-0000-0000C4940000}"/>
    <cellStyle name="RowTitles-Detail 4 6 4 3 5" xfId="26508" xr:uid="{00000000-0005-0000-0000-0000C5940000}"/>
    <cellStyle name="RowTitles-Detail 4 6 4 4" xfId="9391" xr:uid="{00000000-0005-0000-0000-0000C6940000}"/>
    <cellStyle name="RowTitles-Detail 4 6 4 4 2" xfId="19300" xr:uid="{00000000-0005-0000-0000-0000C7940000}"/>
    <cellStyle name="RowTitles-Detail 4 6 4 5" xfId="10919" xr:uid="{00000000-0005-0000-0000-0000C8940000}"/>
    <cellStyle name="RowTitles-Detail 4 6 4 5 2" xfId="21360" xr:uid="{00000000-0005-0000-0000-0000C9940000}"/>
    <cellStyle name="RowTitles-Detail 4 6 4 5 2 2" xfId="33566" xr:uid="{00000000-0005-0000-0000-0000CA940000}"/>
    <cellStyle name="RowTitles-Detail 4 6 4 5 3" xfId="30710" xr:uid="{00000000-0005-0000-0000-0000CB940000}"/>
    <cellStyle name="RowTitles-Detail 4 6 4 6" xfId="14626" xr:uid="{00000000-0005-0000-0000-0000CC940000}"/>
    <cellStyle name="RowTitles-Detail 4 6 4 6 2" xfId="27312" xr:uid="{00000000-0005-0000-0000-0000CD940000}"/>
    <cellStyle name="RowTitles-Detail 4 6 4 6 2 2" xfId="36142" xr:uid="{00000000-0005-0000-0000-0000CE940000}"/>
    <cellStyle name="RowTitles-Detail 4 6 4 7" xfId="5546" xr:uid="{00000000-0005-0000-0000-0000CF940000}"/>
    <cellStyle name="RowTitles-Detail 4 6 4 7 2" xfId="19671" xr:uid="{00000000-0005-0000-0000-0000D0940000}"/>
    <cellStyle name="RowTitles-Detail 4 6 4 8" xfId="25156" xr:uid="{00000000-0005-0000-0000-0000D1940000}"/>
    <cellStyle name="RowTitles-Detail 4 6 5" xfId="1465" xr:uid="{00000000-0005-0000-0000-0000D2940000}"/>
    <cellStyle name="RowTitles-Detail 4 6 5 2" xfId="3249" xr:uid="{00000000-0005-0000-0000-0000D3940000}"/>
    <cellStyle name="RowTitles-Detail 4 6 5 2 2" xfId="12890" xr:uid="{00000000-0005-0000-0000-0000D4940000}"/>
    <cellStyle name="RowTitles-Detail 4 6 5 2 2 2" xfId="23290" xr:uid="{00000000-0005-0000-0000-0000D5940000}"/>
    <cellStyle name="RowTitles-Detail 4 6 5 2 2 2 2" xfId="34827" xr:uid="{00000000-0005-0000-0000-0000D6940000}"/>
    <cellStyle name="RowTitles-Detail 4 6 5 2 2 3" xfId="32171" xr:uid="{00000000-0005-0000-0000-0000D7940000}"/>
    <cellStyle name="RowTitles-Detail 4 6 5 2 3" xfId="16537" xr:uid="{00000000-0005-0000-0000-0000D8940000}"/>
    <cellStyle name="RowTitles-Detail 4 6 5 2 3 2" xfId="29203" xr:uid="{00000000-0005-0000-0000-0000D9940000}"/>
    <cellStyle name="RowTitles-Detail 4 6 5 2 3 2 2" xfId="37990" xr:uid="{00000000-0005-0000-0000-0000DA940000}"/>
    <cellStyle name="RowTitles-Detail 4 6 5 2 4" xfId="7756" xr:uid="{00000000-0005-0000-0000-0000DB940000}"/>
    <cellStyle name="RowTitles-Detail 4 6 5 2 4 2" xfId="26049" xr:uid="{00000000-0005-0000-0000-0000DC940000}"/>
    <cellStyle name="RowTitles-Detail 4 6 5 2 5" xfId="25942" xr:uid="{00000000-0005-0000-0000-0000DD940000}"/>
    <cellStyle name="RowTitles-Detail 4 6 5 3" xfId="4243" xr:uid="{00000000-0005-0000-0000-0000DE940000}"/>
    <cellStyle name="RowTitles-Detail 4 6 5 3 2" xfId="13865" xr:uid="{00000000-0005-0000-0000-0000DF940000}"/>
    <cellStyle name="RowTitles-Detail 4 6 5 3 2 2" xfId="24208" xr:uid="{00000000-0005-0000-0000-0000E0940000}"/>
    <cellStyle name="RowTitles-Detail 4 6 5 3 2 2 2" xfId="35422" xr:uid="{00000000-0005-0000-0000-0000E1940000}"/>
    <cellStyle name="RowTitles-Detail 4 6 5 3 2 3" xfId="32857" xr:uid="{00000000-0005-0000-0000-0000E2940000}"/>
    <cellStyle name="RowTitles-Detail 4 6 5 3 3" xfId="17427" xr:uid="{00000000-0005-0000-0000-0000E3940000}"/>
    <cellStyle name="RowTitles-Detail 4 6 5 3 3 2" xfId="30093" xr:uid="{00000000-0005-0000-0000-0000E4940000}"/>
    <cellStyle name="RowTitles-Detail 4 6 5 3 3 2 2" xfId="38870" xr:uid="{00000000-0005-0000-0000-0000E5940000}"/>
    <cellStyle name="RowTitles-Detail 4 6 5 3 4" xfId="10079" xr:uid="{00000000-0005-0000-0000-0000E6940000}"/>
    <cellStyle name="RowTitles-Detail 4 6 5 3 4 2" xfId="26256" xr:uid="{00000000-0005-0000-0000-0000E7940000}"/>
    <cellStyle name="RowTitles-Detail 4 6 5 3 5" xfId="25404" xr:uid="{00000000-0005-0000-0000-0000E8940000}"/>
    <cellStyle name="RowTitles-Detail 4 6 5 4" xfId="11136" xr:uid="{00000000-0005-0000-0000-0000E9940000}"/>
    <cellStyle name="RowTitles-Detail 4 6 5 4 2" xfId="21568" xr:uid="{00000000-0005-0000-0000-0000EA940000}"/>
    <cellStyle name="RowTitles-Detail 4 6 5 4 2 2" xfId="33707" xr:uid="{00000000-0005-0000-0000-0000EB940000}"/>
    <cellStyle name="RowTitles-Detail 4 6 5 4 3" xfId="30872" xr:uid="{00000000-0005-0000-0000-0000EC940000}"/>
    <cellStyle name="RowTitles-Detail 4 6 5 5" xfId="14843" xr:uid="{00000000-0005-0000-0000-0000ED940000}"/>
    <cellStyle name="RowTitles-Detail 4 6 5 5 2" xfId="27521" xr:uid="{00000000-0005-0000-0000-0000EE940000}"/>
    <cellStyle name="RowTitles-Detail 4 6 5 5 2 2" xfId="36341" xr:uid="{00000000-0005-0000-0000-0000EF940000}"/>
    <cellStyle name="RowTitles-Detail 4 6 5 6" xfId="6209" xr:uid="{00000000-0005-0000-0000-0000F0940000}"/>
    <cellStyle name="RowTitles-Detail 4 6 5 6 2" xfId="19762" xr:uid="{00000000-0005-0000-0000-0000F1940000}"/>
    <cellStyle name="RowTitles-Detail 4 6 5 7" xfId="17986" xr:uid="{00000000-0005-0000-0000-0000F2940000}"/>
    <cellStyle name="RowTitles-Detail 4 6 6" xfId="1667" xr:uid="{00000000-0005-0000-0000-0000F3940000}"/>
    <cellStyle name="RowTitles-Detail 4 6 6 2" xfId="3250" xr:uid="{00000000-0005-0000-0000-0000F4940000}"/>
    <cellStyle name="RowTitles-Detail 4 6 6 2 2" xfId="12891" xr:uid="{00000000-0005-0000-0000-0000F5940000}"/>
    <cellStyle name="RowTitles-Detail 4 6 6 2 2 2" xfId="23291" xr:uid="{00000000-0005-0000-0000-0000F6940000}"/>
    <cellStyle name="RowTitles-Detail 4 6 6 2 2 2 2" xfId="34828" xr:uid="{00000000-0005-0000-0000-0000F7940000}"/>
    <cellStyle name="RowTitles-Detail 4 6 6 2 2 3" xfId="32172" xr:uid="{00000000-0005-0000-0000-0000F8940000}"/>
    <cellStyle name="RowTitles-Detail 4 6 6 2 3" xfId="16538" xr:uid="{00000000-0005-0000-0000-0000F9940000}"/>
    <cellStyle name="RowTitles-Detail 4 6 6 2 3 2" xfId="29204" xr:uid="{00000000-0005-0000-0000-0000FA940000}"/>
    <cellStyle name="RowTitles-Detail 4 6 6 2 3 2 2" xfId="37991" xr:uid="{00000000-0005-0000-0000-0000FB940000}"/>
    <cellStyle name="RowTitles-Detail 4 6 6 2 4" xfId="7757" xr:uid="{00000000-0005-0000-0000-0000FC940000}"/>
    <cellStyle name="RowTitles-Detail 4 6 6 2 4 2" xfId="28157" xr:uid="{00000000-0005-0000-0000-0000FD940000}"/>
    <cellStyle name="RowTitles-Detail 4 6 6 2 5" xfId="25196" xr:uid="{00000000-0005-0000-0000-0000FE940000}"/>
    <cellStyle name="RowTitles-Detail 4 6 6 3" xfId="4445" xr:uid="{00000000-0005-0000-0000-0000FF940000}"/>
    <cellStyle name="RowTitles-Detail 4 6 6 3 2" xfId="14067" xr:uid="{00000000-0005-0000-0000-000000950000}"/>
    <cellStyle name="RowTitles-Detail 4 6 6 3 2 2" xfId="24401" xr:uid="{00000000-0005-0000-0000-000001950000}"/>
    <cellStyle name="RowTitles-Detail 4 6 6 3 2 2 2" xfId="35553" xr:uid="{00000000-0005-0000-0000-000002950000}"/>
    <cellStyle name="RowTitles-Detail 4 6 6 3 2 3" xfId="33009" xr:uid="{00000000-0005-0000-0000-000003950000}"/>
    <cellStyle name="RowTitles-Detail 4 6 6 3 3" xfId="17614" xr:uid="{00000000-0005-0000-0000-000004950000}"/>
    <cellStyle name="RowTitles-Detail 4 6 6 3 3 2" xfId="30280" xr:uid="{00000000-0005-0000-0000-000005950000}"/>
    <cellStyle name="RowTitles-Detail 4 6 6 3 3 2 2" xfId="39057" xr:uid="{00000000-0005-0000-0000-000006950000}"/>
    <cellStyle name="RowTitles-Detail 4 6 6 3 4" xfId="10080" xr:uid="{00000000-0005-0000-0000-000007950000}"/>
    <cellStyle name="RowTitles-Detail 4 6 6 3 4 2" xfId="26796" xr:uid="{00000000-0005-0000-0000-000008950000}"/>
    <cellStyle name="RowTitles-Detail 4 6 6 3 5" xfId="20841" xr:uid="{00000000-0005-0000-0000-000009950000}"/>
    <cellStyle name="RowTitles-Detail 4 6 6 4" xfId="11338" xr:uid="{00000000-0005-0000-0000-00000A950000}"/>
    <cellStyle name="RowTitles-Detail 4 6 6 4 2" xfId="21764" xr:uid="{00000000-0005-0000-0000-00000B950000}"/>
    <cellStyle name="RowTitles-Detail 4 6 6 4 2 2" xfId="33838" xr:uid="{00000000-0005-0000-0000-00000C950000}"/>
    <cellStyle name="RowTitles-Detail 4 6 6 4 3" xfId="31024" xr:uid="{00000000-0005-0000-0000-00000D950000}"/>
    <cellStyle name="RowTitles-Detail 4 6 6 5" xfId="15045" xr:uid="{00000000-0005-0000-0000-00000E950000}"/>
    <cellStyle name="RowTitles-Detail 4 6 6 5 2" xfId="27715" xr:uid="{00000000-0005-0000-0000-00000F950000}"/>
    <cellStyle name="RowTitles-Detail 4 6 6 5 2 2" xfId="36528" xr:uid="{00000000-0005-0000-0000-000010950000}"/>
    <cellStyle name="RowTitles-Detail 4 6 6 6" xfId="6210" xr:uid="{00000000-0005-0000-0000-000011950000}"/>
    <cellStyle name="RowTitles-Detail 4 6 6 6 2" xfId="19863" xr:uid="{00000000-0005-0000-0000-000012950000}"/>
    <cellStyle name="RowTitles-Detail 4 6 6 7" xfId="18704" xr:uid="{00000000-0005-0000-0000-000013950000}"/>
    <cellStyle name="RowTitles-Detail 4 6 7" xfId="3245" xr:uid="{00000000-0005-0000-0000-000014950000}"/>
    <cellStyle name="RowTitles-Detail 4 6 7 2" xfId="12886" xr:uid="{00000000-0005-0000-0000-000015950000}"/>
    <cellStyle name="RowTitles-Detail 4 6 7 2 2" xfId="23286" xr:uid="{00000000-0005-0000-0000-000016950000}"/>
    <cellStyle name="RowTitles-Detail 4 6 7 2 2 2" xfId="34823" xr:uid="{00000000-0005-0000-0000-000017950000}"/>
    <cellStyle name="RowTitles-Detail 4 6 7 2 3" xfId="32167" xr:uid="{00000000-0005-0000-0000-000018950000}"/>
    <cellStyle name="RowTitles-Detail 4 6 7 3" xfId="16533" xr:uid="{00000000-0005-0000-0000-000019950000}"/>
    <cellStyle name="RowTitles-Detail 4 6 7 3 2" xfId="29199" xr:uid="{00000000-0005-0000-0000-00001A950000}"/>
    <cellStyle name="RowTitles-Detail 4 6 7 3 2 2" xfId="37986" xr:uid="{00000000-0005-0000-0000-00001B950000}"/>
    <cellStyle name="RowTitles-Detail 4 6 7 4" xfId="6423" xr:uid="{00000000-0005-0000-0000-00001C950000}"/>
    <cellStyle name="RowTitles-Detail 4 6 7 4 2" xfId="25125" xr:uid="{00000000-0005-0000-0000-00001D950000}"/>
    <cellStyle name="RowTitles-Detail 4 6 7 5" xfId="25673" xr:uid="{00000000-0005-0000-0000-00001E950000}"/>
    <cellStyle name="RowTitles-Detail 4 6 8" xfId="8907" xr:uid="{00000000-0005-0000-0000-00001F950000}"/>
    <cellStyle name="RowTitles-Detail 4 6 8 2" xfId="21281" xr:uid="{00000000-0005-0000-0000-000020950000}"/>
    <cellStyle name="RowTitles-Detail 4 6 9" xfId="10337" xr:uid="{00000000-0005-0000-0000-000021950000}"/>
    <cellStyle name="RowTitles-Detail 4 6 9 2" xfId="18961" xr:uid="{00000000-0005-0000-0000-000022950000}"/>
    <cellStyle name="RowTitles-Detail 4 6 9 2 2" xfId="33209" xr:uid="{00000000-0005-0000-0000-000023950000}"/>
    <cellStyle name="RowTitles-Detail 4 6_STUD aligned by INSTIT" xfId="5109" xr:uid="{00000000-0005-0000-0000-000024950000}"/>
    <cellStyle name="RowTitles-Detail 4 7" xfId="615" xr:uid="{00000000-0005-0000-0000-000025950000}"/>
    <cellStyle name="RowTitles-Detail 4 7 2" xfId="3251" xr:uid="{00000000-0005-0000-0000-000026950000}"/>
    <cellStyle name="RowTitles-Detail 4 7 2 2" xfId="12892" xr:uid="{00000000-0005-0000-0000-000027950000}"/>
    <cellStyle name="RowTitles-Detail 4 7 2 2 2" xfId="23292" xr:uid="{00000000-0005-0000-0000-000028950000}"/>
    <cellStyle name="RowTitles-Detail 4 7 2 2 2 2" xfId="34829" xr:uid="{00000000-0005-0000-0000-000029950000}"/>
    <cellStyle name="RowTitles-Detail 4 7 2 2 3" xfId="32173" xr:uid="{00000000-0005-0000-0000-00002A950000}"/>
    <cellStyle name="RowTitles-Detail 4 7 2 3" xfId="16539" xr:uid="{00000000-0005-0000-0000-00002B950000}"/>
    <cellStyle name="RowTitles-Detail 4 7 2 3 2" xfId="29205" xr:uid="{00000000-0005-0000-0000-00002C950000}"/>
    <cellStyle name="RowTitles-Detail 4 7 2 3 2 2" xfId="37992" xr:uid="{00000000-0005-0000-0000-00002D950000}"/>
    <cellStyle name="RowTitles-Detail 4 7 2 4" xfId="6624" xr:uid="{00000000-0005-0000-0000-00002E950000}"/>
    <cellStyle name="RowTitles-Detail 4 7 2 4 2" xfId="25246" xr:uid="{00000000-0005-0000-0000-00002F950000}"/>
    <cellStyle name="RowTitles-Detail 4 7 2 5" xfId="17830" xr:uid="{00000000-0005-0000-0000-000030950000}"/>
    <cellStyle name="RowTitles-Detail 4 7 3" xfId="3428" xr:uid="{00000000-0005-0000-0000-000031950000}"/>
    <cellStyle name="RowTitles-Detail 4 7 3 2" xfId="13065" xr:uid="{00000000-0005-0000-0000-000032950000}"/>
    <cellStyle name="RowTitles-Detail 4 7 3 2 2" xfId="23433" xr:uid="{00000000-0005-0000-0000-000033950000}"/>
    <cellStyle name="RowTitles-Detail 4 7 3 2 2 2" xfId="34921" xr:uid="{00000000-0005-0000-0000-000034950000}"/>
    <cellStyle name="RowTitles-Detail 4 7 3 2 3" xfId="32277" xr:uid="{00000000-0005-0000-0000-000035950000}"/>
    <cellStyle name="RowTitles-Detail 4 7 3 3" xfId="16676" xr:uid="{00000000-0005-0000-0000-000036950000}"/>
    <cellStyle name="RowTitles-Detail 4 7 3 3 2" xfId="29342" xr:uid="{00000000-0005-0000-0000-000037950000}"/>
    <cellStyle name="RowTitles-Detail 4 7 3 3 2 2" xfId="38125" xr:uid="{00000000-0005-0000-0000-000038950000}"/>
    <cellStyle name="RowTitles-Detail 4 7 3 4" xfId="8127" xr:uid="{00000000-0005-0000-0000-000039950000}"/>
    <cellStyle name="RowTitles-Detail 4 7 3 4 2" xfId="22222" xr:uid="{00000000-0005-0000-0000-00003A950000}"/>
    <cellStyle name="RowTitles-Detail 4 7 3 5" xfId="18582" xr:uid="{00000000-0005-0000-0000-00003B950000}"/>
    <cellStyle name="RowTitles-Detail 4 7 4" xfId="8757" xr:uid="{00000000-0005-0000-0000-00003C950000}"/>
    <cellStyle name="RowTitles-Detail 4 7 4 2" xfId="18190" xr:uid="{00000000-0005-0000-0000-00003D950000}"/>
    <cellStyle name="RowTitles-Detail 4 7 5" xfId="10415" xr:uid="{00000000-0005-0000-0000-00003E950000}"/>
    <cellStyle name="RowTitles-Detail 4 7 5 2" xfId="20924" xr:uid="{00000000-0005-0000-0000-00003F950000}"/>
    <cellStyle name="RowTitles-Detail 4 7 5 2 2" xfId="33350" xr:uid="{00000000-0005-0000-0000-000040950000}"/>
    <cellStyle name="RowTitles-Detail 4 7 5 3" xfId="30455" xr:uid="{00000000-0005-0000-0000-000041950000}"/>
    <cellStyle name="RowTitles-Detail 4 7 6" xfId="11820" xr:uid="{00000000-0005-0000-0000-000042950000}"/>
    <cellStyle name="RowTitles-Detail 4 7 6 2" xfId="21260" xr:uid="{00000000-0005-0000-0000-000043950000}"/>
    <cellStyle name="RowTitles-Detail 4 7 6 2 2" xfId="33514" xr:uid="{00000000-0005-0000-0000-000044950000}"/>
    <cellStyle name="RowTitles-Detail 4 8" xfId="911" xr:uid="{00000000-0005-0000-0000-000045950000}"/>
    <cellStyle name="RowTitles-Detail 4 8 2" xfId="3252" xr:uid="{00000000-0005-0000-0000-000046950000}"/>
    <cellStyle name="RowTitles-Detail 4 8 2 2" xfId="12893" xr:uid="{00000000-0005-0000-0000-000047950000}"/>
    <cellStyle name="RowTitles-Detail 4 8 2 2 2" xfId="23293" xr:uid="{00000000-0005-0000-0000-000048950000}"/>
    <cellStyle name="RowTitles-Detail 4 8 2 2 2 2" xfId="34830" xr:uid="{00000000-0005-0000-0000-000049950000}"/>
    <cellStyle name="RowTitles-Detail 4 8 2 2 3" xfId="32174" xr:uid="{00000000-0005-0000-0000-00004A950000}"/>
    <cellStyle name="RowTitles-Detail 4 8 2 3" xfId="16540" xr:uid="{00000000-0005-0000-0000-00004B950000}"/>
    <cellStyle name="RowTitles-Detail 4 8 2 3 2" xfId="29206" xr:uid="{00000000-0005-0000-0000-00004C950000}"/>
    <cellStyle name="RowTitles-Detail 4 8 2 3 2 2" xfId="37993" xr:uid="{00000000-0005-0000-0000-00004D950000}"/>
    <cellStyle name="RowTitles-Detail 4 8 2 4" xfId="6608" xr:uid="{00000000-0005-0000-0000-00004E950000}"/>
    <cellStyle name="RowTitles-Detail 4 8 2 4 2" xfId="19361" xr:uid="{00000000-0005-0000-0000-00004F950000}"/>
    <cellStyle name="RowTitles-Detail 4 8 2 5" xfId="25874" xr:uid="{00000000-0005-0000-0000-000050950000}"/>
    <cellStyle name="RowTitles-Detail 4 8 3" xfId="3690" xr:uid="{00000000-0005-0000-0000-000051950000}"/>
    <cellStyle name="RowTitles-Detail 4 8 3 2" xfId="13317" xr:uid="{00000000-0005-0000-0000-000052950000}"/>
    <cellStyle name="RowTitles-Detail 4 8 3 2 2" xfId="23682" xr:uid="{00000000-0005-0000-0000-000053950000}"/>
    <cellStyle name="RowTitles-Detail 4 8 3 2 2 2" xfId="35078" xr:uid="{00000000-0005-0000-0000-000054950000}"/>
    <cellStyle name="RowTitles-Detail 4 8 3 2 3" xfId="32457" xr:uid="{00000000-0005-0000-0000-000055950000}"/>
    <cellStyle name="RowTitles-Detail 4 8 3 3" xfId="16918" xr:uid="{00000000-0005-0000-0000-000056950000}"/>
    <cellStyle name="RowTitles-Detail 4 8 3 3 2" xfId="29584" xr:uid="{00000000-0005-0000-0000-000057950000}"/>
    <cellStyle name="RowTitles-Detail 4 8 3 3 2 2" xfId="38363" xr:uid="{00000000-0005-0000-0000-000058950000}"/>
    <cellStyle name="RowTitles-Detail 4 8 3 4" xfId="8111" xr:uid="{00000000-0005-0000-0000-000059950000}"/>
    <cellStyle name="RowTitles-Detail 4 8 3 4 2" xfId="24762" xr:uid="{00000000-0005-0000-0000-00005A950000}"/>
    <cellStyle name="RowTitles-Detail 4 8 3 5" xfId="26780" xr:uid="{00000000-0005-0000-0000-00005B950000}"/>
    <cellStyle name="RowTitles-Detail 4 8 4" xfId="8769" xr:uid="{00000000-0005-0000-0000-00005C950000}"/>
    <cellStyle name="RowTitles-Detail 4 8 4 2" xfId="17980" xr:uid="{00000000-0005-0000-0000-00005D950000}"/>
    <cellStyle name="RowTitles-Detail 4 8 5" xfId="14319" xr:uid="{00000000-0005-0000-0000-00005E950000}"/>
    <cellStyle name="RowTitles-Detail 4 8 5 2" xfId="27018" xr:uid="{00000000-0005-0000-0000-00005F950000}"/>
    <cellStyle name="RowTitles-Detail 4 8 5 2 2" xfId="35857" xr:uid="{00000000-0005-0000-0000-000060950000}"/>
    <cellStyle name="RowTitles-Detail 4 8 6" xfId="5162" xr:uid="{00000000-0005-0000-0000-000061950000}"/>
    <cellStyle name="RowTitles-Detail 4 8 6 2" xfId="19768" xr:uid="{00000000-0005-0000-0000-000062950000}"/>
    <cellStyle name="RowTitles-Detail 4 8 7" xfId="18040" xr:uid="{00000000-0005-0000-0000-000063950000}"/>
    <cellStyle name="RowTitles-Detail 4 9" xfId="563" xr:uid="{00000000-0005-0000-0000-000064950000}"/>
    <cellStyle name="RowTitles-Detail 4 9 2" xfId="3253" xr:uid="{00000000-0005-0000-0000-000065950000}"/>
    <cellStyle name="RowTitles-Detail 4 9 2 2" xfId="12894" xr:uid="{00000000-0005-0000-0000-000066950000}"/>
    <cellStyle name="RowTitles-Detail 4 9 2 2 2" xfId="23294" xr:uid="{00000000-0005-0000-0000-000067950000}"/>
    <cellStyle name="RowTitles-Detail 4 9 2 2 2 2" xfId="34831" xr:uid="{00000000-0005-0000-0000-000068950000}"/>
    <cellStyle name="RowTitles-Detail 4 9 2 2 3" xfId="32175" xr:uid="{00000000-0005-0000-0000-000069950000}"/>
    <cellStyle name="RowTitles-Detail 4 9 2 3" xfId="16541" xr:uid="{00000000-0005-0000-0000-00006A950000}"/>
    <cellStyle name="RowTitles-Detail 4 9 2 3 2" xfId="29207" xr:uid="{00000000-0005-0000-0000-00006B950000}"/>
    <cellStyle name="RowTitles-Detail 4 9 2 3 2 2" xfId="37994" xr:uid="{00000000-0005-0000-0000-00006C950000}"/>
    <cellStyle name="RowTitles-Detail 4 9 2 4" xfId="6600" xr:uid="{00000000-0005-0000-0000-00006D950000}"/>
    <cellStyle name="RowTitles-Detail 4 9 2 4 2" xfId="26355" xr:uid="{00000000-0005-0000-0000-00006E950000}"/>
    <cellStyle name="RowTitles-Detail 4 9 2 5" xfId="25332" xr:uid="{00000000-0005-0000-0000-00006F950000}"/>
    <cellStyle name="RowTitles-Detail 4 9 3" xfId="3390" xr:uid="{00000000-0005-0000-0000-000070950000}"/>
    <cellStyle name="RowTitles-Detail 4 9 3 2" xfId="13030" xr:uid="{00000000-0005-0000-0000-000071950000}"/>
    <cellStyle name="RowTitles-Detail 4 9 3 2 2" xfId="23398" xr:uid="{00000000-0005-0000-0000-000072950000}"/>
    <cellStyle name="RowTitles-Detail 4 9 3 2 2 2" xfId="34900" xr:uid="{00000000-0005-0000-0000-000073950000}"/>
    <cellStyle name="RowTitles-Detail 4 9 3 2 3" xfId="32251" xr:uid="{00000000-0005-0000-0000-000074950000}"/>
    <cellStyle name="RowTitles-Detail 4 9 3 3" xfId="16640" xr:uid="{00000000-0005-0000-0000-000075950000}"/>
    <cellStyle name="RowTitles-Detail 4 9 3 3 2" xfId="29306" xr:uid="{00000000-0005-0000-0000-000076950000}"/>
    <cellStyle name="RowTitles-Detail 4 9 3 3 2 2" xfId="38092" xr:uid="{00000000-0005-0000-0000-000077950000}"/>
    <cellStyle name="RowTitles-Detail 4 9 3 4" xfId="8102" xr:uid="{00000000-0005-0000-0000-000078950000}"/>
    <cellStyle name="RowTitles-Detail 4 9 3 4 2" xfId="26296" xr:uid="{00000000-0005-0000-0000-000079950000}"/>
    <cellStyle name="RowTitles-Detail 4 9 3 5" xfId="26253" xr:uid="{00000000-0005-0000-0000-00007A950000}"/>
    <cellStyle name="RowTitles-Detail 4 9 4" xfId="8774" xr:uid="{00000000-0005-0000-0000-00007B950000}"/>
    <cellStyle name="RowTitles-Detail 4 9 4 2" xfId="25711" xr:uid="{00000000-0005-0000-0000-00007C950000}"/>
    <cellStyle name="RowTitles-Detail 4 9 5" xfId="10364" xr:uid="{00000000-0005-0000-0000-00007D950000}"/>
    <cellStyle name="RowTitles-Detail 4 9 5 2" xfId="20885" xr:uid="{00000000-0005-0000-0000-00007E950000}"/>
    <cellStyle name="RowTitles-Detail 4 9 5 2 2" xfId="33329" xr:uid="{00000000-0005-0000-0000-00007F950000}"/>
    <cellStyle name="RowTitles-Detail 4 9 5 3" xfId="30429" xr:uid="{00000000-0005-0000-0000-000080950000}"/>
    <cellStyle name="RowTitles-Detail 4 9 6" xfId="10194" xr:uid="{00000000-0005-0000-0000-000081950000}"/>
    <cellStyle name="RowTitles-Detail 4 9 6 2" xfId="20232" xr:uid="{00000000-0005-0000-0000-000082950000}"/>
    <cellStyle name="RowTitles-Detail 4 9 6 2 2" xfId="33285" xr:uid="{00000000-0005-0000-0000-000083950000}"/>
    <cellStyle name="RowTitles-Detail 4 9 7" xfId="5155" xr:uid="{00000000-0005-0000-0000-000084950000}"/>
    <cellStyle name="RowTitles-Detail 4 9 7 2" xfId="26528" xr:uid="{00000000-0005-0000-0000-000085950000}"/>
    <cellStyle name="RowTitles-Detail 4 9 8" xfId="22245" xr:uid="{00000000-0005-0000-0000-000086950000}"/>
    <cellStyle name="RowTitles-Detail 4_STUD aligned by INSTIT" xfId="5094" xr:uid="{00000000-0005-0000-0000-000087950000}"/>
    <cellStyle name="RowTitles-Detail 5" xfId="356" xr:uid="{00000000-0005-0000-0000-000088950000}"/>
    <cellStyle name="RowTitles-Detail 5 10" xfId="39236" xr:uid="{00000000-0005-0000-0000-000089950000}"/>
    <cellStyle name="RowTitles-Detail 5 2" xfId="712" xr:uid="{00000000-0005-0000-0000-00008A950000}"/>
    <cellStyle name="RowTitles-Detail 5 2 2" xfId="3255" xr:uid="{00000000-0005-0000-0000-00008B950000}"/>
    <cellStyle name="RowTitles-Detail 5 2 2 2" xfId="12896" xr:uid="{00000000-0005-0000-0000-00008C950000}"/>
    <cellStyle name="RowTitles-Detail 5 2 2 2 2" xfId="23296" xr:uid="{00000000-0005-0000-0000-00008D950000}"/>
    <cellStyle name="RowTitles-Detail 5 2 2 2 2 2" xfId="34833" xr:uid="{00000000-0005-0000-0000-00008E950000}"/>
    <cellStyle name="RowTitles-Detail 5 2 2 2 3" xfId="32177" xr:uid="{00000000-0005-0000-0000-00008F950000}"/>
    <cellStyle name="RowTitles-Detail 5 2 2 3" xfId="16543" xr:uid="{00000000-0005-0000-0000-000090950000}"/>
    <cellStyle name="RowTitles-Detail 5 2 2 3 2" xfId="29209" xr:uid="{00000000-0005-0000-0000-000091950000}"/>
    <cellStyle name="RowTitles-Detail 5 2 2 3 2 2" xfId="37996" xr:uid="{00000000-0005-0000-0000-000092950000}"/>
    <cellStyle name="RowTitles-Detail 5 2 2 4" xfId="6841" xr:uid="{00000000-0005-0000-0000-000093950000}"/>
    <cellStyle name="RowTitles-Detail 5 2 2 4 2" xfId="19158" xr:uid="{00000000-0005-0000-0000-000094950000}"/>
    <cellStyle name="RowTitles-Detail 5 2 2 5" xfId="20103" xr:uid="{00000000-0005-0000-0000-000095950000}"/>
    <cellStyle name="RowTitles-Detail 5 2 3" xfId="3495" xr:uid="{00000000-0005-0000-0000-000096950000}"/>
    <cellStyle name="RowTitles-Detail 5 2 3 2" xfId="13129" xr:uid="{00000000-0005-0000-0000-000097950000}"/>
    <cellStyle name="RowTitles-Detail 5 2 3 2 2" xfId="23497" xr:uid="{00000000-0005-0000-0000-000098950000}"/>
    <cellStyle name="RowTitles-Detail 5 2 3 2 2 2" xfId="34956" xr:uid="{00000000-0005-0000-0000-000099950000}"/>
    <cellStyle name="RowTitles-Detail 5 2 3 2 3" xfId="32316" xr:uid="{00000000-0005-0000-0000-00009A950000}"/>
    <cellStyle name="RowTitles-Detail 5 2 3 3" xfId="16738" xr:uid="{00000000-0005-0000-0000-00009B950000}"/>
    <cellStyle name="RowTitles-Detail 5 2 3 3 2" xfId="29404" xr:uid="{00000000-0005-0000-0000-00009C950000}"/>
    <cellStyle name="RowTitles-Detail 5 2 3 3 2 2" xfId="38187" xr:uid="{00000000-0005-0000-0000-00009D950000}"/>
    <cellStyle name="RowTitles-Detail 5 2 3 4" xfId="8347" xr:uid="{00000000-0005-0000-0000-00009E950000}"/>
    <cellStyle name="RowTitles-Detail 5 2 3 4 2" xfId="25803" xr:uid="{00000000-0005-0000-0000-00009F950000}"/>
    <cellStyle name="RowTitles-Detail 5 2 3 5" xfId="18669" xr:uid="{00000000-0005-0000-0000-0000A0950000}"/>
    <cellStyle name="RowTitles-Detail 5 2 4" xfId="9140" xr:uid="{00000000-0005-0000-0000-0000A1950000}"/>
    <cellStyle name="RowTitles-Detail 5 2 4 2" xfId="20455" xr:uid="{00000000-0005-0000-0000-0000A2950000}"/>
    <cellStyle name="RowTitles-Detail 5 2 5" xfId="10764" xr:uid="{00000000-0005-0000-0000-0000A3950000}"/>
    <cellStyle name="RowTitles-Detail 5 2 5 2" xfId="26136" xr:uid="{00000000-0005-0000-0000-0000A4950000}"/>
    <cellStyle name="RowTitles-Detail 5 2 5 2 2" xfId="35735" xr:uid="{00000000-0005-0000-0000-0000A5950000}"/>
    <cellStyle name="RowTitles-Detail 5 3" xfId="991" xr:uid="{00000000-0005-0000-0000-0000A6950000}"/>
    <cellStyle name="RowTitles-Detail 5 3 2" xfId="3256" xr:uid="{00000000-0005-0000-0000-0000A7950000}"/>
    <cellStyle name="RowTitles-Detail 5 3 2 2" xfId="12897" xr:uid="{00000000-0005-0000-0000-0000A8950000}"/>
    <cellStyle name="RowTitles-Detail 5 3 2 2 2" xfId="23297" xr:uid="{00000000-0005-0000-0000-0000A9950000}"/>
    <cellStyle name="RowTitles-Detail 5 3 2 2 2 2" xfId="34834" xr:uid="{00000000-0005-0000-0000-0000AA950000}"/>
    <cellStyle name="RowTitles-Detail 5 3 2 2 3" xfId="32178" xr:uid="{00000000-0005-0000-0000-0000AB950000}"/>
    <cellStyle name="RowTitles-Detail 5 3 2 3" xfId="16544" xr:uid="{00000000-0005-0000-0000-0000AC950000}"/>
    <cellStyle name="RowTitles-Detail 5 3 2 3 2" xfId="29210" xr:uid="{00000000-0005-0000-0000-0000AD950000}"/>
    <cellStyle name="RowTitles-Detail 5 3 2 3 2 2" xfId="37997" xr:uid="{00000000-0005-0000-0000-0000AE950000}"/>
    <cellStyle name="RowTitles-Detail 5 3 2 4" xfId="7074" xr:uid="{00000000-0005-0000-0000-0000AF950000}"/>
    <cellStyle name="RowTitles-Detail 5 3 2 4 2" xfId="26084" xr:uid="{00000000-0005-0000-0000-0000B0950000}"/>
    <cellStyle name="RowTitles-Detail 5 3 2 5" xfId="20040" xr:uid="{00000000-0005-0000-0000-0000B1950000}"/>
    <cellStyle name="RowTitles-Detail 5 3 3" xfId="3769" xr:uid="{00000000-0005-0000-0000-0000B2950000}"/>
    <cellStyle name="RowTitles-Detail 5 3 3 2" xfId="13396" xr:uid="{00000000-0005-0000-0000-0000B3950000}"/>
    <cellStyle name="RowTitles-Detail 5 3 3 2 2" xfId="23759" xr:uid="{00000000-0005-0000-0000-0000B4950000}"/>
    <cellStyle name="RowTitles-Detail 5 3 3 2 2 2" xfId="35120" xr:uid="{00000000-0005-0000-0000-0000B5950000}"/>
    <cellStyle name="RowTitles-Detail 5 3 3 2 3" xfId="32507" xr:uid="{00000000-0005-0000-0000-0000B6950000}"/>
    <cellStyle name="RowTitles-Detail 5 3 3 3" xfId="16993" xr:uid="{00000000-0005-0000-0000-0000B7950000}"/>
    <cellStyle name="RowTitles-Detail 5 3 3 3 2" xfId="29659" xr:uid="{00000000-0005-0000-0000-0000B8950000}"/>
    <cellStyle name="RowTitles-Detail 5 3 3 3 2 2" xfId="38438" xr:uid="{00000000-0005-0000-0000-0000B9950000}"/>
    <cellStyle name="RowTitles-Detail 5 3 3 4" xfId="8582" xr:uid="{00000000-0005-0000-0000-0000BA950000}"/>
    <cellStyle name="RowTitles-Detail 5 3 3 4 2" xfId="18371" xr:uid="{00000000-0005-0000-0000-0000BB950000}"/>
    <cellStyle name="RowTitles-Detail 5 3 3 5" xfId="8799" xr:uid="{00000000-0005-0000-0000-0000BC950000}"/>
    <cellStyle name="RowTitles-Detail 5 3 4" xfId="9378" xr:uid="{00000000-0005-0000-0000-0000BD950000}"/>
    <cellStyle name="RowTitles-Detail 5 3 4 2" xfId="26358" xr:uid="{00000000-0005-0000-0000-0000BE950000}"/>
    <cellStyle name="RowTitles-Detail 5 3 5" xfId="10723" xr:uid="{00000000-0005-0000-0000-0000BF950000}"/>
    <cellStyle name="RowTitles-Detail 5 3 5 2" xfId="21196" xr:uid="{00000000-0005-0000-0000-0000C0950000}"/>
    <cellStyle name="RowTitles-Detail 5 3 5 2 2" xfId="33473" xr:uid="{00000000-0005-0000-0000-0000C1950000}"/>
    <cellStyle name="RowTitles-Detail 5 3 5 3" xfId="30597" xr:uid="{00000000-0005-0000-0000-0000C2950000}"/>
    <cellStyle name="RowTitles-Detail 5 3 6" xfId="14398" xr:uid="{00000000-0005-0000-0000-0000C3950000}"/>
    <cellStyle name="RowTitles-Detail 5 3 6 2" xfId="27093" xr:uid="{00000000-0005-0000-0000-0000C4950000}"/>
    <cellStyle name="RowTitles-Detail 5 3 6 2 2" xfId="35932" xr:uid="{00000000-0005-0000-0000-0000C5950000}"/>
    <cellStyle name="RowTitles-Detail 5 3 7" xfId="5534" xr:uid="{00000000-0005-0000-0000-0000C6950000}"/>
    <cellStyle name="RowTitles-Detail 5 3 7 2" xfId="25340" xr:uid="{00000000-0005-0000-0000-0000C7950000}"/>
    <cellStyle name="RowTitles-Detail 5 3 8" xfId="19557" xr:uid="{00000000-0005-0000-0000-0000C8950000}"/>
    <cellStyle name="RowTitles-Detail 5 4" xfId="1224" xr:uid="{00000000-0005-0000-0000-0000C9950000}"/>
    <cellStyle name="RowTitles-Detail 5 4 2" xfId="3257" xr:uid="{00000000-0005-0000-0000-0000CA950000}"/>
    <cellStyle name="RowTitles-Detail 5 4 2 2" xfId="12898" xr:uid="{00000000-0005-0000-0000-0000CB950000}"/>
    <cellStyle name="RowTitles-Detail 5 4 2 2 2" xfId="23298" xr:uid="{00000000-0005-0000-0000-0000CC950000}"/>
    <cellStyle name="RowTitles-Detail 5 4 2 2 2 2" xfId="34835" xr:uid="{00000000-0005-0000-0000-0000CD950000}"/>
    <cellStyle name="RowTitles-Detail 5 4 2 2 3" xfId="32179" xr:uid="{00000000-0005-0000-0000-0000CE950000}"/>
    <cellStyle name="RowTitles-Detail 5 4 2 3" xfId="16545" xr:uid="{00000000-0005-0000-0000-0000CF950000}"/>
    <cellStyle name="RowTitles-Detail 5 4 2 3 2" xfId="29211" xr:uid="{00000000-0005-0000-0000-0000D0950000}"/>
    <cellStyle name="RowTitles-Detail 5 4 2 3 2 2" xfId="37998" xr:uid="{00000000-0005-0000-0000-0000D1950000}"/>
    <cellStyle name="RowTitles-Detail 5 4 2 4" xfId="7758" xr:uid="{00000000-0005-0000-0000-0000D2950000}"/>
    <cellStyle name="RowTitles-Detail 5 4 2 4 2" xfId="26573" xr:uid="{00000000-0005-0000-0000-0000D3950000}"/>
    <cellStyle name="RowTitles-Detail 5 4 2 5" xfId="19757" xr:uid="{00000000-0005-0000-0000-0000D4950000}"/>
    <cellStyle name="RowTitles-Detail 5 4 3" xfId="4002" xr:uid="{00000000-0005-0000-0000-0000D5950000}"/>
    <cellStyle name="RowTitles-Detail 5 4 3 2" xfId="13624" xr:uid="{00000000-0005-0000-0000-0000D6950000}"/>
    <cellStyle name="RowTitles-Detail 5 4 3 2 2" xfId="23979" xr:uid="{00000000-0005-0000-0000-0000D7950000}"/>
    <cellStyle name="RowTitles-Detail 5 4 3 2 2 2" xfId="35268" xr:uid="{00000000-0005-0000-0000-0000D8950000}"/>
    <cellStyle name="RowTitles-Detail 5 4 3 2 3" xfId="32679" xr:uid="{00000000-0005-0000-0000-0000D9950000}"/>
    <cellStyle name="RowTitles-Detail 5 4 3 3" xfId="17206" xr:uid="{00000000-0005-0000-0000-0000DA950000}"/>
    <cellStyle name="RowTitles-Detail 5 4 3 3 2" xfId="29872" xr:uid="{00000000-0005-0000-0000-0000DB950000}"/>
    <cellStyle name="RowTitles-Detail 5 4 3 3 2 2" xfId="38649" xr:uid="{00000000-0005-0000-0000-0000DC950000}"/>
    <cellStyle name="RowTitles-Detail 5 4 3 4" xfId="10081" xr:uid="{00000000-0005-0000-0000-0000DD950000}"/>
    <cellStyle name="RowTitles-Detail 5 4 3 4 2" xfId="20908" xr:uid="{00000000-0005-0000-0000-0000DE950000}"/>
    <cellStyle name="RowTitles-Detail 5 4 3 5" xfId="18066" xr:uid="{00000000-0005-0000-0000-0000DF950000}"/>
    <cellStyle name="RowTitles-Detail 5 4 4" xfId="10895" xr:uid="{00000000-0005-0000-0000-0000E0950000}"/>
    <cellStyle name="RowTitles-Detail 5 4 4 2" xfId="21338" xr:uid="{00000000-0005-0000-0000-0000E1950000}"/>
    <cellStyle name="RowTitles-Detail 5 4 4 2 2" xfId="33553" xr:uid="{00000000-0005-0000-0000-0000E2950000}"/>
    <cellStyle name="RowTitles-Detail 5 4 4 3" xfId="30694" xr:uid="{00000000-0005-0000-0000-0000E3950000}"/>
    <cellStyle name="RowTitles-Detail 5 4 5" xfId="14602" xr:uid="{00000000-0005-0000-0000-0000E4950000}"/>
    <cellStyle name="RowTitles-Detail 5 4 5 2" xfId="27289" xr:uid="{00000000-0005-0000-0000-0000E5950000}"/>
    <cellStyle name="RowTitles-Detail 5 4 5 2 2" xfId="36120" xr:uid="{00000000-0005-0000-0000-0000E6950000}"/>
    <cellStyle name="RowTitles-Detail 5 4 6" xfId="6211" xr:uid="{00000000-0005-0000-0000-0000E7950000}"/>
    <cellStyle name="RowTitles-Detail 5 4 6 2" xfId="26841" xr:uid="{00000000-0005-0000-0000-0000E8950000}"/>
    <cellStyle name="RowTitles-Detail 5 4 7" xfId="18645" xr:uid="{00000000-0005-0000-0000-0000E9950000}"/>
    <cellStyle name="RowTitles-Detail 5 5" xfId="1443" xr:uid="{00000000-0005-0000-0000-0000EA950000}"/>
    <cellStyle name="RowTitles-Detail 5 5 2" xfId="3258" xr:uid="{00000000-0005-0000-0000-0000EB950000}"/>
    <cellStyle name="RowTitles-Detail 5 5 2 2" xfId="12899" xr:uid="{00000000-0005-0000-0000-0000EC950000}"/>
    <cellStyle name="RowTitles-Detail 5 5 2 2 2" xfId="23299" xr:uid="{00000000-0005-0000-0000-0000ED950000}"/>
    <cellStyle name="RowTitles-Detail 5 5 2 2 2 2" xfId="34836" xr:uid="{00000000-0005-0000-0000-0000EE950000}"/>
    <cellStyle name="RowTitles-Detail 5 5 2 2 3" xfId="32180" xr:uid="{00000000-0005-0000-0000-0000EF950000}"/>
    <cellStyle name="RowTitles-Detail 5 5 2 3" xfId="16546" xr:uid="{00000000-0005-0000-0000-0000F0950000}"/>
    <cellStyle name="RowTitles-Detail 5 5 2 3 2" xfId="29212" xr:uid="{00000000-0005-0000-0000-0000F1950000}"/>
    <cellStyle name="RowTitles-Detail 5 5 2 3 2 2" xfId="37999" xr:uid="{00000000-0005-0000-0000-0000F2950000}"/>
    <cellStyle name="RowTitles-Detail 5 5 2 4" xfId="7759" xr:uid="{00000000-0005-0000-0000-0000F3950000}"/>
    <cellStyle name="RowTitles-Detail 5 5 2 4 2" xfId="26620" xr:uid="{00000000-0005-0000-0000-0000F4950000}"/>
    <cellStyle name="RowTitles-Detail 5 5 2 5" xfId="5182" xr:uid="{00000000-0005-0000-0000-0000F5950000}"/>
    <cellStyle name="RowTitles-Detail 5 5 3" xfId="4221" xr:uid="{00000000-0005-0000-0000-0000F6950000}"/>
    <cellStyle name="RowTitles-Detail 5 5 3 2" xfId="13843" xr:uid="{00000000-0005-0000-0000-0000F7950000}"/>
    <cellStyle name="RowTitles-Detail 5 5 3 2 2" xfId="24187" xr:uid="{00000000-0005-0000-0000-0000F8950000}"/>
    <cellStyle name="RowTitles-Detail 5 5 3 2 2 2" xfId="35410" xr:uid="{00000000-0005-0000-0000-0000F9950000}"/>
    <cellStyle name="RowTitles-Detail 5 5 3 2 3" xfId="32842" xr:uid="{00000000-0005-0000-0000-0000FA950000}"/>
    <cellStyle name="RowTitles-Detail 5 5 3 3" xfId="17407" xr:uid="{00000000-0005-0000-0000-0000FB950000}"/>
    <cellStyle name="RowTitles-Detail 5 5 3 3 2" xfId="30073" xr:uid="{00000000-0005-0000-0000-0000FC950000}"/>
    <cellStyle name="RowTitles-Detail 5 5 3 3 2 2" xfId="38850" xr:uid="{00000000-0005-0000-0000-0000FD950000}"/>
    <cellStyle name="RowTitles-Detail 5 5 3 4" xfId="10082" xr:uid="{00000000-0005-0000-0000-0000FE950000}"/>
    <cellStyle name="RowTitles-Detail 5 5 3 4 2" xfId="4619" xr:uid="{00000000-0005-0000-0000-0000FF950000}"/>
    <cellStyle name="RowTitles-Detail 5 5 3 5" xfId="20533" xr:uid="{00000000-0005-0000-0000-000000960000}"/>
    <cellStyle name="RowTitles-Detail 5 5 4" xfId="11114" xr:uid="{00000000-0005-0000-0000-000001960000}"/>
    <cellStyle name="RowTitles-Detail 5 5 4 2" xfId="21547" xr:uid="{00000000-0005-0000-0000-000002960000}"/>
    <cellStyle name="RowTitles-Detail 5 5 4 2 2" xfId="33695" xr:uid="{00000000-0005-0000-0000-000003960000}"/>
    <cellStyle name="RowTitles-Detail 5 5 4 3" xfId="30857" xr:uid="{00000000-0005-0000-0000-000004960000}"/>
    <cellStyle name="RowTitles-Detail 5 5 5" xfId="14821" xr:uid="{00000000-0005-0000-0000-000005960000}"/>
    <cellStyle name="RowTitles-Detail 5 5 5 2" xfId="27500" xr:uid="{00000000-0005-0000-0000-000006960000}"/>
    <cellStyle name="RowTitles-Detail 5 5 5 2 2" xfId="36321" xr:uid="{00000000-0005-0000-0000-000007960000}"/>
    <cellStyle name="RowTitles-Detail 5 5 6" xfId="6212" xr:uid="{00000000-0005-0000-0000-000008960000}"/>
    <cellStyle name="RowTitles-Detail 5 5 6 2" xfId="19948" xr:uid="{00000000-0005-0000-0000-000009960000}"/>
    <cellStyle name="RowTitles-Detail 5 5 7" xfId="26322" xr:uid="{00000000-0005-0000-0000-00000A960000}"/>
    <cellStyle name="RowTitles-Detail 5 6" xfId="1645" xr:uid="{00000000-0005-0000-0000-00000B960000}"/>
    <cellStyle name="RowTitles-Detail 5 6 2" xfId="3259" xr:uid="{00000000-0005-0000-0000-00000C960000}"/>
    <cellStyle name="RowTitles-Detail 5 6 2 2" xfId="12900" xr:uid="{00000000-0005-0000-0000-00000D960000}"/>
    <cellStyle name="RowTitles-Detail 5 6 2 2 2" xfId="23300" xr:uid="{00000000-0005-0000-0000-00000E960000}"/>
    <cellStyle name="RowTitles-Detail 5 6 2 2 2 2" xfId="34837" xr:uid="{00000000-0005-0000-0000-00000F960000}"/>
    <cellStyle name="RowTitles-Detail 5 6 2 2 3" xfId="32181" xr:uid="{00000000-0005-0000-0000-000010960000}"/>
    <cellStyle name="RowTitles-Detail 5 6 2 3" xfId="16547" xr:uid="{00000000-0005-0000-0000-000011960000}"/>
    <cellStyle name="RowTitles-Detail 5 6 2 3 2" xfId="29213" xr:uid="{00000000-0005-0000-0000-000012960000}"/>
    <cellStyle name="RowTitles-Detail 5 6 2 3 2 2" xfId="38000" xr:uid="{00000000-0005-0000-0000-000013960000}"/>
    <cellStyle name="RowTitles-Detail 5 6 2 4" xfId="7760" xr:uid="{00000000-0005-0000-0000-000014960000}"/>
    <cellStyle name="RowTitles-Detail 5 6 2 4 2" xfId="29412" xr:uid="{00000000-0005-0000-0000-000015960000}"/>
    <cellStyle name="RowTitles-Detail 5 6 2 5" xfId="18709" xr:uid="{00000000-0005-0000-0000-000016960000}"/>
    <cellStyle name="RowTitles-Detail 5 6 3" xfId="4423" xr:uid="{00000000-0005-0000-0000-000017960000}"/>
    <cellStyle name="RowTitles-Detail 5 6 3 2" xfId="14045" xr:uid="{00000000-0005-0000-0000-000018960000}"/>
    <cellStyle name="RowTitles-Detail 5 6 3 2 2" xfId="24381" xr:uid="{00000000-0005-0000-0000-000019960000}"/>
    <cellStyle name="RowTitles-Detail 5 6 3 2 2 2" xfId="35541" xr:uid="{00000000-0005-0000-0000-00001A960000}"/>
    <cellStyle name="RowTitles-Detail 5 6 3 2 3" xfId="32994" xr:uid="{00000000-0005-0000-0000-00001B960000}"/>
    <cellStyle name="RowTitles-Detail 5 6 3 3" xfId="17594" xr:uid="{00000000-0005-0000-0000-00001C960000}"/>
    <cellStyle name="RowTitles-Detail 5 6 3 3 2" xfId="30260" xr:uid="{00000000-0005-0000-0000-00001D960000}"/>
    <cellStyle name="RowTitles-Detail 5 6 3 3 2 2" xfId="39037" xr:uid="{00000000-0005-0000-0000-00001E960000}"/>
    <cellStyle name="RowTitles-Detail 5 6 3 4" xfId="10083" xr:uid="{00000000-0005-0000-0000-00001F960000}"/>
    <cellStyle name="RowTitles-Detail 5 6 3 4 2" xfId="25014" xr:uid="{00000000-0005-0000-0000-000020960000}"/>
    <cellStyle name="RowTitles-Detail 5 6 3 5" xfId="25989" xr:uid="{00000000-0005-0000-0000-000021960000}"/>
    <cellStyle name="RowTitles-Detail 5 6 4" xfId="11316" xr:uid="{00000000-0005-0000-0000-000022960000}"/>
    <cellStyle name="RowTitles-Detail 5 6 4 2" xfId="21744" xr:uid="{00000000-0005-0000-0000-000023960000}"/>
    <cellStyle name="RowTitles-Detail 5 6 4 2 2" xfId="33826" xr:uid="{00000000-0005-0000-0000-000024960000}"/>
    <cellStyle name="RowTitles-Detail 5 6 4 3" xfId="31009" xr:uid="{00000000-0005-0000-0000-000025960000}"/>
    <cellStyle name="RowTitles-Detail 5 6 5" xfId="15023" xr:uid="{00000000-0005-0000-0000-000026960000}"/>
    <cellStyle name="RowTitles-Detail 5 6 5 2" xfId="27694" xr:uid="{00000000-0005-0000-0000-000027960000}"/>
    <cellStyle name="RowTitles-Detail 5 6 5 2 2" xfId="36508" xr:uid="{00000000-0005-0000-0000-000028960000}"/>
    <cellStyle name="RowTitles-Detail 5 6 6" xfId="6213" xr:uid="{00000000-0005-0000-0000-000029960000}"/>
    <cellStyle name="RowTitles-Detail 5 6 6 2" xfId="25242" xr:uid="{00000000-0005-0000-0000-00002A960000}"/>
    <cellStyle name="RowTitles-Detail 5 6 7" xfId="17901" xr:uid="{00000000-0005-0000-0000-00002B960000}"/>
    <cellStyle name="RowTitles-Detail 5 7" xfId="3254" xr:uid="{00000000-0005-0000-0000-00002C960000}"/>
    <cellStyle name="RowTitles-Detail 5 7 2" xfId="12895" xr:uid="{00000000-0005-0000-0000-00002D960000}"/>
    <cellStyle name="RowTitles-Detail 5 7 2 2" xfId="23295" xr:uid="{00000000-0005-0000-0000-00002E960000}"/>
    <cellStyle name="RowTitles-Detail 5 7 2 2 2" xfId="34832" xr:uid="{00000000-0005-0000-0000-00002F960000}"/>
    <cellStyle name="RowTitles-Detail 5 7 2 3" xfId="32176" xr:uid="{00000000-0005-0000-0000-000030960000}"/>
    <cellStyle name="RowTitles-Detail 5 7 3" xfId="16542" xr:uid="{00000000-0005-0000-0000-000031960000}"/>
    <cellStyle name="RowTitles-Detail 5 7 3 2" xfId="29208" xr:uid="{00000000-0005-0000-0000-000032960000}"/>
    <cellStyle name="RowTitles-Detail 5 7 3 2 2" xfId="37995" xr:uid="{00000000-0005-0000-0000-000033960000}"/>
    <cellStyle name="RowTitles-Detail 5 7 4" xfId="6401" xr:uid="{00000000-0005-0000-0000-000034960000}"/>
    <cellStyle name="RowTitles-Detail 5 7 4 2" xfId="26585" xr:uid="{00000000-0005-0000-0000-000035960000}"/>
    <cellStyle name="RowTitles-Detail 5 7 5" xfId="20231" xr:uid="{00000000-0005-0000-0000-000036960000}"/>
    <cellStyle name="RowTitles-Detail 5 8" xfId="8041" xr:uid="{00000000-0005-0000-0000-000037960000}"/>
    <cellStyle name="RowTitles-Detail 5 8 2" xfId="25003" xr:uid="{00000000-0005-0000-0000-000038960000}"/>
    <cellStyle name="RowTitles-Detail 5 9" xfId="10657" xr:uid="{00000000-0005-0000-0000-000039960000}"/>
    <cellStyle name="RowTitles-Detail 5 9 2" xfId="26523" xr:uid="{00000000-0005-0000-0000-00003A960000}"/>
    <cellStyle name="RowTitles-Detail 5 9 2 2" xfId="35758" xr:uid="{00000000-0005-0000-0000-00003B960000}"/>
    <cellStyle name="RowTitles-Detail 5_STUD aligned by INSTIT" xfId="5110" xr:uid="{00000000-0005-0000-0000-00003C960000}"/>
    <cellStyle name="RowTitles-Detail 6" xfId="395" xr:uid="{00000000-0005-0000-0000-00003D960000}"/>
    <cellStyle name="RowTitles-Detail 6 2" xfId="751" xr:uid="{00000000-0005-0000-0000-00003E960000}"/>
    <cellStyle name="RowTitles-Detail 6 2 2" xfId="3261" xr:uid="{00000000-0005-0000-0000-00003F960000}"/>
    <cellStyle name="RowTitles-Detail 6 2 2 2" xfId="12902" xr:uid="{00000000-0005-0000-0000-000040960000}"/>
    <cellStyle name="RowTitles-Detail 6 2 2 2 2" xfId="23302" xr:uid="{00000000-0005-0000-0000-000041960000}"/>
    <cellStyle name="RowTitles-Detail 6 2 2 2 2 2" xfId="34839" xr:uid="{00000000-0005-0000-0000-000042960000}"/>
    <cellStyle name="RowTitles-Detail 6 2 2 2 3" xfId="32183" xr:uid="{00000000-0005-0000-0000-000043960000}"/>
    <cellStyle name="RowTitles-Detail 6 2 2 3" xfId="16549" xr:uid="{00000000-0005-0000-0000-000044960000}"/>
    <cellStyle name="RowTitles-Detail 6 2 2 3 2" xfId="29215" xr:uid="{00000000-0005-0000-0000-000045960000}"/>
    <cellStyle name="RowTitles-Detail 6 2 2 3 2 2" xfId="38002" xr:uid="{00000000-0005-0000-0000-000046960000}"/>
    <cellStyle name="RowTitles-Detail 6 2 2 4" xfId="6716" xr:uid="{00000000-0005-0000-0000-000047960000}"/>
    <cellStyle name="RowTitles-Detail 6 2 2 4 2" xfId="18648" xr:uid="{00000000-0005-0000-0000-000048960000}"/>
    <cellStyle name="RowTitles-Detail 6 2 2 5" xfId="20809" xr:uid="{00000000-0005-0000-0000-000049960000}"/>
    <cellStyle name="RowTitles-Detail 6 2 3" xfId="3532" xr:uid="{00000000-0005-0000-0000-00004A960000}"/>
    <cellStyle name="RowTitles-Detail 6 2 3 2" xfId="13164" xr:uid="{00000000-0005-0000-0000-00004B960000}"/>
    <cellStyle name="RowTitles-Detail 6 2 3 2 2" xfId="23531" xr:uid="{00000000-0005-0000-0000-00004C960000}"/>
    <cellStyle name="RowTitles-Detail 6 2 3 2 2 2" xfId="34980" xr:uid="{00000000-0005-0000-0000-00004D960000}"/>
    <cellStyle name="RowTitles-Detail 6 2 3 2 3" xfId="32344" xr:uid="{00000000-0005-0000-0000-00004E960000}"/>
    <cellStyle name="RowTitles-Detail 6 2 3 3" xfId="16773" xr:uid="{00000000-0005-0000-0000-00004F960000}"/>
    <cellStyle name="RowTitles-Detail 6 2 3 3 2" xfId="29439" xr:uid="{00000000-0005-0000-0000-000050960000}"/>
    <cellStyle name="RowTitles-Detail 6 2 3 3 2 2" xfId="38220" xr:uid="{00000000-0005-0000-0000-000051960000}"/>
    <cellStyle name="RowTitles-Detail 6 2 3 4" xfId="8222" xr:uid="{00000000-0005-0000-0000-000052960000}"/>
    <cellStyle name="RowTitles-Detail 6 2 3 4 2" xfId="18396" xr:uid="{00000000-0005-0000-0000-000053960000}"/>
    <cellStyle name="RowTitles-Detail 6 2 3 5" xfId="19860" xr:uid="{00000000-0005-0000-0000-000054960000}"/>
    <cellStyle name="RowTitles-Detail 6 2 4" xfId="7836" xr:uid="{00000000-0005-0000-0000-000055960000}"/>
    <cellStyle name="RowTitles-Detail 6 2 4 2" xfId="25001" xr:uid="{00000000-0005-0000-0000-000056960000}"/>
    <cellStyle name="RowTitles-Detail 6 2 5" xfId="10529" xr:uid="{00000000-0005-0000-0000-000057960000}"/>
    <cellStyle name="RowTitles-Detail 6 2 5 2" xfId="21025" xr:uid="{00000000-0005-0000-0000-000058960000}"/>
    <cellStyle name="RowTitles-Detail 6 2 5 2 2" xfId="33396" xr:uid="{00000000-0005-0000-0000-000059960000}"/>
    <cellStyle name="RowTitles-Detail 6 2 5 3" xfId="30506" xr:uid="{00000000-0005-0000-0000-00005A960000}"/>
    <cellStyle name="RowTitles-Detail 6 2 6" xfId="10164" xr:uid="{00000000-0005-0000-0000-00005B960000}"/>
    <cellStyle name="RowTitles-Detail 6 2 6 2" xfId="19940" xr:uid="{00000000-0005-0000-0000-00005C960000}"/>
    <cellStyle name="RowTitles-Detail 6 2 6 2 2" xfId="33267" xr:uid="{00000000-0005-0000-0000-00005D960000}"/>
    <cellStyle name="RowTitles-Detail 6 2 7" xfId="5248" xr:uid="{00000000-0005-0000-0000-00005E960000}"/>
    <cellStyle name="RowTitles-Detail 6 2 7 2" xfId="20612" xr:uid="{00000000-0005-0000-0000-00005F960000}"/>
    <cellStyle name="RowTitles-Detail 6 2 8" xfId="25658" xr:uid="{00000000-0005-0000-0000-000060960000}"/>
    <cellStyle name="RowTitles-Detail 6 3" xfId="1030" xr:uid="{00000000-0005-0000-0000-000061960000}"/>
    <cellStyle name="RowTitles-Detail 6 3 2" xfId="3262" xr:uid="{00000000-0005-0000-0000-000062960000}"/>
    <cellStyle name="RowTitles-Detail 6 3 2 2" xfId="12903" xr:uid="{00000000-0005-0000-0000-000063960000}"/>
    <cellStyle name="RowTitles-Detail 6 3 2 2 2" xfId="23303" xr:uid="{00000000-0005-0000-0000-000064960000}"/>
    <cellStyle name="RowTitles-Detail 6 3 2 2 2 2" xfId="34840" xr:uid="{00000000-0005-0000-0000-000065960000}"/>
    <cellStyle name="RowTitles-Detail 6 3 2 2 3" xfId="32184" xr:uid="{00000000-0005-0000-0000-000066960000}"/>
    <cellStyle name="RowTitles-Detail 6 3 2 3" xfId="16550" xr:uid="{00000000-0005-0000-0000-000067960000}"/>
    <cellStyle name="RowTitles-Detail 6 3 2 3 2" xfId="29216" xr:uid="{00000000-0005-0000-0000-000068960000}"/>
    <cellStyle name="RowTitles-Detail 6 3 2 3 2 2" xfId="38003" xr:uid="{00000000-0005-0000-0000-000069960000}"/>
    <cellStyle name="RowTitles-Detail 6 3 2 4" xfId="6875" xr:uid="{00000000-0005-0000-0000-00006A960000}"/>
    <cellStyle name="RowTitles-Detail 6 3 2 4 2" xfId="20442" xr:uid="{00000000-0005-0000-0000-00006B960000}"/>
    <cellStyle name="RowTitles-Detail 6 3 2 5" xfId="25197" xr:uid="{00000000-0005-0000-0000-00006C960000}"/>
    <cellStyle name="RowTitles-Detail 6 3 3" xfId="3808" xr:uid="{00000000-0005-0000-0000-00006D960000}"/>
    <cellStyle name="RowTitles-Detail 6 3 3 2" xfId="13435" xr:uid="{00000000-0005-0000-0000-00006E960000}"/>
    <cellStyle name="RowTitles-Detail 6 3 3 2 2" xfId="23796" xr:uid="{00000000-0005-0000-0000-00006F960000}"/>
    <cellStyle name="RowTitles-Detail 6 3 3 2 2 2" xfId="35145" xr:uid="{00000000-0005-0000-0000-000070960000}"/>
    <cellStyle name="RowTitles-Detail 6 3 3 2 3" xfId="32537" xr:uid="{00000000-0005-0000-0000-000071960000}"/>
    <cellStyle name="RowTitles-Detail 6 3 3 3" xfId="17028" xr:uid="{00000000-0005-0000-0000-000072960000}"/>
    <cellStyle name="RowTitles-Detail 6 3 3 3 2" xfId="29694" xr:uid="{00000000-0005-0000-0000-000073960000}"/>
    <cellStyle name="RowTitles-Detail 6 3 3 3 2 2" xfId="38473" xr:uid="{00000000-0005-0000-0000-000074960000}"/>
    <cellStyle name="RowTitles-Detail 6 3 3 4" xfId="8382" xr:uid="{00000000-0005-0000-0000-000075960000}"/>
    <cellStyle name="RowTitles-Detail 6 3 3 4 2" xfId="18769" xr:uid="{00000000-0005-0000-0000-000076960000}"/>
    <cellStyle name="RowTitles-Detail 6 3 3 5" xfId="26560" xr:uid="{00000000-0005-0000-0000-000077960000}"/>
    <cellStyle name="RowTitles-Detail 6 3 4" xfId="9176" xr:uid="{00000000-0005-0000-0000-000078960000}"/>
    <cellStyle name="RowTitles-Detail 6 3 4 2" xfId="25284" xr:uid="{00000000-0005-0000-0000-000079960000}"/>
    <cellStyle name="RowTitles-Detail 6 3 5" xfId="14433" xr:uid="{00000000-0005-0000-0000-00007A960000}"/>
    <cellStyle name="RowTitles-Detail 6 3 5 2" xfId="27126" xr:uid="{00000000-0005-0000-0000-00007B960000}"/>
    <cellStyle name="RowTitles-Detail 6 3 5 2 2" xfId="35963" xr:uid="{00000000-0005-0000-0000-00007C960000}"/>
    <cellStyle name="RowTitles-Detail 6 4" xfId="1263" xr:uid="{00000000-0005-0000-0000-00007D960000}"/>
    <cellStyle name="RowTitles-Detail 6 4 2" xfId="3263" xr:uid="{00000000-0005-0000-0000-00007E960000}"/>
    <cellStyle name="RowTitles-Detail 6 4 2 2" xfId="12904" xr:uid="{00000000-0005-0000-0000-00007F960000}"/>
    <cellStyle name="RowTitles-Detail 6 4 2 2 2" xfId="23304" xr:uid="{00000000-0005-0000-0000-000080960000}"/>
    <cellStyle name="RowTitles-Detail 6 4 2 2 2 2" xfId="34841" xr:uid="{00000000-0005-0000-0000-000081960000}"/>
    <cellStyle name="RowTitles-Detail 6 4 2 2 3" xfId="32185" xr:uid="{00000000-0005-0000-0000-000082960000}"/>
    <cellStyle name="RowTitles-Detail 6 4 2 3" xfId="16551" xr:uid="{00000000-0005-0000-0000-000083960000}"/>
    <cellStyle name="RowTitles-Detail 6 4 2 3 2" xfId="29217" xr:uid="{00000000-0005-0000-0000-000084960000}"/>
    <cellStyle name="RowTitles-Detail 6 4 2 3 2 2" xfId="38004" xr:uid="{00000000-0005-0000-0000-000085960000}"/>
    <cellStyle name="RowTitles-Detail 6 4 2 4" xfId="7761" xr:uid="{00000000-0005-0000-0000-000086960000}"/>
    <cellStyle name="RowTitles-Detail 6 4 2 4 2" xfId="26029" xr:uid="{00000000-0005-0000-0000-000087960000}"/>
    <cellStyle name="RowTitles-Detail 6 4 2 5" xfId="26615" xr:uid="{00000000-0005-0000-0000-000088960000}"/>
    <cellStyle name="RowTitles-Detail 6 4 3" xfId="4041" xr:uid="{00000000-0005-0000-0000-000089960000}"/>
    <cellStyle name="RowTitles-Detail 6 4 3 2" xfId="13663" xr:uid="{00000000-0005-0000-0000-00008A960000}"/>
    <cellStyle name="RowTitles-Detail 6 4 3 2 2" xfId="24015" xr:uid="{00000000-0005-0000-0000-00008B960000}"/>
    <cellStyle name="RowTitles-Detail 6 4 3 2 2 2" xfId="35293" xr:uid="{00000000-0005-0000-0000-00008C960000}"/>
    <cellStyle name="RowTitles-Detail 6 4 3 2 3" xfId="32708" xr:uid="{00000000-0005-0000-0000-00008D960000}"/>
    <cellStyle name="RowTitles-Detail 6 4 3 3" xfId="17241" xr:uid="{00000000-0005-0000-0000-00008E960000}"/>
    <cellStyle name="RowTitles-Detail 6 4 3 3 2" xfId="29907" xr:uid="{00000000-0005-0000-0000-00008F960000}"/>
    <cellStyle name="RowTitles-Detail 6 4 3 3 2 2" xfId="38684" xr:uid="{00000000-0005-0000-0000-000090960000}"/>
    <cellStyle name="RowTitles-Detail 6 4 3 4" xfId="10084" xr:uid="{00000000-0005-0000-0000-000091960000}"/>
    <cellStyle name="RowTitles-Detail 6 4 3 4 2" xfId="18352" xr:uid="{00000000-0005-0000-0000-000092960000}"/>
    <cellStyle name="RowTitles-Detail 6 4 3 5" xfId="23762" xr:uid="{00000000-0005-0000-0000-000093960000}"/>
    <cellStyle name="RowTitles-Detail 6 4 4" xfId="10934" xr:uid="{00000000-0005-0000-0000-000094960000}"/>
    <cellStyle name="RowTitles-Detail 6 4 4 2" xfId="21374" xr:uid="{00000000-0005-0000-0000-000095960000}"/>
    <cellStyle name="RowTitles-Detail 6 4 4 2 2" xfId="33578" xr:uid="{00000000-0005-0000-0000-000096960000}"/>
    <cellStyle name="RowTitles-Detail 6 4 4 3" xfId="30723" xr:uid="{00000000-0005-0000-0000-000097960000}"/>
    <cellStyle name="RowTitles-Detail 6 4 5" xfId="14641" xr:uid="{00000000-0005-0000-0000-000098960000}"/>
    <cellStyle name="RowTitles-Detail 6 4 5 2" xfId="27326" xr:uid="{00000000-0005-0000-0000-000099960000}"/>
    <cellStyle name="RowTitles-Detail 6 4 5 2 2" xfId="36155" xr:uid="{00000000-0005-0000-0000-00009A960000}"/>
    <cellStyle name="RowTitles-Detail 6 4 6" xfId="6214" xr:uid="{00000000-0005-0000-0000-00009B960000}"/>
    <cellStyle name="RowTitles-Detail 6 4 6 2" xfId="26602" xr:uid="{00000000-0005-0000-0000-00009C960000}"/>
    <cellStyle name="RowTitles-Detail 6 4 7" xfId="26729" xr:uid="{00000000-0005-0000-0000-00009D960000}"/>
    <cellStyle name="RowTitles-Detail 6 5" xfId="1480" xr:uid="{00000000-0005-0000-0000-00009E960000}"/>
    <cellStyle name="RowTitles-Detail 6 5 2" xfId="3264" xr:uid="{00000000-0005-0000-0000-00009F960000}"/>
    <cellStyle name="RowTitles-Detail 6 5 2 2" xfId="12905" xr:uid="{00000000-0005-0000-0000-0000A0960000}"/>
    <cellStyle name="RowTitles-Detail 6 5 2 2 2" xfId="23305" xr:uid="{00000000-0005-0000-0000-0000A1960000}"/>
    <cellStyle name="RowTitles-Detail 6 5 2 2 2 2" xfId="34842" xr:uid="{00000000-0005-0000-0000-0000A2960000}"/>
    <cellStyle name="RowTitles-Detail 6 5 2 2 3" xfId="32186" xr:uid="{00000000-0005-0000-0000-0000A3960000}"/>
    <cellStyle name="RowTitles-Detail 6 5 2 3" xfId="16552" xr:uid="{00000000-0005-0000-0000-0000A4960000}"/>
    <cellStyle name="RowTitles-Detail 6 5 2 3 2" xfId="29218" xr:uid="{00000000-0005-0000-0000-0000A5960000}"/>
    <cellStyle name="RowTitles-Detail 6 5 2 3 2 2" xfId="38005" xr:uid="{00000000-0005-0000-0000-0000A6960000}"/>
    <cellStyle name="RowTitles-Detail 6 5 2 4" xfId="7762" xr:uid="{00000000-0005-0000-0000-0000A7960000}"/>
    <cellStyle name="RowTitles-Detail 6 5 2 4 2" xfId="28158" xr:uid="{00000000-0005-0000-0000-0000A8960000}"/>
    <cellStyle name="RowTitles-Detail 6 5 2 5" xfId="9011" xr:uid="{00000000-0005-0000-0000-0000A9960000}"/>
    <cellStyle name="RowTitles-Detail 6 5 3" xfId="4258" xr:uid="{00000000-0005-0000-0000-0000AA960000}"/>
    <cellStyle name="RowTitles-Detail 6 5 3 2" xfId="13880" xr:uid="{00000000-0005-0000-0000-0000AB960000}"/>
    <cellStyle name="RowTitles-Detail 6 5 3 2 2" xfId="24222" xr:uid="{00000000-0005-0000-0000-0000AC960000}"/>
    <cellStyle name="RowTitles-Detail 6 5 3 2 2 2" xfId="35434" xr:uid="{00000000-0005-0000-0000-0000AD960000}"/>
    <cellStyle name="RowTitles-Detail 6 5 3 2 3" xfId="32870" xr:uid="{00000000-0005-0000-0000-0000AE960000}"/>
    <cellStyle name="RowTitles-Detail 6 5 3 3" xfId="17440" xr:uid="{00000000-0005-0000-0000-0000AF960000}"/>
    <cellStyle name="RowTitles-Detail 6 5 3 3 2" xfId="30106" xr:uid="{00000000-0005-0000-0000-0000B0960000}"/>
    <cellStyle name="RowTitles-Detail 6 5 3 3 2 2" xfId="38883" xr:uid="{00000000-0005-0000-0000-0000B1960000}"/>
    <cellStyle name="RowTitles-Detail 6 5 3 4" xfId="10085" xr:uid="{00000000-0005-0000-0000-0000B2960000}"/>
    <cellStyle name="RowTitles-Detail 6 5 3 4 2" xfId="27461" xr:uid="{00000000-0005-0000-0000-0000B3960000}"/>
    <cellStyle name="RowTitles-Detail 6 5 3 5" xfId="4608" xr:uid="{00000000-0005-0000-0000-0000B4960000}"/>
    <cellStyle name="RowTitles-Detail 6 5 4" xfId="11151" xr:uid="{00000000-0005-0000-0000-0000B5960000}"/>
    <cellStyle name="RowTitles-Detail 6 5 4 2" xfId="21582" xr:uid="{00000000-0005-0000-0000-0000B6960000}"/>
    <cellStyle name="RowTitles-Detail 6 5 4 2 2" xfId="33719" xr:uid="{00000000-0005-0000-0000-0000B7960000}"/>
    <cellStyle name="RowTitles-Detail 6 5 4 3" xfId="30885" xr:uid="{00000000-0005-0000-0000-0000B8960000}"/>
    <cellStyle name="RowTitles-Detail 6 5 5" xfId="14858" xr:uid="{00000000-0005-0000-0000-0000B9960000}"/>
    <cellStyle name="RowTitles-Detail 6 5 5 2" xfId="27535" xr:uid="{00000000-0005-0000-0000-0000BA960000}"/>
    <cellStyle name="RowTitles-Detail 6 5 5 2 2" xfId="36354" xr:uid="{00000000-0005-0000-0000-0000BB960000}"/>
    <cellStyle name="RowTitles-Detail 6 5 6" xfId="6215" xr:uid="{00000000-0005-0000-0000-0000BC960000}"/>
    <cellStyle name="RowTitles-Detail 6 5 6 2" xfId="24856" xr:uid="{00000000-0005-0000-0000-0000BD960000}"/>
    <cellStyle name="RowTitles-Detail 6 5 7" xfId="8216" xr:uid="{00000000-0005-0000-0000-0000BE960000}"/>
    <cellStyle name="RowTitles-Detail 6 6" xfId="1682" xr:uid="{00000000-0005-0000-0000-0000BF960000}"/>
    <cellStyle name="RowTitles-Detail 6 6 2" xfId="3265" xr:uid="{00000000-0005-0000-0000-0000C0960000}"/>
    <cellStyle name="RowTitles-Detail 6 6 2 2" xfId="12906" xr:uid="{00000000-0005-0000-0000-0000C1960000}"/>
    <cellStyle name="RowTitles-Detail 6 6 2 2 2" xfId="23306" xr:uid="{00000000-0005-0000-0000-0000C2960000}"/>
    <cellStyle name="RowTitles-Detail 6 6 2 2 2 2" xfId="34843" xr:uid="{00000000-0005-0000-0000-0000C3960000}"/>
    <cellStyle name="RowTitles-Detail 6 6 2 2 3" xfId="32187" xr:uid="{00000000-0005-0000-0000-0000C4960000}"/>
    <cellStyle name="RowTitles-Detail 6 6 2 3" xfId="16553" xr:uid="{00000000-0005-0000-0000-0000C5960000}"/>
    <cellStyle name="RowTitles-Detail 6 6 2 3 2" xfId="29219" xr:uid="{00000000-0005-0000-0000-0000C6960000}"/>
    <cellStyle name="RowTitles-Detail 6 6 2 3 2 2" xfId="38006" xr:uid="{00000000-0005-0000-0000-0000C7960000}"/>
    <cellStyle name="RowTitles-Detail 6 6 2 4" xfId="7763" xr:uid="{00000000-0005-0000-0000-0000C8960000}"/>
    <cellStyle name="RowTitles-Detail 6 6 2 4 2" xfId="20445" xr:uid="{00000000-0005-0000-0000-0000C9960000}"/>
    <cellStyle name="RowTitles-Detail 6 6 2 5" xfId="26906" xr:uid="{00000000-0005-0000-0000-0000CA960000}"/>
    <cellStyle name="RowTitles-Detail 6 6 3" xfId="4460" xr:uid="{00000000-0005-0000-0000-0000CB960000}"/>
    <cellStyle name="RowTitles-Detail 6 6 3 2" xfId="14082" xr:uid="{00000000-0005-0000-0000-0000CC960000}"/>
    <cellStyle name="RowTitles-Detail 6 6 3 2 2" xfId="24414" xr:uid="{00000000-0005-0000-0000-0000CD960000}"/>
    <cellStyle name="RowTitles-Detail 6 6 3 2 2 2" xfId="35565" xr:uid="{00000000-0005-0000-0000-0000CE960000}"/>
    <cellStyle name="RowTitles-Detail 6 6 3 2 3" xfId="33022" xr:uid="{00000000-0005-0000-0000-0000CF960000}"/>
    <cellStyle name="RowTitles-Detail 6 6 3 3" xfId="17627" xr:uid="{00000000-0005-0000-0000-0000D0960000}"/>
    <cellStyle name="RowTitles-Detail 6 6 3 3 2" xfId="30293" xr:uid="{00000000-0005-0000-0000-0000D1960000}"/>
    <cellStyle name="RowTitles-Detail 6 6 3 3 2 2" xfId="39070" xr:uid="{00000000-0005-0000-0000-0000D2960000}"/>
    <cellStyle name="RowTitles-Detail 6 6 3 4" xfId="10086" xr:uid="{00000000-0005-0000-0000-0000D3960000}"/>
    <cellStyle name="RowTitles-Detail 6 6 3 4 2" xfId="22248" xr:uid="{00000000-0005-0000-0000-0000D4960000}"/>
    <cellStyle name="RowTitles-Detail 6 6 3 5" xfId="26487" xr:uid="{00000000-0005-0000-0000-0000D5960000}"/>
    <cellStyle name="RowTitles-Detail 6 6 4" xfId="11353" xr:uid="{00000000-0005-0000-0000-0000D6960000}"/>
    <cellStyle name="RowTitles-Detail 6 6 4 2" xfId="21778" xr:uid="{00000000-0005-0000-0000-0000D7960000}"/>
    <cellStyle name="RowTitles-Detail 6 6 4 2 2" xfId="33850" xr:uid="{00000000-0005-0000-0000-0000D8960000}"/>
    <cellStyle name="RowTitles-Detail 6 6 4 3" xfId="31037" xr:uid="{00000000-0005-0000-0000-0000D9960000}"/>
    <cellStyle name="RowTitles-Detail 6 6 5" xfId="15060" xr:uid="{00000000-0005-0000-0000-0000DA960000}"/>
    <cellStyle name="RowTitles-Detail 6 6 5 2" xfId="27729" xr:uid="{00000000-0005-0000-0000-0000DB960000}"/>
    <cellStyle name="RowTitles-Detail 6 6 5 2 2" xfId="36541" xr:uid="{00000000-0005-0000-0000-0000DC960000}"/>
    <cellStyle name="RowTitles-Detail 6 6 6" xfId="6216" xr:uid="{00000000-0005-0000-0000-0000DD960000}"/>
    <cellStyle name="RowTitles-Detail 6 6 6 2" xfId="19796" xr:uid="{00000000-0005-0000-0000-0000DE960000}"/>
    <cellStyle name="RowTitles-Detail 6 6 7" xfId="19091" xr:uid="{00000000-0005-0000-0000-0000DF960000}"/>
    <cellStyle name="RowTitles-Detail 6 7" xfId="3260" xr:uid="{00000000-0005-0000-0000-0000E0960000}"/>
    <cellStyle name="RowTitles-Detail 6 7 2" xfId="12901" xr:uid="{00000000-0005-0000-0000-0000E1960000}"/>
    <cellStyle name="RowTitles-Detail 6 7 2 2" xfId="23301" xr:uid="{00000000-0005-0000-0000-0000E2960000}"/>
    <cellStyle name="RowTitles-Detail 6 7 2 2 2" xfId="34838" xr:uid="{00000000-0005-0000-0000-0000E3960000}"/>
    <cellStyle name="RowTitles-Detail 6 7 2 3" xfId="32182" xr:uid="{00000000-0005-0000-0000-0000E4960000}"/>
    <cellStyle name="RowTitles-Detail 6 7 3" xfId="16548" xr:uid="{00000000-0005-0000-0000-0000E5960000}"/>
    <cellStyle name="RowTitles-Detail 6 7 3 2" xfId="29214" xr:uid="{00000000-0005-0000-0000-0000E6960000}"/>
    <cellStyle name="RowTitles-Detail 6 7 3 2 2" xfId="38001" xr:uid="{00000000-0005-0000-0000-0000E7960000}"/>
    <cellStyle name="RowTitles-Detail 6 7 4" xfId="6437" xr:uid="{00000000-0005-0000-0000-0000E8960000}"/>
    <cellStyle name="RowTitles-Detail 6 7 4 2" xfId="24551" xr:uid="{00000000-0005-0000-0000-0000E9960000}"/>
    <cellStyle name="RowTitles-Detail 6 7 5" xfId="19709" xr:uid="{00000000-0005-0000-0000-0000EA960000}"/>
    <cellStyle name="RowTitles-Detail 6 8" xfId="3318" xr:uid="{00000000-0005-0000-0000-0000EB960000}"/>
    <cellStyle name="RowTitles-Detail 6 8 2" xfId="12959" xr:uid="{00000000-0005-0000-0000-0000EC960000}"/>
    <cellStyle name="RowTitles-Detail 6 8 2 2" xfId="23330" xr:uid="{00000000-0005-0000-0000-0000ED960000}"/>
    <cellStyle name="RowTitles-Detail 6 8 2 2 2" xfId="34860" xr:uid="{00000000-0005-0000-0000-0000EE960000}"/>
    <cellStyle name="RowTitles-Detail 6 8 2 3" xfId="32206" xr:uid="{00000000-0005-0000-0000-0000EF960000}"/>
    <cellStyle name="RowTitles-Detail 6 8 3" xfId="16574" xr:uid="{00000000-0005-0000-0000-0000F0960000}"/>
    <cellStyle name="RowTitles-Detail 6 8 3 2" xfId="29240" xr:uid="{00000000-0005-0000-0000-0000F1960000}"/>
    <cellStyle name="RowTitles-Detail 6 8 3 2 2" xfId="38027" xr:uid="{00000000-0005-0000-0000-0000F2960000}"/>
    <cellStyle name="RowTitles-Detail 6 8 4" xfId="7985" xr:uid="{00000000-0005-0000-0000-0000F3960000}"/>
    <cellStyle name="RowTitles-Detail 6 8 4 2" xfId="25259" xr:uid="{00000000-0005-0000-0000-0000F4960000}"/>
    <cellStyle name="RowTitles-Detail 6 8 5" xfId="17938" xr:uid="{00000000-0005-0000-0000-0000F5960000}"/>
    <cellStyle name="RowTitles-Detail 6 9" xfId="10256" xr:uid="{00000000-0005-0000-0000-0000F6960000}"/>
    <cellStyle name="RowTitles-Detail 6 9 2" xfId="24914" xr:uid="{00000000-0005-0000-0000-0000F7960000}"/>
    <cellStyle name="RowTitles-Detail 6 9 2 2" xfId="35671" xr:uid="{00000000-0005-0000-0000-0000F8960000}"/>
    <cellStyle name="RowTitles-Detail 6_STUD aligned by INSTIT" xfId="5111" xr:uid="{00000000-0005-0000-0000-0000F9960000}"/>
    <cellStyle name="RowTitles-Detail 7" xfId="471" xr:uid="{00000000-0005-0000-0000-0000FA960000}"/>
    <cellStyle name="RowTitles-Detail 7 2" xfId="827" xr:uid="{00000000-0005-0000-0000-0000FB960000}"/>
    <cellStyle name="RowTitles-Detail 7 2 2" xfId="3267" xr:uid="{00000000-0005-0000-0000-0000FC960000}"/>
    <cellStyle name="RowTitles-Detail 7 2 2 2" xfId="12908" xr:uid="{00000000-0005-0000-0000-0000FD960000}"/>
    <cellStyle name="RowTitles-Detail 7 2 2 2 2" xfId="23308" xr:uid="{00000000-0005-0000-0000-0000FE960000}"/>
    <cellStyle name="RowTitles-Detail 7 2 2 2 2 2" xfId="34845" xr:uid="{00000000-0005-0000-0000-0000FF960000}"/>
    <cellStyle name="RowTitles-Detail 7 2 2 2 3" xfId="32189" xr:uid="{00000000-0005-0000-0000-000000970000}"/>
    <cellStyle name="RowTitles-Detail 7 2 2 3" xfId="16555" xr:uid="{00000000-0005-0000-0000-000001970000}"/>
    <cellStyle name="RowTitles-Detail 7 2 2 3 2" xfId="29221" xr:uid="{00000000-0005-0000-0000-000002970000}"/>
    <cellStyle name="RowTitles-Detail 7 2 2 3 2 2" xfId="38008" xr:uid="{00000000-0005-0000-0000-000003970000}"/>
    <cellStyle name="RowTitles-Detail 7 2 2 4" xfId="6946" xr:uid="{00000000-0005-0000-0000-000004970000}"/>
    <cellStyle name="RowTitles-Detail 7 2 2 4 2" xfId="25461" xr:uid="{00000000-0005-0000-0000-000005970000}"/>
    <cellStyle name="RowTitles-Detail 7 2 2 5" xfId="26117" xr:uid="{00000000-0005-0000-0000-000006970000}"/>
    <cellStyle name="RowTitles-Detail 7 2 3" xfId="3608" xr:uid="{00000000-0005-0000-0000-000007970000}"/>
    <cellStyle name="RowTitles-Detail 7 2 3 2" xfId="13236" xr:uid="{00000000-0005-0000-0000-000008970000}"/>
    <cellStyle name="RowTitles-Detail 7 2 3 2 2" xfId="23604" xr:uid="{00000000-0005-0000-0000-000009970000}"/>
    <cellStyle name="RowTitles-Detail 7 2 3 2 2 2" xfId="35021" xr:uid="{00000000-0005-0000-0000-00000A970000}"/>
    <cellStyle name="RowTitles-Detail 7 2 3 2 3" xfId="32392" xr:uid="{00000000-0005-0000-0000-00000B970000}"/>
    <cellStyle name="RowTitles-Detail 7 2 3 3" xfId="16843" xr:uid="{00000000-0005-0000-0000-00000C970000}"/>
    <cellStyle name="RowTitles-Detail 7 2 3 3 2" xfId="29509" xr:uid="{00000000-0005-0000-0000-00000D970000}"/>
    <cellStyle name="RowTitles-Detail 7 2 3 3 2 2" xfId="38289" xr:uid="{00000000-0005-0000-0000-00000E970000}"/>
    <cellStyle name="RowTitles-Detail 7 2 3 4" xfId="8454" xr:uid="{00000000-0005-0000-0000-00000F970000}"/>
    <cellStyle name="RowTitles-Detail 7 2 3 4 2" xfId="5501" xr:uid="{00000000-0005-0000-0000-000010970000}"/>
    <cellStyle name="RowTitles-Detail 7 2 3 5" xfId="20303" xr:uid="{00000000-0005-0000-0000-000011970000}"/>
    <cellStyle name="RowTitles-Detail 7 2 4" xfId="9248" xr:uid="{00000000-0005-0000-0000-000012970000}"/>
    <cellStyle name="RowTitles-Detail 7 2 4 2" xfId="24741" xr:uid="{00000000-0005-0000-0000-000013970000}"/>
    <cellStyle name="RowTitles-Detail 7 2 5" xfId="14242" xr:uid="{00000000-0005-0000-0000-000014970000}"/>
    <cellStyle name="RowTitles-Detail 7 2 5 2" xfId="26944" xr:uid="{00000000-0005-0000-0000-000015970000}"/>
    <cellStyle name="RowTitles-Detail 7 2 5 2 2" xfId="35787" xr:uid="{00000000-0005-0000-0000-000016970000}"/>
    <cellStyle name="RowTitles-Detail 7 2 6" xfId="5427" xr:uid="{00000000-0005-0000-0000-000017970000}"/>
    <cellStyle name="RowTitles-Detail 7 2 6 2" xfId="17875" xr:uid="{00000000-0005-0000-0000-000018970000}"/>
    <cellStyle name="RowTitles-Detail 7 2 7" xfId="19954" xr:uid="{00000000-0005-0000-0000-000019970000}"/>
    <cellStyle name="RowTitles-Detail 7 3" xfId="1106" xr:uid="{00000000-0005-0000-0000-00001A970000}"/>
    <cellStyle name="RowTitles-Detail 7 3 2" xfId="3268" xr:uid="{00000000-0005-0000-0000-00001B970000}"/>
    <cellStyle name="RowTitles-Detail 7 3 2 2" xfId="12909" xr:uid="{00000000-0005-0000-0000-00001C970000}"/>
    <cellStyle name="RowTitles-Detail 7 3 2 2 2" xfId="23309" xr:uid="{00000000-0005-0000-0000-00001D970000}"/>
    <cellStyle name="RowTitles-Detail 7 3 2 2 2 2" xfId="34846" xr:uid="{00000000-0005-0000-0000-00001E970000}"/>
    <cellStyle name="RowTitles-Detail 7 3 2 2 3" xfId="32190" xr:uid="{00000000-0005-0000-0000-00001F970000}"/>
    <cellStyle name="RowTitles-Detail 7 3 2 3" xfId="16556" xr:uid="{00000000-0005-0000-0000-000020970000}"/>
    <cellStyle name="RowTitles-Detail 7 3 2 3 2" xfId="29222" xr:uid="{00000000-0005-0000-0000-000021970000}"/>
    <cellStyle name="RowTitles-Detail 7 3 2 3 2 2" xfId="38009" xr:uid="{00000000-0005-0000-0000-000022970000}"/>
    <cellStyle name="RowTitles-Detail 7 3 2 4" xfId="7764" xr:uid="{00000000-0005-0000-0000-000023970000}"/>
    <cellStyle name="RowTitles-Detail 7 3 2 4 2" xfId="19378" xr:uid="{00000000-0005-0000-0000-000024970000}"/>
    <cellStyle name="RowTitles-Detail 7 3 2 5" xfId="19517" xr:uid="{00000000-0005-0000-0000-000025970000}"/>
    <cellStyle name="RowTitles-Detail 7 3 3" xfId="3884" xr:uid="{00000000-0005-0000-0000-000026970000}"/>
    <cellStyle name="RowTitles-Detail 7 3 3 2" xfId="13507" xr:uid="{00000000-0005-0000-0000-000027970000}"/>
    <cellStyle name="RowTitles-Detail 7 3 3 2 2" xfId="23868" xr:uid="{00000000-0005-0000-0000-000028970000}"/>
    <cellStyle name="RowTitles-Detail 7 3 3 2 2 2" xfId="35186" xr:uid="{00000000-0005-0000-0000-000029970000}"/>
    <cellStyle name="RowTitles-Detail 7 3 3 2 3" xfId="32585" xr:uid="{00000000-0005-0000-0000-00002A970000}"/>
    <cellStyle name="RowTitles-Detail 7 3 3 3" xfId="17098" xr:uid="{00000000-0005-0000-0000-00002B970000}"/>
    <cellStyle name="RowTitles-Detail 7 3 3 3 2" xfId="29764" xr:uid="{00000000-0005-0000-0000-00002C970000}"/>
    <cellStyle name="RowTitles-Detail 7 3 3 3 2 2" xfId="38542" xr:uid="{00000000-0005-0000-0000-00002D970000}"/>
    <cellStyle name="RowTitles-Detail 7 3 3 4" xfId="10087" xr:uid="{00000000-0005-0000-0000-00002E970000}"/>
    <cellStyle name="RowTitles-Detail 7 3 3 4 2" xfId="20229" xr:uid="{00000000-0005-0000-0000-00002F970000}"/>
    <cellStyle name="RowTitles-Detail 7 3 3 5" xfId="5205" xr:uid="{00000000-0005-0000-0000-000030970000}"/>
    <cellStyle name="RowTitles-Detail 7 3 4" xfId="10810" xr:uid="{00000000-0005-0000-0000-000031970000}"/>
    <cellStyle name="RowTitles-Detail 7 3 4 2" xfId="21268" xr:uid="{00000000-0005-0000-0000-000032970000}"/>
    <cellStyle name="RowTitles-Detail 7 3 4 2 2" xfId="33515" xr:uid="{00000000-0005-0000-0000-000033970000}"/>
    <cellStyle name="RowTitles-Detail 7 3 4 3" xfId="30652" xr:uid="{00000000-0005-0000-0000-000034970000}"/>
    <cellStyle name="RowTitles-Detail 7 3 5" xfId="14494" xr:uid="{00000000-0005-0000-0000-000035970000}"/>
    <cellStyle name="RowTitles-Detail 7 3 5 2" xfId="27186" xr:uid="{00000000-0005-0000-0000-000036970000}"/>
    <cellStyle name="RowTitles-Detail 7 3 5 2 2" xfId="36022" xr:uid="{00000000-0005-0000-0000-000037970000}"/>
    <cellStyle name="RowTitles-Detail 7 4" xfId="1335" xr:uid="{00000000-0005-0000-0000-000038970000}"/>
    <cellStyle name="RowTitles-Detail 7 4 2" xfId="3269" xr:uid="{00000000-0005-0000-0000-000039970000}"/>
    <cellStyle name="RowTitles-Detail 7 4 2 2" xfId="12910" xr:uid="{00000000-0005-0000-0000-00003A970000}"/>
    <cellStyle name="RowTitles-Detail 7 4 2 2 2" xfId="23310" xr:uid="{00000000-0005-0000-0000-00003B970000}"/>
    <cellStyle name="RowTitles-Detail 7 4 2 2 2 2" xfId="34847" xr:uid="{00000000-0005-0000-0000-00003C970000}"/>
    <cellStyle name="RowTitles-Detail 7 4 2 2 3" xfId="32191" xr:uid="{00000000-0005-0000-0000-00003D970000}"/>
    <cellStyle name="RowTitles-Detail 7 4 2 3" xfId="16557" xr:uid="{00000000-0005-0000-0000-00003E970000}"/>
    <cellStyle name="RowTitles-Detail 7 4 2 3 2" xfId="29223" xr:uid="{00000000-0005-0000-0000-00003F970000}"/>
    <cellStyle name="RowTitles-Detail 7 4 2 3 2 2" xfId="38010" xr:uid="{00000000-0005-0000-0000-000040970000}"/>
    <cellStyle name="RowTitles-Detail 7 4 2 4" xfId="7765" xr:uid="{00000000-0005-0000-0000-000041970000}"/>
    <cellStyle name="RowTitles-Detail 7 4 2 4 2" xfId="5420" xr:uid="{00000000-0005-0000-0000-000042970000}"/>
    <cellStyle name="RowTitles-Detail 7 4 2 5" xfId="24699" xr:uid="{00000000-0005-0000-0000-000043970000}"/>
    <cellStyle name="RowTitles-Detail 7 4 3" xfId="4113" xr:uid="{00000000-0005-0000-0000-000044970000}"/>
    <cellStyle name="RowTitles-Detail 7 4 3 2" xfId="13735" xr:uid="{00000000-0005-0000-0000-000045970000}"/>
    <cellStyle name="RowTitles-Detail 7 4 3 2 2" xfId="24086" xr:uid="{00000000-0005-0000-0000-000046970000}"/>
    <cellStyle name="RowTitles-Detail 7 4 3 2 2 2" xfId="35335" xr:uid="{00000000-0005-0000-0000-000047970000}"/>
    <cellStyle name="RowTitles-Detail 7 4 3 2 3" xfId="32757" xr:uid="{00000000-0005-0000-0000-000048970000}"/>
    <cellStyle name="RowTitles-Detail 7 4 3 3" xfId="17311" xr:uid="{00000000-0005-0000-0000-000049970000}"/>
    <cellStyle name="RowTitles-Detail 7 4 3 3 2" xfId="29977" xr:uid="{00000000-0005-0000-0000-00004A970000}"/>
    <cellStyle name="RowTitles-Detail 7 4 3 3 2 2" xfId="38754" xr:uid="{00000000-0005-0000-0000-00004B970000}"/>
    <cellStyle name="RowTitles-Detail 7 4 3 4" xfId="10088" xr:uid="{00000000-0005-0000-0000-00004C970000}"/>
    <cellStyle name="RowTitles-Detail 7 4 3 4 2" xfId="4683" xr:uid="{00000000-0005-0000-0000-00004D970000}"/>
    <cellStyle name="RowTitles-Detail 7 4 3 5" xfId="25011" xr:uid="{00000000-0005-0000-0000-00004E970000}"/>
    <cellStyle name="RowTitles-Detail 7 4 4" xfId="11006" xr:uid="{00000000-0005-0000-0000-00004F970000}"/>
    <cellStyle name="RowTitles-Detail 7 4 4 2" xfId="21444" xr:uid="{00000000-0005-0000-0000-000050970000}"/>
    <cellStyle name="RowTitles-Detail 7 4 4 2 2" xfId="33620" xr:uid="{00000000-0005-0000-0000-000051970000}"/>
    <cellStyle name="RowTitles-Detail 7 4 4 3" xfId="30772" xr:uid="{00000000-0005-0000-0000-000052970000}"/>
    <cellStyle name="RowTitles-Detail 7 4 5" xfId="14713" xr:uid="{00000000-0005-0000-0000-000053970000}"/>
    <cellStyle name="RowTitles-Detail 7 4 5 2" xfId="27397" xr:uid="{00000000-0005-0000-0000-000054970000}"/>
    <cellStyle name="RowTitles-Detail 7 4 5 2 2" xfId="36225" xr:uid="{00000000-0005-0000-0000-000055970000}"/>
    <cellStyle name="RowTitles-Detail 7 4 6" xfId="6217" xr:uid="{00000000-0005-0000-0000-000056970000}"/>
    <cellStyle name="RowTitles-Detail 7 4 6 2" xfId="26713" xr:uid="{00000000-0005-0000-0000-000057970000}"/>
    <cellStyle name="RowTitles-Detail 7 4 7" xfId="23888" xr:uid="{00000000-0005-0000-0000-000058970000}"/>
    <cellStyle name="RowTitles-Detail 7 5" xfId="1551" xr:uid="{00000000-0005-0000-0000-000059970000}"/>
    <cellStyle name="RowTitles-Detail 7 5 2" xfId="3270" xr:uid="{00000000-0005-0000-0000-00005A970000}"/>
    <cellStyle name="RowTitles-Detail 7 5 2 2" xfId="12911" xr:uid="{00000000-0005-0000-0000-00005B970000}"/>
    <cellStyle name="RowTitles-Detail 7 5 2 2 2" xfId="23311" xr:uid="{00000000-0005-0000-0000-00005C970000}"/>
    <cellStyle name="RowTitles-Detail 7 5 2 2 2 2" xfId="34848" xr:uid="{00000000-0005-0000-0000-00005D970000}"/>
    <cellStyle name="RowTitles-Detail 7 5 2 2 3" xfId="32192" xr:uid="{00000000-0005-0000-0000-00005E970000}"/>
    <cellStyle name="RowTitles-Detail 7 5 2 3" xfId="16558" xr:uid="{00000000-0005-0000-0000-00005F970000}"/>
    <cellStyle name="RowTitles-Detail 7 5 2 3 2" xfId="29224" xr:uid="{00000000-0005-0000-0000-000060970000}"/>
    <cellStyle name="RowTitles-Detail 7 5 2 3 2 2" xfId="38011" xr:uid="{00000000-0005-0000-0000-000061970000}"/>
    <cellStyle name="RowTitles-Detail 7 5 2 4" xfId="7766" xr:uid="{00000000-0005-0000-0000-000062970000}"/>
    <cellStyle name="RowTitles-Detail 7 5 2 4 2" xfId="20100" xr:uid="{00000000-0005-0000-0000-000063970000}"/>
    <cellStyle name="RowTitles-Detail 7 5 2 5" xfId="20806" xr:uid="{00000000-0005-0000-0000-000064970000}"/>
    <cellStyle name="RowTitles-Detail 7 5 3" xfId="4329" xr:uid="{00000000-0005-0000-0000-000065970000}"/>
    <cellStyle name="RowTitles-Detail 7 5 3 2" xfId="13951" xr:uid="{00000000-0005-0000-0000-000066970000}"/>
    <cellStyle name="RowTitles-Detail 7 5 3 2 2" xfId="24291" xr:uid="{00000000-0005-0000-0000-000067970000}"/>
    <cellStyle name="RowTitles-Detail 7 5 3 2 2 2" xfId="35475" xr:uid="{00000000-0005-0000-0000-000068970000}"/>
    <cellStyle name="RowTitles-Detail 7 5 3 2 3" xfId="32918" xr:uid="{00000000-0005-0000-0000-000069970000}"/>
    <cellStyle name="RowTitles-Detail 7 5 3 3" xfId="17509" xr:uid="{00000000-0005-0000-0000-00006A970000}"/>
    <cellStyle name="RowTitles-Detail 7 5 3 3 2" xfId="30175" xr:uid="{00000000-0005-0000-0000-00006B970000}"/>
    <cellStyle name="RowTitles-Detail 7 5 3 3 2 2" xfId="38952" xr:uid="{00000000-0005-0000-0000-00006C970000}"/>
    <cellStyle name="RowTitles-Detail 7 5 3 4" xfId="10089" xr:uid="{00000000-0005-0000-0000-00006D970000}"/>
    <cellStyle name="RowTitles-Detail 7 5 3 4 2" xfId="5407" xr:uid="{00000000-0005-0000-0000-00006E970000}"/>
    <cellStyle name="RowTitles-Detail 7 5 3 5" xfId="20218" xr:uid="{00000000-0005-0000-0000-00006F970000}"/>
    <cellStyle name="RowTitles-Detail 7 5 4" xfId="11222" xr:uid="{00000000-0005-0000-0000-000070970000}"/>
    <cellStyle name="RowTitles-Detail 7 5 4 2" xfId="21652" xr:uid="{00000000-0005-0000-0000-000071970000}"/>
    <cellStyle name="RowTitles-Detail 7 5 4 2 2" xfId="33760" xr:uid="{00000000-0005-0000-0000-000072970000}"/>
    <cellStyle name="RowTitles-Detail 7 5 4 3" xfId="30933" xr:uid="{00000000-0005-0000-0000-000073970000}"/>
    <cellStyle name="RowTitles-Detail 7 5 5" xfId="14929" xr:uid="{00000000-0005-0000-0000-000074970000}"/>
    <cellStyle name="RowTitles-Detail 7 5 5 2" xfId="27604" xr:uid="{00000000-0005-0000-0000-000075970000}"/>
    <cellStyle name="RowTitles-Detail 7 5 5 2 2" xfId="36423" xr:uid="{00000000-0005-0000-0000-000076970000}"/>
    <cellStyle name="RowTitles-Detail 7 5 6" xfId="6218" xr:uid="{00000000-0005-0000-0000-000077970000}"/>
    <cellStyle name="RowTitles-Detail 7 5 6 2" xfId="24632" xr:uid="{00000000-0005-0000-0000-000078970000}"/>
    <cellStyle name="RowTitles-Detail 7 5 7" xfId="7313" xr:uid="{00000000-0005-0000-0000-000079970000}"/>
    <cellStyle name="RowTitles-Detail 7 6" xfId="1753" xr:uid="{00000000-0005-0000-0000-00007A970000}"/>
    <cellStyle name="RowTitles-Detail 7 6 2" xfId="3271" xr:uid="{00000000-0005-0000-0000-00007B970000}"/>
    <cellStyle name="RowTitles-Detail 7 6 2 2" xfId="12912" xr:uid="{00000000-0005-0000-0000-00007C970000}"/>
    <cellStyle name="RowTitles-Detail 7 6 2 2 2" xfId="23312" xr:uid="{00000000-0005-0000-0000-00007D970000}"/>
    <cellStyle name="RowTitles-Detail 7 6 2 2 2 2" xfId="34849" xr:uid="{00000000-0005-0000-0000-00007E970000}"/>
    <cellStyle name="RowTitles-Detail 7 6 2 2 3" xfId="32193" xr:uid="{00000000-0005-0000-0000-00007F970000}"/>
    <cellStyle name="RowTitles-Detail 7 6 2 3" xfId="16559" xr:uid="{00000000-0005-0000-0000-000080970000}"/>
    <cellStyle name="RowTitles-Detail 7 6 2 3 2" xfId="29225" xr:uid="{00000000-0005-0000-0000-000081970000}"/>
    <cellStyle name="RowTitles-Detail 7 6 2 3 2 2" xfId="38012" xr:uid="{00000000-0005-0000-0000-000082970000}"/>
    <cellStyle name="RowTitles-Detail 7 6 2 4" xfId="7767" xr:uid="{00000000-0005-0000-0000-000083970000}"/>
    <cellStyle name="RowTitles-Detail 7 6 2 4 2" xfId="20788" xr:uid="{00000000-0005-0000-0000-000084970000}"/>
    <cellStyle name="RowTitles-Detail 7 6 2 5" xfId="26784" xr:uid="{00000000-0005-0000-0000-000085970000}"/>
    <cellStyle name="RowTitles-Detail 7 6 3" xfId="4531" xr:uid="{00000000-0005-0000-0000-000086970000}"/>
    <cellStyle name="RowTitles-Detail 7 6 3 2" xfId="14153" xr:uid="{00000000-0005-0000-0000-000087970000}"/>
    <cellStyle name="RowTitles-Detail 7 6 3 2 2" xfId="24484" xr:uid="{00000000-0005-0000-0000-000088970000}"/>
    <cellStyle name="RowTitles-Detail 7 6 3 2 2 2" xfId="35606" xr:uid="{00000000-0005-0000-0000-000089970000}"/>
    <cellStyle name="RowTitles-Detail 7 6 3 2 3" xfId="33070" xr:uid="{00000000-0005-0000-0000-00008A970000}"/>
    <cellStyle name="RowTitles-Detail 7 6 3 3" xfId="17696" xr:uid="{00000000-0005-0000-0000-00008B970000}"/>
    <cellStyle name="RowTitles-Detail 7 6 3 3 2" xfId="30362" xr:uid="{00000000-0005-0000-0000-00008C970000}"/>
    <cellStyle name="RowTitles-Detail 7 6 3 3 2 2" xfId="39139" xr:uid="{00000000-0005-0000-0000-00008D970000}"/>
    <cellStyle name="RowTitles-Detail 7 6 3 4" xfId="10090" xr:uid="{00000000-0005-0000-0000-00008E970000}"/>
    <cellStyle name="RowTitles-Detail 7 6 3 4 2" xfId="19553" xr:uid="{00000000-0005-0000-0000-00008F970000}"/>
    <cellStyle name="RowTitles-Detail 7 6 3 5" xfId="24689" xr:uid="{00000000-0005-0000-0000-000090970000}"/>
    <cellStyle name="RowTitles-Detail 7 6 4" xfId="11424" xr:uid="{00000000-0005-0000-0000-000091970000}"/>
    <cellStyle name="RowTitles-Detail 7 6 4 2" xfId="21848" xr:uid="{00000000-0005-0000-0000-000092970000}"/>
    <cellStyle name="RowTitles-Detail 7 6 4 2 2" xfId="33891" xr:uid="{00000000-0005-0000-0000-000093970000}"/>
    <cellStyle name="RowTitles-Detail 7 6 4 3" xfId="31085" xr:uid="{00000000-0005-0000-0000-000094970000}"/>
    <cellStyle name="RowTitles-Detail 7 6 5" xfId="15131" xr:uid="{00000000-0005-0000-0000-000095970000}"/>
    <cellStyle name="RowTitles-Detail 7 6 5 2" xfId="27799" xr:uid="{00000000-0005-0000-0000-000096970000}"/>
    <cellStyle name="RowTitles-Detail 7 6 5 2 2" xfId="36610" xr:uid="{00000000-0005-0000-0000-000097970000}"/>
    <cellStyle name="RowTitles-Detail 7 6 6" xfId="6219" xr:uid="{00000000-0005-0000-0000-000098970000}"/>
    <cellStyle name="RowTitles-Detail 7 6 6 2" xfId="20437" xr:uid="{00000000-0005-0000-0000-000099970000}"/>
    <cellStyle name="RowTitles-Detail 7 6 7" xfId="18831" xr:uid="{00000000-0005-0000-0000-00009A970000}"/>
    <cellStyle name="RowTitles-Detail 7 7" xfId="3266" xr:uid="{00000000-0005-0000-0000-00009B970000}"/>
    <cellStyle name="RowTitles-Detail 7 7 2" xfId="12907" xr:uid="{00000000-0005-0000-0000-00009C970000}"/>
    <cellStyle name="RowTitles-Detail 7 7 2 2" xfId="23307" xr:uid="{00000000-0005-0000-0000-00009D970000}"/>
    <cellStyle name="RowTitles-Detail 7 7 2 2 2" xfId="34844" xr:uid="{00000000-0005-0000-0000-00009E970000}"/>
    <cellStyle name="RowTitles-Detail 7 7 2 3" xfId="32188" xr:uid="{00000000-0005-0000-0000-00009F970000}"/>
    <cellStyle name="RowTitles-Detail 7 7 3" xfId="16554" xr:uid="{00000000-0005-0000-0000-0000A0970000}"/>
    <cellStyle name="RowTitles-Detail 7 7 3 2" xfId="29220" xr:uid="{00000000-0005-0000-0000-0000A1970000}"/>
    <cellStyle name="RowTitles-Detail 7 7 3 2 2" xfId="38007" xr:uid="{00000000-0005-0000-0000-0000A2970000}"/>
    <cellStyle name="RowTitles-Detail 7 7 4" xfId="6507" xr:uid="{00000000-0005-0000-0000-0000A3970000}"/>
    <cellStyle name="RowTitles-Detail 7 7 4 2" xfId="18018" xr:uid="{00000000-0005-0000-0000-0000A4970000}"/>
    <cellStyle name="RowTitles-Detail 7 7 5" xfId="19765" xr:uid="{00000000-0005-0000-0000-0000A5970000}"/>
    <cellStyle name="RowTitles-Detail 7 8" xfId="3344" xr:uid="{00000000-0005-0000-0000-0000A6970000}"/>
    <cellStyle name="RowTitles-Detail 7 8 2" xfId="12985" xr:uid="{00000000-0005-0000-0000-0000A7970000}"/>
    <cellStyle name="RowTitles-Detail 7 8 2 2" xfId="23355" xr:uid="{00000000-0005-0000-0000-0000A8970000}"/>
    <cellStyle name="RowTitles-Detail 7 8 2 2 2" xfId="34874" xr:uid="{00000000-0005-0000-0000-0000A9970000}"/>
    <cellStyle name="RowTitles-Detail 7 8 2 3" xfId="32222" xr:uid="{00000000-0005-0000-0000-0000AA970000}"/>
    <cellStyle name="RowTitles-Detail 7 8 3" xfId="16598" xr:uid="{00000000-0005-0000-0000-0000AB970000}"/>
    <cellStyle name="RowTitles-Detail 7 8 3 2" xfId="29264" xr:uid="{00000000-0005-0000-0000-0000AC970000}"/>
    <cellStyle name="RowTitles-Detail 7 8 3 2 2" xfId="38051" xr:uid="{00000000-0005-0000-0000-0000AD970000}"/>
    <cellStyle name="RowTitles-Detail 7 8 4" xfId="8054" xr:uid="{00000000-0005-0000-0000-0000AE970000}"/>
    <cellStyle name="RowTitles-Detail 7 8 4 2" xfId="8706" xr:uid="{00000000-0005-0000-0000-0000AF970000}"/>
    <cellStyle name="RowTitles-Detail 7 8 5" xfId="19411" xr:uid="{00000000-0005-0000-0000-0000B0970000}"/>
    <cellStyle name="RowTitles-Detail 7 9" xfId="10318" xr:uid="{00000000-0005-0000-0000-0000B1970000}"/>
    <cellStyle name="RowTitles-Detail 7 9 2" xfId="25343" xr:uid="{00000000-0005-0000-0000-0000B2970000}"/>
    <cellStyle name="RowTitles-Detail 7 9 2 2" xfId="35696" xr:uid="{00000000-0005-0000-0000-0000B3970000}"/>
    <cellStyle name="RowTitles-Detail 7_STUD aligned by INSTIT" xfId="5112" xr:uid="{00000000-0005-0000-0000-0000B4970000}"/>
    <cellStyle name="RowTitles-Detail 8" xfId="550" xr:uid="{00000000-0005-0000-0000-0000B5970000}"/>
    <cellStyle name="RowTitles-Detail 8 2" xfId="3272" xr:uid="{00000000-0005-0000-0000-0000B6970000}"/>
    <cellStyle name="RowTitles-Detail 8 2 2" xfId="12913" xr:uid="{00000000-0005-0000-0000-0000B7970000}"/>
    <cellStyle name="RowTitles-Detail 8 2 2 2" xfId="23313" xr:uid="{00000000-0005-0000-0000-0000B8970000}"/>
    <cellStyle name="RowTitles-Detail 8 2 2 2 2" xfId="34850" xr:uid="{00000000-0005-0000-0000-0000B9970000}"/>
    <cellStyle name="RowTitles-Detail 8 2 2 3" xfId="32194" xr:uid="{00000000-0005-0000-0000-0000BA970000}"/>
    <cellStyle name="RowTitles-Detail 8 2 3" xfId="16560" xr:uid="{00000000-0005-0000-0000-0000BB970000}"/>
    <cellStyle name="RowTitles-Detail 8 2 3 2" xfId="29226" xr:uid="{00000000-0005-0000-0000-0000BC970000}"/>
    <cellStyle name="RowTitles-Detail 8 2 3 2 2" xfId="38013" xr:uid="{00000000-0005-0000-0000-0000BD970000}"/>
    <cellStyle name="RowTitles-Detail 8 2 4" xfId="6727" xr:uid="{00000000-0005-0000-0000-0000BE970000}"/>
    <cellStyle name="RowTitles-Detail 8 2 4 2" xfId="25832" xr:uid="{00000000-0005-0000-0000-0000BF970000}"/>
    <cellStyle name="RowTitles-Detail 8 2 5" xfId="26271" xr:uid="{00000000-0005-0000-0000-0000C0970000}"/>
    <cellStyle name="RowTitles-Detail 8 3" xfId="3380" xr:uid="{00000000-0005-0000-0000-0000C1970000}"/>
    <cellStyle name="RowTitles-Detail 8 3 2" xfId="13020" xr:uid="{00000000-0005-0000-0000-0000C2970000}"/>
    <cellStyle name="RowTitles-Detail 8 3 2 2" xfId="23388" xr:uid="{00000000-0005-0000-0000-0000C3970000}"/>
    <cellStyle name="RowTitles-Detail 8 3 2 2 2" xfId="34894" xr:uid="{00000000-0005-0000-0000-0000C4970000}"/>
    <cellStyle name="RowTitles-Detail 8 3 2 3" xfId="32245" xr:uid="{00000000-0005-0000-0000-0000C5970000}"/>
    <cellStyle name="RowTitles-Detail 8 3 3" xfId="16630" xr:uid="{00000000-0005-0000-0000-0000C6970000}"/>
    <cellStyle name="RowTitles-Detail 8 3 3 2" xfId="29296" xr:uid="{00000000-0005-0000-0000-0000C7970000}"/>
    <cellStyle name="RowTitles-Detail 8 3 3 2 2" xfId="38082" xr:uid="{00000000-0005-0000-0000-0000C8970000}"/>
    <cellStyle name="RowTitles-Detail 8 3 4" xfId="8233" xr:uid="{00000000-0005-0000-0000-0000C9970000}"/>
    <cellStyle name="RowTitles-Detail 8 3 4 2" xfId="18514" xr:uid="{00000000-0005-0000-0000-0000CA970000}"/>
    <cellStyle name="RowTitles-Detail 8 3 5" xfId="18003" xr:uid="{00000000-0005-0000-0000-0000CB970000}"/>
    <cellStyle name="RowTitles-Detail 8 4" xfId="9023" xr:uid="{00000000-0005-0000-0000-0000CC970000}"/>
    <cellStyle name="RowTitles-Detail 8 4 2" xfId="17772" xr:uid="{00000000-0005-0000-0000-0000CD970000}"/>
    <cellStyle name="RowTitles-Detail 8 5" xfId="10196" xr:uid="{00000000-0005-0000-0000-0000CE970000}"/>
    <cellStyle name="RowTitles-Detail 8 5 2" xfId="19752" xr:uid="{00000000-0005-0000-0000-0000CF970000}"/>
    <cellStyle name="RowTitles-Detail 8 5 2 2" xfId="33260" xr:uid="{00000000-0005-0000-0000-0000D0970000}"/>
    <cellStyle name="RowTitles-Detail 9" xfId="693" xr:uid="{00000000-0005-0000-0000-0000D1970000}"/>
    <cellStyle name="RowTitles-Detail 9 2" xfId="3273" xr:uid="{00000000-0005-0000-0000-0000D2970000}"/>
    <cellStyle name="RowTitles-Detail 9 2 2" xfId="12914" xr:uid="{00000000-0005-0000-0000-0000D3970000}"/>
    <cellStyle name="RowTitles-Detail 9 2 2 2" xfId="23314" xr:uid="{00000000-0005-0000-0000-0000D4970000}"/>
    <cellStyle name="RowTitles-Detail 9 2 2 2 2" xfId="34851" xr:uid="{00000000-0005-0000-0000-0000D5970000}"/>
    <cellStyle name="RowTitles-Detail 9 2 2 3" xfId="32195" xr:uid="{00000000-0005-0000-0000-0000D6970000}"/>
    <cellStyle name="RowTitles-Detail 9 2 3" xfId="16561" xr:uid="{00000000-0005-0000-0000-0000D7970000}"/>
    <cellStyle name="RowTitles-Detail 9 2 3 2" xfId="29227" xr:uid="{00000000-0005-0000-0000-0000D8970000}"/>
    <cellStyle name="RowTitles-Detail 9 2 3 2 2" xfId="38014" xr:uid="{00000000-0005-0000-0000-0000D9970000}"/>
    <cellStyle name="RowTitles-Detail 9 2 4" xfId="6612" xr:uid="{00000000-0005-0000-0000-0000DA970000}"/>
    <cellStyle name="RowTitles-Detail 9 2 4 2" xfId="25638" xr:uid="{00000000-0005-0000-0000-0000DB970000}"/>
    <cellStyle name="RowTitles-Detail 9 2 5" xfId="20240" xr:uid="{00000000-0005-0000-0000-0000DC970000}"/>
    <cellStyle name="RowTitles-Detail 9 3" xfId="3478" xr:uid="{00000000-0005-0000-0000-0000DD970000}"/>
    <cellStyle name="RowTitles-Detail 9 3 2" xfId="13112" xr:uid="{00000000-0005-0000-0000-0000DE970000}"/>
    <cellStyle name="RowTitles-Detail 9 3 2 2" xfId="23480" xr:uid="{00000000-0005-0000-0000-0000DF970000}"/>
    <cellStyle name="RowTitles-Detail 9 3 2 2 2" xfId="34944" xr:uid="{00000000-0005-0000-0000-0000E0970000}"/>
    <cellStyle name="RowTitles-Detail 9 3 2 3" xfId="32303" xr:uid="{00000000-0005-0000-0000-0000E1970000}"/>
    <cellStyle name="RowTitles-Detail 9 3 3" xfId="16721" xr:uid="{00000000-0005-0000-0000-0000E2970000}"/>
    <cellStyle name="RowTitles-Detail 9 3 3 2" xfId="29387" xr:uid="{00000000-0005-0000-0000-0000E3970000}"/>
    <cellStyle name="RowTitles-Detail 9 3 3 2 2" xfId="38170" xr:uid="{00000000-0005-0000-0000-0000E4970000}"/>
    <cellStyle name="RowTitles-Detail 9 3 4" xfId="8115" xr:uid="{00000000-0005-0000-0000-0000E5970000}"/>
    <cellStyle name="RowTitles-Detail 9 3 4 2" xfId="25498" xr:uid="{00000000-0005-0000-0000-0000E6970000}"/>
    <cellStyle name="RowTitles-Detail 9 3 5" xfId="18331" xr:uid="{00000000-0005-0000-0000-0000E7970000}"/>
    <cellStyle name="RowTitles-Detail 9 4" xfId="8766" xr:uid="{00000000-0005-0000-0000-0000E8970000}"/>
    <cellStyle name="RowTitles-Detail 9 4 2" xfId="25277" xr:uid="{00000000-0005-0000-0000-0000E9970000}"/>
    <cellStyle name="RowTitles-Detail 9 5" xfId="10480" xr:uid="{00000000-0005-0000-0000-0000EA970000}"/>
    <cellStyle name="RowTitles-Detail 9 5 2" xfId="20982" xr:uid="{00000000-0005-0000-0000-0000EB970000}"/>
    <cellStyle name="RowTitles-Detail 9 5 2 2" xfId="33372" xr:uid="{00000000-0005-0000-0000-0000EC970000}"/>
    <cellStyle name="RowTitles-Detail 9 5 3" xfId="30479" xr:uid="{00000000-0005-0000-0000-0000ED970000}"/>
    <cellStyle name="RowTitles-Detail 9 6" xfId="10767" xr:uid="{00000000-0005-0000-0000-0000EE970000}"/>
    <cellStyle name="RowTitles-Detail 9 6 2" xfId="19079" xr:uid="{00000000-0005-0000-0000-0000EF970000}"/>
    <cellStyle name="RowTitles-Detail 9 6 2 2" xfId="33211" xr:uid="{00000000-0005-0000-0000-0000F0970000}"/>
    <cellStyle name="RowTitles-Detail 9 7" xfId="5166" xr:uid="{00000000-0005-0000-0000-0000F1970000}"/>
    <cellStyle name="RowTitles-Detail 9 7 2" xfId="18236" xr:uid="{00000000-0005-0000-0000-0000F2970000}"/>
    <cellStyle name="RowTitles-Detail 9 8" xfId="26233" xr:uid="{00000000-0005-0000-0000-0000F3970000}"/>
    <cellStyle name="RowTitles-Detail_STUD aligned by INSTIT" xfId="5037" xr:uid="{00000000-0005-0000-0000-0000F4970000}"/>
    <cellStyle name="TableStyleLight1" xfId="4" xr:uid="{00000000-0005-0000-0000-0000F5970000}"/>
    <cellStyle name="TableStyleLight1 10" xfId="7791" xr:uid="{00000000-0005-0000-0000-0000F6970000}"/>
    <cellStyle name="TableStyleLight1 11" xfId="7815" xr:uid="{00000000-0005-0000-0000-0000F7970000}"/>
    <cellStyle name="TableStyleLight1 12" xfId="8934" xr:uid="{00000000-0005-0000-0000-0000F8970000}"/>
    <cellStyle name="TableStyleLight1 13" xfId="210" xr:uid="{00000000-0005-0000-0000-0000F9970000}"/>
    <cellStyle name="TableStyleLight1 14" xfId="39217" xr:uid="{00000000-0005-0000-0000-0000FA970000}"/>
    <cellStyle name="TableStyleLight1 15" xfId="39262" xr:uid="{00000000-0005-0000-0000-0000FB970000}"/>
    <cellStyle name="TableStyleLight1 16" xfId="202" xr:uid="{00000000-0005-0000-0000-0000FC970000}"/>
    <cellStyle name="TableStyleLight1 2" xfId="141" xr:uid="{00000000-0005-0000-0000-0000FD970000}"/>
    <cellStyle name="TableStyleLight1 2 10" xfId="912" xr:uid="{00000000-0005-0000-0000-0000FE970000}"/>
    <cellStyle name="TableStyleLight1 2 10 2" xfId="3274" xr:uid="{00000000-0005-0000-0000-0000FF970000}"/>
    <cellStyle name="TableStyleLight1 2 10 2 2" xfId="12915" xr:uid="{00000000-0005-0000-0000-000000980000}"/>
    <cellStyle name="TableStyleLight1 2 10 3" xfId="3691" xr:uid="{00000000-0005-0000-0000-000001980000}"/>
    <cellStyle name="TableStyleLight1 2 10 3 2" xfId="13318" xr:uid="{00000000-0005-0000-0000-000002980000}"/>
    <cellStyle name="TableStyleLight1 2 10 4" xfId="10091" xr:uid="{00000000-0005-0000-0000-000003980000}"/>
    <cellStyle name="TableStyleLight1 2 10 5" xfId="10659" xr:uid="{00000000-0005-0000-0000-000004980000}"/>
    <cellStyle name="TableStyleLight1 2 10 6" xfId="14320" xr:uid="{00000000-0005-0000-0000-000005980000}"/>
    <cellStyle name="TableStyleLight1 2 10 7" xfId="24935" xr:uid="{00000000-0005-0000-0000-000006980000}"/>
    <cellStyle name="TableStyleLight1 2 11" xfId="1411" xr:uid="{00000000-0005-0000-0000-000007980000}"/>
    <cellStyle name="TableStyleLight1 2 11 2" xfId="3275" xr:uid="{00000000-0005-0000-0000-000008980000}"/>
    <cellStyle name="TableStyleLight1 2 11 2 2" xfId="12916" xr:uid="{00000000-0005-0000-0000-000009980000}"/>
    <cellStyle name="TableStyleLight1 2 11 3" xfId="4189" xr:uid="{00000000-0005-0000-0000-00000A980000}"/>
    <cellStyle name="TableStyleLight1 2 11 3 2" xfId="13811" xr:uid="{00000000-0005-0000-0000-00000B980000}"/>
    <cellStyle name="TableStyleLight1 2 11 4" xfId="10092" xr:uid="{00000000-0005-0000-0000-00000C980000}"/>
    <cellStyle name="TableStyleLight1 2 11 5" xfId="11082" xr:uid="{00000000-0005-0000-0000-00000D980000}"/>
    <cellStyle name="TableStyleLight1 2 11 6" xfId="14789" xr:uid="{00000000-0005-0000-0000-00000E980000}"/>
    <cellStyle name="TableStyleLight1 2 11 7" xfId="26540" xr:uid="{00000000-0005-0000-0000-00000F980000}"/>
    <cellStyle name="TableStyleLight1 2 12" xfId="6348" xr:uid="{00000000-0005-0000-0000-000010980000}"/>
    <cellStyle name="TableStyleLight1 2 13" xfId="7927" xr:uid="{00000000-0005-0000-0000-000011980000}"/>
    <cellStyle name="TableStyleLight1 2 14" xfId="39259" xr:uid="{00000000-0005-0000-0000-000012980000}"/>
    <cellStyle name="TableStyleLight1 2 15" xfId="216" xr:uid="{00000000-0005-0000-0000-000013980000}"/>
    <cellStyle name="TableStyleLight1 2 2" xfId="185" xr:uid="{00000000-0005-0000-0000-000014980000}"/>
    <cellStyle name="TableStyleLight1 2 2 2" xfId="329" xr:uid="{00000000-0005-0000-0000-000015980000}"/>
    <cellStyle name="TableStyleLight1 2 2 2 2" xfId="686" xr:uid="{00000000-0005-0000-0000-000016980000}"/>
    <cellStyle name="TableStyleLight1 2 2 2 2 2" xfId="6390" xr:uid="{00000000-0005-0000-0000-000017980000}"/>
    <cellStyle name="TableStyleLight1 2 2 2 2 3" xfId="7974" xr:uid="{00000000-0005-0000-0000-000018980000}"/>
    <cellStyle name="TableStyleLight1 2 2 2 2 4" xfId="8925" xr:uid="{00000000-0005-0000-0000-000019980000}"/>
    <cellStyle name="TableStyleLight1 2 2 2 2 5" xfId="10133" xr:uid="{00000000-0005-0000-0000-00001A980000}"/>
    <cellStyle name="TableStyleLight1 2 2 2 3" xfId="5518" xr:uid="{00000000-0005-0000-0000-00001B980000}"/>
    <cellStyle name="TableStyleLight1 2 2 2 3 2" xfId="7058" xr:uid="{00000000-0005-0000-0000-00001C980000}"/>
    <cellStyle name="TableStyleLight1 2 2 2 3 3" xfId="8566" xr:uid="{00000000-0005-0000-0000-00001D980000}"/>
    <cellStyle name="TableStyleLight1 2 2 2 3 4" xfId="9362" xr:uid="{00000000-0005-0000-0000-00001E980000}"/>
    <cellStyle name="TableStyleLight1 2 2 2 4" xfId="6350" xr:uid="{00000000-0005-0000-0000-00001F980000}"/>
    <cellStyle name="TableStyleLight1 2 2 2 5" xfId="7929" xr:uid="{00000000-0005-0000-0000-000020980000}"/>
    <cellStyle name="TableStyleLight1 2 2 2_STUD aligned by INSTIT" xfId="5116" xr:uid="{00000000-0005-0000-0000-000021980000}"/>
    <cellStyle name="TableStyleLight1 2 2 3" xfId="616" xr:uid="{00000000-0005-0000-0000-000022980000}"/>
    <cellStyle name="TableStyleLight1 2 2 3 2" xfId="6365" xr:uid="{00000000-0005-0000-0000-000023980000}"/>
    <cellStyle name="TableStyleLight1 2 2 3 3" xfId="7949" xr:uid="{00000000-0005-0000-0000-000024980000}"/>
    <cellStyle name="TableStyleLight1 2 2 3 4" xfId="8931" xr:uid="{00000000-0005-0000-0000-000025980000}"/>
    <cellStyle name="TableStyleLight1 2 2 3 5" xfId="10118" xr:uid="{00000000-0005-0000-0000-000026980000}"/>
    <cellStyle name="TableStyleLight1 2 2 4" xfId="5255" xr:uid="{00000000-0005-0000-0000-000027980000}"/>
    <cellStyle name="TableStyleLight1 2 2 4 2" xfId="6723" xr:uid="{00000000-0005-0000-0000-000028980000}"/>
    <cellStyle name="TableStyleLight1 2 2 4 3" xfId="8229" xr:uid="{00000000-0005-0000-0000-000029980000}"/>
    <cellStyle name="TableStyleLight1 2 2 4 4" xfId="7820" xr:uid="{00000000-0005-0000-0000-00002A980000}"/>
    <cellStyle name="TableStyleLight1 2 2 5" xfId="6349" xr:uid="{00000000-0005-0000-0000-00002B980000}"/>
    <cellStyle name="TableStyleLight1 2 2 6" xfId="7928" xr:uid="{00000000-0005-0000-0000-00002C980000}"/>
    <cellStyle name="TableStyleLight1 2 2 7" xfId="39246" xr:uid="{00000000-0005-0000-0000-00002D980000}"/>
    <cellStyle name="TableStyleLight1 2 2 8" xfId="257" xr:uid="{00000000-0005-0000-0000-00002E980000}"/>
    <cellStyle name="TableStyleLight1 2 2_STUD aligned by INSTIT" xfId="5115" xr:uid="{00000000-0005-0000-0000-00002F980000}"/>
    <cellStyle name="TableStyleLight1 2 3" xfId="299" xr:uid="{00000000-0005-0000-0000-000030980000}"/>
    <cellStyle name="TableStyleLight1 2 3 2" xfId="656" xr:uid="{00000000-0005-0000-0000-000031980000}"/>
    <cellStyle name="TableStyleLight1 2 3 2 2" xfId="6389" xr:uid="{00000000-0005-0000-0000-000032980000}"/>
    <cellStyle name="TableStyleLight1 2 3 2 3" xfId="7973" xr:uid="{00000000-0005-0000-0000-000033980000}"/>
    <cellStyle name="TableStyleLight1 2 3 2 4" xfId="8926" xr:uid="{00000000-0005-0000-0000-000034980000}"/>
    <cellStyle name="TableStyleLight1 2 3 2 5" xfId="10132" xr:uid="{00000000-0005-0000-0000-000035980000}"/>
    <cellStyle name="TableStyleLight1 2 3 3" xfId="5496" xr:uid="{00000000-0005-0000-0000-000036980000}"/>
    <cellStyle name="TableStyleLight1 2 3 3 2" xfId="7028" xr:uid="{00000000-0005-0000-0000-000037980000}"/>
    <cellStyle name="TableStyleLight1 2 3 3 3" xfId="8536" xr:uid="{00000000-0005-0000-0000-000038980000}"/>
    <cellStyle name="TableStyleLight1 2 3 3 4" xfId="9332" xr:uid="{00000000-0005-0000-0000-000039980000}"/>
    <cellStyle name="TableStyleLight1 2 3 4" xfId="6351" xr:uid="{00000000-0005-0000-0000-00003A980000}"/>
    <cellStyle name="TableStyleLight1 2 3 5" xfId="7930" xr:uid="{00000000-0005-0000-0000-00003B980000}"/>
    <cellStyle name="TableStyleLight1 2 3_STUD aligned by INSTIT" xfId="5117" xr:uid="{00000000-0005-0000-0000-00003C980000}"/>
    <cellStyle name="TableStyleLight1 2 4" xfId="358" xr:uid="{00000000-0005-0000-0000-00003D980000}"/>
    <cellStyle name="TableStyleLight1 2 4 10" xfId="10140" xr:uid="{00000000-0005-0000-0000-00003E980000}"/>
    <cellStyle name="TableStyleLight1 2 4 2" xfId="714" xr:uid="{00000000-0005-0000-0000-00003F980000}"/>
    <cellStyle name="TableStyleLight1 2 4 2 2" xfId="7076" xr:uid="{00000000-0005-0000-0000-000040980000}"/>
    <cellStyle name="TableStyleLight1 2 4 2 3" xfId="8584" xr:uid="{00000000-0005-0000-0000-000041980000}"/>
    <cellStyle name="TableStyleLight1 2 4 2 4" xfId="9380" xr:uid="{00000000-0005-0000-0000-000042980000}"/>
    <cellStyle name="TableStyleLight1 2 4 2 5" xfId="10498" xr:uid="{00000000-0005-0000-0000-000043980000}"/>
    <cellStyle name="TableStyleLight1 2 4 3" xfId="993" xr:uid="{00000000-0005-0000-0000-000044980000}"/>
    <cellStyle name="TableStyleLight1 2 4 3 2" xfId="3276" xr:uid="{00000000-0005-0000-0000-000045980000}"/>
    <cellStyle name="TableStyleLight1 2 4 3 2 2" xfId="12917" xr:uid="{00000000-0005-0000-0000-000046980000}"/>
    <cellStyle name="TableStyleLight1 2 4 3 3" xfId="3771" xr:uid="{00000000-0005-0000-0000-000047980000}"/>
    <cellStyle name="TableStyleLight1 2 4 3 3 2" xfId="13398" xr:uid="{00000000-0005-0000-0000-000048980000}"/>
    <cellStyle name="TableStyleLight1 2 4 3 4" xfId="10093" xr:uid="{00000000-0005-0000-0000-000049980000}"/>
    <cellStyle name="TableStyleLight1 2 4 3 5" xfId="10725" xr:uid="{00000000-0005-0000-0000-00004A980000}"/>
    <cellStyle name="TableStyleLight1 2 4 3 6" xfId="14400" xr:uid="{00000000-0005-0000-0000-00004B980000}"/>
    <cellStyle name="TableStyleLight1 2 4 3 7" xfId="24765" xr:uid="{00000000-0005-0000-0000-00004C980000}"/>
    <cellStyle name="TableStyleLight1 2 4 4" xfId="1226" xr:uid="{00000000-0005-0000-0000-00004D980000}"/>
    <cellStyle name="TableStyleLight1 2 4 4 2" xfId="3277" xr:uid="{00000000-0005-0000-0000-00004E980000}"/>
    <cellStyle name="TableStyleLight1 2 4 4 2 2" xfId="12918" xr:uid="{00000000-0005-0000-0000-00004F980000}"/>
    <cellStyle name="TableStyleLight1 2 4 4 3" xfId="4004" xr:uid="{00000000-0005-0000-0000-000050980000}"/>
    <cellStyle name="TableStyleLight1 2 4 4 3 2" xfId="13626" xr:uid="{00000000-0005-0000-0000-000051980000}"/>
    <cellStyle name="TableStyleLight1 2 4 4 4" xfId="10094" xr:uid="{00000000-0005-0000-0000-000052980000}"/>
    <cellStyle name="TableStyleLight1 2 4 4 5" xfId="10897" xr:uid="{00000000-0005-0000-0000-000053980000}"/>
    <cellStyle name="TableStyleLight1 2 4 4 6" xfId="14604" xr:uid="{00000000-0005-0000-0000-000054980000}"/>
    <cellStyle name="TableStyleLight1 2 4 4 7" xfId="5257" xr:uid="{00000000-0005-0000-0000-000055980000}"/>
    <cellStyle name="TableStyleLight1 2 4 5" xfId="1445" xr:uid="{00000000-0005-0000-0000-000056980000}"/>
    <cellStyle name="TableStyleLight1 2 4 5 2" xfId="3278" xr:uid="{00000000-0005-0000-0000-000057980000}"/>
    <cellStyle name="TableStyleLight1 2 4 5 2 2" xfId="12919" xr:uid="{00000000-0005-0000-0000-000058980000}"/>
    <cellStyle name="TableStyleLight1 2 4 5 3" xfId="4223" xr:uid="{00000000-0005-0000-0000-000059980000}"/>
    <cellStyle name="TableStyleLight1 2 4 5 3 2" xfId="13845" xr:uid="{00000000-0005-0000-0000-00005A980000}"/>
    <cellStyle name="TableStyleLight1 2 4 5 4" xfId="10095" xr:uid="{00000000-0005-0000-0000-00005B980000}"/>
    <cellStyle name="TableStyleLight1 2 4 5 5" xfId="11116" xr:uid="{00000000-0005-0000-0000-00005C980000}"/>
    <cellStyle name="TableStyleLight1 2 4 5 6" xfId="14823" xr:uid="{00000000-0005-0000-0000-00005D980000}"/>
    <cellStyle name="TableStyleLight1 2 4 5 7" xfId="25530" xr:uid="{00000000-0005-0000-0000-00005E980000}"/>
    <cellStyle name="TableStyleLight1 2 4 6" xfId="1647" xr:uid="{00000000-0005-0000-0000-00005F980000}"/>
    <cellStyle name="TableStyleLight1 2 4 6 2" xfId="3279" xr:uid="{00000000-0005-0000-0000-000060980000}"/>
    <cellStyle name="TableStyleLight1 2 4 6 2 2" xfId="12920" xr:uid="{00000000-0005-0000-0000-000061980000}"/>
    <cellStyle name="TableStyleLight1 2 4 6 3" xfId="4425" xr:uid="{00000000-0005-0000-0000-000062980000}"/>
    <cellStyle name="TableStyleLight1 2 4 6 3 2" xfId="14047" xr:uid="{00000000-0005-0000-0000-000063980000}"/>
    <cellStyle name="TableStyleLight1 2 4 6 4" xfId="10096" xr:uid="{00000000-0005-0000-0000-000064980000}"/>
    <cellStyle name="TableStyleLight1 2 4 6 5" xfId="11318" xr:uid="{00000000-0005-0000-0000-000065980000}"/>
    <cellStyle name="TableStyleLight1 2 4 6 6" xfId="15025" xr:uid="{00000000-0005-0000-0000-000066980000}"/>
    <cellStyle name="TableStyleLight1 2 4 6 7" xfId="25112" xr:uid="{00000000-0005-0000-0000-000067980000}"/>
    <cellStyle name="TableStyleLight1 2 4 7" xfId="6403" xr:uid="{00000000-0005-0000-0000-000068980000}"/>
    <cellStyle name="TableStyleLight1 2 4 8" xfId="7986" xr:uid="{00000000-0005-0000-0000-000069980000}"/>
    <cellStyle name="TableStyleLight1 2 4 9" xfId="8918" xr:uid="{00000000-0005-0000-0000-00006A980000}"/>
    <cellStyle name="TableStyleLight1 2 4_STUD aligned by INSTIT" xfId="5118" xr:uid="{00000000-0005-0000-0000-00006B980000}"/>
    <cellStyle name="TableStyleLight1 2 5" xfId="446" xr:uid="{00000000-0005-0000-0000-00006C980000}"/>
    <cellStyle name="TableStyleLight1 2 5 10" xfId="10804" xr:uid="{00000000-0005-0000-0000-00006D980000}"/>
    <cellStyle name="TableStyleLight1 2 5 11" xfId="18520" xr:uid="{00000000-0005-0000-0000-00006E980000}"/>
    <cellStyle name="TableStyleLight1 2 5 2" xfId="802" xr:uid="{00000000-0005-0000-0000-00006F980000}"/>
    <cellStyle name="TableStyleLight1 2 5 2 2" xfId="3281" xr:uid="{00000000-0005-0000-0000-000070980000}"/>
    <cellStyle name="TableStyleLight1 2 5 2 2 2" xfId="12922" xr:uid="{00000000-0005-0000-0000-000071980000}"/>
    <cellStyle name="TableStyleLight1 2 5 2 3" xfId="3583" xr:uid="{00000000-0005-0000-0000-000072980000}"/>
    <cellStyle name="TableStyleLight1 2 5 2 3 2" xfId="13214" xr:uid="{00000000-0005-0000-0000-000073980000}"/>
    <cellStyle name="TableStyleLight1 2 5 2 4" xfId="9047" xr:uid="{00000000-0005-0000-0000-000074980000}"/>
    <cellStyle name="TableStyleLight1 2 5 2 5" xfId="10253" xr:uid="{00000000-0005-0000-0000-000075980000}"/>
    <cellStyle name="TableStyleLight1 2 5 2 6" xfId="19835" xr:uid="{00000000-0005-0000-0000-000076980000}"/>
    <cellStyle name="TableStyleLight1 2 5 3" xfId="1081" xr:uid="{00000000-0005-0000-0000-000077980000}"/>
    <cellStyle name="TableStyleLight1 2 5 3 2" xfId="3282" xr:uid="{00000000-0005-0000-0000-000078980000}"/>
    <cellStyle name="TableStyleLight1 2 5 3 2 2" xfId="12923" xr:uid="{00000000-0005-0000-0000-000079980000}"/>
    <cellStyle name="TableStyleLight1 2 5 3 3" xfId="3859" xr:uid="{00000000-0005-0000-0000-00007A980000}"/>
    <cellStyle name="TableStyleLight1 2 5 3 3 2" xfId="13485" xr:uid="{00000000-0005-0000-0000-00007B980000}"/>
    <cellStyle name="TableStyleLight1 2 5 3 4" xfId="9226" xr:uid="{00000000-0005-0000-0000-00007C980000}"/>
    <cellStyle name="TableStyleLight1 2 5 3 5" xfId="10145" xr:uid="{00000000-0005-0000-0000-00007D980000}"/>
    <cellStyle name="TableStyleLight1 2 5 3 6" xfId="10794" xr:uid="{00000000-0005-0000-0000-00007E980000}"/>
    <cellStyle name="TableStyleLight1 2 5 3 7" xfId="14481" xr:uid="{00000000-0005-0000-0000-00007F980000}"/>
    <cellStyle name="TableStyleLight1 2 5 3 8" xfId="18260" xr:uid="{00000000-0005-0000-0000-000080980000}"/>
    <cellStyle name="TableStyleLight1 2 5 4" xfId="1314" xr:uid="{00000000-0005-0000-0000-000081980000}"/>
    <cellStyle name="TableStyleLight1 2 5 4 2" xfId="3283" xr:uid="{00000000-0005-0000-0000-000082980000}"/>
    <cellStyle name="TableStyleLight1 2 5 4 2 2" xfId="12924" xr:uid="{00000000-0005-0000-0000-000083980000}"/>
    <cellStyle name="TableStyleLight1 2 5 4 3" xfId="4092" xr:uid="{00000000-0005-0000-0000-000084980000}"/>
    <cellStyle name="TableStyleLight1 2 5 4 3 2" xfId="13714" xr:uid="{00000000-0005-0000-0000-000085980000}"/>
    <cellStyle name="TableStyleLight1 2 5 4 4" xfId="10097" xr:uid="{00000000-0005-0000-0000-000086980000}"/>
    <cellStyle name="TableStyleLight1 2 5 4 5" xfId="10985" xr:uid="{00000000-0005-0000-0000-000087980000}"/>
    <cellStyle name="TableStyleLight1 2 5 4 6" xfId="14692" xr:uid="{00000000-0005-0000-0000-000088980000}"/>
    <cellStyle name="TableStyleLight1 2 5 4 7" xfId="19007" xr:uid="{00000000-0005-0000-0000-000089980000}"/>
    <cellStyle name="TableStyleLight1 2 5 5" xfId="1530" xr:uid="{00000000-0005-0000-0000-00008A980000}"/>
    <cellStyle name="TableStyleLight1 2 5 5 2" xfId="3284" xr:uid="{00000000-0005-0000-0000-00008B980000}"/>
    <cellStyle name="TableStyleLight1 2 5 5 2 2" xfId="12925" xr:uid="{00000000-0005-0000-0000-00008C980000}"/>
    <cellStyle name="TableStyleLight1 2 5 5 3" xfId="4308" xr:uid="{00000000-0005-0000-0000-00008D980000}"/>
    <cellStyle name="TableStyleLight1 2 5 5 3 2" xfId="13930" xr:uid="{00000000-0005-0000-0000-00008E980000}"/>
    <cellStyle name="TableStyleLight1 2 5 5 4" xfId="10098" xr:uid="{00000000-0005-0000-0000-00008F980000}"/>
    <cellStyle name="TableStyleLight1 2 5 5 5" xfId="11201" xr:uid="{00000000-0005-0000-0000-000090980000}"/>
    <cellStyle name="TableStyleLight1 2 5 5 6" xfId="14908" xr:uid="{00000000-0005-0000-0000-000091980000}"/>
    <cellStyle name="TableStyleLight1 2 5 5 7" xfId="19798" xr:uid="{00000000-0005-0000-0000-000092980000}"/>
    <cellStyle name="TableStyleLight1 2 5 6" xfId="1732" xr:uid="{00000000-0005-0000-0000-000093980000}"/>
    <cellStyle name="TableStyleLight1 2 5 6 2" xfId="3285" xr:uid="{00000000-0005-0000-0000-000094980000}"/>
    <cellStyle name="TableStyleLight1 2 5 6 2 2" xfId="12926" xr:uid="{00000000-0005-0000-0000-000095980000}"/>
    <cellStyle name="TableStyleLight1 2 5 6 3" xfId="4510" xr:uid="{00000000-0005-0000-0000-000096980000}"/>
    <cellStyle name="TableStyleLight1 2 5 6 3 2" xfId="14132" xr:uid="{00000000-0005-0000-0000-000097980000}"/>
    <cellStyle name="TableStyleLight1 2 5 6 4" xfId="10099" xr:uid="{00000000-0005-0000-0000-000098980000}"/>
    <cellStyle name="TableStyleLight1 2 5 6 5" xfId="11403" xr:uid="{00000000-0005-0000-0000-000099980000}"/>
    <cellStyle name="TableStyleLight1 2 5 6 6" xfId="15110" xr:uid="{00000000-0005-0000-0000-00009A980000}"/>
    <cellStyle name="TableStyleLight1 2 5 6 7" xfId="18004" xr:uid="{00000000-0005-0000-0000-00009B980000}"/>
    <cellStyle name="TableStyleLight1 2 5 7" xfId="3280" xr:uid="{00000000-0005-0000-0000-00009C980000}"/>
    <cellStyle name="TableStyleLight1 2 5 7 2" xfId="12921" xr:uid="{00000000-0005-0000-0000-00009D980000}"/>
    <cellStyle name="TableStyleLight1 2 5 8" xfId="3323" xr:uid="{00000000-0005-0000-0000-00009E980000}"/>
    <cellStyle name="TableStyleLight1 2 5 8 2" xfId="12964" xr:uid="{00000000-0005-0000-0000-00009F980000}"/>
    <cellStyle name="TableStyleLight1 2 5 9" xfId="7917" xr:uid="{00000000-0005-0000-0000-0000A0980000}"/>
    <cellStyle name="TableStyleLight1 2 5_STUD aligned by INSTIT" xfId="5119" xr:uid="{00000000-0005-0000-0000-0000A1980000}"/>
    <cellStyle name="TableStyleLight1 2 6" xfId="472" xr:uid="{00000000-0005-0000-0000-0000A2980000}"/>
    <cellStyle name="TableStyleLight1 2 6 10" xfId="10547" xr:uid="{00000000-0005-0000-0000-0000A3980000}"/>
    <cellStyle name="TableStyleLight1 2 6 11" xfId="17989" xr:uid="{00000000-0005-0000-0000-0000A4980000}"/>
    <cellStyle name="TableStyleLight1 2 6 2" xfId="828" xr:uid="{00000000-0005-0000-0000-0000A5980000}"/>
    <cellStyle name="TableStyleLight1 2 6 2 2" xfId="3287" xr:uid="{00000000-0005-0000-0000-0000A6980000}"/>
    <cellStyle name="TableStyleLight1 2 6 2 2 2" xfId="12928" xr:uid="{00000000-0005-0000-0000-0000A7980000}"/>
    <cellStyle name="TableStyleLight1 2 6 2 3" xfId="3609" xr:uid="{00000000-0005-0000-0000-0000A8980000}"/>
    <cellStyle name="TableStyleLight1 2 6 2 3 2" xfId="13237" xr:uid="{00000000-0005-0000-0000-0000A9980000}"/>
    <cellStyle name="TableStyleLight1 2 6 2 4" xfId="9071" xr:uid="{00000000-0005-0000-0000-0000AA980000}"/>
    <cellStyle name="TableStyleLight1 2 6 2 5" xfId="14243" xr:uid="{00000000-0005-0000-0000-0000AB980000}"/>
    <cellStyle name="TableStyleLight1 2 6 2 6" xfId="6229" xr:uid="{00000000-0005-0000-0000-0000AC980000}"/>
    <cellStyle name="TableStyleLight1 2 6 3" xfId="1107" xr:uid="{00000000-0005-0000-0000-0000AD980000}"/>
    <cellStyle name="TableStyleLight1 2 6 3 2" xfId="3288" xr:uid="{00000000-0005-0000-0000-0000AE980000}"/>
    <cellStyle name="TableStyleLight1 2 6 3 2 2" xfId="12929" xr:uid="{00000000-0005-0000-0000-0000AF980000}"/>
    <cellStyle name="TableStyleLight1 2 6 3 3" xfId="3885" xr:uid="{00000000-0005-0000-0000-0000B0980000}"/>
    <cellStyle name="TableStyleLight1 2 6 3 3 2" xfId="13508" xr:uid="{00000000-0005-0000-0000-0000B1980000}"/>
    <cellStyle name="TableStyleLight1 2 6 3 4" xfId="9249" xr:uid="{00000000-0005-0000-0000-0000B2980000}"/>
    <cellStyle name="TableStyleLight1 2 6 3 5" xfId="10146" xr:uid="{00000000-0005-0000-0000-0000B3980000}"/>
    <cellStyle name="TableStyleLight1 2 6 3 6" xfId="10811" xr:uid="{00000000-0005-0000-0000-0000B4980000}"/>
    <cellStyle name="TableStyleLight1 2 6 3 7" xfId="14495" xr:uid="{00000000-0005-0000-0000-0000B5980000}"/>
    <cellStyle name="TableStyleLight1 2 6 3 8" xfId="25863" xr:uid="{00000000-0005-0000-0000-0000B6980000}"/>
    <cellStyle name="TableStyleLight1 2 6 4" xfId="1336" xr:uid="{00000000-0005-0000-0000-0000B7980000}"/>
    <cellStyle name="TableStyleLight1 2 6 4 2" xfId="3289" xr:uid="{00000000-0005-0000-0000-0000B8980000}"/>
    <cellStyle name="TableStyleLight1 2 6 4 2 2" xfId="12930" xr:uid="{00000000-0005-0000-0000-0000B9980000}"/>
    <cellStyle name="TableStyleLight1 2 6 4 3" xfId="4114" xr:uid="{00000000-0005-0000-0000-0000BA980000}"/>
    <cellStyle name="TableStyleLight1 2 6 4 3 2" xfId="13736" xr:uid="{00000000-0005-0000-0000-0000BB980000}"/>
    <cellStyle name="TableStyleLight1 2 6 4 4" xfId="10100" xr:uid="{00000000-0005-0000-0000-0000BC980000}"/>
    <cellStyle name="TableStyleLight1 2 6 4 5" xfId="11007" xr:uid="{00000000-0005-0000-0000-0000BD980000}"/>
    <cellStyle name="TableStyleLight1 2 6 4 6" xfId="14714" xr:uid="{00000000-0005-0000-0000-0000BE980000}"/>
    <cellStyle name="TableStyleLight1 2 6 4 7" xfId="24584" xr:uid="{00000000-0005-0000-0000-0000BF980000}"/>
    <cellStyle name="TableStyleLight1 2 6 5" xfId="1552" xr:uid="{00000000-0005-0000-0000-0000C0980000}"/>
    <cellStyle name="TableStyleLight1 2 6 5 2" xfId="3290" xr:uid="{00000000-0005-0000-0000-0000C1980000}"/>
    <cellStyle name="TableStyleLight1 2 6 5 2 2" xfId="12931" xr:uid="{00000000-0005-0000-0000-0000C2980000}"/>
    <cellStyle name="TableStyleLight1 2 6 5 3" xfId="4330" xr:uid="{00000000-0005-0000-0000-0000C3980000}"/>
    <cellStyle name="TableStyleLight1 2 6 5 3 2" xfId="13952" xr:uid="{00000000-0005-0000-0000-0000C4980000}"/>
    <cellStyle name="TableStyleLight1 2 6 5 4" xfId="10101" xr:uid="{00000000-0005-0000-0000-0000C5980000}"/>
    <cellStyle name="TableStyleLight1 2 6 5 5" xfId="11223" xr:uid="{00000000-0005-0000-0000-0000C6980000}"/>
    <cellStyle name="TableStyleLight1 2 6 5 6" xfId="14930" xr:uid="{00000000-0005-0000-0000-0000C7980000}"/>
    <cellStyle name="TableStyleLight1 2 6 5 7" xfId="20093" xr:uid="{00000000-0005-0000-0000-0000C8980000}"/>
    <cellStyle name="TableStyleLight1 2 6 6" xfId="1754" xr:uid="{00000000-0005-0000-0000-0000C9980000}"/>
    <cellStyle name="TableStyleLight1 2 6 6 2" xfId="3291" xr:uid="{00000000-0005-0000-0000-0000CA980000}"/>
    <cellStyle name="TableStyleLight1 2 6 6 2 2" xfId="12932" xr:uid="{00000000-0005-0000-0000-0000CB980000}"/>
    <cellStyle name="TableStyleLight1 2 6 6 3" xfId="4532" xr:uid="{00000000-0005-0000-0000-0000CC980000}"/>
    <cellStyle name="TableStyleLight1 2 6 6 3 2" xfId="14154" xr:uid="{00000000-0005-0000-0000-0000CD980000}"/>
    <cellStyle name="TableStyleLight1 2 6 6 4" xfId="10102" xr:uid="{00000000-0005-0000-0000-0000CE980000}"/>
    <cellStyle name="TableStyleLight1 2 6 6 5" xfId="11425" xr:uid="{00000000-0005-0000-0000-0000CF980000}"/>
    <cellStyle name="TableStyleLight1 2 6 6 6" xfId="15132" xr:uid="{00000000-0005-0000-0000-0000D0980000}"/>
    <cellStyle name="TableStyleLight1 2 6 6 7" xfId="18797" xr:uid="{00000000-0005-0000-0000-0000D1980000}"/>
    <cellStyle name="TableStyleLight1 2 6 7" xfId="3286" xr:uid="{00000000-0005-0000-0000-0000D2980000}"/>
    <cellStyle name="TableStyleLight1 2 6 7 2" xfId="12927" xr:uid="{00000000-0005-0000-0000-0000D3980000}"/>
    <cellStyle name="TableStyleLight1 2 6 8" xfId="3345" xr:uid="{00000000-0005-0000-0000-0000D4980000}"/>
    <cellStyle name="TableStyleLight1 2 6 8 2" xfId="12986" xr:uid="{00000000-0005-0000-0000-0000D5980000}"/>
    <cellStyle name="TableStyleLight1 2 6 9" xfId="8849" xr:uid="{00000000-0005-0000-0000-0000D6980000}"/>
    <cellStyle name="TableStyleLight1 2 6_STUD aligned by INSTIT" xfId="5120" xr:uid="{00000000-0005-0000-0000-0000D7980000}"/>
    <cellStyle name="TableStyleLight1 2 7" xfId="553" xr:uid="{00000000-0005-0000-0000-0000D8980000}"/>
    <cellStyle name="TableStyleLight1 2 7 2" xfId="6357" xr:uid="{00000000-0005-0000-0000-0000D9980000}"/>
    <cellStyle name="TableStyleLight1 2 7 3" xfId="7941" xr:uid="{00000000-0005-0000-0000-0000DA980000}"/>
    <cellStyle name="TableStyleLight1 2 7 4" xfId="8937" xr:uid="{00000000-0005-0000-0000-0000DB980000}"/>
    <cellStyle name="TableStyleLight1 2 7 5" xfId="10114" xr:uid="{00000000-0005-0000-0000-0000DC980000}"/>
    <cellStyle name="TableStyleLight1 2 8" xfId="602" xr:uid="{00000000-0005-0000-0000-0000DD980000}"/>
    <cellStyle name="TableStyleLight1 2 8 2" xfId="3292" xr:uid="{00000000-0005-0000-0000-0000DE980000}"/>
    <cellStyle name="TableStyleLight1 2 8 2 2" xfId="12933" xr:uid="{00000000-0005-0000-0000-0000DF980000}"/>
    <cellStyle name="TableStyleLight1 2 8 3" xfId="3418" xr:uid="{00000000-0005-0000-0000-0000E0980000}"/>
    <cellStyle name="TableStyleLight1 2 8 3 2" xfId="13055" xr:uid="{00000000-0005-0000-0000-0000E1980000}"/>
    <cellStyle name="TableStyleLight1 2 8 4" xfId="8792" xr:uid="{00000000-0005-0000-0000-0000E2980000}"/>
    <cellStyle name="TableStyleLight1 2 8 5" xfId="10403" xr:uid="{00000000-0005-0000-0000-0000E3980000}"/>
    <cellStyle name="TableStyleLight1 2 8 6" xfId="11824" xr:uid="{00000000-0005-0000-0000-0000E4980000}"/>
    <cellStyle name="TableStyleLight1 2 8 7" xfId="25147" xr:uid="{00000000-0005-0000-0000-0000E5980000}"/>
    <cellStyle name="TableStyleLight1 2 9" xfId="572" xr:uid="{00000000-0005-0000-0000-0000E6980000}"/>
    <cellStyle name="TableStyleLight1 2 9 2" xfId="3293" xr:uid="{00000000-0005-0000-0000-0000E7980000}"/>
    <cellStyle name="TableStyleLight1 2 9 2 2" xfId="12934" xr:uid="{00000000-0005-0000-0000-0000E8980000}"/>
    <cellStyle name="TableStyleLight1 2 9 3" xfId="3395" xr:uid="{00000000-0005-0000-0000-0000E9980000}"/>
    <cellStyle name="TableStyleLight1 2 9 3 2" xfId="13034" xr:uid="{00000000-0005-0000-0000-0000EA980000}"/>
    <cellStyle name="TableStyleLight1 2 9 4" xfId="8777" xr:uid="{00000000-0005-0000-0000-0000EB980000}"/>
    <cellStyle name="TableStyleLight1 2 9 5" xfId="10373" xr:uid="{00000000-0005-0000-0000-0000EC980000}"/>
    <cellStyle name="TableStyleLight1 2 9 6" xfId="10154" xr:uid="{00000000-0005-0000-0000-0000ED980000}"/>
    <cellStyle name="TableStyleLight1 2 9 7" xfId="19160" xr:uid="{00000000-0005-0000-0000-0000EE980000}"/>
    <cellStyle name="TableStyleLight1 2_STUD aligned by INSTIT" xfId="5114" xr:uid="{00000000-0005-0000-0000-0000EF980000}"/>
    <cellStyle name="TableStyleLight1 3" xfId="142" xr:uid="{00000000-0005-0000-0000-0000F0980000}"/>
    <cellStyle name="TableStyleLight1 3 2" xfId="330" xr:uid="{00000000-0005-0000-0000-0000F1980000}"/>
    <cellStyle name="TableStyleLight1 3 2 2" xfId="687" xr:uid="{00000000-0005-0000-0000-0000F2980000}"/>
    <cellStyle name="TableStyleLight1 3 2 2 2" xfId="6391" xr:uid="{00000000-0005-0000-0000-0000F3980000}"/>
    <cellStyle name="TableStyleLight1 3 2 2 3" xfId="7975" xr:uid="{00000000-0005-0000-0000-0000F4980000}"/>
    <cellStyle name="TableStyleLight1 3 2 2 4" xfId="8924" xr:uid="{00000000-0005-0000-0000-0000F5980000}"/>
    <cellStyle name="TableStyleLight1 3 2 2 5" xfId="10134" xr:uid="{00000000-0005-0000-0000-0000F6980000}"/>
    <cellStyle name="TableStyleLight1 3 2 3" xfId="5519" xr:uid="{00000000-0005-0000-0000-0000F7980000}"/>
    <cellStyle name="TableStyleLight1 3 2 3 2" xfId="7059" xr:uid="{00000000-0005-0000-0000-0000F8980000}"/>
    <cellStyle name="TableStyleLight1 3 2 3 3" xfId="8567" xr:uid="{00000000-0005-0000-0000-0000F9980000}"/>
    <cellStyle name="TableStyleLight1 3 2 3 4" xfId="9363" xr:uid="{00000000-0005-0000-0000-0000FA980000}"/>
    <cellStyle name="TableStyleLight1 3 2 4" xfId="6353" xr:uid="{00000000-0005-0000-0000-0000FB980000}"/>
    <cellStyle name="TableStyleLight1 3 2 5" xfId="7932" xr:uid="{00000000-0005-0000-0000-0000FC980000}"/>
    <cellStyle name="TableStyleLight1 3 2 6" xfId="39233" xr:uid="{00000000-0005-0000-0000-0000FD980000}"/>
    <cellStyle name="TableStyleLight1 3 2_STUD aligned by INSTIT" xfId="5122" xr:uid="{00000000-0005-0000-0000-0000FE980000}"/>
    <cellStyle name="TableStyleLight1 3 3" xfId="617" xr:uid="{00000000-0005-0000-0000-0000FF980000}"/>
    <cellStyle name="TableStyleLight1 3 3 2" xfId="6366" xr:uid="{00000000-0005-0000-0000-000000990000}"/>
    <cellStyle name="TableStyleLight1 3 3 3" xfId="7950" xr:uid="{00000000-0005-0000-0000-000001990000}"/>
    <cellStyle name="TableStyleLight1 3 3 4" xfId="7922" xr:uid="{00000000-0005-0000-0000-000002990000}"/>
    <cellStyle name="TableStyleLight1 3 3 5" xfId="10119" xr:uid="{00000000-0005-0000-0000-000003990000}"/>
    <cellStyle name="TableStyleLight1 3 4" xfId="5267" xr:uid="{00000000-0005-0000-0000-000004990000}"/>
    <cellStyle name="TableStyleLight1 3 4 2" xfId="6737" xr:uid="{00000000-0005-0000-0000-000005990000}"/>
    <cellStyle name="TableStyleLight1 3 4 3" xfId="8243" xr:uid="{00000000-0005-0000-0000-000006990000}"/>
    <cellStyle name="TableStyleLight1 3 4 4" xfId="9033" xr:uid="{00000000-0005-0000-0000-000007990000}"/>
    <cellStyle name="TableStyleLight1 3 5" xfId="6352" xr:uid="{00000000-0005-0000-0000-000008990000}"/>
    <cellStyle name="TableStyleLight1 3 6" xfId="7807" xr:uid="{00000000-0005-0000-0000-000009990000}"/>
    <cellStyle name="TableStyleLight1 3 7" xfId="7931" xr:uid="{00000000-0005-0000-0000-00000A990000}"/>
    <cellStyle name="TableStyleLight1 3 8" xfId="39241" xr:uid="{00000000-0005-0000-0000-00000B990000}"/>
    <cellStyle name="TableStyleLight1 3 9" xfId="258" xr:uid="{00000000-0005-0000-0000-00000C990000}"/>
    <cellStyle name="TableStyleLight1 3_STUD aligned by INSTIT" xfId="5121" xr:uid="{00000000-0005-0000-0000-00000D990000}"/>
    <cellStyle name="TableStyleLight1 4" xfId="183" xr:uid="{00000000-0005-0000-0000-00000E990000}"/>
    <cellStyle name="TableStyleLight1 4 10" xfId="39240" xr:uid="{00000000-0005-0000-0000-00000F990000}"/>
    <cellStyle name="TableStyleLight1 4 11" xfId="259" xr:uid="{00000000-0005-0000-0000-000010990000}"/>
    <cellStyle name="TableStyleLight1 4 2" xfId="331" xr:uid="{00000000-0005-0000-0000-000011990000}"/>
    <cellStyle name="TableStyleLight1 4 2 2" xfId="688" xr:uid="{00000000-0005-0000-0000-000012990000}"/>
    <cellStyle name="TableStyleLight1 4 2 2 2" xfId="6392" xr:uid="{00000000-0005-0000-0000-000013990000}"/>
    <cellStyle name="TableStyleLight1 4 2 2 3" xfId="7976" xr:uid="{00000000-0005-0000-0000-000014990000}"/>
    <cellStyle name="TableStyleLight1 4 2 2 4" xfId="8923" xr:uid="{00000000-0005-0000-0000-000015990000}"/>
    <cellStyle name="TableStyleLight1 4 2 2 5" xfId="10135" xr:uid="{00000000-0005-0000-0000-000016990000}"/>
    <cellStyle name="TableStyleLight1 4 2 3" xfId="5520" xr:uid="{00000000-0005-0000-0000-000017990000}"/>
    <cellStyle name="TableStyleLight1 4 2 3 2" xfId="7060" xr:uid="{00000000-0005-0000-0000-000018990000}"/>
    <cellStyle name="TableStyleLight1 4 2 3 3" xfId="8568" xr:uid="{00000000-0005-0000-0000-000019990000}"/>
    <cellStyle name="TableStyleLight1 4 2 3 4" xfId="9364" xr:uid="{00000000-0005-0000-0000-00001A990000}"/>
    <cellStyle name="TableStyleLight1 4 2 4" xfId="6355" xr:uid="{00000000-0005-0000-0000-00001B990000}"/>
    <cellStyle name="TableStyleLight1 4 2 5" xfId="7934" xr:uid="{00000000-0005-0000-0000-00001C990000}"/>
    <cellStyle name="TableStyleLight1 4 2_STUD aligned by INSTIT" xfId="5124" xr:uid="{00000000-0005-0000-0000-00001D990000}"/>
    <cellStyle name="TableStyleLight1 4 3" xfId="618" xr:uid="{00000000-0005-0000-0000-00001E990000}"/>
    <cellStyle name="TableStyleLight1 4 3 2" xfId="6367" xr:uid="{00000000-0005-0000-0000-00001F990000}"/>
    <cellStyle name="TableStyleLight1 4 3 3" xfId="7951" xr:uid="{00000000-0005-0000-0000-000020990000}"/>
    <cellStyle name="TableStyleLight1 4 3 4" xfId="8930" xr:uid="{00000000-0005-0000-0000-000021990000}"/>
    <cellStyle name="TableStyleLight1 4 3 5" xfId="10120" xr:uid="{00000000-0005-0000-0000-000022990000}"/>
    <cellStyle name="TableStyleLight1 4 4" xfId="5246" xr:uid="{00000000-0005-0000-0000-000023990000}"/>
    <cellStyle name="TableStyleLight1 4 4 2" xfId="6713" xr:uid="{00000000-0005-0000-0000-000024990000}"/>
    <cellStyle name="TableStyleLight1 4 4 3" xfId="8219" xr:uid="{00000000-0005-0000-0000-000025990000}"/>
    <cellStyle name="TableStyleLight1 4 4 4" xfId="7840" xr:uid="{00000000-0005-0000-0000-000026990000}"/>
    <cellStyle name="TableStyleLight1 4 5" xfId="6354" xr:uid="{00000000-0005-0000-0000-000027990000}"/>
    <cellStyle name="TableStyleLight1 4 6" xfId="7781" xr:uid="{00000000-0005-0000-0000-000028990000}"/>
    <cellStyle name="TableStyleLight1 4 7" xfId="7933" xr:uid="{00000000-0005-0000-0000-000029990000}"/>
    <cellStyle name="TableStyleLight1 4 8" xfId="39239" xr:uid="{00000000-0005-0000-0000-00002A990000}"/>
    <cellStyle name="TableStyleLight1 4 9" xfId="39229" xr:uid="{00000000-0005-0000-0000-00002B990000}"/>
    <cellStyle name="TableStyleLight1 4_STUD aligned by INSTIT" xfId="5123" xr:uid="{00000000-0005-0000-0000-00002C990000}"/>
    <cellStyle name="TableStyleLight1 5" xfId="260" xr:uid="{00000000-0005-0000-0000-00002D990000}"/>
    <cellStyle name="TableStyleLight1 6" xfId="354" xr:uid="{00000000-0005-0000-0000-00002E990000}"/>
    <cellStyle name="TableStyleLight1 6 10" xfId="10138" xr:uid="{00000000-0005-0000-0000-00002F990000}"/>
    <cellStyle name="TableStyleLight1 6 2" xfId="710" xr:uid="{00000000-0005-0000-0000-000030990000}"/>
    <cellStyle name="TableStyleLight1 6 2 2" xfId="7072" xr:uid="{00000000-0005-0000-0000-000031990000}"/>
    <cellStyle name="TableStyleLight1 6 2 3" xfId="8580" xr:uid="{00000000-0005-0000-0000-000032990000}"/>
    <cellStyle name="TableStyleLight1 6 2 4" xfId="9376" xr:uid="{00000000-0005-0000-0000-000033990000}"/>
    <cellStyle name="TableStyleLight1 6 2 5" xfId="10495" xr:uid="{00000000-0005-0000-0000-000034990000}"/>
    <cellStyle name="TableStyleLight1 6 3" xfId="989" xr:uid="{00000000-0005-0000-0000-000035990000}"/>
    <cellStyle name="TableStyleLight1 6 3 2" xfId="3294" xr:uid="{00000000-0005-0000-0000-000036990000}"/>
    <cellStyle name="TableStyleLight1 6 3 2 2" xfId="12935" xr:uid="{00000000-0005-0000-0000-000037990000}"/>
    <cellStyle name="TableStyleLight1 6 3 3" xfId="3767" xr:uid="{00000000-0005-0000-0000-000038990000}"/>
    <cellStyle name="TableStyleLight1 6 3 3 2" xfId="13394" xr:uid="{00000000-0005-0000-0000-000039990000}"/>
    <cellStyle name="TableStyleLight1 6 3 4" xfId="10103" xr:uid="{00000000-0005-0000-0000-00003A990000}"/>
    <cellStyle name="TableStyleLight1 6 3 5" xfId="10721" xr:uid="{00000000-0005-0000-0000-00003B990000}"/>
    <cellStyle name="TableStyleLight1 6 3 6" xfId="14396" xr:uid="{00000000-0005-0000-0000-00003C990000}"/>
    <cellStyle name="TableStyleLight1 6 3 7" xfId="18792" xr:uid="{00000000-0005-0000-0000-00003D990000}"/>
    <cellStyle name="TableStyleLight1 6 4" xfId="1222" xr:uid="{00000000-0005-0000-0000-00003E990000}"/>
    <cellStyle name="TableStyleLight1 6 4 2" xfId="3295" xr:uid="{00000000-0005-0000-0000-00003F990000}"/>
    <cellStyle name="TableStyleLight1 6 4 2 2" xfId="12936" xr:uid="{00000000-0005-0000-0000-000040990000}"/>
    <cellStyle name="TableStyleLight1 6 4 3" xfId="4000" xr:uid="{00000000-0005-0000-0000-000041990000}"/>
    <cellStyle name="TableStyleLight1 6 4 3 2" xfId="13622" xr:uid="{00000000-0005-0000-0000-000042990000}"/>
    <cellStyle name="TableStyleLight1 6 4 4" xfId="10104" xr:uid="{00000000-0005-0000-0000-000043990000}"/>
    <cellStyle name="TableStyleLight1 6 4 5" xfId="10893" xr:uid="{00000000-0005-0000-0000-000044990000}"/>
    <cellStyle name="TableStyleLight1 6 4 6" xfId="14600" xr:uid="{00000000-0005-0000-0000-000045990000}"/>
    <cellStyle name="TableStyleLight1 6 4 7" xfId="26286" xr:uid="{00000000-0005-0000-0000-000046990000}"/>
    <cellStyle name="TableStyleLight1 6 5" xfId="1441" xr:uid="{00000000-0005-0000-0000-000047990000}"/>
    <cellStyle name="TableStyleLight1 6 5 2" xfId="3296" xr:uid="{00000000-0005-0000-0000-000048990000}"/>
    <cellStyle name="TableStyleLight1 6 5 2 2" xfId="12937" xr:uid="{00000000-0005-0000-0000-000049990000}"/>
    <cellStyle name="TableStyleLight1 6 5 3" xfId="4219" xr:uid="{00000000-0005-0000-0000-00004A990000}"/>
    <cellStyle name="TableStyleLight1 6 5 3 2" xfId="13841" xr:uid="{00000000-0005-0000-0000-00004B990000}"/>
    <cellStyle name="TableStyleLight1 6 5 4" xfId="10105" xr:uid="{00000000-0005-0000-0000-00004C990000}"/>
    <cellStyle name="TableStyleLight1 6 5 5" xfId="11112" xr:uid="{00000000-0005-0000-0000-00004D990000}"/>
    <cellStyle name="TableStyleLight1 6 5 6" xfId="14819" xr:uid="{00000000-0005-0000-0000-00004E990000}"/>
    <cellStyle name="TableStyleLight1 6 5 7" xfId="26639" xr:uid="{00000000-0005-0000-0000-00004F990000}"/>
    <cellStyle name="TableStyleLight1 6 6" xfId="1643" xr:uid="{00000000-0005-0000-0000-000050990000}"/>
    <cellStyle name="TableStyleLight1 6 6 2" xfId="3297" xr:uid="{00000000-0005-0000-0000-000051990000}"/>
    <cellStyle name="TableStyleLight1 6 6 2 2" xfId="12938" xr:uid="{00000000-0005-0000-0000-000052990000}"/>
    <cellStyle name="TableStyleLight1 6 6 3" xfId="4421" xr:uid="{00000000-0005-0000-0000-000053990000}"/>
    <cellStyle name="TableStyleLight1 6 6 3 2" xfId="14043" xr:uid="{00000000-0005-0000-0000-000054990000}"/>
    <cellStyle name="TableStyleLight1 6 6 4" xfId="10106" xr:uid="{00000000-0005-0000-0000-000055990000}"/>
    <cellStyle name="TableStyleLight1 6 6 5" xfId="11314" xr:uid="{00000000-0005-0000-0000-000056990000}"/>
    <cellStyle name="TableStyleLight1 6 6 6" xfId="15021" xr:uid="{00000000-0005-0000-0000-000057990000}"/>
    <cellStyle name="TableStyleLight1 6 6 7" xfId="24875" xr:uid="{00000000-0005-0000-0000-000058990000}"/>
    <cellStyle name="TableStyleLight1 6 7" xfId="6399" xr:uid="{00000000-0005-0000-0000-000059990000}"/>
    <cellStyle name="TableStyleLight1 6 8" xfId="7982" xr:uid="{00000000-0005-0000-0000-00005A990000}"/>
    <cellStyle name="TableStyleLight1 6 9" xfId="8921" xr:uid="{00000000-0005-0000-0000-00005B990000}"/>
    <cellStyle name="TableStyleLight1 6_STUD aligned by INSTIT" xfId="5125" xr:uid="{00000000-0005-0000-0000-00005C990000}"/>
    <cellStyle name="TableStyleLight1 7" xfId="384" xr:uid="{00000000-0005-0000-0000-00005D990000}"/>
    <cellStyle name="TableStyleLight1 7 10" xfId="10301" xr:uid="{00000000-0005-0000-0000-00005E990000}"/>
    <cellStyle name="TableStyleLight1 7 11" xfId="26662" xr:uid="{00000000-0005-0000-0000-00005F990000}"/>
    <cellStyle name="TableStyleLight1 7 2" xfId="740" xr:uid="{00000000-0005-0000-0000-000060990000}"/>
    <cellStyle name="TableStyleLight1 7 2 2" xfId="3299" xr:uid="{00000000-0005-0000-0000-000061990000}"/>
    <cellStyle name="TableStyleLight1 7 2 2 2" xfId="12940" xr:uid="{00000000-0005-0000-0000-000062990000}"/>
    <cellStyle name="TableStyleLight1 7 2 3" xfId="3521" xr:uid="{00000000-0005-0000-0000-000063990000}"/>
    <cellStyle name="TableStyleLight1 7 2 3 2" xfId="13153" xr:uid="{00000000-0005-0000-0000-000064990000}"/>
    <cellStyle name="TableStyleLight1 7 2 4" xfId="7844" xr:uid="{00000000-0005-0000-0000-000065990000}"/>
    <cellStyle name="TableStyleLight1 7 2 5" xfId="10324" xr:uid="{00000000-0005-0000-0000-000066990000}"/>
    <cellStyle name="TableStyleLight1 7 2 6" xfId="18485" xr:uid="{00000000-0005-0000-0000-000067990000}"/>
    <cellStyle name="TableStyleLight1 7 3" xfId="1019" xr:uid="{00000000-0005-0000-0000-000068990000}"/>
    <cellStyle name="TableStyleLight1 7 3 2" xfId="3300" xr:uid="{00000000-0005-0000-0000-000069990000}"/>
    <cellStyle name="TableStyleLight1 7 3 2 2" xfId="12941" xr:uid="{00000000-0005-0000-0000-00006A990000}"/>
    <cellStyle name="TableStyleLight1 7 3 3" xfId="3797" xr:uid="{00000000-0005-0000-0000-00006B990000}"/>
    <cellStyle name="TableStyleLight1 7 3 3 2" xfId="13424" xr:uid="{00000000-0005-0000-0000-00006C990000}"/>
    <cellStyle name="TableStyleLight1 7 3 4" xfId="9165" xr:uid="{00000000-0005-0000-0000-00006D990000}"/>
    <cellStyle name="TableStyleLight1 7 3 5" xfId="10143" xr:uid="{00000000-0005-0000-0000-00006E990000}"/>
    <cellStyle name="TableStyleLight1 7 3 6" xfId="10742" xr:uid="{00000000-0005-0000-0000-00006F990000}"/>
    <cellStyle name="TableStyleLight1 7 3 7" xfId="14422" xr:uid="{00000000-0005-0000-0000-000070990000}"/>
    <cellStyle name="TableStyleLight1 7 3 8" xfId="18698" xr:uid="{00000000-0005-0000-0000-000071990000}"/>
    <cellStyle name="TableStyleLight1 7 4" xfId="1252" xr:uid="{00000000-0005-0000-0000-000072990000}"/>
    <cellStyle name="TableStyleLight1 7 4 2" xfId="3301" xr:uid="{00000000-0005-0000-0000-000073990000}"/>
    <cellStyle name="TableStyleLight1 7 4 2 2" xfId="12942" xr:uid="{00000000-0005-0000-0000-000074990000}"/>
    <cellStyle name="TableStyleLight1 7 4 3" xfId="4030" xr:uid="{00000000-0005-0000-0000-000075990000}"/>
    <cellStyle name="TableStyleLight1 7 4 3 2" xfId="13652" xr:uid="{00000000-0005-0000-0000-000076990000}"/>
    <cellStyle name="TableStyleLight1 7 4 4" xfId="10107" xr:uid="{00000000-0005-0000-0000-000077990000}"/>
    <cellStyle name="TableStyleLight1 7 4 5" xfId="10923" xr:uid="{00000000-0005-0000-0000-000078990000}"/>
    <cellStyle name="TableStyleLight1 7 4 6" xfId="14630" xr:uid="{00000000-0005-0000-0000-000079990000}"/>
    <cellStyle name="TableStyleLight1 7 4 7" xfId="20375" xr:uid="{00000000-0005-0000-0000-00007A990000}"/>
    <cellStyle name="TableStyleLight1 7 5" xfId="1469" xr:uid="{00000000-0005-0000-0000-00007B990000}"/>
    <cellStyle name="TableStyleLight1 7 5 2" xfId="3302" xr:uid="{00000000-0005-0000-0000-00007C990000}"/>
    <cellStyle name="TableStyleLight1 7 5 2 2" xfId="12943" xr:uid="{00000000-0005-0000-0000-00007D990000}"/>
    <cellStyle name="TableStyleLight1 7 5 3" xfId="4247" xr:uid="{00000000-0005-0000-0000-00007E990000}"/>
    <cellStyle name="TableStyleLight1 7 5 3 2" xfId="13869" xr:uid="{00000000-0005-0000-0000-00007F990000}"/>
    <cellStyle name="TableStyleLight1 7 5 4" xfId="10108" xr:uid="{00000000-0005-0000-0000-000080990000}"/>
    <cellStyle name="TableStyleLight1 7 5 5" xfId="11140" xr:uid="{00000000-0005-0000-0000-000081990000}"/>
    <cellStyle name="TableStyleLight1 7 5 6" xfId="14847" xr:uid="{00000000-0005-0000-0000-000082990000}"/>
    <cellStyle name="TableStyleLight1 7 5 7" xfId="19441" xr:uid="{00000000-0005-0000-0000-000083990000}"/>
    <cellStyle name="TableStyleLight1 7 6" xfId="1671" xr:uid="{00000000-0005-0000-0000-000084990000}"/>
    <cellStyle name="TableStyleLight1 7 6 2" xfId="3303" xr:uid="{00000000-0005-0000-0000-000085990000}"/>
    <cellStyle name="TableStyleLight1 7 6 2 2" xfId="12944" xr:uid="{00000000-0005-0000-0000-000086990000}"/>
    <cellStyle name="TableStyleLight1 7 6 3" xfId="4449" xr:uid="{00000000-0005-0000-0000-000087990000}"/>
    <cellStyle name="TableStyleLight1 7 6 3 2" xfId="14071" xr:uid="{00000000-0005-0000-0000-000088990000}"/>
    <cellStyle name="TableStyleLight1 7 6 4" xfId="10109" xr:uid="{00000000-0005-0000-0000-000089990000}"/>
    <cellStyle name="TableStyleLight1 7 6 5" xfId="11342" xr:uid="{00000000-0005-0000-0000-00008A990000}"/>
    <cellStyle name="TableStyleLight1 7 6 6" xfId="15049" xr:uid="{00000000-0005-0000-0000-00008B990000}"/>
    <cellStyle name="TableStyleLight1 7 6 7" xfId="20382" xr:uid="{00000000-0005-0000-0000-00008C990000}"/>
    <cellStyle name="TableStyleLight1 7 7" xfId="3298" xr:uid="{00000000-0005-0000-0000-00008D990000}"/>
    <cellStyle name="TableStyleLight1 7 7 2" xfId="12939" xr:uid="{00000000-0005-0000-0000-00008E990000}"/>
    <cellStyle name="TableStyleLight1 7 8" xfId="3317" xr:uid="{00000000-0005-0000-0000-00008F990000}"/>
    <cellStyle name="TableStyleLight1 7 8 2" xfId="12958" xr:uid="{00000000-0005-0000-0000-000090990000}"/>
    <cellStyle name="TableStyleLight1 7 9" xfId="8904" xr:uid="{00000000-0005-0000-0000-000091990000}"/>
    <cellStyle name="TableStyleLight1 7_STUD aligned by INSTIT" xfId="5126" xr:uid="{00000000-0005-0000-0000-000092990000}"/>
    <cellStyle name="TableStyleLight1 8" xfId="547" xr:uid="{00000000-0005-0000-0000-000093990000}"/>
    <cellStyle name="TableStyleLight1 8 2" xfId="6607" xr:uid="{00000000-0005-0000-0000-000094990000}"/>
    <cellStyle name="TableStyleLight1 8 3" xfId="8110" xr:uid="{00000000-0005-0000-0000-000095990000}"/>
    <cellStyle name="TableStyleLight1 8 4" xfId="8770" xr:uid="{00000000-0005-0000-0000-000096990000}"/>
    <cellStyle name="TableStyleLight1 8 5" xfId="10351" xr:uid="{00000000-0005-0000-0000-000097990000}"/>
    <cellStyle name="TableStyleLight1 9" xfId="6234" xr:uid="{00000000-0005-0000-0000-000098990000}"/>
    <cellStyle name="TableStyleLight1_STUD aligned by INSTIT" xfId="5113" xr:uid="{00000000-0005-0000-0000-000099990000}"/>
    <cellStyle name="temp" xfId="181" xr:uid="{00000000-0005-0000-0000-00009A990000}"/>
    <cellStyle name="title1" xfId="143" xr:uid="{00000000-0005-0000-0000-00009B990000}"/>
  </cellStyles>
  <dxfs count="940">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ont>
        <color rgb="FFFF0000"/>
      </font>
      <fill>
        <patternFill>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B8CCE4"/>
        </patternFill>
      </fill>
    </dxf>
    <dxf>
      <fill>
        <patternFill>
          <fgColor indexed="64"/>
          <bgColor rgb="FFFFFF00"/>
        </patternFill>
      </fill>
    </dxf>
    <dxf>
      <fill>
        <patternFill>
          <fgColor indexed="64"/>
          <bgColor rgb="FFDCE6F1"/>
        </patternFill>
      </fill>
    </dxf>
    <dxf>
      <fill>
        <patternFill>
          <fgColor indexed="64"/>
          <bgColor rgb="FFFFFF00"/>
        </patternFill>
      </fill>
    </dxf>
    <dxf>
      <fill>
        <patternFill>
          <fgColor indexed="64"/>
          <bgColor rgb="FFFFFF00"/>
        </patternFill>
      </fill>
    </dxf>
    <dxf>
      <fill>
        <patternFill>
          <fgColor indexed="64"/>
          <bgColor rgb="FFFFFF00"/>
        </patternFill>
      </fill>
    </dxf>
  </dxfs>
  <tableStyles count="0" defaultTableStyle="TableStyleMedium2" defaultPivotStyle="PivotStyleLight16"/>
  <colors>
    <mruColors>
      <color rgb="FF66FFFF"/>
      <color rgb="FFFF00F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trlProps/ctrlProp1.xml><?xml version="1.0" encoding="utf-8"?>
<formControlPr xmlns="http://schemas.microsoft.com/office/spreadsheetml/2009/9/main" objectType="Drop" dropStyle="combo" dx="16" fmlaLink="$B$2" fmlaRange="VAL_Drop_Down_Lists!$C$3:$C$214" noThreeD="1" sel="1" val="0"/>
</file>

<file path=xl/ctrlProps/ctrlProp2.xml><?xml version="1.0" encoding="utf-8"?>
<formControlPr xmlns="http://schemas.microsoft.com/office/spreadsheetml/2009/9/main" objectType="GBox" noThreeD="1"/>
</file>

<file path=xl/ctrlProps/ctrlProp3.xml><?xml version="1.0" encoding="utf-8"?>
<formControlPr xmlns="http://schemas.microsoft.com/office/spreadsheetml/2009/9/main" objectType="Drop" dropStyle="combo" dx="16" fmlaLink="$E$44" fmlaRange="VAL_Drop_Down_Lists!$I$3:$I$8" noThreeD="1" sel="1"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742950</xdr:colOff>
      <xdr:row>28</xdr:row>
      <xdr:rowOff>1181100</xdr:rowOff>
    </xdr:from>
    <xdr:to>
      <xdr:col>1</xdr:col>
      <xdr:colOff>746760</xdr:colOff>
      <xdr:row>29</xdr:row>
      <xdr:rowOff>3810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11668125"/>
          <a:ext cx="3810" cy="3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742950</xdr:colOff>
      <xdr:row>46</xdr:row>
      <xdr:rowOff>0</xdr:rowOff>
    </xdr:from>
    <xdr:ext cx="3810" cy="3810"/>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17497425"/>
          <a:ext cx="3810" cy="3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742950</xdr:colOff>
      <xdr:row>46</xdr:row>
      <xdr:rowOff>0</xdr:rowOff>
    </xdr:from>
    <xdr:ext cx="3810" cy="3810"/>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0875" y="17497425"/>
          <a:ext cx="3810" cy="3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742950</xdr:colOff>
      <xdr:row>46</xdr:row>
      <xdr:rowOff>0</xdr:rowOff>
    </xdr:from>
    <xdr:ext cx="3810" cy="3810"/>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0875" y="17497425"/>
          <a:ext cx="3810" cy="3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0</xdr:colOff>
      <xdr:row>29</xdr:row>
      <xdr:rowOff>0</xdr:rowOff>
    </xdr:from>
    <xdr:to>
      <xdr:col>7</xdr:col>
      <xdr:colOff>855345</xdr:colOff>
      <xdr:row>31</xdr:row>
      <xdr:rowOff>9525</xdr:rowOff>
    </xdr:to>
    <xdr:pic>
      <xdr:nvPicPr>
        <xdr:cNvPr id="8" name="Picture 7">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1950" y="11668125"/>
          <a:ext cx="5514975"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0</xdr:rowOff>
    </xdr:from>
    <xdr:to>
      <xdr:col>5</xdr:col>
      <xdr:colOff>217468</xdr:colOff>
      <xdr:row>2</xdr:row>
      <xdr:rowOff>0</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81000" y="0"/>
          <a:ext cx="3189268" cy="1771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581025</xdr:colOff>
          <xdr:row>3</xdr:row>
          <xdr:rowOff>266700</xdr:rowOff>
        </xdr:from>
        <xdr:to>
          <xdr:col>11</xdr:col>
          <xdr:colOff>609600</xdr:colOff>
          <xdr:row>4</xdr:row>
          <xdr:rowOff>266700</xdr:rowOff>
        </xdr:to>
        <xdr:sp macro="" textlink="">
          <xdr:nvSpPr>
            <xdr:cNvPr id="3076" name="Drop Down 4" hidden="1">
              <a:extLst>
                <a:ext uri="{63B3BB69-23CF-44E3-9099-C40C66FF867C}">
                  <a14:compatExt spid="_x0000_s3076"/>
                </a:ext>
                <a:ext uri="{FF2B5EF4-FFF2-40B4-BE49-F238E27FC236}">
                  <a16:creationId xmlns:a16="http://schemas.microsoft.com/office/drawing/2014/main" id="{00000000-0008-0000-0100-000004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2228850</xdr:colOff>
          <xdr:row>38</xdr:row>
          <xdr:rowOff>133350</xdr:rowOff>
        </xdr:from>
        <xdr:to>
          <xdr:col>12</xdr:col>
          <xdr:colOff>76200</xdr:colOff>
          <xdr:row>40</xdr:row>
          <xdr:rowOff>38100</xdr:rowOff>
        </xdr:to>
        <xdr:sp macro="" textlink="">
          <xdr:nvSpPr>
            <xdr:cNvPr id="3083" name="Group Box 11" hidden="1">
              <a:extLst>
                <a:ext uri="{63B3BB69-23CF-44E3-9099-C40C66FF867C}">
                  <a14:compatExt spid="_x0000_s3083"/>
                </a:ext>
                <a:ext uri="{FF2B5EF4-FFF2-40B4-BE49-F238E27FC236}">
                  <a16:creationId xmlns:a16="http://schemas.microsoft.com/office/drawing/2014/main" id="{00000000-0008-0000-0100-00000B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NZ" sz="800" b="0" i="0" u="none" strike="noStrike" baseline="0">
                  <a:solidFill>
                    <a:srgbClr val="000000"/>
                  </a:solidFill>
                  <a:latin typeface="Tahoma"/>
                  <a:ea typeface="Tahoma"/>
                  <a:cs typeface="Tahoma"/>
                </a:rPr>
                <a:t>Group Box 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39</xdr:row>
          <xdr:rowOff>9525</xdr:rowOff>
        </xdr:from>
        <xdr:to>
          <xdr:col>11</xdr:col>
          <xdr:colOff>9525</xdr:colOff>
          <xdr:row>40</xdr:row>
          <xdr:rowOff>9525</xdr:rowOff>
        </xdr:to>
        <xdr:sp macro="" textlink="">
          <xdr:nvSpPr>
            <xdr:cNvPr id="3085" name="Drop Down 13" hidden="1">
              <a:extLst>
                <a:ext uri="{63B3BB69-23CF-44E3-9099-C40C66FF867C}">
                  <a14:compatExt spid="_x0000_s3085"/>
                </a:ext>
                <a:ext uri="{FF2B5EF4-FFF2-40B4-BE49-F238E27FC236}">
                  <a16:creationId xmlns:a16="http://schemas.microsoft.com/office/drawing/2014/main" id="{00000000-0008-0000-0100-00000D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266700</xdr:colOff>
      <xdr:row>33</xdr:row>
      <xdr:rowOff>133350</xdr:rowOff>
    </xdr:to>
    <xdr:sp macro="" textlink="">
      <xdr:nvSpPr>
        <xdr:cNvPr id="2" name="AutoShape 5">
          <a:extLst>
            <a:ext uri="{FF2B5EF4-FFF2-40B4-BE49-F238E27FC236}">
              <a16:creationId xmlns:a16="http://schemas.microsoft.com/office/drawing/2014/main" id="{00000000-0008-0000-1100-000002000000}"/>
            </a:ext>
          </a:extLst>
        </xdr:cNvPr>
        <xdr:cNvSpPr>
          <a:spLocks noChangeArrowheads="1"/>
        </xdr:cNvSpPr>
      </xdr:nvSpPr>
      <xdr:spPr bwMode="auto">
        <a:xfrm>
          <a:off x="0" y="0"/>
          <a:ext cx="9707880" cy="985647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266700</xdr:colOff>
      <xdr:row>33</xdr:row>
      <xdr:rowOff>133350</xdr:rowOff>
    </xdr:to>
    <xdr:sp macro="" textlink="">
      <xdr:nvSpPr>
        <xdr:cNvPr id="3" name="AutoShape 4">
          <a:extLst>
            <a:ext uri="{FF2B5EF4-FFF2-40B4-BE49-F238E27FC236}">
              <a16:creationId xmlns:a16="http://schemas.microsoft.com/office/drawing/2014/main" id="{00000000-0008-0000-1100-000003000000}"/>
            </a:ext>
          </a:extLst>
        </xdr:cNvPr>
        <xdr:cNvSpPr>
          <a:spLocks noChangeArrowheads="1"/>
        </xdr:cNvSpPr>
      </xdr:nvSpPr>
      <xdr:spPr bwMode="auto">
        <a:xfrm>
          <a:off x="0" y="0"/>
          <a:ext cx="9707880" cy="985647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uis.unesco.org/datacentre" TargetMode="External"/><Relationship Id="rId7" Type="http://schemas.openxmlformats.org/officeDocument/2006/relationships/drawing" Target="../drawings/drawing1.xml"/><Relationship Id="rId2" Type="http://schemas.openxmlformats.org/officeDocument/2006/relationships/hyperlink" Target="mailto:uis.survey@unesco.org" TargetMode="External"/><Relationship Id="rId1" Type="http://schemas.openxmlformats.org/officeDocument/2006/relationships/hyperlink" Target="http://www.uis.unesco.org/UISQuestionnaires/Pages/country.aspx" TargetMode="External"/><Relationship Id="rId6" Type="http://schemas.openxmlformats.org/officeDocument/2006/relationships/printerSettings" Target="../printerSettings/printerSettings1.bin"/><Relationship Id="rId5" Type="http://schemas.openxmlformats.org/officeDocument/2006/relationships/hyperlink" Target="http://www.uis.unesco.org/" TargetMode="External"/><Relationship Id="rId4" Type="http://schemas.openxmlformats.org/officeDocument/2006/relationships/hyperlink" Target="mailto:uis.survey@unesco.or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63"/>
  <sheetViews>
    <sheetView showGridLines="0" zoomScaleNormal="100" zoomScaleSheetLayoutView="100" workbookViewId="0">
      <pane ySplit="2" topLeftCell="A3" activePane="bottomLeft" state="frozen"/>
      <selection activeCell="O24" sqref="O24"/>
      <selection pane="bottomLeft" activeCell="A3" sqref="A3"/>
    </sheetView>
  </sheetViews>
  <sheetFormatPr defaultColWidth="9.140625" defaultRowHeight="15" x14ac:dyDescent="0.25"/>
  <cols>
    <col min="1" max="1" width="5.7109375" style="180" customWidth="1"/>
    <col min="2" max="2" width="15.140625" style="181" customWidth="1"/>
    <col min="3" max="3" width="6.7109375" style="181" customWidth="1"/>
    <col min="4" max="4" width="17" style="180" customWidth="1"/>
    <col min="5" max="5" width="5.7109375" style="180" customWidth="1"/>
    <col min="6" max="6" width="10.28515625" style="180" customWidth="1"/>
    <col min="7" max="7" width="15.42578125" style="180" customWidth="1"/>
    <col min="8" max="8" width="14.42578125" style="180" customWidth="1"/>
    <col min="9" max="9" width="14.85546875" style="180" customWidth="1"/>
    <col min="10" max="10" width="3.7109375" style="180" customWidth="1"/>
    <col min="11" max="13" width="9.85546875" style="180" customWidth="1"/>
    <col min="14" max="14" width="35.85546875" style="180" customWidth="1"/>
    <col min="15" max="15" width="5.7109375" style="180" customWidth="1"/>
    <col min="16" max="16384" width="9.140625" style="156"/>
  </cols>
  <sheetData>
    <row r="1" spans="1:15" ht="69.75" customHeight="1" x14ac:dyDescent="0.5">
      <c r="A1" s="155"/>
      <c r="B1" s="447" t="s">
        <v>4597</v>
      </c>
      <c r="C1" s="447"/>
      <c r="D1" s="447"/>
      <c r="E1" s="447"/>
      <c r="F1" s="447"/>
      <c r="G1" s="447"/>
      <c r="H1" s="447"/>
      <c r="I1" s="447"/>
      <c r="J1" s="447"/>
      <c r="K1" s="447"/>
      <c r="L1" s="447"/>
      <c r="M1" s="447"/>
      <c r="N1" s="447"/>
      <c r="O1" s="155"/>
    </row>
    <row r="2" spans="1:15" ht="69.75" customHeight="1" x14ac:dyDescent="0.25">
      <c r="A2" s="155"/>
      <c r="B2" s="448" t="s">
        <v>657</v>
      </c>
      <c r="C2" s="448"/>
      <c r="D2" s="448"/>
      <c r="E2" s="448"/>
      <c r="F2" s="448"/>
      <c r="G2" s="448"/>
      <c r="H2" s="448"/>
      <c r="I2" s="448"/>
      <c r="J2" s="448"/>
      <c r="K2" s="448"/>
      <c r="L2" s="448"/>
      <c r="M2" s="448"/>
      <c r="N2" s="448"/>
      <c r="O2" s="155"/>
    </row>
    <row r="3" spans="1:15" s="159" customFormat="1" ht="5.0999999999999996" customHeight="1" x14ac:dyDescent="0.25">
      <c r="A3" s="157"/>
      <c r="B3" s="158"/>
      <c r="C3" s="158"/>
      <c r="D3" s="158"/>
      <c r="E3" s="158"/>
      <c r="F3" s="158"/>
      <c r="G3" s="158"/>
      <c r="H3" s="158"/>
      <c r="I3" s="158"/>
      <c r="J3" s="158"/>
      <c r="K3" s="158"/>
      <c r="L3" s="158"/>
      <c r="M3" s="158"/>
      <c r="N3" s="158"/>
      <c r="O3" s="157"/>
    </row>
    <row r="4" spans="1:15" s="159" customFormat="1" ht="24" customHeight="1" x14ac:dyDescent="0.25">
      <c r="A4" s="157"/>
      <c r="B4" s="449" t="s">
        <v>4598</v>
      </c>
      <c r="C4" s="449"/>
      <c r="D4" s="449"/>
      <c r="E4" s="449"/>
      <c r="F4" s="449"/>
      <c r="G4" s="449"/>
      <c r="H4" s="449"/>
      <c r="I4" s="449"/>
      <c r="J4" s="449"/>
      <c r="K4" s="449"/>
      <c r="L4" s="449"/>
      <c r="M4" s="449"/>
      <c r="N4" s="449"/>
      <c r="O4" s="157"/>
    </row>
    <row r="5" spans="1:15" s="159" customFormat="1" ht="5.0999999999999996" customHeight="1" x14ac:dyDescent="0.25">
      <c r="A5" s="157"/>
      <c r="B5" s="158"/>
      <c r="C5" s="158"/>
      <c r="D5" s="158"/>
      <c r="E5" s="158"/>
      <c r="F5" s="158"/>
      <c r="G5" s="158"/>
      <c r="H5" s="158"/>
      <c r="I5" s="158"/>
      <c r="J5" s="158"/>
      <c r="K5" s="158"/>
      <c r="L5" s="158"/>
      <c r="M5" s="158"/>
      <c r="N5" s="158"/>
      <c r="O5" s="157"/>
    </row>
    <row r="6" spans="1:15" s="159" customFormat="1" ht="24" customHeight="1" x14ac:dyDescent="0.25">
      <c r="A6" s="157"/>
      <c r="B6" s="450" t="s">
        <v>4620</v>
      </c>
      <c r="C6" s="450"/>
      <c r="D6" s="450"/>
      <c r="E6" s="450"/>
      <c r="F6" s="450"/>
      <c r="G6" s="450"/>
      <c r="H6" s="450"/>
      <c r="I6" s="450"/>
      <c r="J6" s="450"/>
      <c r="K6" s="450"/>
      <c r="L6" s="450"/>
      <c r="M6" s="450"/>
      <c r="N6" s="450"/>
      <c r="O6" s="157"/>
    </row>
    <row r="7" spans="1:15" s="159" customFormat="1" ht="5.0999999999999996" customHeight="1" x14ac:dyDescent="0.25">
      <c r="A7" s="157"/>
      <c r="B7" s="160"/>
      <c r="C7" s="160"/>
      <c r="D7" s="160"/>
      <c r="E7" s="160"/>
      <c r="F7" s="160"/>
      <c r="G7" s="160"/>
      <c r="H7" s="160"/>
      <c r="I7" s="160"/>
      <c r="J7" s="160"/>
      <c r="K7" s="160"/>
      <c r="L7" s="160"/>
      <c r="M7" s="160"/>
      <c r="N7" s="160"/>
      <c r="O7" s="157"/>
    </row>
    <row r="8" spans="1:15" s="159" customFormat="1" ht="87.75" customHeight="1" x14ac:dyDescent="0.25">
      <c r="A8" s="157"/>
      <c r="B8" s="444" t="s">
        <v>4616</v>
      </c>
      <c r="C8" s="444"/>
      <c r="D8" s="444"/>
      <c r="E8" s="444"/>
      <c r="F8" s="444"/>
      <c r="G8" s="444"/>
      <c r="H8" s="444"/>
      <c r="I8" s="444"/>
      <c r="J8" s="444"/>
      <c r="K8" s="444"/>
      <c r="L8" s="444"/>
      <c r="M8" s="444"/>
      <c r="N8" s="444"/>
      <c r="O8" s="157"/>
    </row>
    <row r="9" spans="1:15" s="159" customFormat="1" ht="5.0999999999999996" customHeight="1" x14ac:dyDescent="0.25">
      <c r="A9" s="157"/>
      <c r="B9" s="158"/>
      <c r="C9" s="158"/>
      <c r="D9" s="158"/>
      <c r="E9" s="158"/>
      <c r="F9" s="158"/>
      <c r="G9" s="158"/>
      <c r="H9" s="158"/>
      <c r="I9" s="158"/>
      <c r="J9" s="158"/>
      <c r="K9" s="158"/>
      <c r="L9" s="158"/>
      <c r="M9" s="158"/>
      <c r="N9" s="158"/>
      <c r="O9" s="157"/>
    </row>
    <row r="10" spans="1:15" s="159" customFormat="1" ht="24" customHeight="1" x14ac:dyDescent="0.25">
      <c r="A10" s="157"/>
      <c r="B10" s="442" t="s">
        <v>640</v>
      </c>
      <c r="C10" s="442"/>
      <c r="D10" s="442"/>
      <c r="E10" s="442"/>
      <c r="F10" s="442"/>
      <c r="G10" s="442"/>
      <c r="H10" s="442"/>
      <c r="I10" s="442"/>
      <c r="J10" s="442"/>
      <c r="K10" s="442"/>
      <c r="L10" s="442"/>
      <c r="M10" s="442"/>
      <c r="N10" s="442"/>
      <c r="O10" s="157"/>
    </row>
    <row r="11" spans="1:15" s="159" customFormat="1" ht="5.0999999999999996" customHeight="1" x14ac:dyDescent="0.25">
      <c r="A11" s="157"/>
      <c r="B11" s="443"/>
      <c r="C11" s="443"/>
      <c r="D11" s="443"/>
      <c r="E11" s="443"/>
      <c r="F11" s="443"/>
      <c r="G11" s="443"/>
      <c r="H11" s="443"/>
      <c r="I11" s="443"/>
      <c r="J11" s="443"/>
      <c r="K11" s="443"/>
      <c r="L11" s="443"/>
      <c r="M11" s="443"/>
      <c r="N11" s="443"/>
      <c r="O11" s="157"/>
    </row>
    <row r="12" spans="1:15" s="162" customFormat="1" ht="23.25" customHeight="1" x14ac:dyDescent="0.25">
      <c r="A12" s="161"/>
      <c r="B12" s="453" t="s">
        <v>671</v>
      </c>
      <c r="C12" s="453"/>
      <c r="D12" s="453"/>
      <c r="E12" s="453"/>
      <c r="F12" s="453"/>
      <c r="G12" s="453"/>
      <c r="H12" s="453"/>
      <c r="I12" s="453"/>
      <c r="J12" s="453"/>
      <c r="K12" s="453"/>
      <c r="L12" s="453"/>
      <c r="M12" s="453"/>
      <c r="N12" s="453"/>
      <c r="O12" s="161"/>
    </row>
    <row r="13" spans="1:15" s="162" customFormat="1" ht="23.25" customHeight="1" x14ac:dyDescent="0.25">
      <c r="A13" s="161"/>
      <c r="B13" s="454" t="s">
        <v>672</v>
      </c>
      <c r="C13" s="454"/>
      <c r="D13" s="454"/>
      <c r="E13" s="454"/>
      <c r="F13" s="454"/>
      <c r="G13" s="454"/>
      <c r="H13" s="454"/>
      <c r="I13" s="454"/>
      <c r="J13" s="452" t="s">
        <v>641</v>
      </c>
      <c r="K13" s="452"/>
      <c r="L13" s="452"/>
      <c r="M13" s="452"/>
      <c r="N13" s="452"/>
      <c r="O13" s="161"/>
    </row>
    <row r="14" spans="1:15" s="162" customFormat="1" ht="23.25" customHeight="1" x14ac:dyDescent="0.25">
      <c r="A14" s="161"/>
      <c r="B14" s="454" t="s">
        <v>673</v>
      </c>
      <c r="C14" s="454"/>
      <c r="D14" s="454"/>
      <c r="E14" s="454"/>
      <c r="F14" s="454"/>
      <c r="G14" s="454"/>
      <c r="H14" s="454"/>
      <c r="I14" s="454"/>
      <c r="J14" s="452" t="s">
        <v>642</v>
      </c>
      <c r="K14" s="452"/>
      <c r="L14" s="452"/>
      <c r="M14" s="452"/>
      <c r="N14" s="452"/>
      <c r="O14" s="161"/>
    </row>
    <row r="15" spans="1:15" s="162" customFormat="1" ht="23.25" customHeight="1" x14ac:dyDescent="0.25">
      <c r="A15" s="161"/>
      <c r="B15" s="454" t="s">
        <v>674</v>
      </c>
      <c r="C15" s="454"/>
      <c r="D15" s="454"/>
      <c r="E15" s="454"/>
      <c r="F15" s="454"/>
      <c r="G15" s="454"/>
      <c r="H15" s="454"/>
      <c r="I15" s="454"/>
      <c r="J15" s="452" t="s">
        <v>643</v>
      </c>
      <c r="K15" s="452"/>
      <c r="L15" s="452"/>
      <c r="M15" s="452"/>
      <c r="N15" s="452"/>
      <c r="O15" s="161"/>
    </row>
    <row r="16" spans="1:15" s="159" customFormat="1" ht="5.0999999999999996" customHeight="1" x14ac:dyDescent="0.25">
      <c r="A16" s="157"/>
      <c r="B16" s="163"/>
      <c r="C16" s="164"/>
      <c r="D16" s="164"/>
      <c r="E16" s="164"/>
      <c r="F16" s="164"/>
      <c r="G16" s="164"/>
      <c r="H16" s="164"/>
      <c r="I16" s="164"/>
      <c r="J16" s="164"/>
      <c r="K16" s="164"/>
      <c r="L16" s="164"/>
      <c r="M16" s="164"/>
      <c r="N16" s="164"/>
      <c r="O16" s="157"/>
    </row>
    <row r="17" spans="1:15" s="159" customFormat="1" ht="30" customHeight="1" x14ac:dyDescent="0.25">
      <c r="A17" s="157"/>
      <c r="B17" s="446" t="s">
        <v>644</v>
      </c>
      <c r="C17" s="446"/>
      <c r="D17" s="446"/>
      <c r="E17" s="446"/>
      <c r="F17" s="446"/>
      <c r="G17" s="446"/>
      <c r="H17" s="446"/>
      <c r="I17" s="446"/>
      <c r="J17" s="446"/>
      <c r="K17" s="446"/>
      <c r="L17" s="446"/>
      <c r="M17" s="446"/>
      <c r="N17" s="446"/>
      <c r="O17" s="157"/>
    </row>
    <row r="18" spans="1:15" s="162" customFormat="1" ht="51" customHeight="1" x14ac:dyDescent="0.25">
      <c r="A18" s="161"/>
      <c r="B18" s="444" t="s">
        <v>645</v>
      </c>
      <c r="C18" s="444"/>
      <c r="D18" s="444"/>
      <c r="E18" s="444"/>
      <c r="F18" s="444"/>
      <c r="G18" s="444"/>
      <c r="H18" s="444"/>
      <c r="I18" s="444"/>
      <c r="J18" s="444"/>
      <c r="K18" s="444"/>
      <c r="L18" s="444"/>
      <c r="M18" s="444"/>
      <c r="N18" s="444"/>
      <c r="O18" s="161"/>
    </row>
    <row r="19" spans="1:15" s="162" customFormat="1" ht="73.5" customHeight="1" x14ac:dyDescent="0.25">
      <c r="A19" s="161"/>
      <c r="B19" s="444" t="s">
        <v>646</v>
      </c>
      <c r="C19" s="444"/>
      <c r="D19" s="444"/>
      <c r="E19" s="444"/>
      <c r="F19" s="444"/>
      <c r="G19" s="444"/>
      <c r="H19" s="444"/>
      <c r="I19" s="444"/>
      <c r="J19" s="444"/>
      <c r="K19" s="444"/>
      <c r="L19" s="444"/>
      <c r="M19" s="444"/>
      <c r="N19" s="444"/>
      <c r="O19" s="161"/>
    </row>
    <row r="20" spans="1:15" s="159" customFormat="1" ht="5.0999999999999996" customHeight="1" x14ac:dyDescent="0.25">
      <c r="A20" s="157"/>
      <c r="B20" s="165"/>
      <c r="C20" s="165"/>
      <c r="D20" s="165"/>
      <c r="E20" s="165"/>
      <c r="F20" s="165"/>
      <c r="G20" s="165"/>
      <c r="H20" s="165"/>
      <c r="I20" s="165"/>
      <c r="J20" s="165"/>
      <c r="K20" s="165"/>
      <c r="L20" s="165"/>
      <c r="M20" s="165"/>
      <c r="N20" s="165"/>
      <c r="O20" s="157"/>
    </row>
    <row r="21" spans="1:15" s="168" customFormat="1" ht="30" customHeight="1" x14ac:dyDescent="0.25">
      <c r="A21" s="166"/>
      <c r="B21" s="446" t="s">
        <v>647</v>
      </c>
      <c r="C21" s="446"/>
      <c r="D21" s="446"/>
      <c r="E21" s="446"/>
      <c r="F21" s="446"/>
      <c r="G21" s="446"/>
      <c r="H21" s="446"/>
      <c r="I21" s="446"/>
      <c r="J21" s="446"/>
      <c r="K21" s="446"/>
      <c r="L21" s="446"/>
      <c r="M21" s="446"/>
      <c r="N21" s="446"/>
      <c r="O21" s="167"/>
    </row>
    <row r="22" spans="1:15" s="170" customFormat="1" ht="39.75" customHeight="1" x14ac:dyDescent="0.25">
      <c r="A22" s="166"/>
      <c r="B22" s="451" t="s">
        <v>4609</v>
      </c>
      <c r="C22" s="451"/>
      <c r="D22" s="451"/>
      <c r="E22" s="451"/>
      <c r="F22" s="451"/>
      <c r="G22" s="451"/>
      <c r="H22" s="451"/>
      <c r="I22" s="451"/>
      <c r="J22" s="451"/>
      <c r="K22" s="451"/>
      <c r="L22" s="451"/>
      <c r="M22" s="451"/>
      <c r="N22" s="451"/>
      <c r="O22" s="169"/>
    </row>
    <row r="23" spans="1:15" s="159" customFormat="1" ht="5.0999999999999996" customHeight="1" x14ac:dyDescent="0.25">
      <c r="A23" s="157"/>
      <c r="B23" s="165"/>
      <c r="C23" s="165"/>
      <c r="D23" s="165"/>
      <c r="E23" s="165"/>
      <c r="F23" s="165"/>
      <c r="G23" s="165"/>
      <c r="H23" s="165"/>
      <c r="I23" s="165"/>
      <c r="J23" s="165"/>
      <c r="K23" s="165"/>
      <c r="L23" s="165"/>
      <c r="M23" s="165"/>
      <c r="N23" s="165"/>
      <c r="O23" s="157"/>
    </row>
    <row r="24" spans="1:15" s="159" customFormat="1" ht="30" customHeight="1" x14ac:dyDescent="0.25">
      <c r="A24" s="157"/>
      <c r="B24" s="446" t="s">
        <v>648</v>
      </c>
      <c r="C24" s="446"/>
      <c r="D24" s="446"/>
      <c r="E24" s="446"/>
      <c r="F24" s="446"/>
      <c r="G24" s="446"/>
      <c r="H24" s="446"/>
      <c r="I24" s="446"/>
      <c r="J24" s="446"/>
      <c r="K24" s="446"/>
      <c r="L24" s="446"/>
      <c r="M24" s="446"/>
      <c r="N24" s="446"/>
      <c r="O24" s="157"/>
    </row>
    <row r="25" spans="1:15" s="162" customFormat="1" ht="68.25" customHeight="1" x14ac:dyDescent="0.25">
      <c r="A25" s="161"/>
      <c r="B25" s="444" t="s">
        <v>675</v>
      </c>
      <c r="C25" s="444"/>
      <c r="D25" s="444"/>
      <c r="E25" s="444"/>
      <c r="F25" s="444"/>
      <c r="G25" s="444"/>
      <c r="H25" s="444"/>
      <c r="I25" s="444"/>
      <c r="J25" s="444"/>
      <c r="K25" s="444"/>
      <c r="L25" s="444"/>
      <c r="M25" s="444"/>
      <c r="N25" s="444"/>
      <c r="O25" s="161"/>
    </row>
    <row r="26" spans="1:15" s="159" customFormat="1" ht="30" customHeight="1" x14ac:dyDescent="0.25">
      <c r="A26" s="157"/>
      <c r="B26" s="446" t="s">
        <v>649</v>
      </c>
      <c r="C26" s="446"/>
      <c r="D26" s="446"/>
      <c r="E26" s="446"/>
      <c r="F26" s="446"/>
      <c r="G26" s="446"/>
      <c r="H26" s="446"/>
      <c r="I26" s="446"/>
      <c r="J26" s="446"/>
      <c r="K26" s="446"/>
      <c r="L26" s="446"/>
      <c r="M26" s="446"/>
      <c r="N26" s="446"/>
      <c r="O26" s="157"/>
    </row>
    <row r="27" spans="1:15" s="162" customFormat="1" ht="83.25" customHeight="1" x14ac:dyDescent="0.25">
      <c r="A27" s="161"/>
      <c r="B27" s="444" t="s">
        <v>4606</v>
      </c>
      <c r="C27" s="444"/>
      <c r="D27" s="444"/>
      <c r="E27" s="444"/>
      <c r="F27" s="444"/>
      <c r="G27" s="444"/>
      <c r="H27" s="444"/>
      <c r="I27" s="444"/>
      <c r="J27" s="444"/>
      <c r="K27" s="444"/>
      <c r="L27" s="444"/>
      <c r="M27" s="444"/>
      <c r="N27" s="444"/>
      <c r="O27" s="161"/>
    </row>
    <row r="28" spans="1:15" s="159" customFormat="1" ht="30" customHeight="1" x14ac:dyDescent="0.25">
      <c r="A28" s="157"/>
      <c r="B28" s="446" t="s">
        <v>650</v>
      </c>
      <c r="C28" s="446"/>
      <c r="D28" s="446"/>
      <c r="E28" s="446"/>
      <c r="F28" s="446"/>
      <c r="G28" s="446"/>
      <c r="H28" s="446"/>
      <c r="I28" s="446"/>
      <c r="J28" s="446"/>
      <c r="K28" s="446"/>
      <c r="L28" s="446"/>
      <c r="M28" s="446"/>
      <c r="N28" s="446"/>
      <c r="O28" s="157"/>
    </row>
    <row r="29" spans="1:15" s="162" customFormat="1" ht="82.5" customHeight="1" x14ac:dyDescent="0.25">
      <c r="A29" s="161"/>
      <c r="B29" s="444" t="s">
        <v>676</v>
      </c>
      <c r="C29" s="444"/>
      <c r="D29" s="444"/>
      <c r="E29" s="444"/>
      <c r="F29" s="444"/>
      <c r="G29" s="444"/>
      <c r="H29" s="444"/>
      <c r="I29" s="444"/>
      <c r="J29" s="444"/>
      <c r="K29" s="444"/>
      <c r="L29" s="444"/>
      <c r="M29" s="444"/>
      <c r="N29" s="444"/>
      <c r="O29" s="161"/>
    </row>
    <row r="30" spans="1:15" s="159" customFormat="1" ht="75" customHeight="1" x14ac:dyDescent="0.25">
      <c r="A30" s="157"/>
      <c r="B30" s="171"/>
      <c r="C30" s="172"/>
      <c r="D30" s="172"/>
      <c r="E30" s="172"/>
      <c r="F30" s="157"/>
      <c r="G30" s="157"/>
      <c r="H30" s="157"/>
      <c r="I30" s="157"/>
      <c r="J30" s="157"/>
      <c r="K30" s="157"/>
      <c r="L30" s="157"/>
      <c r="M30" s="157"/>
      <c r="N30" s="157"/>
      <c r="O30" s="157"/>
    </row>
    <row r="31" spans="1:15" s="174" customFormat="1" x14ac:dyDescent="0.25">
      <c r="A31" s="173"/>
      <c r="B31" s="173"/>
      <c r="C31" s="173"/>
      <c r="D31" s="173"/>
      <c r="E31" s="173"/>
      <c r="F31" s="173"/>
      <c r="G31" s="173"/>
      <c r="H31" s="173"/>
      <c r="I31" s="173"/>
      <c r="J31" s="173"/>
      <c r="K31" s="173"/>
      <c r="L31" s="173"/>
      <c r="M31" s="173"/>
      <c r="N31" s="173"/>
      <c r="O31" s="173"/>
    </row>
    <row r="32" spans="1:15" s="159" customFormat="1" ht="5.0999999999999996" customHeight="1" x14ac:dyDescent="0.25">
      <c r="A32" s="157"/>
      <c r="B32" s="171"/>
      <c r="C32" s="165"/>
      <c r="D32" s="157"/>
      <c r="E32" s="157"/>
      <c r="F32" s="157"/>
      <c r="G32" s="157"/>
      <c r="H32" s="157"/>
      <c r="I32" s="157"/>
      <c r="J32" s="157"/>
      <c r="K32" s="157"/>
      <c r="L32" s="157"/>
      <c r="M32" s="157"/>
      <c r="N32" s="157"/>
      <c r="O32" s="157"/>
    </row>
    <row r="33" spans="1:15" s="159" customFormat="1" ht="30" customHeight="1" x14ac:dyDescent="0.25">
      <c r="A33" s="157"/>
      <c r="B33" s="446" t="s">
        <v>651</v>
      </c>
      <c r="C33" s="446"/>
      <c r="D33" s="446"/>
      <c r="E33" s="446"/>
      <c r="F33" s="446"/>
      <c r="G33" s="446"/>
      <c r="H33" s="446"/>
      <c r="I33" s="446"/>
      <c r="J33" s="446"/>
      <c r="K33" s="446"/>
      <c r="L33" s="446"/>
      <c r="M33" s="446"/>
      <c r="N33" s="446"/>
      <c r="O33" s="157"/>
    </row>
    <row r="34" spans="1:15" s="162" customFormat="1" ht="32.25" customHeight="1" x14ac:dyDescent="0.25">
      <c r="A34" s="161"/>
      <c r="B34" s="444" t="s">
        <v>677</v>
      </c>
      <c r="C34" s="444"/>
      <c r="D34" s="444"/>
      <c r="E34" s="444"/>
      <c r="F34" s="444"/>
      <c r="G34" s="444"/>
      <c r="H34" s="444"/>
      <c r="I34" s="444"/>
      <c r="J34" s="444"/>
      <c r="K34" s="444"/>
      <c r="L34" s="444"/>
      <c r="M34" s="444"/>
      <c r="N34" s="444"/>
      <c r="O34" s="161"/>
    </row>
    <row r="35" spans="1:15" s="159" customFormat="1" ht="5.0999999999999996" customHeight="1" x14ac:dyDescent="0.25">
      <c r="A35" s="157"/>
      <c r="B35" s="165"/>
      <c r="C35" s="165"/>
      <c r="D35" s="165"/>
      <c r="E35" s="165"/>
      <c r="F35" s="165"/>
      <c r="G35" s="165"/>
      <c r="H35" s="165"/>
      <c r="I35" s="165"/>
      <c r="J35" s="165"/>
      <c r="K35" s="165"/>
      <c r="L35" s="165"/>
      <c r="M35" s="165"/>
      <c r="N35" s="165"/>
      <c r="O35" s="157"/>
    </row>
    <row r="36" spans="1:15" s="159" customFormat="1" ht="30" customHeight="1" x14ac:dyDescent="0.25">
      <c r="A36" s="157"/>
      <c r="B36" s="446" t="s">
        <v>652</v>
      </c>
      <c r="C36" s="446"/>
      <c r="D36" s="446"/>
      <c r="E36" s="446"/>
      <c r="F36" s="446"/>
      <c r="G36" s="446"/>
      <c r="H36" s="446"/>
      <c r="I36" s="446"/>
      <c r="J36" s="446"/>
      <c r="K36" s="446"/>
      <c r="L36" s="446"/>
      <c r="M36" s="446"/>
      <c r="N36" s="446"/>
      <c r="O36" s="157"/>
    </row>
    <row r="37" spans="1:15" s="162" customFormat="1" ht="60.75" customHeight="1" x14ac:dyDescent="0.25">
      <c r="A37" s="161"/>
      <c r="B37" s="444" t="s">
        <v>678</v>
      </c>
      <c r="C37" s="444"/>
      <c r="D37" s="444"/>
      <c r="E37" s="444"/>
      <c r="F37" s="444"/>
      <c r="G37" s="444"/>
      <c r="H37" s="444"/>
      <c r="I37" s="444"/>
      <c r="J37" s="444"/>
      <c r="K37" s="444"/>
      <c r="L37" s="444"/>
      <c r="M37" s="444"/>
      <c r="N37" s="445"/>
      <c r="O37" s="161"/>
    </row>
    <row r="38" spans="1:15" s="159" customFormat="1" ht="7.5" customHeight="1" x14ac:dyDescent="0.25">
      <c r="A38" s="157"/>
      <c r="B38" s="165"/>
      <c r="C38" s="165"/>
      <c r="D38" s="165"/>
      <c r="E38" s="165"/>
      <c r="F38" s="165"/>
      <c r="G38" s="165"/>
      <c r="H38" s="165"/>
      <c r="I38" s="165"/>
      <c r="J38" s="165"/>
      <c r="K38" s="165"/>
      <c r="L38" s="165"/>
      <c r="M38" s="165"/>
      <c r="N38" s="157"/>
      <c r="O38" s="157"/>
    </row>
    <row r="39" spans="1:15" s="159" customFormat="1" ht="30" customHeight="1" x14ac:dyDescent="0.25">
      <c r="A39" s="157"/>
      <c r="B39" s="446" t="s">
        <v>687</v>
      </c>
      <c r="C39" s="446"/>
      <c r="D39" s="446"/>
      <c r="E39" s="446"/>
      <c r="F39" s="446"/>
      <c r="G39" s="446"/>
      <c r="H39" s="446"/>
      <c r="I39" s="446"/>
      <c r="J39" s="446"/>
      <c r="K39" s="446"/>
      <c r="L39" s="446"/>
      <c r="M39" s="446"/>
      <c r="N39" s="446"/>
      <c r="O39" s="157"/>
    </row>
    <row r="40" spans="1:15" s="162" customFormat="1" ht="47.25" customHeight="1" x14ac:dyDescent="0.25">
      <c r="A40" s="161"/>
      <c r="B40" s="444" t="s">
        <v>688</v>
      </c>
      <c r="C40" s="444"/>
      <c r="D40" s="444"/>
      <c r="E40" s="444"/>
      <c r="F40" s="444"/>
      <c r="G40" s="444"/>
      <c r="H40" s="444"/>
      <c r="I40" s="444"/>
      <c r="J40" s="444"/>
      <c r="K40" s="444"/>
      <c r="L40" s="444"/>
      <c r="M40" s="444"/>
      <c r="N40" s="445"/>
      <c r="O40" s="161"/>
    </row>
    <row r="41" spans="1:15" s="159" customFormat="1" ht="5.0999999999999996" customHeight="1" x14ac:dyDescent="0.25">
      <c r="A41" s="157"/>
      <c r="B41" s="175"/>
      <c r="C41" s="157"/>
      <c r="D41" s="157"/>
      <c r="E41" s="157"/>
      <c r="F41" s="157"/>
      <c r="G41" s="157"/>
      <c r="H41" s="157"/>
      <c r="I41" s="157"/>
      <c r="J41" s="157"/>
      <c r="K41" s="157"/>
      <c r="L41" s="157"/>
      <c r="M41" s="157"/>
      <c r="N41" s="157"/>
      <c r="O41" s="157"/>
    </row>
    <row r="42" spans="1:15" s="159" customFormat="1" ht="30" customHeight="1" x14ac:dyDescent="0.25">
      <c r="A42" s="157"/>
      <c r="B42" s="446" t="s">
        <v>679</v>
      </c>
      <c r="C42" s="446"/>
      <c r="D42" s="446"/>
      <c r="E42" s="446"/>
      <c r="F42" s="446"/>
      <c r="G42" s="446"/>
      <c r="H42" s="446"/>
      <c r="I42" s="446"/>
      <c r="J42" s="446"/>
      <c r="K42" s="446"/>
      <c r="L42" s="446"/>
      <c r="M42" s="446"/>
      <c r="N42" s="446"/>
      <c r="O42" s="157"/>
    </row>
    <row r="43" spans="1:15" s="162" customFormat="1" ht="51.75" customHeight="1" x14ac:dyDescent="0.25">
      <c r="A43" s="161"/>
      <c r="B43" s="444" t="s">
        <v>723</v>
      </c>
      <c r="C43" s="445"/>
      <c r="D43" s="445"/>
      <c r="E43" s="445"/>
      <c r="F43" s="445"/>
      <c r="G43" s="445"/>
      <c r="H43" s="445"/>
      <c r="I43" s="445"/>
      <c r="J43" s="445"/>
      <c r="K43" s="445"/>
      <c r="L43" s="445"/>
      <c r="M43" s="445"/>
      <c r="N43" s="445"/>
      <c r="O43" s="161"/>
    </row>
    <row r="44" spans="1:15" s="159" customFormat="1" ht="5.0999999999999996" customHeight="1" x14ac:dyDescent="0.25">
      <c r="A44" s="157"/>
      <c r="B44" s="175"/>
      <c r="C44" s="157"/>
      <c r="D44" s="157"/>
      <c r="E44" s="157"/>
      <c r="F44" s="157"/>
      <c r="G44" s="157"/>
      <c r="H44" s="157"/>
      <c r="I44" s="157"/>
      <c r="J44" s="157"/>
      <c r="K44" s="157"/>
      <c r="L44" s="157"/>
      <c r="M44" s="157"/>
      <c r="N44" s="157"/>
      <c r="O44" s="157"/>
    </row>
    <row r="45" spans="1:15" s="159" customFormat="1" ht="30" customHeight="1" x14ac:dyDescent="0.25">
      <c r="A45" s="157"/>
      <c r="B45" s="446" t="s">
        <v>689</v>
      </c>
      <c r="C45" s="446"/>
      <c r="D45" s="446"/>
      <c r="E45" s="446"/>
      <c r="F45" s="446"/>
      <c r="G45" s="446"/>
      <c r="H45" s="446"/>
      <c r="I45" s="446"/>
      <c r="J45" s="446"/>
      <c r="K45" s="446"/>
      <c r="L45" s="446"/>
      <c r="M45" s="446"/>
      <c r="N45" s="446"/>
      <c r="O45" s="157"/>
    </row>
    <row r="46" spans="1:15" s="162" customFormat="1" ht="50.25" customHeight="1" x14ac:dyDescent="0.25">
      <c r="A46" s="161"/>
      <c r="B46" s="444" t="s">
        <v>680</v>
      </c>
      <c r="C46" s="445"/>
      <c r="D46" s="445"/>
      <c r="E46" s="445"/>
      <c r="F46" s="445"/>
      <c r="G46" s="445"/>
      <c r="H46" s="445"/>
      <c r="I46" s="445"/>
      <c r="J46" s="445"/>
      <c r="K46" s="445"/>
      <c r="L46" s="445"/>
      <c r="M46" s="445"/>
      <c r="N46" s="445"/>
      <c r="O46" s="161"/>
    </row>
    <row r="47" spans="1:15" s="159" customFormat="1" ht="5.0999999999999996" customHeight="1" x14ac:dyDescent="0.25">
      <c r="A47" s="157"/>
      <c r="B47" s="165"/>
      <c r="C47" s="157"/>
      <c r="D47" s="157"/>
      <c r="E47" s="157"/>
      <c r="F47" s="157"/>
      <c r="G47" s="157"/>
      <c r="H47" s="157"/>
      <c r="I47" s="157"/>
      <c r="J47" s="157"/>
      <c r="K47" s="157"/>
      <c r="L47" s="157"/>
      <c r="M47" s="157"/>
      <c r="N47" s="157"/>
      <c r="O47" s="157"/>
    </row>
    <row r="48" spans="1:15" s="159" customFormat="1" ht="30" customHeight="1" x14ac:dyDescent="0.25">
      <c r="A48" s="157"/>
      <c r="B48" s="446" t="s">
        <v>653</v>
      </c>
      <c r="C48" s="446"/>
      <c r="D48" s="446"/>
      <c r="E48" s="446"/>
      <c r="F48" s="446"/>
      <c r="G48" s="446"/>
      <c r="H48" s="446"/>
      <c r="I48" s="446"/>
      <c r="J48" s="446"/>
      <c r="K48" s="446"/>
      <c r="L48" s="446"/>
      <c r="M48" s="446"/>
      <c r="N48" s="446"/>
      <c r="O48" s="157"/>
    </row>
    <row r="49" spans="1:15" s="162" customFormat="1" ht="74.25" customHeight="1" x14ac:dyDescent="0.25">
      <c r="A49" s="161"/>
      <c r="B49" s="444" t="s">
        <v>681</v>
      </c>
      <c r="C49" s="444"/>
      <c r="D49" s="444"/>
      <c r="E49" s="444"/>
      <c r="F49" s="444"/>
      <c r="G49" s="444"/>
      <c r="H49" s="444"/>
      <c r="I49" s="444"/>
      <c r="J49" s="444"/>
      <c r="K49" s="444"/>
      <c r="L49" s="444"/>
      <c r="M49" s="444"/>
      <c r="N49" s="444"/>
      <c r="O49" s="161"/>
    </row>
    <row r="50" spans="1:15" s="159" customFormat="1" ht="5.0999999999999996" customHeight="1" x14ac:dyDescent="0.25">
      <c r="A50" s="157"/>
      <c r="B50" s="165"/>
      <c r="C50" s="165"/>
      <c r="D50" s="165"/>
      <c r="E50" s="165"/>
      <c r="F50" s="165"/>
      <c r="G50" s="165"/>
      <c r="H50" s="165"/>
      <c r="I50" s="165"/>
      <c r="J50" s="165"/>
      <c r="K50" s="165"/>
      <c r="L50" s="165"/>
      <c r="M50" s="165"/>
      <c r="N50" s="157"/>
      <c r="O50" s="157"/>
    </row>
    <row r="51" spans="1:15" s="159" customFormat="1" ht="24" customHeight="1" x14ac:dyDescent="0.25">
      <c r="A51" s="157"/>
      <c r="B51" s="442" t="s">
        <v>659</v>
      </c>
      <c r="C51" s="442"/>
      <c r="D51" s="442"/>
      <c r="E51" s="442"/>
      <c r="F51" s="442"/>
      <c r="G51" s="442"/>
      <c r="H51" s="442"/>
      <c r="I51" s="442"/>
      <c r="J51" s="442"/>
      <c r="K51" s="442"/>
      <c r="L51" s="442"/>
      <c r="M51" s="442"/>
      <c r="N51" s="442"/>
      <c r="O51" s="157"/>
    </row>
    <row r="52" spans="1:15" s="159" customFormat="1" ht="5.0999999999999996" customHeight="1" x14ac:dyDescent="0.25">
      <c r="A52" s="157"/>
      <c r="B52" s="443"/>
      <c r="C52" s="443"/>
      <c r="D52" s="443"/>
      <c r="E52" s="443"/>
      <c r="F52" s="443"/>
      <c r="G52" s="443"/>
      <c r="H52" s="443"/>
      <c r="I52" s="443"/>
      <c r="J52" s="443"/>
      <c r="K52" s="443"/>
      <c r="L52" s="443"/>
      <c r="M52" s="443"/>
      <c r="N52" s="443"/>
      <c r="O52" s="157"/>
    </row>
    <row r="53" spans="1:15" s="177" customFormat="1" ht="15.75" x14ac:dyDescent="0.25">
      <c r="A53" s="176"/>
      <c r="B53" s="455" t="s">
        <v>654</v>
      </c>
      <c r="C53" s="455"/>
      <c r="D53" s="455"/>
      <c r="E53" s="455"/>
      <c r="F53" s="455"/>
      <c r="G53" s="455"/>
      <c r="H53" s="455"/>
      <c r="I53" s="455"/>
      <c r="J53" s="455"/>
      <c r="K53" s="455"/>
      <c r="L53" s="455"/>
      <c r="M53" s="455"/>
      <c r="N53" s="455"/>
      <c r="O53" s="176"/>
    </row>
    <row r="54" spans="1:15" s="177" customFormat="1" ht="15.75" x14ac:dyDescent="0.25">
      <c r="A54" s="176"/>
      <c r="B54" s="178"/>
      <c r="C54" s="178"/>
      <c r="D54" s="176"/>
      <c r="E54" s="176"/>
      <c r="F54" s="176"/>
      <c r="G54" s="176"/>
      <c r="H54" s="176"/>
      <c r="I54" s="176"/>
      <c r="J54" s="176"/>
      <c r="K54" s="176"/>
      <c r="L54" s="176"/>
      <c r="M54" s="176"/>
      <c r="N54" s="176"/>
      <c r="O54" s="176"/>
    </row>
    <row r="55" spans="1:15" s="179" customFormat="1" ht="15.75" x14ac:dyDescent="0.25">
      <c r="A55" s="176"/>
      <c r="B55" s="178"/>
      <c r="C55" s="176" t="s">
        <v>660</v>
      </c>
      <c r="D55" s="456" t="s">
        <v>642</v>
      </c>
      <c r="E55" s="456"/>
      <c r="F55" s="456"/>
      <c r="G55" s="456"/>
      <c r="H55" s="176"/>
      <c r="I55" s="176"/>
      <c r="J55" s="176"/>
      <c r="K55" s="176"/>
      <c r="L55" s="176"/>
      <c r="M55" s="176"/>
      <c r="N55" s="176"/>
      <c r="O55" s="176"/>
    </row>
    <row r="56" spans="1:15" s="179" customFormat="1" ht="15.75" x14ac:dyDescent="0.25">
      <c r="A56" s="176"/>
      <c r="B56" s="178"/>
      <c r="C56" s="176" t="s">
        <v>661</v>
      </c>
      <c r="D56" s="457" t="s">
        <v>662</v>
      </c>
      <c r="E56" s="457"/>
      <c r="F56" s="457"/>
      <c r="G56" s="457"/>
      <c r="H56" s="176"/>
      <c r="I56" s="176"/>
      <c r="J56" s="176"/>
      <c r="K56" s="176"/>
      <c r="L56" s="176"/>
      <c r="M56" s="176"/>
      <c r="N56" s="176"/>
      <c r="O56" s="176"/>
    </row>
    <row r="57" spans="1:15" s="179" customFormat="1" ht="15.75" x14ac:dyDescent="0.25">
      <c r="A57" s="176"/>
      <c r="B57" s="178"/>
      <c r="C57" s="176" t="s">
        <v>663</v>
      </c>
      <c r="D57" s="457" t="s">
        <v>664</v>
      </c>
      <c r="E57" s="455"/>
      <c r="F57" s="455"/>
      <c r="G57" s="455"/>
      <c r="H57" s="176"/>
      <c r="I57" s="176"/>
      <c r="J57" s="176"/>
      <c r="K57" s="176"/>
      <c r="L57" s="176"/>
      <c r="M57" s="176"/>
      <c r="N57" s="176"/>
      <c r="O57" s="176"/>
    </row>
    <row r="58" spans="1:15" s="179" customFormat="1" ht="15.75" x14ac:dyDescent="0.25">
      <c r="A58" s="176"/>
      <c r="B58" s="178"/>
      <c r="C58" s="176" t="s">
        <v>665</v>
      </c>
      <c r="D58" s="455" t="s">
        <v>666</v>
      </c>
      <c r="E58" s="455"/>
      <c r="F58" s="455"/>
      <c r="G58" s="455"/>
      <c r="H58" s="176"/>
      <c r="I58" s="176"/>
      <c r="J58" s="176"/>
      <c r="K58" s="176"/>
      <c r="L58" s="176"/>
      <c r="M58" s="176"/>
      <c r="N58" s="176"/>
      <c r="O58" s="176"/>
    </row>
    <row r="59" spans="1:15" s="179" customFormat="1" ht="15.75" x14ac:dyDescent="0.25">
      <c r="A59" s="176"/>
      <c r="B59" s="178"/>
      <c r="C59" s="176"/>
      <c r="D59" s="455" t="s">
        <v>655</v>
      </c>
      <c r="E59" s="455"/>
      <c r="F59" s="455"/>
      <c r="G59" s="455"/>
      <c r="H59" s="176"/>
      <c r="I59" s="176"/>
      <c r="J59" s="176"/>
      <c r="K59" s="176"/>
      <c r="L59" s="176"/>
      <c r="M59" s="176"/>
      <c r="N59" s="176"/>
      <c r="O59" s="176"/>
    </row>
    <row r="60" spans="1:15" s="179" customFormat="1" ht="15.75" x14ac:dyDescent="0.25">
      <c r="A60" s="176"/>
      <c r="B60" s="178"/>
      <c r="C60" s="176"/>
      <c r="D60" s="455" t="s">
        <v>658</v>
      </c>
      <c r="E60" s="455"/>
      <c r="F60" s="455"/>
      <c r="G60" s="455"/>
      <c r="H60" s="176"/>
      <c r="I60" s="176"/>
      <c r="J60" s="176"/>
      <c r="K60" s="176"/>
      <c r="L60" s="176"/>
      <c r="M60" s="176"/>
      <c r="N60" s="176"/>
      <c r="O60" s="176"/>
    </row>
    <row r="61" spans="1:15" s="179" customFormat="1" ht="15.75" x14ac:dyDescent="0.25">
      <c r="A61" s="176"/>
      <c r="B61" s="178"/>
      <c r="C61" s="176"/>
      <c r="D61" s="455" t="s">
        <v>656</v>
      </c>
      <c r="E61" s="455"/>
      <c r="F61" s="455"/>
      <c r="G61" s="455"/>
      <c r="H61" s="176"/>
      <c r="I61" s="176"/>
      <c r="J61" s="176"/>
      <c r="K61" s="176"/>
      <c r="L61" s="176"/>
      <c r="M61" s="176"/>
      <c r="N61" s="176"/>
      <c r="O61" s="176"/>
    </row>
    <row r="62" spans="1:15" s="179" customFormat="1" ht="15.75" x14ac:dyDescent="0.25">
      <c r="A62" s="176"/>
      <c r="B62" s="178"/>
      <c r="C62" s="176" t="s">
        <v>667</v>
      </c>
      <c r="D62" s="456" t="s">
        <v>668</v>
      </c>
      <c r="E62" s="456"/>
      <c r="F62" s="456"/>
      <c r="G62" s="456"/>
      <c r="H62" s="176"/>
      <c r="I62" s="176"/>
      <c r="J62" s="176"/>
      <c r="K62" s="176"/>
      <c r="L62" s="176"/>
      <c r="M62" s="176"/>
      <c r="N62" s="176"/>
      <c r="O62" s="176"/>
    </row>
    <row r="63" spans="1:15" x14ac:dyDescent="0.25">
      <c r="A63" s="155"/>
      <c r="B63" s="171"/>
      <c r="C63" s="171"/>
      <c r="D63" s="155"/>
      <c r="E63" s="155"/>
      <c r="F63" s="155"/>
      <c r="G63" s="155"/>
      <c r="H63" s="155"/>
      <c r="I63" s="155"/>
      <c r="J63" s="155"/>
      <c r="K63" s="155"/>
      <c r="L63" s="155"/>
      <c r="M63" s="155"/>
      <c r="N63" s="155"/>
      <c r="O63" s="155"/>
    </row>
  </sheetData>
  <sheetProtection algorithmName="SHA-512" hashValue="Z2cPhv+wMhGy6RI5kcZ01sDwDEMULmgUQ5/odYZdQbxkUUUV78GZoZQj3OnB1KkdFWB1YHddTAx9quslEqKfFg==" saltValue="bF3+L34LBSSxZMTCHD9vRw==" spinCount="100000" sheet="1" objects="1" scenarios="1" formatCells="0" formatColumns="0" formatRows="0" sort="0" autoFilter="0"/>
  <mergeCells count="48">
    <mergeCell ref="D59:G59"/>
    <mergeCell ref="D60:G60"/>
    <mergeCell ref="D61:G61"/>
    <mergeCell ref="D62:G62"/>
    <mergeCell ref="B53:N53"/>
    <mergeCell ref="D55:G55"/>
    <mergeCell ref="D56:G56"/>
    <mergeCell ref="D57:G57"/>
    <mergeCell ref="D58:G58"/>
    <mergeCell ref="B21:N21"/>
    <mergeCell ref="B24:N24"/>
    <mergeCell ref="B26:N26"/>
    <mergeCell ref="B28:N28"/>
    <mergeCell ref="B33:N33"/>
    <mergeCell ref="B12:N12"/>
    <mergeCell ref="B13:I13"/>
    <mergeCell ref="B14:I14"/>
    <mergeCell ref="B15:I15"/>
    <mergeCell ref="B17:N17"/>
    <mergeCell ref="B1:N1"/>
    <mergeCell ref="B2:N2"/>
    <mergeCell ref="B29:N29"/>
    <mergeCell ref="B4:N4"/>
    <mergeCell ref="B6:N6"/>
    <mergeCell ref="B8:N8"/>
    <mergeCell ref="B10:N10"/>
    <mergeCell ref="B11:N11"/>
    <mergeCell ref="B18:N18"/>
    <mergeCell ref="B19:N19"/>
    <mergeCell ref="B22:N22"/>
    <mergeCell ref="B25:N25"/>
    <mergeCell ref="B27:N27"/>
    <mergeCell ref="J13:N13"/>
    <mergeCell ref="J14:N14"/>
    <mergeCell ref="J15:N15"/>
    <mergeCell ref="B51:N51"/>
    <mergeCell ref="B52:N52"/>
    <mergeCell ref="B34:N34"/>
    <mergeCell ref="B37:N37"/>
    <mergeCell ref="B40:N40"/>
    <mergeCell ref="B43:N43"/>
    <mergeCell ref="B46:N46"/>
    <mergeCell ref="B49:N49"/>
    <mergeCell ref="B36:N36"/>
    <mergeCell ref="B39:N39"/>
    <mergeCell ref="B42:N42"/>
    <mergeCell ref="B45:N45"/>
    <mergeCell ref="B48:N48"/>
  </mergeCells>
  <hyperlinks>
    <hyperlink ref="J13" r:id="rId1" xr:uid="{00000000-0004-0000-0000-000000000000}"/>
    <hyperlink ref="J14" r:id="rId2" xr:uid="{00000000-0004-0000-0000-000001000000}"/>
    <hyperlink ref="J15" r:id="rId3" xr:uid="{00000000-0004-0000-0000-000002000000}"/>
    <hyperlink ref="D55" r:id="rId4" xr:uid="{00000000-0004-0000-0000-000003000000}"/>
    <hyperlink ref="D62" r:id="rId5" xr:uid="{00000000-0004-0000-0000-000004000000}"/>
  </hyperlinks>
  <pageMargins left="0.23622047244094491" right="0.23622047244094491" top="0.74803149606299213" bottom="0.74803149606299213" header="0.31496062992125984" footer="0.31496062992125984"/>
  <pageSetup scale="58" fitToHeight="0" orientation="portrait" r:id="rId6"/>
  <headerFooter>
    <oddFooter>&amp;C&amp;P&amp;R&amp;F</oddFooter>
  </headerFooter>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BW36"/>
  <sheetViews>
    <sheetView showGridLines="0" topLeftCell="C1" zoomScaleNormal="100" workbookViewId="0">
      <pane xSplit="19" ySplit="13" topLeftCell="V14" activePane="bottomRight" state="frozen"/>
      <selection activeCell="C1" sqref="C1"/>
      <selection pane="topRight" activeCell="V1" sqref="V1"/>
      <selection pane="bottomLeft" activeCell="C14" sqref="C14"/>
      <selection pane="bottomRight" activeCell="F25" sqref="F25"/>
    </sheetView>
  </sheetViews>
  <sheetFormatPr defaultColWidth="11.42578125" defaultRowHeight="15" x14ac:dyDescent="0.25"/>
  <cols>
    <col min="1" max="1" width="18.28515625" style="141" hidden="1" customWidth="1"/>
    <col min="2" max="2" width="6.85546875" style="141" hidden="1" customWidth="1"/>
    <col min="3" max="3" width="5.7109375" style="141" customWidth="1"/>
    <col min="4" max="4" width="10" style="141" customWidth="1"/>
    <col min="5" max="5" width="12.85546875" style="141" customWidth="1"/>
    <col min="6" max="6" width="23.85546875" style="141" customWidth="1"/>
    <col min="7" max="7" width="7" style="141" hidden="1" customWidth="1"/>
    <col min="8" max="8" width="3" style="141" hidden="1" customWidth="1"/>
    <col min="9" max="9" width="8.28515625" style="141" hidden="1" customWidth="1"/>
    <col min="10" max="10" width="3" style="141" hidden="1" customWidth="1"/>
    <col min="11" max="11" width="5.28515625" style="141" hidden="1" customWidth="1"/>
    <col min="12" max="12" width="3.7109375" style="141" hidden="1" customWidth="1"/>
    <col min="13" max="13" width="3" style="141" hidden="1" customWidth="1"/>
    <col min="14" max="14" width="4.140625" style="141" hidden="1" customWidth="1"/>
    <col min="15" max="15" width="5.140625" style="141" hidden="1" customWidth="1"/>
    <col min="16" max="17" width="3" style="141" hidden="1" customWidth="1"/>
    <col min="18" max="20" width="4.140625" style="141" hidden="1" customWidth="1"/>
    <col min="21" max="21" width="11.42578125" style="141" hidden="1" customWidth="1"/>
    <col min="22" max="22" width="12.7109375" style="141" customWidth="1"/>
    <col min="23" max="23" width="2.7109375" style="141" customWidth="1"/>
    <col min="24" max="24" width="5.7109375" style="141" customWidth="1"/>
    <col min="25" max="25" width="12.7109375" style="141" customWidth="1"/>
    <col min="26" max="26" width="2.7109375" style="141" customWidth="1"/>
    <col min="27" max="27" width="5.7109375" style="141" customWidth="1"/>
    <col min="28" max="28" width="12.7109375" style="141" customWidth="1"/>
    <col min="29" max="29" width="2.7109375" style="141" customWidth="1"/>
    <col min="30" max="30" width="5.7109375" style="141" customWidth="1"/>
    <col min="31" max="31" width="12.7109375" style="141" customWidth="1"/>
    <col min="32" max="32" width="2.7109375" style="141" customWidth="1"/>
    <col min="33" max="33" width="5.7109375" style="141" customWidth="1"/>
    <col min="34" max="34" width="12.7109375" style="141" customWidth="1"/>
    <col min="35" max="35" width="2.7109375" style="141" customWidth="1"/>
    <col min="36" max="36" width="5.7109375" style="141" customWidth="1"/>
    <col min="37" max="37" width="12.7109375" style="141" customWidth="1"/>
    <col min="38" max="38" width="2.7109375" style="141" customWidth="1"/>
    <col min="39" max="39" width="5.7109375" style="141" customWidth="1"/>
    <col min="40" max="40" width="12.7109375" style="141" customWidth="1"/>
    <col min="41" max="41" width="2.7109375" style="141" customWidth="1"/>
    <col min="42" max="42" width="5.7109375" style="141" customWidth="1"/>
    <col min="43" max="43" width="12.7109375" style="141" customWidth="1"/>
    <col min="44" max="44" width="2.7109375" style="141" customWidth="1"/>
    <col min="45" max="45" width="5.7109375" style="141" customWidth="1"/>
    <col min="46" max="46" width="12.7109375" style="141" customWidth="1"/>
    <col min="47" max="47" width="2.7109375" style="141" customWidth="1"/>
    <col min="48" max="48" width="5.7109375" style="141" customWidth="1"/>
    <col min="49" max="49" width="12.7109375" style="141" customWidth="1"/>
    <col min="50" max="50" width="2.7109375" style="141" customWidth="1"/>
    <col min="51" max="52" width="5.7109375" style="141" customWidth="1"/>
    <col min="53" max="16384" width="11.42578125" style="141"/>
  </cols>
  <sheetData>
    <row r="1" spans="1:75" ht="45" customHeight="1" x14ac:dyDescent="0.25">
      <c r="A1" s="220" t="s">
        <v>139</v>
      </c>
      <c r="B1" s="221" t="s">
        <v>178</v>
      </c>
      <c r="C1" s="222"/>
      <c r="D1" s="223" t="s">
        <v>706</v>
      </c>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c r="AK1" s="223"/>
      <c r="AL1" s="223"/>
      <c r="AM1" s="223"/>
      <c r="AN1" s="223"/>
      <c r="AO1" s="223"/>
      <c r="AP1" s="223"/>
      <c r="AQ1" s="223"/>
      <c r="AR1" s="223"/>
      <c r="AS1" s="223"/>
      <c r="AT1" s="223"/>
      <c r="AU1" s="223"/>
      <c r="AV1" s="223"/>
      <c r="AW1" s="223"/>
      <c r="AX1" s="223"/>
      <c r="AY1" s="223"/>
      <c r="AZ1" s="223"/>
      <c r="BI1" s="2"/>
      <c r="BJ1" s="2"/>
      <c r="BK1" s="2"/>
      <c r="BL1" s="2"/>
      <c r="BM1" s="2"/>
      <c r="BN1" s="2"/>
      <c r="BO1" s="2"/>
      <c r="BP1" s="2"/>
      <c r="BQ1" s="2"/>
      <c r="BR1" s="2"/>
      <c r="BS1" s="2"/>
      <c r="BT1" s="2"/>
      <c r="BU1" s="2"/>
      <c r="BV1" s="2"/>
      <c r="BW1" s="2"/>
    </row>
    <row r="2" spans="1:75" ht="3.75" customHeight="1" x14ac:dyDescent="0.25">
      <c r="A2" s="220" t="s">
        <v>122</v>
      </c>
      <c r="B2" s="221" t="str">
        <f>VLOOKUP(VAL_A1!$B$2,VAL_Drop_Down_Lists!$A$3:$B$214,2,FALSE)</f>
        <v>_X</v>
      </c>
      <c r="C2" s="349"/>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224"/>
      <c r="AI2" s="224"/>
      <c r="AJ2" s="224"/>
      <c r="AK2" s="224"/>
      <c r="AL2" s="224"/>
      <c r="AM2" s="224"/>
      <c r="AN2" s="224"/>
      <c r="AO2" s="224"/>
      <c r="AP2" s="224"/>
      <c r="AQ2" s="224"/>
      <c r="AR2" s="224"/>
      <c r="AS2" s="224"/>
      <c r="AT2" s="224"/>
      <c r="AU2" s="224"/>
      <c r="AV2" s="224"/>
      <c r="AW2" s="224"/>
      <c r="AX2" s="224"/>
      <c r="AY2" s="224"/>
      <c r="AZ2" s="349"/>
      <c r="BI2" s="2"/>
      <c r="BJ2" s="2"/>
      <c r="BK2" s="2"/>
      <c r="BL2" s="2"/>
      <c r="BM2" s="2"/>
      <c r="BN2" s="2"/>
      <c r="BO2" s="2"/>
      <c r="BP2" s="2"/>
      <c r="BQ2" s="2"/>
      <c r="BR2" s="2"/>
      <c r="BS2" s="2"/>
      <c r="BT2" s="2"/>
      <c r="BU2" s="2"/>
      <c r="BV2" s="2"/>
      <c r="BW2" s="2"/>
    </row>
    <row r="3" spans="1:75" ht="32.25" customHeight="1" x14ac:dyDescent="0.25">
      <c r="A3" s="220" t="s">
        <v>142</v>
      </c>
      <c r="B3" s="225" t="str">
        <f>IF(VAL_A1!$H$33&lt;&gt;"", YEAR(VAL_A1!$H$33),"")</f>
        <v/>
      </c>
      <c r="C3" s="349"/>
      <c r="D3" s="489" t="s">
        <v>4617</v>
      </c>
      <c r="E3" s="490"/>
      <c r="F3" s="499"/>
      <c r="G3" s="226"/>
      <c r="H3" s="226"/>
      <c r="I3" s="226"/>
      <c r="J3" s="226"/>
      <c r="K3" s="226"/>
      <c r="L3" s="226"/>
      <c r="M3" s="226"/>
      <c r="N3" s="226"/>
      <c r="O3" s="226"/>
      <c r="P3" s="226"/>
      <c r="Q3" s="226"/>
      <c r="R3" s="226"/>
      <c r="S3" s="226"/>
      <c r="T3" s="226"/>
      <c r="U3" s="226"/>
      <c r="V3" s="486" t="s">
        <v>18</v>
      </c>
      <c r="W3" s="486"/>
      <c r="X3" s="486"/>
      <c r="Y3" s="486"/>
      <c r="Z3" s="486"/>
      <c r="AA3" s="486"/>
      <c r="AB3" s="486"/>
      <c r="AC3" s="486"/>
      <c r="AD3" s="486"/>
      <c r="AE3" s="511" t="s">
        <v>19</v>
      </c>
      <c r="AF3" s="511"/>
      <c r="AG3" s="511"/>
      <c r="AH3" s="511" t="s">
        <v>618</v>
      </c>
      <c r="AI3" s="511"/>
      <c r="AJ3" s="511"/>
      <c r="AK3" s="511" t="s">
        <v>619</v>
      </c>
      <c r="AL3" s="511"/>
      <c r="AM3" s="511"/>
      <c r="AN3" s="511" t="s">
        <v>20</v>
      </c>
      <c r="AO3" s="511"/>
      <c r="AP3" s="511"/>
      <c r="AQ3" s="511"/>
      <c r="AR3" s="511"/>
      <c r="AS3" s="511"/>
      <c r="AT3" s="511"/>
      <c r="AU3" s="511"/>
      <c r="AV3" s="511"/>
      <c r="AW3" s="511" t="s">
        <v>21</v>
      </c>
      <c r="AX3" s="511"/>
      <c r="AY3" s="511"/>
      <c r="AZ3" s="349"/>
      <c r="BI3" s="2"/>
      <c r="BJ3" s="2"/>
      <c r="BK3" s="2"/>
      <c r="BL3" s="2"/>
      <c r="BM3" s="2"/>
      <c r="BN3" s="2"/>
      <c r="BO3" s="2"/>
      <c r="BP3" s="2"/>
      <c r="BQ3" s="2"/>
      <c r="BR3" s="2"/>
      <c r="BS3" s="2"/>
      <c r="BT3" s="2"/>
      <c r="BU3" s="2"/>
      <c r="BV3" s="2"/>
      <c r="BW3" s="2"/>
    </row>
    <row r="4" spans="1:75" ht="49.5" customHeight="1" x14ac:dyDescent="0.25">
      <c r="A4" s="220" t="s">
        <v>143</v>
      </c>
      <c r="B4" s="225" t="str">
        <f>IF(VAL_A1!$H$34&lt;&gt;"", YEAR(VAL_A1!$H$34),"")</f>
        <v/>
      </c>
      <c r="C4" s="349"/>
      <c r="D4" s="480"/>
      <c r="E4" s="530"/>
      <c r="F4" s="481"/>
      <c r="G4" s="226"/>
      <c r="H4" s="226"/>
      <c r="I4" s="226"/>
      <c r="J4" s="226"/>
      <c r="K4" s="226"/>
      <c r="L4" s="226"/>
      <c r="M4" s="226"/>
      <c r="N4" s="226"/>
      <c r="O4" s="226"/>
      <c r="P4" s="226"/>
      <c r="Q4" s="226"/>
      <c r="R4" s="226"/>
      <c r="S4" s="226"/>
      <c r="T4" s="226"/>
      <c r="U4" s="226"/>
      <c r="V4" s="511" t="s">
        <v>22</v>
      </c>
      <c r="W4" s="511"/>
      <c r="X4" s="511"/>
      <c r="Y4" s="511" t="s">
        <v>23</v>
      </c>
      <c r="Z4" s="511"/>
      <c r="AA4" s="511"/>
      <c r="AB4" s="524" t="s">
        <v>24</v>
      </c>
      <c r="AC4" s="524"/>
      <c r="AD4" s="524"/>
      <c r="AE4" s="511" t="s">
        <v>24</v>
      </c>
      <c r="AF4" s="511"/>
      <c r="AG4" s="511"/>
      <c r="AH4" s="511" t="s">
        <v>24</v>
      </c>
      <c r="AI4" s="511"/>
      <c r="AJ4" s="511"/>
      <c r="AK4" s="511" t="s">
        <v>24</v>
      </c>
      <c r="AL4" s="511"/>
      <c r="AM4" s="511"/>
      <c r="AN4" s="511" t="s">
        <v>25</v>
      </c>
      <c r="AO4" s="511"/>
      <c r="AP4" s="511"/>
      <c r="AQ4" s="511" t="s">
        <v>26</v>
      </c>
      <c r="AR4" s="511"/>
      <c r="AS4" s="511"/>
      <c r="AT4" s="524" t="s">
        <v>24</v>
      </c>
      <c r="AU4" s="524"/>
      <c r="AV4" s="524"/>
      <c r="AW4" s="511" t="s">
        <v>24</v>
      </c>
      <c r="AX4" s="511"/>
      <c r="AY4" s="511"/>
      <c r="AZ4" s="349"/>
      <c r="BI4" s="2"/>
      <c r="BJ4" s="2"/>
      <c r="BK4" s="2"/>
      <c r="BL4" s="2"/>
      <c r="BM4" s="2"/>
      <c r="BN4" s="2"/>
      <c r="BO4" s="2"/>
      <c r="BP4" s="2"/>
      <c r="BQ4" s="2"/>
      <c r="BR4" s="2"/>
      <c r="BS4" s="2"/>
      <c r="BT4" s="2"/>
      <c r="BU4" s="2"/>
      <c r="BV4" s="2"/>
      <c r="BW4" s="2"/>
    </row>
    <row r="5" spans="1:75" x14ac:dyDescent="0.25">
      <c r="A5" s="220" t="s">
        <v>196</v>
      </c>
      <c r="B5" s="221" t="s">
        <v>14</v>
      </c>
      <c r="C5" s="349"/>
      <c r="D5" s="500"/>
      <c r="E5" s="531"/>
      <c r="F5" s="501"/>
      <c r="G5" s="226"/>
      <c r="H5" s="226"/>
      <c r="I5" s="226"/>
      <c r="J5" s="226"/>
      <c r="K5" s="226"/>
      <c r="L5" s="226"/>
      <c r="M5" s="226"/>
      <c r="N5" s="226"/>
      <c r="O5" s="226"/>
      <c r="P5" s="226"/>
      <c r="Q5" s="226"/>
      <c r="R5" s="226"/>
      <c r="S5" s="226"/>
      <c r="T5" s="226"/>
      <c r="U5" s="226"/>
      <c r="V5" s="511" t="s">
        <v>27</v>
      </c>
      <c r="W5" s="511"/>
      <c r="X5" s="511"/>
      <c r="Y5" s="511" t="s">
        <v>28</v>
      </c>
      <c r="Z5" s="511"/>
      <c r="AA5" s="511"/>
      <c r="AB5" s="524" t="s">
        <v>29</v>
      </c>
      <c r="AC5" s="524"/>
      <c r="AD5" s="524"/>
      <c r="AE5" s="511" t="s">
        <v>30</v>
      </c>
      <c r="AF5" s="511"/>
      <c r="AG5" s="511"/>
      <c r="AH5" s="511" t="s">
        <v>33</v>
      </c>
      <c r="AI5" s="511"/>
      <c r="AJ5" s="511"/>
      <c r="AK5" s="511" t="s">
        <v>36</v>
      </c>
      <c r="AL5" s="511"/>
      <c r="AM5" s="511"/>
      <c r="AN5" s="511" t="s">
        <v>37</v>
      </c>
      <c r="AO5" s="511"/>
      <c r="AP5" s="511"/>
      <c r="AQ5" s="511" t="s">
        <v>38</v>
      </c>
      <c r="AR5" s="511"/>
      <c r="AS5" s="511"/>
      <c r="AT5" s="524" t="s">
        <v>39</v>
      </c>
      <c r="AU5" s="524"/>
      <c r="AV5" s="524"/>
      <c r="AW5" s="511" t="s">
        <v>42</v>
      </c>
      <c r="AX5" s="511"/>
      <c r="AY5" s="511"/>
      <c r="AZ5" s="349"/>
      <c r="BI5" s="2"/>
      <c r="BJ5" s="2"/>
      <c r="BK5" s="2"/>
      <c r="BL5" s="2"/>
      <c r="BM5" s="2"/>
      <c r="BN5" s="2"/>
      <c r="BO5" s="2"/>
      <c r="BP5" s="2"/>
      <c r="BQ5" s="2"/>
      <c r="BR5" s="2"/>
      <c r="BS5" s="2"/>
      <c r="BT5" s="2"/>
      <c r="BU5" s="2"/>
      <c r="BV5" s="2"/>
      <c r="BW5" s="2"/>
    </row>
    <row r="6" spans="1:75" hidden="1" x14ac:dyDescent="0.25">
      <c r="A6" s="220" t="s">
        <v>144</v>
      </c>
      <c r="B6" s="221"/>
      <c r="C6" s="349"/>
      <c r="D6" s="233"/>
      <c r="E6" s="233"/>
      <c r="F6" s="224"/>
      <c r="G6" s="227"/>
      <c r="H6" s="228"/>
      <c r="I6" s="228"/>
      <c r="J6" s="228"/>
      <c r="K6" s="228"/>
      <c r="L6" s="228"/>
      <c r="M6" s="228"/>
      <c r="N6" s="228"/>
      <c r="O6" s="228"/>
      <c r="P6" s="228"/>
      <c r="Q6" s="228"/>
      <c r="R6" s="228"/>
      <c r="S6" s="228"/>
      <c r="T6" s="228"/>
      <c r="U6" s="381" t="s">
        <v>134</v>
      </c>
      <c r="V6" s="381" t="s">
        <v>152</v>
      </c>
      <c r="W6" s="377"/>
      <c r="X6" s="382"/>
      <c r="Y6" s="381" t="s">
        <v>152</v>
      </c>
      <c r="Z6" s="377"/>
      <c r="AA6" s="382"/>
      <c r="AB6" s="381" t="s">
        <v>152</v>
      </c>
      <c r="AC6" s="377"/>
      <c r="AD6" s="382"/>
      <c r="AE6" s="381" t="s">
        <v>153</v>
      </c>
      <c r="AF6" s="377"/>
      <c r="AG6" s="382"/>
      <c r="AH6" s="381" t="s">
        <v>154</v>
      </c>
      <c r="AI6" s="377"/>
      <c r="AJ6" s="382"/>
      <c r="AK6" s="381" t="s">
        <v>155</v>
      </c>
      <c r="AL6" s="377"/>
      <c r="AM6" s="382"/>
      <c r="AN6" s="381" t="s">
        <v>156</v>
      </c>
      <c r="AO6" s="377"/>
      <c r="AP6" s="382"/>
      <c r="AQ6" s="381" t="s">
        <v>156</v>
      </c>
      <c r="AR6" s="377"/>
      <c r="AS6" s="382"/>
      <c r="AT6" s="381" t="s">
        <v>156</v>
      </c>
      <c r="AU6" s="377"/>
      <c r="AV6" s="382"/>
      <c r="AW6" s="381" t="s">
        <v>157</v>
      </c>
      <c r="AX6" s="377"/>
      <c r="AY6" s="382"/>
      <c r="AZ6" s="349"/>
      <c r="BI6" s="2"/>
      <c r="BJ6" s="2"/>
      <c r="BK6" s="2"/>
      <c r="BL6" s="2"/>
      <c r="BM6" s="2"/>
      <c r="BN6" s="2"/>
      <c r="BO6" s="2"/>
      <c r="BP6" s="2"/>
      <c r="BQ6" s="2"/>
      <c r="BR6" s="2"/>
      <c r="BS6" s="2"/>
      <c r="BT6" s="2"/>
      <c r="BU6" s="2"/>
      <c r="BV6" s="2"/>
      <c r="BW6" s="2"/>
    </row>
    <row r="7" spans="1:75" hidden="1" x14ac:dyDescent="0.25">
      <c r="A7" s="220" t="s">
        <v>136</v>
      </c>
      <c r="B7" s="225" t="str">
        <f>IF(VAL_A1!$H$34&lt;&gt;"", YEAR(VAL_A1!$H$34),"")</f>
        <v/>
      </c>
      <c r="C7" s="349"/>
      <c r="D7" s="233"/>
      <c r="E7" s="383"/>
      <c r="F7" s="233"/>
      <c r="G7" s="228"/>
      <c r="H7" s="525"/>
      <c r="I7" s="525"/>
      <c r="J7" s="525"/>
      <c r="K7" s="525"/>
      <c r="L7" s="525"/>
      <c r="M7" s="525"/>
      <c r="N7" s="526"/>
      <c r="O7" s="257"/>
      <c r="P7" s="257"/>
      <c r="Q7" s="257"/>
      <c r="R7" s="257"/>
      <c r="S7" s="257"/>
      <c r="T7" s="257"/>
      <c r="U7" s="381" t="s">
        <v>194</v>
      </c>
      <c r="V7" s="381" t="s">
        <v>150</v>
      </c>
      <c r="W7" s="377"/>
      <c r="X7" s="382"/>
      <c r="Y7" s="381" t="s">
        <v>151</v>
      </c>
      <c r="Z7" s="377"/>
      <c r="AA7" s="382"/>
      <c r="AB7" s="381" t="s">
        <v>14</v>
      </c>
      <c r="AC7" s="377"/>
      <c r="AD7" s="382"/>
      <c r="AE7" s="381" t="s">
        <v>14</v>
      </c>
      <c r="AF7" s="377"/>
      <c r="AG7" s="382"/>
      <c r="AH7" s="381" t="s">
        <v>14</v>
      </c>
      <c r="AI7" s="377"/>
      <c r="AJ7" s="382"/>
      <c r="AK7" s="381" t="s">
        <v>14</v>
      </c>
      <c r="AL7" s="377"/>
      <c r="AM7" s="382"/>
      <c r="AN7" s="381" t="s">
        <v>158</v>
      </c>
      <c r="AO7" s="377"/>
      <c r="AP7" s="382"/>
      <c r="AQ7" s="381" t="s">
        <v>159</v>
      </c>
      <c r="AR7" s="377"/>
      <c r="AS7" s="382"/>
      <c r="AT7" s="381" t="s">
        <v>14</v>
      </c>
      <c r="AU7" s="377"/>
      <c r="AV7" s="382"/>
      <c r="AW7" s="381" t="s">
        <v>14</v>
      </c>
      <c r="AX7" s="377"/>
      <c r="AY7" s="382"/>
      <c r="AZ7" s="349"/>
      <c r="BI7" s="2"/>
      <c r="BJ7" s="2"/>
      <c r="BK7" s="2"/>
      <c r="BL7" s="2"/>
      <c r="BM7" s="2"/>
      <c r="BN7" s="2"/>
      <c r="BO7" s="2"/>
      <c r="BP7" s="2"/>
      <c r="BQ7" s="2"/>
      <c r="BR7" s="2"/>
      <c r="BS7" s="2"/>
      <c r="BT7" s="2"/>
      <c r="BU7" s="2"/>
      <c r="BV7" s="2"/>
      <c r="BW7" s="2"/>
    </row>
    <row r="8" spans="1:75" hidden="1" x14ac:dyDescent="0.25">
      <c r="A8" s="220" t="s">
        <v>140</v>
      </c>
      <c r="B8" s="225" t="str">
        <f>IF(VAL_A1!$H$35&lt;&gt;"", YEAR(VAL_A1!$H$35),"")</f>
        <v/>
      </c>
      <c r="C8" s="349"/>
      <c r="D8" s="233"/>
      <c r="E8" s="383"/>
      <c r="F8" s="233"/>
      <c r="G8" s="228"/>
      <c r="H8" s="230"/>
      <c r="I8" s="230"/>
      <c r="J8" s="230"/>
      <c r="K8" s="230"/>
      <c r="L8" s="230"/>
      <c r="M8" s="230"/>
      <c r="N8" s="230"/>
      <c r="O8" s="230"/>
      <c r="P8" s="230"/>
      <c r="Q8" s="230"/>
      <c r="R8" s="230"/>
      <c r="S8" s="230"/>
      <c r="T8" s="230"/>
      <c r="U8" s="381" t="s">
        <v>195</v>
      </c>
      <c r="V8" s="381" t="s">
        <v>14</v>
      </c>
      <c r="W8" s="377"/>
      <c r="X8" s="382"/>
      <c r="Y8" s="381" t="s">
        <v>14</v>
      </c>
      <c r="Z8" s="377"/>
      <c r="AA8" s="382"/>
      <c r="AB8" s="381" t="s">
        <v>14</v>
      </c>
      <c r="AC8" s="377"/>
      <c r="AD8" s="382"/>
      <c r="AE8" s="381" t="s">
        <v>14</v>
      </c>
      <c r="AF8" s="377"/>
      <c r="AG8" s="382"/>
      <c r="AH8" s="381" t="s">
        <v>14</v>
      </c>
      <c r="AI8" s="377"/>
      <c r="AJ8" s="382"/>
      <c r="AK8" s="381" t="s">
        <v>14</v>
      </c>
      <c r="AL8" s="377"/>
      <c r="AM8" s="382"/>
      <c r="AN8" s="381" t="s">
        <v>14</v>
      </c>
      <c r="AO8" s="377"/>
      <c r="AP8" s="382"/>
      <c r="AQ8" s="381" t="s">
        <v>14</v>
      </c>
      <c r="AR8" s="377"/>
      <c r="AS8" s="382"/>
      <c r="AT8" s="381" t="s">
        <v>14</v>
      </c>
      <c r="AU8" s="377"/>
      <c r="AV8" s="382"/>
      <c r="AW8" s="381" t="s">
        <v>14</v>
      </c>
      <c r="AX8" s="377"/>
      <c r="AY8" s="382"/>
      <c r="AZ8" s="349"/>
      <c r="BI8" s="2"/>
      <c r="BJ8" s="2"/>
      <c r="BK8" s="2"/>
      <c r="BL8" s="2"/>
      <c r="BM8" s="2"/>
      <c r="BN8" s="2"/>
      <c r="BO8" s="2"/>
      <c r="BP8" s="2"/>
      <c r="BQ8" s="2"/>
      <c r="BR8" s="2"/>
      <c r="BS8" s="2"/>
      <c r="BT8" s="2"/>
      <c r="BU8" s="2"/>
      <c r="BV8" s="2"/>
      <c r="BW8" s="2"/>
    </row>
    <row r="9" spans="1:75" hidden="1" x14ac:dyDescent="0.25">
      <c r="A9" s="220" t="s">
        <v>141</v>
      </c>
      <c r="B9" s="221" t="s">
        <v>717</v>
      </c>
      <c r="C9" s="349"/>
      <c r="D9" s="233"/>
      <c r="E9" s="383"/>
      <c r="F9" s="233"/>
      <c r="G9" s="228"/>
      <c r="H9" s="230"/>
      <c r="I9" s="230"/>
      <c r="J9" s="230"/>
      <c r="K9" s="230"/>
      <c r="L9" s="230"/>
      <c r="M9" s="230"/>
      <c r="N9" s="230"/>
      <c r="O9" s="230"/>
      <c r="P9" s="230"/>
      <c r="Q9" s="230"/>
      <c r="R9" s="230"/>
      <c r="S9" s="230"/>
      <c r="T9" s="230"/>
      <c r="U9" s="381" t="s">
        <v>15</v>
      </c>
      <c r="V9" s="381" t="s">
        <v>14</v>
      </c>
      <c r="W9" s="377"/>
      <c r="X9" s="382"/>
      <c r="Y9" s="381" t="s">
        <v>14</v>
      </c>
      <c r="Z9" s="377"/>
      <c r="AA9" s="382"/>
      <c r="AB9" s="381" t="s">
        <v>14</v>
      </c>
      <c r="AC9" s="377"/>
      <c r="AD9" s="382"/>
      <c r="AE9" s="381" t="s">
        <v>14</v>
      </c>
      <c r="AF9" s="377"/>
      <c r="AG9" s="382"/>
      <c r="AH9" s="381" t="s">
        <v>14</v>
      </c>
      <c r="AI9" s="377"/>
      <c r="AJ9" s="382"/>
      <c r="AK9" s="381" t="s">
        <v>14</v>
      </c>
      <c r="AL9" s="377"/>
      <c r="AM9" s="382"/>
      <c r="AN9" s="381" t="s">
        <v>14</v>
      </c>
      <c r="AO9" s="377"/>
      <c r="AP9" s="382"/>
      <c r="AQ9" s="381" t="s">
        <v>14</v>
      </c>
      <c r="AR9" s="377"/>
      <c r="AS9" s="382"/>
      <c r="AT9" s="381" t="s">
        <v>14</v>
      </c>
      <c r="AU9" s="377"/>
      <c r="AV9" s="382"/>
      <c r="AW9" s="381" t="s">
        <v>14</v>
      </c>
      <c r="AX9" s="377"/>
      <c r="AY9" s="382"/>
      <c r="AZ9" s="349"/>
      <c r="BI9" s="2"/>
      <c r="BJ9" s="2"/>
      <c r="BK9" s="2"/>
      <c r="BL9" s="2"/>
      <c r="BM9" s="2"/>
      <c r="BN9" s="2"/>
      <c r="BO9" s="2"/>
      <c r="BP9" s="2"/>
      <c r="BQ9" s="2"/>
      <c r="BR9" s="2"/>
      <c r="BS9" s="2"/>
      <c r="BT9" s="2"/>
      <c r="BU9" s="2"/>
      <c r="BV9" s="2"/>
      <c r="BW9" s="2"/>
    </row>
    <row r="10" spans="1:75" hidden="1" x14ac:dyDescent="0.25">
      <c r="A10" s="220" t="s">
        <v>129</v>
      </c>
      <c r="B10" s="221">
        <v>0</v>
      </c>
      <c r="C10" s="349"/>
      <c r="D10" s="233"/>
      <c r="E10" s="383"/>
      <c r="F10" s="233"/>
      <c r="G10" s="228"/>
      <c r="H10" s="230"/>
      <c r="I10" s="230"/>
      <c r="J10" s="230"/>
      <c r="K10" s="230"/>
      <c r="L10" s="230"/>
      <c r="M10" s="230"/>
      <c r="N10" s="230"/>
      <c r="O10" s="230"/>
      <c r="P10" s="230"/>
      <c r="Q10" s="230"/>
      <c r="R10" s="230"/>
      <c r="S10" s="230"/>
      <c r="T10" s="230"/>
      <c r="U10" s="381"/>
      <c r="V10" s="381"/>
      <c r="W10" s="377"/>
      <c r="X10" s="382"/>
      <c r="Y10" s="381"/>
      <c r="Z10" s="377"/>
      <c r="AA10" s="382"/>
      <c r="AB10" s="381"/>
      <c r="AC10" s="377"/>
      <c r="AD10" s="382"/>
      <c r="AE10" s="381"/>
      <c r="AF10" s="377"/>
      <c r="AG10" s="382"/>
      <c r="AH10" s="381"/>
      <c r="AI10" s="377"/>
      <c r="AJ10" s="382"/>
      <c r="AK10" s="381"/>
      <c r="AL10" s="377"/>
      <c r="AM10" s="382"/>
      <c r="AN10" s="381"/>
      <c r="AO10" s="377"/>
      <c r="AP10" s="382"/>
      <c r="AQ10" s="381"/>
      <c r="AR10" s="377"/>
      <c r="AS10" s="382"/>
      <c r="AT10" s="381"/>
      <c r="AU10" s="377"/>
      <c r="AV10" s="382"/>
      <c r="AW10" s="381"/>
      <c r="AX10" s="377"/>
      <c r="AY10" s="382"/>
      <c r="AZ10" s="349"/>
      <c r="BI10" s="2"/>
      <c r="BJ10" s="2"/>
      <c r="BK10" s="2"/>
      <c r="BL10" s="2"/>
      <c r="BM10" s="2"/>
      <c r="BN10" s="2"/>
      <c r="BO10" s="2"/>
      <c r="BP10" s="2"/>
      <c r="BQ10" s="2"/>
      <c r="BR10" s="2"/>
      <c r="BS10" s="2"/>
      <c r="BT10" s="2"/>
      <c r="BU10" s="2"/>
      <c r="BV10" s="2"/>
      <c r="BW10" s="2"/>
    </row>
    <row r="11" spans="1:75" hidden="1" x14ac:dyDescent="0.25">
      <c r="A11" s="220" t="s">
        <v>131</v>
      </c>
      <c r="B11" s="221">
        <v>0</v>
      </c>
      <c r="C11" s="349"/>
      <c r="D11" s="233"/>
      <c r="E11" s="383"/>
      <c r="F11" s="233"/>
      <c r="G11" s="228"/>
      <c r="H11" s="230"/>
      <c r="I11" s="230"/>
      <c r="J11" s="230"/>
      <c r="K11" s="230"/>
      <c r="L11" s="230"/>
      <c r="M11" s="230"/>
      <c r="N11" s="230"/>
      <c r="O11" s="230"/>
      <c r="P11" s="230"/>
      <c r="Q11" s="230"/>
      <c r="R11" s="230"/>
      <c r="S11" s="230"/>
      <c r="T11" s="230"/>
      <c r="U11" s="381"/>
      <c r="V11" s="381"/>
      <c r="W11" s="377"/>
      <c r="X11" s="382"/>
      <c r="Y11" s="381"/>
      <c r="Z11" s="377"/>
      <c r="AA11" s="382"/>
      <c r="AB11" s="381"/>
      <c r="AC11" s="377"/>
      <c r="AD11" s="382"/>
      <c r="AE11" s="381"/>
      <c r="AF11" s="377"/>
      <c r="AG11" s="382"/>
      <c r="AH11" s="381"/>
      <c r="AI11" s="377"/>
      <c r="AJ11" s="382"/>
      <c r="AK11" s="381"/>
      <c r="AL11" s="377"/>
      <c r="AM11" s="382"/>
      <c r="AN11" s="381"/>
      <c r="AO11" s="377"/>
      <c r="AP11" s="382"/>
      <c r="AQ11" s="381"/>
      <c r="AR11" s="377"/>
      <c r="AS11" s="382"/>
      <c r="AT11" s="381"/>
      <c r="AU11" s="377"/>
      <c r="AV11" s="382"/>
      <c r="AW11" s="381"/>
      <c r="AX11" s="377"/>
      <c r="AY11" s="382"/>
      <c r="AZ11" s="349"/>
      <c r="BI11" s="2"/>
      <c r="BJ11" s="2"/>
      <c r="BK11" s="2"/>
      <c r="BL11" s="2"/>
      <c r="BM11" s="2"/>
      <c r="BN11" s="2"/>
      <c r="BO11" s="2"/>
      <c r="BP11" s="2"/>
      <c r="BQ11" s="2"/>
      <c r="BR11" s="2"/>
      <c r="BS11" s="2"/>
      <c r="BT11" s="2"/>
      <c r="BU11" s="2"/>
      <c r="BV11" s="2"/>
      <c r="BW11" s="2"/>
    </row>
    <row r="12" spans="1:75" ht="73.5" hidden="1" customHeight="1" x14ac:dyDescent="0.25">
      <c r="C12" s="349"/>
      <c r="D12" s="233"/>
      <c r="E12" s="383"/>
      <c r="F12" s="233"/>
      <c r="G12" s="358" t="s">
        <v>16</v>
      </c>
      <c r="H12" s="358" t="s">
        <v>43</v>
      </c>
      <c r="I12" s="358" t="s">
        <v>137</v>
      </c>
      <c r="J12" s="358" t="s">
        <v>44</v>
      </c>
      <c r="K12" s="358" t="s">
        <v>138</v>
      </c>
      <c r="L12" s="358" t="s">
        <v>45</v>
      </c>
      <c r="M12" s="358" t="s">
        <v>46</v>
      </c>
      <c r="N12" s="358" t="s">
        <v>135</v>
      </c>
      <c r="O12" s="237" t="s">
        <v>768</v>
      </c>
      <c r="P12" s="237" t="s">
        <v>769</v>
      </c>
      <c r="Q12" s="384"/>
      <c r="R12" s="384"/>
      <c r="S12" s="384"/>
      <c r="T12" s="384"/>
      <c r="U12" s="384"/>
      <c r="V12" s="252"/>
      <c r="W12" s="261"/>
      <c r="X12" s="385"/>
      <c r="Y12" s="241"/>
      <c r="Z12" s="241"/>
      <c r="AA12" s="242"/>
      <c r="AB12" s="242"/>
      <c r="AC12" s="242"/>
      <c r="AD12" s="242"/>
      <c r="AE12" s="242"/>
      <c r="AF12" s="386"/>
      <c r="AG12" s="386"/>
      <c r="AH12" s="386"/>
      <c r="AI12" s="386"/>
      <c r="AJ12" s="386"/>
      <c r="AK12" s="386"/>
      <c r="AL12" s="386"/>
      <c r="AM12" s="386"/>
      <c r="AN12" s="386"/>
      <c r="AO12" s="386"/>
      <c r="AP12" s="386"/>
      <c r="AQ12" s="386"/>
      <c r="AR12" s="386"/>
      <c r="AS12" s="386"/>
      <c r="AT12" s="386"/>
      <c r="AU12" s="386"/>
      <c r="AV12" s="386"/>
      <c r="AW12" s="386"/>
      <c r="AX12" s="386"/>
      <c r="AY12" s="386"/>
      <c r="AZ12" s="349"/>
      <c r="BI12" s="2"/>
      <c r="BJ12" s="2"/>
      <c r="BK12" s="2"/>
      <c r="BL12" s="2"/>
      <c r="BM12" s="2"/>
      <c r="BN12" s="2"/>
      <c r="BO12" s="2"/>
      <c r="BP12" s="2"/>
      <c r="BQ12" s="2"/>
      <c r="BR12" s="2"/>
      <c r="BS12" s="2"/>
      <c r="BT12" s="2"/>
      <c r="BU12" s="2"/>
      <c r="BV12" s="2"/>
      <c r="BW12" s="2"/>
    </row>
    <row r="13" spans="1:75" s="153" customFormat="1" ht="3" customHeight="1" x14ac:dyDescent="0.25">
      <c r="A13" s="141"/>
      <c r="B13" s="141"/>
      <c r="C13" s="349"/>
      <c r="D13" s="233"/>
      <c r="E13" s="233"/>
      <c r="F13" s="387"/>
      <c r="G13" s="359"/>
      <c r="H13" s="359"/>
      <c r="I13" s="359"/>
      <c r="J13" s="359"/>
      <c r="K13" s="359"/>
      <c r="L13" s="359"/>
      <c r="M13" s="359"/>
      <c r="N13" s="359"/>
      <c r="O13" s="239"/>
      <c r="P13" s="239"/>
      <c r="Q13" s="359"/>
      <c r="R13" s="359"/>
      <c r="S13" s="359"/>
      <c r="T13" s="359"/>
      <c r="U13" s="387"/>
      <c r="V13" s="286"/>
      <c r="W13" s="387"/>
      <c r="X13" s="387"/>
      <c r="Y13" s="286"/>
      <c r="Z13" s="264"/>
      <c r="AA13" s="286"/>
      <c r="AB13" s="286"/>
      <c r="AC13" s="286"/>
      <c r="AD13" s="286"/>
      <c r="AE13" s="286"/>
      <c r="AF13" s="342"/>
      <c r="AG13" s="342"/>
      <c r="AH13" s="286"/>
      <c r="AI13" s="342"/>
      <c r="AJ13" s="342"/>
      <c r="AK13" s="286"/>
      <c r="AL13" s="342"/>
      <c r="AM13" s="342"/>
      <c r="AN13" s="286"/>
      <c r="AO13" s="342"/>
      <c r="AP13" s="342"/>
      <c r="AQ13" s="286"/>
      <c r="AR13" s="342"/>
      <c r="AS13" s="342"/>
      <c r="AT13" s="286"/>
      <c r="AU13" s="342"/>
      <c r="AV13" s="342"/>
      <c r="AW13" s="286"/>
      <c r="AX13" s="342"/>
      <c r="AY13" s="342"/>
      <c r="AZ13" s="349"/>
      <c r="BA13" s="141"/>
      <c r="BB13" s="141"/>
      <c r="BC13" s="141"/>
      <c r="BD13" s="141"/>
      <c r="BE13" s="141"/>
      <c r="BF13" s="141"/>
      <c r="BG13" s="141"/>
      <c r="BH13" s="141"/>
      <c r="BI13" s="2"/>
      <c r="BJ13" s="2"/>
      <c r="BK13" s="2"/>
      <c r="BL13" s="2"/>
      <c r="BM13" s="2"/>
      <c r="BN13" s="2"/>
      <c r="BO13" s="44"/>
      <c r="BP13" s="44"/>
      <c r="BQ13" s="44"/>
      <c r="BR13" s="44"/>
      <c r="BS13" s="44"/>
      <c r="BT13" s="44"/>
      <c r="BU13" s="44"/>
      <c r="BV13" s="44"/>
      <c r="BW13" s="44"/>
    </row>
    <row r="14" spans="1:75" ht="21" customHeight="1" x14ac:dyDescent="0.25">
      <c r="C14" s="349"/>
      <c r="D14" s="489" t="s">
        <v>48</v>
      </c>
      <c r="E14" s="499"/>
      <c r="F14" s="388" t="s">
        <v>47</v>
      </c>
      <c r="G14" s="381" t="s">
        <v>179</v>
      </c>
      <c r="H14" s="266" t="s">
        <v>49</v>
      </c>
      <c r="I14" s="266" t="s">
        <v>147</v>
      </c>
      <c r="J14" s="243" t="s">
        <v>14</v>
      </c>
      <c r="K14" s="243" t="s">
        <v>145</v>
      </c>
      <c r="L14" s="243" t="s">
        <v>14</v>
      </c>
      <c r="M14" s="243" t="s">
        <v>627</v>
      </c>
      <c r="N14" s="243" t="s">
        <v>627</v>
      </c>
      <c r="O14" s="243" t="s">
        <v>14</v>
      </c>
      <c r="P14" s="243" t="s">
        <v>717</v>
      </c>
      <c r="Q14" s="243"/>
      <c r="R14" s="243"/>
      <c r="S14" s="243"/>
      <c r="T14" s="243"/>
      <c r="U14" s="389"/>
      <c r="V14" s="105">
        <v>0</v>
      </c>
      <c r="W14" s="28"/>
      <c r="X14" s="29"/>
      <c r="Y14" s="105">
        <v>0</v>
      </c>
      <c r="Z14" s="28"/>
      <c r="AA14" s="29"/>
      <c r="AB14" s="25">
        <f>IF(OR(EXACT(V14,W14),EXACT(Y14,Z14),AND(W14="X",Z14="X"),OR(W14="M",Z14="M")),"",SUM(V14,Y14))</f>
        <v>0</v>
      </c>
      <c r="AC14" s="26" t="str">
        <f>IF(AND(AND(W14="X",Z14="X"),SUM(V14,Y14)=0,ISNUMBER(AB14)),"",IF(OR(W14="M",Z14="M"),"M",IF(AND(W14=Z14,OR(W14="X",W14="W",W14="Z")),UPPER(W14),"")))</f>
        <v/>
      </c>
      <c r="AD14" s="27"/>
      <c r="AE14" s="105">
        <v>0</v>
      </c>
      <c r="AF14" s="28"/>
      <c r="AG14" s="29"/>
      <c r="AH14" s="105">
        <v>0</v>
      </c>
      <c r="AI14" s="28"/>
      <c r="AJ14" s="29"/>
      <c r="AK14" s="105">
        <v>0</v>
      </c>
      <c r="AL14" s="28"/>
      <c r="AM14" s="29"/>
      <c r="AN14" s="105">
        <v>0</v>
      </c>
      <c r="AO14" s="28"/>
      <c r="AP14" s="29"/>
      <c r="AQ14" s="105">
        <v>0</v>
      </c>
      <c r="AR14" s="28"/>
      <c r="AS14" s="29"/>
      <c r="AT14" s="25">
        <f>IF(OR(EXACT(AN14,AO14),EXACT(AQ14,AR14),AND(AO14="X",AR14="X"),OR(AO14="M",AR14="M")),"",SUM(AN14,AQ14))</f>
        <v>0</v>
      </c>
      <c r="AU14" s="26" t="str">
        <f>IF(AND(AND(AO14="X",AR14="X"),SUM(AN14,AQ14)=0,ISNUMBER(AT14)),"",IF(OR(AO14="M",AR14="M"),"M",IF(AND(AO14=AR14,OR(AO14="X",AO14="W",AO14="Z")),UPPER(AO14),"")))</f>
        <v/>
      </c>
      <c r="AV14" s="27"/>
      <c r="AW14" s="105">
        <v>0</v>
      </c>
      <c r="AX14" s="28"/>
      <c r="AY14" s="29"/>
      <c r="AZ14" s="349"/>
      <c r="BI14" s="2"/>
      <c r="BJ14" s="2"/>
      <c r="BK14" s="2"/>
      <c r="BL14" s="2"/>
      <c r="BM14" s="2"/>
      <c r="BN14" s="2"/>
      <c r="BO14" s="2"/>
      <c r="BP14" s="2"/>
      <c r="BQ14" s="2"/>
      <c r="BR14" s="2"/>
      <c r="BS14" s="2"/>
      <c r="BT14" s="2"/>
      <c r="BU14" s="2"/>
      <c r="BV14" s="2"/>
      <c r="BW14" s="2"/>
    </row>
    <row r="15" spans="1:75" ht="21" customHeight="1" x14ac:dyDescent="0.25">
      <c r="C15" s="349"/>
      <c r="D15" s="480"/>
      <c r="E15" s="481"/>
      <c r="F15" s="388" t="s">
        <v>51</v>
      </c>
      <c r="G15" s="381" t="s">
        <v>179</v>
      </c>
      <c r="H15" s="266" t="s">
        <v>52</v>
      </c>
      <c r="I15" s="266" t="s">
        <v>147</v>
      </c>
      <c r="J15" s="243" t="s">
        <v>14</v>
      </c>
      <c r="K15" s="243" t="s">
        <v>145</v>
      </c>
      <c r="L15" s="243" t="s">
        <v>14</v>
      </c>
      <c r="M15" s="243" t="s">
        <v>627</v>
      </c>
      <c r="N15" s="243" t="s">
        <v>627</v>
      </c>
      <c r="O15" s="243" t="s">
        <v>14</v>
      </c>
      <c r="P15" s="243" t="s">
        <v>717</v>
      </c>
      <c r="Q15" s="243"/>
      <c r="R15" s="243"/>
      <c r="S15" s="243"/>
      <c r="T15" s="243"/>
      <c r="U15" s="389"/>
      <c r="V15" s="105">
        <v>0</v>
      </c>
      <c r="W15" s="28"/>
      <c r="X15" s="29"/>
      <c r="Y15" s="105">
        <v>0</v>
      </c>
      <c r="Z15" s="28"/>
      <c r="AA15" s="29"/>
      <c r="AB15" s="25">
        <f>IF(OR(EXACT(V15,W15),EXACT(Y15,Z15),AND(W15="X",Z15="X"),OR(W15="M",Z15="M")),"",SUM(V15,Y15))</f>
        <v>0</v>
      </c>
      <c r="AC15" s="26" t="str">
        <f>IF(AND(AND(W15="X",Z15="X"),SUM(V15,Y15)=0,ISNUMBER(AB15)),"",IF(OR(W15="M",Z15="M"),"M",IF(AND(W15=Z15,OR(W15="X",W15="W",W15="Z")),UPPER(W15),"")))</f>
        <v/>
      </c>
      <c r="AD15" s="27"/>
      <c r="AE15" s="105">
        <v>0</v>
      </c>
      <c r="AF15" s="28"/>
      <c r="AG15" s="29"/>
      <c r="AH15" s="105">
        <v>0</v>
      </c>
      <c r="AI15" s="28"/>
      <c r="AJ15" s="29"/>
      <c r="AK15" s="105">
        <v>0</v>
      </c>
      <c r="AL15" s="28"/>
      <c r="AM15" s="29"/>
      <c r="AN15" s="105">
        <v>0</v>
      </c>
      <c r="AO15" s="28"/>
      <c r="AP15" s="29"/>
      <c r="AQ15" s="105">
        <v>0</v>
      </c>
      <c r="AR15" s="28"/>
      <c r="AS15" s="29"/>
      <c r="AT15" s="25">
        <f>IF(OR(EXACT(AN15,AO15),EXACT(AQ15,AR15),AND(AO15="X",AR15="X"),OR(AO15="M",AR15="M")),"",SUM(AN15,AQ15))</f>
        <v>0</v>
      </c>
      <c r="AU15" s="26" t="str">
        <f>IF(AND(AND(AO15="X",AR15="X"),SUM(AN15,AQ15)=0,ISNUMBER(AT15)),"",IF(OR(AO15="M",AR15="M"),"M",IF(AND(AO15=AR15,OR(AO15="X",AO15="W",AO15="Z")),UPPER(AO15),"")))</f>
        <v/>
      </c>
      <c r="AV15" s="27"/>
      <c r="AW15" s="105">
        <v>0</v>
      </c>
      <c r="AX15" s="28"/>
      <c r="AY15" s="29"/>
      <c r="AZ15" s="349"/>
      <c r="BI15" s="2"/>
      <c r="BJ15" s="2"/>
      <c r="BK15" s="2"/>
      <c r="BL15" s="2"/>
      <c r="BM15" s="2"/>
      <c r="BN15" s="2"/>
      <c r="BO15" s="2"/>
      <c r="BP15" s="2"/>
      <c r="BQ15" s="2"/>
      <c r="BR15" s="2"/>
      <c r="BS15" s="2"/>
      <c r="BT15" s="2"/>
      <c r="BU15" s="2"/>
      <c r="BV15" s="2"/>
      <c r="BW15" s="2"/>
    </row>
    <row r="16" spans="1:75" ht="21" customHeight="1" x14ac:dyDescent="0.25">
      <c r="C16" s="349"/>
      <c r="D16" s="500"/>
      <c r="E16" s="501"/>
      <c r="F16" s="390" t="s">
        <v>53</v>
      </c>
      <c r="G16" s="381" t="s">
        <v>179</v>
      </c>
      <c r="H16" s="266" t="s">
        <v>14</v>
      </c>
      <c r="I16" s="266" t="s">
        <v>147</v>
      </c>
      <c r="J16" s="243" t="s">
        <v>14</v>
      </c>
      <c r="K16" s="243" t="s">
        <v>145</v>
      </c>
      <c r="L16" s="243" t="s">
        <v>14</v>
      </c>
      <c r="M16" s="243" t="s">
        <v>627</v>
      </c>
      <c r="N16" s="243" t="s">
        <v>627</v>
      </c>
      <c r="O16" s="243" t="s">
        <v>14</v>
      </c>
      <c r="P16" s="243" t="s">
        <v>717</v>
      </c>
      <c r="Q16" s="243"/>
      <c r="R16" s="243"/>
      <c r="S16" s="243"/>
      <c r="T16" s="243"/>
      <c r="U16" s="391"/>
      <c r="V16" s="25">
        <f>IF(OR(AND(V14="",W14=""),AND(V15="",W15=""),AND(W14="X",W15="X"),OR(W14="M",W15="M")),"",SUM(V14,V15))</f>
        <v>0</v>
      </c>
      <c r="W16" s="26" t="str">
        <f>IF(AND(AND(W14="X",W15="X"),SUM(V14,V15)=0,ISNUMBER(V16)),"",IF(OR(W14="M",W15="M"),"M",IF(AND(W14=W15,OR(W14="X",W14="W",W14="Z")),UPPER(W14),"")))</f>
        <v/>
      </c>
      <c r="X16" s="27"/>
      <c r="Y16" s="31">
        <f t="shared" ref="Y16" si="0">IF(OR(AND(Y14="",Z14=""),AND(Y15="",Z15=""),AND(Z14="X",Z15="X"),OR(Z14="M",Z15="M")),"",SUM(Y14,Y15))</f>
        <v>0</v>
      </c>
      <c r="Z16" s="26" t="str">
        <f t="shared" ref="Z16" si="1">IF(AND(AND(Z14="X",Z15="X"),SUM(Y14,Y15)=0,ISNUMBER(Y16)),"",IF(OR(Z14="M",Z15="M"),"M",IF(AND(Z14=Z15,OR(Z14="X",Z14="W",Z14="Z")),UPPER(Z14),"")))</f>
        <v/>
      </c>
      <c r="AA16" s="27"/>
      <c r="AB16" s="31">
        <f t="shared" ref="AB16" si="2">IF(OR(AND(AB14="",AC14=""),AND(AB15="",AC15=""),AND(AC14="X",AC15="X"),OR(AC14="M",AC15="M")),"",SUM(AB14,AB15))</f>
        <v>0</v>
      </c>
      <c r="AC16" s="26" t="str">
        <f t="shared" ref="AC16" si="3">IF(AND(AND(AC14="X",AC15="X"),SUM(AB14,AB15)=0,ISNUMBER(AB16)),"",IF(OR(AC14="M",AC15="M"),"M",IF(AND(AC14=AC15,OR(AC14="X",AC14="W",AC14="Z")),UPPER(AC14),"")))</f>
        <v/>
      </c>
      <c r="AD16" s="27"/>
      <c r="AE16" s="31">
        <f t="shared" ref="AE16" si="4">IF(OR(AND(AE14="",AF14=""),AND(AE15="",AF15=""),AND(AF14="X",AF15="X"),OR(AF14="M",AF15="M")),"",SUM(AE14,AE15))</f>
        <v>0</v>
      </c>
      <c r="AF16" s="26" t="str">
        <f t="shared" ref="AF16" si="5">IF(AND(AND(AF14="X",AF15="X"),SUM(AE14,AE15)=0,ISNUMBER(AE16)),"",IF(OR(AF14="M",AF15="M"),"M",IF(AND(AF14=AF15,OR(AF14="X",AF14="W",AF14="Z")),UPPER(AF14),"")))</f>
        <v/>
      </c>
      <c r="AG16" s="27"/>
      <c r="AH16" s="31">
        <f t="shared" ref="AH16" si="6">IF(OR(AND(AH14="",AI14=""),AND(AH15="",AI15=""),AND(AI14="X",AI15="X"),OR(AI14="M",AI15="M")),"",SUM(AH14,AH15))</f>
        <v>0</v>
      </c>
      <c r="AI16" s="26" t="str">
        <f t="shared" ref="AI16" si="7">IF(AND(AND(AI14="X",AI15="X"),SUM(AH14,AH15)=0,ISNUMBER(AH16)),"",IF(OR(AI14="M",AI15="M"),"M",IF(AND(AI14=AI15,OR(AI14="X",AI14="W",AI14="Z")),UPPER(AI14),"")))</f>
        <v/>
      </c>
      <c r="AJ16" s="27"/>
      <c r="AK16" s="31">
        <f t="shared" ref="AK16" si="8">IF(OR(AND(AK14="",AL14=""),AND(AK15="",AL15=""),AND(AL14="X",AL15="X"),OR(AL14="M",AL15="M")),"",SUM(AK14,AK15))</f>
        <v>0</v>
      </c>
      <c r="AL16" s="26" t="str">
        <f t="shared" ref="AL16" si="9">IF(AND(AND(AL14="X",AL15="X"),SUM(AK14,AK15)=0,ISNUMBER(AK16)),"",IF(OR(AL14="M",AL15="M"),"M",IF(AND(AL14=AL15,OR(AL14="X",AL14="W",AL14="Z")),UPPER(AL14),"")))</f>
        <v/>
      </c>
      <c r="AM16" s="27"/>
      <c r="AN16" s="31">
        <f t="shared" ref="AN16" si="10">IF(OR(AND(AN14="",AO14=""),AND(AN15="",AO15=""),AND(AO14="X",AO15="X"),OR(AO14="M",AO15="M")),"",SUM(AN14,AN15))</f>
        <v>0</v>
      </c>
      <c r="AO16" s="26" t="str">
        <f t="shared" ref="AO16" si="11">IF(AND(AND(AO14="X",AO15="X"),SUM(AN14,AN15)=0,ISNUMBER(AN16)),"",IF(OR(AO14="M",AO15="M"),"M",IF(AND(AO14=AO15,OR(AO14="X",AO14="W",AO14="Z")),UPPER(AO14),"")))</f>
        <v/>
      </c>
      <c r="AP16" s="27"/>
      <c r="AQ16" s="31">
        <f t="shared" ref="AQ16" si="12">IF(OR(AND(AQ14="",AR14=""),AND(AQ15="",AR15=""),AND(AR14="X",AR15="X"),OR(AR14="M",AR15="M")),"",SUM(AQ14,AQ15))</f>
        <v>0</v>
      </c>
      <c r="AR16" s="26" t="str">
        <f t="shared" ref="AR16" si="13">IF(AND(AND(AR14="X",AR15="X"),SUM(AQ14,AQ15)=0,ISNUMBER(AQ16)),"",IF(OR(AR14="M",AR15="M"),"M",IF(AND(AR14=AR15,OR(AR14="X",AR14="W",AR14="Z")),UPPER(AR14),"")))</f>
        <v/>
      </c>
      <c r="AS16" s="27"/>
      <c r="AT16" s="31">
        <f t="shared" ref="AT16" si="14">IF(OR(AND(AT14="",AU14=""),AND(AT15="",AU15=""),AND(AU14="X",AU15="X"),OR(AU14="M",AU15="M")),"",SUM(AT14,AT15))</f>
        <v>0</v>
      </c>
      <c r="AU16" s="26" t="str">
        <f t="shared" ref="AU16" si="15">IF(AND(AND(AU14="X",AU15="X"),SUM(AT14,AT15)=0,ISNUMBER(AT16)),"",IF(OR(AU14="M",AU15="M"),"M",IF(AND(AU14=AU15,OR(AU14="X",AU14="W",AU14="Z")),UPPER(AU14),"")))</f>
        <v/>
      </c>
      <c r="AV16" s="27"/>
      <c r="AW16" s="31">
        <f t="shared" ref="AW16" si="16">IF(OR(AND(AW14="",AX14=""),AND(AW15="",AX15=""),AND(AX14="X",AX15="X"),OR(AX14="M",AX15="M")),"",SUM(AW14,AW15))</f>
        <v>0</v>
      </c>
      <c r="AX16" s="26" t="str">
        <f t="shared" ref="AX16" si="17">IF(AND(AND(AX14="X",AX15="X"),SUM(AW14,AW15)=0,ISNUMBER(AW16)),"",IF(OR(AX14="M",AX15="M"),"M",IF(AND(AX14=AX15,OR(AX14="X",AX14="W",AX14="Z")),UPPER(AX14),"")))</f>
        <v/>
      </c>
      <c r="AY16" s="27"/>
      <c r="AZ16" s="349"/>
      <c r="BI16" s="2"/>
      <c r="BJ16" s="2"/>
      <c r="BK16" s="2"/>
      <c r="BL16" s="2"/>
      <c r="BM16" s="2"/>
      <c r="BN16" s="2"/>
      <c r="BO16" s="2"/>
      <c r="BP16" s="2"/>
      <c r="BQ16" s="2"/>
      <c r="BR16" s="2"/>
      <c r="BS16" s="2"/>
      <c r="BT16" s="2"/>
      <c r="BU16" s="2"/>
      <c r="BV16" s="2"/>
      <c r="BW16" s="2"/>
    </row>
    <row r="17" spans="3:75" ht="21" customHeight="1" x14ac:dyDescent="0.25">
      <c r="C17" s="349"/>
      <c r="D17" s="489" t="s">
        <v>50</v>
      </c>
      <c r="E17" s="499"/>
      <c r="F17" s="388" t="s">
        <v>47</v>
      </c>
      <c r="G17" s="381" t="s">
        <v>179</v>
      </c>
      <c r="H17" s="266" t="s">
        <v>49</v>
      </c>
      <c r="I17" s="266" t="s">
        <v>148</v>
      </c>
      <c r="J17" s="243" t="s">
        <v>14</v>
      </c>
      <c r="K17" s="243" t="s">
        <v>145</v>
      </c>
      <c r="L17" s="243" t="s">
        <v>14</v>
      </c>
      <c r="M17" s="243" t="s">
        <v>627</v>
      </c>
      <c r="N17" s="243" t="s">
        <v>627</v>
      </c>
      <c r="O17" s="243" t="s">
        <v>14</v>
      </c>
      <c r="P17" s="243" t="s">
        <v>717</v>
      </c>
      <c r="Q17" s="243"/>
      <c r="R17" s="243"/>
      <c r="S17" s="243"/>
      <c r="T17" s="243"/>
      <c r="U17" s="391"/>
      <c r="V17" s="105">
        <v>0</v>
      </c>
      <c r="W17" s="28"/>
      <c r="X17" s="29"/>
      <c r="Y17" s="105">
        <v>0</v>
      </c>
      <c r="Z17" s="28"/>
      <c r="AA17" s="29"/>
      <c r="AB17" s="25">
        <f>IF(OR(EXACT(V17,W17),EXACT(Y17,Z17),AND(W17="X",Z17="X"),OR(W17="M",Z17="M")),"",SUM(V17,Y17))</f>
        <v>0</v>
      </c>
      <c r="AC17" s="26" t="str">
        <f>IF(AND(AND(W17="X",Z17="X"),SUM(V17,Y17)=0,ISNUMBER(AB17)),"",IF(OR(W17="M",Z17="M"),"M",IF(AND(W17=Z17,OR(W17="X",W17="W",W17="Z")),UPPER(W17),"")))</f>
        <v/>
      </c>
      <c r="AD17" s="27"/>
      <c r="AE17" s="105">
        <v>0</v>
      </c>
      <c r="AF17" s="28"/>
      <c r="AG17" s="29"/>
      <c r="AH17" s="105">
        <v>0</v>
      </c>
      <c r="AI17" s="28"/>
      <c r="AJ17" s="29"/>
      <c r="AK17" s="105">
        <v>0</v>
      </c>
      <c r="AL17" s="28"/>
      <c r="AM17" s="29"/>
      <c r="AN17" s="105">
        <v>0</v>
      </c>
      <c r="AO17" s="28"/>
      <c r="AP17" s="29"/>
      <c r="AQ17" s="105">
        <v>0</v>
      </c>
      <c r="AR17" s="28"/>
      <c r="AS17" s="29"/>
      <c r="AT17" s="25">
        <f>IF(OR(EXACT(AN17,AO17),EXACT(AQ17,AR17),AND(AO17="X",AR17="X"),OR(AO17="M",AR17="M")),"",SUM(AN17,AQ17))</f>
        <v>0</v>
      </c>
      <c r="AU17" s="26" t="str">
        <f>IF(AND(AND(AO17="X",AR17="X"),SUM(AN17,AQ17)=0,ISNUMBER(AT17)),"",IF(OR(AO17="M",AR17="M"),"M",IF(AND(AO17=AR17,OR(AO17="X",AO17="W",AO17="Z")),UPPER(AO17),"")))</f>
        <v/>
      </c>
      <c r="AV17" s="27"/>
      <c r="AW17" s="105">
        <v>0</v>
      </c>
      <c r="AX17" s="28"/>
      <c r="AY17" s="29"/>
      <c r="AZ17" s="349"/>
      <c r="BI17" s="2"/>
      <c r="BJ17" s="2"/>
      <c r="BK17" s="2"/>
      <c r="BL17" s="2"/>
      <c r="BM17" s="2"/>
      <c r="BN17" s="2"/>
      <c r="BO17" s="2"/>
      <c r="BP17" s="2"/>
      <c r="BQ17" s="2"/>
      <c r="BR17" s="2"/>
      <c r="BS17" s="2"/>
      <c r="BT17" s="2"/>
      <c r="BU17" s="2"/>
      <c r="BV17" s="2"/>
      <c r="BW17" s="2"/>
    </row>
    <row r="18" spans="3:75" ht="21" customHeight="1" x14ac:dyDescent="0.25">
      <c r="C18" s="349"/>
      <c r="D18" s="480"/>
      <c r="E18" s="481"/>
      <c r="F18" s="388" t="s">
        <v>51</v>
      </c>
      <c r="G18" s="381" t="s">
        <v>179</v>
      </c>
      <c r="H18" s="266" t="s">
        <v>52</v>
      </c>
      <c r="I18" s="266" t="s">
        <v>148</v>
      </c>
      <c r="J18" s="243" t="s">
        <v>14</v>
      </c>
      <c r="K18" s="243" t="s">
        <v>145</v>
      </c>
      <c r="L18" s="243" t="s">
        <v>14</v>
      </c>
      <c r="M18" s="243" t="s">
        <v>627</v>
      </c>
      <c r="N18" s="243" t="s">
        <v>627</v>
      </c>
      <c r="O18" s="243" t="s">
        <v>14</v>
      </c>
      <c r="P18" s="243" t="s">
        <v>717</v>
      </c>
      <c r="Q18" s="243"/>
      <c r="R18" s="243"/>
      <c r="S18" s="243"/>
      <c r="T18" s="243"/>
      <c r="U18" s="391"/>
      <c r="V18" s="105">
        <v>0</v>
      </c>
      <c r="W18" s="28"/>
      <c r="X18" s="29"/>
      <c r="Y18" s="105">
        <v>0</v>
      </c>
      <c r="Z18" s="28"/>
      <c r="AA18" s="29"/>
      <c r="AB18" s="25">
        <f>IF(OR(EXACT(V18,W18),EXACT(Y18,Z18),AND(W18="X",Z18="X"),OR(W18="M",Z18="M")),"",SUM(V18,Y18))</f>
        <v>0</v>
      </c>
      <c r="AC18" s="26" t="str">
        <f>IF(AND(AND(W18="X",Z18="X"),SUM(V18,Y18)=0,ISNUMBER(AB18)),"",IF(OR(W18="M",Z18="M"),"M",IF(AND(W18=Z18,OR(W18="X",W18="W",W18="Z")),UPPER(W18),"")))</f>
        <v/>
      </c>
      <c r="AD18" s="27"/>
      <c r="AE18" s="105">
        <v>0</v>
      </c>
      <c r="AF18" s="28"/>
      <c r="AG18" s="29"/>
      <c r="AH18" s="105">
        <v>0</v>
      </c>
      <c r="AI18" s="28"/>
      <c r="AJ18" s="29"/>
      <c r="AK18" s="105">
        <v>0</v>
      </c>
      <c r="AL18" s="28"/>
      <c r="AM18" s="29"/>
      <c r="AN18" s="105">
        <v>0</v>
      </c>
      <c r="AO18" s="28"/>
      <c r="AP18" s="29"/>
      <c r="AQ18" s="105">
        <v>0</v>
      </c>
      <c r="AR18" s="28"/>
      <c r="AS18" s="29"/>
      <c r="AT18" s="25">
        <f>IF(OR(EXACT(AN18,AO18),EXACT(AQ18,AR18),AND(AO18="X",AR18="X"),OR(AO18="M",AR18="M")),"",SUM(AN18,AQ18))</f>
        <v>0</v>
      </c>
      <c r="AU18" s="26" t="str">
        <f>IF(AND(AND(AO18="X",AR18="X"),SUM(AN18,AQ18)=0,ISNUMBER(AT18)),"",IF(OR(AO18="M",AR18="M"),"M",IF(AND(AO18=AR18,OR(AO18="X",AO18="W",AO18="Z")),UPPER(AO18),"")))</f>
        <v/>
      </c>
      <c r="AV18" s="27"/>
      <c r="AW18" s="105">
        <v>0</v>
      </c>
      <c r="AX18" s="28"/>
      <c r="AY18" s="29"/>
      <c r="AZ18" s="349"/>
      <c r="BI18" s="2"/>
      <c r="BJ18" s="2"/>
      <c r="BK18" s="2"/>
      <c r="BL18" s="2"/>
      <c r="BM18" s="2"/>
      <c r="BN18" s="2"/>
      <c r="BO18" s="2"/>
      <c r="BP18" s="2"/>
      <c r="BQ18" s="2"/>
      <c r="BR18" s="2"/>
      <c r="BS18" s="2"/>
      <c r="BT18" s="2"/>
      <c r="BU18" s="2"/>
      <c r="BV18" s="2"/>
      <c r="BW18" s="2"/>
    </row>
    <row r="19" spans="3:75" ht="21" customHeight="1" x14ac:dyDescent="0.25">
      <c r="C19" s="349"/>
      <c r="D19" s="500"/>
      <c r="E19" s="501"/>
      <c r="F19" s="390" t="s">
        <v>53</v>
      </c>
      <c r="G19" s="381" t="s">
        <v>179</v>
      </c>
      <c r="H19" s="266" t="s">
        <v>14</v>
      </c>
      <c r="I19" s="266" t="s">
        <v>148</v>
      </c>
      <c r="J19" s="243" t="s">
        <v>14</v>
      </c>
      <c r="K19" s="243" t="s">
        <v>145</v>
      </c>
      <c r="L19" s="243" t="s">
        <v>14</v>
      </c>
      <c r="M19" s="243" t="s">
        <v>627</v>
      </c>
      <c r="N19" s="243" t="s">
        <v>627</v>
      </c>
      <c r="O19" s="243" t="s">
        <v>14</v>
      </c>
      <c r="P19" s="243" t="s">
        <v>717</v>
      </c>
      <c r="Q19" s="243"/>
      <c r="R19" s="243"/>
      <c r="S19" s="243"/>
      <c r="T19" s="243"/>
      <c r="U19" s="391"/>
      <c r="V19" s="25">
        <f t="shared" ref="V19" si="18">IF(OR(AND(V17="",W17=""),AND(V18="",W18=""),AND(W17="X",W18="X"),OR(W17="M",W18="M")),"",SUM(V17,V18))</f>
        <v>0</v>
      </c>
      <c r="W19" s="26" t="str">
        <f t="shared" ref="W19" si="19">IF(AND(AND(W17="X",W18="X"),SUM(V17,V18)=0,ISNUMBER(V19)),"",IF(OR(W17="M",W18="M"),"M",IF(AND(W17=W18,OR(W17="X",W17="W",W17="Z")),UPPER(W17),"")))</f>
        <v/>
      </c>
      <c r="X19" s="27"/>
      <c r="Y19" s="31">
        <f t="shared" ref="Y19" si="20">IF(OR(AND(Y17="",Z17=""),AND(Y18="",Z18=""),AND(Z17="X",Z18="X"),OR(Z17="M",Z18="M")),"",SUM(Y17,Y18))</f>
        <v>0</v>
      </c>
      <c r="Z19" s="26" t="str">
        <f t="shared" ref="Z19" si="21">IF(AND(AND(Z17="X",Z18="X"),SUM(Y17,Y18)=0,ISNUMBER(Y19)),"",IF(OR(Z17="M",Z18="M"),"M",IF(AND(Z17=Z18,OR(Z17="X",Z17="W",Z17="Z")),UPPER(Z17),"")))</f>
        <v/>
      </c>
      <c r="AA19" s="27"/>
      <c r="AB19" s="31">
        <f t="shared" ref="AB19" si="22">IF(OR(AND(AB17="",AC17=""),AND(AB18="",AC18=""),AND(AC17="X",AC18="X"),OR(AC17="M",AC18="M")),"",SUM(AB17,AB18))</f>
        <v>0</v>
      </c>
      <c r="AC19" s="26" t="str">
        <f t="shared" ref="AC19" si="23">IF(AND(AND(AC17="X",AC18="X"),SUM(AB17,AB18)=0,ISNUMBER(AB19)),"",IF(OR(AC17="M",AC18="M"),"M",IF(AND(AC17=AC18,OR(AC17="X",AC17="W",AC17="Z")),UPPER(AC17),"")))</f>
        <v/>
      </c>
      <c r="AD19" s="27"/>
      <c r="AE19" s="31">
        <f t="shared" ref="AE19" si="24">IF(OR(AND(AE17="",AF17=""),AND(AE18="",AF18=""),AND(AF17="X",AF18="X"),OR(AF17="M",AF18="M")),"",SUM(AE17,AE18))</f>
        <v>0</v>
      </c>
      <c r="AF19" s="26" t="str">
        <f t="shared" ref="AF19" si="25">IF(AND(AND(AF17="X",AF18="X"),SUM(AE17,AE18)=0,ISNUMBER(AE19)),"",IF(OR(AF17="M",AF18="M"),"M",IF(AND(AF17=AF18,OR(AF17="X",AF17="W",AF17="Z")),UPPER(AF17),"")))</f>
        <v/>
      </c>
      <c r="AG19" s="27"/>
      <c r="AH19" s="31">
        <f t="shared" ref="AH19" si="26">IF(OR(AND(AH17="",AI17=""),AND(AH18="",AI18=""),AND(AI17="X",AI18="X"),OR(AI17="M",AI18="M")),"",SUM(AH17,AH18))</f>
        <v>0</v>
      </c>
      <c r="AI19" s="26" t="str">
        <f t="shared" ref="AI19" si="27">IF(AND(AND(AI17="X",AI18="X"),SUM(AH17,AH18)=0,ISNUMBER(AH19)),"",IF(OR(AI17="M",AI18="M"),"M",IF(AND(AI17=AI18,OR(AI17="X",AI17="W",AI17="Z")),UPPER(AI17),"")))</f>
        <v/>
      </c>
      <c r="AJ19" s="27"/>
      <c r="AK19" s="31">
        <f t="shared" ref="AK19" si="28">IF(OR(AND(AK17="",AL17=""),AND(AK18="",AL18=""),AND(AL17="X",AL18="X"),OR(AL17="M",AL18="M")),"",SUM(AK17,AK18))</f>
        <v>0</v>
      </c>
      <c r="AL19" s="26" t="str">
        <f t="shared" ref="AL19" si="29">IF(AND(AND(AL17="X",AL18="X"),SUM(AK17,AK18)=0,ISNUMBER(AK19)),"",IF(OR(AL17="M",AL18="M"),"M",IF(AND(AL17=AL18,OR(AL17="X",AL17="W",AL17="Z")),UPPER(AL17),"")))</f>
        <v/>
      </c>
      <c r="AM19" s="27"/>
      <c r="AN19" s="31">
        <f t="shared" ref="AN19" si="30">IF(OR(AND(AN17="",AO17=""),AND(AN18="",AO18=""),AND(AO17="X",AO18="X"),OR(AO17="M",AO18="M")),"",SUM(AN17,AN18))</f>
        <v>0</v>
      </c>
      <c r="AO19" s="26" t="str">
        <f t="shared" ref="AO19" si="31">IF(AND(AND(AO17="X",AO18="X"),SUM(AN17,AN18)=0,ISNUMBER(AN19)),"",IF(OR(AO17="M",AO18="M"),"M",IF(AND(AO17=AO18,OR(AO17="X",AO17="W",AO17="Z")),UPPER(AO17),"")))</f>
        <v/>
      </c>
      <c r="AP19" s="27"/>
      <c r="AQ19" s="31">
        <f t="shared" ref="AQ19" si="32">IF(OR(AND(AQ17="",AR17=""),AND(AQ18="",AR18=""),AND(AR17="X",AR18="X"),OR(AR17="M",AR18="M")),"",SUM(AQ17,AQ18))</f>
        <v>0</v>
      </c>
      <c r="AR19" s="26" t="str">
        <f t="shared" ref="AR19" si="33">IF(AND(AND(AR17="X",AR18="X"),SUM(AQ17,AQ18)=0,ISNUMBER(AQ19)),"",IF(OR(AR17="M",AR18="M"),"M",IF(AND(AR17=AR18,OR(AR17="X",AR17="W",AR17="Z")),UPPER(AR17),"")))</f>
        <v/>
      </c>
      <c r="AS19" s="27"/>
      <c r="AT19" s="31">
        <f t="shared" ref="AT19" si="34">IF(OR(AND(AT17="",AU17=""),AND(AT18="",AU18=""),AND(AU17="X",AU18="X"),OR(AU17="M",AU18="M")),"",SUM(AT17,AT18))</f>
        <v>0</v>
      </c>
      <c r="AU19" s="26" t="str">
        <f t="shared" ref="AU19" si="35">IF(AND(AND(AU17="X",AU18="X"),SUM(AT17,AT18)=0,ISNUMBER(AT19)),"",IF(OR(AU17="M",AU18="M"),"M",IF(AND(AU17=AU18,OR(AU17="X",AU17="W",AU17="Z")),UPPER(AU17),"")))</f>
        <v/>
      </c>
      <c r="AV19" s="27"/>
      <c r="AW19" s="31">
        <f t="shared" ref="AW19" si="36">IF(OR(AND(AW17="",AX17=""),AND(AW18="",AX18=""),AND(AX17="X",AX18="X"),OR(AX17="M",AX18="M")),"",SUM(AW17,AW18))</f>
        <v>0</v>
      </c>
      <c r="AX19" s="26" t="str">
        <f t="shared" ref="AX19" si="37">IF(AND(AND(AX17="X",AX18="X"),SUM(AW17,AW18)=0,ISNUMBER(AW19)),"",IF(OR(AX17="M",AX18="M"),"M",IF(AND(AX17=AX18,OR(AX17="X",AX17="W",AX17="Z")),UPPER(AX17),"")))</f>
        <v/>
      </c>
      <c r="AY19" s="27"/>
      <c r="AZ19" s="349"/>
      <c r="BI19" s="2"/>
      <c r="BJ19" s="2"/>
      <c r="BK19" s="2"/>
      <c r="BL19" s="2"/>
      <c r="BM19" s="2"/>
      <c r="BN19" s="2"/>
      <c r="BO19" s="2"/>
      <c r="BP19" s="2"/>
      <c r="BQ19" s="2"/>
      <c r="BR19" s="2"/>
      <c r="BS19" s="2"/>
      <c r="BT19" s="2"/>
      <c r="BU19" s="2"/>
      <c r="BV19" s="2"/>
      <c r="BW19" s="2"/>
    </row>
    <row r="20" spans="3:75" ht="21" customHeight="1" x14ac:dyDescent="0.25">
      <c r="C20" s="349"/>
      <c r="D20" s="532" t="s">
        <v>693</v>
      </c>
      <c r="E20" s="533"/>
      <c r="F20" s="390" t="s">
        <v>47</v>
      </c>
      <c r="G20" s="381" t="s">
        <v>179</v>
      </c>
      <c r="H20" s="266" t="s">
        <v>49</v>
      </c>
      <c r="I20" s="266" t="s">
        <v>149</v>
      </c>
      <c r="J20" s="243" t="s">
        <v>14</v>
      </c>
      <c r="K20" s="243" t="s">
        <v>145</v>
      </c>
      <c r="L20" s="243" t="s">
        <v>14</v>
      </c>
      <c r="M20" s="243" t="s">
        <v>627</v>
      </c>
      <c r="N20" s="243" t="s">
        <v>627</v>
      </c>
      <c r="O20" s="243" t="s">
        <v>14</v>
      </c>
      <c r="P20" s="243" t="s">
        <v>717</v>
      </c>
      <c r="Q20" s="243"/>
      <c r="R20" s="243"/>
      <c r="S20" s="243"/>
      <c r="T20" s="243"/>
      <c r="U20" s="391"/>
      <c r="V20" s="25">
        <f>IF(OR(AND(V14="",W14=""),AND(V17="",W17=""),AND(W14="X",W17="X"),OR(W14="M",W17="M")),"",SUM(V14,V17))</f>
        <v>0</v>
      </c>
      <c r="W20" s="26" t="str">
        <f>IF(AND(AND(W14="X",W17="X"),SUM(V14,V17)=0,ISNUMBER(V20)),"",IF(OR(W14="M",W17="M"),"M",IF(AND(W14=W17,OR(W14="X",W14="W",W14="Z")),UPPER(W14),"")))</f>
        <v/>
      </c>
      <c r="X20" s="27"/>
      <c r="Y20" s="31">
        <f t="shared" ref="Y20:Y22" si="38">IF(OR(AND(Y14="",Z14=""),AND(Y17="",Z17=""),AND(Z14="X",Z17="X"),OR(Z14="M",Z17="M")),"",SUM(Y14,Y17))</f>
        <v>0</v>
      </c>
      <c r="Z20" s="26" t="str">
        <f t="shared" ref="Z20:Z22" si="39">IF(AND(AND(Z14="X",Z17="X"),SUM(Y14,Y17)=0,ISNUMBER(Y20)),"",IF(OR(Z14="M",Z17="M"),"M",IF(AND(Z14=Z17,OR(Z14="X",Z14="W",Z14="Z")),UPPER(Z14),"")))</f>
        <v/>
      </c>
      <c r="AA20" s="27"/>
      <c r="AB20" s="31">
        <f t="shared" ref="AB20:AB22" si="40">IF(OR(AND(AB14="",AC14=""),AND(AB17="",AC17=""),AND(AC14="X",AC17="X"),OR(AC14="M",AC17="M")),"",SUM(AB14,AB17))</f>
        <v>0</v>
      </c>
      <c r="AC20" s="26" t="str">
        <f t="shared" ref="AC20:AC22" si="41">IF(AND(AND(AC14="X",AC17="X"),SUM(AB14,AB17)=0,ISNUMBER(AB20)),"",IF(OR(AC14="M",AC17="M"),"M",IF(AND(AC14=AC17,OR(AC14="X",AC14="W",AC14="Z")),UPPER(AC14),"")))</f>
        <v/>
      </c>
      <c r="AD20" s="27"/>
      <c r="AE20" s="31">
        <f t="shared" ref="AE20:AE22" si="42">IF(OR(AND(AE14="",AF14=""),AND(AE17="",AF17=""),AND(AF14="X",AF17="X"),OR(AF14="M",AF17="M")),"",SUM(AE14,AE17))</f>
        <v>0</v>
      </c>
      <c r="AF20" s="26" t="str">
        <f t="shared" ref="AF20:AF22" si="43">IF(AND(AND(AF14="X",AF17="X"),SUM(AE14,AE17)=0,ISNUMBER(AE20)),"",IF(OR(AF14="M",AF17="M"),"M",IF(AND(AF14=AF17,OR(AF14="X",AF14="W",AF14="Z")),UPPER(AF14),"")))</f>
        <v/>
      </c>
      <c r="AG20" s="27"/>
      <c r="AH20" s="31">
        <f t="shared" ref="AH20:AH22" si="44">IF(OR(AND(AH14="",AI14=""),AND(AH17="",AI17=""),AND(AI14="X",AI17="X"),OR(AI14="M",AI17="M")),"",SUM(AH14,AH17))</f>
        <v>0</v>
      </c>
      <c r="AI20" s="26" t="str">
        <f t="shared" ref="AI20:AI22" si="45">IF(AND(AND(AI14="X",AI17="X"),SUM(AH14,AH17)=0,ISNUMBER(AH20)),"",IF(OR(AI14="M",AI17="M"),"M",IF(AND(AI14=AI17,OR(AI14="X",AI14="W",AI14="Z")),UPPER(AI14),"")))</f>
        <v/>
      </c>
      <c r="AJ20" s="27"/>
      <c r="AK20" s="31">
        <f t="shared" ref="AK20:AK22" si="46">IF(OR(AND(AK14="",AL14=""),AND(AK17="",AL17=""),AND(AL14="X",AL17="X"),OR(AL14="M",AL17="M")),"",SUM(AK14,AK17))</f>
        <v>0</v>
      </c>
      <c r="AL20" s="26" t="str">
        <f t="shared" ref="AL20:AL22" si="47">IF(AND(AND(AL14="X",AL17="X"),SUM(AK14,AK17)=0,ISNUMBER(AK20)),"",IF(OR(AL14="M",AL17="M"),"M",IF(AND(AL14=AL17,OR(AL14="X",AL14="W",AL14="Z")),UPPER(AL14),"")))</f>
        <v/>
      </c>
      <c r="AM20" s="27"/>
      <c r="AN20" s="31">
        <f t="shared" ref="AN20:AN22" si="48">IF(OR(AND(AN14="",AO14=""),AND(AN17="",AO17=""),AND(AO14="X",AO17="X"),OR(AO14="M",AO17="M")),"",SUM(AN14,AN17))</f>
        <v>0</v>
      </c>
      <c r="AO20" s="26" t="str">
        <f t="shared" ref="AO20:AO22" si="49">IF(AND(AND(AO14="X",AO17="X"),SUM(AN14,AN17)=0,ISNUMBER(AN20)),"",IF(OR(AO14="M",AO17="M"),"M",IF(AND(AO14=AO17,OR(AO14="X",AO14="W",AO14="Z")),UPPER(AO14),"")))</f>
        <v/>
      </c>
      <c r="AP20" s="27"/>
      <c r="AQ20" s="31">
        <f t="shared" ref="AQ20:AQ22" si="50">IF(OR(AND(AQ14="",AR14=""),AND(AQ17="",AR17=""),AND(AR14="X",AR17="X"),OR(AR14="M",AR17="M")),"",SUM(AQ14,AQ17))</f>
        <v>0</v>
      </c>
      <c r="AR20" s="26" t="str">
        <f t="shared" ref="AR20:AR22" si="51">IF(AND(AND(AR14="X",AR17="X"),SUM(AQ14,AQ17)=0,ISNUMBER(AQ20)),"",IF(OR(AR14="M",AR17="M"),"M",IF(AND(AR14=AR17,OR(AR14="X",AR14="W",AR14="Z")),UPPER(AR14),"")))</f>
        <v/>
      </c>
      <c r="AS20" s="27"/>
      <c r="AT20" s="31">
        <f t="shared" ref="AT20:AT22" si="52">IF(OR(AND(AT14="",AU14=""),AND(AT17="",AU17=""),AND(AU14="X",AU17="X"),OR(AU14="M",AU17="M")),"",SUM(AT14,AT17))</f>
        <v>0</v>
      </c>
      <c r="AU20" s="26" t="str">
        <f t="shared" ref="AU20:AU22" si="53">IF(AND(AND(AU14="X",AU17="X"),SUM(AT14,AT17)=0,ISNUMBER(AT20)),"",IF(OR(AU14="M",AU17="M"),"M",IF(AND(AU14=AU17,OR(AU14="X",AU14="W",AU14="Z")),UPPER(AU14),"")))</f>
        <v/>
      </c>
      <c r="AV20" s="27"/>
      <c r="AW20" s="31">
        <f t="shared" ref="AW20:AW22" si="54">IF(OR(AND(AW14="",AX14=""),AND(AW17="",AX17=""),AND(AX14="X",AX17="X"),OR(AX14="M",AX17="M")),"",SUM(AW14,AW17))</f>
        <v>0</v>
      </c>
      <c r="AX20" s="26" t="str">
        <f t="shared" ref="AX20:AX22" si="55">IF(AND(AND(AX14="X",AX17="X"),SUM(AW14,AW17)=0,ISNUMBER(AW20)),"",IF(OR(AX14="M",AX17="M"),"M",IF(AND(AX14=AX17,OR(AX14="X",AX14="W",AX14="Z")),UPPER(AX14),"")))</f>
        <v/>
      </c>
      <c r="AY20" s="27"/>
      <c r="AZ20" s="349"/>
      <c r="BI20" s="2"/>
      <c r="BJ20" s="2"/>
      <c r="BK20" s="2"/>
      <c r="BL20" s="2"/>
      <c r="BM20" s="2"/>
      <c r="BN20" s="2"/>
      <c r="BO20" s="2"/>
      <c r="BP20" s="2"/>
      <c r="BQ20" s="2"/>
      <c r="BR20" s="2"/>
      <c r="BS20" s="2"/>
      <c r="BT20" s="2"/>
      <c r="BU20" s="2"/>
      <c r="BV20" s="2"/>
      <c r="BW20" s="2"/>
    </row>
    <row r="21" spans="3:75" ht="21" customHeight="1" x14ac:dyDescent="0.25">
      <c r="C21" s="349"/>
      <c r="D21" s="532"/>
      <c r="E21" s="533"/>
      <c r="F21" s="390" t="s">
        <v>51</v>
      </c>
      <c r="G21" s="381" t="s">
        <v>179</v>
      </c>
      <c r="H21" s="266" t="s">
        <v>52</v>
      </c>
      <c r="I21" s="266" t="s">
        <v>149</v>
      </c>
      <c r="J21" s="243" t="s">
        <v>14</v>
      </c>
      <c r="K21" s="243" t="s">
        <v>145</v>
      </c>
      <c r="L21" s="243" t="s">
        <v>14</v>
      </c>
      <c r="M21" s="243" t="s">
        <v>627</v>
      </c>
      <c r="N21" s="243" t="s">
        <v>627</v>
      </c>
      <c r="O21" s="243" t="s">
        <v>14</v>
      </c>
      <c r="P21" s="243" t="s">
        <v>717</v>
      </c>
      <c r="Q21" s="243"/>
      <c r="R21" s="243"/>
      <c r="S21" s="243"/>
      <c r="T21" s="243"/>
      <c r="U21" s="391"/>
      <c r="V21" s="25">
        <f t="shared" ref="V21:V22" si="56">IF(OR(AND(V15="",W15=""),AND(V18="",W18=""),AND(W15="X",W18="X"),OR(W15="M",W18="M")),"",SUM(V15,V18))</f>
        <v>0</v>
      </c>
      <c r="W21" s="26" t="str">
        <f t="shared" ref="W21:W22" si="57">IF(AND(AND(W15="X",W18="X"),SUM(V15,V18)=0,ISNUMBER(V21)),"",IF(OR(W15="M",W18="M"),"M",IF(AND(W15=W18,OR(W15="X",W15="W",W15="Z")),UPPER(W15),"")))</f>
        <v/>
      </c>
      <c r="X21" s="27"/>
      <c r="Y21" s="31">
        <f t="shared" si="38"/>
        <v>0</v>
      </c>
      <c r="Z21" s="26" t="str">
        <f t="shared" si="39"/>
        <v/>
      </c>
      <c r="AA21" s="27"/>
      <c r="AB21" s="31">
        <f t="shared" si="40"/>
        <v>0</v>
      </c>
      <c r="AC21" s="26" t="str">
        <f t="shared" si="41"/>
        <v/>
      </c>
      <c r="AD21" s="27"/>
      <c r="AE21" s="31">
        <f t="shared" si="42"/>
        <v>0</v>
      </c>
      <c r="AF21" s="26" t="str">
        <f t="shared" si="43"/>
        <v/>
      </c>
      <c r="AG21" s="27"/>
      <c r="AH21" s="31">
        <f t="shared" si="44"/>
        <v>0</v>
      </c>
      <c r="AI21" s="26" t="str">
        <f t="shared" si="45"/>
        <v/>
      </c>
      <c r="AJ21" s="27"/>
      <c r="AK21" s="31">
        <f t="shared" si="46"/>
        <v>0</v>
      </c>
      <c r="AL21" s="26" t="str">
        <f t="shared" si="47"/>
        <v/>
      </c>
      <c r="AM21" s="27"/>
      <c r="AN21" s="31">
        <f t="shared" si="48"/>
        <v>0</v>
      </c>
      <c r="AO21" s="26" t="str">
        <f t="shared" si="49"/>
        <v/>
      </c>
      <c r="AP21" s="27"/>
      <c r="AQ21" s="31">
        <f t="shared" si="50"/>
        <v>0</v>
      </c>
      <c r="AR21" s="26" t="str">
        <f t="shared" si="51"/>
        <v/>
      </c>
      <c r="AS21" s="27"/>
      <c r="AT21" s="31">
        <f t="shared" si="52"/>
        <v>0</v>
      </c>
      <c r="AU21" s="26" t="str">
        <f t="shared" si="53"/>
        <v/>
      </c>
      <c r="AV21" s="27"/>
      <c r="AW21" s="31">
        <f t="shared" si="54"/>
        <v>0</v>
      </c>
      <c r="AX21" s="26" t="str">
        <f t="shared" si="55"/>
        <v/>
      </c>
      <c r="AY21" s="27"/>
      <c r="AZ21" s="349"/>
      <c r="BI21" s="2"/>
      <c r="BJ21" s="2"/>
      <c r="BK21" s="2"/>
      <c r="BL21" s="2"/>
      <c r="BM21" s="2"/>
      <c r="BN21" s="2"/>
      <c r="BO21" s="2"/>
      <c r="BP21" s="2"/>
      <c r="BQ21" s="2"/>
      <c r="BR21" s="2"/>
      <c r="BS21" s="2"/>
      <c r="BT21" s="2"/>
      <c r="BU21" s="2"/>
      <c r="BV21" s="2"/>
      <c r="BW21" s="2"/>
    </row>
    <row r="22" spans="3:75" ht="21" customHeight="1" x14ac:dyDescent="0.25">
      <c r="C22" s="349"/>
      <c r="D22" s="532"/>
      <c r="E22" s="533"/>
      <c r="F22" s="390" t="s">
        <v>53</v>
      </c>
      <c r="G22" s="381" t="s">
        <v>179</v>
      </c>
      <c r="H22" s="266" t="s">
        <v>14</v>
      </c>
      <c r="I22" s="266" t="s">
        <v>149</v>
      </c>
      <c r="J22" s="243" t="s">
        <v>14</v>
      </c>
      <c r="K22" s="243" t="s">
        <v>145</v>
      </c>
      <c r="L22" s="243" t="s">
        <v>14</v>
      </c>
      <c r="M22" s="243" t="s">
        <v>627</v>
      </c>
      <c r="N22" s="243" t="s">
        <v>627</v>
      </c>
      <c r="O22" s="243" t="s">
        <v>14</v>
      </c>
      <c r="P22" s="243" t="s">
        <v>717</v>
      </c>
      <c r="Q22" s="243"/>
      <c r="R22" s="243"/>
      <c r="S22" s="243"/>
      <c r="T22" s="243"/>
      <c r="U22" s="391"/>
      <c r="V22" s="25">
        <f t="shared" si="56"/>
        <v>0</v>
      </c>
      <c r="W22" s="26" t="str">
        <f t="shared" si="57"/>
        <v/>
      </c>
      <c r="X22" s="27"/>
      <c r="Y22" s="31">
        <f t="shared" si="38"/>
        <v>0</v>
      </c>
      <c r="Z22" s="26" t="str">
        <f t="shared" si="39"/>
        <v/>
      </c>
      <c r="AA22" s="27"/>
      <c r="AB22" s="31">
        <f t="shared" si="40"/>
        <v>0</v>
      </c>
      <c r="AC22" s="26" t="str">
        <f t="shared" si="41"/>
        <v/>
      </c>
      <c r="AD22" s="27"/>
      <c r="AE22" s="31">
        <f t="shared" si="42"/>
        <v>0</v>
      </c>
      <c r="AF22" s="26" t="str">
        <f t="shared" si="43"/>
        <v/>
      </c>
      <c r="AG22" s="27"/>
      <c r="AH22" s="31">
        <f t="shared" si="44"/>
        <v>0</v>
      </c>
      <c r="AI22" s="26" t="str">
        <f t="shared" si="45"/>
        <v/>
      </c>
      <c r="AJ22" s="27"/>
      <c r="AK22" s="31">
        <f t="shared" si="46"/>
        <v>0</v>
      </c>
      <c r="AL22" s="26" t="str">
        <f t="shared" si="47"/>
        <v/>
      </c>
      <c r="AM22" s="27"/>
      <c r="AN22" s="31">
        <f t="shared" si="48"/>
        <v>0</v>
      </c>
      <c r="AO22" s="26" t="str">
        <f t="shared" si="49"/>
        <v/>
      </c>
      <c r="AP22" s="27"/>
      <c r="AQ22" s="31">
        <f t="shared" si="50"/>
        <v>0</v>
      </c>
      <c r="AR22" s="26" t="str">
        <f t="shared" si="51"/>
        <v/>
      </c>
      <c r="AS22" s="27"/>
      <c r="AT22" s="31">
        <f t="shared" si="52"/>
        <v>0</v>
      </c>
      <c r="AU22" s="26" t="str">
        <f t="shared" si="53"/>
        <v/>
      </c>
      <c r="AV22" s="27"/>
      <c r="AW22" s="31">
        <f t="shared" si="54"/>
        <v>0</v>
      </c>
      <c r="AX22" s="26" t="str">
        <f t="shared" si="55"/>
        <v/>
      </c>
      <c r="AY22" s="27"/>
      <c r="AZ22" s="349"/>
      <c r="BI22" s="2"/>
      <c r="BJ22" s="2"/>
      <c r="BK22" s="2"/>
      <c r="BL22" s="2"/>
      <c r="BM22" s="2"/>
      <c r="BN22" s="2"/>
      <c r="BO22" s="2"/>
      <c r="BP22" s="2"/>
      <c r="BQ22" s="2"/>
      <c r="BR22" s="2"/>
      <c r="BS22" s="2"/>
      <c r="BT22" s="2"/>
      <c r="BU22" s="2"/>
      <c r="BV22" s="2"/>
      <c r="BW22" s="2"/>
    </row>
    <row r="23" spans="3:75" s="397" customFormat="1" ht="21" customHeight="1" x14ac:dyDescent="0.25">
      <c r="C23" s="349"/>
      <c r="D23" s="392"/>
      <c r="E23" s="527" t="s">
        <v>724</v>
      </c>
      <c r="F23" s="393" t="s">
        <v>47</v>
      </c>
      <c r="G23" s="394" t="s">
        <v>763</v>
      </c>
      <c r="H23" s="395" t="s">
        <v>49</v>
      </c>
      <c r="I23" s="395" t="s">
        <v>149</v>
      </c>
      <c r="J23" s="396" t="s">
        <v>14</v>
      </c>
      <c r="K23" s="396" t="s">
        <v>145</v>
      </c>
      <c r="L23" s="396" t="s">
        <v>14</v>
      </c>
      <c r="M23" s="396" t="s">
        <v>627</v>
      </c>
      <c r="N23" s="396" t="s">
        <v>627</v>
      </c>
      <c r="O23" s="396" t="s">
        <v>14</v>
      </c>
      <c r="P23" s="243" t="s">
        <v>717</v>
      </c>
      <c r="Q23" s="396"/>
      <c r="R23" s="396"/>
      <c r="S23" s="396"/>
      <c r="T23" s="396"/>
      <c r="U23" s="391"/>
      <c r="V23" s="105">
        <v>0</v>
      </c>
      <c r="W23" s="28"/>
      <c r="X23" s="29"/>
      <c r="Y23" s="105">
        <v>0</v>
      </c>
      <c r="Z23" s="28"/>
      <c r="AA23" s="29"/>
      <c r="AB23" s="25">
        <f>IF(OR(EXACT(V23,W23),EXACT(Y23,Z23),AND(W23="X",Z23="X"),OR(W23="M",Z23="M")),"",SUM(V23,Y23))</f>
        <v>0</v>
      </c>
      <c r="AC23" s="26" t="str">
        <f>IF(AND(AND(W23="X",Z23="X"),SUM(V23,Y23)=0,ISNUMBER(AB23)),"",IF(OR(W23="M",Z23="M"),"M",IF(AND(W23=Z23,OR(W23="X",W23="W",W23="Z")),UPPER(W23),"")))</f>
        <v/>
      </c>
      <c r="AD23" s="27"/>
      <c r="AE23" s="105">
        <v>0</v>
      </c>
      <c r="AF23" s="28"/>
      <c r="AG23" s="29"/>
      <c r="AH23" s="105">
        <v>0</v>
      </c>
      <c r="AI23" s="28"/>
      <c r="AJ23" s="29"/>
      <c r="AK23" s="105">
        <v>0</v>
      </c>
      <c r="AL23" s="28"/>
      <c r="AM23" s="29"/>
      <c r="AN23" s="105">
        <v>0</v>
      </c>
      <c r="AO23" s="28"/>
      <c r="AP23" s="29"/>
      <c r="AQ23" s="105">
        <v>0</v>
      </c>
      <c r="AR23" s="28"/>
      <c r="AS23" s="29"/>
      <c r="AT23" s="25">
        <f>IF(OR(EXACT(AN23,AO23),EXACT(AQ23,AR23),AND(AO23="X",AR23="X"),OR(AO23="M",AR23="M")),"",SUM(AN23,AQ23))</f>
        <v>0</v>
      </c>
      <c r="AU23" s="26" t="str">
        <f>IF(AND(AND(AO23="X",AR23="X"),SUM(AN23,AQ23)=0,ISNUMBER(AT23)),"",IF(OR(AO23="M",AR23="M"),"M",IF(AND(AO23=AR23,OR(AO23="X",AO23="W",AO23="Z")),UPPER(AO23),"")))</f>
        <v/>
      </c>
      <c r="AV23" s="27"/>
      <c r="AW23" s="105">
        <v>0</v>
      </c>
      <c r="AX23" s="28"/>
      <c r="AY23" s="29"/>
      <c r="AZ23" s="349"/>
      <c r="BI23" s="97"/>
      <c r="BJ23" s="97"/>
      <c r="BK23" s="97"/>
      <c r="BL23" s="97"/>
      <c r="BM23" s="97"/>
      <c r="BN23" s="97"/>
      <c r="BO23" s="97"/>
      <c r="BP23" s="97"/>
      <c r="BQ23" s="97"/>
      <c r="BR23" s="97"/>
      <c r="BS23" s="97"/>
      <c r="BT23" s="97"/>
      <c r="BU23" s="97"/>
      <c r="BV23" s="97"/>
      <c r="BW23" s="97"/>
    </row>
    <row r="24" spans="3:75" s="398" customFormat="1" ht="21" customHeight="1" x14ac:dyDescent="0.25">
      <c r="C24" s="349"/>
      <c r="D24" s="392"/>
      <c r="E24" s="528"/>
      <c r="F24" s="393" t="s">
        <v>51</v>
      </c>
      <c r="G24" s="394" t="s">
        <v>763</v>
      </c>
      <c r="H24" s="395" t="s">
        <v>52</v>
      </c>
      <c r="I24" s="395" t="s">
        <v>149</v>
      </c>
      <c r="J24" s="396" t="s">
        <v>14</v>
      </c>
      <c r="K24" s="396" t="s">
        <v>145</v>
      </c>
      <c r="L24" s="396" t="s">
        <v>14</v>
      </c>
      <c r="M24" s="396" t="s">
        <v>627</v>
      </c>
      <c r="N24" s="396" t="s">
        <v>627</v>
      </c>
      <c r="O24" s="396" t="s">
        <v>14</v>
      </c>
      <c r="P24" s="243" t="s">
        <v>717</v>
      </c>
      <c r="Q24" s="396"/>
      <c r="R24" s="396"/>
      <c r="S24" s="396"/>
      <c r="T24" s="396"/>
      <c r="U24" s="391"/>
      <c r="V24" s="105">
        <v>0</v>
      </c>
      <c r="W24" s="28"/>
      <c r="X24" s="29"/>
      <c r="Y24" s="105">
        <v>0</v>
      </c>
      <c r="Z24" s="28"/>
      <c r="AA24" s="29"/>
      <c r="AB24" s="25">
        <f>IF(OR(EXACT(V24,W24),EXACT(Y24,Z24),AND(W24="X",Z24="X"),OR(W24="M",Z24="M")),"",SUM(V24,Y24))</f>
        <v>0</v>
      </c>
      <c r="AC24" s="26" t="str">
        <f>IF(AND(AND(W24="X",Z24="X"),SUM(V24,Y24)=0,ISNUMBER(AB24)),"",IF(OR(W24="M",Z24="M"),"M",IF(AND(W24=Z24,OR(W24="X",W24="W",W24="Z")),UPPER(W24),"")))</f>
        <v/>
      </c>
      <c r="AD24" s="27"/>
      <c r="AE24" s="105">
        <v>0</v>
      </c>
      <c r="AF24" s="28"/>
      <c r="AG24" s="29"/>
      <c r="AH24" s="105">
        <v>0</v>
      </c>
      <c r="AI24" s="28"/>
      <c r="AJ24" s="29"/>
      <c r="AK24" s="105">
        <v>0</v>
      </c>
      <c r="AL24" s="28"/>
      <c r="AM24" s="29"/>
      <c r="AN24" s="105">
        <v>0</v>
      </c>
      <c r="AO24" s="28"/>
      <c r="AP24" s="29"/>
      <c r="AQ24" s="105">
        <v>0</v>
      </c>
      <c r="AR24" s="28"/>
      <c r="AS24" s="29"/>
      <c r="AT24" s="25">
        <f>IF(OR(EXACT(AN24,AO24),EXACT(AQ24,AR24),AND(AO24="X",AR24="X"),OR(AO24="M",AR24="M")),"",SUM(AN24,AQ24))</f>
        <v>0</v>
      </c>
      <c r="AU24" s="26" t="str">
        <f>IF(AND(AND(AO24="X",AR24="X"),SUM(AN24,AQ24)=0,ISNUMBER(AT24)),"",IF(OR(AO24="M",AR24="M"),"M",IF(AND(AO24=AR24,OR(AO24="X",AO24="W",AO24="Z")),UPPER(AO24),"")))</f>
        <v/>
      </c>
      <c r="AV24" s="27"/>
      <c r="AW24" s="105">
        <v>0</v>
      </c>
      <c r="AX24" s="28"/>
      <c r="AY24" s="29"/>
      <c r="AZ24" s="349"/>
      <c r="BI24" s="33"/>
      <c r="BJ24" s="33"/>
      <c r="BK24" s="33"/>
      <c r="BL24" s="33"/>
      <c r="BM24" s="33"/>
      <c r="BN24" s="33"/>
      <c r="BO24" s="33"/>
      <c r="BP24" s="33"/>
      <c r="BQ24" s="33"/>
      <c r="BR24" s="33"/>
      <c r="BS24" s="33"/>
      <c r="BT24" s="33"/>
      <c r="BU24" s="33"/>
      <c r="BV24" s="33"/>
      <c r="BW24" s="33"/>
    </row>
    <row r="25" spans="3:75" s="398" customFormat="1" ht="21" customHeight="1" x14ac:dyDescent="0.25">
      <c r="C25" s="349"/>
      <c r="D25" s="399"/>
      <c r="E25" s="529"/>
      <c r="F25" s="400" t="s">
        <v>53</v>
      </c>
      <c r="G25" s="401" t="s">
        <v>763</v>
      </c>
      <c r="H25" s="395" t="s">
        <v>14</v>
      </c>
      <c r="I25" s="395" t="s">
        <v>149</v>
      </c>
      <c r="J25" s="396" t="s">
        <v>14</v>
      </c>
      <c r="K25" s="396" t="s">
        <v>145</v>
      </c>
      <c r="L25" s="396" t="s">
        <v>14</v>
      </c>
      <c r="M25" s="396" t="s">
        <v>627</v>
      </c>
      <c r="N25" s="396" t="s">
        <v>627</v>
      </c>
      <c r="O25" s="396" t="s">
        <v>14</v>
      </c>
      <c r="P25" s="243" t="s">
        <v>717</v>
      </c>
      <c r="Q25" s="396"/>
      <c r="R25" s="396"/>
      <c r="S25" s="396"/>
      <c r="T25" s="396"/>
      <c r="U25" s="402"/>
      <c r="V25" s="25">
        <f>IF(OR(AND(V23="",W23=""),AND(V24="",W24=""),AND(W23="X",W24="X"),OR(W23="M",W24="M")),"",SUM(V23,V24))</f>
        <v>0</v>
      </c>
      <c r="W25" s="26" t="str">
        <f>IF(AND(AND(W23="X",W24="X"),SUM(V23,V24)=0,ISNUMBER(V25)),"",IF(OR(W23="M",W24="M"),"M",IF(AND(W23=W24,OR(W23="X",W23="W",W23="Z")),UPPER(W23),"")))</f>
        <v/>
      </c>
      <c r="X25" s="27"/>
      <c r="Y25" s="31">
        <f t="shared" ref="Y25" si="58">IF(OR(AND(Y23="",Z23=""),AND(Y24="",Z24=""),AND(Z23="X",Z24="X"),OR(Z23="M",Z24="M")),"",SUM(Y23,Y24))</f>
        <v>0</v>
      </c>
      <c r="Z25" s="26" t="str">
        <f t="shared" ref="Z25" si="59">IF(AND(AND(Z23="X",Z24="X"),SUM(Y23,Y24)=0,ISNUMBER(Y25)),"",IF(OR(Z23="M",Z24="M"),"M",IF(AND(Z23=Z24,OR(Z23="X",Z23="W",Z23="Z")),UPPER(Z23),"")))</f>
        <v/>
      </c>
      <c r="AA25" s="27"/>
      <c r="AB25" s="31">
        <f t="shared" ref="AB25" si="60">IF(OR(AND(AB23="",AC23=""),AND(AB24="",AC24=""),AND(AC23="X",AC24="X"),OR(AC23="M",AC24="M")),"",SUM(AB23,AB24))</f>
        <v>0</v>
      </c>
      <c r="AC25" s="26" t="str">
        <f t="shared" ref="AC25" si="61">IF(AND(AND(AC23="X",AC24="X"),SUM(AB23,AB24)=0,ISNUMBER(AB25)),"",IF(OR(AC23="M",AC24="M"),"M",IF(AND(AC23=AC24,OR(AC23="X",AC23="W",AC23="Z")),UPPER(AC23),"")))</f>
        <v/>
      </c>
      <c r="AD25" s="27"/>
      <c r="AE25" s="31">
        <f t="shared" ref="AE25" si="62">IF(OR(AND(AE23="",AF23=""),AND(AE24="",AF24=""),AND(AF23="X",AF24="X"),OR(AF23="M",AF24="M")),"",SUM(AE23,AE24))</f>
        <v>0</v>
      </c>
      <c r="AF25" s="26" t="str">
        <f t="shared" ref="AF25" si="63">IF(AND(AND(AF23="X",AF24="X"),SUM(AE23,AE24)=0,ISNUMBER(AE25)),"",IF(OR(AF23="M",AF24="M"),"M",IF(AND(AF23=AF24,OR(AF23="X",AF23="W",AF23="Z")),UPPER(AF23),"")))</f>
        <v/>
      </c>
      <c r="AG25" s="27"/>
      <c r="AH25" s="31">
        <f t="shared" ref="AH25" si="64">IF(OR(AND(AH23="",AI23=""),AND(AH24="",AI24=""),AND(AI23="X",AI24="X"),OR(AI23="M",AI24="M")),"",SUM(AH23,AH24))</f>
        <v>0</v>
      </c>
      <c r="AI25" s="26" t="str">
        <f t="shared" ref="AI25" si="65">IF(AND(AND(AI23="X",AI24="X"),SUM(AH23,AH24)=0,ISNUMBER(AH25)),"",IF(OR(AI23="M",AI24="M"),"M",IF(AND(AI23=AI24,OR(AI23="X",AI23="W",AI23="Z")),UPPER(AI23),"")))</f>
        <v/>
      </c>
      <c r="AJ25" s="27"/>
      <c r="AK25" s="31">
        <f t="shared" ref="AK25" si="66">IF(OR(AND(AK23="",AL23=""),AND(AK24="",AL24=""),AND(AL23="X",AL24="X"),OR(AL23="M",AL24="M")),"",SUM(AK23,AK24))</f>
        <v>0</v>
      </c>
      <c r="AL25" s="26" t="str">
        <f t="shared" ref="AL25" si="67">IF(AND(AND(AL23="X",AL24="X"),SUM(AK23,AK24)=0,ISNUMBER(AK25)),"",IF(OR(AL23="M",AL24="M"),"M",IF(AND(AL23=AL24,OR(AL23="X",AL23="W",AL23="Z")),UPPER(AL23),"")))</f>
        <v/>
      </c>
      <c r="AM25" s="27"/>
      <c r="AN25" s="31">
        <f t="shared" ref="AN25" si="68">IF(OR(AND(AN23="",AO23=""),AND(AN24="",AO24=""),AND(AO23="X",AO24="X"),OR(AO23="M",AO24="M")),"",SUM(AN23,AN24))</f>
        <v>0</v>
      </c>
      <c r="AO25" s="26" t="str">
        <f t="shared" ref="AO25" si="69">IF(AND(AND(AO23="X",AO24="X"),SUM(AN23,AN24)=0,ISNUMBER(AN25)),"",IF(OR(AO23="M",AO24="M"),"M",IF(AND(AO23=AO24,OR(AO23="X",AO23="W",AO23="Z")),UPPER(AO23),"")))</f>
        <v/>
      </c>
      <c r="AP25" s="27"/>
      <c r="AQ25" s="31">
        <f t="shared" ref="AQ25" si="70">IF(OR(AND(AQ23="",AR23=""),AND(AQ24="",AR24=""),AND(AR23="X",AR24="X"),OR(AR23="M",AR24="M")),"",SUM(AQ23,AQ24))</f>
        <v>0</v>
      </c>
      <c r="AR25" s="26" t="str">
        <f t="shared" ref="AR25" si="71">IF(AND(AND(AR23="X",AR24="X"),SUM(AQ23,AQ24)=0,ISNUMBER(AQ25)),"",IF(OR(AR23="M",AR24="M"),"M",IF(AND(AR23=AR24,OR(AR23="X",AR23="W",AR23="Z")),UPPER(AR23),"")))</f>
        <v/>
      </c>
      <c r="AS25" s="27"/>
      <c r="AT25" s="31">
        <f t="shared" ref="AT25" si="72">IF(OR(AND(AT23="",AU23=""),AND(AT24="",AU24=""),AND(AU23="X",AU24="X"),OR(AU23="M",AU24="M")),"",SUM(AT23,AT24))</f>
        <v>0</v>
      </c>
      <c r="AU25" s="26" t="str">
        <f t="shared" ref="AU25" si="73">IF(AND(AND(AU23="X",AU24="X"),SUM(AT23,AT24)=0,ISNUMBER(AT25)),"",IF(OR(AU23="M",AU24="M"),"M",IF(AND(AU23=AU24,OR(AU23="X",AU23="W",AU23="Z")),UPPER(AU23),"")))</f>
        <v/>
      </c>
      <c r="AV25" s="27"/>
      <c r="AW25" s="31">
        <f t="shared" ref="AW25" si="74">IF(OR(AND(AW23="",AX23=""),AND(AW24="",AX24=""),AND(AX23="X",AX24="X"),OR(AX23="M",AX24="M")),"",SUM(AW23,AW24))</f>
        <v>0</v>
      </c>
      <c r="AX25" s="26" t="str">
        <f t="shared" ref="AX25" si="75">IF(AND(AND(AX23="X",AX24="X"),SUM(AW23,AW24)=0,ISNUMBER(AW25)),"",IF(OR(AX23="M",AX24="M"),"M",IF(AND(AX23=AX24,OR(AX23="X",AX23="W",AX23="Z")),UPPER(AX23),"")))</f>
        <v/>
      </c>
      <c r="AY25" s="27"/>
      <c r="AZ25" s="349"/>
      <c r="BI25" s="33"/>
      <c r="BJ25" s="33"/>
      <c r="BK25" s="33"/>
      <c r="BL25" s="33"/>
      <c r="BM25" s="33"/>
      <c r="BN25" s="33"/>
      <c r="BO25" s="33"/>
      <c r="BP25" s="33"/>
      <c r="BQ25" s="33"/>
      <c r="BR25" s="33"/>
      <c r="BS25" s="33"/>
      <c r="BT25" s="33"/>
      <c r="BU25" s="33"/>
      <c r="BV25" s="33"/>
      <c r="BW25" s="33"/>
    </row>
    <row r="26" spans="3:75" ht="15" customHeight="1" x14ac:dyDescent="0.25">
      <c r="C26" s="349"/>
      <c r="D26" s="349"/>
      <c r="E26" s="349"/>
      <c r="F26" s="349"/>
      <c r="G26" s="349"/>
      <c r="H26" s="349"/>
      <c r="I26" s="349"/>
      <c r="J26" s="349"/>
      <c r="K26" s="349"/>
      <c r="L26" s="349"/>
      <c r="M26" s="349"/>
      <c r="N26" s="349"/>
      <c r="O26" s="349"/>
      <c r="P26" s="349"/>
      <c r="Q26" s="349"/>
      <c r="R26" s="349"/>
      <c r="S26" s="349"/>
      <c r="T26" s="349"/>
      <c r="U26" s="349"/>
      <c r="V26" s="349"/>
      <c r="W26" s="349"/>
      <c r="X26" s="349"/>
      <c r="Y26" s="349"/>
      <c r="Z26" s="349"/>
      <c r="AA26" s="349"/>
      <c r="AB26" s="349"/>
      <c r="AC26" s="349"/>
      <c r="AD26" s="349"/>
      <c r="AE26" s="349"/>
      <c r="AF26" s="349"/>
      <c r="AG26" s="349"/>
      <c r="AH26" s="349"/>
      <c r="AI26" s="349"/>
      <c r="AJ26" s="349"/>
      <c r="AK26" s="349"/>
      <c r="AL26" s="349"/>
      <c r="AM26" s="349"/>
      <c r="AN26" s="349"/>
      <c r="AO26" s="349"/>
      <c r="AP26" s="349"/>
      <c r="AQ26" s="349"/>
      <c r="AR26" s="349"/>
      <c r="AS26" s="349"/>
      <c r="AT26" s="349"/>
      <c r="AU26" s="349"/>
      <c r="AV26" s="349"/>
      <c r="AW26" s="349"/>
      <c r="AX26" s="349"/>
      <c r="AY26" s="349"/>
      <c r="AZ26" s="349"/>
    </row>
    <row r="27" spans="3:75" hidden="1" x14ac:dyDescent="0.25"/>
    <row r="28" spans="3:75" hidden="1" x14ac:dyDescent="0.25">
      <c r="V28" s="234">
        <f>SUMPRODUCT(--(V14:V25=0),--(V14:V25&lt;&gt;""),--(W14:W25="Z"))+SUMPRODUCT(--(V14:V25=0),--(V14:V25&lt;&gt;""),--(W14:W25=""))+SUMPRODUCT(--(V14:V25&gt;0),--(W14:W25="W"))+SUMPRODUCT(--(V14:V25&gt;0), --(V14:V25&lt;&gt;""),--(W14:W25=""))+SUMPRODUCT(--(V14:V25=""),--(W14:W25="Z"))</f>
        <v>12</v>
      </c>
      <c r="W28" s="234"/>
      <c r="X28" s="234"/>
      <c r="Y28" s="234">
        <f t="shared" ref="Y28" si="76">SUMPRODUCT(--(Y14:Y25=0),--(Y14:Y25&lt;&gt;""),--(Z14:Z25="Z"))+SUMPRODUCT(--(Y14:Y25=0),--(Y14:Y25&lt;&gt;""),--(Z14:Z25=""))+SUMPRODUCT(--(Y14:Y25&gt;0),--(Z14:Z25="W"))+SUMPRODUCT(--(Y14:Y25&gt;0), --(Y14:Y25&lt;&gt;""),--(Z14:Z25=""))+SUMPRODUCT(--(Y14:Y25=""),--(Z14:Z25="Z"))</f>
        <v>12</v>
      </c>
      <c r="Z28" s="234"/>
      <c r="AA28" s="234"/>
      <c r="AB28" s="234">
        <f t="shared" ref="AB28" si="77">SUMPRODUCT(--(AB14:AB25=0),--(AB14:AB25&lt;&gt;""),--(AC14:AC25="Z"))+SUMPRODUCT(--(AB14:AB25=0),--(AB14:AB25&lt;&gt;""),--(AC14:AC25=""))+SUMPRODUCT(--(AB14:AB25&gt;0),--(AC14:AC25="W"))+SUMPRODUCT(--(AB14:AB25&gt;0), --(AB14:AB25&lt;&gt;""),--(AC14:AC25=""))+SUMPRODUCT(--(AB14:AB25=""),--(AC14:AC25="Z"))</f>
        <v>12</v>
      </c>
      <c r="AC28" s="234"/>
      <c r="AD28" s="234"/>
      <c r="AE28" s="234">
        <f t="shared" ref="AE28" si="78">SUMPRODUCT(--(AE14:AE25=0),--(AE14:AE25&lt;&gt;""),--(AF14:AF25="Z"))+SUMPRODUCT(--(AE14:AE25=0),--(AE14:AE25&lt;&gt;""),--(AF14:AF25=""))+SUMPRODUCT(--(AE14:AE25&gt;0),--(AF14:AF25="W"))+SUMPRODUCT(--(AE14:AE25&gt;0), --(AE14:AE25&lt;&gt;""),--(AF14:AF25=""))+SUMPRODUCT(--(AE14:AE25=""),--(AF14:AF25="Z"))</f>
        <v>12</v>
      </c>
      <c r="AF28" s="234"/>
      <c r="AG28" s="234"/>
      <c r="AH28" s="234">
        <f t="shared" ref="AH28" si="79">SUMPRODUCT(--(AH14:AH25=0),--(AH14:AH25&lt;&gt;""),--(AI14:AI25="Z"))+SUMPRODUCT(--(AH14:AH25=0),--(AH14:AH25&lt;&gt;""),--(AI14:AI25=""))+SUMPRODUCT(--(AH14:AH25&gt;0),--(AI14:AI25="W"))+SUMPRODUCT(--(AH14:AH25&gt;0), --(AH14:AH25&lt;&gt;""),--(AI14:AI25=""))+SUMPRODUCT(--(AH14:AH25=""),--(AI14:AI25="Z"))</f>
        <v>12</v>
      </c>
      <c r="AI28" s="234"/>
      <c r="AJ28" s="234"/>
      <c r="AK28" s="234">
        <f t="shared" ref="AK28" si="80">SUMPRODUCT(--(AK14:AK25=0),--(AK14:AK25&lt;&gt;""),--(AL14:AL25="Z"))+SUMPRODUCT(--(AK14:AK25=0),--(AK14:AK25&lt;&gt;""),--(AL14:AL25=""))+SUMPRODUCT(--(AK14:AK25&gt;0),--(AL14:AL25="W"))+SUMPRODUCT(--(AK14:AK25&gt;0), --(AK14:AK25&lt;&gt;""),--(AL14:AL25=""))+SUMPRODUCT(--(AK14:AK25=""),--(AL14:AL25="Z"))</f>
        <v>12</v>
      </c>
      <c r="AL28" s="234"/>
      <c r="AM28" s="234"/>
      <c r="AN28" s="234">
        <f t="shared" ref="AN28" si="81">SUMPRODUCT(--(AN14:AN25=0),--(AN14:AN25&lt;&gt;""),--(AO14:AO25="Z"))+SUMPRODUCT(--(AN14:AN25=0),--(AN14:AN25&lt;&gt;""),--(AO14:AO25=""))+SUMPRODUCT(--(AN14:AN25&gt;0),--(AO14:AO25="W"))+SUMPRODUCT(--(AN14:AN25&gt;0), --(AN14:AN25&lt;&gt;""),--(AO14:AO25=""))+SUMPRODUCT(--(AN14:AN25=""),--(AO14:AO25="Z"))</f>
        <v>12</v>
      </c>
      <c r="AO28" s="234"/>
      <c r="AP28" s="234"/>
      <c r="AQ28" s="234">
        <f t="shared" ref="AQ28" si="82">SUMPRODUCT(--(AQ14:AQ25=0),--(AQ14:AQ25&lt;&gt;""),--(AR14:AR25="Z"))+SUMPRODUCT(--(AQ14:AQ25=0),--(AQ14:AQ25&lt;&gt;""),--(AR14:AR25=""))+SUMPRODUCT(--(AQ14:AQ25&gt;0),--(AR14:AR25="W"))+SUMPRODUCT(--(AQ14:AQ25&gt;0), --(AQ14:AQ25&lt;&gt;""),--(AR14:AR25=""))+SUMPRODUCT(--(AQ14:AQ25=""),--(AR14:AR25="Z"))</f>
        <v>12</v>
      </c>
      <c r="AR28" s="234"/>
      <c r="AS28" s="234"/>
      <c r="AT28" s="234">
        <f t="shared" ref="AT28" si="83">SUMPRODUCT(--(AT14:AT25=0),--(AT14:AT25&lt;&gt;""),--(AU14:AU25="Z"))+SUMPRODUCT(--(AT14:AT25=0),--(AT14:AT25&lt;&gt;""),--(AU14:AU25=""))+SUMPRODUCT(--(AT14:AT25&gt;0),--(AU14:AU25="W"))+SUMPRODUCT(--(AT14:AT25&gt;0), --(AT14:AT25&lt;&gt;""),--(AU14:AU25=""))+SUMPRODUCT(--(AT14:AT25=""),--(AU14:AU25="Z"))</f>
        <v>12</v>
      </c>
      <c r="AU28" s="234"/>
      <c r="AV28" s="234"/>
      <c r="AW28" s="234">
        <f t="shared" ref="AW28" si="84">SUMPRODUCT(--(AW14:AW25=0),--(AW14:AW25&lt;&gt;""),--(AX14:AX25="Z"))+SUMPRODUCT(--(AW14:AW25=0),--(AW14:AW25&lt;&gt;""),--(AX14:AX25=""))+SUMPRODUCT(--(AW14:AW25&gt;0),--(AX14:AX25="W"))+SUMPRODUCT(--(AW14:AW25&gt;0), --(AW14:AW25&lt;&gt;""),--(AX14:AX25=""))+SUMPRODUCT(--(AW14:AW25=""),--(AX14:AX25="Z"))</f>
        <v>12</v>
      </c>
      <c r="AX28" s="234"/>
      <c r="AY28" s="234"/>
    </row>
    <row r="29" spans="3:75" hidden="1" x14ac:dyDescent="0.25"/>
    <row r="30" spans="3:75" hidden="1" x14ac:dyDescent="0.25"/>
    <row r="31" spans="3:75" hidden="1" x14ac:dyDescent="0.25"/>
    <row r="32" spans="3:75" hidden="1" x14ac:dyDescent="0.25"/>
    <row r="33" hidden="1" x14ac:dyDescent="0.25"/>
    <row r="34" hidden="1" x14ac:dyDescent="0.25"/>
    <row r="35" hidden="1" x14ac:dyDescent="0.25"/>
    <row r="36" hidden="1" x14ac:dyDescent="0.25"/>
  </sheetData>
  <sheetProtection algorithmName="SHA-512" hashValue="h/wBtjA00DGb7w2dJhxlCqccl1Z9D3R7Gl+M8v7xc4O8iDVOGcSJU+LPrWTY8yvRCLFLMxUAEGyH56Rjl1t0wA==" saltValue="hO0WPrIcdATVrsyArObgbQ==" spinCount="100000" sheet="1" objects="1" scenarios="1" formatCells="0" formatColumns="0" formatRows="0" sort="0" autoFilter="0"/>
  <mergeCells count="32">
    <mergeCell ref="D14:E16"/>
    <mergeCell ref="E23:E25"/>
    <mergeCell ref="D3:F5"/>
    <mergeCell ref="V3:AD3"/>
    <mergeCell ref="AE3:AG3"/>
    <mergeCell ref="D17:E19"/>
    <mergeCell ref="D20:E22"/>
    <mergeCell ref="AH3:AJ3"/>
    <mergeCell ref="H7:N7"/>
    <mergeCell ref="V4:X4"/>
    <mergeCell ref="Y4:AA4"/>
    <mergeCell ref="AB4:AD4"/>
    <mergeCell ref="AE4:AG4"/>
    <mergeCell ref="AH4:AJ4"/>
    <mergeCell ref="V5:X5"/>
    <mergeCell ref="Y5:AA5"/>
    <mergeCell ref="AB5:AD5"/>
    <mergeCell ref="AE5:AG5"/>
    <mergeCell ref="AH5:AJ5"/>
    <mergeCell ref="AT5:AV5"/>
    <mergeCell ref="AW5:AY5"/>
    <mergeCell ref="AK3:AM3"/>
    <mergeCell ref="AN3:AV3"/>
    <mergeCell ref="AW3:AY3"/>
    <mergeCell ref="AQ4:AS4"/>
    <mergeCell ref="AK4:AM4"/>
    <mergeCell ref="AN4:AP4"/>
    <mergeCell ref="AT4:AV4"/>
    <mergeCell ref="AW4:AY4"/>
    <mergeCell ref="AK5:AM5"/>
    <mergeCell ref="AN5:AP5"/>
    <mergeCell ref="AQ5:AS5"/>
  </mergeCells>
  <conditionalFormatting sqref="AB14 AT16 AB16 V20:V22 Y20:Y22 AB20:AB22 AE20:AE22 AH20:AH22 AK20:AK22 AN20:AN22 AQ20:AQ22 AT20:AT22 AW20:AW22 AW14:AW18 AQ14:AQ18 AN14:AN18 AK14:AK18 AH14:AH18 AE14:AE18 Y14:Y18 V14:V18">
    <cfRule type="expression" dxfId="412" priority="101">
      <formula xml:space="preserve"> OR(AND(V14=0,V14&lt;&gt;"",W14&lt;&gt;"Z",W14&lt;&gt;""),AND(V14&gt;0,V14&lt;&gt;"",W14&lt;&gt;"W",W14&lt;&gt;""),AND(V14="", W14="W"))</formula>
    </cfRule>
  </conditionalFormatting>
  <conditionalFormatting sqref="W14:W18 Z14:Z18 AC14 AF14:AF18 AI14:AI18 AL14:AL18 AO14:AO18 AR14:AR18 AU16 AX14:AX18 AC16 W20:W22 Z20:Z22 AC20:AC22 AF20:AF22 AI20:AI22 AL20:AL22 AO20:AO22 AR20:AR22 AU20:AU22 AX20:AX22">
    <cfRule type="expression" dxfId="411" priority="100">
      <formula xml:space="preserve"> OR(AND(V14=0,V14&lt;&gt;"",W14&lt;&gt;"Z",W14&lt;&gt;""),AND(V14&gt;0,V14&lt;&gt;"",W14&lt;&gt;"W",W14&lt;&gt;""),AND(V14="", W14="W"))</formula>
    </cfRule>
  </conditionalFormatting>
  <conditionalFormatting sqref="X14:X18 AA14:AA18 AD14 AG14:AG18 AJ14:AJ18 AM14:AM18 AP14:AP18 AS14:AS18 AV16 AY14:AY18 AD16 X20:X22 AA20:AA22 AD20:AD22 AG20:AG22 AJ20:AJ22 AM20:AM22 AP20:AP22 AS20:AS22 AV20:AV22 AY20:AY22">
    <cfRule type="expression" dxfId="410" priority="99">
      <formula xml:space="preserve"> AND(OR(W14="X",W14="W"),X14="")</formula>
    </cfRule>
  </conditionalFormatting>
  <conditionalFormatting sqref="V16 Y16 AB16 AE16 AH16 AK16 AN16 AQ16 AT16 AW16">
    <cfRule type="expression" dxfId="409" priority="102">
      <formula>OR(AND(W14="X",W15="X"),AND(W14="M",W15="M"))</formula>
    </cfRule>
    <cfRule type="expression" dxfId="408" priority="103">
      <formula>IF(OR(AND(V14="",W14=""),AND(V15="",W15=""),AND(W14="X",W15="X"),OR(W14="M",W15="M")),"",SUM(V14,V15)) &lt;&gt; V16</formula>
    </cfRule>
  </conditionalFormatting>
  <conditionalFormatting sqref="AC16 AU16 AF16 AI16 AL16 AO16 AR16 AX16">
    <cfRule type="expression" dxfId="407" priority="104">
      <formula>OR(AND(W14="X",W15="X"),AND(W14="M",W15="M"))</formula>
    </cfRule>
    <cfRule type="expression" dxfId="406" priority="105">
      <formula>IF(AND(OR(AND(AC14="M",AC15="M"),AND(AC14="X",AC15="X")),SUM(AB14,AB15)=0,ISNUMBER(AB16)),"",IF(OR(AC14="M",AC15="M"),"M",IF(AND(AC14=AC15,OR(AC14="X",AC14="W",AC14="Z")),UPPER(AC14),""))) &lt;&gt; AC16</formula>
    </cfRule>
  </conditionalFormatting>
  <conditionalFormatting sqref="AB14">
    <cfRule type="expression" dxfId="405" priority="106">
      <formula>OR(AND(W14="X",Z14="X"),AND(W14="M",Z14="M"))</formula>
    </cfRule>
    <cfRule type="expression" dxfId="404" priority="107">
      <formula>IF(OR(EXACT(V14,W14),EXACT(Y14,Z14),AND(W14="X",Z14="X"),OR(W14="M",Z14="M")),"",SUM(V14,Y14)) &lt;&gt; AB14</formula>
    </cfRule>
  </conditionalFormatting>
  <conditionalFormatting sqref="AC14">
    <cfRule type="expression" dxfId="403" priority="108">
      <formula>OR(AND(W14="X",Z14="X"),AND(W14="M",Z14="M"))</formula>
    </cfRule>
  </conditionalFormatting>
  <conditionalFormatting sqref="AC14">
    <cfRule type="expression" dxfId="402" priority="109">
      <formula>IF(AND(OR(AND(W14="M",Z14="M"),AND(W14="X",Z14="X")),SUM(V14,Y14)=0,ISNUMBER(AB14)),"",IF(OR(W14="M",Z14="M"),"M",IF(AND(W14=Z14,OR(W14="X",W14="W",W14="Z")),UPPER(W14),""))) &lt;&gt; AC14</formula>
    </cfRule>
  </conditionalFormatting>
  <conditionalFormatting sqref="V20:V22 Y20:Y22 AB20:AB22 AE20:AE22 AH20:AH22 AK20:AK22 AN20:AN22 AQ20:AQ22 AT20:AT22 AW20:AW22">
    <cfRule type="expression" dxfId="401" priority="110">
      <formula>OR(AND(W14="X",W17="X"),AND(W14="M",W17="M"))</formula>
    </cfRule>
  </conditionalFormatting>
  <conditionalFormatting sqref="V20:V22 Y20:Y22 AB20:AB22 AE20:AE22 AH20:AH22 AK20:AK22 AN20:AN22 AQ20:AQ22 AT20:AT22 AW20:AW22">
    <cfRule type="expression" dxfId="400" priority="111">
      <formula>IF(OR(AND(V14="",W14=""),AND(V17="",W17=""),AND(W14="X",W17="X"),OR(W14="M",W17="M")),"",SUM(V14,V17)) &lt;&gt; V20</formula>
    </cfRule>
  </conditionalFormatting>
  <conditionalFormatting sqref="W20:W22 Z20:Z22 AC20:AC22 AF20:AF22 AI20:AI22 AL20:AL22 AO20:AO22 AR20:AR22 AU20:AU22 AX20:AX22">
    <cfRule type="expression" dxfId="399" priority="112">
      <formula>OR(AND(W14="X",W17="X"),AND(W14="M",W17="M"))</formula>
    </cfRule>
  </conditionalFormatting>
  <conditionalFormatting sqref="W20:W22 Z20:Z22 AC20:AC22 AF20:AF22 AI20:AI22 AL20:AL22 AO20:AO22 AR20:AR22 AU20:AU22 AX20:AX22">
    <cfRule type="expression" dxfId="398" priority="113">
      <formula>IF(AND(OR(AND(W14="M",W17="M"),AND(W14="X",W17="X")),SUM(V14,V17)=0,ISNUMBER(V20)),"",IF(OR(W14="M",W17="M"),"M",IF(AND(W14=W17,OR(W14="X",W14="W",W14="Z")),UPPER(W14),""))) &lt;&gt; W20</formula>
    </cfRule>
  </conditionalFormatting>
  <conditionalFormatting sqref="W16 Z16 AC16 AF16 AI16 AL16 AO16 AR16 AU16 AX16">
    <cfRule type="expression" dxfId="397" priority="114">
      <formula>OR(AND(P14="X",P15="X"),AND(P14="M",P15="M"))</formula>
    </cfRule>
    <cfRule type="expression" dxfId="396" priority="115">
      <formula>IF(AND(OR(AND(W14="M",W15="M"),AND(W14="X",W15="X")),SUM(V14,V15)=0,ISNUMBER(V16)),"",IF(OR(W14="M",W15="M"),"M",IF(AND(W14=W15,OR(W14="X",W14="W",W14="Z")),UPPER(W14),""))) &lt;&gt; W16</formula>
    </cfRule>
  </conditionalFormatting>
  <conditionalFormatting sqref="V19 Y19 AB19 AE19 AH19 AK19 AN19 AQ19 AT19 AW19">
    <cfRule type="expression" dxfId="395" priority="94">
      <formula xml:space="preserve"> OR(AND(V19=0,V19&lt;&gt;"",W19&lt;&gt;"Z",W19&lt;&gt;""),AND(V19&gt;0,V19&lt;&gt;"",W19&lt;&gt;"W",W19&lt;&gt;""),AND(V19="", W19="W"))</formula>
    </cfRule>
  </conditionalFormatting>
  <conditionalFormatting sqref="W19 Z19 AC19 AF19 AI19 AL19 AO19 AR19 AU19 AX19">
    <cfRule type="expression" dxfId="394" priority="93">
      <formula xml:space="preserve"> OR(AND(V19=0,V19&lt;&gt;"",W19&lt;&gt;"Z",W19&lt;&gt;""),AND(V19&gt;0,V19&lt;&gt;"",W19&lt;&gt;"W",W19&lt;&gt;""),AND(V19="", W19="W"))</formula>
    </cfRule>
  </conditionalFormatting>
  <conditionalFormatting sqref="X19 AA19 AD19 AG19 AJ19 AM19 AP19 AS19 AV19 AY19">
    <cfRule type="expression" dxfId="393" priority="92">
      <formula xml:space="preserve"> AND(OR(W19="X",W19="W"),X19="")</formula>
    </cfRule>
  </conditionalFormatting>
  <conditionalFormatting sqref="V19 Y19 AB19 AE19 AH19 AK19 AN19 AQ19 AT19 AW19">
    <cfRule type="expression" dxfId="392" priority="95">
      <formula>OR(AND(W17="X",W18="X"),AND(W17="M",W18="M"))</formula>
    </cfRule>
    <cfRule type="expression" dxfId="391" priority="96">
      <formula>IF(OR(AND(V17="",W17=""),AND(V18="",W18=""),AND(W17="X",W18="X"),OR(W17="M",W18="M")),"",SUM(V17,V18)) &lt;&gt; V19</formula>
    </cfRule>
  </conditionalFormatting>
  <conditionalFormatting sqref="W19 Z19 AC19 AF19 AI19 AL19 AO19 AR19 AU19 AX19">
    <cfRule type="expression" dxfId="390" priority="97">
      <formula>OR(AND(P17="X",P18="X"),AND(P17="M",P18="M"))</formula>
    </cfRule>
    <cfRule type="expression" dxfId="389" priority="98">
      <formula>IF(AND(OR(AND(W17="M",W18="M"),AND(W17="X",W18="X")),SUM(V17,V18)=0,ISNUMBER(V19)),"",IF(OR(W17="M",W18="M"),"M",IF(AND(W17=W18,OR(W17="X",W17="W",W17="Z")),UPPER(W17),""))) &lt;&gt; W19</formula>
    </cfRule>
  </conditionalFormatting>
  <conditionalFormatting sqref="AB15">
    <cfRule type="expression" dxfId="388" priority="87">
      <formula xml:space="preserve"> OR(AND(AB15=0,AB15&lt;&gt;"",AC15&lt;&gt;"Z",AC15&lt;&gt;""),AND(AB15&gt;0,AB15&lt;&gt;"",AC15&lt;&gt;"W",AC15&lt;&gt;""),AND(AB15="", AC15="W"))</formula>
    </cfRule>
  </conditionalFormatting>
  <conditionalFormatting sqref="AC15">
    <cfRule type="expression" dxfId="387" priority="86">
      <formula xml:space="preserve"> OR(AND(AB15=0,AB15&lt;&gt;"",AC15&lt;&gt;"Z",AC15&lt;&gt;""),AND(AB15&gt;0,AB15&lt;&gt;"",AC15&lt;&gt;"W",AC15&lt;&gt;""),AND(AB15="", AC15="W"))</formula>
    </cfRule>
  </conditionalFormatting>
  <conditionalFormatting sqref="AD15">
    <cfRule type="expression" dxfId="386" priority="85">
      <formula xml:space="preserve"> AND(OR(AC15="X",AC15="W"),AD15="")</formula>
    </cfRule>
  </conditionalFormatting>
  <conditionalFormatting sqref="AB15">
    <cfRule type="expression" dxfId="385" priority="88">
      <formula>OR(AND(W15="X",Z15="X"),AND(W15="M",Z15="M"))</formula>
    </cfRule>
    <cfRule type="expression" dxfId="384" priority="89">
      <formula>IF(OR(EXACT(V15,W15),EXACT(Y15,Z15),AND(W15="X",Z15="X"),OR(W15="M",Z15="M")),"",SUM(V15,Y15)) &lt;&gt; AB15</formula>
    </cfRule>
  </conditionalFormatting>
  <conditionalFormatting sqref="AC15">
    <cfRule type="expression" dxfId="383" priority="90">
      <formula>OR(AND(W15="X",Z15="X"),AND(W15="M",Z15="M"))</formula>
    </cfRule>
  </conditionalFormatting>
  <conditionalFormatting sqref="AC15">
    <cfRule type="expression" dxfId="382" priority="91">
      <formula>IF(AND(OR(AND(W15="M",Z15="M"),AND(W15="X",Z15="X")),SUM(V15,Y15)=0,ISNUMBER(AB15)),"",IF(OR(W15="M",Z15="M"),"M",IF(AND(W15=Z15,OR(W15="X",W15="W",W15="Z")),UPPER(W15),""))) &lt;&gt; AC15</formula>
    </cfRule>
  </conditionalFormatting>
  <conditionalFormatting sqref="AB17">
    <cfRule type="expression" dxfId="381" priority="80">
      <formula xml:space="preserve"> OR(AND(AB17=0,AB17&lt;&gt;"",AC17&lt;&gt;"Z",AC17&lt;&gt;""),AND(AB17&gt;0,AB17&lt;&gt;"",AC17&lt;&gt;"W",AC17&lt;&gt;""),AND(AB17="", AC17="W"))</formula>
    </cfRule>
  </conditionalFormatting>
  <conditionalFormatting sqref="AC17">
    <cfRule type="expression" dxfId="380" priority="79">
      <formula xml:space="preserve"> OR(AND(AB17=0,AB17&lt;&gt;"",AC17&lt;&gt;"Z",AC17&lt;&gt;""),AND(AB17&gt;0,AB17&lt;&gt;"",AC17&lt;&gt;"W",AC17&lt;&gt;""),AND(AB17="", AC17="W"))</formula>
    </cfRule>
  </conditionalFormatting>
  <conditionalFormatting sqref="AD17">
    <cfRule type="expression" dxfId="379" priority="78">
      <formula xml:space="preserve"> AND(OR(AC17="X",AC17="W"),AD17="")</formula>
    </cfRule>
  </conditionalFormatting>
  <conditionalFormatting sqref="AB17">
    <cfRule type="expression" dxfId="378" priority="81">
      <formula>OR(AND(W17="X",Z17="X"),AND(W17="M",Z17="M"))</formula>
    </cfRule>
    <cfRule type="expression" dxfId="377" priority="82">
      <formula>IF(OR(EXACT(V17,W17),EXACT(Y17,Z17),AND(W17="X",Z17="X"),OR(W17="M",Z17="M")),"",SUM(V17,Y17)) &lt;&gt; AB17</formula>
    </cfRule>
  </conditionalFormatting>
  <conditionalFormatting sqref="AC17">
    <cfRule type="expression" dxfId="376" priority="83">
      <formula>OR(AND(W17="X",Z17="X"),AND(W17="M",Z17="M"))</formula>
    </cfRule>
  </conditionalFormatting>
  <conditionalFormatting sqref="AC17">
    <cfRule type="expression" dxfId="375" priority="84">
      <formula>IF(AND(OR(AND(W17="M",Z17="M"),AND(W17="X",Z17="X")),SUM(V17,Y17)=0,ISNUMBER(AB17)),"",IF(OR(W17="M",Z17="M"),"M",IF(AND(W17=Z17,OR(W17="X",W17="W",W17="Z")),UPPER(W17),""))) &lt;&gt; AC17</formula>
    </cfRule>
  </conditionalFormatting>
  <conditionalFormatting sqref="AB18">
    <cfRule type="expression" dxfId="374" priority="73">
      <formula xml:space="preserve"> OR(AND(AB18=0,AB18&lt;&gt;"",AC18&lt;&gt;"Z",AC18&lt;&gt;""),AND(AB18&gt;0,AB18&lt;&gt;"",AC18&lt;&gt;"W",AC18&lt;&gt;""),AND(AB18="", AC18="W"))</formula>
    </cfRule>
  </conditionalFormatting>
  <conditionalFormatting sqref="AC18">
    <cfRule type="expression" dxfId="373" priority="72">
      <formula xml:space="preserve"> OR(AND(AB18=0,AB18&lt;&gt;"",AC18&lt;&gt;"Z",AC18&lt;&gt;""),AND(AB18&gt;0,AB18&lt;&gt;"",AC18&lt;&gt;"W",AC18&lt;&gt;""),AND(AB18="", AC18="W"))</formula>
    </cfRule>
  </conditionalFormatting>
  <conditionalFormatting sqref="AD18">
    <cfRule type="expression" dxfId="372" priority="71">
      <formula xml:space="preserve"> AND(OR(AC18="X",AC18="W"),AD18="")</formula>
    </cfRule>
  </conditionalFormatting>
  <conditionalFormatting sqref="AB18">
    <cfRule type="expression" dxfId="371" priority="74">
      <formula>OR(AND(W18="X",Z18="X"),AND(W18="M",Z18="M"))</formula>
    </cfRule>
    <cfRule type="expression" dxfId="370" priority="75">
      <formula>IF(OR(EXACT(V18,W18),EXACT(Y18,Z18),AND(W18="X",Z18="X"),OR(W18="M",Z18="M")),"",SUM(V18,Y18)) &lt;&gt; AB18</formula>
    </cfRule>
  </conditionalFormatting>
  <conditionalFormatting sqref="AC18">
    <cfRule type="expression" dxfId="369" priority="76">
      <formula>OR(AND(W18="X",Z18="X"),AND(W18="M",Z18="M"))</formula>
    </cfRule>
  </conditionalFormatting>
  <conditionalFormatting sqref="AC18">
    <cfRule type="expression" dxfId="368" priority="77">
      <formula>IF(AND(OR(AND(W18="M",Z18="M"),AND(W18="X",Z18="X")),SUM(V18,Y18)=0,ISNUMBER(AB18)),"",IF(OR(W18="M",Z18="M"),"M",IF(AND(W18=Z18,OR(W18="X",W18="W",W18="Z")),UPPER(W18),""))) &lt;&gt; AC18</formula>
    </cfRule>
  </conditionalFormatting>
  <conditionalFormatting sqref="AT14">
    <cfRule type="expression" dxfId="367" priority="66">
      <formula xml:space="preserve"> OR(AND(AT14=0,AT14&lt;&gt;"",AU14&lt;&gt;"Z",AU14&lt;&gt;""),AND(AT14&gt;0,AT14&lt;&gt;"",AU14&lt;&gt;"W",AU14&lt;&gt;""),AND(AT14="", AU14="W"))</formula>
    </cfRule>
  </conditionalFormatting>
  <conditionalFormatting sqref="AU14">
    <cfRule type="expression" dxfId="366" priority="65">
      <formula xml:space="preserve"> OR(AND(AT14=0,AT14&lt;&gt;"",AU14&lt;&gt;"Z",AU14&lt;&gt;""),AND(AT14&gt;0,AT14&lt;&gt;"",AU14&lt;&gt;"W",AU14&lt;&gt;""),AND(AT14="", AU14="W"))</formula>
    </cfRule>
  </conditionalFormatting>
  <conditionalFormatting sqref="AV14">
    <cfRule type="expression" dxfId="365" priority="64">
      <formula xml:space="preserve"> AND(OR(AU14="X",AU14="W"),AV14="")</formula>
    </cfRule>
  </conditionalFormatting>
  <conditionalFormatting sqref="AT14">
    <cfRule type="expression" dxfId="364" priority="67">
      <formula>OR(AND(AO14="X",AR14="X"),AND(AO14="M",AR14="M"))</formula>
    </cfRule>
    <cfRule type="expression" dxfId="363" priority="68">
      <formula>IF(OR(EXACT(AN14,AO14),EXACT(AQ14,AR14),AND(AO14="X",AR14="X"),OR(AO14="M",AR14="M")),"",SUM(AN14,AQ14)) &lt;&gt; AT14</formula>
    </cfRule>
  </conditionalFormatting>
  <conditionalFormatting sqref="AU14">
    <cfRule type="expression" dxfId="362" priority="69">
      <formula>OR(AND(AO14="X",AR14="X"),AND(AO14="M",AR14="M"))</formula>
    </cfRule>
  </conditionalFormatting>
  <conditionalFormatting sqref="AU14">
    <cfRule type="expression" dxfId="361" priority="70">
      <formula>IF(AND(OR(AND(AO14="M",AR14="M"),AND(AO14="X",AR14="X")),SUM(AN14,AQ14)=0,ISNUMBER(AT14)),"",IF(OR(AO14="M",AR14="M"),"M",IF(AND(AO14=AR14,OR(AO14="X",AO14="W",AO14="Z")),UPPER(AO14),""))) &lt;&gt; AU14</formula>
    </cfRule>
  </conditionalFormatting>
  <conditionalFormatting sqref="AT15">
    <cfRule type="expression" dxfId="360" priority="59">
      <formula xml:space="preserve"> OR(AND(AT15=0,AT15&lt;&gt;"",AU15&lt;&gt;"Z",AU15&lt;&gt;""),AND(AT15&gt;0,AT15&lt;&gt;"",AU15&lt;&gt;"W",AU15&lt;&gt;""),AND(AT15="", AU15="W"))</formula>
    </cfRule>
  </conditionalFormatting>
  <conditionalFormatting sqref="AU15">
    <cfRule type="expression" dxfId="359" priority="58">
      <formula xml:space="preserve"> OR(AND(AT15=0,AT15&lt;&gt;"",AU15&lt;&gt;"Z",AU15&lt;&gt;""),AND(AT15&gt;0,AT15&lt;&gt;"",AU15&lt;&gt;"W",AU15&lt;&gt;""),AND(AT15="", AU15="W"))</formula>
    </cfRule>
  </conditionalFormatting>
  <conditionalFormatting sqref="AV15">
    <cfRule type="expression" dxfId="358" priority="57">
      <formula xml:space="preserve"> AND(OR(AU15="X",AU15="W"),AV15="")</formula>
    </cfRule>
  </conditionalFormatting>
  <conditionalFormatting sqref="AT15">
    <cfRule type="expression" dxfId="357" priority="60">
      <formula>OR(AND(AO15="X",AR15="X"),AND(AO15="M",AR15="M"))</formula>
    </cfRule>
    <cfRule type="expression" dxfId="356" priority="61">
      <formula>IF(OR(EXACT(AN15,AO15),EXACT(AQ15,AR15),AND(AO15="X",AR15="X"),OR(AO15="M",AR15="M")),"",SUM(AN15,AQ15)) &lt;&gt; AT15</formula>
    </cfRule>
  </conditionalFormatting>
  <conditionalFormatting sqref="AU15">
    <cfRule type="expression" dxfId="355" priority="62">
      <formula>OR(AND(AO15="X",AR15="X"),AND(AO15="M",AR15="M"))</formula>
    </cfRule>
  </conditionalFormatting>
  <conditionalFormatting sqref="AU15">
    <cfRule type="expression" dxfId="354" priority="63">
      <formula>IF(AND(OR(AND(AO15="M",AR15="M"),AND(AO15="X",AR15="X")),SUM(AN15,AQ15)=0,ISNUMBER(AT15)),"",IF(OR(AO15="M",AR15="M"),"M",IF(AND(AO15=AR15,OR(AO15="X",AO15="W",AO15="Z")),UPPER(AO15),""))) &lt;&gt; AU15</formula>
    </cfRule>
  </conditionalFormatting>
  <conditionalFormatting sqref="AT17">
    <cfRule type="expression" dxfId="353" priority="52">
      <formula xml:space="preserve"> OR(AND(AT17=0,AT17&lt;&gt;"",AU17&lt;&gt;"Z",AU17&lt;&gt;""),AND(AT17&gt;0,AT17&lt;&gt;"",AU17&lt;&gt;"W",AU17&lt;&gt;""),AND(AT17="", AU17="W"))</formula>
    </cfRule>
  </conditionalFormatting>
  <conditionalFormatting sqref="AU17">
    <cfRule type="expression" dxfId="352" priority="51">
      <formula xml:space="preserve"> OR(AND(AT17=0,AT17&lt;&gt;"",AU17&lt;&gt;"Z",AU17&lt;&gt;""),AND(AT17&gt;0,AT17&lt;&gt;"",AU17&lt;&gt;"W",AU17&lt;&gt;""),AND(AT17="", AU17="W"))</formula>
    </cfRule>
  </conditionalFormatting>
  <conditionalFormatting sqref="AV17">
    <cfRule type="expression" dxfId="351" priority="50">
      <formula xml:space="preserve"> AND(OR(AU17="X",AU17="W"),AV17="")</formula>
    </cfRule>
  </conditionalFormatting>
  <conditionalFormatting sqref="AT17">
    <cfRule type="expression" dxfId="350" priority="53">
      <formula>OR(AND(AO17="X",AR17="X"),AND(AO17="M",AR17="M"))</formula>
    </cfRule>
    <cfRule type="expression" dxfId="349" priority="54">
      <formula>IF(OR(EXACT(AN17,AO17),EXACT(AQ17,AR17),AND(AO17="X",AR17="X"),OR(AO17="M",AR17="M")),"",SUM(AN17,AQ17)) &lt;&gt; AT17</formula>
    </cfRule>
  </conditionalFormatting>
  <conditionalFormatting sqref="AU17">
    <cfRule type="expression" dxfId="348" priority="55">
      <formula>OR(AND(AO17="X",AR17="X"),AND(AO17="M",AR17="M"))</formula>
    </cfRule>
  </conditionalFormatting>
  <conditionalFormatting sqref="AU17">
    <cfRule type="expression" dxfId="347" priority="56">
      <formula>IF(AND(OR(AND(AO17="M",AR17="M"),AND(AO17="X",AR17="X")),SUM(AN17,AQ17)=0,ISNUMBER(AT17)),"",IF(OR(AO17="M",AR17="M"),"M",IF(AND(AO17=AR17,OR(AO17="X",AO17="W",AO17="Z")),UPPER(AO17),""))) &lt;&gt; AU17</formula>
    </cfRule>
  </conditionalFormatting>
  <conditionalFormatting sqref="AT18">
    <cfRule type="expression" dxfId="346" priority="45">
      <formula xml:space="preserve"> OR(AND(AT18=0,AT18&lt;&gt;"",AU18&lt;&gt;"Z",AU18&lt;&gt;""),AND(AT18&gt;0,AT18&lt;&gt;"",AU18&lt;&gt;"W",AU18&lt;&gt;""),AND(AT18="", AU18="W"))</formula>
    </cfRule>
  </conditionalFormatting>
  <conditionalFormatting sqref="AU18">
    <cfRule type="expression" dxfId="345" priority="44">
      <formula xml:space="preserve"> OR(AND(AT18=0,AT18&lt;&gt;"",AU18&lt;&gt;"Z",AU18&lt;&gt;""),AND(AT18&gt;0,AT18&lt;&gt;"",AU18&lt;&gt;"W",AU18&lt;&gt;""),AND(AT18="", AU18="W"))</formula>
    </cfRule>
  </conditionalFormatting>
  <conditionalFormatting sqref="AV18">
    <cfRule type="expression" dxfId="344" priority="43">
      <formula xml:space="preserve"> AND(OR(AU18="X",AU18="W"),AV18="")</formula>
    </cfRule>
  </conditionalFormatting>
  <conditionalFormatting sqref="AT18">
    <cfRule type="expression" dxfId="343" priority="46">
      <formula>OR(AND(AO18="X",AR18="X"),AND(AO18="M",AR18="M"))</formula>
    </cfRule>
    <cfRule type="expression" dxfId="342" priority="47">
      <formula>IF(OR(EXACT(AN18,AO18),EXACT(AQ18,AR18),AND(AO18="X",AR18="X"),OR(AO18="M",AR18="M")),"",SUM(AN18,AQ18)) &lt;&gt; AT18</formula>
    </cfRule>
  </conditionalFormatting>
  <conditionalFormatting sqref="AU18">
    <cfRule type="expression" dxfId="341" priority="48">
      <formula>OR(AND(AO18="X",AR18="X"),AND(AO18="M",AR18="M"))</formula>
    </cfRule>
  </conditionalFormatting>
  <conditionalFormatting sqref="AU18">
    <cfRule type="expression" dxfId="340" priority="49">
      <formula>IF(AND(OR(AND(AO18="M",AR18="M"),AND(AO18="X",AR18="X")),SUM(AN18,AQ18)=0,ISNUMBER(AT18)),"",IF(OR(AO18="M",AR18="M"),"M",IF(AND(AO18=AR18,OR(AO18="X",AO18="W",AO18="Z")),UPPER(AO18),""))) &lt;&gt; AU18</formula>
    </cfRule>
  </conditionalFormatting>
  <conditionalFormatting sqref="V25 Y25 AB23 AE25 AH25 AK25 AN25 AQ25 AT25 AW25 AB25">
    <cfRule type="expression" dxfId="339" priority="32">
      <formula xml:space="preserve"> OR(AND(V23=0,V23&lt;&gt;"",W23&lt;&gt;"Z",W23&lt;&gt;""),AND(V23&gt;0,V23&lt;&gt;"",W23&lt;&gt;"W",W23&lt;&gt;""),AND(V23="", W23="W"))</formula>
    </cfRule>
  </conditionalFormatting>
  <conditionalFormatting sqref="W23:W25 Z23:Z25 AC23 AF23:AF25 AI23:AI25 AL23:AL25 AO23:AO25 AR23:AR25 AU25 AX23:AX25 AC25">
    <cfRule type="expression" dxfId="338" priority="31">
      <formula xml:space="preserve"> OR(AND(V23=0,V23&lt;&gt;"",W23&lt;&gt;"Z",W23&lt;&gt;""),AND(V23&gt;0,V23&lt;&gt;"",W23&lt;&gt;"W",W23&lt;&gt;""),AND(V23="", W23="W"))</formula>
    </cfRule>
  </conditionalFormatting>
  <conditionalFormatting sqref="X23:X25 AA23:AA25 AD23 AG23:AG25 AJ23:AJ25 AM23:AM25 AP23:AP25 AS23:AS25 AV25 AY23:AY25 AD25">
    <cfRule type="expression" dxfId="337" priority="30">
      <formula xml:space="preserve"> AND(OR(W23="X",W23="W"),X23="")</formula>
    </cfRule>
  </conditionalFormatting>
  <conditionalFormatting sqref="V25 Y25 AB25 AE25 AH25 AK25 AN25 AQ25 AT25 AW25">
    <cfRule type="expression" dxfId="336" priority="33">
      <formula>OR(AND(W23="X",W24="X"),AND(W23="M",W24="M"))</formula>
    </cfRule>
    <cfRule type="expression" dxfId="335" priority="34">
      <formula>IF(OR(AND(V23="",W23=""),AND(V24="",W24=""),AND(W23="X",W24="X"),OR(W23="M",W24="M")),"",SUM(V23,V24)) &lt;&gt; V25</formula>
    </cfRule>
  </conditionalFormatting>
  <conditionalFormatting sqref="AC25 AU25 AF25 AI25 AL25 AO25 AR25 AX25">
    <cfRule type="expression" dxfId="334" priority="35">
      <formula>OR(AND(W23="X",W24="X"),AND(W23="M",W24="M"))</formula>
    </cfRule>
    <cfRule type="expression" dxfId="333" priority="36">
      <formula>IF(AND(OR(AND(AC23="M",AC24="M"),AND(AC23="X",AC24="X")),SUM(AB23,AB24)=0,ISNUMBER(AB25)),"",IF(OR(AC23="M",AC24="M"),"M",IF(AND(AC23=AC24,OR(AC23="X",AC23="W",AC23="Z")),UPPER(AC23),""))) &lt;&gt; AC25</formula>
    </cfRule>
  </conditionalFormatting>
  <conditionalFormatting sqref="AB23">
    <cfRule type="expression" dxfId="332" priority="37">
      <formula>OR(AND(W23="X",Z23="X"),AND(W23="M",Z23="M"))</formula>
    </cfRule>
    <cfRule type="expression" dxfId="331" priority="38">
      <formula>IF(OR(EXACT(V23,W23),EXACT(Y23,Z23),AND(W23="X",Z23="X"),OR(W23="M",Z23="M")),"",SUM(V23,Y23)) &lt;&gt; AB23</formula>
    </cfRule>
  </conditionalFormatting>
  <conditionalFormatting sqref="AC23">
    <cfRule type="expression" dxfId="330" priority="39">
      <formula>OR(AND(W23="X",Z23="X"),AND(W23="M",Z23="M"))</formula>
    </cfRule>
  </conditionalFormatting>
  <conditionalFormatting sqref="AC23">
    <cfRule type="expression" dxfId="329" priority="40">
      <formula>IF(AND(OR(AND(W23="M",Z23="M"),AND(W23="X",Z23="X")),SUM(V23,Y23)=0,ISNUMBER(AB23)),"",IF(OR(W23="M",Z23="M"),"M",IF(AND(W23=Z23,OR(W23="X",W23="W",W23="Z")),UPPER(W23),""))) &lt;&gt; AC23</formula>
    </cfRule>
  </conditionalFormatting>
  <conditionalFormatting sqref="W25 Z25 AC25 AF25 AI25 AL25 AO25 AR25 AU25 AX25">
    <cfRule type="expression" dxfId="328" priority="41">
      <formula>OR(AND(P23="X",P24="X"),AND(P23="M",P24="M"))</formula>
    </cfRule>
    <cfRule type="expression" dxfId="327" priority="42">
      <formula>IF(AND(OR(AND(W23="M",W24="M"),AND(W23="X",W24="X")),SUM(V23,V24)=0,ISNUMBER(V25)),"",IF(OR(W23="M",W24="M"),"M",IF(AND(W23=W24,OR(W23="X",W23="W",W23="Z")),UPPER(W23),""))) &lt;&gt; W25</formula>
    </cfRule>
  </conditionalFormatting>
  <conditionalFormatting sqref="AB24">
    <cfRule type="expression" dxfId="326" priority="25">
      <formula xml:space="preserve"> OR(AND(AB24=0,AB24&lt;&gt;"",AC24&lt;&gt;"Z",AC24&lt;&gt;""),AND(AB24&gt;0,AB24&lt;&gt;"",AC24&lt;&gt;"W",AC24&lt;&gt;""),AND(AB24="", AC24="W"))</formula>
    </cfRule>
  </conditionalFormatting>
  <conditionalFormatting sqref="AC24">
    <cfRule type="expression" dxfId="325" priority="24">
      <formula xml:space="preserve"> OR(AND(AB24=0,AB24&lt;&gt;"",AC24&lt;&gt;"Z",AC24&lt;&gt;""),AND(AB24&gt;0,AB24&lt;&gt;"",AC24&lt;&gt;"W",AC24&lt;&gt;""),AND(AB24="", AC24="W"))</formula>
    </cfRule>
  </conditionalFormatting>
  <conditionalFormatting sqref="AD24">
    <cfRule type="expression" dxfId="324" priority="23">
      <formula xml:space="preserve"> AND(OR(AC24="X",AC24="W"),AD24="")</formula>
    </cfRule>
  </conditionalFormatting>
  <conditionalFormatting sqref="AB24">
    <cfRule type="expression" dxfId="323" priority="26">
      <formula>OR(AND(W24="X",Z24="X"),AND(W24="M",Z24="M"))</formula>
    </cfRule>
    <cfRule type="expression" dxfId="322" priority="27">
      <formula>IF(OR(EXACT(V24,W24),EXACT(Y24,Z24),AND(W24="X",Z24="X"),OR(W24="M",Z24="M")),"",SUM(V24,Y24)) &lt;&gt; AB24</formula>
    </cfRule>
  </conditionalFormatting>
  <conditionalFormatting sqref="AC24">
    <cfRule type="expression" dxfId="321" priority="28">
      <formula>OR(AND(W24="X",Z24="X"),AND(W24="M",Z24="M"))</formula>
    </cfRule>
  </conditionalFormatting>
  <conditionalFormatting sqref="AC24">
    <cfRule type="expression" dxfId="320" priority="29">
      <formula>IF(AND(OR(AND(W24="M",Z24="M"),AND(W24="X",Z24="X")),SUM(V24,Y24)=0,ISNUMBER(AB24)),"",IF(OR(W24="M",Z24="M"),"M",IF(AND(W24=Z24,OR(W24="X",W24="W",W24="Z")),UPPER(W24),""))) &lt;&gt; AC24</formula>
    </cfRule>
  </conditionalFormatting>
  <conditionalFormatting sqref="AT23">
    <cfRule type="expression" dxfId="319" priority="18">
      <formula xml:space="preserve"> OR(AND(AT23=0,AT23&lt;&gt;"",AU23&lt;&gt;"Z",AU23&lt;&gt;""),AND(AT23&gt;0,AT23&lt;&gt;"",AU23&lt;&gt;"W",AU23&lt;&gt;""),AND(AT23="", AU23="W"))</formula>
    </cfRule>
  </conditionalFormatting>
  <conditionalFormatting sqref="AU23">
    <cfRule type="expression" dxfId="318" priority="17">
      <formula xml:space="preserve"> OR(AND(AT23=0,AT23&lt;&gt;"",AU23&lt;&gt;"Z",AU23&lt;&gt;""),AND(AT23&gt;0,AT23&lt;&gt;"",AU23&lt;&gt;"W",AU23&lt;&gt;""),AND(AT23="", AU23="W"))</formula>
    </cfRule>
  </conditionalFormatting>
  <conditionalFormatting sqref="AV23">
    <cfRule type="expression" dxfId="317" priority="16">
      <formula xml:space="preserve"> AND(OR(AU23="X",AU23="W"),AV23="")</formula>
    </cfRule>
  </conditionalFormatting>
  <conditionalFormatting sqref="AT23">
    <cfRule type="expression" dxfId="316" priority="19">
      <formula>OR(AND(AO23="X",AR23="X"),AND(AO23="M",AR23="M"))</formula>
    </cfRule>
    <cfRule type="expression" dxfId="315" priority="20">
      <formula>IF(OR(EXACT(AN23,AO23),EXACT(AQ23,AR23),AND(AO23="X",AR23="X"),OR(AO23="M",AR23="M")),"",SUM(AN23,AQ23)) &lt;&gt; AT23</formula>
    </cfRule>
  </conditionalFormatting>
  <conditionalFormatting sqref="AU23">
    <cfRule type="expression" dxfId="314" priority="21">
      <formula>OR(AND(AO23="X",AR23="X"),AND(AO23="M",AR23="M"))</formula>
    </cfRule>
  </conditionalFormatting>
  <conditionalFormatting sqref="AU23">
    <cfRule type="expression" dxfId="313" priority="22">
      <formula>IF(AND(OR(AND(AO23="M",AR23="M"),AND(AO23="X",AR23="X")),SUM(AN23,AQ23)=0,ISNUMBER(AT23)),"",IF(OR(AO23="M",AR23="M"),"M",IF(AND(AO23=AR23,OR(AO23="X",AO23="W",AO23="Z")),UPPER(AO23),""))) &lt;&gt; AU23</formula>
    </cfRule>
  </conditionalFormatting>
  <conditionalFormatting sqref="AT24">
    <cfRule type="expression" dxfId="312" priority="11">
      <formula xml:space="preserve"> OR(AND(AT24=0,AT24&lt;&gt;"",AU24&lt;&gt;"Z",AU24&lt;&gt;""),AND(AT24&gt;0,AT24&lt;&gt;"",AU24&lt;&gt;"W",AU24&lt;&gt;""),AND(AT24="", AU24="W"))</formula>
    </cfRule>
  </conditionalFormatting>
  <conditionalFormatting sqref="AU24">
    <cfRule type="expression" dxfId="311" priority="10">
      <formula xml:space="preserve"> OR(AND(AT24=0,AT24&lt;&gt;"",AU24&lt;&gt;"Z",AU24&lt;&gt;""),AND(AT24&gt;0,AT24&lt;&gt;"",AU24&lt;&gt;"W",AU24&lt;&gt;""),AND(AT24="", AU24="W"))</formula>
    </cfRule>
  </conditionalFormatting>
  <conditionalFormatting sqref="AV24">
    <cfRule type="expression" dxfId="310" priority="9">
      <formula xml:space="preserve"> AND(OR(AU24="X",AU24="W"),AV24="")</formula>
    </cfRule>
  </conditionalFormatting>
  <conditionalFormatting sqref="AT24">
    <cfRule type="expression" dxfId="309" priority="12">
      <formula>OR(AND(AO24="X",AR24="X"),AND(AO24="M",AR24="M"))</formula>
    </cfRule>
    <cfRule type="expression" dxfId="308" priority="13">
      <formula>IF(OR(EXACT(AN24,AO24),EXACT(AQ24,AR24),AND(AO24="X",AR24="X"),OR(AO24="M",AR24="M")),"",SUM(AN24,AQ24)) &lt;&gt; AT24</formula>
    </cfRule>
  </conditionalFormatting>
  <conditionalFormatting sqref="AU24">
    <cfRule type="expression" dxfId="307" priority="14">
      <formula>OR(AND(AO24="X",AR24="X"),AND(AO24="M",AR24="M"))</formula>
    </cfRule>
  </conditionalFormatting>
  <conditionalFormatting sqref="AU24">
    <cfRule type="expression" dxfId="306" priority="15">
      <formula>IF(AND(OR(AND(AO24="M",AR24="M"),AND(AO24="X",AR24="X")),SUM(AN24,AQ24)=0,ISNUMBER(AT24)),"",IF(OR(AO24="M",AR24="M"),"M",IF(AND(AO24=AR24,OR(AO24="X",AO24="W",AO24="Z")),UPPER(AO24),""))) &lt;&gt; AU24</formula>
    </cfRule>
  </conditionalFormatting>
  <conditionalFormatting sqref="V23:V24">
    <cfRule type="expression" dxfId="51" priority="8">
      <formula xml:space="preserve"> OR(AND(V23=0,V23&lt;&gt;"",W23&lt;&gt;"Z",W23&lt;&gt;""),AND(V23&gt;0,V23&lt;&gt;"",W23&lt;&gt;"W",W23&lt;&gt;""),AND(V23="", W23="W"))</formula>
    </cfRule>
  </conditionalFormatting>
  <conditionalFormatting sqref="Y23:Y24">
    <cfRule type="expression" dxfId="50" priority="7">
      <formula xml:space="preserve"> OR(AND(Y23=0,Y23&lt;&gt;"",Z23&lt;&gt;"Z",Z23&lt;&gt;""),AND(Y23&gt;0,Y23&lt;&gt;"",Z23&lt;&gt;"W",Z23&lt;&gt;""),AND(Y23="", Z23="W"))</formula>
    </cfRule>
  </conditionalFormatting>
  <conditionalFormatting sqref="AE23:AE24">
    <cfRule type="expression" dxfId="49" priority="6">
      <formula xml:space="preserve"> OR(AND(AE23=0,AE23&lt;&gt;"",AF23&lt;&gt;"Z",AF23&lt;&gt;""),AND(AE23&gt;0,AE23&lt;&gt;"",AF23&lt;&gt;"W",AF23&lt;&gt;""),AND(AE23="", AF23="W"))</formula>
    </cfRule>
  </conditionalFormatting>
  <conditionalFormatting sqref="AH23:AH24">
    <cfRule type="expression" dxfId="48" priority="5">
      <formula xml:space="preserve"> OR(AND(AH23=0,AH23&lt;&gt;"",AI23&lt;&gt;"Z",AI23&lt;&gt;""),AND(AH23&gt;0,AH23&lt;&gt;"",AI23&lt;&gt;"W",AI23&lt;&gt;""),AND(AH23="", AI23="W"))</formula>
    </cfRule>
  </conditionalFormatting>
  <conditionalFormatting sqref="AK23:AK24">
    <cfRule type="expression" dxfId="47" priority="4">
      <formula xml:space="preserve"> OR(AND(AK23=0,AK23&lt;&gt;"",AL23&lt;&gt;"Z",AL23&lt;&gt;""),AND(AK23&gt;0,AK23&lt;&gt;"",AL23&lt;&gt;"W",AL23&lt;&gt;""),AND(AK23="", AL23="W"))</formula>
    </cfRule>
  </conditionalFormatting>
  <conditionalFormatting sqref="AN23:AN24">
    <cfRule type="expression" dxfId="46" priority="3">
      <formula xml:space="preserve"> OR(AND(AN23=0,AN23&lt;&gt;"",AO23&lt;&gt;"Z",AO23&lt;&gt;""),AND(AN23&gt;0,AN23&lt;&gt;"",AO23&lt;&gt;"W",AO23&lt;&gt;""),AND(AN23="", AO23="W"))</formula>
    </cfRule>
  </conditionalFormatting>
  <conditionalFormatting sqref="AQ23:AQ24">
    <cfRule type="expression" dxfId="45" priority="2">
      <formula xml:space="preserve"> OR(AND(AQ23=0,AQ23&lt;&gt;"",AR23&lt;&gt;"Z",AR23&lt;&gt;""),AND(AQ23&gt;0,AQ23&lt;&gt;"",AR23&lt;&gt;"W",AR23&lt;&gt;""),AND(AQ23="", AR23="W"))</formula>
    </cfRule>
  </conditionalFormatting>
  <conditionalFormatting sqref="AW23:AW24">
    <cfRule type="expression" dxfId="44" priority="1">
      <formula xml:space="preserve"> OR(AND(AW23=0,AW23&lt;&gt;"",AX23&lt;&gt;"Z",AX23&lt;&gt;""),AND(AW23&gt;0,AW23&lt;&gt;"",AX23&lt;&gt;"W",AX23&lt;&gt;""),AND(AW23="", AX23="W"))</formula>
    </cfRule>
  </conditionalFormatting>
  <dataValidations count="4">
    <dataValidation allowBlank="1" showInputMessage="1" showErrorMessage="1" sqref="V26:AY1048576 Q12:Q1048576 AZ1:XFD1048576 R1:U1048576 G1:Q11 V1:AY13 A1:F1048576 G26:P1048576 O14:O25 G12:N25" xr:uid="{00000000-0002-0000-0900-000000000000}"/>
    <dataValidation type="decimal" operator="greaterThanOrEqual" allowBlank="1" showInputMessage="1" showErrorMessage="1" errorTitle="Invalid input" error="Please enter a numeric value" sqref="V14:V25 Y14:Y25 AB14:AB25 AE14:AE25 AH14:AH25 AK14:AK25 AN14:AN25 AQ14:AQ25 AT14:AT25 AW14:AW25" xr:uid="{00000000-0002-0000-0900-000001000000}">
      <formula1>0</formula1>
    </dataValidation>
    <dataValidation type="list" allowBlank="1" showDropDown="1" showInputMessage="1" showErrorMessage="1" errorTitle="Invalid input" error="Please enter one of the following codes (capital letters only):_x000a_Z - Not applicable_x000a_M - Missing_x000a_X - Included in another category_x000a_W - Includes another category" sqref="W14:W25 Z14:Z25 AC14:AC25 AF14:AF25 AI14:AI25 AL14:AL25 AO14:AO25 AR14:AR25 AU14:AU25 AX14:AX25" xr:uid="{00000000-0002-0000-0900-000002000000}">
      <formula1>"Z,M,X,W"</formula1>
    </dataValidation>
    <dataValidation type="textLength" allowBlank="1" showInputMessage="1" showErrorMessage="1" errorTitle="Invalid input" error="The length of the text should be between 2 and 500 characters" sqref="X14:X25 AA14:AA25 AD14:AD25 AG14:AG25 AJ14:AJ25 AM14:AM25 AP14:AP25 AS14:AS25 AV14:AV25 AY14:AY25" xr:uid="{00000000-0002-0000-0900-000003000000}">
      <formula1>2</formula1>
      <formula2>500</formula2>
    </dataValidation>
  </dataValidations>
  <pageMargins left="0.7" right="0.7" top="0.75" bottom="0.75" header="0.3" footer="0.3"/>
  <pageSetup scale="46" orientation="landscape" r:id="rId1"/>
  <headerFooter>
    <oddFooter>&amp;C&amp;P&amp;R&amp;F</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BW47"/>
  <sheetViews>
    <sheetView showGridLines="0" topLeftCell="C1" zoomScaleNormal="100" zoomScaleSheetLayoutView="70" workbookViewId="0">
      <pane xSplit="19" ySplit="13" topLeftCell="V23" activePane="bottomRight" state="frozen"/>
      <selection activeCell="C1" sqref="C1"/>
      <selection pane="topRight" activeCell="V1" sqref="V1"/>
      <selection pane="bottomLeft" activeCell="C14" sqref="C14"/>
      <selection pane="bottomRight" activeCell="AW34" sqref="AW34:AW35"/>
    </sheetView>
  </sheetViews>
  <sheetFormatPr defaultColWidth="11.42578125" defaultRowHeight="15" x14ac:dyDescent="0.25"/>
  <cols>
    <col min="1" max="1" width="18.28515625" style="141" hidden="1" customWidth="1"/>
    <col min="2" max="2" width="6.85546875" style="141" hidden="1" customWidth="1"/>
    <col min="3" max="3" width="5.7109375" style="141" customWidth="1"/>
    <col min="4" max="4" width="14.140625" style="141" customWidth="1"/>
    <col min="5" max="5" width="21.42578125" style="141" customWidth="1"/>
    <col min="6" max="6" width="21.7109375" style="141" bestFit="1" customWidth="1"/>
    <col min="7" max="7" width="15.5703125" style="141" hidden="1" customWidth="1"/>
    <col min="8" max="8" width="3" style="141" hidden="1" customWidth="1"/>
    <col min="9" max="9" width="8.28515625" style="141" hidden="1" customWidth="1"/>
    <col min="10" max="10" width="3" style="141" hidden="1" customWidth="1"/>
    <col min="11" max="11" width="5.28515625" style="141" hidden="1" customWidth="1"/>
    <col min="12" max="12" width="3.7109375" style="141" hidden="1" customWidth="1"/>
    <col min="13" max="13" width="3" style="141" hidden="1" customWidth="1"/>
    <col min="14" max="14" width="4.140625" style="141" hidden="1" customWidth="1"/>
    <col min="15" max="15" width="5.140625" style="141" hidden="1" customWidth="1"/>
    <col min="16" max="17" width="3" style="141" hidden="1" customWidth="1"/>
    <col min="18" max="20" width="4.140625" style="141" hidden="1" customWidth="1"/>
    <col min="21" max="21" width="11.42578125" style="141" hidden="1" customWidth="1"/>
    <col min="22" max="22" width="12.7109375" style="141" customWidth="1"/>
    <col min="23" max="23" width="2.7109375" style="141" customWidth="1"/>
    <col min="24" max="24" width="5.7109375" style="141" customWidth="1"/>
    <col min="25" max="25" width="12.7109375" style="141" customWidth="1"/>
    <col min="26" max="26" width="2.7109375" style="141" customWidth="1"/>
    <col min="27" max="27" width="5.7109375" style="141" customWidth="1"/>
    <col min="28" max="28" width="12.7109375" style="141" customWidth="1"/>
    <col min="29" max="29" width="2.7109375" style="141" customWidth="1"/>
    <col min="30" max="30" width="5.7109375" style="141" customWidth="1"/>
    <col min="31" max="31" width="12.7109375" style="141" customWidth="1"/>
    <col min="32" max="32" width="2.7109375" style="141" customWidth="1"/>
    <col min="33" max="33" width="5.7109375" style="141" customWidth="1"/>
    <col min="34" max="34" width="12.7109375" style="141" customWidth="1"/>
    <col min="35" max="35" width="2.7109375" style="141" customWidth="1"/>
    <col min="36" max="36" width="5.7109375" style="141" customWidth="1"/>
    <col min="37" max="37" width="12.7109375" style="141" customWidth="1"/>
    <col min="38" max="38" width="2.7109375" style="141" customWidth="1"/>
    <col min="39" max="39" width="5.7109375" style="141" customWidth="1"/>
    <col min="40" max="40" width="12.7109375" style="141" customWidth="1"/>
    <col min="41" max="41" width="2.7109375" style="141" customWidth="1"/>
    <col min="42" max="42" width="5.7109375" style="141" customWidth="1"/>
    <col min="43" max="43" width="12.7109375" style="141" customWidth="1"/>
    <col min="44" max="44" width="2.7109375" style="141" customWidth="1"/>
    <col min="45" max="45" width="5.7109375" style="141" customWidth="1"/>
    <col min="46" max="46" width="12.7109375" style="141" customWidth="1"/>
    <col min="47" max="47" width="2.7109375" style="141" customWidth="1"/>
    <col min="48" max="48" width="5.7109375" style="141" customWidth="1"/>
    <col min="49" max="49" width="12.7109375" style="141" customWidth="1"/>
    <col min="50" max="50" width="2.7109375" style="141" customWidth="1"/>
    <col min="51" max="52" width="5.7109375" style="141" customWidth="1"/>
    <col min="53" max="16384" width="11.42578125" style="141"/>
  </cols>
  <sheetData>
    <row r="1" spans="1:75" ht="45" customHeight="1" x14ac:dyDescent="0.25">
      <c r="A1" s="220" t="s">
        <v>139</v>
      </c>
      <c r="B1" s="221" t="s">
        <v>180</v>
      </c>
      <c r="C1" s="222"/>
      <c r="D1" s="223" t="s">
        <v>719</v>
      </c>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c r="AK1" s="223"/>
      <c r="AL1" s="223"/>
      <c r="AM1" s="223"/>
      <c r="AN1" s="223"/>
      <c r="AO1" s="223"/>
      <c r="AP1" s="223"/>
      <c r="AQ1" s="223"/>
      <c r="AR1" s="223"/>
      <c r="AS1" s="223"/>
      <c r="AT1" s="223"/>
      <c r="AU1" s="223"/>
      <c r="AV1" s="223"/>
      <c r="AW1" s="223"/>
      <c r="AX1" s="223"/>
      <c r="AY1" s="223"/>
      <c r="AZ1" s="223"/>
      <c r="BI1" s="2"/>
      <c r="BJ1" s="2"/>
      <c r="BK1" s="2"/>
      <c r="BL1" s="2"/>
      <c r="BM1" s="2"/>
      <c r="BN1" s="2"/>
      <c r="BO1" s="2"/>
      <c r="BP1" s="2"/>
      <c r="BQ1" s="2"/>
      <c r="BR1" s="2"/>
      <c r="BS1" s="2"/>
      <c r="BT1" s="2"/>
      <c r="BU1" s="2"/>
      <c r="BV1" s="2"/>
      <c r="BW1" s="2"/>
    </row>
    <row r="2" spans="1:75" ht="3.75" customHeight="1" x14ac:dyDescent="0.25">
      <c r="A2" s="220" t="s">
        <v>122</v>
      </c>
      <c r="B2" s="221" t="str">
        <f>VLOOKUP(VAL_A1!$B$2,VAL_Drop_Down_Lists!$A$3:$B$214,2,FALSE)</f>
        <v>_X</v>
      </c>
      <c r="C2" s="349"/>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224"/>
      <c r="AI2" s="224"/>
      <c r="AJ2" s="224"/>
      <c r="AK2" s="224"/>
      <c r="AL2" s="224"/>
      <c r="AM2" s="224"/>
      <c r="AN2" s="224"/>
      <c r="AO2" s="224"/>
      <c r="AP2" s="224"/>
      <c r="AQ2" s="224"/>
      <c r="AR2" s="224"/>
      <c r="AS2" s="224"/>
      <c r="AT2" s="224"/>
      <c r="AU2" s="224"/>
      <c r="AV2" s="224"/>
      <c r="AW2" s="224"/>
      <c r="AX2" s="224"/>
      <c r="AY2" s="224"/>
      <c r="AZ2" s="349"/>
      <c r="BI2" s="2"/>
      <c r="BJ2" s="2"/>
      <c r="BK2" s="2"/>
      <c r="BL2" s="2"/>
      <c r="BM2" s="2"/>
      <c r="BN2" s="2"/>
      <c r="BO2" s="2"/>
      <c r="BP2" s="2"/>
      <c r="BQ2" s="2"/>
      <c r="BR2" s="2"/>
      <c r="BS2" s="2"/>
      <c r="BT2" s="2"/>
      <c r="BU2" s="2"/>
      <c r="BV2" s="2"/>
      <c r="BW2" s="2"/>
    </row>
    <row r="3" spans="1:75" ht="33" customHeight="1" x14ac:dyDescent="0.25">
      <c r="A3" s="220" t="s">
        <v>142</v>
      </c>
      <c r="B3" s="225" t="str">
        <f>IF(VAL_A1!$H$33&lt;&gt;"", YEAR(VAL_A1!$H$33),"")</f>
        <v/>
      </c>
      <c r="C3" s="349"/>
      <c r="D3" s="487" t="s">
        <v>4617</v>
      </c>
      <c r="E3" s="487"/>
      <c r="F3" s="487"/>
      <c r="G3" s="226"/>
      <c r="H3" s="226"/>
      <c r="I3" s="226"/>
      <c r="J3" s="226"/>
      <c r="K3" s="226"/>
      <c r="L3" s="226"/>
      <c r="M3" s="226"/>
      <c r="N3" s="226"/>
      <c r="O3" s="226"/>
      <c r="P3" s="226"/>
      <c r="Q3" s="226"/>
      <c r="R3" s="226"/>
      <c r="S3" s="226"/>
      <c r="T3" s="226"/>
      <c r="U3" s="226"/>
      <c r="V3" s="486" t="s">
        <v>18</v>
      </c>
      <c r="W3" s="486"/>
      <c r="X3" s="486"/>
      <c r="Y3" s="486"/>
      <c r="Z3" s="486"/>
      <c r="AA3" s="486"/>
      <c r="AB3" s="486"/>
      <c r="AC3" s="486"/>
      <c r="AD3" s="486"/>
      <c r="AE3" s="511" t="s">
        <v>19</v>
      </c>
      <c r="AF3" s="511"/>
      <c r="AG3" s="511"/>
      <c r="AH3" s="511" t="s">
        <v>618</v>
      </c>
      <c r="AI3" s="511"/>
      <c r="AJ3" s="511"/>
      <c r="AK3" s="511" t="s">
        <v>619</v>
      </c>
      <c r="AL3" s="511"/>
      <c r="AM3" s="511"/>
      <c r="AN3" s="511" t="s">
        <v>20</v>
      </c>
      <c r="AO3" s="511"/>
      <c r="AP3" s="511"/>
      <c r="AQ3" s="511"/>
      <c r="AR3" s="511"/>
      <c r="AS3" s="511"/>
      <c r="AT3" s="511"/>
      <c r="AU3" s="511"/>
      <c r="AV3" s="511"/>
      <c r="AW3" s="511" t="s">
        <v>21</v>
      </c>
      <c r="AX3" s="511"/>
      <c r="AY3" s="511"/>
      <c r="AZ3" s="349"/>
      <c r="BI3" s="2"/>
      <c r="BJ3" s="2"/>
      <c r="BK3" s="2"/>
      <c r="BL3" s="2"/>
      <c r="BM3" s="2"/>
      <c r="BN3" s="2"/>
      <c r="BO3" s="2"/>
      <c r="BP3" s="2"/>
      <c r="BQ3" s="2"/>
      <c r="BR3" s="2"/>
      <c r="BS3" s="2"/>
      <c r="BT3" s="2"/>
      <c r="BU3" s="2"/>
      <c r="BV3" s="2"/>
      <c r="BW3" s="2"/>
    </row>
    <row r="4" spans="1:75" ht="45" customHeight="1" x14ac:dyDescent="0.25">
      <c r="A4" s="220" t="s">
        <v>143</v>
      </c>
      <c r="B4" s="225" t="str">
        <f>IF(VAL_A1!$H$34&lt;&gt;"", YEAR(VAL_A1!$H$34),"")</f>
        <v/>
      </c>
      <c r="C4" s="349"/>
      <c r="D4" s="487"/>
      <c r="E4" s="487"/>
      <c r="F4" s="487"/>
      <c r="G4" s="226"/>
      <c r="H4" s="226"/>
      <c r="I4" s="226"/>
      <c r="J4" s="226"/>
      <c r="K4" s="226"/>
      <c r="L4" s="226"/>
      <c r="M4" s="226"/>
      <c r="N4" s="226"/>
      <c r="O4" s="226"/>
      <c r="P4" s="226"/>
      <c r="Q4" s="226"/>
      <c r="R4" s="226"/>
      <c r="S4" s="226"/>
      <c r="T4" s="226"/>
      <c r="U4" s="226"/>
      <c r="V4" s="511" t="s">
        <v>22</v>
      </c>
      <c r="W4" s="511"/>
      <c r="X4" s="511"/>
      <c r="Y4" s="511" t="s">
        <v>23</v>
      </c>
      <c r="Z4" s="511"/>
      <c r="AA4" s="511"/>
      <c r="AB4" s="524" t="s">
        <v>24</v>
      </c>
      <c r="AC4" s="524"/>
      <c r="AD4" s="524"/>
      <c r="AE4" s="511" t="s">
        <v>24</v>
      </c>
      <c r="AF4" s="511"/>
      <c r="AG4" s="511"/>
      <c r="AH4" s="511" t="s">
        <v>24</v>
      </c>
      <c r="AI4" s="511"/>
      <c r="AJ4" s="511"/>
      <c r="AK4" s="511" t="s">
        <v>24</v>
      </c>
      <c r="AL4" s="511"/>
      <c r="AM4" s="511"/>
      <c r="AN4" s="511" t="s">
        <v>25</v>
      </c>
      <c r="AO4" s="511"/>
      <c r="AP4" s="511"/>
      <c r="AQ4" s="511" t="s">
        <v>26</v>
      </c>
      <c r="AR4" s="511"/>
      <c r="AS4" s="511"/>
      <c r="AT4" s="524" t="s">
        <v>24</v>
      </c>
      <c r="AU4" s="524"/>
      <c r="AV4" s="524"/>
      <c r="AW4" s="511" t="s">
        <v>24</v>
      </c>
      <c r="AX4" s="511"/>
      <c r="AY4" s="511"/>
      <c r="AZ4" s="349"/>
      <c r="BI4" s="2"/>
      <c r="BJ4" s="2"/>
      <c r="BK4" s="2"/>
      <c r="BL4" s="2"/>
      <c r="BM4" s="2"/>
      <c r="BN4" s="2"/>
      <c r="BO4" s="2"/>
      <c r="BP4" s="2"/>
      <c r="BQ4" s="2"/>
      <c r="BR4" s="2"/>
      <c r="BS4" s="2"/>
      <c r="BT4" s="2"/>
      <c r="BU4" s="2"/>
      <c r="BV4" s="2"/>
      <c r="BW4" s="2"/>
    </row>
    <row r="5" spans="1:75" x14ac:dyDescent="0.25">
      <c r="A5" s="220" t="s">
        <v>196</v>
      </c>
      <c r="B5" s="221" t="s">
        <v>14</v>
      </c>
      <c r="C5" s="349"/>
      <c r="D5" s="487"/>
      <c r="E5" s="487"/>
      <c r="F5" s="487"/>
      <c r="G5" s="226"/>
      <c r="H5" s="226"/>
      <c r="I5" s="226"/>
      <c r="J5" s="226"/>
      <c r="K5" s="226"/>
      <c r="L5" s="226"/>
      <c r="M5" s="226"/>
      <c r="N5" s="226"/>
      <c r="O5" s="226"/>
      <c r="P5" s="226"/>
      <c r="Q5" s="226"/>
      <c r="R5" s="226"/>
      <c r="S5" s="226"/>
      <c r="T5" s="226"/>
      <c r="U5" s="226"/>
      <c r="V5" s="511" t="s">
        <v>27</v>
      </c>
      <c r="W5" s="511"/>
      <c r="X5" s="511"/>
      <c r="Y5" s="511" t="s">
        <v>28</v>
      </c>
      <c r="Z5" s="511"/>
      <c r="AA5" s="511"/>
      <c r="AB5" s="524" t="s">
        <v>29</v>
      </c>
      <c r="AC5" s="524"/>
      <c r="AD5" s="524"/>
      <c r="AE5" s="511" t="s">
        <v>30</v>
      </c>
      <c r="AF5" s="511"/>
      <c r="AG5" s="511"/>
      <c r="AH5" s="511" t="s">
        <v>33</v>
      </c>
      <c r="AI5" s="511"/>
      <c r="AJ5" s="511"/>
      <c r="AK5" s="511" t="s">
        <v>36</v>
      </c>
      <c r="AL5" s="511"/>
      <c r="AM5" s="511"/>
      <c r="AN5" s="511" t="s">
        <v>37</v>
      </c>
      <c r="AO5" s="511"/>
      <c r="AP5" s="511"/>
      <c r="AQ5" s="511" t="s">
        <v>38</v>
      </c>
      <c r="AR5" s="511"/>
      <c r="AS5" s="511"/>
      <c r="AT5" s="524" t="s">
        <v>39</v>
      </c>
      <c r="AU5" s="524"/>
      <c r="AV5" s="524"/>
      <c r="AW5" s="511" t="s">
        <v>42</v>
      </c>
      <c r="AX5" s="511"/>
      <c r="AY5" s="511"/>
      <c r="AZ5" s="349"/>
      <c r="BI5" s="2"/>
      <c r="BJ5" s="2"/>
      <c r="BK5" s="2"/>
      <c r="BL5" s="2"/>
      <c r="BM5" s="2"/>
      <c r="BN5" s="2"/>
      <c r="BO5" s="2"/>
      <c r="BP5" s="2"/>
      <c r="BQ5" s="2"/>
      <c r="BR5" s="2"/>
      <c r="BS5" s="2"/>
      <c r="BT5" s="2"/>
      <c r="BU5" s="2"/>
      <c r="BV5" s="2"/>
      <c r="BW5" s="2"/>
    </row>
    <row r="6" spans="1:75" hidden="1" x14ac:dyDescent="0.25">
      <c r="A6" s="220" t="s">
        <v>144</v>
      </c>
      <c r="B6" s="221"/>
      <c r="C6" s="349"/>
      <c r="D6" s="233"/>
      <c r="E6" s="233"/>
      <c r="F6" s="224"/>
      <c r="G6" s="227"/>
      <c r="H6" s="228"/>
      <c r="I6" s="228"/>
      <c r="J6" s="228"/>
      <c r="K6" s="228"/>
      <c r="L6" s="228"/>
      <c r="M6" s="228"/>
      <c r="N6" s="228"/>
      <c r="O6" s="228"/>
      <c r="P6" s="228"/>
      <c r="Q6" s="228"/>
      <c r="R6" s="228"/>
      <c r="S6" s="228"/>
      <c r="T6" s="228"/>
      <c r="U6" s="381" t="s">
        <v>134</v>
      </c>
      <c r="V6" s="381" t="s">
        <v>152</v>
      </c>
      <c r="W6" s="377"/>
      <c r="X6" s="382"/>
      <c r="Y6" s="381" t="s">
        <v>152</v>
      </c>
      <c r="Z6" s="377"/>
      <c r="AA6" s="382"/>
      <c r="AB6" s="381" t="s">
        <v>152</v>
      </c>
      <c r="AC6" s="377"/>
      <c r="AD6" s="382"/>
      <c r="AE6" s="381" t="s">
        <v>153</v>
      </c>
      <c r="AF6" s="377"/>
      <c r="AG6" s="382"/>
      <c r="AH6" s="381" t="s">
        <v>154</v>
      </c>
      <c r="AI6" s="377"/>
      <c r="AJ6" s="382"/>
      <c r="AK6" s="381" t="s">
        <v>155</v>
      </c>
      <c r="AL6" s="377"/>
      <c r="AM6" s="382"/>
      <c r="AN6" s="381" t="s">
        <v>156</v>
      </c>
      <c r="AO6" s="377"/>
      <c r="AP6" s="382"/>
      <c r="AQ6" s="381" t="s">
        <v>156</v>
      </c>
      <c r="AR6" s="377"/>
      <c r="AS6" s="382"/>
      <c r="AT6" s="381" t="s">
        <v>156</v>
      </c>
      <c r="AU6" s="377"/>
      <c r="AV6" s="382"/>
      <c r="AW6" s="381" t="s">
        <v>157</v>
      </c>
      <c r="AX6" s="377"/>
      <c r="AY6" s="382"/>
      <c r="AZ6" s="349"/>
      <c r="BI6" s="2"/>
      <c r="BJ6" s="2"/>
      <c r="BK6" s="2"/>
      <c r="BL6" s="2"/>
      <c r="BM6" s="2"/>
      <c r="BN6" s="2"/>
      <c r="BO6" s="2"/>
      <c r="BP6" s="2"/>
      <c r="BQ6" s="2"/>
      <c r="BR6" s="2"/>
      <c r="BS6" s="2"/>
      <c r="BT6" s="2"/>
      <c r="BU6" s="2"/>
      <c r="BV6" s="2"/>
      <c r="BW6" s="2"/>
    </row>
    <row r="7" spans="1:75" hidden="1" x14ac:dyDescent="0.25">
      <c r="A7" s="220" t="s">
        <v>136</v>
      </c>
      <c r="B7" s="225" t="str">
        <f>IF(VAL_A1!$H$34&lt;&gt;"", YEAR(VAL_A1!$H$34),"")</f>
        <v/>
      </c>
      <c r="C7" s="349"/>
      <c r="D7" s="233"/>
      <c r="E7" s="383"/>
      <c r="F7" s="233"/>
      <c r="G7" s="228"/>
      <c r="H7" s="525"/>
      <c r="I7" s="525"/>
      <c r="J7" s="525"/>
      <c r="K7" s="525"/>
      <c r="L7" s="525"/>
      <c r="M7" s="525"/>
      <c r="N7" s="526"/>
      <c r="O7" s="257"/>
      <c r="P7" s="257"/>
      <c r="Q7" s="257"/>
      <c r="R7" s="257"/>
      <c r="S7" s="257"/>
      <c r="T7" s="257"/>
      <c r="U7" s="381" t="s">
        <v>194</v>
      </c>
      <c r="V7" s="381" t="s">
        <v>150</v>
      </c>
      <c r="W7" s="377"/>
      <c r="X7" s="382"/>
      <c r="Y7" s="381" t="s">
        <v>151</v>
      </c>
      <c r="Z7" s="377"/>
      <c r="AA7" s="382"/>
      <c r="AB7" s="381" t="s">
        <v>14</v>
      </c>
      <c r="AC7" s="377"/>
      <c r="AD7" s="382"/>
      <c r="AE7" s="381" t="s">
        <v>14</v>
      </c>
      <c r="AF7" s="377"/>
      <c r="AG7" s="382"/>
      <c r="AH7" s="381" t="s">
        <v>14</v>
      </c>
      <c r="AI7" s="377"/>
      <c r="AJ7" s="382"/>
      <c r="AK7" s="381" t="s">
        <v>14</v>
      </c>
      <c r="AL7" s="377"/>
      <c r="AM7" s="382"/>
      <c r="AN7" s="381" t="s">
        <v>158</v>
      </c>
      <c r="AO7" s="377"/>
      <c r="AP7" s="382"/>
      <c r="AQ7" s="381" t="s">
        <v>159</v>
      </c>
      <c r="AR7" s="377"/>
      <c r="AS7" s="382"/>
      <c r="AT7" s="381" t="s">
        <v>14</v>
      </c>
      <c r="AU7" s="377"/>
      <c r="AV7" s="382"/>
      <c r="AW7" s="381" t="s">
        <v>14</v>
      </c>
      <c r="AX7" s="377"/>
      <c r="AY7" s="382"/>
      <c r="AZ7" s="349"/>
      <c r="BI7" s="2"/>
      <c r="BJ7" s="2"/>
      <c r="BK7" s="2"/>
      <c r="BL7" s="2"/>
      <c r="BM7" s="2"/>
      <c r="BN7" s="2"/>
      <c r="BO7" s="2"/>
      <c r="BP7" s="2"/>
      <c r="BQ7" s="2"/>
      <c r="BR7" s="2"/>
      <c r="BS7" s="2"/>
      <c r="BT7" s="2"/>
      <c r="BU7" s="2"/>
      <c r="BV7" s="2"/>
      <c r="BW7" s="2"/>
    </row>
    <row r="8" spans="1:75" hidden="1" x14ac:dyDescent="0.25">
      <c r="A8" s="220" t="s">
        <v>140</v>
      </c>
      <c r="B8" s="225" t="str">
        <f>IF(VAL_A1!$H$35&lt;&gt;"", YEAR(VAL_A1!$H$35),"")</f>
        <v/>
      </c>
      <c r="C8" s="349"/>
      <c r="D8" s="233"/>
      <c r="E8" s="383"/>
      <c r="F8" s="233"/>
      <c r="G8" s="228"/>
      <c r="H8" s="230"/>
      <c r="I8" s="230"/>
      <c r="J8" s="230"/>
      <c r="K8" s="230"/>
      <c r="L8" s="230"/>
      <c r="M8" s="230"/>
      <c r="N8" s="230"/>
      <c r="O8" s="230"/>
      <c r="P8" s="230"/>
      <c r="Q8" s="230"/>
      <c r="R8" s="230"/>
      <c r="S8" s="230"/>
      <c r="T8" s="230"/>
      <c r="U8" s="381" t="s">
        <v>195</v>
      </c>
      <c r="V8" s="381" t="s">
        <v>14</v>
      </c>
      <c r="W8" s="377"/>
      <c r="X8" s="382"/>
      <c r="Y8" s="381" t="s">
        <v>14</v>
      </c>
      <c r="Z8" s="377"/>
      <c r="AA8" s="382"/>
      <c r="AB8" s="381" t="s">
        <v>14</v>
      </c>
      <c r="AC8" s="377"/>
      <c r="AD8" s="382"/>
      <c r="AE8" s="381" t="s">
        <v>14</v>
      </c>
      <c r="AF8" s="377"/>
      <c r="AG8" s="382"/>
      <c r="AH8" s="381" t="s">
        <v>14</v>
      </c>
      <c r="AI8" s="377"/>
      <c r="AJ8" s="382"/>
      <c r="AK8" s="381" t="s">
        <v>14</v>
      </c>
      <c r="AL8" s="377"/>
      <c r="AM8" s="382"/>
      <c r="AN8" s="381" t="s">
        <v>14</v>
      </c>
      <c r="AO8" s="377"/>
      <c r="AP8" s="382"/>
      <c r="AQ8" s="381" t="s">
        <v>14</v>
      </c>
      <c r="AR8" s="377"/>
      <c r="AS8" s="382"/>
      <c r="AT8" s="381" t="s">
        <v>14</v>
      </c>
      <c r="AU8" s="377"/>
      <c r="AV8" s="382"/>
      <c r="AW8" s="381" t="s">
        <v>14</v>
      </c>
      <c r="AX8" s="377"/>
      <c r="AY8" s="382"/>
      <c r="AZ8" s="349"/>
      <c r="BI8" s="2"/>
      <c r="BJ8" s="2"/>
      <c r="BK8" s="2"/>
      <c r="BL8" s="2"/>
      <c r="BM8" s="2"/>
      <c r="BN8" s="2"/>
      <c r="BO8" s="2"/>
      <c r="BP8" s="2"/>
      <c r="BQ8" s="2"/>
      <c r="BR8" s="2"/>
      <c r="BS8" s="2"/>
      <c r="BT8" s="2"/>
      <c r="BU8" s="2"/>
      <c r="BV8" s="2"/>
      <c r="BW8" s="2"/>
    </row>
    <row r="9" spans="1:75" hidden="1" x14ac:dyDescent="0.25">
      <c r="A9" s="220" t="s">
        <v>141</v>
      </c>
      <c r="B9" s="221" t="s">
        <v>717</v>
      </c>
      <c r="C9" s="349"/>
      <c r="D9" s="233"/>
      <c r="E9" s="383"/>
      <c r="F9" s="233"/>
      <c r="G9" s="228"/>
      <c r="H9" s="230"/>
      <c r="I9" s="230"/>
      <c r="J9" s="230"/>
      <c r="K9" s="230"/>
      <c r="L9" s="230"/>
      <c r="M9" s="230"/>
      <c r="N9" s="230"/>
      <c r="O9" s="230"/>
      <c r="P9" s="230"/>
      <c r="Q9" s="230"/>
      <c r="R9" s="230"/>
      <c r="S9" s="230"/>
      <c r="T9" s="230"/>
      <c r="U9" s="381" t="s">
        <v>15</v>
      </c>
      <c r="V9" s="381" t="s">
        <v>14</v>
      </c>
      <c r="W9" s="377"/>
      <c r="X9" s="382"/>
      <c r="Y9" s="381" t="s">
        <v>14</v>
      </c>
      <c r="Z9" s="377"/>
      <c r="AA9" s="382"/>
      <c r="AB9" s="381" t="s">
        <v>14</v>
      </c>
      <c r="AC9" s="377"/>
      <c r="AD9" s="382"/>
      <c r="AE9" s="381" t="s">
        <v>14</v>
      </c>
      <c r="AF9" s="377"/>
      <c r="AG9" s="382"/>
      <c r="AH9" s="381" t="s">
        <v>14</v>
      </c>
      <c r="AI9" s="377"/>
      <c r="AJ9" s="382"/>
      <c r="AK9" s="381" t="s">
        <v>14</v>
      </c>
      <c r="AL9" s="377"/>
      <c r="AM9" s="382"/>
      <c r="AN9" s="381" t="s">
        <v>14</v>
      </c>
      <c r="AO9" s="377"/>
      <c r="AP9" s="382"/>
      <c r="AQ9" s="381" t="s">
        <v>14</v>
      </c>
      <c r="AR9" s="377"/>
      <c r="AS9" s="382"/>
      <c r="AT9" s="381" t="s">
        <v>14</v>
      </c>
      <c r="AU9" s="377"/>
      <c r="AV9" s="382"/>
      <c r="AW9" s="381" t="s">
        <v>14</v>
      </c>
      <c r="AX9" s="377"/>
      <c r="AY9" s="382"/>
      <c r="AZ9" s="349"/>
      <c r="BI9" s="2"/>
      <c r="BJ9" s="2"/>
      <c r="BK9" s="2"/>
      <c r="BL9" s="2"/>
      <c r="BM9" s="2"/>
      <c r="BN9" s="2"/>
      <c r="BO9" s="2"/>
      <c r="BP9" s="2"/>
      <c r="BQ9" s="2"/>
      <c r="BR9" s="2"/>
      <c r="BS9" s="2"/>
      <c r="BT9" s="2"/>
      <c r="BU9" s="2"/>
      <c r="BV9" s="2"/>
      <c r="BW9" s="2"/>
    </row>
    <row r="10" spans="1:75" hidden="1" x14ac:dyDescent="0.25">
      <c r="A10" s="220" t="s">
        <v>129</v>
      </c>
      <c r="B10" s="221">
        <v>0</v>
      </c>
      <c r="C10" s="349"/>
      <c r="D10" s="233"/>
      <c r="E10" s="383"/>
      <c r="F10" s="233"/>
      <c r="G10" s="228"/>
      <c r="H10" s="230"/>
      <c r="I10" s="230"/>
      <c r="J10" s="230"/>
      <c r="K10" s="230"/>
      <c r="L10" s="230"/>
      <c r="M10" s="230"/>
      <c r="N10" s="230"/>
      <c r="O10" s="230"/>
      <c r="P10" s="230"/>
      <c r="Q10" s="230"/>
      <c r="R10" s="230"/>
      <c r="S10" s="230"/>
      <c r="T10" s="230"/>
      <c r="U10" s="381"/>
      <c r="V10" s="381"/>
      <c r="W10" s="377"/>
      <c r="X10" s="382"/>
      <c r="Y10" s="381"/>
      <c r="Z10" s="377"/>
      <c r="AA10" s="382"/>
      <c r="AB10" s="381"/>
      <c r="AC10" s="377"/>
      <c r="AD10" s="382"/>
      <c r="AE10" s="381"/>
      <c r="AF10" s="377"/>
      <c r="AG10" s="382"/>
      <c r="AH10" s="381"/>
      <c r="AI10" s="377"/>
      <c r="AJ10" s="382"/>
      <c r="AK10" s="381"/>
      <c r="AL10" s="377"/>
      <c r="AM10" s="382"/>
      <c r="AN10" s="381"/>
      <c r="AO10" s="377"/>
      <c r="AP10" s="382"/>
      <c r="AQ10" s="381"/>
      <c r="AR10" s="377"/>
      <c r="AS10" s="382"/>
      <c r="AT10" s="381"/>
      <c r="AU10" s="377"/>
      <c r="AV10" s="382"/>
      <c r="AW10" s="381"/>
      <c r="AX10" s="377"/>
      <c r="AY10" s="382"/>
      <c r="AZ10" s="349"/>
      <c r="BI10" s="2"/>
      <c r="BJ10" s="2"/>
      <c r="BK10" s="2"/>
      <c r="BL10" s="2"/>
      <c r="BM10" s="2"/>
      <c r="BN10" s="2"/>
      <c r="BO10" s="2"/>
      <c r="BP10" s="2"/>
      <c r="BQ10" s="2"/>
      <c r="BR10" s="2"/>
      <c r="BS10" s="2"/>
      <c r="BT10" s="2"/>
      <c r="BU10" s="2"/>
      <c r="BV10" s="2"/>
      <c r="BW10" s="2"/>
    </row>
    <row r="11" spans="1:75" hidden="1" x14ac:dyDescent="0.25">
      <c r="A11" s="220" t="s">
        <v>131</v>
      </c>
      <c r="B11" s="221">
        <v>0</v>
      </c>
      <c r="C11" s="349"/>
      <c r="D11" s="233"/>
      <c r="E11" s="383"/>
      <c r="F11" s="233"/>
      <c r="G11" s="228"/>
      <c r="H11" s="230"/>
      <c r="I11" s="230"/>
      <c r="J11" s="230"/>
      <c r="K11" s="230"/>
      <c r="L11" s="230"/>
      <c r="M11" s="230"/>
      <c r="N11" s="230"/>
      <c r="O11" s="230"/>
      <c r="P11" s="230"/>
      <c r="Q11" s="230"/>
      <c r="R11" s="230"/>
      <c r="S11" s="230"/>
      <c r="T11" s="230"/>
      <c r="U11" s="381"/>
      <c r="V11" s="381"/>
      <c r="W11" s="377"/>
      <c r="X11" s="382"/>
      <c r="Y11" s="381"/>
      <c r="Z11" s="377"/>
      <c r="AA11" s="382"/>
      <c r="AB11" s="381"/>
      <c r="AC11" s="377"/>
      <c r="AD11" s="382"/>
      <c r="AE11" s="381"/>
      <c r="AF11" s="377"/>
      <c r="AG11" s="382"/>
      <c r="AH11" s="381"/>
      <c r="AI11" s="377"/>
      <c r="AJ11" s="382"/>
      <c r="AK11" s="381"/>
      <c r="AL11" s="377"/>
      <c r="AM11" s="382"/>
      <c r="AN11" s="381"/>
      <c r="AO11" s="377"/>
      <c r="AP11" s="382"/>
      <c r="AQ11" s="381"/>
      <c r="AR11" s="377"/>
      <c r="AS11" s="382"/>
      <c r="AT11" s="381"/>
      <c r="AU11" s="377"/>
      <c r="AV11" s="382"/>
      <c r="AW11" s="381"/>
      <c r="AX11" s="377"/>
      <c r="AY11" s="382"/>
      <c r="AZ11" s="349"/>
      <c r="BI11" s="2"/>
      <c r="BJ11" s="2"/>
      <c r="BK11" s="2"/>
      <c r="BL11" s="2"/>
      <c r="BM11" s="2"/>
      <c r="BN11" s="2"/>
      <c r="BO11" s="2"/>
      <c r="BP11" s="2"/>
      <c r="BQ11" s="2"/>
      <c r="BR11" s="2"/>
      <c r="BS11" s="2"/>
      <c r="BT11" s="2"/>
      <c r="BU11" s="2"/>
      <c r="BV11" s="2"/>
      <c r="BW11" s="2"/>
    </row>
    <row r="12" spans="1:75" ht="73.5" hidden="1" customHeight="1" x14ac:dyDescent="0.25">
      <c r="A12" s="153"/>
      <c r="B12" s="153"/>
      <c r="C12" s="349"/>
      <c r="D12" s="233"/>
      <c r="E12" s="383"/>
      <c r="F12" s="233"/>
      <c r="G12" s="358" t="s">
        <v>16</v>
      </c>
      <c r="H12" s="358" t="s">
        <v>43</v>
      </c>
      <c r="I12" s="358" t="s">
        <v>137</v>
      </c>
      <c r="J12" s="358" t="s">
        <v>44</v>
      </c>
      <c r="K12" s="358" t="s">
        <v>138</v>
      </c>
      <c r="L12" s="358" t="s">
        <v>45</v>
      </c>
      <c r="M12" s="358" t="s">
        <v>46</v>
      </c>
      <c r="N12" s="358" t="s">
        <v>135</v>
      </c>
      <c r="O12" s="237" t="s">
        <v>768</v>
      </c>
      <c r="P12" s="237" t="s">
        <v>769</v>
      </c>
      <c r="Q12" s="237"/>
      <c r="R12" s="384"/>
      <c r="S12" s="384"/>
      <c r="T12" s="384"/>
      <c r="U12" s="384"/>
      <c r="V12" s="252"/>
      <c r="W12" s="261"/>
      <c r="X12" s="385"/>
      <c r="Y12" s="241"/>
      <c r="Z12" s="241"/>
      <c r="AA12" s="242"/>
      <c r="AB12" s="242"/>
      <c r="AC12" s="242"/>
      <c r="AD12" s="242"/>
      <c r="AE12" s="242"/>
      <c r="AF12" s="386"/>
      <c r="AG12" s="386"/>
      <c r="AH12" s="386"/>
      <c r="AI12" s="386"/>
      <c r="AJ12" s="386"/>
      <c r="AK12" s="386"/>
      <c r="AL12" s="386"/>
      <c r="AM12" s="386"/>
      <c r="AN12" s="386"/>
      <c r="AO12" s="386"/>
      <c r="AP12" s="386"/>
      <c r="AQ12" s="386"/>
      <c r="AR12" s="386"/>
      <c r="AS12" s="386"/>
      <c r="AT12" s="386"/>
      <c r="AU12" s="386"/>
      <c r="AV12" s="386"/>
      <c r="AW12" s="386"/>
      <c r="AX12" s="386"/>
      <c r="AY12" s="386"/>
      <c r="AZ12" s="349"/>
      <c r="BI12" s="2"/>
      <c r="BJ12" s="2"/>
      <c r="BK12" s="2"/>
      <c r="BL12" s="2"/>
      <c r="BM12" s="2"/>
      <c r="BN12" s="2"/>
      <c r="BO12" s="2"/>
      <c r="BP12" s="2"/>
      <c r="BQ12" s="2"/>
      <c r="BR12" s="2"/>
      <c r="BS12" s="2"/>
      <c r="BT12" s="2"/>
      <c r="BU12" s="2"/>
      <c r="BV12" s="2"/>
      <c r="BW12" s="2"/>
    </row>
    <row r="13" spans="1:75" s="153" customFormat="1" ht="3" customHeight="1" x14ac:dyDescent="0.25">
      <c r="C13" s="349"/>
      <c r="D13" s="233"/>
      <c r="E13" s="233"/>
      <c r="F13" s="387"/>
      <c r="G13" s="359"/>
      <c r="H13" s="359"/>
      <c r="I13" s="359"/>
      <c r="J13" s="359"/>
      <c r="K13" s="359"/>
      <c r="L13" s="359"/>
      <c r="M13" s="359"/>
      <c r="N13" s="359"/>
      <c r="O13" s="239"/>
      <c r="P13" s="239"/>
      <c r="Q13" s="239"/>
      <c r="R13" s="359"/>
      <c r="S13" s="359"/>
      <c r="T13" s="359"/>
      <c r="U13" s="387"/>
      <c r="V13" s="403"/>
      <c r="W13" s="403"/>
      <c r="X13" s="403"/>
      <c r="Y13" s="403"/>
      <c r="Z13" s="403"/>
      <c r="AA13" s="403"/>
      <c r="AB13" s="403"/>
      <c r="AC13" s="403"/>
      <c r="AD13" s="403"/>
      <c r="AE13" s="403"/>
      <c r="AF13" s="403"/>
      <c r="AG13" s="403"/>
      <c r="AH13" s="403"/>
      <c r="AI13" s="403"/>
      <c r="AJ13" s="403"/>
      <c r="AK13" s="403"/>
      <c r="AL13" s="403"/>
      <c r="AM13" s="403"/>
      <c r="AN13" s="403"/>
      <c r="AO13" s="403"/>
      <c r="AP13" s="403"/>
      <c r="AQ13" s="403"/>
      <c r="AR13" s="403"/>
      <c r="AS13" s="403"/>
      <c r="AT13" s="403"/>
      <c r="AU13" s="403"/>
      <c r="AV13" s="403"/>
      <c r="AW13" s="403"/>
      <c r="AX13" s="403"/>
      <c r="AY13" s="403"/>
      <c r="AZ13" s="349"/>
      <c r="BA13" s="141"/>
      <c r="BB13" s="141"/>
      <c r="BC13" s="141"/>
      <c r="BD13" s="141"/>
      <c r="BE13" s="141"/>
      <c r="BF13" s="141"/>
      <c r="BG13" s="141"/>
      <c r="BH13" s="141"/>
      <c r="BI13" s="2"/>
      <c r="BJ13" s="2"/>
      <c r="BK13" s="2"/>
      <c r="BL13" s="44"/>
      <c r="BM13" s="44"/>
      <c r="BN13" s="44"/>
      <c r="BO13" s="44"/>
      <c r="BP13" s="44"/>
      <c r="BQ13" s="44"/>
      <c r="BR13" s="44"/>
      <c r="BS13" s="44"/>
      <c r="BT13" s="44"/>
      <c r="BU13" s="44"/>
      <c r="BV13" s="44"/>
      <c r="BW13" s="44"/>
    </row>
    <row r="14" spans="1:75" ht="21" customHeight="1" x14ac:dyDescent="0.25">
      <c r="A14" s="153"/>
      <c r="B14" s="153"/>
      <c r="C14" s="349"/>
      <c r="D14" s="534" t="s">
        <v>695</v>
      </c>
      <c r="E14" s="487" t="s">
        <v>48</v>
      </c>
      <c r="F14" s="240" t="s">
        <v>47</v>
      </c>
      <c r="G14" s="266" t="s">
        <v>714</v>
      </c>
      <c r="H14" s="266" t="s">
        <v>49</v>
      </c>
      <c r="I14" s="266" t="s">
        <v>147</v>
      </c>
      <c r="J14" s="243" t="s">
        <v>14</v>
      </c>
      <c r="K14" s="243" t="s">
        <v>145</v>
      </c>
      <c r="L14" s="243" t="s">
        <v>14</v>
      </c>
      <c r="M14" s="243" t="s">
        <v>627</v>
      </c>
      <c r="N14" s="243" t="s">
        <v>627</v>
      </c>
      <c r="O14" s="404" t="s">
        <v>14</v>
      </c>
      <c r="P14" s="404" t="s">
        <v>717</v>
      </c>
      <c r="Q14" s="404"/>
      <c r="R14" s="243"/>
      <c r="S14" s="243"/>
      <c r="T14" s="243"/>
      <c r="U14" s="268"/>
      <c r="V14" s="105">
        <v>0</v>
      </c>
      <c r="W14" s="28"/>
      <c r="X14" s="29"/>
      <c r="Y14" s="105">
        <v>0</v>
      </c>
      <c r="Z14" s="28"/>
      <c r="AA14" s="29"/>
      <c r="AB14" s="25">
        <f>IF(OR(EXACT(V14,W14),EXACT(Y14,Z14),AND(W14="X",Z14="X"),OR(W14="M",Z14="M")),"",SUM(V14,Y14))</f>
        <v>0</v>
      </c>
      <c r="AC14" s="26" t="str">
        <f>IF(AND(AND(W14="X",Z14="X"),SUM(V14,Y14)=0,ISNUMBER(AB14)),"",IF(OR(W14="M",Z14="M"),"M",IF(AND(W14=Z14,OR(W14="X",W14="W",W14="Z")),UPPER(W14),"")))</f>
        <v/>
      </c>
      <c r="AD14" s="27"/>
      <c r="AE14" s="105">
        <v>0</v>
      </c>
      <c r="AF14" s="28"/>
      <c r="AG14" s="29"/>
      <c r="AH14" s="105">
        <v>0</v>
      </c>
      <c r="AI14" s="28"/>
      <c r="AJ14" s="29"/>
      <c r="AK14" s="105">
        <v>0</v>
      </c>
      <c r="AL14" s="28"/>
      <c r="AM14" s="29"/>
      <c r="AN14" s="105">
        <v>0</v>
      </c>
      <c r="AO14" s="28"/>
      <c r="AP14" s="29"/>
      <c r="AQ14" s="105">
        <v>0</v>
      </c>
      <c r="AR14" s="28"/>
      <c r="AS14" s="29"/>
      <c r="AT14" s="25">
        <f>IF(OR(EXACT(AN14,AO14),EXACT(AQ14,AR14),AND(AO14="X",AR14="X"),OR(AO14="M",AR14="M")),"",SUM(AN14,AQ14))</f>
        <v>0</v>
      </c>
      <c r="AU14" s="26" t="str">
        <f>IF(AND(AND(AO14="X",AR14="X"),SUM(AN14,AQ14)=0,ISNUMBER(AT14)),"",IF(OR(AO14="M",AR14="M"),"M",IF(AND(AO14=AR14,OR(AO14="X",AO14="W",AO14="Z")),UPPER(AO14),"")))</f>
        <v/>
      </c>
      <c r="AV14" s="27"/>
      <c r="AW14" s="105">
        <v>0</v>
      </c>
      <c r="AX14" s="28"/>
      <c r="AY14" s="29"/>
      <c r="AZ14" s="349"/>
      <c r="BI14" s="2"/>
      <c r="BJ14" s="2"/>
      <c r="BK14" s="2"/>
      <c r="BL14" s="2"/>
      <c r="BM14" s="2"/>
      <c r="BN14" s="2"/>
      <c r="BO14" s="2"/>
      <c r="BP14" s="2"/>
      <c r="BQ14" s="2"/>
      <c r="BR14" s="2"/>
      <c r="BS14" s="2"/>
      <c r="BT14" s="2"/>
      <c r="BU14" s="2"/>
      <c r="BV14" s="2"/>
      <c r="BW14" s="2"/>
    </row>
    <row r="15" spans="1:75" ht="21" customHeight="1" x14ac:dyDescent="0.25">
      <c r="A15" s="153"/>
      <c r="B15" s="153"/>
      <c r="C15" s="349"/>
      <c r="D15" s="534"/>
      <c r="E15" s="487"/>
      <c r="F15" s="240" t="s">
        <v>51</v>
      </c>
      <c r="G15" s="266" t="s">
        <v>714</v>
      </c>
      <c r="H15" s="266" t="s">
        <v>52</v>
      </c>
      <c r="I15" s="266" t="s">
        <v>147</v>
      </c>
      <c r="J15" s="243" t="s">
        <v>14</v>
      </c>
      <c r="K15" s="243" t="s">
        <v>145</v>
      </c>
      <c r="L15" s="243" t="s">
        <v>14</v>
      </c>
      <c r="M15" s="243" t="s">
        <v>627</v>
      </c>
      <c r="N15" s="243" t="s">
        <v>627</v>
      </c>
      <c r="O15" s="404" t="s">
        <v>14</v>
      </c>
      <c r="P15" s="404" t="s">
        <v>717</v>
      </c>
      <c r="Q15" s="404"/>
      <c r="R15" s="243"/>
      <c r="S15" s="243"/>
      <c r="T15" s="243"/>
      <c r="U15" s="268"/>
      <c r="V15" s="105">
        <v>0</v>
      </c>
      <c r="W15" s="28"/>
      <c r="X15" s="29"/>
      <c r="Y15" s="105">
        <v>0</v>
      </c>
      <c r="Z15" s="28"/>
      <c r="AA15" s="29"/>
      <c r="AB15" s="25">
        <f>IF(OR(EXACT(V15,W15),EXACT(Y15,Z15),AND(W15="X",Z15="X"),OR(W15="M",Z15="M")),"",SUM(V15,Y15))</f>
        <v>0</v>
      </c>
      <c r="AC15" s="26" t="str">
        <f>IF(AND(AND(W15="X",Z15="X"),SUM(V15,Y15)=0,ISNUMBER(AB15)),"",IF(OR(W15="M",Z15="M"),"M",IF(AND(W15=Z15,OR(W15="X",W15="W",W15="Z")),UPPER(W15),"")))</f>
        <v/>
      </c>
      <c r="AD15" s="27"/>
      <c r="AE15" s="105">
        <v>0</v>
      </c>
      <c r="AF15" s="28"/>
      <c r="AG15" s="29"/>
      <c r="AH15" s="105">
        <v>0</v>
      </c>
      <c r="AI15" s="28"/>
      <c r="AJ15" s="29"/>
      <c r="AK15" s="105">
        <v>0</v>
      </c>
      <c r="AL15" s="28"/>
      <c r="AM15" s="29"/>
      <c r="AN15" s="105">
        <v>0</v>
      </c>
      <c r="AO15" s="28"/>
      <c r="AP15" s="29"/>
      <c r="AQ15" s="105">
        <v>0</v>
      </c>
      <c r="AR15" s="28"/>
      <c r="AS15" s="29"/>
      <c r="AT15" s="25">
        <f>IF(OR(EXACT(AN15,AO15),EXACT(AQ15,AR15),AND(AO15="X",AR15="X"),OR(AO15="M",AR15="M")),"",SUM(AN15,AQ15))</f>
        <v>0</v>
      </c>
      <c r="AU15" s="26" t="str">
        <f>IF(AND(AND(AO15="X",AR15="X"),SUM(AN15,AQ15)=0,ISNUMBER(AT15)),"",IF(OR(AO15="M",AR15="M"),"M",IF(AND(AO15=AR15,OR(AO15="X",AO15="W",AO15="Z")),UPPER(AO15),"")))</f>
        <v/>
      </c>
      <c r="AV15" s="27"/>
      <c r="AW15" s="105">
        <v>0</v>
      </c>
      <c r="AX15" s="28"/>
      <c r="AY15" s="29"/>
      <c r="AZ15" s="349"/>
      <c r="BI15" s="2"/>
      <c r="BJ15" s="2"/>
      <c r="BK15" s="2"/>
      <c r="BL15" s="2"/>
      <c r="BM15" s="2"/>
      <c r="BN15" s="2"/>
      <c r="BO15" s="2"/>
      <c r="BP15" s="2"/>
      <c r="BQ15" s="2"/>
      <c r="BR15" s="2"/>
      <c r="BS15" s="2"/>
      <c r="BT15" s="2"/>
      <c r="BU15" s="2"/>
      <c r="BV15" s="2"/>
      <c r="BW15" s="2"/>
    </row>
    <row r="16" spans="1:75" ht="21" customHeight="1" x14ac:dyDescent="0.25">
      <c r="A16" s="153"/>
      <c r="B16" s="153"/>
      <c r="C16" s="349"/>
      <c r="D16" s="534"/>
      <c r="E16" s="487"/>
      <c r="F16" s="245" t="s">
        <v>53</v>
      </c>
      <c r="G16" s="266" t="s">
        <v>714</v>
      </c>
      <c r="H16" s="266" t="s">
        <v>14</v>
      </c>
      <c r="I16" s="266" t="s">
        <v>147</v>
      </c>
      <c r="J16" s="243" t="s">
        <v>14</v>
      </c>
      <c r="K16" s="243" t="s">
        <v>145</v>
      </c>
      <c r="L16" s="243" t="s">
        <v>14</v>
      </c>
      <c r="M16" s="243" t="s">
        <v>627</v>
      </c>
      <c r="N16" s="243" t="s">
        <v>627</v>
      </c>
      <c r="O16" s="404" t="s">
        <v>14</v>
      </c>
      <c r="P16" s="404" t="s">
        <v>717</v>
      </c>
      <c r="Q16" s="404"/>
      <c r="R16" s="243"/>
      <c r="S16" s="243"/>
      <c r="T16" s="243"/>
      <c r="U16" s="268"/>
      <c r="V16" s="25">
        <f>IF(OR(AND(V14="",W14=""),AND(V15="",W15=""),AND(W14="X",W15="X"),OR(W14="M",W15="M")),"",SUM(V14,V15))</f>
        <v>0</v>
      </c>
      <c r="W16" s="26" t="str">
        <f>IF(AND(AND(W14="X",W15="X"),SUM(V14,V15)=0,ISNUMBER(V16)),"",IF(OR(W14="M",W15="M"),"M",IF(AND(W14=W15,OR(W14="X",W14="W",W14="Z")),UPPER(W14),"")))</f>
        <v/>
      </c>
      <c r="X16" s="27"/>
      <c r="Y16" s="25">
        <f t="shared" ref="Y16" si="0">IF(OR(AND(Y14="",Z14=""),AND(Y15="",Z15=""),AND(Z14="X",Z15="X"),OR(Z14="M",Z15="M")),"",SUM(Y14,Y15))</f>
        <v>0</v>
      </c>
      <c r="Z16" s="26" t="str">
        <f t="shared" ref="Z16" si="1">IF(AND(AND(Z14="X",Z15="X"),SUM(Y14,Y15)=0,ISNUMBER(Y16)),"",IF(OR(Z14="M",Z15="M"),"M",IF(AND(Z14=Z15,OR(Z14="X",Z14="W",Z14="Z")),UPPER(Z14),"")))</f>
        <v/>
      </c>
      <c r="AA16" s="27"/>
      <c r="AB16" s="25">
        <f t="shared" ref="AB16" si="2">IF(OR(AND(AB14="",AC14=""),AND(AB15="",AC15=""),AND(AC14="X",AC15="X"),OR(AC14="M",AC15="M")),"",SUM(AB14,AB15))</f>
        <v>0</v>
      </c>
      <c r="AC16" s="26" t="str">
        <f t="shared" ref="AC16" si="3">IF(AND(AND(AC14="X",AC15="X"),SUM(AB14,AB15)=0,ISNUMBER(AB16)),"",IF(OR(AC14="M",AC15="M"),"M",IF(AND(AC14=AC15,OR(AC14="X",AC14="W",AC14="Z")),UPPER(AC14),"")))</f>
        <v/>
      </c>
      <c r="AD16" s="27"/>
      <c r="AE16" s="25">
        <f t="shared" ref="AE16" si="4">IF(OR(AND(AE14="",AF14=""),AND(AE15="",AF15=""),AND(AF14="X",AF15="X"),OR(AF14="M",AF15="M")),"",SUM(AE14,AE15))</f>
        <v>0</v>
      </c>
      <c r="AF16" s="26" t="str">
        <f t="shared" ref="AF16" si="5">IF(AND(AND(AF14="X",AF15="X"),SUM(AE14,AE15)=0,ISNUMBER(AE16)),"",IF(OR(AF14="M",AF15="M"),"M",IF(AND(AF14=AF15,OR(AF14="X",AF14="W",AF14="Z")),UPPER(AF14),"")))</f>
        <v/>
      </c>
      <c r="AG16" s="27"/>
      <c r="AH16" s="25">
        <f t="shared" ref="AH16" si="6">IF(OR(AND(AH14="",AI14=""),AND(AH15="",AI15=""),AND(AI14="X",AI15="X"),OR(AI14="M",AI15="M")),"",SUM(AH14,AH15))</f>
        <v>0</v>
      </c>
      <c r="AI16" s="26" t="str">
        <f t="shared" ref="AI16" si="7">IF(AND(AND(AI14="X",AI15="X"),SUM(AH14,AH15)=0,ISNUMBER(AH16)),"",IF(OR(AI14="M",AI15="M"),"M",IF(AND(AI14=AI15,OR(AI14="X",AI14="W",AI14="Z")),UPPER(AI14),"")))</f>
        <v/>
      </c>
      <c r="AJ16" s="27"/>
      <c r="AK16" s="25">
        <f t="shared" ref="AK16" si="8">IF(OR(AND(AK14="",AL14=""),AND(AK15="",AL15=""),AND(AL14="X",AL15="X"),OR(AL14="M",AL15="M")),"",SUM(AK14,AK15))</f>
        <v>0</v>
      </c>
      <c r="AL16" s="26" t="str">
        <f t="shared" ref="AL16" si="9">IF(AND(AND(AL14="X",AL15="X"),SUM(AK14,AK15)=0,ISNUMBER(AK16)),"",IF(OR(AL14="M",AL15="M"),"M",IF(AND(AL14=AL15,OR(AL14="X",AL14="W",AL14="Z")),UPPER(AL14),"")))</f>
        <v/>
      </c>
      <c r="AM16" s="27"/>
      <c r="AN16" s="25">
        <f t="shared" ref="AN16" si="10">IF(OR(AND(AN14="",AO14=""),AND(AN15="",AO15=""),AND(AO14="X",AO15="X"),OR(AO14="M",AO15="M")),"",SUM(AN14,AN15))</f>
        <v>0</v>
      </c>
      <c r="AO16" s="26" t="str">
        <f t="shared" ref="AO16" si="11">IF(AND(AND(AO14="X",AO15="X"),SUM(AN14,AN15)=0,ISNUMBER(AN16)),"",IF(OR(AO14="M",AO15="M"),"M",IF(AND(AO14=AO15,OR(AO14="X",AO14="W",AO14="Z")),UPPER(AO14),"")))</f>
        <v/>
      </c>
      <c r="AP16" s="27"/>
      <c r="AQ16" s="25">
        <f t="shared" ref="AQ16" si="12">IF(OR(AND(AQ14="",AR14=""),AND(AQ15="",AR15=""),AND(AR14="X",AR15="X"),OR(AR14="M",AR15="M")),"",SUM(AQ14,AQ15))</f>
        <v>0</v>
      </c>
      <c r="AR16" s="26" t="str">
        <f t="shared" ref="AR16" si="13">IF(AND(AND(AR14="X",AR15="X"),SUM(AQ14,AQ15)=0,ISNUMBER(AQ16)),"",IF(OR(AR14="M",AR15="M"),"M",IF(AND(AR14=AR15,OR(AR14="X",AR14="W",AR14="Z")),UPPER(AR14),"")))</f>
        <v/>
      </c>
      <c r="AS16" s="27"/>
      <c r="AT16" s="25">
        <f t="shared" ref="AT16" si="14">IF(OR(AND(AT14="",AU14=""),AND(AT15="",AU15=""),AND(AU14="X",AU15="X"),OR(AU14="M",AU15="M")),"",SUM(AT14,AT15))</f>
        <v>0</v>
      </c>
      <c r="AU16" s="26" t="str">
        <f t="shared" ref="AU16" si="15">IF(AND(AND(AU14="X",AU15="X"),SUM(AT14,AT15)=0,ISNUMBER(AT16)),"",IF(OR(AU14="M",AU15="M"),"M",IF(AND(AU14=AU15,OR(AU14="X",AU14="W",AU14="Z")),UPPER(AU14),"")))</f>
        <v/>
      </c>
      <c r="AV16" s="27"/>
      <c r="AW16" s="25">
        <f t="shared" ref="AW16" si="16">IF(OR(AND(AW14="",AX14=""),AND(AW15="",AX15=""),AND(AX14="X",AX15="X"),OR(AX14="M",AX15="M")),"",SUM(AW14,AW15))</f>
        <v>0</v>
      </c>
      <c r="AX16" s="26" t="str">
        <f t="shared" ref="AX16" si="17">IF(AND(AND(AX14="X",AX15="X"),SUM(AW14,AW15)=0,ISNUMBER(AW16)),"",IF(OR(AX14="M",AX15="M"),"M",IF(AND(AX14=AX15,OR(AX14="X",AX14="W",AX14="Z")),UPPER(AX14),"")))</f>
        <v/>
      </c>
      <c r="AY16" s="27"/>
      <c r="AZ16" s="349"/>
      <c r="BI16" s="2"/>
      <c r="BJ16" s="2"/>
      <c r="BK16" s="2"/>
      <c r="BL16" s="2"/>
      <c r="BM16" s="2"/>
      <c r="BN16" s="2"/>
      <c r="BO16" s="2"/>
      <c r="BP16" s="2"/>
      <c r="BQ16" s="2"/>
      <c r="BR16" s="2"/>
      <c r="BS16" s="2"/>
      <c r="BT16" s="2"/>
      <c r="BU16" s="2"/>
      <c r="BV16" s="2"/>
      <c r="BW16" s="2"/>
    </row>
    <row r="17" spans="1:75" ht="21" customHeight="1" x14ac:dyDescent="0.25">
      <c r="A17" s="153"/>
      <c r="B17" s="153"/>
      <c r="C17" s="349"/>
      <c r="D17" s="534"/>
      <c r="E17" s="487" t="s">
        <v>50</v>
      </c>
      <c r="F17" s="240" t="s">
        <v>47</v>
      </c>
      <c r="G17" s="266" t="s">
        <v>714</v>
      </c>
      <c r="H17" s="266" t="s">
        <v>49</v>
      </c>
      <c r="I17" s="266" t="s">
        <v>148</v>
      </c>
      <c r="J17" s="243" t="s">
        <v>14</v>
      </c>
      <c r="K17" s="243" t="s">
        <v>145</v>
      </c>
      <c r="L17" s="243" t="s">
        <v>14</v>
      </c>
      <c r="M17" s="243" t="s">
        <v>627</v>
      </c>
      <c r="N17" s="243" t="s">
        <v>627</v>
      </c>
      <c r="O17" s="404" t="s">
        <v>14</v>
      </c>
      <c r="P17" s="404" t="s">
        <v>717</v>
      </c>
      <c r="Q17" s="404"/>
      <c r="R17" s="243"/>
      <c r="S17" s="243"/>
      <c r="T17" s="243"/>
      <c r="U17" s="268"/>
      <c r="V17" s="105">
        <v>0</v>
      </c>
      <c r="W17" s="28"/>
      <c r="X17" s="29"/>
      <c r="Y17" s="105">
        <v>0</v>
      </c>
      <c r="Z17" s="28"/>
      <c r="AA17" s="29"/>
      <c r="AB17" s="25">
        <f>IF(OR(EXACT(V17,W17),EXACT(Y17,Z17),AND(W17="X",Z17="X"),OR(W17="M",Z17="M")),"",SUM(V17,Y17))</f>
        <v>0</v>
      </c>
      <c r="AC17" s="26" t="str">
        <f>IF(AND(AND(W17="X",Z17="X"),SUM(V17,Y17)=0,ISNUMBER(AB17)),"",IF(OR(W17="M",Z17="M"),"M",IF(AND(W17=Z17,OR(W17="X",W17="W",W17="Z")),UPPER(W17),"")))</f>
        <v/>
      </c>
      <c r="AD17" s="27"/>
      <c r="AE17" s="105">
        <v>0</v>
      </c>
      <c r="AF17" s="28"/>
      <c r="AG17" s="29"/>
      <c r="AH17" s="105">
        <v>0</v>
      </c>
      <c r="AI17" s="28"/>
      <c r="AJ17" s="29"/>
      <c r="AK17" s="105">
        <v>0</v>
      </c>
      <c r="AL17" s="28"/>
      <c r="AM17" s="29"/>
      <c r="AN17" s="105">
        <v>0</v>
      </c>
      <c r="AO17" s="28"/>
      <c r="AP17" s="29"/>
      <c r="AQ17" s="105">
        <v>0</v>
      </c>
      <c r="AR17" s="28"/>
      <c r="AS17" s="29"/>
      <c r="AT17" s="25">
        <f>IF(OR(EXACT(AN17,AO17),EXACT(AQ17,AR17),AND(AO17="X",AR17="X"),OR(AO17="M",AR17="M")),"",SUM(AN17,AQ17))</f>
        <v>0</v>
      </c>
      <c r="AU17" s="26" t="str">
        <f>IF(AND(AND(AO17="X",AR17="X"),SUM(AN17,AQ17)=0,ISNUMBER(AT17)),"",IF(OR(AO17="M",AR17="M"),"M",IF(AND(AO17=AR17,OR(AO17="X",AO17="W",AO17="Z")),UPPER(AO17),"")))</f>
        <v/>
      </c>
      <c r="AV17" s="27"/>
      <c r="AW17" s="105">
        <v>0</v>
      </c>
      <c r="AX17" s="28"/>
      <c r="AY17" s="29"/>
      <c r="AZ17" s="349"/>
      <c r="BI17" s="2"/>
      <c r="BJ17" s="2"/>
      <c r="BK17" s="2"/>
      <c r="BL17" s="2"/>
      <c r="BM17" s="2"/>
      <c r="BN17" s="2"/>
      <c r="BO17" s="2"/>
      <c r="BP17" s="2"/>
      <c r="BQ17" s="2"/>
      <c r="BR17" s="2"/>
      <c r="BS17" s="2"/>
      <c r="BT17" s="2"/>
      <c r="BU17" s="2"/>
      <c r="BV17" s="2"/>
      <c r="BW17" s="2"/>
    </row>
    <row r="18" spans="1:75" ht="21" customHeight="1" x14ac:dyDescent="0.25">
      <c r="A18" s="153"/>
      <c r="B18" s="153"/>
      <c r="C18" s="349"/>
      <c r="D18" s="534"/>
      <c r="E18" s="487"/>
      <c r="F18" s="240" t="s">
        <v>51</v>
      </c>
      <c r="G18" s="266" t="s">
        <v>714</v>
      </c>
      <c r="H18" s="266" t="s">
        <v>52</v>
      </c>
      <c r="I18" s="266" t="s">
        <v>148</v>
      </c>
      <c r="J18" s="243" t="s">
        <v>14</v>
      </c>
      <c r="K18" s="243" t="s">
        <v>145</v>
      </c>
      <c r="L18" s="243" t="s">
        <v>14</v>
      </c>
      <c r="M18" s="243" t="s">
        <v>627</v>
      </c>
      <c r="N18" s="243" t="s">
        <v>627</v>
      </c>
      <c r="O18" s="404" t="s">
        <v>14</v>
      </c>
      <c r="P18" s="404" t="s">
        <v>717</v>
      </c>
      <c r="Q18" s="404"/>
      <c r="R18" s="243"/>
      <c r="S18" s="243"/>
      <c r="T18" s="243"/>
      <c r="U18" s="268"/>
      <c r="V18" s="105">
        <v>0</v>
      </c>
      <c r="W18" s="28"/>
      <c r="X18" s="29"/>
      <c r="Y18" s="105">
        <v>0</v>
      </c>
      <c r="Z18" s="28"/>
      <c r="AA18" s="29"/>
      <c r="AB18" s="25">
        <f>IF(OR(EXACT(V18,W18),EXACT(Y18,Z18),AND(W18="X",Z18="X"),OR(W18="M",Z18="M")),"",SUM(V18,Y18))</f>
        <v>0</v>
      </c>
      <c r="AC18" s="26" t="str">
        <f>IF(AND(AND(W18="X",Z18="X"),SUM(V18,Y18)=0,ISNUMBER(AB18)),"",IF(OR(W18="M",Z18="M"),"M",IF(AND(W18=Z18,OR(W18="X",W18="W",W18="Z")),UPPER(W18),"")))</f>
        <v/>
      </c>
      <c r="AD18" s="27"/>
      <c r="AE18" s="105">
        <v>0</v>
      </c>
      <c r="AF18" s="28"/>
      <c r="AG18" s="29"/>
      <c r="AH18" s="105">
        <v>0</v>
      </c>
      <c r="AI18" s="28"/>
      <c r="AJ18" s="29"/>
      <c r="AK18" s="105">
        <v>0</v>
      </c>
      <c r="AL18" s="28"/>
      <c r="AM18" s="29"/>
      <c r="AN18" s="105">
        <v>0</v>
      </c>
      <c r="AO18" s="28"/>
      <c r="AP18" s="29"/>
      <c r="AQ18" s="105">
        <v>0</v>
      </c>
      <c r="AR18" s="28"/>
      <c r="AS18" s="29"/>
      <c r="AT18" s="25">
        <f>IF(OR(EXACT(AN18,AO18),EXACT(AQ18,AR18),AND(AO18="X",AR18="X"),OR(AO18="M",AR18="M")),"",SUM(AN18,AQ18))</f>
        <v>0</v>
      </c>
      <c r="AU18" s="26" t="str">
        <f>IF(AND(AND(AO18="X",AR18="X"),SUM(AN18,AQ18)=0,ISNUMBER(AT18)),"",IF(OR(AO18="M",AR18="M"),"M",IF(AND(AO18=AR18,OR(AO18="X",AO18="W",AO18="Z")),UPPER(AO18),"")))</f>
        <v/>
      </c>
      <c r="AV18" s="27"/>
      <c r="AW18" s="105">
        <v>0</v>
      </c>
      <c r="AX18" s="28"/>
      <c r="AY18" s="29"/>
      <c r="AZ18" s="349"/>
      <c r="BI18" s="2"/>
      <c r="BJ18" s="2"/>
      <c r="BK18" s="2"/>
      <c r="BL18" s="2"/>
      <c r="BM18" s="2"/>
      <c r="BN18" s="2"/>
      <c r="BO18" s="2"/>
      <c r="BP18" s="2"/>
      <c r="BQ18" s="2"/>
      <c r="BR18" s="2"/>
      <c r="BS18" s="2"/>
      <c r="BT18" s="2"/>
      <c r="BU18" s="2"/>
      <c r="BV18" s="2"/>
      <c r="BW18" s="2"/>
    </row>
    <row r="19" spans="1:75" ht="21" customHeight="1" x14ac:dyDescent="0.25">
      <c r="A19" s="153"/>
      <c r="B19" s="153"/>
      <c r="C19" s="349"/>
      <c r="D19" s="534"/>
      <c r="E19" s="487"/>
      <c r="F19" s="245" t="s">
        <v>53</v>
      </c>
      <c r="G19" s="266" t="s">
        <v>714</v>
      </c>
      <c r="H19" s="266" t="s">
        <v>14</v>
      </c>
      <c r="I19" s="266" t="s">
        <v>148</v>
      </c>
      <c r="J19" s="243" t="s">
        <v>14</v>
      </c>
      <c r="K19" s="243" t="s">
        <v>145</v>
      </c>
      <c r="L19" s="243" t="s">
        <v>14</v>
      </c>
      <c r="M19" s="243" t="s">
        <v>627</v>
      </c>
      <c r="N19" s="243" t="s">
        <v>627</v>
      </c>
      <c r="O19" s="404" t="s">
        <v>14</v>
      </c>
      <c r="P19" s="404" t="s">
        <v>717</v>
      </c>
      <c r="Q19" s="404"/>
      <c r="R19" s="243"/>
      <c r="S19" s="243"/>
      <c r="T19" s="243"/>
      <c r="U19" s="268"/>
      <c r="V19" s="25">
        <f>IF(OR(AND(V17="",W17=""),AND(V18="",W18=""),AND(W17="X",W18="X"),OR(W17="M",W18="M")),"",SUM(V17,V18))</f>
        <v>0</v>
      </c>
      <c r="W19" s="26" t="str">
        <f>IF(AND(AND(W17="X",W18="X"),SUM(V17,V18)=0,ISNUMBER(V19)),"",IF(OR(W17="M",W18="M"),"M",IF(AND(W17=W18,OR(W17="X",W17="W",W17="Z")),UPPER(W17),"")))</f>
        <v/>
      </c>
      <c r="X19" s="27"/>
      <c r="Y19" s="25">
        <f t="shared" ref="Y19" si="18">IF(OR(AND(Y17="",Z17=""),AND(Y18="",Z18=""),AND(Z17="X",Z18="X"),OR(Z17="M",Z18="M")),"",SUM(Y17,Y18))</f>
        <v>0</v>
      </c>
      <c r="Z19" s="26" t="str">
        <f t="shared" ref="Z19" si="19">IF(AND(AND(Z17="X",Z18="X"),SUM(Y17,Y18)=0,ISNUMBER(Y19)),"",IF(OR(Z17="M",Z18="M"),"M",IF(AND(Z17=Z18,OR(Z17="X",Z17="W",Z17="Z")),UPPER(Z17),"")))</f>
        <v/>
      </c>
      <c r="AA19" s="27"/>
      <c r="AB19" s="25">
        <f t="shared" ref="AB19" si="20">IF(OR(AND(AB17="",AC17=""),AND(AB18="",AC18=""),AND(AC17="X",AC18="X"),OR(AC17="M",AC18="M")),"",SUM(AB17,AB18))</f>
        <v>0</v>
      </c>
      <c r="AC19" s="26" t="str">
        <f t="shared" ref="AC19" si="21">IF(AND(AND(AC17="X",AC18="X"),SUM(AB17,AB18)=0,ISNUMBER(AB19)),"",IF(OR(AC17="M",AC18="M"),"M",IF(AND(AC17=AC18,OR(AC17="X",AC17="W",AC17="Z")),UPPER(AC17),"")))</f>
        <v/>
      </c>
      <c r="AD19" s="27"/>
      <c r="AE19" s="25">
        <f t="shared" ref="AE19" si="22">IF(OR(AND(AE17="",AF17=""),AND(AE18="",AF18=""),AND(AF17="X",AF18="X"),OR(AF17="M",AF18="M")),"",SUM(AE17,AE18))</f>
        <v>0</v>
      </c>
      <c r="AF19" s="26" t="str">
        <f t="shared" ref="AF19" si="23">IF(AND(AND(AF17="X",AF18="X"),SUM(AE17,AE18)=0,ISNUMBER(AE19)),"",IF(OR(AF17="M",AF18="M"),"M",IF(AND(AF17=AF18,OR(AF17="X",AF17="W",AF17="Z")),UPPER(AF17),"")))</f>
        <v/>
      </c>
      <c r="AG19" s="27"/>
      <c r="AH19" s="25">
        <f t="shared" ref="AH19" si="24">IF(OR(AND(AH17="",AI17=""),AND(AH18="",AI18=""),AND(AI17="X",AI18="X"),OR(AI17="M",AI18="M")),"",SUM(AH17,AH18))</f>
        <v>0</v>
      </c>
      <c r="AI19" s="26" t="str">
        <f t="shared" ref="AI19" si="25">IF(AND(AND(AI17="X",AI18="X"),SUM(AH17,AH18)=0,ISNUMBER(AH19)),"",IF(OR(AI17="M",AI18="M"),"M",IF(AND(AI17=AI18,OR(AI17="X",AI17="W",AI17="Z")),UPPER(AI17),"")))</f>
        <v/>
      </c>
      <c r="AJ19" s="27"/>
      <c r="AK19" s="25">
        <f t="shared" ref="AK19" si="26">IF(OR(AND(AK17="",AL17=""),AND(AK18="",AL18=""),AND(AL17="X",AL18="X"),OR(AL17="M",AL18="M")),"",SUM(AK17,AK18))</f>
        <v>0</v>
      </c>
      <c r="AL19" s="26" t="str">
        <f t="shared" ref="AL19" si="27">IF(AND(AND(AL17="X",AL18="X"),SUM(AK17,AK18)=0,ISNUMBER(AK19)),"",IF(OR(AL17="M",AL18="M"),"M",IF(AND(AL17=AL18,OR(AL17="X",AL17="W",AL17="Z")),UPPER(AL17),"")))</f>
        <v/>
      </c>
      <c r="AM19" s="27"/>
      <c r="AN19" s="25">
        <f t="shared" ref="AN19" si="28">IF(OR(AND(AN17="",AO17=""),AND(AN18="",AO18=""),AND(AO17="X",AO18="X"),OR(AO17="M",AO18="M")),"",SUM(AN17,AN18))</f>
        <v>0</v>
      </c>
      <c r="AO19" s="26" t="str">
        <f t="shared" ref="AO19" si="29">IF(AND(AND(AO17="X",AO18="X"),SUM(AN17,AN18)=0,ISNUMBER(AN19)),"",IF(OR(AO17="M",AO18="M"),"M",IF(AND(AO17=AO18,OR(AO17="X",AO17="W",AO17="Z")),UPPER(AO17),"")))</f>
        <v/>
      </c>
      <c r="AP19" s="27"/>
      <c r="AQ19" s="25">
        <f t="shared" ref="AQ19" si="30">IF(OR(AND(AQ17="",AR17=""),AND(AQ18="",AR18=""),AND(AR17="X",AR18="X"),OR(AR17="M",AR18="M")),"",SUM(AQ17,AQ18))</f>
        <v>0</v>
      </c>
      <c r="AR19" s="26" t="str">
        <f t="shared" ref="AR19" si="31">IF(AND(AND(AR17="X",AR18="X"),SUM(AQ17,AQ18)=0,ISNUMBER(AQ19)),"",IF(OR(AR17="M",AR18="M"),"M",IF(AND(AR17=AR18,OR(AR17="X",AR17="W",AR17="Z")),UPPER(AR17),"")))</f>
        <v/>
      </c>
      <c r="AS19" s="27"/>
      <c r="AT19" s="25">
        <f t="shared" ref="AT19" si="32">IF(OR(AND(AT17="",AU17=""),AND(AT18="",AU18=""),AND(AU17="X",AU18="X"),OR(AU17="M",AU18="M")),"",SUM(AT17,AT18))</f>
        <v>0</v>
      </c>
      <c r="AU19" s="26" t="str">
        <f t="shared" ref="AU19" si="33">IF(AND(AND(AU17="X",AU18="X"),SUM(AT17,AT18)=0,ISNUMBER(AT19)),"",IF(OR(AU17="M",AU18="M"),"M",IF(AND(AU17=AU18,OR(AU17="X",AU17="W",AU17="Z")),UPPER(AU17),"")))</f>
        <v/>
      </c>
      <c r="AV19" s="27"/>
      <c r="AW19" s="25">
        <f t="shared" ref="AW19" si="34">IF(OR(AND(AW17="",AX17=""),AND(AW18="",AX18=""),AND(AX17="X",AX18="X"),OR(AX17="M",AX18="M")),"",SUM(AW17,AW18))</f>
        <v>0</v>
      </c>
      <c r="AX19" s="26" t="str">
        <f t="shared" ref="AX19" si="35">IF(AND(AND(AX17="X",AX18="X"),SUM(AW17,AW18)=0,ISNUMBER(AW19)),"",IF(OR(AX17="M",AX18="M"),"M",IF(AND(AX17=AX18,OR(AX17="X",AX17="W",AX17="Z")),UPPER(AX17),"")))</f>
        <v/>
      </c>
      <c r="AY19" s="27"/>
      <c r="AZ19" s="349"/>
      <c r="BI19" s="2"/>
      <c r="BJ19" s="2"/>
      <c r="BK19" s="2"/>
      <c r="BL19" s="2"/>
      <c r="BM19" s="2"/>
      <c r="BN19" s="2"/>
      <c r="BO19" s="2"/>
      <c r="BP19" s="2"/>
      <c r="BQ19" s="2"/>
      <c r="BR19" s="2"/>
      <c r="BS19" s="2"/>
      <c r="BT19" s="2"/>
      <c r="BU19" s="2"/>
      <c r="BV19" s="2"/>
      <c r="BW19" s="2"/>
    </row>
    <row r="20" spans="1:75" ht="21" customHeight="1" x14ac:dyDescent="0.25">
      <c r="A20" s="153"/>
      <c r="B20" s="153"/>
      <c r="C20" s="349"/>
      <c r="D20" s="534"/>
      <c r="E20" s="488" t="s">
        <v>693</v>
      </c>
      <c r="F20" s="245" t="s">
        <v>47</v>
      </c>
      <c r="G20" s="266" t="s">
        <v>714</v>
      </c>
      <c r="H20" s="266" t="s">
        <v>49</v>
      </c>
      <c r="I20" s="266" t="s">
        <v>149</v>
      </c>
      <c r="J20" s="243" t="s">
        <v>14</v>
      </c>
      <c r="K20" s="243" t="s">
        <v>145</v>
      </c>
      <c r="L20" s="243" t="s">
        <v>14</v>
      </c>
      <c r="M20" s="243" t="s">
        <v>627</v>
      </c>
      <c r="N20" s="243" t="s">
        <v>627</v>
      </c>
      <c r="O20" s="404" t="s">
        <v>14</v>
      </c>
      <c r="P20" s="404" t="s">
        <v>717</v>
      </c>
      <c r="Q20" s="404"/>
      <c r="R20" s="243"/>
      <c r="S20" s="243"/>
      <c r="T20" s="243"/>
      <c r="U20" s="268"/>
      <c r="V20" s="25">
        <f>IF(OR(AND(V14="",W14=""),AND(V17="",W17=""),AND(W14="X",W17="X"),OR(W14="M",W17="M")),"",SUM(V14,V17))</f>
        <v>0</v>
      </c>
      <c r="W20" s="26" t="str">
        <f>IF(AND(AND(W14="X",W17="X"),SUM(V14,V17)=0,ISNUMBER(V20)),"",IF(OR(W14="M",W17="M"),"M",IF(AND(W14=W17,OR(W14="X",W14="W",W14="Z")),UPPER(W14),"")))</f>
        <v/>
      </c>
      <c r="X20" s="27"/>
      <c r="Y20" s="25">
        <f t="shared" ref="Y20:Y22" si="36">IF(OR(AND(Y14="",Z14=""),AND(Y17="",Z17=""),AND(Z14="X",Z17="X"),OR(Z14="M",Z17="M")),"",SUM(Y14,Y17))</f>
        <v>0</v>
      </c>
      <c r="Z20" s="26" t="str">
        <f t="shared" ref="Z20:Z22" si="37">IF(AND(AND(Z14="X",Z17="X"),SUM(Y14,Y17)=0,ISNUMBER(Y20)),"",IF(OR(Z14="M",Z17="M"),"M",IF(AND(Z14=Z17,OR(Z14="X",Z14="W",Z14="Z")),UPPER(Z14),"")))</f>
        <v/>
      </c>
      <c r="AA20" s="27"/>
      <c r="AB20" s="25">
        <f t="shared" ref="AB20:AB22" si="38">IF(OR(AND(AB14="",AC14=""),AND(AB17="",AC17=""),AND(AC14="X",AC17="X"),OR(AC14="M",AC17="M")),"",SUM(AB14,AB17))</f>
        <v>0</v>
      </c>
      <c r="AC20" s="26" t="str">
        <f t="shared" ref="AC20:AC22" si="39">IF(AND(AND(AC14="X",AC17="X"),SUM(AB14,AB17)=0,ISNUMBER(AB20)),"",IF(OR(AC14="M",AC17="M"),"M",IF(AND(AC14=AC17,OR(AC14="X",AC14="W",AC14="Z")),UPPER(AC14),"")))</f>
        <v/>
      </c>
      <c r="AD20" s="27"/>
      <c r="AE20" s="25">
        <f t="shared" ref="AE20:AE22" si="40">IF(OR(AND(AE14="",AF14=""),AND(AE17="",AF17=""),AND(AF14="X",AF17="X"),OR(AF14="M",AF17="M")),"",SUM(AE14,AE17))</f>
        <v>0</v>
      </c>
      <c r="AF20" s="26" t="str">
        <f t="shared" ref="AF20:AF22" si="41">IF(AND(AND(AF14="X",AF17="X"),SUM(AE14,AE17)=0,ISNUMBER(AE20)),"",IF(OR(AF14="M",AF17="M"),"M",IF(AND(AF14=AF17,OR(AF14="X",AF14="W",AF14="Z")),UPPER(AF14),"")))</f>
        <v/>
      </c>
      <c r="AG20" s="27"/>
      <c r="AH20" s="25">
        <f t="shared" ref="AH20:AH22" si="42">IF(OR(AND(AH14="",AI14=""),AND(AH17="",AI17=""),AND(AI14="X",AI17="X"),OR(AI14="M",AI17="M")),"",SUM(AH14,AH17))</f>
        <v>0</v>
      </c>
      <c r="AI20" s="26" t="str">
        <f t="shared" ref="AI20:AI22" si="43">IF(AND(AND(AI14="X",AI17="X"),SUM(AH14,AH17)=0,ISNUMBER(AH20)),"",IF(OR(AI14="M",AI17="M"),"M",IF(AND(AI14=AI17,OR(AI14="X",AI14="W",AI14="Z")),UPPER(AI14),"")))</f>
        <v/>
      </c>
      <c r="AJ20" s="27"/>
      <c r="AK20" s="25">
        <f t="shared" ref="AK20:AK22" si="44">IF(OR(AND(AK14="",AL14=""),AND(AK17="",AL17=""),AND(AL14="X",AL17="X"),OR(AL14="M",AL17="M")),"",SUM(AK14,AK17))</f>
        <v>0</v>
      </c>
      <c r="AL20" s="26" t="str">
        <f t="shared" ref="AL20:AL22" si="45">IF(AND(AND(AL14="X",AL17="X"),SUM(AK14,AK17)=0,ISNUMBER(AK20)),"",IF(OR(AL14="M",AL17="M"),"M",IF(AND(AL14=AL17,OR(AL14="X",AL14="W",AL14="Z")),UPPER(AL14),"")))</f>
        <v/>
      </c>
      <c r="AM20" s="27"/>
      <c r="AN20" s="25">
        <f t="shared" ref="AN20:AN22" si="46">IF(OR(AND(AN14="",AO14=""),AND(AN17="",AO17=""),AND(AO14="X",AO17="X"),OR(AO14="M",AO17="M")),"",SUM(AN14,AN17))</f>
        <v>0</v>
      </c>
      <c r="AO20" s="26" t="str">
        <f t="shared" ref="AO20:AO22" si="47">IF(AND(AND(AO14="X",AO17="X"),SUM(AN14,AN17)=0,ISNUMBER(AN20)),"",IF(OR(AO14="M",AO17="M"),"M",IF(AND(AO14=AO17,OR(AO14="X",AO14="W",AO14="Z")),UPPER(AO14),"")))</f>
        <v/>
      </c>
      <c r="AP20" s="27"/>
      <c r="AQ20" s="25">
        <f t="shared" ref="AQ20:AQ22" si="48">IF(OR(AND(AQ14="",AR14=""),AND(AQ17="",AR17=""),AND(AR14="X",AR17="X"),OR(AR14="M",AR17="M")),"",SUM(AQ14,AQ17))</f>
        <v>0</v>
      </c>
      <c r="AR20" s="26" t="str">
        <f t="shared" ref="AR20:AR22" si="49">IF(AND(AND(AR14="X",AR17="X"),SUM(AQ14,AQ17)=0,ISNUMBER(AQ20)),"",IF(OR(AR14="M",AR17="M"),"M",IF(AND(AR14=AR17,OR(AR14="X",AR14="W",AR14="Z")),UPPER(AR14),"")))</f>
        <v/>
      </c>
      <c r="AS20" s="27"/>
      <c r="AT20" s="25">
        <f t="shared" ref="AT20:AT22" si="50">IF(OR(AND(AT14="",AU14=""),AND(AT17="",AU17=""),AND(AU14="X",AU17="X"),OR(AU14="M",AU17="M")),"",SUM(AT14,AT17))</f>
        <v>0</v>
      </c>
      <c r="AU20" s="26" t="str">
        <f t="shared" ref="AU20:AU22" si="51">IF(AND(AND(AU14="X",AU17="X"),SUM(AT14,AT17)=0,ISNUMBER(AT20)),"",IF(OR(AU14="M",AU17="M"),"M",IF(AND(AU14=AU17,OR(AU14="X",AU14="W",AU14="Z")),UPPER(AU14),"")))</f>
        <v/>
      </c>
      <c r="AV20" s="27"/>
      <c r="AW20" s="25">
        <f t="shared" ref="AW20:AW22" si="52">IF(OR(AND(AW14="",AX14=""),AND(AW17="",AX17=""),AND(AX14="X",AX17="X"),OR(AX14="M",AX17="M")),"",SUM(AW14,AW17))</f>
        <v>0</v>
      </c>
      <c r="AX20" s="26" t="str">
        <f t="shared" ref="AX20:AX22" si="53">IF(AND(AND(AX14="X",AX17="X"),SUM(AW14,AW17)=0,ISNUMBER(AW20)),"",IF(OR(AX14="M",AX17="M"),"M",IF(AND(AX14=AX17,OR(AX14="X",AX14="W",AX14="Z")),UPPER(AX14),"")))</f>
        <v/>
      </c>
      <c r="AY20" s="27"/>
      <c r="AZ20" s="349"/>
      <c r="BI20" s="2"/>
      <c r="BJ20" s="2"/>
      <c r="BK20" s="2"/>
      <c r="BL20" s="2"/>
      <c r="BM20" s="2"/>
      <c r="BN20" s="2"/>
      <c r="BO20" s="2"/>
      <c r="BP20" s="2"/>
      <c r="BQ20" s="2"/>
      <c r="BR20" s="2"/>
      <c r="BS20" s="2"/>
      <c r="BT20" s="2"/>
      <c r="BU20" s="2"/>
      <c r="BV20" s="2"/>
      <c r="BW20" s="2"/>
    </row>
    <row r="21" spans="1:75" ht="21" customHeight="1" x14ac:dyDescent="0.25">
      <c r="A21" s="153"/>
      <c r="B21" s="153"/>
      <c r="C21" s="349"/>
      <c r="D21" s="534"/>
      <c r="E21" s="488"/>
      <c r="F21" s="245" t="s">
        <v>51</v>
      </c>
      <c r="G21" s="266" t="s">
        <v>714</v>
      </c>
      <c r="H21" s="266" t="s">
        <v>52</v>
      </c>
      <c r="I21" s="266" t="s">
        <v>149</v>
      </c>
      <c r="J21" s="243" t="s">
        <v>14</v>
      </c>
      <c r="K21" s="243" t="s">
        <v>145</v>
      </c>
      <c r="L21" s="243" t="s">
        <v>14</v>
      </c>
      <c r="M21" s="243" t="s">
        <v>627</v>
      </c>
      <c r="N21" s="243" t="s">
        <v>627</v>
      </c>
      <c r="O21" s="404" t="s">
        <v>14</v>
      </c>
      <c r="P21" s="404" t="s">
        <v>717</v>
      </c>
      <c r="Q21" s="404"/>
      <c r="R21" s="243"/>
      <c r="S21" s="243"/>
      <c r="T21" s="243"/>
      <c r="U21" s="268"/>
      <c r="V21" s="25">
        <f t="shared" ref="V21:V22" si="54">IF(OR(AND(V15="",W15=""),AND(V18="",W18=""),AND(W15="X",W18="X"),OR(W15="M",W18="M")),"",SUM(V15,V18))</f>
        <v>0</v>
      </c>
      <c r="W21" s="26" t="str">
        <f t="shared" ref="W21:W22" si="55">IF(AND(AND(W15="X",W18="X"),SUM(V15,V18)=0,ISNUMBER(V21)),"",IF(OR(W15="M",W18="M"),"M",IF(AND(W15=W18,OR(W15="X",W15="W",W15="Z")),UPPER(W15),"")))</f>
        <v/>
      </c>
      <c r="X21" s="27"/>
      <c r="Y21" s="25">
        <f t="shared" si="36"/>
        <v>0</v>
      </c>
      <c r="Z21" s="26" t="str">
        <f t="shared" si="37"/>
        <v/>
      </c>
      <c r="AA21" s="27"/>
      <c r="AB21" s="25">
        <f t="shared" si="38"/>
        <v>0</v>
      </c>
      <c r="AC21" s="26" t="str">
        <f t="shared" si="39"/>
        <v/>
      </c>
      <c r="AD21" s="27"/>
      <c r="AE21" s="25">
        <f t="shared" si="40"/>
        <v>0</v>
      </c>
      <c r="AF21" s="26" t="str">
        <f t="shared" si="41"/>
        <v/>
      </c>
      <c r="AG21" s="27"/>
      <c r="AH21" s="25">
        <f t="shared" si="42"/>
        <v>0</v>
      </c>
      <c r="AI21" s="26" t="str">
        <f t="shared" si="43"/>
        <v/>
      </c>
      <c r="AJ21" s="27"/>
      <c r="AK21" s="25">
        <f t="shared" si="44"/>
        <v>0</v>
      </c>
      <c r="AL21" s="26" t="str">
        <f t="shared" si="45"/>
        <v/>
      </c>
      <c r="AM21" s="27"/>
      <c r="AN21" s="25">
        <f t="shared" si="46"/>
        <v>0</v>
      </c>
      <c r="AO21" s="26" t="str">
        <f t="shared" si="47"/>
        <v/>
      </c>
      <c r="AP21" s="27"/>
      <c r="AQ21" s="25">
        <f t="shared" si="48"/>
        <v>0</v>
      </c>
      <c r="AR21" s="26" t="str">
        <f t="shared" si="49"/>
        <v/>
      </c>
      <c r="AS21" s="27"/>
      <c r="AT21" s="25">
        <f t="shared" si="50"/>
        <v>0</v>
      </c>
      <c r="AU21" s="26" t="str">
        <f t="shared" si="51"/>
        <v/>
      </c>
      <c r="AV21" s="27"/>
      <c r="AW21" s="25">
        <f t="shared" si="52"/>
        <v>0</v>
      </c>
      <c r="AX21" s="26" t="str">
        <f t="shared" si="53"/>
        <v/>
      </c>
      <c r="AY21" s="27"/>
      <c r="AZ21" s="349"/>
      <c r="BI21" s="2"/>
      <c r="BJ21" s="2"/>
      <c r="BK21" s="2"/>
      <c r="BL21" s="2"/>
      <c r="BM21" s="2"/>
      <c r="BN21" s="2"/>
      <c r="BO21" s="2"/>
      <c r="BP21" s="2"/>
      <c r="BQ21" s="2"/>
      <c r="BR21" s="2"/>
      <c r="BS21" s="2"/>
      <c r="BT21" s="2"/>
      <c r="BU21" s="2"/>
      <c r="BV21" s="2"/>
      <c r="BW21" s="2"/>
    </row>
    <row r="22" spans="1:75" ht="21" customHeight="1" x14ac:dyDescent="0.25">
      <c r="A22" s="153"/>
      <c r="B22" s="153"/>
      <c r="C22" s="349"/>
      <c r="D22" s="534"/>
      <c r="E22" s="488"/>
      <c r="F22" s="245" t="s">
        <v>53</v>
      </c>
      <c r="G22" s="266" t="s">
        <v>714</v>
      </c>
      <c r="H22" s="266" t="s">
        <v>14</v>
      </c>
      <c r="I22" s="266" t="s">
        <v>149</v>
      </c>
      <c r="J22" s="243" t="s">
        <v>14</v>
      </c>
      <c r="K22" s="243" t="s">
        <v>145</v>
      </c>
      <c r="L22" s="243" t="s">
        <v>14</v>
      </c>
      <c r="M22" s="243" t="s">
        <v>627</v>
      </c>
      <c r="N22" s="243" t="s">
        <v>627</v>
      </c>
      <c r="O22" s="404" t="s">
        <v>14</v>
      </c>
      <c r="P22" s="404" t="s">
        <v>717</v>
      </c>
      <c r="Q22" s="404"/>
      <c r="R22" s="243"/>
      <c r="S22" s="243"/>
      <c r="T22" s="243"/>
      <c r="U22" s="268"/>
      <c r="V22" s="25">
        <f t="shared" si="54"/>
        <v>0</v>
      </c>
      <c r="W22" s="26" t="str">
        <f t="shared" si="55"/>
        <v/>
      </c>
      <c r="X22" s="27"/>
      <c r="Y22" s="25">
        <f t="shared" si="36"/>
        <v>0</v>
      </c>
      <c r="Z22" s="26" t="str">
        <f t="shared" si="37"/>
        <v/>
      </c>
      <c r="AA22" s="27"/>
      <c r="AB22" s="25">
        <f t="shared" si="38"/>
        <v>0</v>
      </c>
      <c r="AC22" s="26" t="str">
        <f t="shared" si="39"/>
        <v/>
      </c>
      <c r="AD22" s="27"/>
      <c r="AE22" s="25">
        <f t="shared" si="40"/>
        <v>0</v>
      </c>
      <c r="AF22" s="26" t="str">
        <f t="shared" si="41"/>
        <v/>
      </c>
      <c r="AG22" s="27"/>
      <c r="AH22" s="25">
        <f t="shared" si="42"/>
        <v>0</v>
      </c>
      <c r="AI22" s="26" t="str">
        <f t="shared" si="43"/>
        <v/>
      </c>
      <c r="AJ22" s="27"/>
      <c r="AK22" s="25">
        <f t="shared" si="44"/>
        <v>0</v>
      </c>
      <c r="AL22" s="26" t="str">
        <f t="shared" si="45"/>
        <v/>
      </c>
      <c r="AM22" s="27"/>
      <c r="AN22" s="25">
        <f t="shared" si="46"/>
        <v>0</v>
      </c>
      <c r="AO22" s="26" t="str">
        <f t="shared" si="47"/>
        <v/>
      </c>
      <c r="AP22" s="27"/>
      <c r="AQ22" s="25">
        <f t="shared" si="48"/>
        <v>0</v>
      </c>
      <c r="AR22" s="26" t="str">
        <f t="shared" si="49"/>
        <v/>
      </c>
      <c r="AS22" s="27"/>
      <c r="AT22" s="25">
        <f t="shared" si="50"/>
        <v>0</v>
      </c>
      <c r="AU22" s="26" t="str">
        <f t="shared" si="51"/>
        <v/>
      </c>
      <c r="AV22" s="27"/>
      <c r="AW22" s="25">
        <f t="shared" si="52"/>
        <v>0</v>
      </c>
      <c r="AX22" s="26" t="str">
        <f t="shared" si="53"/>
        <v/>
      </c>
      <c r="AY22" s="27"/>
      <c r="AZ22" s="349"/>
      <c r="BI22" s="2"/>
      <c r="BJ22" s="2"/>
      <c r="BK22" s="2"/>
      <c r="BL22" s="2"/>
      <c r="BM22" s="2"/>
      <c r="BN22" s="2"/>
      <c r="BO22" s="2"/>
      <c r="BP22" s="2"/>
      <c r="BQ22" s="2"/>
      <c r="BR22" s="2"/>
      <c r="BS22" s="2"/>
      <c r="BT22" s="2"/>
      <c r="BU22" s="2"/>
      <c r="BV22" s="2"/>
      <c r="BW22" s="2"/>
    </row>
    <row r="23" spans="1:75" ht="3" customHeight="1" x14ac:dyDescent="0.25">
      <c r="A23" s="153"/>
      <c r="B23" s="153"/>
      <c r="C23" s="349"/>
      <c r="D23" s="223"/>
      <c r="E23" s="349"/>
      <c r="F23" s="349"/>
      <c r="G23" s="153"/>
      <c r="H23" s="405"/>
      <c r="I23" s="405"/>
      <c r="J23" s="405"/>
      <c r="K23" s="405"/>
      <c r="L23" s="405"/>
      <c r="M23" s="405"/>
      <c r="N23" s="405"/>
      <c r="O23" s="405"/>
      <c r="P23" s="405"/>
      <c r="Q23" s="405"/>
      <c r="R23" s="405"/>
      <c r="S23" s="405"/>
      <c r="T23" s="405"/>
      <c r="U23" s="406"/>
      <c r="V23" s="349"/>
      <c r="W23" s="349"/>
      <c r="X23" s="349"/>
      <c r="Y23" s="349"/>
      <c r="Z23" s="349"/>
      <c r="AA23" s="349"/>
      <c r="AB23" s="349"/>
      <c r="AC23" s="349"/>
      <c r="AD23" s="349"/>
      <c r="AE23" s="349"/>
      <c r="AF23" s="349"/>
      <c r="AG23" s="349"/>
      <c r="AH23" s="349"/>
      <c r="AI23" s="349"/>
      <c r="AJ23" s="349"/>
      <c r="AK23" s="349"/>
      <c r="AL23" s="349"/>
      <c r="AM23" s="349"/>
      <c r="AN23" s="349"/>
      <c r="AO23" s="349"/>
      <c r="AP23" s="349"/>
      <c r="AQ23" s="349"/>
      <c r="AR23" s="349"/>
      <c r="AS23" s="349"/>
      <c r="AT23" s="349"/>
      <c r="AU23" s="349"/>
      <c r="AV23" s="349"/>
      <c r="AW23" s="349"/>
      <c r="AX23" s="349"/>
      <c r="AY23" s="349"/>
      <c r="AZ23" s="349"/>
      <c r="BI23" s="2"/>
      <c r="BJ23" s="2"/>
      <c r="BK23" s="2"/>
      <c r="BL23" s="2"/>
      <c r="BM23" s="2"/>
      <c r="BN23" s="2"/>
      <c r="BO23" s="2"/>
      <c r="BP23" s="2"/>
      <c r="BQ23" s="2"/>
      <c r="BR23" s="2"/>
      <c r="BS23" s="2"/>
      <c r="BT23" s="2"/>
      <c r="BU23" s="2"/>
      <c r="BV23" s="2"/>
      <c r="BW23" s="2"/>
    </row>
    <row r="24" spans="1:75" ht="21" customHeight="1" x14ac:dyDescent="0.25">
      <c r="A24" s="153"/>
      <c r="B24" s="153"/>
      <c r="C24" s="349"/>
      <c r="D24" s="535" t="s">
        <v>694</v>
      </c>
      <c r="E24" s="487" t="s">
        <v>48</v>
      </c>
      <c r="F24" s="240" t="s">
        <v>47</v>
      </c>
      <c r="G24" s="266" t="s">
        <v>713</v>
      </c>
      <c r="H24" s="266" t="s">
        <v>49</v>
      </c>
      <c r="I24" s="266" t="s">
        <v>147</v>
      </c>
      <c r="J24" s="243" t="s">
        <v>14</v>
      </c>
      <c r="K24" s="243" t="s">
        <v>145</v>
      </c>
      <c r="L24" s="243" t="s">
        <v>14</v>
      </c>
      <c r="M24" s="243" t="s">
        <v>627</v>
      </c>
      <c r="N24" s="243" t="s">
        <v>627</v>
      </c>
      <c r="O24" s="404" t="s">
        <v>14</v>
      </c>
      <c r="P24" s="404" t="s">
        <v>717</v>
      </c>
      <c r="Q24" s="404"/>
      <c r="R24" s="243"/>
      <c r="S24" s="243"/>
      <c r="T24" s="243"/>
      <c r="U24" s="268"/>
      <c r="V24" s="105">
        <v>0</v>
      </c>
      <c r="W24" s="28"/>
      <c r="X24" s="29"/>
      <c r="Y24" s="105">
        <v>0</v>
      </c>
      <c r="Z24" s="28"/>
      <c r="AA24" s="29"/>
      <c r="AB24" s="25">
        <f>IF(OR(EXACT(V24,W24),EXACT(Y24,Z24),AND(W24="X",Z24="X"),OR(W24="M",Z24="M")),"",SUM(V24,Y24))</f>
        <v>0</v>
      </c>
      <c r="AC24" s="26" t="str">
        <f>IF(AND(AND(W24="X",Z24="X"),SUM(V24,Y24)=0,ISNUMBER(AB24)),"",IF(OR(W24="M",Z24="M"),"M",IF(AND(W24=Z24,OR(W24="X",W24="W",W24="Z")),UPPER(W24),"")))</f>
        <v/>
      </c>
      <c r="AD24" s="27"/>
      <c r="AE24" s="105">
        <v>0</v>
      </c>
      <c r="AF24" s="28"/>
      <c r="AG24" s="29"/>
      <c r="AH24" s="105">
        <v>0</v>
      </c>
      <c r="AI24" s="28"/>
      <c r="AJ24" s="29"/>
      <c r="AK24" s="105">
        <v>0</v>
      </c>
      <c r="AL24" s="28"/>
      <c r="AM24" s="29"/>
      <c r="AN24" s="105">
        <v>0</v>
      </c>
      <c r="AO24" s="28"/>
      <c r="AP24" s="29"/>
      <c r="AQ24" s="105">
        <v>0</v>
      </c>
      <c r="AR24" s="28"/>
      <c r="AS24" s="29"/>
      <c r="AT24" s="25">
        <f>IF(OR(EXACT(AN24,AO24),EXACT(AQ24,AR24),AND(AO24="X",AR24="X"),OR(AO24="M",AR24="M")),"",SUM(AN24,AQ24))</f>
        <v>0</v>
      </c>
      <c r="AU24" s="26" t="str">
        <f>IF(AND(AND(AO24="X",AR24="X"),SUM(AN24,AQ24)=0,ISNUMBER(AT24)),"",IF(OR(AO24="M",AR24="M"),"M",IF(AND(AO24=AR24,OR(AO24="X",AO24="W",AO24="Z")),UPPER(AO24),"")))</f>
        <v/>
      </c>
      <c r="AV24" s="27"/>
      <c r="AW24" s="105">
        <v>0</v>
      </c>
      <c r="AX24" s="28"/>
      <c r="AY24" s="29"/>
      <c r="AZ24" s="349"/>
      <c r="BI24" s="2"/>
      <c r="BJ24" s="2"/>
      <c r="BK24" s="2"/>
      <c r="BL24" s="2"/>
      <c r="BM24" s="2"/>
      <c r="BN24" s="2"/>
      <c r="BO24" s="2"/>
      <c r="BP24" s="2"/>
      <c r="BQ24" s="2"/>
      <c r="BR24" s="2"/>
      <c r="BS24" s="2"/>
      <c r="BT24" s="2"/>
      <c r="BU24" s="2"/>
      <c r="BV24" s="2"/>
      <c r="BW24" s="2"/>
    </row>
    <row r="25" spans="1:75" ht="21" customHeight="1" x14ac:dyDescent="0.25">
      <c r="A25" s="153"/>
      <c r="B25" s="153"/>
      <c r="C25" s="349"/>
      <c r="D25" s="536"/>
      <c r="E25" s="487"/>
      <c r="F25" s="240" t="s">
        <v>51</v>
      </c>
      <c r="G25" s="266" t="s">
        <v>713</v>
      </c>
      <c r="H25" s="266" t="s">
        <v>52</v>
      </c>
      <c r="I25" s="266" t="s">
        <v>147</v>
      </c>
      <c r="J25" s="243" t="s">
        <v>14</v>
      </c>
      <c r="K25" s="243" t="s">
        <v>145</v>
      </c>
      <c r="L25" s="243" t="s">
        <v>14</v>
      </c>
      <c r="M25" s="243" t="s">
        <v>627</v>
      </c>
      <c r="N25" s="243" t="s">
        <v>627</v>
      </c>
      <c r="O25" s="404" t="s">
        <v>14</v>
      </c>
      <c r="P25" s="404" t="s">
        <v>717</v>
      </c>
      <c r="Q25" s="404"/>
      <c r="R25" s="243"/>
      <c r="S25" s="243"/>
      <c r="T25" s="243"/>
      <c r="U25" s="268"/>
      <c r="V25" s="105">
        <v>0</v>
      </c>
      <c r="W25" s="28"/>
      <c r="X25" s="29"/>
      <c r="Y25" s="105">
        <v>0</v>
      </c>
      <c r="Z25" s="28"/>
      <c r="AA25" s="29"/>
      <c r="AB25" s="25">
        <f>IF(OR(EXACT(V25,W25),EXACT(Y25,Z25),AND(W25="X",Z25="X"),OR(W25="M",Z25="M")),"",SUM(V25,Y25))</f>
        <v>0</v>
      </c>
      <c r="AC25" s="26" t="str">
        <f>IF(AND(AND(W25="X",Z25="X"),SUM(V25,Y25)=0,ISNUMBER(AB25)),"",IF(OR(W25="M",Z25="M"),"M",IF(AND(W25=Z25,OR(W25="X",W25="W",W25="Z")),UPPER(W25),"")))</f>
        <v/>
      </c>
      <c r="AD25" s="27"/>
      <c r="AE25" s="105">
        <v>0</v>
      </c>
      <c r="AF25" s="28"/>
      <c r="AG25" s="29"/>
      <c r="AH25" s="105">
        <v>0</v>
      </c>
      <c r="AI25" s="28"/>
      <c r="AJ25" s="29"/>
      <c r="AK25" s="105">
        <v>0</v>
      </c>
      <c r="AL25" s="28"/>
      <c r="AM25" s="29"/>
      <c r="AN25" s="105">
        <v>0</v>
      </c>
      <c r="AO25" s="28"/>
      <c r="AP25" s="29"/>
      <c r="AQ25" s="105">
        <v>0</v>
      </c>
      <c r="AR25" s="28"/>
      <c r="AS25" s="29"/>
      <c r="AT25" s="25">
        <f>IF(OR(EXACT(AN25,AO25),EXACT(AQ25,AR25),AND(AO25="X",AR25="X"),OR(AO25="M",AR25="M")),"",SUM(AN25,AQ25))</f>
        <v>0</v>
      </c>
      <c r="AU25" s="26" t="str">
        <f>IF(AND(AND(AO25="X",AR25="X"),SUM(AN25,AQ25)=0,ISNUMBER(AT25)),"",IF(OR(AO25="M",AR25="M"),"M",IF(AND(AO25=AR25,OR(AO25="X",AO25="W",AO25="Z")),UPPER(AO25),"")))</f>
        <v/>
      </c>
      <c r="AV25" s="27"/>
      <c r="AW25" s="105">
        <v>0</v>
      </c>
      <c r="AX25" s="28"/>
      <c r="AY25" s="29"/>
      <c r="AZ25" s="349"/>
      <c r="BI25" s="2"/>
      <c r="BJ25" s="2"/>
      <c r="BK25" s="2"/>
      <c r="BL25" s="2"/>
      <c r="BM25" s="2"/>
      <c r="BN25" s="2"/>
      <c r="BO25" s="2"/>
      <c r="BP25" s="2"/>
      <c r="BQ25" s="2"/>
      <c r="BR25" s="2"/>
      <c r="BS25" s="2"/>
      <c r="BT25" s="2"/>
      <c r="BU25" s="2"/>
      <c r="BV25" s="2"/>
      <c r="BW25" s="2"/>
    </row>
    <row r="26" spans="1:75" ht="21" customHeight="1" x14ac:dyDescent="0.25">
      <c r="A26" s="153"/>
      <c r="B26" s="153"/>
      <c r="C26" s="349"/>
      <c r="D26" s="536"/>
      <c r="E26" s="487"/>
      <c r="F26" s="245" t="s">
        <v>53</v>
      </c>
      <c r="G26" s="266" t="s">
        <v>713</v>
      </c>
      <c r="H26" s="266" t="s">
        <v>14</v>
      </c>
      <c r="I26" s="266" t="s">
        <v>147</v>
      </c>
      <c r="J26" s="243" t="s">
        <v>14</v>
      </c>
      <c r="K26" s="243" t="s">
        <v>145</v>
      </c>
      <c r="L26" s="243" t="s">
        <v>14</v>
      </c>
      <c r="M26" s="243" t="s">
        <v>627</v>
      </c>
      <c r="N26" s="243" t="s">
        <v>627</v>
      </c>
      <c r="O26" s="404" t="s">
        <v>14</v>
      </c>
      <c r="P26" s="404" t="s">
        <v>717</v>
      </c>
      <c r="Q26" s="404"/>
      <c r="R26" s="243"/>
      <c r="S26" s="243"/>
      <c r="T26" s="243"/>
      <c r="U26" s="268"/>
      <c r="V26" s="25">
        <f>IF(OR(AND(V24="",W24=""),AND(V25="",W25=""),AND(W24="X",W25="X"),OR(W24="M",W25="M")),"",SUM(V24,V25))</f>
        <v>0</v>
      </c>
      <c r="W26" s="26" t="str">
        <f>IF(AND(AND(W24="X",W25="X"),SUM(V24,V25)=0,ISNUMBER(V26)),"",IF(OR(W24="M",W25="M"),"M",IF(AND(W24=W25,OR(W24="X",W24="W",W24="Z")),UPPER(W24),"")))</f>
        <v/>
      </c>
      <c r="X26" s="27"/>
      <c r="Y26" s="25">
        <f t="shared" ref="Y26" si="56">IF(OR(AND(Y24="",Z24=""),AND(Y25="",Z25=""),AND(Z24="X",Z25="X"),OR(Z24="M",Z25="M")),"",SUM(Y24,Y25))</f>
        <v>0</v>
      </c>
      <c r="Z26" s="26" t="str">
        <f t="shared" ref="Z26" si="57">IF(AND(AND(Z24="X",Z25="X"),SUM(Y24,Y25)=0,ISNUMBER(Y26)),"",IF(OR(Z24="M",Z25="M"),"M",IF(AND(Z24=Z25,OR(Z24="X",Z24="W",Z24="Z")),UPPER(Z24),"")))</f>
        <v/>
      </c>
      <c r="AA26" s="27"/>
      <c r="AB26" s="25">
        <f t="shared" ref="AB26" si="58">IF(OR(AND(AB24="",AC24=""),AND(AB25="",AC25=""),AND(AC24="X",AC25="X"),OR(AC24="M",AC25="M")),"",SUM(AB24,AB25))</f>
        <v>0</v>
      </c>
      <c r="AC26" s="26" t="str">
        <f t="shared" ref="AC26" si="59">IF(AND(AND(AC24="X",AC25="X"),SUM(AB24,AB25)=0,ISNUMBER(AB26)),"",IF(OR(AC24="M",AC25="M"),"M",IF(AND(AC24=AC25,OR(AC24="X",AC24="W",AC24="Z")),UPPER(AC24),"")))</f>
        <v/>
      </c>
      <c r="AD26" s="27"/>
      <c r="AE26" s="25">
        <f t="shared" ref="AE26" si="60">IF(OR(AND(AE24="",AF24=""),AND(AE25="",AF25=""),AND(AF24="X",AF25="X"),OR(AF24="M",AF25="M")),"",SUM(AE24,AE25))</f>
        <v>0</v>
      </c>
      <c r="AF26" s="26" t="str">
        <f t="shared" ref="AF26" si="61">IF(AND(AND(AF24="X",AF25="X"),SUM(AE24,AE25)=0,ISNUMBER(AE26)),"",IF(OR(AF24="M",AF25="M"),"M",IF(AND(AF24=AF25,OR(AF24="X",AF24="W",AF24="Z")),UPPER(AF24),"")))</f>
        <v/>
      </c>
      <c r="AG26" s="27"/>
      <c r="AH26" s="25">
        <f t="shared" ref="AH26" si="62">IF(OR(AND(AH24="",AI24=""),AND(AH25="",AI25=""),AND(AI24="X",AI25="X"),OR(AI24="M",AI25="M")),"",SUM(AH24,AH25))</f>
        <v>0</v>
      </c>
      <c r="AI26" s="26" t="str">
        <f t="shared" ref="AI26" si="63">IF(AND(AND(AI24="X",AI25="X"),SUM(AH24,AH25)=0,ISNUMBER(AH26)),"",IF(OR(AI24="M",AI25="M"),"M",IF(AND(AI24=AI25,OR(AI24="X",AI24="W",AI24="Z")),UPPER(AI24),"")))</f>
        <v/>
      </c>
      <c r="AJ26" s="27"/>
      <c r="AK26" s="25">
        <f t="shared" ref="AK26" si="64">IF(OR(AND(AK24="",AL24=""),AND(AK25="",AL25=""),AND(AL24="X",AL25="X"),OR(AL24="M",AL25="M")),"",SUM(AK24,AK25))</f>
        <v>0</v>
      </c>
      <c r="AL26" s="26" t="str">
        <f t="shared" ref="AL26" si="65">IF(AND(AND(AL24="X",AL25="X"),SUM(AK24,AK25)=0,ISNUMBER(AK26)),"",IF(OR(AL24="M",AL25="M"),"M",IF(AND(AL24=AL25,OR(AL24="X",AL24="W",AL24="Z")),UPPER(AL24),"")))</f>
        <v/>
      </c>
      <c r="AM26" s="27"/>
      <c r="AN26" s="25">
        <f t="shared" ref="AN26" si="66">IF(OR(AND(AN24="",AO24=""),AND(AN25="",AO25=""),AND(AO24="X",AO25="X"),OR(AO24="M",AO25="M")),"",SUM(AN24,AN25))</f>
        <v>0</v>
      </c>
      <c r="AO26" s="26" t="str">
        <f t="shared" ref="AO26" si="67">IF(AND(AND(AO24="X",AO25="X"),SUM(AN24,AN25)=0,ISNUMBER(AN26)),"",IF(OR(AO24="M",AO25="M"),"M",IF(AND(AO24=AO25,OR(AO24="X",AO24="W",AO24="Z")),UPPER(AO24),"")))</f>
        <v/>
      </c>
      <c r="AP26" s="27"/>
      <c r="AQ26" s="25">
        <f t="shared" ref="AQ26" si="68">IF(OR(AND(AQ24="",AR24=""),AND(AQ25="",AR25=""),AND(AR24="X",AR25="X"),OR(AR24="M",AR25="M")),"",SUM(AQ24,AQ25))</f>
        <v>0</v>
      </c>
      <c r="AR26" s="26" t="str">
        <f t="shared" ref="AR26" si="69">IF(AND(AND(AR24="X",AR25="X"),SUM(AQ24,AQ25)=0,ISNUMBER(AQ26)),"",IF(OR(AR24="M",AR25="M"),"M",IF(AND(AR24=AR25,OR(AR24="X",AR24="W",AR24="Z")),UPPER(AR24),"")))</f>
        <v/>
      </c>
      <c r="AS26" s="27"/>
      <c r="AT26" s="25">
        <f t="shared" ref="AT26" si="70">IF(OR(AND(AT24="",AU24=""),AND(AT25="",AU25=""),AND(AU24="X",AU25="X"),OR(AU24="M",AU25="M")),"",SUM(AT24,AT25))</f>
        <v>0</v>
      </c>
      <c r="AU26" s="26" t="str">
        <f t="shared" ref="AU26" si="71">IF(AND(AND(AU24="X",AU25="X"),SUM(AT24,AT25)=0,ISNUMBER(AT26)),"",IF(OR(AU24="M",AU25="M"),"M",IF(AND(AU24=AU25,OR(AU24="X",AU24="W",AU24="Z")),UPPER(AU24),"")))</f>
        <v/>
      </c>
      <c r="AV26" s="27"/>
      <c r="AW26" s="25">
        <f t="shared" ref="AW26" si="72">IF(OR(AND(AW24="",AX24=""),AND(AW25="",AX25=""),AND(AX24="X",AX25="X"),OR(AX24="M",AX25="M")),"",SUM(AW24,AW25))</f>
        <v>0</v>
      </c>
      <c r="AX26" s="26" t="str">
        <f t="shared" ref="AX26" si="73">IF(AND(AND(AX24="X",AX25="X"),SUM(AW24,AW25)=0,ISNUMBER(AW26)),"",IF(OR(AX24="M",AX25="M"),"M",IF(AND(AX24=AX25,OR(AX24="X",AX24="W",AX24="Z")),UPPER(AX24),"")))</f>
        <v/>
      </c>
      <c r="AY26" s="27"/>
      <c r="AZ26" s="349"/>
      <c r="BI26" s="2"/>
      <c r="BJ26" s="2"/>
      <c r="BK26" s="2"/>
      <c r="BL26" s="2"/>
      <c r="BM26" s="2"/>
      <c r="BN26" s="2"/>
      <c r="BO26" s="2"/>
      <c r="BP26" s="2"/>
      <c r="BQ26" s="2"/>
      <c r="BR26" s="2"/>
      <c r="BS26" s="2"/>
      <c r="BT26" s="2"/>
      <c r="BU26" s="2"/>
      <c r="BV26" s="2"/>
      <c r="BW26" s="2"/>
    </row>
    <row r="27" spans="1:75" ht="21" customHeight="1" x14ac:dyDescent="0.25">
      <c r="A27" s="153"/>
      <c r="B27" s="153"/>
      <c r="C27" s="349"/>
      <c r="D27" s="536"/>
      <c r="E27" s="487" t="s">
        <v>50</v>
      </c>
      <c r="F27" s="240" t="s">
        <v>47</v>
      </c>
      <c r="G27" s="266" t="s">
        <v>713</v>
      </c>
      <c r="H27" s="266" t="s">
        <v>49</v>
      </c>
      <c r="I27" s="266" t="s">
        <v>148</v>
      </c>
      <c r="J27" s="243" t="s">
        <v>14</v>
      </c>
      <c r="K27" s="243" t="s">
        <v>145</v>
      </c>
      <c r="L27" s="243" t="s">
        <v>14</v>
      </c>
      <c r="M27" s="243" t="s">
        <v>627</v>
      </c>
      <c r="N27" s="243" t="s">
        <v>627</v>
      </c>
      <c r="O27" s="404" t="s">
        <v>14</v>
      </c>
      <c r="P27" s="404" t="s">
        <v>717</v>
      </c>
      <c r="Q27" s="404"/>
      <c r="R27" s="243"/>
      <c r="S27" s="243"/>
      <c r="T27" s="243"/>
      <c r="U27" s="268"/>
      <c r="V27" s="105">
        <v>0</v>
      </c>
      <c r="W27" s="28"/>
      <c r="X27" s="29"/>
      <c r="Y27" s="105">
        <v>0</v>
      </c>
      <c r="Z27" s="28"/>
      <c r="AA27" s="29"/>
      <c r="AB27" s="25">
        <f>IF(OR(EXACT(V27,W27),EXACT(Y27,Z27),AND(W27="X",Z27="X"),OR(W27="M",Z27="M")),"",SUM(V27,Y27))</f>
        <v>0</v>
      </c>
      <c r="AC27" s="26" t="str">
        <f>IF(AND(AND(W27="X",Z27="X"),SUM(V27,Y27)=0,ISNUMBER(AB27)),"",IF(OR(W27="M",Z27="M"),"M",IF(AND(W27=Z27,OR(W27="X",W27="W",W27="Z")),UPPER(W27),"")))</f>
        <v/>
      </c>
      <c r="AD27" s="27"/>
      <c r="AE27" s="105">
        <v>0</v>
      </c>
      <c r="AF27" s="28"/>
      <c r="AG27" s="29"/>
      <c r="AH27" s="105">
        <v>0</v>
      </c>
      <c r="AI27" s="28"/>
      <c r="AJ27" s="29"/>
      <c r="AK27" s="105">
        <v>0</v>
      </c>
      <c r="AL27" s="28"/>
      <c r="AM27" s="29"/>
      <c r="AN27" s="105">
        <v>0</v>
      </c>
      <c r="AO27" s="28"/>
      <c r="AP27" s="29"/>
      <c r="AQ27" s="105">
        <v>0</v>
      </c>
      <c r="AR27" s="28"/>
      <c r="AS27" s="29"/>
      <c r="AT27" s="25">
        <f>IF(OR(EXACT(AN27,AO27),EXACT(AQ27,AR27),AND(AO27="X",AR27="X"),OR(AO27="M",AR27="M")),"",SUM(AN27,AQ27))</f>
        <v>0</v>
      </c>
      <c r="AU27" s="26" t="str">
        <f>IF(AND(AND(AO27="X",AR27="X"),SUM(AN27,AQ27)=0,ISNUMBER(AT27)),"",IF(OR(AO27="M",AR27="M"),"M",IF(AND(AO27=AR27,OR(AO27="X",AO27="W",AO27="Z")),UPPER(AO27),"")))</f>
        <v/>
      </c>
      <c r="AV27" s="27"/>
      <c r="AW27" s="105">
        <v>0</v>
      </c>
      <c r="AX27" s="28"/>
      <c r="AY27" s="29"/>
      <c r="AZ27" s="349"/>
      <c r="BI27" s="2"/>
      <c r="BJ27" s="2"/>
      <c r="BK27" s="2"/>
      <c r="BL27" s="2"/>
      <c r="BM27" s="2"/>
      <c r="BN27" s="2"/>
      <c r="BO27" s="2"/>
      <c r="BP27" s="2"/>
      <c r="BQ27" s="2"/>
      <c r="BR27" s="2"/>
      <c r="BS27" s="2"/>
      <c r="BT27" s="2"/>
      <c r="BU27" s="2"/>
      <c r="BV27" s="2"/>
      <c r="BW27" s="2"/>
    </row>
    <row r="28" spans="1:75" ht="21" customHeight="1" x14ac:dyDescent="0.25">
      <c r="A28" s="153"/>
      <c r="B28" s="153"/>
      <c r="C28" s="349"/>
      <c r="D28" s="536"/>
      <c r="E28" s="487"/>
      <c r="F28" s="240" t="s">
        <v>51</v>
      </c>
      <c r="G28" s="266" t="s">
        <v>713</v>
      </c>
      <c r="H28" s="266" t="s">
        <v>52</v>
      </c>
      <c r="I28" s="266" t="s">
        <v>148</v>
      </c>
      <c r="J28" s="243" t="s">
        <v>14</v>
      </c>
      <c r="K28" s="243" t="s">
        <v>145</v>
      </c>
      <c r="L28" s="243" t="s">
        <v>14</v>
      </c>
      <c r="M28" s="243" t="s">
        <v>627</v>
      </c>
      <c r="N28" s="243" t="s">
        <v>627</v>
      </c>
      <c r="O28" s="404" t="s">
        <v>14</v>
      </c>
      <c r="P28" s="404" t="s">
        <v>717</v>
      </c>
      <c r="Q28" s="404"/>
      <c r="R28" s="243"/>
      <c r="S28" s="243"/>
      <c r="T28" s="243"/>
      <c r="U28" s="268"/>
      <c r="V28" s="105">
        <v>0</v>
      </c>
      <c r="W28" s="28"/>
      <c r="X28" s="29"/>
      <c r="Y28" s="105">
        <v>0</v>
      </c>
      <c r="Z28" s="28"/>
      <c r="AA28" s="29"/>
      <c r="AB28" s="25">
        <f>IF(OR(EXACT(V28,W28),EXACT(Y28,Z28),AND(W28="X",Z28="X"),OR(W28="M",Z28="M")),"",SUM(V28,Y28))</f>
        <v>0</v>
      </c>
      <c r="AC28" s="26" t="str">
        <f>IF(AND(AND(W28="X",Z28="X"),SUM(V28,Y28)=0,ISNUMBER(AB28)),"",IF(OR(W28="M",Z28="M"),"M",IF(AND(W28=Z28,OR(W28="X",W28="W",W28="Z")),UPPER(W28),"")))</f>
        <v/>
      </c>
      <c r="AD28" s="27"/>
      <c r="AE28" s="105">
        <v>0</v>
      </c>
      <c r="AF28" s="28"/>
      <c r="AG28" s="29"/>
      <c r="AH28" s="105">
        <v>0</v>
      </c>
      <c r="AI28" s="28"/>
      <c r="AJ28" s="29"/>
      <c r="AK28" s="105">
        <v>0</v>
      </c>
      <c r="AL28" s="28"/>
      <c r="AM28" s="29"/>
      <c r="AN28" s="105">
        <v>0</v>
      </c>
      <c r="AO28" s="28"/>
      <c r="AP28" s="29"/>
      <c r="AQ28" s="105">
        <v>0</v>
      </c>
      <c r="AR28" s="28"/>
      <c r="AS28" s="29"/>
      <c r="AT28" s="25">
        <f>IF(OR(EXACT(AN28,AO28),EXACT(AQ28,AR28),AND(AO28="X",AR28="X"),OR(AO28="M",AR28="M")),"",SUM(AN28,AQ28))</f>
        <v>0</v>
      </c>
      <c r="AU28" s="26" t="str">
        <f>IF(AND(AND(AO28="X",AR28="X"),SUM(AN28,AQ28)=0,ISNUMBER(AT28)),"",IF(OR(AO28="M",AR28="M"),"M",IF(AND(AO28=AR28,OR(AO28="X",AO28="W",AO28="Z")),UPPER(AO28),"")))</f>
        <v/>
      </c>
      <c r="AV28" s="27"/>
      <c r="AW28" s="105">
        <v>0</v>
      </c>
      <c r="AX28" s="28"/>
      <c r="AY28" s="29"/>
      <c r="AZ28" s="349"/>
      <c r="BI28" s="2"/>
      <c r="BJ28" s="2"/>
      <c r="BK28" s="2"/>
      <c r="BL28" s="2"/>
      <c r="BM28" s="2"/>
      <c r="BN28" s="2"/>
      <c r="BO28" s="2"/>
      <c r="BP28" s="2"/>
      <c r="BQ28" s="2"/>
      <c r="BR28" s="2"/>
      <c r="BS28" s="2"/>
      <c r="BT28" s="2"/>
      <c r="BU28" s="2"/>
      <c r="BV28" s="2"/>
      <c r="BW28" s="2"/>
    </row>
    <row r="29" spans="1:75" ht="21" customHeight="1" x14ac:dyDescent="0.25">
      <c r="A29" s="153"/>
      <c r="B29" s="153"/>
      <c r="C29" s="349"/>
      <c r="D29" s="536"/>
      <c r="E29" s="487"/>
      <c r="F29" s="245" t="s">
        <v>53</v>
      </c>
      <c r="G29" s="266" t="s">
        <v>713</v>
      </c>
      <c r="H29" s="266" t="s">
        <v>14</v>
      </c>
      <c r="I29" s="266" t="s">
        <v>148</v>
      </c>
      <c r="J29" s="243" t="s">
        <v>14</v>
      </c>
      <c r="K29" s="243" t="s">
        <v>145</v>
      </c>
      <c r="L29" s="243" t="s">
        <v>14</v>
      </c>
      <c r="M29" s="243" t="s">
        <v>627</v>
      </c>
      <c r="N29" s="243" t="s">
        <v>627</v>
      </c>
      <c r="O29" s="404" t="s">
        <v>14</v>
      </c>
      <c r="P29" s="404" t="s">
        <v>717</v>
      </c>
      <c r="Q29" s="404"/>
      <c r="R29" s="243"/>
      <c r="S29" s="243"/>
      <c r="T29" s="243"/>
      <c r="U29" s="268"/>
      <c r="V29" s="25">
        <f>IF(OR(AND(V27="",W27=""),AND(V28="",W28=""),AND(W27="X",W28="X"),OR(W27="M",W28="M")),"",SUM(V27,V28))</f>
        <v>0</v>
      </c>
      <c r="W29" s="26" t="str">
        <f>IF(AND(AND(W27="X",W28="X"),SUM(V27,V28)=0,ISNUMBER(V29)),"",IF(OR(W27="M",W28="M"),"M",IF(AND(W27=W28,OR(W27="X",W27="W",W27="Z")),UPPER(W27),"")))</f>
        <v/>
      </c>
      <c r="X29" s="27"/>
      <c r="Y29" s="25">
        <f t="shared" ref="Y29" si="74">IF(OR(AND(Y27="",Z27=""),AND(Y28="",Z28=""),AND(Z27="X",Z28="X"),OR(Z27="M",Z28="M")),"",SUM(Y27,Y28))</f>
        <v>0</v>
      </c>
      <c r="Z29" s="26" t="str">
        <f t="shared" ref="Z29" si="75">IF(AND(AND(Z27="X",Z28="X"),SUM(Y27,Y28)=0,ISNUMBER(Y29)),"",IF(OR(Z27="M",Z28="M"),"M",IF(AND(Z27=Z28,OR(Z27="X",Z27="W",Z27="Z")),UPPER(Z27),"")))</f>
        <v/>
      </c>
      <c r="AA29" s="27"/>
      <c r="AB29" s="25">
        <f t="shared" ref="AB29" si="76">IF(OR(AND(AB27="",AC27=""),AND(AB28="",AC28=""),AND(AC27="X",AC28="X"),OR(AC27="M",AC28="M")),"",SUM(AB27,AB28))</f>
        <v>0</v>
      </c>
      <c r="AC29" s="26" t="str">
        <f t="shared" ref="AC29" si="77">IF(AND(AND(AC27="X",AC28="X"),SUM(AB27,AB28)=0,ISNUMBER(AB29)),"",IF(OR(AC27="M",AC28="M"),"M",IF(AND(AC27=AC28,OR(AC27="X",AC27="W",AC27="Z")),UPPER(AC27),"")))</f>
        <v/>
      </c>
      <c r="AD29" s="27"/>
      <c r="AE29" s="25">
        <f t="shared" ref="AE29" si="78">IF(OR(AND(AE27="",AF27=""),AND(AE28="",AF28=""),AND(AF27="X",AF28="X"),OR(AF27="M",AF28="M")),"",SUM(AE27,AE28))</f>
        <v>0</v>
      </c>
      <c r="AF29" s="26" t="str">
        <f t="shared" ref="AF29" si="79">IF(AND(AND(AF27="X",AF28="X"),SUM(AE27,AE28)=0,ISNUMBER(AE29)),"",IF(OR(AF27="M",AF28="M"),"M",IF(AND(AF27=AF28,OR(AF27="X",AF27="W",AF27="Z")),UPPER(AF27),"")))</f>
        <v/>
      </c>
      <c r="AG29" s="27"/>
      <c r="AH29" s="25">
        <f t="shared" ref="AH29" si="80">IF(OR(AND(AH27="",AI27=""),AND(AH28="",AI28=""),AND(AI27="X",AI28="X"),OR(AI27="M",AI28="M")),"",SUM(AH27,AH28))</f>
        <v>0</v>
      </c>
      <c r="AI29" s="26" t="str">
        <f t="shared" ref="AI29" si="81">IF(AND(AND(AI27="X",AI28="X"),SUM(AH27,AH28)=0,ISNUMBER(AH29)),"",IF(OR(AI27="M",AI28="M"),"M",IF(AND(AI27=AI28,OR(AI27="X",AI27="W",AI27="Z")),UPPER(AI27),"")))</f>
        <v/>
      </c>
      <c r="AJ29" s="27"/>
      <c r="AK29" s="25">
        <f t="shared" ref="AK29" si="82">IF(OR(AND(AK27="",AL27=""),AND(AK28="",AL28=""),AND(AL27="X",AL28="X"),OR(AL27="M",AL28="M")),"",SUM(AK27,AK28))</f>
        <v>0</v>
      </c>
      <c r="AL29" s="26" t="str">
        <f t="shared" ref="AL29" si="83">IF(AND(AND(AL27="X",AL28="X"),SUM(AK27,AK28)=0,ISNUMBER(AK29)),"",IF(OR(AL27="M",AL28="M"),"M",IF(AND(AL27=AL28,OR(AL27="X",AL27="W",AL27="Z")),UPPER(AL27),"")))</f>
        <v/>
      </c>
      <c r="AM29" s="27"/>
      <c r="AN29" s="25">
        <f t="shared" ref="AN29" si="84">IF(OR(AND(AN27="",AO27=""),AND(AN28="",AO28=""),AND(AO27="X",AO28="X"),OR(AO27="M",AO28="M")),"",SUM(AN27,AN28))</f>
        <v>0</v>
      </c>
      <c r="AO29" s="26" t="str">
        <f t="shared" ref="AO29" si="85">IF(AND(AND(AO27="X",AO28="X"),SUM(AN27,AN28)=0,ISNUMBER(AN29)),"",IF(OR(AO27="M",AO28="M"),"M",IF(AND(AO27=AO28,OR(AO27="X",AO27="W",AO27="Z")),UPPER(AO27),"")))</f>
        <v/>
      </c>
      <c r="AP29" s="27"/>
      <c r="AQ29" s="25">
        <f t="shared" ref="AQ29" si="86">IF(OR(AND(AQ27="",AR27=""),AND(AQ28="",AR28=""),AND(AR27="X",AR28="X"),OR(AR27="M",AR28="M")),"",SUM(AQ27,AQ28))</f>
        <v>0</v>
      </c>
      <c r="AR29" s="26" t="str">
        <f t="shared" ref="AR29" si="87">IF(AND(AND(AR27="X",AR28="X"),SUM(AQ27,AQ28)=0,ISNUMBER(AQ29)),"",IF(OR(AR27="M",AR28="M"),"M",IF(AND(AR27=AR28,OR(AR27="X",AR27="W",AR27="Z")),UPPER(AR27),"")))</f>
        <v/>
      </c>
      <c r="AS29" s="27"/>
      <c r="AT29" s="25">
        <f t="shared" ref="AT29" si="88">IF(OR(AND(AT27="",AU27=""),AND(AT28="",AU28=""),AND(AU27="X",AU28="X"),OR(AU27="M",AU28="M")),"",SUM(AT27,AT28))</f>
        <v>0</v>
      </c>
      <c r="AU29" s="26" t="str">
        <f t="shared" ref="AU29" si="89">IF(AND(AND(AU27="X",AU28="X"),SUM(AT27,AT28)=0,ISNUMBER(AT29)),"",IF(OR(AU27="M",AU28="M"),"M",IF(AND(AU27=AU28,OR(AU27="X",AU27="W",AU27="Z")),UPPER(AU27),"")))</f>
        <v/>
      </c>
      <c r="AV29" s="27"/>
      <c r="AW29" s="25">
        <f t="shared" ref="AW29" si="90">IF(OR(AND(AW27="",AX27=""),AND(AW28="",AX28=""),AND(AX27="X",AX28="X"),OR(AX27="M",AX28="M")),"",SUM(AW27,AW28))</f>
        <v>0</v>
      </c>
      <c r="AX29" s="26" t="str">
        <f t="shared" ref="AX29" si="91">IF(AND(AND(AX27="X",AX28="X"),SUM(AW27,AW28)=0,ISNUMBER(AW29)),"",IF(OR(AX27="M",AX28="M"),"M",IF(AND(AX27=AX28,OR(AX27="X",AX27="W",AX27="Z")),UPPER(AX27),"")))</f>
        <v/>
      </c>
      <c r="AY29" s="27"/>
      <c r="AZ29" s="349"/>
      <c r="BI29" s="2"/>
      <c r="BJ29" s="2"/>
      <c r="BK29" s="2"/>
      <c r="BL29" s="2"/>
      <c r="BM29" s="2"/>
      <c r="BN29" s="2"/>
      <c r="BO29" s="2"/>
      <c r="BP29" s="2"/>
      <c r="BQ29" s="2"/>
      <c r="BR29" s="2"/>
      <c r="BS29" s="2"/>
      <c r="BT29" s="2"/>
      <c r="BU29" s="2"/>
      <c r="BV29" s="2"/>
      <c r="BW29" s="2"/>
    </row>
    <row r="30" spans="1:75" ht="21" customHeight="1" x14ac:dyDescent="0.25">
      <c r="A30" s="153"/>
      <c r="B30" s="153"/>
      <c r="C30" s="349"/>
      <c r="D30" s="536"/>
      <c r="E30" s="488" t="s">
        <v>693</v>
      </c>
      <c r="F30" s="240" t="s">
        <v>47</v>
      </c>
      <c r="G30" s="266" t="s">
        <v>713</v>
      </c>
      <c r="H30" s="266" t="s">
        <v>49</v>
      </c>
      <c r="I30" s="266" t="s">
        <v>149</v>
      </c>
      <c r="J30" s="243" t="s">
        <v>14</v>
      </c>
      <c r="K30" s="243" t="s">
        <v>145</v>
      </c>
      <c r="L30" s="243" t="s">
        <v>14</v>
      </c>
      <c r="M30" s="243" t="s">
        <v>627</v>
      </c>
      <c r="N30" s="243" t="s">
        <v>627</v>
      </c>
      <c r="O30" s="404" t="s">
        <v>14</v>
      </c>
      <c r="P30" s="404" t="s">
        <v>717</v>
      </c>
      <c r="Q30" s="404"/>
      <c r="R30" s="243"/>
      <c r="S30" s="243"/>
      <c r="T30" s="243"/>
      <c r="U30" s="268"/>
      <c r="V30" s="25">
        <f>IF(OR(AND(V24="",W24=""),AND(V27="",W27=""),AND(W24="X",W27="X"),OR(W24="M",W27="M")),"",SUM(V24,V27))</f>
        <v>0</v>
      </c>
      <c r="W30" s="26" t="str">
        <f>IF(AND(AND(W24="X",W27="X"),SUM(V24,V27)=0,ISNUMBER(V30)),"",IF(OR(W24="M",W27="M"),"M",IF(AND(W24=W27,OR(W24="X",W24="W",W24="Z")),UPPER(W24),"")))</f>
        <v/>
      </c>
      <c r="X30" s="27"/>
      <c r="Y30" s="25">
        <f t="shared" ref="Y30:Y32" si="92">IF(OR(AND(Y24="",Z24=""),AND(Y27="",Z27=""),AND(Z24="X",Z27="X"),OR(Z24="M",Z27="M")),"",SUM(Y24,Y27))</f>
        <v>0</v>
      </c>
      <c r="Z30" s="26" t="str">
        <f t="shared" ref="Z30:Z32" si="93">IF(AND(AND(Z24="X",Z27="X"),SUM(Y24,Y27)=0,ISNUMBER(Y30)),"",IF(OR(Z24="M",Z27="M"),"M",IF(AND(Z24=Z27,OR(Z24="X",Z24="W",Z24="Z")),UPPER(Z24),"")))</f>
        <v/>
      </c>
      <c r="AA30" s="27"/>
      <c r="AB30" s="25">
        <f t="shared" ref="AB30:AB32" si="94">IF(OR(AND(AB24="",AC24=""),AND(AB27="",AC27=""),AND(AC24="X",AC27="X"),OR(AC24="M",AC27="M")),"",SUM(AB24,AB27))</f>
        <v>0</v>
      </c>
      <c r="AC30" s="26" t="str">
        <f t="shared" ref="AC30:AC32" si="95">IF(AND(AND(AC24="X",AC27="X"),SUM(AB24,AB27)=0,ISNUMBER(AB30)),"",IF(OR(AC24="M",AC27="M"),"M",IF(AND(AC24=AC27,OR(AC24="X",AC24="W",AC24="Z")),UPPER(AC24),"")))</f>
        <v/>
      </c>
      <c r="AD30" s="27"/>
      <c r="AE30" s="25">
        <f t="shared" ref="AE30:AE32" si="96">IF(OR(AND(AE24="",AF24=""),AND(AE27="",AF27=""),AND(AF24="X",AF27="X"),OR(AF24="M",AF27="M")),"",SUM(AE24,AE27))</f>
        <v>0</v>
      </c>
      <c r="AF30" s="26" t="str">
        <f t="shared" ref="AF30:AF32" si="97">IF(AND(AND(AF24="X",AF27="X"),SUM(AE24,AE27)=0,ISNUMBER(AE30)),"",IF(OR(AF24="M",AF27="M"),"M",IF(AND(AF24=AF27,OR(AF24="X",AF24="W",AF24="Z")),UPPER(AF24),"")))</f>
        <v/>
      </c>
      <c r="AG30" s="27"/>
      <c r="AH30" s="25">
        <f t="shared" ref="AH30:AH32" si="98">IF(OR(AND(AH24="",AI24=""),AND(AH27="",AI27=""),AND(AI24="X",AI27="X"),OR(AI24="M",AI27="M")),"",SUM(AH24,AH27))</f>
        <v>0</v>
      </c>
      <c r="AI30" s="26" t="str">
        <f t="shared" ref="AI30:AI32" si="99">IF(AND(AND(AI24="X",AI27="X"),SUM(AH24,AH27)=0,ISNUMBER(AH30)),"",IF(OR(AI24="M",AI27="M"),"M",IF(AND(AI24=AI27,OR(AI24="X",AI24="W",AI24="Z")),UPPER(AI24),"")))</f>
        <v/>
      </c>
      <c r="AJ30" s="27"/>
      <c r="AK30" s="25">
        <f t="shared" ref="AK30:AK32" si="100">IF(OR(AND(AK24="",AL24=""),AND(AK27="",AL27=""),AND(AL24="X",AL27="X"),OR(AL24="M",AL27="M")),"",SUM(AK24,AK27))</f>
        <v>0</v>
      </c>
      <c r="AL30" s="26" t="str">
        <f t="shared" ref="AL30:AL32" si="101">IF(AND(AND(AL24="X",AL27="X"),SUM(AK24,AK27)=0,ISNUMBER(AK30)),"",IF(OR(AL24="M",AL27="M"),"M",IF(AND(AL24=AL27,OR(AL24="X",AL24="W",AL24="Z")),UPPER(AL24),"")))</f>
        <v/>
      </c>
      <c r="AM30" s="27"/>
      <c r="AN30" s="25">
        <f t="shared" ref="AN30:AN32" si="102">IF(OR(AND(AN24="",AO24=""),AND(AN27="",AO27=""),AND(AO24="X",AO27="X"),OR(AO24="M",AO27="M")),"",SUM(AN24,AN27))</f>
        <v>0</v>
      </c>
      <c r="AO30" s="26" t="str">
        <f t="shared" ref="AO30:AO32" si="103">IF(AND(AND(AO24="X",AO27="X"),SUM(AN24,AN27)=0,ISNUMBER(AN30)),"",IF(OR(AO24="M",AO27="M"),"M",IF(AND(AO24=AO27,OR(AO24="X",AO24="W",AO24="Z")),UPPER(AO24),"")))</f>
        <v/>
      </c>
      <c r="AP30" s="27"/>
      <c r="AQ30" s="25">
        <f t="shared" ref="AQ30:AQ32" si="104">IF(OR(AND(AQ24="",AR24=""),AND(AQ27="",AR27=""),AND(AR24="X",AR27="X"),OR(AR24="M",AR27="M")),"",SUM(AQ24,AQ27))</f>
        <v>0</v>
      </c>
      <c r="AR30" s="26" t="str">
        <f t="shared" ref="AR30:AR32" si="105">IF(AND(AND(AR24="X",AR27="X"),SUM(AQ24,AQ27)=0,ISNUMBER(AQ30)),"",IF(OR(AR24="M",AR27="M"),"M",IF(AND(AR24=AR27,OR(AR24="X",AR24="W",AR24="Z")),UPPER(AR24),"")))</f>
        <v/>
      </c>
      <c r="AS30" s="27"/>
      <c r="AT30" s="25">
        <f t="shared" ref="AT30:AT32" si="106">IF(OR(AND(AT24="",AU24=""),AND(AT27="",AU27=""),AND(AU24="X",AU27="X"),OR(AU24="M",AU27="M")),"",SUM(AT24,AT27))</f>
        <v>0</v>
      </c>
      <c r="AU30" s="26" t="str">
        <f t="shared" ref="AU30:AU32" si="107">IF(AND(AND(AU24="X",AU27="X"),SUM(AT24,AT27)=0,ISNUMBER(AT30)),"",IF(OR(AU24="M",AU27="M"),"M",IF(AND(AU24=AU27,OR(AU24="X",AU24="W",AU24="Z")),UPPER(AU24),"")))</f>
        <v/>
      </c>
      <c r="AV30" s="27"/>
      <c r="AW30" s="25">
        <f t="shared" ref="AW30:AW32" si="108">IF(OR(AND(AW24="",AX24=""),AND(AW27="",AX27=""),AND(AX24="X",AX27="X"),OR(AX24="M",AX27="M")),"",SUM(AW24,AW27))</f>
        <v>0</v>
      </c>
      <c r="AX30" s="26" t="str">
        <f t="shared" ref="AX30:AX32" si="109">IF(AND(AND(AX24="X",AX27="X"),SUM(AW24,AW27)=0,ISNUMBER(AW30)),"",IF(OR(AX24="M",AX27="M"),"M",IF(AND(AX24=AX27,OR(AX24="X",AX24="W",AX24="Z")),UPPER(AX24),"")))</f>
        <v/>
      </c>
      <c r="AY30" s="27"/>
      <c r="AZ30" s="349"/>
      <c r="BI30" s="2"/>
      <c r="BJ30" s="2"/>
      <c r="BK30" s="2"/>
      <c r="BL30" s="2"/>
      <c r="BM30" s="2"/>
      <c r="BN30" s="2"/>
      <c r="BO30" s="2"/>
      <c r="BP30" s="2"/>
      <c r="BQ30" s="2"/>
      <c r="BR30" s="2"/>
      <c r="BS30" s="2"/>
      <c r="BT30" s="2"/>
      <c r="BU30" s="2"/>
      <c r="BV30" s="2"/>
      <c r="BW30" s="2"/>
    </row>
    <row r="31" spans="1:75" ht="21" customHeight="1" x14ac:dyDescent="0.25">
      <c r="A31" s="153"/>
      <c r="B31" s="153"/>
      <c r="C31" s="349"/>
      <c r="D31" s="536"/>
      <c r="E31" s="488"/>
      <c r="F31" s="240" t="s">
        <v>51</v>
      </c>
      <c r="G31" s="266" t="s">
        <v>713</v>
      </c>
      <c r="H31" s="266" t="s">
        <v>52</v>
      </c>
      <c r="I31" s="266" t="s">
        <v>149</v>
      </c>
      <c r="J31" s="243" t="s">
        <v>14</v>
      </c>
      <c r="K31" s="243" t="s">
        <v>145</v>
      </c>
      <c r="L31" s="243" t="s">
        <v>14</v>
      </c>
      <c r="M31" s="243" t="s">
        <v>627</v>
      </c>
      <c r="N31" s="243" t="s">
        <v>627</v>
      </c>
      <c r="O31" s="404" t="s">
        <v>14</v>
      </c>
      <c r="P31" s="404" t="s">
        <v>717</v>
      </c>
      <c r="Q31" s="404"/>
      <c r="R31" s="243"/>
      <c r="S31" s="243"/>
      <c r="T31" s="243"/>
      <c r="U31" s="268"/>
      <c r="V31" s="25">
        <f t="shared" ref="V31:V32" si="110">IF(OR(AND(V25="",W25=""),AND(V28="",W28=""),AND(W25="X",W28="X"),OR(W25="M",W28="M")),"",SUM(V25,V28))</f>
        <v>0</v>
      </c>
      <c r="W31" s="26" t="str">
        <f t="shared" ref="W31:W32" si="111">IF(AND(AND(W25="X",W28="X"),SUM(V25,V28)=0,ISNUMBER(V31)),"",IF(OR(W25="M",W28="M"),"M",IF(AND(W25=W28,OR(W25="X",W25="W",W25="Z")),UPPER(W25),"")))</f>
        <v/>
      </c>
      <c r="X31" s="27"/>
      <c r="Y31" s="25">
        <f t="shared" si="92"/>
        <v>0</v>
      </c>
      <c r="Z31" s="26" t="str">
        <f t="shared" si="93"/>
        <v/>
      </c>
      <c r="AA31" s="27"/>
      <c r="AB31" s="25">
        <f t="shared" si="94"/>
        <v>0</v>
      </c>
      <c r="AC31" s="26" t="str">
        <f t="shared" si="95"/>
        <v/>
      </c>
      <c r="AD31" s="27"/>
      <c r="AE31" s="25">
        <f t="shared" si="96"/>
        <v>0</v>
      </c>
      <c r="AF31" s="26" t="str">
        <f t="shared" si="97"/>
        <v/>
      </c>
      <c r="AG31" s="27"/>
      <c r="AH31" s="25">
        <f t="shared" si="98"/>
        <v>0</v>
      </c>
      <c r="AI31" s="26" t="str">
        <f t="shared" si="99"/>
        <v/>
      </c>
      <c r="AJ31" s="27"/>
      <c r="AK31" s="25">
        <f t="shared" si="100"/>
        <v>0</v>
      </c>
      <c r="AL31" s="26" t="str">
        <f t="shared" si="101"/>
        <v/>
      </c>
      <c r="AM31" s="27"/>
      <c r="AN31" s="25">
        <f t="shared" si="102"/>
        <v>0</v>
      </c>
      <c r="AO31" s="26" t="str">
        <f t="shared" si="103"/>
        <v/>
      </c>
      <c r="AP31" s="27"/>
      <c r="AQ31" s="25">
        <f t="shared" si="104"/>
        <v>0</v>
      </c>
      <c r="AR31" s="26" t="str">
        <f t="shared" si="105"/>
        <v/>
      </c>
      <c r="AS31" s="27"/>
      <c r="AT31" s="25">
        <f t="shared" si="106"/>
        <v>0</v>
      </c>
      <c r="AU31" s="26" t="str">
        <f t="shared" si="107"/>
        <v/>
      </c>
      <c r="AV31" s="27"/>
      <c r="AW31" s="25">
        <f t="shared" si="108"/>
        <v>0</v>
      </c>
      <c r="AX31" s="26" t="str">
        <f t="shared" si="109"/>
        <v/>
      </c>
      <c r="AY31" s="27"/>
      <c r="AZ31" s="349"/>
      <c r="BI31" s="2"/>
      <c r="BJ31" s="2"/>
      <c r="BK31" s="2"/>
      <c r="BL31" s="2"/>
      <c r="BM31" s="2"/>
      <c r="BN31" s="2"/>
      <c r="BO31" s="2"/>
      <c r="BP31" s="2"/>
      <c r="BQ31" s="2"/>
      <c r="BR31" s="2"/>
      <c r="BS31" s="2"/>
      <c r="BT31" s="2"/>
      <c r="BU31" s="2"/>
      <c r="BV31" s="2"/>
      <c r="BW31" s="2"/>
    </row>
    <row r="32" spans="1:75" ht="21" customHeight="1" x14ac:dyDescent="0.25">
      <c r="A32" s="153"/>
      <c r="B32" s="153"/>
      <c r="C32" s="349"/>
      <c r="D32" s="537"/>
      <c r="E32" s="488"/>
      <c r="F32" s="245" t="s">
        <v>53</v>
      </c>
      <c r="G32" s="266" t="s">
        <v>713</v>
      </c>
      <c r="H32" s="266" t="s">
        <v>14</v>
      </c>
      <c r="I32" s="266" t="s">
        <v>149</v>
      </c>
      <c r="J32" s="243" t="s">
        <v>14</v>
      </c>
      <c r="K32" s="243" t="s">
        <v>145</v>
      </c>
      <c r="L32" s="243" t="s">
        <v>14</v>
      </c>
      <c r="M32" s="243" t="s">
        <v>627</v>
      </c>
      <c r="N32" s="243" t="s">
        <v>627</v>
      </c>
      <c r="O32" s="404" t="s">
        <v>14</v>
      </c>
      <c r="P32" s="404" t="s">
        <v>717</v>
      </c>
      <c r="Q32" s="404"/>
      <c r="R32" s="243"/>
      <c r="S32" s="243"/>
      <c r="T32" s="243"/>
      <c r="U32" s="268"/>
      <c r="V32" s="25">
        <f t="shared" si="110"/>
        <v>0</v>
      </c>
      <c r="W32" s="26" t="str">
        <f t="shared" si="111"/>
        <v/>
      </c>
      <c r="X32" s="27"/>
      <c r="Y32" s="25">
        <f t="shared" si="92"/>
        <v>0</v>
      </c>
      <c r="Z32" s="26" t="str">
        <f t="shared" si="93"/>
        <v/>
      </c>
      <c r="AA32" s="27"/>
      <c r="AB32" s="25">
        <f t="shared" si="94"/>
        <v>0</v>
      </c>
      <c r="AC32" s="26" t="str">
        <f t="shared" si="95"/>
        <v/>
      </c>
      <c r="AD32" s="27"/>
      <c r="AE32" s="25">
        <f t="shared" si="96"/>
        <v>0</v>
      </c>
      <c r="AF32" s="26" t="str">
        <f t="shared" si="97"/>
        <v/>
      </c>
      <c r="AG32" s="27"/>
      <c r="AH32" s="25">
        <f t="shared" si="98"/>
        <v>0</v>
      </c>
      <c r="AI32" s="26" t="str">
        <f t="shared" si="99"/>
        <v/>
      </c>
      <c r="AJ32" s="27"/>
      <c r="AK32" s="25">
        <f t="shared" si="100"/>
        <v>0</v>
      </c>
      <c r="AL32" s="26" t="str">
        <f t="shared" si="101"/>
        <v/>
      </c>
      <c r="AM32" s="27"/>
      <c r="AN32" s="25">
        <f t="shared" si="102"/>
        <v>0</v>
      </c>
      <c r="AO32" s="26" t="str">
        <f t="shared" si="103"/>
        <v/>
      </c>
      <c r="AP32" s="27"/>
      <c r="AQ32" s="25">
        <f t="shared" si="104"/>
        <v>0</v>
      </c>
      <c r="AR32" s="26" t="str">
        <f t="shared" si="105"/>
        <v/>
      </c>
      <c r="AS32" s="27"/>
      <c r="AT32" s="25">
        <f t="shared" si="106"/>
        <v>0</v>
      </c>
      <c r="AU32" s="26" t="str">
        <f t="shared" si="107"/>
        <v/>
      </c>
      <c r="AV32" s="27"/>
      <c r="AW32" s="25">
        <f t="shared" si="108"/>
        <v>0</v>
      </c>
      <c r="AX32" s="26" t="str">
        <f t="shared" si="109"/>
        <v/>
      </c>
      <c r="AY32" s="27"/>
      <c r="AZ32" s="349"/>
      <c r="BI32" s="2"/>
      <c r="BJ32" s="2"/>
      <c r="BK32" s="2"/>
      <c r="BL32" s="2"/>
      <c r="BM32" s="2"/>
      <c r="BN32" s="2"/>
      <c r="BO32" s="2"/>
      <c r="BP32" s="2"/>
      <c r="BQ32" s="2"/>
      <c r="BR32" s="2"/>
      <c r="BS32" s="2"/>
      <c r="BT32" s="2"/>
      <c r="BU32" s="2"/>
      <c r="BV32" s="2"/>
      <c r="BW32" s="2"/>
    </row>
    <row r="33" spans="1:75" ht="3" customHeight="1" x14ac:dyDescent="0.25">
      <c r="A33" s="153"/>
      <c r="B33" s="153"/>
      <c r="C33" s="153"/>
      <c r="D33" s="153"/>
      <c r="E33" s="153"/>
      <c r="F33" s="153"/>
      <c r="G33" s="153"/>
      <c r="H33" s="153"/>
      <c r="I33" s="153"/>
      <c r="J33" s="153"/>
      <c r="K33" s="153"/>
      <c r="L33" s="153"/>
      <c r="M33" s="153"/>
      <c r="N33" s="153"/>
      <c r="O33" s="153"/>
      <c r="P33" s="153"/>
      <c r="Q33" s="153"/>
      <c r="R33" s="153"/>
      <c r="S33" s="153"/>
      <c r="T33" s="153"/>
      <c r="U33" s="153"/>
      <c r="V33" s="153"/>
      <c r="W33" s="153"/>
      <c r="X33" s="153"/>
      <c r="Y33" s="153"/>
      <c r="Z33" s="153"/>
      <c r="AA33" s="153"/>
      <c r="AB33" s="153"/>
      <c r="AC33" s="153"/>
      <c r="AD33" s="153"/>
      <c r="AE33" s="153"/>
      <c r="AF33" s="153"/>
      <c r="AG33" s="153"/>
      <c r="AH33" s="153"/>
      <c r="AI33" s="153"/>
      <c r="AJ33" s="153"/>
      <c r="AK33" s="153"/>
      <c r="AL33" s="153"/>
      <c r="AM33" s="153"/>
      <c r="AN33" s="153"/>
      <c r="AO33" s="153"/>
      <c r="AP33" s="153"/>
      <c r="AQ33" s="153"/>
      <c r="AR33" s="153"/>
      <c r="AS33" s="153"/>
      <c r="AT33" s="153"/>
      <c r="AU33" s="153"/>
      <c r="AV33" s="153"/>
      <c r="AW33" s="153"/>
      <c r="AX33" s="153"/>
      <c r="AY33" s="153"/>
      <c r="AZ33" s="153"/>
      <c r="BI33" s="2"/>
      <c r="BJ33" s="2"/>
      <c r="BK33" s="2"/>
      <c r="BL33" s="2"/>
      <c r="BM33" s="2"/>
      <c r="BN33" s="2"/>
      <c r="BO33" s="2"/>
      <c r="BP33" s="2"/>
      <c r="BQ33" s="2"/>
      <c r="BR33" s="2"/>
      <c r="BS33" s="2"/>
      <c r="BT33" s="2"/>
      <c r="BU33" s="2"/>
      <c r="BV33" s="2"/>
      <c r="BW33" s="2"/>
    </row>
    <row r="34" spans="1:75" ht="21" customHeight="1" x14ac:dyDescent="0.25">
      <c r="A34" s="153"/>
      <c r="B34" s="153"/>
      <c r="C34" s="153"/>
      <c r="D34" s="538" t="s">
        <v>732</v>
      </c>
      <c r="E34" s="539"/>
      <c r="F34" s="407" t="s">
        <v>47</v>
      </c>
      <c r="G34" s="408" t="s">
        <v>772</v>
      </c>
      <c r="H34" s="266" t="s">
        <v>49</v>
      </c>
      <c r="I34" s="266" t="s">
        <v>149</v>
      </c>
      <c r="J34" s="243" t="s">
        <v>14</v>
      </c>
      <c r="K34" s="243" t="s">
        <v>145</v>
      </c>
      <c r="L34" s="243" t="s">
        <v>14</v>
      </c>
      <c r="M34" s="243" t="s">
        <v>627</v>
      </c>
      <c r="N34" s="243" t="s">
        <v>627</v>
      </c>
      <c r="O34" s="404" t="s">
        <v>14</v>
      </c>
      <c r="P34" s="404" t="s">
        <v>717</v>
      </c>
      <c r="Q34" s="404"/>
      <c r="R34" s="243"/>
      <c r="S34" s="243"/>
      <c r="T34" s="243"/>
      <c r="U34" s="234"/>
      <c r="V34" s="105">
        <v>0</v>
      </c>
      <c r="W34" s="28"/>
      <c r="X34" s="29"/>
      <c r="Y34" s="105">
        <v>0</v>
      </c>
      <c r="Z34" s="28"/>
      <c r="AA34" s="29"/>
      <c r="AB34" s="25">
        <f>IF(OR(EXACT(V34,W34),EXACT(Y34,Z34),AND(W34="X",Z34="X"),OR(W34="M",Z34="M")),"",SUM(V34,Y34))</f>
        <v>0</v>
      </c>
      <c r="AC34" s="26" t="str">
        <f>IF(AND(AND(W34="X",Z34="X"),SUM(V34,Y34)=0,ISNUMBER(AB34)),"",IF(OR(W34="M",Z34="M"),"M",IF(AND(W34=Z34,OR(W34="X",W34="W",W34="Z")),UPPER(W34),"")))</f>
        <v/>
      </c>
      <c r="AD34" s="27"/>
      <c r="AE34" s="105">
        <v>0</v>
      </c>
      <c r="AF34" s="28"/>
      <c r="AG34" s="29"/>
      <c r="AH34" s="105">
        <v>0</v>
      </c>
      <c r="AI34" s="28"/>
      <c r="AJ34" s="29"/>
      <c r="AK34" s="105">
        <v>0</v>
      </c>
      <c r="AL34" s="28"/>
      <c r="AM34" s="29"/>
      <c r="AN34" s="105">
        <v>0</v>
      </c>
      <c r="AO34" s="28"/>
      <c r="AP34" s="29"/>
      <c r="AQ34" s="105">
        <v>0</v>
      </c>
      <c r="AR34" s="28"/>
      <c r="AS34" s="29"/>
      <c r="AT34" s="25">
        <f>IF(OR(EXACT(AN34,AO34),EXACT(AQ34,AR34),AND(AO34="X",AR34="X"),OR(AO34="M",AR34="M")),"",SUM(AN34,AQ34))</f>
        <v>0</v>
      </c>
      <c r="AU34" s="26" t="str">
        <f>IF(AND(AND(AO34="X",AR34="X"),SUM(AN34,AQ34)=0,ISNUMBER(AT34)),"",IF(OR(AO34="M",AR34="M"),"M",IF(AND(AO34=AR34,OR(AO34="X",AO34="W",AO34="Z")),UPPER(AO34),"")))</f>
        <v/>
      </c>
      <c r="AV34" s="27"/>
      <c r="AW34" s="105">
        <v>0</v>
      </c>
      <c r="AX34" s="28"/>
      <c r="AY34" s="29"/>
      <c r="AZ34" s="153"/>
      <c r="BI34" s="2"/>
      <c r="BJ34" s="2"/>
      <c r="BK34" s="2"/>
      <c r="BL34" s="2"/>
      <c r="BM34" s="2"/>
      <c r="BN34" s="2"/>
      <c r="BO34" s="2"/>
      <c r="BP34" s="2"/>
      <c r="BQ34" s="2"/>
      <c r="BR34" s="2"/>
      <c r="BS34" s="2"/>
      <c r="BT34" s="2"/>
      <c r="BU34" s="2"/>
      <c r="BV34" s="2"/>
      <c r="BW34" s="2"/>
    </row>
    <row r="35" spans="1:75" ht="21" customHeight="1" x14ac:dyDescent="0.25">
      <c r="A35" s="153"/>
      <c r="B35" s="153"/>
      <c r="C35" s="153"/>
      <c r="D35" s="540"/>
      <c r="E35" s="541"/>
      <c r="F35" s="407" t="s">
        <v>51</v>
      </c>
      <c r="G35" s="408" t="s">
        <v>772</v>
      </c>
      <c r="H35" s="266" t="s">
        <v>52</v>
      </c>
      <c r="I35" s="266" t="s">
        <v>149</v>
      </c>
      <c r="J35" s="243" t="s">
        <v>14</v>
      </c>
      <c r="K35" s="243" t="s">
        <v>145</v>
      </c>
      <c r="L35" s="243" t="s">
        <v>14</v>
      </c>
      <c r="M35" s="243" t="s">
        <v>627</v>
      </c>
      <c r="N35" s="243" t="s">
        <v>627</v>
      </c>
      <c r="O35" s="404" t="s">
        <v>14</v>
      </c>
      <c r="P35" s="404" t="s">
        <v>717</v>
      </c>
      <c r="Q35" s="404"/>
      <c r="R35" s="243"/>
      <c r="S35" s="243"/>
      <c r="T35" s="243"/>
      <c r="U35" s="234"/>
      <c r="V35" s="105">
        <v>0</v>
      </c>
      <c r="W35" s="28"/>
      <c r="X35" s="29"/>
      <c r="Y35" s="105">
        <v>0</v>
      </c>
      <c r="Z35" s="28"/>
      <c r="AA35" s="29"/>
      <c r="AB35" s="25">
        <f>IF(OR(EXACT(V35,W35),EXACT(Y35,Z35),AND(W35="X",Z35="X"),OR(W35="M",Z35="M")),"",SUM(V35,Y35))</f>
        <v>0</v>
      </c>
      <c r="AC35" s="26" t="str">
        <f>IF(AND(AND(W35="X",Z35="X"),SUM(V35,Y35)=0,ISNUMBER(AB35)),"",IF(OR(W35="M",Z35="M"),"M",IF(AND(W35=Z35,OR(W35="X",W35="W",W35="Z")),UPPER(W35),"")))</f>
        <v/>
      </c>
      <c r="AD35" s="27"/>
      <c r="AE35" s="105">
        <v>0</v>
      </c>
      <c r="AF35" s="28"/>
      <c r="AG35" s="29"/>
      <c r="AH35" s="105">
        <v>0</v>
      </c>
      <c r="AI35" s="28"/>
      <c r="AJ35" s="29"/>
      <c r="AK35" s="105">
        <v>0</v>
      </c>
      <c r="AL35" s="28"/>
      <c r="AM35" s="29"/>
      <c r="AN35" s="105">
        <v>0</v>
      </c>
      <c r="AO35" s="28"/>
      <c r="AP35" s="29"/>
      <c r="AQ35" s="105">
        <v>0</v>
      </c>
      <c r="AR35" s="28"/>
      <c r="AS35" s="29"/>
      <c r="AT35" s="25">
        <f>IF(OR(EXACT(AN35,AO35),EXACT(AQ35,AR35),AND(AO35="X",AR35="X"),OR(AO35="M",AR35="M")),"",SUM(AN35,AQ35))</f>
        <v>0</v>
      </c>
      <c r="AU35" s="26" t="str">
        <f>IF(AND(AND(AO35="X",AR35="X"),SUM(AN35,AQ35)=0,ISNUMBER(AT35)),"",IF(OR(AO35="M",AR35="M"),"M",IF(AND(AO35=AR35,OR(AO35="X",AO35="W",AO35="Z")),UPPER(AO35),"")))</f>
        <v/>
      </c>
      <c r="AV35" s="27"/>
      <c r="AW35" s="105">
        <v>0</v>
      </c>
      <c r="AX35" s="28"/>
      <c r="AY35" s="29"/>
      <c r="AZ35" s="153"/>
      <c r="BI35" s="2"/>
      <c r="BJ35" s="2"/>
      <c r="BK35" s="2"/>
      <c r="BL35" s="2"/>
      <c r="BM35" s="2"/>
      <c r="BN35" s="2"/>
      <c r="BO35" s="2"/>
      <c r="BP35" s="2"/>
      <c r="BQ35" s="2"/>
      <c r="BR35" s="2"/>
      <c r="BS35" s="2"/>
      <c r="BT35" s="2"/>
      <c r="BU35" s="2"/>
      <c r="BV35" s="2"/>
      <c r="BW35" s="2"/>
    </row>
    <row r="36" spans="1:75" ht="21" customHeight="1" x14ac:dyDescent="0.25">
      <c r="A36" s="153"/>
      <c r="B36" s="153"/>
      <c r="C36" s="153"/>
      <c r="D36" s="542"/>
      <c r="E36" s="543"/>
      <c r="F36" s="245" t="s">
        <v>53</v>
      </c>
      <c r="G36" s="408" t="s">
        <v>772</v>
      </c>
      <c r="H36" s="266" t="s">
        <v>14</v>
      </c>
      <c r="I36" s="266" t="s">
        <v>149</v>
      </c>
      <c r="J36" s="243" t="s">
        <v>14</v>
      </c>
      <c r="K36" s="243" t="s">
        <v>145</v>
      </c>
      <c r="L36" s="243" t="s">
        <v>14</v>
      </c>
      <c r="M36" s="243" t="s">
        <v>627</v>
      </c>
      <c r="N36" s="243" t="s">
        <v>627</v>
      </c>
      <c r="O36" s="404" t="s">
        <v>14</v>
      </c>
      <c r="P36" s="404" t="s">
        <v>717</v>
      </c>
      <c r="Q36" s="404"/>
      <c r="R36" s="243"/>
      <c r="S36" s="243"/>
      <c r="T36" s="243"/>
      <c r="U36" s="234"/>
      <c r="V36" s="25">
        <f>IF(OR(AND(V34="",W34=""),AND(V35="",W35=""),AND(W34="X",W35="X"),OR(W34="M",W35="M")),"",SUM(V34,V35))</f>
        <v>0</v>
      </c>
      <c r="W36" s="26" t="str">
        <f>IF(AND(AND(W34="X",W35="X"),SUM(V34,V35)=0,ISNUMBER(V36)),"",IF(OR(W34="M",W35="M"),"M",IF(AND(W34=W35,OR(W34="X",W34="W",W34="Z")),UPPER(W34),"")))</f>
        <v/>
      </c>
      <c r="X36" s="27"/>
      <c r="Y36" s="25">
        <f t="shared" ref="Y36" si="112">IF(OR(AND(Y34="",Z34=""),AND(Y35="",Z35=""),AND(Z34="X",Z35="X"),OR(Z34="M",Z35="M")),"",SUM(Y34,Y35))</f>
        <v>0</v>
      </c>
      <c r="Z36" s="26" t="str">
        <f t="shared" ref="Z36" si="113">IF(AND(AND(Z34="X",Z35="X"),SUM(Y34,Y35)=0,ISNUMBER(Y36)),"",IF(OR(Z34="M",Z35="M"),"M",IF(AND(Z34=Z35,OR(Z34="X",Z34="W",Z34="Z")),UPPER(Z34),"")))</f>
        <v/>
      </c>
      <c r="AA36" s="27"/>
      <c r="AB36" s="25">
        <f t="shared" ref="AB36" si="114">IF(OR(AND(AB34="",AC34=""),AND(AB35="",AC35=""),AND(AC34="X",AC35="X"),OR(AC34="M",AC35="M")),"",SUM(AB34,AB35))</f>
        <v>0</v>
      </c>
      <c r="AC36" s="26" t="str">
        <f t="shared" ref="AC36" si="115">IF(AND(AND(AC34="X",AC35="X"),SUM(AB34,AB35)=0,ISNUMBER(AB36)),"",IF(OR(AC34="M",AC35="M"),"M",IF(AND(AC34=AC35,OR(AC34="X",AC34="W",AC34="Z")),UPPER(AC34),"")))</f>
        <v/>
      </c>
      <c r="AD36" s="27"/>
      <c r="AE36" s="25">
        <f t="shared" ref="AE36" si="116">IF(OR(AND(AE34="",AF34=""),AND(AE35="",AF35=""),AND(AF34="X",AF35="X"),OR(AF34="M",AF35="M")),"",SUM(AE34,AE35))</f>
        <v>0</v>
      </c>
      <c r="AF36" s="26" t="str">
        <f t="shared" ref="AF36" si="117">IF(AND(AND(AF34="X",AF35="X"),SUM(AE34,AE35)=0,ISNUMBER(AE36)),"",IF(OR(AF34="M",AF35="M"),"M",IF(AND(AF34=AF35,OR(AF34="X",AF34="W",AF34="Z")),UPPER(AF34),"")))</f>
        <v/>
      </c>
      <c r="AG36" s="27"/>
      <c r="AH36" s="25">
        <f t="shared" ref="AH36" si="118">IF(OR(AND(AH34="",AI34=""),AND(AH35="",AI35=""),AND(AI34="X",AI35="X"),OR(AI34="M",AI35="M")),"",SUM(AH34,AH35))</f>
        <v>0</v>
      </c>
      <c r="AI36" s="26" t="str">
        <f t="shared" ref="AI36" si="119">IF(AND(AND(AI34="X",AI35="X"),SUM(AH34,AH35)=0,ISNUMBER(AH36)),"",IF(OR(AI34="M",AI35="M"),"M",IF(AND(AI34=AI35,OR(AI34="X",AI34="W",AI34="Z")),UPPER(AI34),"")))</f>
        <v/>
      </c>
      <c r="AJ36" s="27"/>
      <c r="AK36" s="25">
        <f t="shared" ref="AK36" si="120">IF(OR(AND(AK34="",AL34=""),AND(AK35="",AL35=""),AND(AL34="X",AL35="X"),OR(AL34="M",AL35="M")),"",SUM(AK34,AK35))</f>
        <v>0</v>
      </c>
      <c r="AL36" s="26" t="str">
        <f t="shared" ref="AL36" si="121">IF(AND(AND(AL34="X",AL35="X"),SUM(AK34,AK35)=0,ISNUMBER(AK36)),"",IF(OR(AL34="M",AL35="M"),"M",IF(AND(AL34=AL35,OR(AL34="X",AL34="W",AL34="Z")),UPPER(AL34),"")))</f>
        <v/>
      </c>
      <c r="AM36" s="27"/>
      <c r="AN36" s="25">
        <f t="shared" ref="AN36" si="122">IF(OR(AND(AN34="",AO34=""),AND(AN35="",AO35=""),AND(AO34="X",AO35="X"),OR(AO34="M",AO35="M")),"",SUM(AN34,AN35))</f>
        <v>0</v>
      </c>
      <c r="AO36" s="26" t="str">
        <f t="shared" ref="AO36" si="123">IF(AND(AND(AO34="X",AO35="X"),SUM(AN34,AN35)=0,ISNUMBER(AN36)),"",IF(OR(AO34="M",AO35="M"),"M",IF(AND(AO34=AO35,OR(AO34="X",AO34="W",AO34="Z")),UPPER(AO34),"")))</f>
        <v/>
      </c>
      <c r="AP36" s="27"/>
      <c r="AQ36" s="25">
        <f t="shared" ref="AQ36" si="124">IF(OR(AND(AQ34="",AR34=""),AND(AQ35="",AR35=""),AND(AR34="X",AR35="X"),OR(AR34="M",AR35="M")),"",SUM(AQ34,AQ35))</f>
        <v>0</v>
      </c>
      <c r="AR36" s="26" t="str">
        <f t="shared" ref="AR36" si="125">IF(AND(AND(AR34="X",AR35="X"),SUM(AQ34,AQ35)=0,ISNUMBER(AQ36)),"",IF(OR(AR34="M",AR35="M"),"M",IF(AND(AR34=AR35,OR(AR34="X",AR34="W",AR34="Z")),UPPER(AR34),"")))</f>
        <v/>
      </c>
      <c r="AS36" s="27"/>
      <c r="AT36" s="25">
        <f t="shared" ref="AT36" si="126">IF(OR(AND(AT34="",AU34=""),AND(AT35="",AU35=""),AND(AU34="X",AU35="X"),OR(AU34="M",AU35="M")),"",SUM(AT34,AT35))</f>
        <v>0</v>
      </c>
      <c r="AU36" s="26" t="str">
        <f t="shared" ref="AU36" si="127">IF(AND(AND(AU34="X",AU35="X"),SUM(AT34,AT35)=0,ISNUMBER(AT36)),"",IF(OR(AU34="M",AU35="M"),"M",IF(AND(AU34=AU35,OR(AU34="X",AU34="W",AU34="Z")),UPPER(AU34),"")))</f>
        <v/>
      </c>
      <c r="AV36" s="27"/>
      <c r="AW36" s="25">
        <f t="shared" ref="AW36" si="128">IF(OR(AND(AW34="",AX34=""),AND(AW35="",AX35=""),AND(AX34="X",AX35="X"),OR(AX34="M",AX35="M")),"",SUM(AW34,AW35))</f>
        <v>0</v>
      </c>
      <c r="AX36" s="26" t="str">
        <f t="shared" ref="AX36" si="129">IF(AND(AND(AX34="X",AX35="X"),SUM(AW34,AW35)=0,ISNUMBER(AW36)),"",IF(OR(AX34="M",AX35="M"),"M",IF(AND(AX34=AX35,OR(AX34="X",AX34="W",AX34="Z")),UPPER(AX34),"")))</f>
        <v/>
      </c>
      <c r="AY36" s="27"/>
      <c r="AZ36" s="153"/>
      <c r="BI36" s="2"/>
      <c r="BJ36" s="2"/>
      <c r="BK36" s="2"/>
      <c r="BL36" s="2"/>
      <c r="BM36" s="2"/>
      <c r="BN36" s="2"/>
      <c r="BO36" s="2"/>
      <c r="BP36" s="2"/>
      <c r="BQ36" s="2"/>
      <c r="BR36" s="2"/>
      <c r="BS36" s="2"/>
      <c r="BT36" s="2"/>
      <c r="BU36" s="2"/>
      <c r="BV36" s="2"/>
      <c r="BW36" s="2"/>
    </row>
    <row r="37" spans="1:75" x14ac:dyDescent="0.25">
      <c r="A37" s="153"/>
      <c r="B37" s="153"/>
      <c r="C37" s="153"/>
      <c r="D37" s="153"/>
      <c r="E37" s="153"/>
      <c r="F37" s="153"/>
      <c r="G37" s="153"/>
      <c r="H37" s="153"/>
      <c r="I37" s="153"/>
      <c r="J37" s="153"/>
      <c r="K37" s="153"/>
      <c r="L37" s="153"/>
      <c r="M37" s="153"/>
      <c r="N37" s="153"/>
      <c r="O37" s="153"/>
      <c r="P37" s="153"/>
      <c r="Q37" s="153"/>
      <c r="R37" s="153"/>
      <c r="S37" s="153"/>
      <c r="T37" s="153"/>
      <c r="U37" s="153"/>
      <c r="V37" s="153"/>
      <c r="W37" s="153"/>
      <c r="X37" s="153"/>
      <c r="Y37" s="153"/>
      <c r="Z37" s="153"/>
      <c r="AA37" s="153"/>
      <c r="AB37" s="153"/>
      <c r="AC37" s="153"/>
      <c r="AD37" s="153"/>
      <c r="AE37" s="153"/>
      <c r="AF37" s="153"/>
      <c r="AG37" s="153"/>
      <c r="AH37" s="153"/>
      <c r="AI37" s="153"/>
      <c r="AJ37" s="153"/>
      <c r="AK37" s="153"/>
      <c r="AL37" s="153"/>
      <c r="AM37" s="153"/>
      <c r="AN37" s="153"/>
      <c r="AO37" s="153"/>
      <c r="AP37" s="153"/>
      <c r="AQ37" s="153"/>
      <c r="AR37" s="153"/>
      <c r="AS37" s="153"/>
      <c r="AT37" s="153"/>
      <c r="AU37" s="153"/>
      <c r="AV37" s="153"/>
      <c r="AW37" s="153"/>
      <c r="AX37" s="153"/>
      <c r="AY37" s="153"/>
      <c r="AZ37" s="153"/>
    </row>
    <row r="38" spans="1:75" hidden="1" x14ac:dyDescent="0.25"/>
    <row r="39" spans="1:75" hidden="1" x14ac:dyDescent="0.25">
      <c r="V39" s="234">
        <f>SUMPRODUCT(--(V14:V22=0),--(V14:V22&lt;&gt;""),--(W14:W22="Z"))+SUMPRODUCT(--(V14:V22=0),--(V14:V22&lt;&gt;""),--(W14:W22=""))+SUMPRODUCT(--(V14:V22&gt;0),--(W14:W22="W"))+SUMPRODUCT(--(V14:V22&gt;0), --(V14:V22&lt;&gt;""),--(W14:W22=""))+SUMPRODUCT(--(V14:V22=""),--(W14:W22="Z"))+SUMPRODUCT(--(V24:V32=0),--(V24:V32&lt;&gt;""),--(W24:W32="Z"))+SUMPRODUCT(--(V24:V32=0),--(V24:V32&lt;&gt;""),--(W24:W32=""))+SUMPRODUCT(--(V24:V32&gt;0),--(W24:W32="W"))+SUMPRODUCT(--(V24:V32&gt;0),--(V24:V32&lt;&gt;""),--(W24:W32=""))+SUMPRODUCT(--(V24:V32=""),--(W24:W32="Z"))+SUMPRODUCT(--(V34:V36=0),--(V34:V36&lt;&gt;""),--(W34:W36="Z"))+SUMPRODUCT(--(V34:V36=0),--(V34:V36&lt;&gt;""),--(W34:W36=""))+SUMPRODUCT(--(V34:V36&gt;0),--(W34:W36="W"))+SUMPRODUCT(--(V34:V36&gt;0),--(V34:V36&lt;&gt;""),--(W34:W36=""))+SUMPRODUCT(--(V34:V36=""),--(W34:W36="Z"))</f>
        <v>21</v>
      </c>
      <c r="W39" s="234"/>
      <c r="X39" s="234"/>
      <c r="Y39" s="234">
        <f t="shared" ref="Y39" si="130">SUMPRODUCT(--(Y14:Y22=0),--(Y14:Y22&lt;&gt;""),--(Z14:Z22="Z"))+SUMPRODUCT(--(Y14:Y22=0),--(Y14:Y22&lt;&gt;""),--(Z14:Z22=""))+SUMPRODUCT(--(Y14:Y22&gt;0),--(Z14:Z22="W"))+SUMPRODUCT(--(Y14:Y22&gt;0), --(Y14:Y22&lt;&gt;""),--(Z14:Z22=""))+SUMPRODUCT(--(Y14:Y22=""),--(Z14:Z22="Z"))+SUMPRODUCT(--(Y24:Y32=0),--(Y24:Y32&lt;&gt;""),--(Z24:Z32="Z"))+SUMPRODUCT(--(Y24:Y32=0),--(Y24:Y32&lt;&gt;""),--(Z24:Z32=""))+SUMPRODUCT(--(Y24:Y32&gt;0),--(Z24:Z32="W"))+SUMPRODUCT(--(Y24:Y32&gt;0),--(Y24:Y32&lt;&gt;""),--(Z24:Z32=""))+SUMPRODUCT(--(Y24:Y32=""),--(Z24:Z32="Z"))+SUMPRODUCT(--(Y34:Y36=0),--(Y34:Y36&lt;&gt;""),--(Z34:Z36="Z"))+SUMPRODUCT(--(Y34:Y36=0),--(Y34:Y36&lt;&gt;""),--(Z34:Z36=""))+SUMPRODUCT(--(Y34:Y36&gt;0),--(Z34:Z36="W"))+SUMPRODUCT(--(Y34:Y36&gt;0),--(Y34:Y36&lt;&gt;""),--(Z34:Z36=""))+SUMPRODUCT(--(Y34:Y36=""),--(Z34:Z36="Z"))</f>
        <v>21</v>
      </c>
      <c r="Z39" s="234"/>
      <c r="AA39" s="234"/>
      <c r="AB39" s="234">
        <f t="shared" ref="AB39" si="131">SUMPRODUCT(--(AB14:AB22=0),--(AB14:AB22&lt;&gt;""),--(AC14:AC22="Z"))+SUMPRODUCT(--(AB14:AB22=0),--(AB14:AB22&lt;&gt;""),--(AC14:AC22=""))+SUMPRODUCT(--(AB14:AB22&gt;0),--(AC14:AC22="W"))+SUMPRODUCT(--(AB14:AB22&gt;0), --(AB14:AB22&lt;&gt;""),--(AC14:AC22=""))+SUMPRODUCT(--(AB14:AB22=""),--(AC14:AC22="Z"))+SUMPRODUCT(--(AB24:AB32=0),--(AB24:AB32&lt;&gt;""),--(AC24:AC32="Z"))+SUMPRODUCT(--(AB24:AB32=0),--(AB24:AB32&lt;&gt;""),--(AC24:AC32=""))+SUMPRODUCT(--(AB24:AB32&gt;0),--(AC24:AC32="W"))+SUMPRODUCT(--(AB24:AB32&gt;0),--(AB24:AB32&lt;&gt;""),--(AC24:AC32=""))+SUMPRODUCT(--(AB24:AB32=""),--(AC24:AC32="Z"))+SUMPRODUCT(--(AB34:AB36=0),--(AB34:AB36&lt;&gt;""),--(AC34:AC36="Z"))+SUMPRODUCT(--(AB34:AB36=0),--(AB34:AB36&lt;&gt;""),--(AC34:AC36=""))+SUMPRODUCT(--(AB34:AB36&gt;0),--(AC34:AC36="W"))+SUMPRODUCT(--(AB34:AB36&gt;0),--(AB34:AB36&lt;&gt;""),--(AC34:AC36=""))+SUMPRODUCT(--(AB34:AB36=""),--(AC34:AC36="Z"))</f>
        <v>21</v>
      </c>
      <c r="AC39" s="234"/>
      <c r="AD39" s="234"/>
      <c r="AE39" s="234">
        <f t="shared" ref="AE39" si="132">SUMPRODUCT(--(AE14:AE22=0),--(AE14:AE22&lt;&gt;""),--(AF14:AF22="Z"))+SUMPRODUCT(--(AE14:AE22=0),--(AE14:AE22&lt;&gt;""),--(AF14:AF22=""))+SUMPRODUCT(--(AE14:AE22&gt;0),--(AF14:AF22="W"))+SUMPRODUCT(--(AE14:AE22&gt;0), --(AE14:AE22&lt;&gt;""),--(AF14:AF22=""))+SUMPRODUCT(--(AE14:AE22=""),--(AF14:AF22="Z"))+SUMPRODUCT(--(AE24:AE32=0),--(AE24:AE32&lt;&gt;""),--(AF24:AF32="Z"))+SUMPRODUCT(--(AE24:AE32=0),--(AE24:AE32&lt;&gt;""),--(AF24:AF32=""))+SUMPRODUCT(--(AE24:AE32&gt;0),--(AF24:AF32="W"))+SUMPRODUCT(--(AE24:AE32&gt;0),--(AE24:AE32&lt;&gt;""),--(AF24:AF32=""))+SUMPRODUCT(--(AE24:AE32=""),--(AF24:AF32="Z"))+SUMPRODUCT(--(AE34:AE36=0),--(AE34:AE36&lt;&gt;""),--(AF34:AF36="Z"))+SUMPRODUCT(--(AE34:AE36=0),--(AE34:AE36&lt;&gt;""),--(AF34:AF36=""))+SUMPRODUCT(--(AE34:AE36&gt;0),--(AF34:AF36="W"))+SUMPRODUCT(--(AE34:AE36&gt;0),--(AE34:AE36&lt;&gt;""),--(AF34:AF36=""))+SUMPRODUCT(--(AE34:AE36=""),--(AF34:AF36="Z"))</f>
        <v>21</v>
      </c>
      <c r="AF39" s="234"/>
      <c r="AG39" s="234"/>
      <c r="AH39" s="234">
        <f t="shared" ref="AH39" si="133">SUMPRODUCT(--(AH14:AH22=0),--(AH14:AH22&lt;&gt;""),--(AI14:AI22="Z"))+SUMPRODUCT(--(AH14:AH22=0),--(AH14:AH22&lt;&gt;""),--(AI14:AI22=""))+SUMPRODUCT(--(AH14:AH22&gt;0),--(AI14:AI22="W"))+SUMPRODUCT(--(AH14:AH22&gt;0), --(AH14:AH22&lt;&gt;""),--(AI14:AI22=""))+SUMPRODUCT(--(AH14:AH22=""),--(AI14:AI22="Z"))+SUMPRODUCT(--(AH24:AH32=0),--(AH24:AH32&lt;&gt;""),--(AI24:AI32="Z"))+SUMPRODUCT(--(AH24:AH32=0),--(AH24:AH32&lt;&gt;""),--(AI24:AI32=""))+SUMPRODUCT(--(AH24:AH32&gt;0),--(AI24:AI32="W"))+SUMPRODUCT(--(AH24:AH32&gt;0),--(AH24:AH32&lt;&gt;""),--(AI24:AI32=""))+SUMPRODUCT(--(AH24:AH32=""),--(AI24:AI32="Z"))+SUMPRODUCT(--(AH34:AH36=0),--(AH34:AH36&lt;&gt;""),--(AI34:AI36="Z"))+SUMPRODUCT(--(AH34:AH36=0),--(AH34:AH36&lt;&gt;""),--(AI34:AI36=""))+SUMPRODUCT(--(AH34:AH36&gt;0),--(AI34:AI36="W"))+SUMPRODUCT(--(AH34:AH36&gt;0),--(AH34:AH36&lt;&gt;""),--(AI34:AI36=""))+SUMPRODUCT(--(AH34:AH36=""),--(AI34:AI36="Z"))</f>
        <v>21</v>
      </c>
      <c r="AI39" s="234"/>
      <c r="AJ39" s="234"/>
      <c r="AK39" s="234">
        <f t="shared" ref="AK39" si="134">SUMPRODUCT(--(AK14:AK22=0),--(AK14:AK22&lt;&gt;""),--(AL14:AL22="Z"))+SUMPRODUCT(--(AK14:AK22=0),--(AK14:AK22&lt;&gt;""),--(AL14:AL22=""))+SUMPRODUCT(--(AK14:AK22&gt;0),--(AL14:AL22="W"))+SUMPRODUCT(--(AK14:AK22&gt;0), --(AK14:AK22&lt;&gt;""),--(AL14:AL22=""))+SUMPRODUCT(--(AK14:AK22=""),--(AL14:AL22="Z"))+SUMPRODUCT(--(AK24:AK32=0),--(AK24:AK32&lt;&gt;""),--(AL24:AL32="Z"))+SUMPRODUCT(--(AK24:AK32=0),--(AK24:AK32&lt;&gt;""),--(AL24:AL32=""))+SUMPRODUCT(--(AK24:AK32&gt;0),--(AL24:AL32="W"))+SUMPRODUCT(--(AK24:AK32&gt;0),--(AK24:AK32&lt;&gt;""),--(AL24:AL32=""))+SUMPRODUCT(--(AK24:AK32=""),--(AL24:AL32="Z"))+SUMPRODUCT(--(AK34:AK36=0),--(AK34:AK36&lt;&gt;""),--(AL34:AL36="Z"))+SUMPRODUCT(--(AK34:AK36=0),--(AK34:AK36&lt;&gt;""),--(AL34:AL36=""))+SUMPRODUCT(--(AK34:AK36&gt;0),--(AL34:AL36="W"))+SUMPRODUCT(--(AK34:AK36&gt;0),--(AK34:AK36&lt;&gt;""),--(AL34:AL36=""))+SUMPRODUCT(--(AK34:AK36=""),--(AL34:AL36="Z"))</f>
        <v>21</v>
      </c>
      <c r="AL39" s="234"/>
      <c r="AM39" s="234"/>
      <c r="AN39" s="234">
        <f t="shared" ref="AN39" si="135">SUMPRODUCT(--(AN14:AN22=0),--(AN14:AN22&lt;&gt;""),--(AO14:AO22="Z"))+SUMPRODUCT(--(AN14:AN22=0),--(AN14:AN22&lt;&gt;""),--(AO14:AO22=""))+SUMPRODUCT(--(AN14:AN22&gt;0),--(AO14:AO22="W"))+SUMPRODUCT(--(AN14:AN22&gt;0), --(AN14:AN22&lt;&gt;""),--(AO14:AO22=""))+SUMPRODUCT(--(AN14:AN22=""),--(AO14:AO22="Z"))+SUMPRODUCT(--(AN24:AN32=0),--(AN24:AN32&lt;&gt;""),--(AO24:AO32="Z"))+SUMPRODUCT(--(AN24:AN32=0),--(AN24:AN32&lt;&gt;""),--(AO24:AO32=""))+SUMPRODUCT(--(AN24:AN32&gt;0),--(AO24:AO32="W"))+SUMPRODUCT(--(AN24:AN32&gt;0),--(AN24:AN32&lt;&gt;""),--(AO24:AO32=""))+SUMPRODUCT(--(AN24:AN32=""),--(AO24:AO32="Z"))+SUMPRODUCT(--(AN34:AN36=0),--(AN34:AN36&lt;&gt;""),--(AO34:AO36="Z"))+SUMPRODUCT(--(AN34:AN36=0),--(AN34:AN36&lt;&gt;""),--(AO34:AO36=""))+SUMPRODUCT(--(AN34:AN36&gt;0),--(AO34:AO36="W"))+SUMPRODUCT(--(AN34:AN36&gt;0),--(AN34:AN36&lt;&gt;""),--(AO34:AO36=""))+SUMPRODUCT(--(AN34:AN36=""),--(AO34:AO36="Z"))</f>
        <v>21</v>
      </c>
      <c r="AO39" s="234"/>
      <c r="AP39" s="234"/>
      <c r="AQ39" s="234">
        <f t="shared" ref="AQ39" si="136">SUMPRODUCT(--(AQ14:AQ22=0),--(AQ14:AQ22&lt;&gt;""),--(AR14:AR22="Z"))+SUMPRODUCT(--(AQ14:AQ22=0),--(AQ14:AQ22&lt;&gt;""),--(AR14:AR22=""))+SUMPRODUCT(--(AQ14:AQ22&gt;0),--(AR14:AR22="W"))+SUMPRODUCT(--(AQ14:AQ22&gt;0), --(AQ14:AQ22&lt;&gt;""),--(AR14:AR22=""))+SUMPRODUCT(--(AQ14:AQ22=""),--(AR14:AR22="Z"))+SUMPRODUCT(--(AQ24:AQ32=0),--(AQ24:AQ32&lt;&gt;""),--(AR24:AR32="Z"))+SUMPRODUCT(--(AQ24:AQ32=0),--(AQ24:AQ32&lt;&gt;""),--(AR24:AR32=""))+SUMPRODUCT(--(AQ24:AQ32&gt;0),--(AR24:AR32="W"))+SUMPRODUCT(--(AQ24:AQ32&gt;0),--(AQ24:AQ32&lt;&gt;""),--(AR24:AR32=""))+SUMPRODUCT(--(AQ24:AQ32=""),--(AR24:AR32="Z"))+SUMPRODUCT(--(AQ34:AQ36=0),--(AQ34:AQ36&lt;&gt;""),--(AR34:AR36="Z"))+SUMPRODUCT(--(AQ34:AQ36=0),--(AQ34:AQ36&lt;&gt;""),--(AR34:AR36=""))+SUMPRODUCT(--(AQ34:AQ36&gt;0),--(AR34:AR36="W"))+SUMPRODUCT(--(AQ34:AQ36&gt;0),--(AQ34:AQ36&lt;&gt;""),--(AR34:AR36=""))+SUMPRODUCT(--(AQ34:AQ36=""),--(AR34:AR36="Z"))</f>
        <v>21</v>
      </c>
      <c r="AR39" s="234"/>
      <c r="AS39" s="234"/>
      <c r="AT39" s="234">
        <f t="shared" ref="AT39" si="137">SUMPRODUCT(--(AT14:AT22=0),--(AT14:AT22&lt;&gt;""),--(AU14:AU22="Z"))+SUMPRODUCT(--(AT14:AT22=0),--(AT14:AT22&lt;&gt;""),--(AU14:AU22=""))+SUMPRODUCT(--(AT14:AT22&gt;0),--(AU14:AU22="W"))+SUMPRODUCT(--(AT14:AT22&gt;0), --(AT14:AT22&lt;&gt;""),--(AU14:AU22=""))+SUMPRODUCT(--(AT14:AT22=""),--(AU14:AU22="Z"))+SUMPRODUCT(--(AT24:AT32=0),--(AT24:AT32&lt;&gt;""),--(AU24:AU32="Z"))+SUMPRODUCT(--(AT24:AT32=0),--(AT24:AT32&lt;&gt;""),--(AU24:AU32=""))+SUMPRODUCT(--(AT24:AT32&gt;0),--(AU24:AU32="W"))+SUMPRODUCT(--(AT24:AT32&gt;0),--(AT24:AT32&lt;&gt;""),--(AU24:AU32=""))+SUMPRODUCT(--(AT24:AT32=""),--(AU24:AU32="Z"))+SUMPRODUCT(--(AT34:AT36=0),--(AT34:AT36&lt;&gt;""),--(AU34:AU36="Z"))+SUMPRODUCT(--(AT34:AT36=0),--(AT34:AT36&lt;&gt;""),--(AU34:AU36=""))+SUMPRODUCT(--(AT34:AT36&gt;0),--(AU34:AU36="W"))+SUMPRODUCT(--(AT34:AT36&gt;0),--(AT34:AT36&lt;&gt;""),--(AU34:AU36=""))+SUMPRODUCT(--(AT34:AT36=""),--(AU34:AU36="Z"))</f>
        <v>21</v>
      </c>
      <c r="AU39" s="234"/>
      <c r="AV39" s="234"/>
      <c r="AW39" s="234">
        <f t="shared" ref="AW39" si="138">SUMPRODUCT(--(AW14:AW22=0),--(AW14:AW22&lt;&gt;""),--(AX14:AX22="Z"))+SUMPRODUCT(--(AW14:AW22=0),--(AW14:AW22&lt;&gt;""),--(AX14:AX22=""))+SUMPRODUCT(--(AW14:AW22&gt;0),--(AX14:AX22="W"))+SUMPRODUCT(--(AW14:AW22&gt;0), --(AW14:AW22&lt;&gt;""),--(AX14:AX22=""))+SUMPRODUCT(--(AW14:AW22=""),--(AX14:AX22="Z"))+SUMPRODUCT(--(AW24:AW32=0),--(AW24:AW32&lt;&gt;""),--(AX24:AX32="Z"))+SUMPRODUCT(--(AW24:AW32=0),--(AW24:AW32&lt;&gt;""),--(AX24:AX32=""))+SUMPRODUCT(--(AW24:AW32&gt;0),--(AX24:AX32="W"))+SUMPRODUCT(--(AW24:AW32&gt;0),--(AW24:AW32&lt;&gt;""),--(AX24:AX32=""))+SUMPRODUCT(--(AW24:AW32=""),--(AX24:AX32="Z"))+SUMPRODUCT(--(AW34:AW36=0),--(AW34:AW36&lt;&gt;""),--(AX34:AX36="Z"))+SUMPRODUCT(--(AW34:AW36=0),--(AW34:AW36&lt;&gt;""),--(AX34:AX36=""))+SUMPRODUCT(--(AW34:AW36&gt;0),--(AX34:AX36="W"))+SUMPRODUCT(--(AW34:AW36&gt;0),--(AW34:AW36&lt;&gt;""),--(AX34:AX36=""))+SUMPRODUCT(--(AW34:AW36=""),--(AX34:AX36="Z"))</f>
        <v>21</v>
      </c>
      <c r="AX39" s="234"/>
      <c r="AY39" s="234"/>
    </row>
    <row r="40" spans="1:75" hidden="1" x14ac:dyDescent="0.25"/>
    <row r="41" spans="1:75" hidden="1" x14ac:dyDescent="0.25"/>
    <row r="42" spans="1:75" hidden="1" x14ac:dyDescent="0.25"/>
    <row r="43" spans="1:75" hidden="1" x14ac:dyDescent="0.25"/>
    <row r="44" spans="1:75" hidden="1" x14ac:dyDescent="0.25"/>
    <row r="45" spans="1:75" hidden="1" x14ac:dyDescent="0.25"/>
    <row r="46" spans="1:75" hidden="1" x14ac:dyDescent="0.25"/>
    <row r="47" spans="1:75" hidden="1" x14ac:dyDescent="0.25"/>
  </sheetData>
  <sheetProtection algorithmName="SHA-512" hashValue="NrWQaUyLTZNfT7NbLIrw8zKiZcJc1tVLzr21U/X0cSaRf/W8b5nNgEj0Mae/KrR/WKUNsAfzwWTkr+yuNg5+FA==" saltValue="o/DKRaaDZjy6GOQIcdn4aw==" spinCount="100000" sheet="1" objects="1" scenarios="1" formatCells="0" formatColumns="0" formatRows="0" sort="0" autoFilter="0"/>
  <mergeCells count="37">
    <mergeCell ref="AW5:AY5"/>
    <mergeCell ref="AW4:AY4"/>
    <mergeCell ref="AK4:AM4"/>
    <mergeCell ref="V3:AD3"/>
    <mergeCell ref="AE3:AG3"/>
    <mergeCell ref="AH3:AJ3"/>
    <mergeCell ref="AK3:AM3"/>
    <mergeCell ref="AN3:AV3"/>
    <mergeCell ref="AW3:AY3"/>
    <mergeCell ref="AT4:AV4"/>
    <mergeCell ref="V5:X5"/>
    <mergeCell ref="Y5:AA5"/>
    <mergeCell ref="AB5:AD5"/>
    <mergeCell ref="AE5:AG5"/>
    <mergeCell ref="AH5:AJ5"/>
    <mergeCell ref="AK5:AM5"/>
    <mergeCell ref="AT5:AV5"/>
    <mergeCell ref="D34:E36"/>
    <mergeCell ref="H7:N7"/>
    <mergeCell ref="E14:E16"/>
    <mergeCell ref="E27:E29"/>
    <mergeCell ref="E30:E32"/>
    <mergeCell ref="AN4:AP4"/>
    <mergeCell ref="AQ4:AS4"/>
    <mergeCell ref="D3:F5"/>
    <mergeCell ref="D14:D22"/>
    <mergeCell ref="E24:E26"/>
    <mergeCell ref="E17:E19"/>
    <mergeCell ref="E20:E22"/>
    <mergeCell ref="D24:D32"/>
    <mergeCell ref="AN5:AP5"/>
    <mergeCell ref="AQ5:AS5"/>
    <mergeCell ref="V4:X4"/>
    <mergeCell ref="Y4:AA4"/>
    <mergeCell ref="AB4:AD4"/>
    <mergeCell ref="AE4:AG4"/>
    <mergeCell ref="AH4:AJ4"/>
  </mergeCells>
  <conditionalFormatting sqref="V16 Y16 AB14 AE16 AH16 AK16 AN16 AQ16 AT16 AW16 V20:V22 Y20:Y22 AB20:AB22 AE20:AE22 AH20:AH22 AK20:AK22 AN20:AN22 AQ20:AQ22 AT20:AT22 AW20:AW22 AB16">
    <cfRule type="expression" dxfId="305" priority="202">
      <formula xml:space="preserve"> OR(AND(V14=0,V14&lt;&gt;"",W14&lt;&gt;"Z",W14&lt;&gt;""),AND(V14&gt;0,V14&lt;&gt;"",W14&lt;&gt;"W",W14&lt;&gt;""),AND(V14="", W14="W"))</formula>
    </cfRule>
  </conditionalFormatting>
  <conditionalFormatting sqref="W14:W18 Z14:Z18 AC14 AF14:AF18 AI14:AI18 AL14:AL18 AO14:AO18 AR14:AR18 AU16 AX14:AX18 W20:W22 Z20:Z22 AC20:AC22 AF20:AF22 AI20:AI22 AL20:AL22 AO20:AO22 AR20:AR22 AU20:AU22 AX20:AX22 AC16">
    <cfRule type="expression" dxfId="304" priority="201">
      <formula xml:space="preserve"> OR(AND(V14=0,V14&lt;&gt;"",W14&lt;&gt;"Z",W14&lt;&gt;""),AND(V14&gt;0,V14&lt;&gt;"",W14&lt;&gt;"W",W14&lt;&gt;""),AND(V14="", W14="W"))</formula>
    </cfRule>
  </conditionalFormatting>
  <conditionalFormatting sqref="X14:X18 AA14:AA18 AD14 AG14:AG18 AJ14:AJ18 AM14:AM18 AP14:AP18 AS14:AS18 AV16 AY14:AY18 X20:X22 AA20:AA22 AD20:AD22 AG20:AG22 AJ20:AJ22 AM20:AM22 AP20:AP22 AS20:AS22 AV20:AV22 AY20:AY22 AD16">
    <cfRule type="expression" dxfId="303" priority="200">
      <formula xml:space="preserve"> AND(OR(W14="X",W14="W"),X14="")</formula>
    </cfRule>
  </conditionalFormatting>
  <conditionalFormatting sqref="V16 Y16 AB16 AE16 AH16 AK16 AN16 AQ16 AT16 AW16">
    <cfRule type="expression" dxfId="302" priority="203">
      <formula>OR(AND(W14="X",W15="X"),AND(W14="M",W15="M"))</formula>
    </cfRule>
    <cfRule type="expression" dxfId="301" priority="204">
      <formula>IF(OR(AND(V14="",W14=""),AND(V15="",W15=""),AND(W14="X",W15="X"),OR(W14="M",W15="M")),"",SUM(V14,V15)) &lt;&gt; V16</formula>
    </cfRule>
  </conditionalFormatting>
  <conditionalFormatting sqref="W16 Z16 AC16 AF16 AI16 AL16 AO16 AR16 AU16 AX16">
    <cfRule type="expression" dxfId="300" priority="205">
      <formula>OR(AND(Q14="X",Q15="X"),AND(Q14="M",Q15="M"))</formula>
    </cfRule>
    <cfRule type="expression" dxfId="299" priority="206">
      <formula>IF(AND(OR(AND(W14="M",W15="M"),AND(W14="X",W15="X")),SUM(V14,V15)=0,ISNUMBER(V16)),"",IF(OR(W14="M",W15="M"),"M",IF(AND(W14=W15,OR(W14="X",W14="W",W14="Z")),UPPER(W14),""))) &lt;&gt; W16</formula>
    </cfRule>
  </conditionalFormatting>
  <conditionalFormatting sqref="AB14">
    <cfRule type="expression" dxfId="298" priority="207">
      <formula>OR(AND(W14="X",Z14="X"),AND(W14="M",Z14="M"))</formula>
    </cfRule>
    <cfRule type="expression" dxfId="297" priority="208">
      <formula>IF(OR(EXACT(V14,W14),EXACT(Y14,Z14),AND(W14="X",Z14="X"),OR(W14="M",Z14="M")),"",SUM(V14,Y14)) &lt;&gt; AB14</formula>
    </cfRule>
  </conditionalFormatting>
  <conditionalFormatting sqref="AC14">
    <cfRule type="expression" dxfId="296" priority="209">
      <formula>OR(AND(W14="X",Z14="X"),AND(W14="M",Z14="M"))</formula>
    </cfRule>
  </conditionalFormatting>
  <conditionalFormatting sqref="AC14">
    <cfRule type="expression" dxfId="295" priority="210">
      <formula>IF(AND(OR(AND(W14="M",Z14="M"),AND(W14="X",Z14="X")),SUM(V14,Y14)=0,ISNUMBER(AB14)),"",IF(OR(W14="M",Z14="M"),"M",IF(AND(W14=Z14,OR(W14="X",W14="W",W14="Z")),UPPER(W14),""))) &lt;&gt; AC14</formula>
    </cfRule>
  </conditionalFormatting>
  <conditionalFormatting sqref="V20:V22 Y20:Y22 AB20:AB22 AE20:AE22 AH20:AH22 AK20:AK22 AN20:AN22 AQ20:AQ22 AT20:AT22 AW20:AW22">
    <cfRule type="expression" dxfId="294" priority="211">
      <formula>OR(AND(W14="X",W17="X"),AND(W14="M",W17="M"))</formula>
    </cfRule>
  </conditionalFormatting>
  <conditionalFormatting sqref="V20:V22 Y20:Y22 AB20:AB22 AE20:AE22 AH20:AH22 AK20:AK22 AN20:AN22 AQ20:AQ22 AT20:AT22 AW20:AW22">
    <cfRule type="expression" dxfId="293" priority="212">
      <formula>IF(OR(AND(V14="",W14=""),AND(V17="",W17=""),AND(W14="X",W17="X"),OR(W14="M",W17="M")),"",SUM(V14,V17)) &lt;&gt; V20</formula>
    </cfRule>
  </conditionalFormatting>
  <conditionalFormatting sqref="W20:W22 Z20:Z22 AC20:AC22 AF20:AF22 AI20:AI22 AL20:AL22 AO20:AO22 AR20:AR22 AU20:AU22 AX20:AX22">
    <cfRule type="expression" dxfId="292" priority="213">
      <formula>OR(AND(W14="X",W17="X"),AND(W14="M",W17="M"))</formula>
    </cfRule>
  </conditionalFormatting>
  <conditionalFormatting sqref="W20:W22 Z20:Z22 AC20:AC22 AF20:AF22 AI20:AI22 AL20:AL22 AO20:AO22 AR20:AR22 AU20:AU22 AX20:AX22">
    <cfRule type="expression" dxfId="291" priority="214">
      <formula>IF(AND(OR(AND(W14="M",W17="M"),AND(W14="X",W17="X")),SUM(V14,V17)=0,ISNUMBER(V20)),"",IF(OR(W14="M",W17="M"),"M",IF(AND(W14=W17,OR(W14="X",W14="W",W14="Z")),UPPER(W14),""))) &lt;&gt; W20</formula>
    </cfRule>
  </conditionalFormatting>
  <conditionalFormatting sqref="V19 Y19 AB19 AE19 AH19 AK19 AN19 AQ19 AT19 AW19">
    <cfRule type="expression" dxfId="290" priority="195">
      <formula xml:space="preserve"> OR(AND(V19=0,V19&lt;&gt;"",W19&lt;&gt;"Z",W19&lt;&gt;""),AND(V19&gt;0,V19&lt;&gt;"",W19&lt;&gt;"W",W19&lt;&gt;""),AND(V19="", W19="W"))</formula>
    </cfRule>
  </conditionalFormatting>
  <conditionalFormatting sqref="W19 Z19 AC19 AF19 AI19 AL19 AO19 AR19 AU19 AX19">
    <cfRule type="expression" dxfId="289" priority="194">
      <formula xml:space="preserve"> OR(AND(V19=0,V19&lt;&gt;"",W19&lt;&gt;"Z",W19&lt;&gt;""),AND(V19&gt;0,V19&lt;&gt;"",W19&lt;&gt;"W",W19&lt;&gt;""),AND(V19="", W19="W"))</formula>
    </cfRule>
  </conditionalFormatting>
  <conditionalFormatting sqref="X19 AA19 AD19 AG19 AJ19 AM19 AP19 AS19 AV19 AY19">
    <cfRule type="expression" dxfId="288" priority="193">
      <formula xml:space="preserve"> AND(OR(W19="X",W19="W"),X19="")</formula>
    </cfRule>
  </conditionalFormatting>
  <conditionalFormatting sqref="V19 Y19 AB19 AE19 AH19 AK19 AN19 AQ19 AT19 AW19">
    <cfRule type="expression" dxfId="287" priority="196">
      <formula>OR(AND(W17="X",W18="X"),AND(W17="M",W18="M"))</formula>
    </cfRule>
    <cfRule type="expression" dxfId="286" priority="197">
      <formula>IF(OR(AND(V17="",W17=""),AND(V18="",W18=""),AND(W17="X",W18="X"),OR(W17="M",W18="M")),"",SUM(V17,V18)) &lt;&gt; V19</formula>
    </cfRule>
  </conditionalFormatting>
  <conditionalFormatting sqref="W19 Z19 AC19 AF19 AI19 AL19 AO19 AR19 AU19 AX19">
    <cfRule type="expression" dxfId="285" priority="198">
      <formula>OR(AND(Q17="X",Q18="X"),AND(Q17="M",Q18="M"))</formula>
    </cfRule>
    <cfRule type="expression" dxfId="284" priority="199">
      <formula>IF(AND(OR(AND(W17="M",W18="M"),AND(W17="X",W18="X")),SUM(V17,V18)=0,ISNUMBER(V19)),"",IF(OR(W17="M",W18="M"),"M",IF(AND(W17=W18,OR(W17="X",W17="W",W17="Z")),UPPER(W17),""))) &lt;&gt; W19</formula>
    </cfRule>
  </conditionalFormatting>
  <conditionalFormatting sqref="AB15">
    <cfRule type="expression" dxfId="283" priority="188">
      <formula xml:space="preserve"> OR(AND(AB15=0,AB15&lt;&gt;"",AC15&lt;&gt;"Z",AC15&lt;&gt;""),AND(AB15&gt;0,AB15&lt;&gt;"",AC15&lt;&gt;"W",AC15&lt;&gt;""),AND(AB15="", AC15="W"))</formula>
    </cfRule>
  </conditionalFormatting>
  <conditionalFormatting sqref="AC15">
    <cfRule type="expression" dxfId="282" priority="187">
      <formula xml:space="preserve"> OR(AND(AB15=0,AB15&lt;&gt;"",AC15&lt;&gt;"Z",AC15&lt;&gt;""),AND(AB15&gt;0,AB15&lt;&gt;"",AC15&lt;&gt;"W",AC15&lt;&gt;""),AND(AB15="", AC15="W"))</formula>
    </cfRule>
  </conditionalFormatting>
  <conditionalFormatting sqref="AD15">
    <cfRule type="expression" dxfId="281" priority="186">
      <formula xml:space="preserve"> AND(OR(AC15="X",AC15="W"),AD15="")</formula>
    </cfRule>
  </conditionalFormatting>
  <conditionalFormatting sqref="AB15">
    <cfRule type="expression" dxfId="280" priority="189">
      <formula>OR(AND(W15="X",Z15="X"),AND(W15="M",Z15="M"))</formula>
    </cfRule>
    <cfRule type="expression" dxfId="279" priority="190">
      <formula>IF(OR(EXACT(V15,W15),EXACT(Y15,Z15),AND(W15="X",Z15="X"),OR(W15="M",Z15="M")),"",SUM(V15,Y15)) &lt;&gt; AB15</formula>
    </cfRule>
  </conditionalFormatting>
  <conditionalFormatting sqref="AC15">
    <cfRule type="expression" dxfId="278" priority="191">
      <formula>OR(AND(W15="X",Z15="X"),AND(W15="M",Z15="M"))</formula>
    </cfRule>
  </conditionalFormatting>
  <conditionalFormatting sqref="AC15">
    <cfRule type="expression" dxfId="277" priority="192">
      <formula>IF(AND(OR(AND(W15="M",Z15="M"),AND(W15="X",Z15="X")),SUM(V15,Y15)=0,ISNUMBER(AB15)),"",IF(OR(W15="M",Z15="M"),"M",IF(AND(W15=Z15,OR(W15="X",W15="W",W15="Z")),UPPER(W15),""))) &lt;&gt; AC15</formula>
    </cfRule>
  </conditionalFormatting>
  <conditionalFormatting sqref="AB17">
    <cfRule type="expression" dxfId="276" priority="181">
      <formula xml:space="preserve"> OR(AND(AB17=0,AB17&lt;&gt;"",AC17&lt;&gt;"Z",AC17&lt;&gt;""),AND(AB17&gt;0,AB17&lt;&gt;"",AC17&lt;&gt;"W",AC17&lt;&gt;""),AND(AB17="", AC17="W"))</formula>
    </cfRule>
  </conditionalFormatting>
  <conditionalFormatting sqref="AC17">
    <cfRule type="expression" dxfId="275" priority="180">
      <formula xml:space="preserve"> OR(AND(AB17=0,AB17&lt;&gt;"",AC17&lt;&gt;"Z",AC17&lt;&gt;""),AND(AB17&gt;0,AB17&lt;&gt;"",AC17&lt;&gt;"W",AC17&lt;&gt;""),AND(AB17="", AC17="W"))</formula>
    </cfRule>
  </conditionalFormatting>
  <conditionalFormatting sqref="AD17">
    <cfRule type="expression" dxfId="274" priority="179">
      <formula xml:space="preserve"> AND(OR(AC17="X",AC17="W"),AD17="")</formula>
    </cfRule>
  </conditionalFormatting>
  <conditionalFormatting sqref="AB17">
    <cfRule type="expression" dxfId="273" priority="182">
      <formula>OR(AND(W17="X",Z17="X"),AND(W17="M",Z17="M"))</formula>
    </cfRule>
    <cfRule type="expression" dxfId="272" priority="183">
      <formula>IF(OR(EXACT(V17,W17),EXACT(Y17,Z17),AND(W17="X",Z17="X"),OR(W17="M",Z17="M")),"",SUM(V17,Y17)) &lt;&gt; AB17</formula>
    </cfRule>
  </conditionalFormatting>
  <conditionalFormatting sqref="AC17">
    <cfRule type="expression" dxfId="271" priority="184">
      <formula>OR(AND(W17="X",Z17="X"),AND(W17="M",Z17="M"))</formula>
    </cfRule>
  </conditionalFormatting>
  <conditionalFormatting sqref="AC17">
    <cfRule type="expression" dxfId="270" priority="185">
      <formula>IF(AND(OR(AND(W17="M",Z17="M"),AND(W17="X",Z17="X")),SUM(V17,Y17)=0,ISNUMBER(AB17)),"",IF(OR(W17="M",Z17="M"),"M",IF(AND(W17=Z17,OR(W17="X",W17="W",W17="Z")),UPPER(W17),""))) &lt;&gt; AC17</formula>
    </cfRule>
  </conditionalFormatting>
  <conditionalFormatting sqref="AB18">
    <cfRule type="expression" dxfId="269" priority="174">
      <formula xml:space="preserve"> OR(AND(AB18=0,AB18&lt;&gt;"",AC18&lt;&gt;"Z",AC18&lt;&gt;""),AND(AB18&gt;0,AB18&lt;&gt;"",AC18&lt;&gt;"W",AC18&lt;&gt;""),AND(AB18="", AC18="W"))</formula>
    </cfRule>
  </conditionalFormatting>
  <conditionalFormatting sqref="AC18">
    <cfRule type="expression" dxfId="268" priority="173">
      <formula xml:space="preserve"> OR(AND(AB18=0,AB18&lt;&gt;"",AC18&lt;&gt;"Z",AC18&lt;&gt;""),AND(AB18&gt;0,AB18&lt;&gt;"",AC18&lt;&gt;"W",AC18&lt;&gt;""),AND(AB18="", AC18="W"))</formula>
    </cfRule>
  </conditionalFormatting>
  <conditionalFormatting sqref="AD18">
    <cfRule type="expression" dxfId="267" priority="172">
      <formula xml:space="preserve"> AND(OR(AC18="X",AC18="W"),AD18="")</formula>
    </cfRule>
  </conditionalFormatting>
  <conditionalFormatting sqref="AB18">
    <cfRule type="expression" dxfId="266" priority="175">
      <formula>OR(AND(W18="X",Z18="X"),AND(W18="M",Z18="M"))</formula>
    </cfRule>
    <cfRule type="expression" dxfId="265" priority="176">
      <formula>IF(OR(EXACT(V18,W18),EXACT(Y18,Z18),AND(W18="X",Z18="X"),OR(W18="M",Z18="M")),"",SUM(V18,Y18)) &lt;&gt; AB18</formula>
    </cfRule>
  </conditionalFormatting>
  <conditionalFormatting sqref="AC18">
    <cfRule type="expression" dxfId="264" priority="177">
      <formula>OR(AND(W18="X",Z18="X"),AND(W18="M",Z18="M"))</formula>
    </cfRule>
  </conditionalFormatting>
  <conditionalFormatting sqref="AC18">
    <cfRule type="expression" dxfId="263" priority="178">
      <formula>IF(AND(OR(AND(W18="M",Z18="M"),AND(W18="X",Z18="X")),SUM(V18,Y18)=0,ISNUMBER(AB18)),"",IF(OR(W18="M",Z18="M"),"M",IF(AND(W18=Z18,OR(W18="X",W18="W",W18="Z")),UPPER(W18),""))) &lt;&gt; AC18</formula>
    </cfRule>
  </conditionalFormatting>
  <conditionalFormatting sqref="AT14">
    <cfRule type="expression" dxfId="262" priority="167">
      <formula xml:space="preserve"> OR(AND(AT14=0,AT14&lt;&gt;"",AU14&lt;&gt;"Z",AU14&lt;&gt;""),AND(AT14&gt;0,AT14&lt;&gt;"",AU14&lt;&gt;"W",AU14&lt;&gt;""),AND(AT14="", AU14="W"))</formula>
    </cfRule>
  </conditionalFormatting>
  <conditionalFormatting sqref="AU14">
    <cfRule type="expression" dxfId="261" priority="166">
      <formula xml:space="preserve"> OR(AND(AT14=0,AT14&lt;&gt;"",AU14&lt;&gt;"Z",AU14&lt;&gt;""),AND(AT14&gt;0,AT14&lt;&gt;"",AU14&lt;&gt;"W",AU14&lt;&gt;""),AND(AT14="", AU14="W"))</formula>
    </cfRule>
  </conditionalFormatting>
  <conditionalFormatting sqref="AV14">
    <cfRule type="expression" dxfId="260" priority="165">
      <formula xml:space="preserve"> AND(OR(AU14="X",AU14="W"),AV14="")</formula>
    </cfRule>
  </conditionalFormatting>
  <conditionalFormatting sqref="AT14">
    <cfRule type="expression" dxfId="259" priority="168">
      <formula>OR(AND(AO14="X",AR14="X"),AND(AO14="M",AR14="M"))</formula>
    </cfRule>
    <cfRule type="expression" dxfId="258" priority="169">
      <formula>IF(OR(EXACT(AN14,AO14),EXACT(AQ14,AR14),AND(AO14="X",AR14="X"),OR(AO14="M",AR14="M")),"",SUM(AN14,AQ14)) &lt;&gt; AT14</formula>
    </cfRule>
  </conditionalFormatting>
  <conditionalFormatting sqref="AU14">
    <cfRule type="expression" dxfId="257" priority="170">
      <formula>OR(AND(AO14="X",AR14="X"),AND(AO14="M",AR14="M"))</formula>
    </cfRule>
  </conditionalFormatting>
  <conditionalFormatting sqref="AU14">
    <cfRule type="expression" dxfId="256" priority="171">
      <formula>IF(AND(OR(AND(AO14="M",AR14="M"),AND(AO14="X",AR14="X")),SUM(AN14,AQ14)=0,ISNUMBER(AT14)),"",IF(OR(AO14="M",AR14="M"),"M",IF(AND(AO14=AR14,OR(AO14="X",AO14="W",AO14="Z")),UPPER(AO14),""))) &lt;&gt; AU14</formula>
    </cfRule>
  </conditionalFormatting>
  <conditionalFormatting sqref="AT15">
    <cfRule type="expression" dxfId="255" priority="160">
      <formula xml:space="preserve"> OR(AND(AT15=0,AT15&lt;&gt;"",AU15&lt;&gt;"Z",AU15&lt;&gt;""),AND(AT15&gt;0,AT15&lt;&gt;"",AU15&lt;&gt;"W",AU15&lt;&gt;""),AND(AT15="", AU15="W"))</formula>
    </cfRule>
  </conditionalFormatting>
  <conditionalFormatting sqref="AU15">
    <cfRule type="expression" dxfId="254" priority="159">
      <formula xml:space="preserve"> OR(AND(AT15=0,AT15&lt;&gt;"",AU15&lt;&gt;"Z",AU15&lt;&gt;""),AND(AT15&gt;0,AT15&lt;&gt;"",AU15&lt;&gt;"W",AU15&lt;&gt;""),AND(AT15="", AU15="W"))</formula>
    </cfRule>
  </conditionalFormatting>
  <conditionalFormatting sqref="AV15">
    <cfRule type="expression" dxfId="253" priority="158">
      <formula xml:space="preserve"> AND(OR(AU15="X",AU15="W"),AV15="")</formula>
    </cfRule>
  </conditionalFormatting>
  <conditionalFormatting sqref="AT15">
    <cfRule type="expression" dxfId="252" priority="161">
      <formula>OR(AND(AO15="X",AR15="X"),AND(AO15="M",AR15="M"))</formula>
    </cfRule>
    <cfRule type="expression" dxfId="251" priority="162">
      <formula>IF(OR(EXACT(AN15,AO15),EXACT(AQ15,AR15),AND(AO15="X",AR15="X"),OR(AO15="M",AR15="M")),"",SUM(AN15,AQ15)) &lt;&gt; AT15</formula>
    </cfRule>
  </conditionalFormatting>
  <conditionalFormatting sqref="AU15">
    <cfRule type="expression" dxfId="250" priority="163">
      <formula>OR(AND(AO15="X",AR15="X"),AND(AO15="M",AR15="M"))</formula>
    </cfRule>
  </conditionalFormatting>
  <conditionalFormatting sqref="AU15">
    <cfRule type="expression" dxfId="249" priority="164">
      <formula>IF(AND(OR(AND(AO15="M",AR15="M"),AND(AO15="X",AR15="X")),SUM(AN15,AQ15)=0,ISNUMBER(AT15)),"",IF(OR(AO15="M",AR15="M"),"M",IF(AND(AO15=AR15,OR(AO15="X",AO15="W",AO15="Z")),UPPER(AO15),""))) &lt;&gt; AU15</formula>
    </cfRule>
  </conditionalFormatting>
  <conditionalFormatting sqref="AT17">
    <cfRule type="expression" dxfId="248" priority="153">
      <formula xml:space="preserve"> OR(AND(AT17=0,AT17&lt;&gt;"",AU17&lt;&gt;"Z",AU17&lt;&gt;""),AND(AT17&gt;0,AT17&lt;&gt;"",AU17&lt;&gt;"W",AU17&lt;&gt;""),AND(AT17="", AU17="W"))</formula>
    </cfRule>
  </conditionalFormatting>
  <conditionalFormatting sqref="AU17">
    <cfRule type="expression" dxfId="247" priority="152">
      <formula xml:space="preserve"> OR(AND(AT17=0,AT17&lt;&gt;"",AU17&lt;&gt;"Z",AU17&lt;&gt;""),AND(AT17&gt;0,AT17&lt;&gt;"",AU17&lt;&gt;"W",AU17&lt;&gt;""),AND(AT17="", AU17="W"))</formula>
    </cfRule>
  </conditionalFormatting>
  <conditionalFormatting sqref="AV17">
    <cfRule type="expression" dxfId="246" priority="151">
      <formula xml:space="preserve"> AND(OR(AU17="X",AU17="W"),AV17="")</formula>
    </cfRule>
  </conditionalFormatting>
  <conditionalFormatting sqref="AT17">
    <cfRule type="expression" dxfId="245" priority="154">
      <formula>OR(AND(AO17="X",AR17="X"),AND(AO17="M",AR17="M"))</formula>
    </cfRule>
    <cfRule type="expression" dxfId="244" priority="155">
      <formula>IF(OR(EXACT(AN17,AO17),EXACT(AQ17,AR17),AND(AO17="X",AR17="X"),OR(AO17="M",AR17="M")),"",SUM(AN17,AQ17)) &lt;&gt; AT17</formula>
    </cfRule>
  </conditionalFormatting>
  <conditionalFormatting sqref="AU17">
    <cfRule type="expression" dxfId="243" priority="156">
      <formula>OR(AND(AO17="X",AR17="X"),AND(AO17="M",AR17="M"))</formula>
    </cfRule>
  </conditionalFormatting>
  <conditionalFormatting sqref="AU17">
    <cfRule type="expression" dxfId="242" priority="157">
      <formula>IF(AND(OR(AND(AO17="M",AR17="M"),AND(AO17="X",AR17="X")),SUM(AN17,AQ17)=0,ISNUMBER(AT17)),"",IF(OR(AO17="M",AR17="M"),"M",IF(AND(AO17=AR17,OR(AO17="X",AO17="W",AO17="Z")),UPPER(AO17),""))) &lt;&gt; AU17</formula>
    </cfRule>
  </conditionalFormatting>
  <conditionalFormatting sqref="AT18">
    <cfRule type="expression" dxfId="241" priority="146">
      <formula xml:space="preserve"> OR(AND(AT18=0,AT18&lt;&gt;"",AU18&lt;&gt;"Z",AU18&lt;&gt;""),AND(AT18&gt;0,AT18&lt;&gt;"",AU18&lt;&gt;"W",AU18&lt;&gt;""),AND(AT18="", AU18="W"))</formula>
    </cfRule>
  </conditionalFormatting>
  <conditionalFormatting sqref="AU18">
    <cfRule type="expression" dxfId="240" priority="145">
      <formula xml:space="preserve"> OR(AND(AT18=0,AT18&lt;&gt;"",AU18&lt;&gt;"Z",AU18&lt;&gt;""),AND(AT18&gt;0,AT18&lt;&gt;"",AU18&lt;&gt;"W",AU18&lt;&gt;""),AND(AT18="", AU18="W"))</formula>
    </cfRule>
  </conditionalFormatting>
  <conditionalFormatting sqref="AV18">
    <cfRule type="expression" dxfId="239" priority="144">
      <formula xml:space="preserve"> AND(OR(AU18="X",AU18="W"),AV18="")</formula>
    </cfRule>
  </conditionalFormatting>
  <conditionalFormatting sqref="AT18">
    <cfRule type="expression" dxfId="238" priority="147">
      <formula>OR(AND(AO18="X",AR18="X"),AND(AO18="M",AR18="M"))</formula>
    </cfRule>
    <cfRule type="expression" dxfId="237" priority="148">
      <formula>IF(OR(EXACT(AN18,AO18),EXACT(AQ18,AR18),AND(AO18="X",AR18="X"),OR(AO18="M",AR18="M")),"",SUM(AN18,AQ18)) &lt;&gt; AT18</formula>
    </cfRule>
  </conditionalFormatting>
  <conditionalFormatting sqref="AU18">
    <cfRule type="expression" dxfId="236" priority="149">
      <formula>OR(AND(AO18="X",AR18="X"),AND(AO18="M",AR18="M"))</formula>
    </cfRule>
  </conditionalFormatting>
  <conditionalFormatting sqref="AU18">
    <cfRule type="expression" dxfId="235" priority="150">
      <formula>IF(AND(OR(AND(AO18="M",AR18="M"),AND(AO18="X",AR18="X")),SUM(AN18,AQ18)=0,ISNUMBER(AT18)),"",IF(OR(AO18="M",AR18="M"),"M",IF(AND(AO18=AR18,OR(AO18="X",AO18="W",AO18="Z")),UPPER(AO18),""))) &lt;&gt; AU18</formula>
    </cfRule>
  </conditionalFormatting>
  <conditionalFormatting sqref="V26 Y26 AB24 AE26 AH26 AK26 AN26 AQ26 AT26 AW26 V30:V32 Y30:Y32 AB30:AB32 AE30:AE32 AH30:AH32 AK30:AK32 AN30:AN32 AQ30:AQ32 AT30:AT32 AW30:AW32 AB26">
    <cfRule type="expression" dxfId="234" priority="131">
      <formula xml:space="preserve"> OR(AND(V24=0,V24&lt;&gt;"",W24&lt;&gt;"Z",W24&lt;&gt;""),AND(V24&gt;0,V24&lt;&gt;"",W24&lt;&gt;"W",W24&lt;&gt;""),AND(V24="", W24="W"))</formula>
    </cfRule>
  </conditionalFormatting>
  <conditionalFormatting sqref="W24:W28 Z24:Z28 AC24 AF24:AF28 AI24:AI28 AL24:AL28 AO24:AO28 AR24:AR28 AU26 AX24:AX28 W30:W32 Z30:Z32 AC30:AC32 AF30:AF32 AI30:AI32 AL30:AL32 AO30:AO32 AR30:AR32 AU30:AU32 AX30:AX32 AC26">
    <cfRule type="expression" dxfId="233" priority="130">
      <formula xml:space="preserve"> OR(AND(V24=0,V24&lt;&gt;"",W24&lt;&gt;"Z",W24&lt;&gt;""),AND(V24&gt;0,V24&lt;&gt;"",W24&lt;&gt;"W",W24&lt;&gt;""),AND(V24="", W24="W"))</formula>
    </cfRule>
  </conditionalFormatting>
  <conditionalFormatting sqref="X24:X28 AA24:AA28 AD24 AG24:AG28 AJ24:AJ28 AM24:AM28 AP24:AP28 AS24:AS28 AV26 AY24:AY28 X30:X32 AA30:AA32 AD30:AD32 AG30:AG32 AJ30:AJ32 AM30:AM32 AP30:AP32 AS30:AS32 AV30:AV32 AY30:AY32 AD26">
    <cfRule type="expression" dxfId="232" priority="129">
      <formula xml:space="preserve"> AND(OR(W24="X",W24="W"),X24="")</formula>
    </cfRule>
  </conditionalFormatting>
  <conditionalFormatting sqref="V26 Y26 AB26 AE26 AH26 AK26 AN26 AQ26 AT26 AW26">
    <cfRule type="expression" dxfId="231" priority="132">
      <formula>OR(AND(W24="X",W25="X"),AND(W24="M",W25="M"))</formula>
    </cfRule>
    <cfRule type="expression" dxfId="230" priority="133">
      <formula>IF(OR(AND(V24="",W24=""),AND(V25="",W25=""),AND(W24="X",W25="X"),OR(W24="M",W25="M")),"",SUM(V24,V25)) &lt;&gt; V26</formula>
    </cfRule>
  </conditionalFormatting>
  <conditionalFormatting sqref="W26 Z26 AC26 AF26 AI26 AL26 AO26 AR26 AU26 AX26">
    <cfRule type="expression" dxfId="229" priority="134">
      <formula>OR(AND(Q24="X",Q25="X"),AND(Q24="M",Q25="M"))</formula>
    </cfRule>
    <cfRule type="expression" dxfId="228" priority="135">
      <formula>IF(AND(OR(AND(W24="M",W25="M"),AND(W24="X",W25="X")),SUM(V24,V25)=0,ISNUMBER(V26)),"",IF(OR(W24="M",W25="M"),"M",IF(AND(W24=W25,OR(W24="X",W24="W",W24="Z")),UPPER(W24),""))) &lt;&gt; W26</formula>
    </cfRule>
  </conditionalFormatting>
  <conditionalFormatting sqref="AB24">
    <cfRule type="expression" dxfId="227" priority="136">
      <formula>OR(AND(W24="X",Z24="X"),AND(W24="M",Z24="M"))</formula>
    </cfRule>
    <cfRule type="expression" dxfId="226" priority="137">
      <formula>IF(OR(EXACT(V24,W24),EXACT(Y24,Z24),AND(W24="X",Z24="X"),OR(W24="M",Z24="M")),"",SUM(V24,Y24)) &lt;&gt; AB24</formula>
    </cfRule>
  </conditionalFormatting>
  <conditionalFormatting sqref="AC24">
    <cfRule type="expression" dxfId="225" priority="138">
      <formula>OR(AND(W24="X",Z24="X"),AND(W24="M",Z24="M"))</formula>
    </cfRule>
  </conditionalFormatting>
  <conditionalFormatting sqref="AC24">
    <cfRule type="expression" dxfId="224" priority="139">
      <formula>IF(AND(OR(AND(W24="M",Z24="M"),AND(W24="X",Z24="X")),SUM(V24,Y24)=0,ISNUMBER(AB24)),"",IF(OR(W24="M",Z24="M"),"M",IF(AND(W24=Z24,OR(W24="X",W24="W",W24="Z")),UPPER(W24),""))) &lt;&gt; AC24</formula>
    </cfRule>
  </conditionalFormatting>
  <conditionalFormatting sqref="V30:V32 Y30:Y32 AB30:AB32 AE30:AE32 AH30:AH32 AK30:AK32 AN30:AN32 AQ30:AQ32 AT30:AT32 AW30:AW32">
    <cfRule type="expression" dxfId="223" priority="140">
      <formula>OR(AND(W24="X",W27="X"),AND(W24="M",W27="M"))</formula>
    </cfRule>
  </conditionalFormatting>
  <conditionalFormatting sqref="V30:V32 Y30:Y32 AB30:AB32 AE30:AE32 AH30:AH32 AK30:AK32 AN30:AN32 AQ30:AQ32 AT30:AT32 AW30:AW32">
    <cfRule type="expression" dxfId="222" priority="141">
      <formula>IF(OR(AND(V24="",W24=""),AND(V27="",W27=""),AND(W24="X",W27="X"),OR(W24="M",W27="M")),"",SUM(V24,V27)) &lt;&gt; V30</formula>
    </cfRule>
  </conditionalFormatting>
  <conditionalFormatting sqref="W30:W32 Z30:Z32 AC30:AC32 AF30:AF32 AI30:AI32 AL30:AL32 AO30:AO32 AR30:AR32 AU30:AU32 AX30:AX32">
    <cfRule type="expression" dxfId="221" priority="142">
      <formula>OR(AND(W24="X",W27="X"),AND(W24="M",W27="M"))</formula>
    </cfRule>
  </conditionalFormatting>
  <conditionalFormatting sqref="W30:W32 Z30:Z32 AC30:AC32 AF30:AF32 AI30:AI32 AL30:AL32 AO30:AO32 AR30:AR32 AU30:AU32 AX30:AX32">
    <cfRule type="expression" dxfId="220" priority="143">
      <formula>IF(AND(OR(AND(W24="M",W27="M"),AND(W24="X",W27="X")),SUM(V24,V27)=0,ISNUMBER(V30)),"",IF(OR(W24="M",W27="M"),"M",IF(AND(W24=W27,OR(W24="X",W24="W",W24="Z")),UPPER(W24),""))) &lt;&gt; W30</formula>
    </cfRule>
  </conditionalFormatting>
  <conditionalFormatting sqref="V29 Y29 AB29 AE29 AH29 AK29 AN29 AQ29 AT29 AW29">
    <cfRule type="expression" dxfId="219" priority="124">
      <formula xml:space="preserve"> OR(AND(V29=0,V29&lt;&gt;"",W29&lt;&gt;"Z",W29&lt;&gt;""),AND(V29&gt;0,V29&lt;&gt;"",W29&lt;&gt;"W",W29&lt;&gt;""),AND(V29="", W29="W"))</formula>
    </cfRule>
  </conditionalFormatting>
  <conditionalFormatting sqref="W29 Z29 AC29 AF29 AI29 AL29 AO29 AR29 AU29 AX29">
    <cfRule type="expression" dxfId="218" priority="123">
      <formula xml:space="preserve"> OR(AND(V29=0,V29&lt;&gt;"",W29&lt;&gt;"Z",W29&lt;&gt;""),AND(V29&gt;0,V29&lt;&gt;"",W29&lt;&gt;"W",W29&lt;&gt;""),AND(V29="", W29="W"))</formula>
    </cfRule>
  </conditionalFormatting>
  <conditionalFormatting sqref="X29 AA29 AD29 AG29 AJ29 AM29 AP29 AS29 AV29 AY29">
    <cfRule type="expression" dxfId="217" priority="122">
      <formula xml:space="preserve"> AND(OR(W29="X",W29="W"),X29="")</formula>
    </cfRule>
  </conditionalFormatting>
  <conditionalFormatting sqref="V29 Y29 AB29 AE29 AH29 AK29 AN29 AQ29 AT29 AW29">
    <cfRule type="expression" dxfId="216" priority="125">
      <formula>OR(AND(W27="X",W28="X"),AND(W27="M",W28="M"))</formula>
    </cfRule>
    <cfRule type="expression" dxfId="215" priority="126">
      <formula>IF(OR(AND(V27="",W27=""),AND(V28="",W28=""),AND(W27="X",W28="X"),OR(W27="M",W28="M")),"",SUM(V27,V28)) &lt;&gt; V29</formula>
    </cfRule>
  </conditionalFormatting>
  <conditionalFormatting sqref="W29 Z29 AC29 AF29 AI29 AL29 AO29 AR29 AU29 AX29">
    <cfRule type="expression" dxfId="214" priority="127">
      <formula>OR(AND(Q27="X",Q28="X"),AND(Q27="M",Q28="M"))</formula>
    </cfRule>
    <cfRule type="expression" dxfId="213" priority="128">
      <formula>IF(AND(OR(AND(W27="M",W28="M"),AND(W27="X",W28="X")),SUM(V27,V28)=0,ISNUMBER(V29)),"",IF(OR(W27="M",W28="M"),"M",IF(AND(W27=W28,OR(W27="X",W27="W",W27="Z")),UPPER(W27),""))) &lt;&gt; W29</formula>
    </cfRule>
  </conditionalFormatting>
  <conditionalFormatting sqref="AB25">
    <cfRule type="expression" dxfId="212" priority="117">
      <formula xml:space="preserve"> OR(AND(AB25=0,AB25&lt;&gt;"",AC25&lt;&gt;"Z",AC25&lt;&gt;""),AND(AB25&gt;0,AB25&lt;&gt;"",AC25&lt;&gt;"W",AC25&lt;&gt;""),AND(AB25="", AC25="W"))</formula>
    </cfRule>
  </conditionalFormatting>
  <conditionalFormatting sqref="AC25">
    <cfRule type="expression" dxfId="211" priority="116">
      <formula xml:space="preserve"> OR(AND(AB25=0,AB25&lt;&gt;"",AC25&lt;&gt;"Z",AC25&lt;&gt;""),AND(AB25&gt;0,AB25&lt;&gt;"",AC25&lt;&gt;"W",AC25&lt;&gt;""),AND(AB25="", AC25="W"))</formula>
    </cfRule>
  </conditionalFormatting>
  <conditionalFormatting sqref="AD25">
    <cfRule type="expression" dxfId="210" priority="115">
      <formula xml:space="preserve"> AND(OR(AC25="X",AC25="W"),AD25="")</formula>
    </cfRule>
  </conditionalFormatting>
  <conditionalFormatting sqref="AB25">
    <cfRule type="expression" dxfId="209" priority="118">
      <formula>OR(AND(W25="X",Z25="X"),AND(W25="M",Z25="M"))</formula>
    </cfRule>
    <cfRule type="expression" dxfId="208" priority="119">
      <formula>IF(OR(EXACT(V25,W25),EXACT(Y25,Z25),AND(W25="X",Z25="X"),OR(W25="M",Z25="M")),"",SUM(V25,Y25)) &lt;&gt; AB25</formula>
    </cfRule>
  </conditionalFormatting>
  <conditionalFormatting sqref="AC25">
    <cfRule type="expression" dxfId="207" priority="120">
      <formula>OR(AND(W25="X",Z25="X"),AND(W25="M",Z25="M"))</formula>
    </cfRule>
  </conditionalFormatting>
  <conditionalFormatting sqref="AC25">
    <cfRule type="expression" dxfId="206" priority="121">
      <formula>IF(AND(OR(AND(W25="M",Z25="M"),AND(W25="X",Z25="X")),SUM(V25,Y25)=0,ISNUMBER(AB25)),"",IF(OR(W25="M",Z25="M"),"M",IF(AND(W25=Z25,OR(W25="X",W25="W",W25="Z")),UPPER(W25),""))) &lt;&gt; AC25</formula>
    </cfRule>
  </conditionalFormatting>
  <conditionalFormatting sqref="AB27">
    <cfRule type="expression" dxfId="205" priority="110">
      <formula xml:space="preserve"> OR(AND(AB27=0,AB27&lt;&gt;"",AC27&lt;&gt;"Z",AC27&lt;&gt;""),AND(AB27&gt;0,AB27&lt;&gt;"",AC27&lt;&gt;"W",AC27&lt;&gt;""),AND(AB27="", AC27="W"))</formula>
    </cfRule>
  </conditionalFormatting>
  <conditionalFormatting sqref="AC27">
    <cfRule type="expression" dxfId="204" priority="109">
      <formula xml:space="preserve"> OR(AND(AB27=0,AB27&lt;&gt;"",AC27&lt;&gt;"Z",AC27&lt;&gt;""),AND(AB27&gt;0,AB27&lt;&gt;"",AC27&lt;&gt;"W",AC27&lt;&gt;""),AND(AB27="", AC27="W"))</formula>
    </cfRule>
  </conditionalFormatting>
  <conditionalFormatting sqref="AD27">
    <cfRule type="expression" dxfId="203" priority="108">
      <formula xml:space="preserve"> AND(OR(AC27="X",AC27="W"),AD27="")</formula>
    </cfRule>
  </conditionalFormatting>
  <conditionalFormatting sqref="AB27">
    <cfRule type="expression" dxfId="202" priority="111">
      <formula>OR(AND(W27="X",Z27="X"),AND(W27="M",Z27="M"))</formula>
    </cfRule>
    <cfRule type="expression" dxfId="201" priority="112">
      <formula>IF(OR(EXACT(V27,W27),EXACT(Y27,Z27),AND(W27="X",Z27="X"),OR(W27="M",Z27="M")),"",SUM(V27,Y27)) &lt;&gt; AB27</formula>
    </cfRule>
  </conditionalFormatting>
  <conditionalFormatting sqref="AC27">
    <cfRule type="expression" dxfId="200" priority="113">
      <formula>OR(AND(W27="X",Z27="X"),AND(W27="M",Z27="M"))</formula>
    </cfRule>
  </conditionalFormatting>
  <conditionalFormatting sqref="AC27">
    <cfRule type="expression" dxfId="199" priority="114">
      <formula>IF(AND(OR(AND(W27="M",Z27="M"),AND(W27="X",Z27="X")),SUM(V27,Y27)=0,ISNUMBER(AB27)),"",IF(OR(W27="M",Z27="M"),"M",IF(AND(W27=Z27,OR(W27="X",W27="W",W27="Z")),UPPER(W27),""))) &lt;&gt; AC27</formula>
    </cfRule>
  </conditionalFormatting>
  <conditionalFormatting sqref="AB28">
    <cfRule type="expression" dxfId="198" priority="103">
      <formula xml:space="preserve"> OR(AND(AB28=0,AB28&lt;&gt;"",AC28&lt;&gt;"Z",AC28&lt;&gt;""),AND(AB28&gt;0,AB28&lt;&gt;"",AC28&lt;&gt;"W",AC28&lt;&gt;""),AND(AB28="", AC28="W"))</formula>
    </cfRule>
  </conditionalFormatting>
  <conditionalFormatting sqref="AC28">
    <cfRule type="expression" dxfId="197" priority="102">
      <formula xml:space="preserve"> OR(AND(AB28=0,AB28&lt;&gt;"",AC28&lt;&gt;"Z",AC28&lt;&gt;""),AND(AB28&gt;0,AB28&lt;&gt;"",AC28&lt;&gt;"W",AC28&lt;&gt;""),AND(AB28="", AC28="W"))</formula>
    </cfRule>
  </conditionalFormatting>
  <conditionalFormatting sqref="AD28">
    <cfRule type="expression" dxfId="196" priority="101">
      <formula xml:space="preserve"> AND(OR(AC28="X",AC28="W"),AD28="")</formula>
    </cfRule>
  </conditionalFormatting>
  <conditionalFormatting sqref="AB28">
    <cfRule type="expression" dxfId="195" priority="104">
      <formula>OR(AND(W28="X",Z28="X"),AND(W28="M",Z28="M"))</formula>
    </cfRule>
    <cfRule type="expression" dxfId="194" priority="105">
      <formula>IF(OR(EXACT(V28,W28),EXACT(Y28,Z28),AND(W28="X",Z28="X"),OR(W28="M",Z28="M")),"",SUM(V28,Y28)) &lt;&gt; AB28</formula>
    </cfRule>
  </conditionalFormatting>
  <conditionalFormatting sqref="AC28">
    <cfRule type="expression" dxfId="193" priority="106">
      <formula>OR(AND(W28="X",Z28="X"),AND(W28="M",Z28="M"))</formula>
    </cfRule>
  </conditionalFormatting>
  <conditionalFormatting sqref="AC28">
    <cfRule type="expression" dxfId="192" priority="107">
      <formula>IF(AND(OR(AND(W28="M",Z28="M"),AND(W28="X",Z28="X")),SUM(V28,Y28)=0,ISNUMBER(AB28)),"",IF(OR(W28="M",Z28="M"),"M",IF(AND(W28=Z28,OR(W28="X",W28="W",W28="Z")),UPPER(W28),""))) &lt;&gt; AC28</formula>
    </cfRule>
  </conditionalFormatting>
  <conditionalFormatting sqref="AT24">
    <cfRule type="expression" dxfId="191" priority="96">
      <formula xml:space="preserve"> OR(AND(AT24=0,AT24&lt;&gt;"",AU24&lt;&gt;"Z",AU24&lt;&gt;""),AND(AT24&gt;0,AT24&lt;&gt;"",AU24&lt;&gt;"W",AU24&lt;&gt;""),AND(AT24="", AU24="W"))</formula>
    </cfRule>
  </conditionalFormatting>
  <conditionalFormatting sqref="AU24">
    <cfRule type="expression" dxfId="190" priority="95">
      <formula xml:space="preserve"> OR(AND(AT24=0,AT24&lt;&gt;"",AU24&lt;&gt;"Z",AU24&lt;&gt;""),AND(AT24&gt;0,AT24&lt;&gt;"",AU24&lt;&gt;"W",AU24&lt;&gt;""),AND(AT24="", AU24="W"))</formula>
    </cfRule>
  </conditionalFormatting>
  <conditionalFormatting sqref="AV24">
    <cfRule type="expression" dxfId="189" priority="94">
      <formula xml:space="preserve"> AND(OR(AU24="X",AU24="W"),AV24="")</formula>
    </cfRule>
  </conditionalFormatting>
  <conditionalFormatting sqref="AT24">
    <cfRule type="expression" dxfId="188" priority="97">
      <formula>OR(AND(AO24="X",AR24="X"),AND(AO24="M",AR24="M"))</formula>
    </cfRule>
    <cfRule type="expression" dxfId="187" priority="98">
      <formula>IF(OR(EXACT(AN24,AO24),EXACT(AQ24,AR24),AND(AO24="X",AR24="X"),OR(AO24="M",AR24="M")),"",SUM(AN24,AQ24)) &lt;&gt; AT24</formula>
    </cfRule>
  </conditionalFormatting>
  <conditionalFormatting sqref="AU24">
    <cfRule type="expression" dxfId="186" priority="99">
      <formula>OR(AND(AO24="X",AR24="X"),AND(AO24="M",AR24="M"))</formula>
    </cfRule>
  </conditionalFormatting>
  <conditionalFormatting sqref="AU24">
    <cfRule type="expression" dxfId="185" priority="100">
      <formula>IF(AND(OR(AND(AO24="M",AR24="M"),AND(AO24="X",AR24="X")),SUM(AN24,AQ24)=0,ISNUMBER(AT24)),"",IF(OR(AO24="M",AR24="M"),"M",IF(AND(AO24=AR24,OR(AO24="X",AO24="W",AO24="Z")),UPPER(AO24),""))) &lt;&gt; AU24</formula>
    </cfRule>
  </conditionalFormatting>
  <conditionalFormatting sqref="AT25">
    <cfRule type="expression" dxfId="184" priority="89">
      <formula xml:space="preserve"> OR(AND(AT25=0,AT25&lt;&gt;"",AU25&lt;&gt;"Z",AU25&lt;&gt;""),AND(AT25&gt;0,AT25&lt;&gt;"",AU25&lt;&gt;"W",AU25&lt;&gt;""),AND(AT25="", AU25="W"))</formula>
    </cfRule>
  </conditionalFormatting>
  <conditionalFormatting sqref="AU25">
    <cfRule type="expression" dxfId="183" priority="88">
      <formula xml:space="preserve"> OR(AND(AT25=0,AT25&lt;&gt;"",AU25&lt;&gt;"Z",AU25&lt;&gt;""),AND(AT25&gt;0,AT25&lt;&gt;"",AU25&lt;&gt;"W",AU25&lt;&gt;""),AND(AT25="", AU25="W"))</formula>
    </cfRule>
  </conditionalFormatting>
  <conditionalFormatting sqref="AV25">
    <cfRule type="expression" dxfId="182" priority="87">
      <formula xml:space="preserve"> AND(OR(AU25="X",AU25="W"),AV25="")</formula>
    </cfRule>
  </conditionalFormatting>
  <conditionalFormatting sqref="AT25">
    <cfRule type="expression" dxfId="181" priority="90">
      <formula>OR(AND(AO25="X",AR25="X"),AND(AO25="M",AR25="M"))</formula>
    </cfRule>
    <cfRule type="expression" dxfId="180" priority="91">
      <formula>IF(OR(EXACT(AN25,AO25),EXACT(AQ25,AR25),AND(AO25="X",AR25="X"),OR(AO25="M",AR25="M")),"",SUM(AN25,AQ25)) &lt;&gt; AT25</formula>
    </cfRule>
  </conditionalFormatting>
  <conditionalFormatting sqref="AU25">
    <cfRule type="expression" dxfId="179" priority="92">
      <formula>OR(AND(AO25="X",AR25="X"),AND(AO25="M",AR25="M"))</formula>
    </cfRule>
  </conditionalFormatting>
  <conditionalFormatting sqref="AU25">
    <cfRule type="expression" dxfId="178" priority="93">
      <formula>IF(AND(OR(AND(AO25="M",AR25="M"),AND(AO25="X",AR25="X")),SUM(AN25,AQ25)=0,ISNUMBER(AT25)),"",IF(OR(AO25="M",AR25="M"),"M",IF(AND(AO25=AR25,OR(AO25="X",AO25="W",AO25="Z")),UPPER(AO25),""))) &lt;&gt; AU25</formula>
    </cfRule>
  </conditionalFormatting>
  <conditionalFormatting sqref="AT27">
    <cfRule type="expression" dxfId="177" priority="82">
      <formula xml:space="preserve"> OR(AND(AT27=0,AT27&lt;&gt;"",AU27&lt;&gt;"Z",AU27&lt;&gt;""),AND(AT27&gt;0,AT27&lt;&gt;"",AU27&lt;&gt;"W",AU27&lt;&gt;""),AND(AT27="", AU27="W"))</formula>
    </cfRule>
  </conditionalFormatting>
  <conditionalFormatting sqref="AU27">
    <cfRule type="expression" dxfId="176" priority="81">
      <formula xml:space="preserve"> OR(AND(AT27=0,AT27&lt;&gt;"",AU27&lt;&gt;"Z",AU27&lt;&gt;""),AND(AT27&gt;0,AT27&lt;&gt;"",AU27&lt;&gt;"W",AU27&lt;&gt;""),AND(AT27="", AU27="W"))</formula>
    </cfRule>
  </conditionalFormatting>
  <conditionalFormatting sqref="AV27">
    <cfRule type="expression" dxfId="175" priority="80">
      <formula xml:space="preserve"> AND(OR(AU27="X",AU27="W"),AV27="")</formula>
    </cfRule>
  </conditionalFormatting>
  <conditionalFormatting sqref="AT27">
    <cfRule type="expression" dxfId="174" priority="83">
      <formula>OR(AND(AO27="X",AR27="X"),AND(AO27="M",AR27="M"))</formula>
    </cfRule>
    <cfRule type="expression" dxfId="173" priority="84">
      <formula>IF(OR(EXACT(AN27,AO27),EXACT(AQ27,AR27),AND(AO27="X",AR27="X"),OR(AO27="M",AR27="M")),"",SUM(AN27,AQ27)) &lt;&gt; AT27</formula>
    </cfRule>
  </conditionalFormatting>
  <conditionalFormatting sqref="AU27">
    <cfRule type="expression" dxfId="172" priority="85">
      <formula>OR(AND(AO27="X",AR27="X"),AND(AO27="M",AR27="M"))</formula>
    </cfRule>
  </conditionalFormatting>
  <conditionalFormatting sqref="AU27">
    <cfRule type="expression" dxfId="171" priority="86">
      <formula>IF(AND(OR(AND(AO27="M",AR27="M"),AND(AO27="X",AR27="X")),SUM(AN27,AQ27)=0,ISNUMBER(AT27)),"",IF(OR(AO27="M",AR27="M"),"M",IF(AND(AO27=AR27,OR(AO27="X",AO27="W",AO27="Z")),UPPER(AO27),""))) &lt;&gt; AU27</formula>
    </cfRule>
  </conditionalFormatting>
  <conditionalFormatting sqref="AT28">
    <cfRule type="expression" dxfId="170" priority="75">
      <formula xml:space="preserve"> OR(AND(AT28=0,AT28&lt;&gt;"",AU28&lt;&gt;"Z",AU28&lt;&gt;""),AND(AT28&gt;0,AT28&lt;&gt;"",AU28&lt;&gt;"W",AU28&lt;&gt;""),AND(AT28="", AU28="W"))</formula>
    </cfRule>
  </conditionalFormatting>
  <conditionalFormatting sqref="AU28">
    <cfRule type="expression" dxfId="169" priority="74">
      <formula xml:space="preserve"> OR(AND(AT28=0,AT28&lt;&gt;"",AU28&lt;&gt;"Z",AU28&lt;&gt;""),AND(AT28&gt;0,AT28&lt;&gt;"",AU28&lt;&gt;"W",AU28&lt;&gt;""),AND(AT28="", AU28="W"))</formula>
    </cfRule>
  </conditionalFormatting>
  <conditionalFormatting sqref="AV28">
    <cfRule type="expression" dxfId="168" priority="73">
      <formula xml:space="preserve"> AND(OR(AU28="X",AU28="W"),AV28="")</formula>
    </cfRule>
  </conditionalFormatting>
  <conditionalFormatting sqref="AT28">
    <cfRule type="expression" dxfId="167" priority="76">
      <formula>OR(AND(AO28="X",AR28="X"),AND(AO28="M",AR28="M"))</formula>
    </cfRule>
    <cfRule type="expression" dxfId="166" priority="77">
      <formula>IF(OR(EXACT(AN28,AO28),EXACT(AQ28,AR28),AND(AO28="X",AR28="X"),OR(AO28="M",AR28="M")),"",SUM(AN28,AQ28)) &lt;&gt; AT28</formula>
    </cfRule>
  </conditionalFormatting>
  <conditionalFormatting sqref="AU28">
    <cfRule type="expression" dxfId="165" priority="78">
      <formula>OR(AND(AO28="X",AR28="X"),AND(AO28="M",AR28="M"))</formula>
    </cfRule>
  </conditionalFormatting>
  <conditionalFormatting sqref="AU28">
    <cfRule type="expression" dxfId="164" priority="79">
      <formula>IF(AND(OR(AND(AO28="M",AR28="M"),AND(AO28="X",AR28="X")),SUM(AN28,AQ28)=0,ISNUMBER(AT28)),"",IF(OR(AO28="M",AR28="M"),"M",IF(AND(AO28=AR28,OR(AO28="X",AO28="W",AO28="Z")),UPPER(AO28),""))) &lt;&gt; AU28</formula>
    </cfRule>
  </conditionalFormatting>
  <conditionalFormatting sqref="V36 Y36 AB34 AE36 AH36 AK36 AN36 AQ36 AT36 AW36 AB36">
    <cfRule type="expression" dxfId="163" priority="64">
      <formula xml:space="preserve"> OR(AND(V34=0,V34&lt;&gt;"",W34&lt;&gt;"Z",W34&lt;&gt;""),AND(V34&gt;0,V34&lt;&gt;"",W34&lt;&gt;"W",W34&lt;&gt;""),AND(V34="", W34="W"))</formula>
    </cfRule>
  </conditionalFormatting>
  <conditionalFormatting sqref="W34:W36 Z34:Z36 AC34 AF34:AF36 AI34:AI36 AL34:AL36 AO34:AO36 AR34:AR36 AU36 AX34:AX36 AC36">
    <cfRule type="expression" dxfId="162" priority="63">
      <formula xml:space="preserve"> OR(AND(V34=0,V34&lt;&gt;"",W34&lt;&gt;"Z",W34&lt;&gt;""),AND(V34&gt;0,V34&lt;&gt;"",W34&lt;&gt;"W",W34&lt;&gt;""),AND(V34="", W34="W"))</formula>
    </cfRule>
  </conditionalFormatting>
  <conditionalFormatting sqref="X34:X36 AA34:AA36 AD34 AG34:AG36 AJ34:AJ36 AM34:AM36 AP34:AP36 AS34:AS36 AV36 AY34:AY36 AD36">
    <cfRule type="expression" dxfId="161" priority="62">
      <formula xml:space="preserve"> AND(OR(W34="X",W34="W"),X34="")</formula>
    </cfRule>
  </conditionalFormatting>
  <conditionalFormatting sqref="V36 Y36 AB36 AE36 AH36 AK36 AN36 AQ36 AT36 AW36">
    <cfRule type="expression" dxfId="160" priority="65">
      <formula>OR(AND(W34="X",W35="X"),AND(W34="M",W35="M"))</formula>
    </cfRule>
    <cfRule type="expression" dxfId="159" priority="66">
      <formula>IF(OR(AND(V34="",W34=""),AND(V35="",W35=""),AND(W34="X",W35="X"),OR(W34="M",W35="M")),"",SUM(V34,V35)) &lt;&gt; V36</formula>
    </cfRule>
  </conditionalFormatting>
  <conditionalFormatting sqref="W36 Z36 AC36 AF36 AI36 AL36 AO36 AR36 AU36 AX36">
    <cfRule type="expression" dxfId="158" priority="67">
      <formula>OR(AND(Q34="X",Q35="X"),AND(Q34="M",Q35="M"))</formula>
    </cfRule>
    <cfRule type="expression" dxfId="157" priority="68">
      <formula>IF(AND(OR(AND(W34="M",W35="M"),AND(W34="X",W35="X")),SUM(V34,V35)=0,ISNUMBER(V36)),"",IF(OR(W34="M",W35="M"),"M",IF(AND(W34=W35,OR(W34="X",W34="W",W34="Z")),UPPER(W34),""))) &lt;&gt; W36</formula>
    </cfRule>
  </conditionalFormatting>
  <conditionalFormatting sqref="AB34">
    <cfRule type="expression" dxfId="156" priority="69">
      <formula>OR(AND(W34="X",Z34="X"),AND(W34="M",Z34="M"))</formula>
    </cfRule>
    <cfRule type="expression" dxfId="155" priority="70">
      <formula>IF(OR(EXACT(V34,W34),EXACT(Y34,Z34),AND(W34="X",Z34="X"),OR(W34="M",Z34="M")),"",SUM(V34,Y34)) &lt;&gt; AB34</formula>
    </cfRule>
  </conditionalFormatting>
  <conditionalFormatting sqref="AC34">
    <cfRule type="expression" dxfId="154" priority="71">
      <formula>OR(AND(W34="X",Z34="X"),AND(W34="M",Z34="M"))</formula>
    </cfRule>
  </conditionalFormatting>
  <conditionalFormatting sqref="AC34">
    <cfRule type="expression" dxfId="153" priority="72">
      <formula>IF(AND(OR(AND(W34="M",Z34="M"),AND(W34="X",Z34="X")),SUM(V34,Y34)=0,ISNUMBER(AB34)),"",IF(OR(W34="M",Z34="M"),"M",IF(AND(W34=Z34,OR(W34="X",W34="W",W34="Z")),UPPER(W34),""))) &lt;&gt; AC34</formula>
    </cfRule>
  </conditionalFormatting>
  <conditionalFormatting sqref="AB35">
    <cfRule type="expression" dxfId="152" priority="57">
      <formula xml:space="preserve"> OR(AND(AB35=0,AB35&lt;&gt;"",AC35&lt;&gt;"Z",AC35&lt;&gt;""),AND(AB35&gt;0,AB35&lt;&gt;"",AC35&lt;&gt;"W",AC35&lt;&gt;""),AND(AB35="", AC35="W"))</formula>
    </cfRule>
  </conditionalFormatting>
  <conditionalFormatting sqref="AC35">
    <cfRule type="expression" dxfId="151" priority="56">
      <formula xml:space="preserve"> OR(AND(AB35=0,AB35&lt;&gt;"",AC35&lt;&gt;"Z",AC35&lt;&gt;""),AND(AB35&gt;0,AB35&lt;&gt;"",AC35&lt;&gt;"W",AC35&lt;&gt;""),AND(AB35="", AC35="W"))</formula>
    </cfRule>
  </conditionalFormatting>
  <conditionalFormatting sqref="AD35">
    <cfRule type="expression" dxfId="150" priority="55">
      <formula xml:space="preserve"> AND(OR(AC35="X",AC35="W"),AD35="")</formula>
    </cfRule>
  </conditionalFormatting>
  <conditionalFormatting sqref="AB35">
    <cfRule type="expression" dxfId="149" priority="58">
      <formula>OR(AND(W35="X",Z35="X"),AND(W35="M",Z35="M"))</formula>
    </cfRule>
    <cfRule type="expression" dxfId="148" priority="59">
      <formula>IF(OR(EXACT(V35,W35),EXACT(Y35,Z35),AND(W35="X",Z35="X"),OR(W35="M",Z35="M")),"",SUM(V35,Y35)) &lt;&gt; AB35</formula>
    </cfRule>
  </conditionalFormatting>
  <conditionalFormatting sqref="AC35">
    <cfRule type="expression" dxfId="147" priority="60">
      <formula>OR(AND(W35="X",Z35="X"),AND(W35="M",Z35="M"))</formula>
    </cfRule>
  </conditionalFormatting>
  <conditionalFormatting sqref="AC35">
    <cfRule type="expression" dxfId="146" priority="61">
      <formula>IF(AND(OR(AND(W35="M",Z35="M"),AND(W35="X",Z35="X")),SUM(V35,Y35)=0,ISNUMBER(AB35)),"",IF(OR(W35="M",Z35="M"),"M",IF(AND(W35=Z35,OR(W35="X",W35="W",W35="Z")),UPPER(W35),""))) &lt;&gt; AC35</formula>
    </cfRule>
  </conditionalFormatting>
  <conditionalFormatting sqref="AT34">
    <cfRule type="expression" dxfId="145" priority="50">
      <formula xml:space="preserve"> OR(AND(AT34=0,AT34&lt;&gt;"",AU34&lt;&gt;"Z",AU34&lt;&gt;""),AND(AT34&gt;0,AT34&lt;&gt;"",AU34&lt;&gt;"W",AU34&lt;&gt;""),AND(AT34="", AU34="W"))</formula>
    </cfRule>
  </conditionalFormatting>
  <conditionalFormatting sqref="AU34">
    <cfRule type="expression" dxfId="144" priority="49">
      <formula xml:space="preserve"> OR(AND(AT34=0,AT34&lt;&gt;"",AU34&lt;&gt;"Z",AU34&lt;&gt;""),AND(AT34&gt;0,AT34&lt;&gt;"",AU34&lt;&gt;"W",AU34&lt;&gt;""),AND(AT34="", AU34="W"))</formula>
    </cfRule>
  </conditionalFormatting>
  <conditionalFormatting sqref="AV34">
    <cfRule type="expression" dxfId="143" priority="48">
      <formula xml:space="preserve"> AND(OR(AU34="X",AU34="W"),AV34="")</formula>
    </cfRule>
  </conditionalFormatting>
  <conditionalFormatting sqref="AT34">
    <cfRule type="expression" dxfId="142" priority="51">
      <formula>OR(AND(AO34="X",AR34="X"),AND(AO34="M",AR34="M"))</formula>
    </cfRule>
    <cfRule type="expression" dxfId="141" priority="52">
      <formula>IF(OR(EXACT(AN34,AO34),EXACT(AQ34,AR34),AND(AO34="X",AR34="X"),OR(AO34="M",AR34="M")),"",SUM(AN34,AQ34)) &lt;&gt; AT34</formula>
    </cfRule>
  </conditionalFormatting>
  <conditionalFormatting sqref="AU34">
    <cfRule type="expression" dxfId="140" priority="53">
      <formula>OR(AND(AO34="X",AR34="X"),AND(AO34="M",AR34="M"))</formula>
    </cfRule>
  </conditionalFormatting>
  <conditionalFormatting sqref="AU34">
    <cfRule type="expression" dxfId="139" priority="54">
      <formula>IF(AND(OR(AND(AO34="M",AR34="M"),AND(AO34="X",AR34="X")),SUM(AN34,AQ34)=0,ISNUMBER(AT34)),"",IF(OR(AO34="M",AR34="M"),"M",IF(AND(AO34=AR34,OR(AO34="X",AO34="W",AO34="Z")),UPPER(AO34),""))) &lt;&gt; AU34</formula>
    </cfRule>
  </conditionalFormatting>
  <conditionalFormatting sqref="AT35">
    <cfRule type="expression" dxfId="138" priority="43">
      <formula xml:space="preserve"> OR(AND(AT35=0,AT35&lt;&gt;"",AU35&lt;&gt;"Z",AU35&lt;&gt;""),AND(AT35&gt;0,AT35&lt;&gt;"",AU35&lt;&gt;"W",AU35&lt;&gt;""),AND(AT35="", AU35="W"))</formula>
    </cfRule>
  </conditionalFormatting>
  <conditionalFormatting sqref="AU35">
    <cfRule type="expression" dxfId="137" priority="42">
      <formula xml:space="preserve"> OR(AND(AT35=0,AT35&lt;&gt;"",AU35&lt;&gt;"Z",AU35&lt;&gt;""),AND(AT35&gt;0,AT35&lt;&gt;"",AU35&lt;&gt;"W",AU35&lt;&gt;""),AND(AT35="", AU35="W"))</formula>
    </cfRule>
  </conditionalFormatting>
  <conditionalFormatting sqref="AV35">
    <cfRule type="expression" dxfId="136" priority="41">
      <formula xml:space="preserve"> AND(OR(AU35="X",AU35="W"),AV35="")</formula>
    </cfRule>
  </conditionalFormatting>
  <conditionalFormatting sqref="AT35">
    <cfRule type="expression" dxfId="135" priority="44">
      <formula>OR(AND(AO35="X",AR35="X"),AND(AO35="M",AR35="M"))</formula>
    </cfRule>
    <cfRule type="expression" dxfId="134" priority="45">
      <formula>IF(OR(EXACT(AN35,AO35),EXACT(AQ35,AR35),AND(AO35="X",AR35="X"),OR(AO35="M",AR35="M")),"",SUM(AN35,AQ35)) &lt;&gt; AT35</formula>
    </cfRule>
  </conditionalFormatting>
  <conditionalFormatting sqref="AU35">
    <cfRule type="expression" dxfId="133" priority="46">
      <formula>OR(AND(AO35="X",AR35="X"),AND(AO35="M",AR35="M"))</formula>
    </cfRule>
  </conditionalFormatting>
  <conditionalFormatting sqref="AU35">
    <cfRule type="expression" dxfId="132" priority="47">
      <formula>IF(AND(OR(AND(AO35="M",AR35="M"),AND(AO35="X",AR35="X")),SUM(AN35,AQ35)=0,ISNUMBER(AT35)),"",IF(OR(AO35="M",AR35="M"),"M",IF(AND(AO35=AR35,OR(AO35="X",AO35="W",AO35="Z")),UPPER(AO35),""))) &lt;&gt; AU35</formula>
    </cfRule>
  </conditionalFormatting>
  <conditionalFormatting sqref="V14:V15">
    <cfRule type="expression" dxfId="43" priority="40">
      <formula xml:space="preserve"> OR(AND(V14=0,V14&lt;&gt;"",W14&lt;&gt;"Z",W14&lt;&gt;""),AND(V14&gt;0,V14&lt;&gt;"",W14&lt;&gt;"W",W14&lt;&gt;""),AND(V14="", W14="W"))</formula>
    </cfRule>
  </conditionalFormatting>
  <conditionalFormatting sqref="Y14:Y15">
    <cfRule type="expression" dxfId="42" priority="39">
      <formula xml:space="preserve"> OR(AND(Y14=0,Y14&lt;&gt;"",Z14&lt;&gt;"Z",Z14&lt;&gt;""),AND(Y14&gt;0,Y14&lt;&gt;"",Z14&lt;&gt;"W",Z14&lt;&gt;""),AND(Y14="", Z14="W"))</formula>
    </cfRule>
  </conditionalFormatting>
  <conditionalFormatting sqref="AE14:AE15">
    <cfRule type="expression" dxfId="41" priority="38">
      <formula xml:space="preserve"> OR(AND(AE14=0,AE14&lt;&gt;"",AF14&lt;&gt;"Z",AF14&lt;&gt;""),AND(AE14&gt;0,AE14&lt;&gt;"",AF14&lt;&gt;"W",AF14&lt;&gt;""),AND(AE14="", AF14="W"))</formula>
    </cfRule>
  </conditionalFormatting>
  <conditionalFormatting sqref="AH14:AH15">
    <cfRule type="expression" dxfId="40" priority="37">
      <formula xml:space="preserve"> OR(AND(AH14=0,AH14&lt;&gt;"",AI14&lt;&gt;"Z",AI14&lt;&gt;""),AND(AH14&gt;0,AH14&lt;&gt;"",AI14&lt;&gt;"W",AI14&lt;&gt;""),AND(AH14="", AI14="W"))</formula>
    </cfRule>
  </conditionalFormatting>
  <conditionalFormatting sqref="AK14:AK15">
    <cfRule type="expression" dxfId="39" priority="36">
      <formula xml:space="preserve"> OR(AND(AK14=0,AK14&lt;&gt;"",AL14&lt;&gt;"Z",AL14&lt;&gt;""),AND(AK14&gt;0,AK14&lt;&gt;"",AL14&lt;&gt;"W",AL14&lt;&gt;""),AND(AK14="", AL14="W"))</formula>
    </cfRule>
  </conditionalFormatting>
  <conditionalFormatting sqref="AN14:AN15">
    <cfRule type="expression" dxfId="38" priority="35">
      <formula xml:space="preserve"> OR(AND(AN14=0,AN14&lt;&gt;"",AO14&lt;&gt;"Z",AO14&lt;&gt;""),AND(AN14&gt;0,AN14&lt;&gt;"",AO14&lt;&gt;"W",AO14&lt;&gt;""),AND(AN14="", AO14="W"))</formula>
    </cfRule>
  </conditionalFormatting>
  <conditionalFormatting sqref="AQ14:AQ15">
    <cfRule type="expression" dxfId="37" priority="34">
      <formula xml:space="preserve"> OR(AND(AQ14=0,AQ14&lt;&gt;"",AR14&lt;&gt;"Z",AR14&lt;&gt;""),AND(AQ14&gt;0,AQ14&lt;&gt;"",AR14&lt;&gt;"W",AR14&lt;&gt;""),AND(AQ14="", AR14="W"))</formula>
    </cfRule>
  </conditionalFormatting>
  <conditionalFormatting sqref="AW14:AW15">
    <cfRule type="expression" dxfId="36" priority="33">
      <formula xml:space="preserve"> OR(AND(AW14=0,AW14&lt;&gt;"",AX14&lt;&gt;"Z",AX14&lt;&gt;""),AND(AW14&gt;0,AW14&lt;&gt;"",AX14&lt;&gt;"W",AX14&lt;&gt;""),AND(AW14="", AX14="W"))</formula>
    </cfRule>
  </conditionalFormatting>
  <conditionalFormatting sqref="AW17:AW18">
    <cfRule type="expression" dxfId="35" priority="32">
      <formula xml:space="preserve"> OR(AND(AW17=0,AW17&lt;&gt;"",AX17&lt;&gt;"Z",AX17&lt;&gt;""),AND(AW17&gt;0,AW17&lt;&gt;"",AX17&lt;&gt;"W",AX17&lt;&gt;""),AND(AW17="", AX17="W"))</formula>
    </cfRule>
  </conditionalFormatting>
  <conditionalFormatting sqref="AQ17:AQ18">
    <cfRule type="expression" dxfId="34" priority="31">
      <formula xml:space="preserve"> OR(AND(AQ17=0,AQ17&lt;&gt;"",AR17&lt;&gt;"Z",AR17&lt;&gt;""),AND(AQ17&gt;0,AQ17&lt;&gt;"",AR17&lt;&gt;"W",AR17&lt;&gt;""),AND(AQ17="", AR17="W"))</formula>
    </cfRule>
  </conditionalFormatting>
  <conditionalFormatting sqref="AN17:AN18">
    <cfRule type="expression" dxfId="33" priority="30">
      <formula xml:space="preserve"> OR(AND(AN17=0,AN17&lt;&gt;"",AO17&lt;&gt;"Z",AO17&lt;&gt;""),AND(AN17&gt;0,AN17&lt;&gt;"",AO17&lt;&gt;"W",AO17&lt;&gt;""),AND(AN17="", AO17="W"))</formula>
    </cfRule>
  </conditionalFormatting>
  <conditionalFormatting sqref="AK17:AK18">
    <cfRule type="expression" dxfId="32" priority="29">
      <formula xml:space="preserve"> OR(AND(AK17=0,AK17&lt;&gt;"",AL17&lt;&gt;"Z",AL17&lt;&gt;""),AND(AK17&gt;0,AK17&lt;&gt;"",AL17&lt;&gt;"W",AL17&lt;&gt;""),AND(AK17="", AL17="W"))</formula>
    </cfRule>
  </conditionalFormatting>
  <conditionalFormatting sqref="AH17:AH18">
    <cfRule type="expression" dxfId="31" priority="28">
      <formula xml:space="preserve"> OR(AND(AH17=0,AH17&lt;&gt;"",AI17&lt;&gt;"Z",AI17&lt;&gt;""),AND(AH17&gt;0,AH17&lt;&gt;"",AI17&lt;&gt;"W",AI17&lt;&gt;""),AND(AH17="", AI17="W"))</formula>
    </cfRule>
  </conditionalFormatting>
  <conditionalFormatting sqref="AE17:AE18">
    <cfRule type="expression" dxfId="30" priority="27">
      <formula xml:space="preserve"> OR(AND(AE17=0,AE17&lt;&gt;"",AF17&lt;&gt;"Z",AF17&lt;&gt;""),AND(AE17&gt;0,AE17&lt;&gt;"",AF17&lt;&gt;"W",AF17&lt;&gt;""),AND(AE17="", AF17="W"))</formula>
    </cfRule>
  </conditionalFormatting>
  <conditionalFormatting sqref="Y17:Y18">
    <cfRule type="expression" dxfId="29" priority="26">
      <formula xml:space="preserve"> OR(AND(Y17=0,Y17&lt;&gt;"",Z17&lt;&gt;"Z",Z17&lt;&gt;""),AND(Y17&gt;0,Y17&lt;&gt;"",Z17&lt;&gt;"W",Z17&lt;&gt;""),AND(Y17="", Z17="W"))</formula>
    </cfRule>
  </conditionalFormatting>
  <conditionalFormatting sqref="V17:V18">
    <cfRule type="expression" dxfId="28" priority="25">
      <formula xml:space="preserve"> OR(AND(V17=0,V17&lt;&gt;"",W17&lt;&gt;"Z",W17&lt;&gt;""),AND(V17&gt;0,V17&lt;&gt;"",W17&lt;&gt;"W",W17&lt;&gt;""),AND(V17="", W17="W"))</formula>
    </cfRule>
  </conditionalFormatting>
  <conditionalFormatting sqref="V24:V25">
    <cfRule type="expression" dxfId="27" priority="24">
      <formula xml:space="preserve"> OR(AND(V24=0,V24&lt;&gt;"",W24&lt;&gt;"Z",W24&lt;&gt;""),AND(V24&gt;0,V24&lt;&gt;"",W24&lt;&gt;"W",W24&lt;&gt;""),AND(V24="", W24="W"))</formula>
    </cfRule>
  </conditionalFormatting>
  <conditionalFormatting sqref="Y24:Y25">
    <cfRule type="expression" dxfId="26" priority="23">
      <formula xml:space="preserve"> OR(AND(Y24=0,Y24&lt;&gt;"",Z24&lt;&gt;"Z",Z24&lt;&gt;""),AND(Y24&gt;0,Y24&lt;&gt;"",Z24&lt;&gt;"W",Z24&lt;&gt;""),AND(Y24="", Z24="W"))</formula>
    </cfRule>
  </conditionalFormatting>
  <conditionalFormatting sqref="AE24:AE25">
    <cfRule type="expression" dxfId="25" priority="22">
      <formula xml:space="preserve"> OR(AND(AE24=0,AE24&lt;&gt;"",AF24&lt;&gt;"Z",AF24&lt;&gt;""),AND(AE24&gt;0,AE24&lt;&gt;"",AF24&lt;&gt;"W",AF24&lt;&gt;""),AND(AE24="", AF24="W"))</formula>
    </cfRule>
  </conditionalFormatting>
  <conditionalFormatting sqref="AH24:AH25">
    <cfRule type="expression" dxfId="24" priority="21">
      <formula xml:space="preserve"> OR(AND(AH24=0,AH24&lt;&gt;"",AI24&lt;&gt;"Z",AI24&lt;&gt;""),AND(AH24&gt;0,AH24&lt;&gt;"",AI24&lt;&gt;"W",AI24&lt;&gt;""),AND(AH24="", AI24="W"))</formula>
    </cfRule>
  </conditionalFormatting>
  <conditionalFormatting sqref="AK24:AK25">
    <cfRule type="expression" dxfId="23" priority="20">
      <formula xml:space="preserve"> OR(AND(AK24=0,AK24&lt;&gt;"",AL24&lt;&gt;"Z",AL24&lt;&gt;""),AND(AK24&gt;0,AK24&lt;&gt;"",AL24&lt;&gt;"W",AL24&lt;&gt;""),AND(AK24="", AL24="W"))</formula>
    </cfRule>
  </conditionalFormatting>
  <conditionalFormatting sqref="AN24:AN25">
    <cfRule type="expression" dxfId="22" priority="19">
      <formula xml:space="preserve"> OR(AND(AN24=0,AN24&lt;&gt;"",AO24&lt;&gt;"Z",AO24&lt;&gt;""),AND(AN24&gt;0,AN24&lt;&gt;"",AO24&lt;&gt;"W",AO24&lt;&gt;""),AND(AN24="", AO24="W"))</formula>
    </cfRule>
  </conditionalFormatting>
  <conditionalFormatting sqref="AQ24:AQ25">
    <cfRule type="expression" dxfId="21" priority="18">
      <formula xml:space="preserve"> OR(AND(AQ24=0,AQ24&lt;&gt;"",AR24&lt;&gt;"Z",AR24&lt;&gt;""),AND(AQ24&gt;0,AQ24&lt;&gt;"",AR24&lt;&gt;"W",AR24&lt;&gt;""),AND(AQ24="", AR24="W"))</formula>
    </cfRule>
  </conditionalFormatting>
  <conditionalFormatting sqref="AW24:AW25">
    <cfRule type="expression" dxfId="20" priority="17">
      <formula xml:space="preserve"> OR(AND(AW24=0,AW24&lt;&gt;"",AX24&lt;&gt;"Z",AX24&lt;&gt;""),AND(AW24&gt;0,AW24&lt;&gt;"",AX24&lt;&gt;"W",AX24&lt;&gt;""),AND(AW24="", AX24="W"))</formula>
    </cfRule>
  </conditionalFormatting>
  <conditionalFormatting sqref="AW27:AW28">
    <cfRule type="expression" dxfId="19" priority="16">
      <formula xml:space="preserve"> OR(AND(AW27=0,AW27&lt;&gt;"",AX27&lt;&gt;"Z",AX27&lt;&gt;""),AND(AW27&gt;0,AW27&lt;&gt;"",AX27&lt;&gt;"W",AX27&lt;&gt;""),AND(AW27="", AX27="W"))</formula>
    </cfRule>
  </conditionalFormatting>
  <conditionalFormatting sqref="AQ27:AQ28">
    <cfRule type="expression" dxfId="18" priority="15">
      <formula xml:space="preserve"> OR(AND(AQ27=0,AQ27&lt;&gt;"",AR27&lt;&gt;"Z",AR27&lt;&gt;""),AND(AQ27&gt;0,AQ27&lt;&gt;"",AR27&lt;&gt;"W",AR27&lt;&gt;""),AND(AQ27="", AR27="W"))</formula>
    </cfRule>
  </conditionalFormatting>
  <conditionalFormatting sqref="AN27:AN28">
    <cfRule type="expression" dxfId="17" priority="14">
      <formula xml:space="preserve"> OR(AND(AN27=0,AN27&lt;&gt;"",AO27&lt;&gt;"Z",AO27&lt;&gt;""),AND(AN27&gt;0,AN27&lt;&gt;"",AO27&lt;&gt;"W",AO27&lt;&gt;""),AND(AN27="", AO27="W"))</formula>
    </cfRule>
  </conditionalFormatting>
  <conditionalFormatting sqref="AK27:AK28">
    <cfRule type="expression" dxfId="16" priority="13">
      <formula xml:space="preserve"> OR(AND(AK27=0,AK27&lt;&gt;"",AL27&lt;&gt;"Z",AL27&lt;&gt;""),AND(AK27&gt;0,AK27&lt;&gt;"",AL27&lt;&gt;"W",AL27&lt;&gt;""),AND(AK27="", AL27="W"))</formula>
    </cfRule>
  </conditionalFormatting>
  <conditionalFormatting sqref="AH27:AH28">
    <cfRule type="expression" dxfId="15" priority="12">
      <formula xml:space="preserve"> OR(AND(AH27=0,AH27&lt;&gt;"",AI27&lt;&gt;"Z",AI27&lt;&gt;""),AND(AH27&gt;0,AH27&lt;&gt;"",AI27&lt;&gt;"W",AI27&lt;&gt;""),AND(AH27="", AI27="W"))</formula>
    </cfRule>
  </conditionalFormatting>
  <conditionalFormatting sqref="AE27:AE28">
    <cfRule type="expression" dxfId="14" priority="11">
      <formula xml:space="preserve"> OR(AND(AE27=0,AE27&lt;&gt;"",AF27&lt;&gt;"Z",AF27&lt;&gt;""),AND(AE27&gt;0,AE27&lt;&gt;"",AF27&lt;&gt;"W",AF27&lt;&gt;""),AND(AE27="", AF27="W"))</formula>
    </cfRule>
  </conditionalFormatting>
  <conditionalFormatting sqref="Y27:Y28">
    <cfRule type="expression" dxfId="13" priority="10">
      <formula xml:space="preserve"> OR(AND(Y27=0,Y27&lt;&gt;"",Z27&lt;&gt;"Z",Z27&lt;&gt;""),AND(Y27&gt;0,Y27&lt;&gt;"",Z27&lt;&gt;"W",Z27&lt;&gt;""),AND(Y27="", Z27="W"))</formula>
    </cfRule>
  </conditionalFormatting>
  <conditionalFormatting sqref="V27:V28">
    <cfRule type="expression" dxfId="12" priority="9">
      <formula xml:space="preserve"> OR(AND(V27=0,V27&lt;&gt;"",W27&lt;&gt;"Z",W27&lt;&gt;""),AND(V27&gt;0,V27&lt;&gt;"",W27&lt;&gt;"W",W27&lt;&gt;""),AND(V27="", W27="W"))</formula>
    </cfRule>
  </conditionalFormatting>
  <conditionalFormatting sqref="V34:V35">
    <cfRule type="expression" dxfId="11" priority="8">
      <formula xml:space="preserve"> OR(AND(V34=0,V34&lt;&gt;"",W34&lt;&gt;"Z",W34&lt;&gt;""),AND(V34&gt;0,V34&lt;&gt;"",W34&lt;&gt;"W",W34&lt;&gt;""),AND(V34="", W34="W"))</formula>
    </cfRule>
  </conditionalFormatting>
  <conditionalFormatting sqref="Y34:Y35">
    <cfRule type="expression" dxfId="10" priority="7">
      <formula xml:space="preserve"> OR(AND(Y34=0,Y34&lt;&gt;"",Z34&lt;&gt;"Z",Z34&lt;&gt;""),AND(Y34&gt;0,Y34&lt;&gt;"",Z34&lt;&gt;"W",Z34&lt;&gt;""),AND(Y34="", Z34="W"))</formula>
    </cfRule>
  </conditionalFormatting>
  <conditionalFormatting sqref="AE34:AE35">
    <cfRule type="expression" dxfId="9" priority="6">
      <formula xml:space="preserve"> OR(AND(AE34=0,AE34&lt;&gt;"",AF34&lt;&gt;"Z",AF34&lt;&gt;""),AND(AE34&gt;0,AE34&lt;&gt;"",AF34&lt;&gt;"W",AF34&lt;&gt;""),AND(AE34="", AF34="W"))</formula>
    </cfRule>
  </conditionalFormatting>
  <conditionalFormatting sqref="AH34:AH35">
    <cfRule type="expression" dxfId="8" priority="5">
      <formula xml:space="preserve"> OR(AND(AH34=0,AH34&lt;&gt;"",AI34&lt;&gt;"Z",AI34&lt;&gt;""),AND(AH34&gt;0,AH34&lt;&gt;"",AI34&lt;&gt;"W",AI34&lt;&gt;""),AND(AH34="", AI34="W"))</formula>
    </cfRule>
  </conditionalFormatting>
  <conditionalFormatting sqref="AK34:AK35">
    <cfRule type="expression" dxfId="7" priority="4">
      <formula xml:space="preserve"> OR(AND(AK34=0,AK34&lt;&gt;"",AL34&lt;&gt;"Z",AL34&lt;&gt;""),AND(AK34&gt;0,AK34&lt;&gt;"",AL34&lt;&gt;"W",AL34&lt;&gt;""),AND(AK34="", AL34="W"))</formula>
    </cfRule>
  </conditionalFormatting>
  <conditionalFormatting sqref="AN34:AN35">
    <cfRule type="expression" dxfId="6" priority="3">
      <formula xml:space="preserve"> OR(AND(AN34=0,AN34&lt;&gt;"",AO34&lt;&gt;"Z",AO34&lt;&gt;""),AND(AN34&gt;0,AN34&lt;&gt;"",AO34&lt;&gt;"W",AO34&lt;&gt;""),AND(AN34="", AO34="W"))</formula>
    </cfRule>
  </conditionalFormatting>
  <conditionalFormatting sqref="AQ34:AQ35">
    <cfRule type="expression" dxfId="5" priority="2">
      <formula xml:space="preserve"> OR(AND(AQ34=0,AQ34&lt;&gt;"",AR34&lt;&gt;"Z",AR34&lt;&gt;""),AND(AQ34&gt;0,AQ34&lt;&gt;"",AR34&lt;&gt;"W",AR34&lt;&gt;""),AND(AQ34="", AR34="W"))</formula>
    </cfRule>
  </conditionalFormatting>
  <conditionalFormatting sqref="AW34:AW35">
    <cfRule type="expression" dxfId="4" priority="1">
      <formula xml:space="preserve"> OR(AND(AW34=0,AW34&lt;&gt;"",AX34&lt;&gt;"Z",AX34&lt;&gt;""),AND(AW34&gt;0,AW34&lt;&gt;"",AX34&lt;&gt;"W",AX34&lt;&gt;""),AND(AW34="", AX34="W"))</formula>
    </cfRule>
  </conditionalFormatting>
  <dataValidations count="4">
    <dataValidation allowBlank="1" showInputMessage="1" showErrorMessage="1" sqref="V33:AY33 V80:X1048576 V37:X78 Y37:AY1048576 R1:U1048576 G1:Q11 V1:AY13 AZ1:XFD1048576 A1:F1048576 G37:Q1048576 O23:Q23 O33:Q33 G12:N36" xr:uid="{00000000-0002-0000-0A00-000000000000}"/>
    <dataValidation type="decimal" operator="greaterThanOrEqual" allowBlank="1" showInputMessage="1" showErrorMessage="1" errorTitle="Invalid input" error="Please enter a numeric value" sqref="V14:V22 Y14:Y22 AB14:AB22 AE14:AE22 AH14:AH22 AK14:AK22 AN14:AN22 AQ14:AQ22 AT14:AT22 AW14:AW22 V24:V32 Y24:Y32 AB24:AB32 AE24:AE32 AH24:AH32 AK24:AK32 AN24:AN32 AQ24:AQ32 AT24:AT32 AW24:AW32 V34:V36 Y34:Y36 AB34:AB36 AE34:AE36 AH34:AH36 AK34:AK36 AN34:AN36 AQ34:AQ36 AT34:AT36 AW34:AW36" xr:uid="{00000000-0002-0000-0A00-000001000000}">
      <formula1>0</formula1>
    </dataValidation>
    <dataValidation type="list" allowBlank="1" showDropDown="1" showInputMessage="1" showErrorMessage="1" errorTitle="Invalid input" error="Please enter one of the following codes (capital letters only):_x000a_Z - Not applicable_x000a_M - Missing_x000a_X - Included in another category_x000a_W - Includes another category" sqref="W14:W22 Z14:Z22 AC14:AC22 AF14:AF22 AI14:AI22 AL14:AL22 AO14:AO22 AR14:AR22 AU14:AU22 AX14:AX22 W24:W32 Z24:Z32 AC24:AC32 AF24:AF32 AI24:AI32 AL24:AL32 AO24:AO32 AR24:AR32 AU24:AU32 AX24:AX32 W34:W36 Z34:Z36 AC34:AC36 AF34:AF36 AI34:AI36 AL34:AL36 AO34:AO36 AR34:AR36 AU34:AU36 AX34:AX36" xr:uid="{00000000-0002-0000-0A00-000002000000}">
      <formula1>"Z,M,X,W"</formula1>
    </dataValidation>
    <dataValidation type="textLength" allowBlank="1" showInputMessage="1" showErrorMessage="1" errorTitle="Invalid input" error="The length of the text should be between 2 and 500 characters" sqref="X14:X22 AA14:AA22 AD14:AD22 AG14:AG22 AJ14:AJ22 AM14:AM22 AP14:AP22 AS14:AS22 AV14:AV22 AY14:AY22 X24:X32 AA24:AA32 AD24:AD32 AG24:AG32 AJ24:AJ32 AM24:AM32 AP24:AP32 AS24:AS32 AV24:AV32 AY24:AY32 X34:X36 AA34:AA36 AD34:AD36 AG34:AG36 AJ34:AJ36 AM34:AM36 AP34:AP36 AS34:AS36 AV34:AV36 AY34:AY36" xr:uid="{00000000-0002-0000-0A00-000003000000}">
      <formula1>2</formula1>
      <formula2>500</formula2>
    </dataValidation>
  </dataValidations>
  <pageMargins left="0.7" right="0.7" top="0.75" bottom="0.75" header="0.3" footer="0.3"/>
  <pageSetup scale="22" fitToHeight="0" orientation="landscape" r:id="rId1"/>
  <headerFooter>
    <oddFooter>&amp;C&amp;P&amp;R&amp;F</oddFooter>
  </headerFooter>
  <colBreaks count="1" manualBreakCount="1">
    <brk id="39"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W26"/>
  <sheetViews>
    <sheetView showGridLines="0" topLeftCell="C1" zoomScaleNormal="100" zoomScaleSheetLayoutView="70" workbookViewId="0">
      <selection activeCell="D15" sqref="D15:E15"/>
    </sheetView>
  </sheetViews>
  <sheetFormatPr defaultColWidth="8.7109375" defaultRowHeight="15" x14ac:dyDescent="0.25"/>
  <cols>
    <col min="1" max="1" width="18.28515625" style="141" hidden="1" customWidth="1"/>
    <col min="2" max="2" width="10.140625" style="235" hidden="1" customWidth="1"/>
    <col min="3" max="3" width="5.7109375" style="141" customWidth="1"/>
    <col min="4" max="4" width="14.5703125" style="141" customWidth="1"/>
    <col min="5" max="5" width="44.85546875" style="141" customWidth="1"/>
    <col min="6" max="6" width="6.7109375" style="141" hidden="1" customWidth="1"/>
    <col min="7" max="7" width="10.85546875" style="141" hidden="1" customWidth="1"/>
    <col min="8" max="8" width="3" style="141" hidden="1" customWidth="1"/>
    <col min="9" max="9" width="7.28515625" style="141" hidden="1" customWidth="1"/>
    <col min="10" max="10" width="3" style="141" hidden="1" customWidth="1"/>
    <col min="11" max="11" width="4.7109375" style="141" hidden="1" customWidth="1"/>
    <col min="12" max="12" width="4.140625" style="141" hidden="1" customWidth="1"/>
    <col min="13" max="13" width="3" style="141" hidden="1" customWidth="1"/>
    <col min="14" max="14" width="4.140625" style="141" hidden="1" customWidth="1"/>
    <col min="15" max="15" width="5.140625" style="141" hidden="1" customWidth="1"/>
    <col min="16" max="16" width="7.140625" style="141" hidden="1" customWidth="1"/>
    <col min="17" max="17" width="3" style="141" hidden="1" customWidth="1"/>
    <col min="18" max="21" width="6.7109375" style="141" hidden="1" customWidth="1"/>
    <col min="22" max="22" width="12.7109375" style="141" customWidth="1"/>
    <col min="23" max="23" width="2.7109375" style="141" customWidth="1"/>
    <col min="24" max="24" width="5.7109375" style="141" customWidth="1"/>
    <col min="25" max="25" width="12.7109375" style="141" customWidth="1"/>
    <col min="26" max="26" width="2.7109375" style="141" customWidth="1"/>
    <col min="27" max="27" width="5.7109375" style="141" customWidth="1"/>
    <col min="28" max="28" width="12.7109375" style="141" customWidth="1"/>
    <col min="29" max="29" width="2.7109375" style="141" customWidth="1"/>
    <col min="30" max="30" width="5.7109375" style="141" customWidth="1"/>
    <col min="31" max="31" width="12.7109375" style="141" customWidth="1"/>
    <col min="32" max="32" width="2.7109375" style="141" customWidth="1"/>
    <col min="33" max="34" width="5.7109375" style="141" customWidth="1"/>
    <col min="35" max="16384" width="8.7109375" style="141"/>
  </cols>
  <sheetData>
    <row r="1" spans="1:75" ht="45" customHeight="1" x14ac:dyDescent="0.25">
      <c r="A1" s="220" t="s">
        <v>139</v>
      </c>
      <c r="B1" s="221" t="s">
        <v>748</v>
      </c>
      <c r="C1" s="36"/>
      <c r="D1" s="521" t="s">
        <v>740</v>
      </c>
      <c r="E1" s="521"/>
      <c r="F1" s="521"/>
      <c r="G1" s="521"/>
      <c r="H1" s="521"/>
      <c r="I1" s="521"/>
      <c r="J1" s="521"/>
      <c r="K1" s="521"/>
      <c r="L1" s="521"/>
      <c r="M1" s="521"/>
      <c r="N1" s="521"/>
      <c r="O1" s="521"/>
      <c r="P1" s="521"/>
      <c r="Q1" s="521"/>
      <c r="R1" s="521"/>
      <c r="S1" s="521"/>
      <c r="T1" s="521"/>
      <c r="U1" s="521"/>
      <c r="V1" s="521"/>
      <c r="W1" s="521"/>
      <c r="X1" s="521"/>
      <c r="Y1" s="521"/>
      <c r="Z1" s="521"/>
      <c r="AA1" s="521"/>
      <c r="AB1" s="521"/>
      <c r="AC1" s="521"/>
      <c r="AD1" s="521"/>
      <c r="AE1" s="521"/>
      <c r="AF1" s="521"/>
      <c r="AG1" s="521"/>
      <c r="AH1" s="153"/>
      <c r="BI1" s="2"/>
      <c r="BJ1" s="2"/>
      <c r="BK1" s="2"/>
      <c r="BL1" s="2"/>
      <c r="BM1" s="2"/>
      <c r="BN1" s="2"/>
      <c r="BO1" s="2"/>
      <c r="BP1" s="2"/>
      <c r="BQ1" s="2"/>
      <c r="BR1" s="2"/>
      <c r="BS1" s="2"/>
      <c r="BT1" s="2"/>
      <c r="BU1" s="2"/>
      <c r="BV1" s="2"/>
      <c r="BW1" s="2"/>
    </row>
    <row r="2" spans="1:75" ht="3.75" customHeight="1" x14ac:dyDescent="0.25">
      <c r="A2" s="220" t="s">
        <v>122</v>
      </c>
      <c r="B2" s="221" t="str">
        <f>VLOOKUP(VAL_A1!$B$2,VAL_Drop_Down_Lists!$A$3:$B$214,2,FALSE)</f>
        <v>_X</v>
      </c>
      <c r="C2" s="142"/>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153"/>
      <c r="BI2" s="2"/>
      <c r="BJ2" s="2"/>
      <c r="BK2" s="2"/>
      <c r="BL2" s="2"/>
      <c r="BM2" s="2"/>
      <c r="BN2" s="2"/>
      <c r="BO2" s="2"/>
      <c r="BP2" s="2"/>
      <c r="BQ2" s="2"/>
      <c r="BR2" s="2"/>
      <c r="BS2" s="2"/>
      <c r="BT2" s="2"/>
      <c r="BU2" s="2"/>
      <c r="BV2" s="2"/>
      <c r="BW2" s="2"/>
    </row>
    <row r="3" spans="1:75" ht="30" customHeight="1" x14ac:dyDescent="0.25">
      <c r="A3" s="220" t="s">
        <v>142</v>
      </c>
      <c r="B3" s="225" t="str">
        <f>IF(VAL_A1!$H$33&lt;&gt;"", YEAR(VAL_A1!$H$33),"")</f>
        <v/>
      </c>
      <c r="C3" s="142"/>
      <c r="D3" s="489" t="s">
        <v>4603</v>
      </c>
      <c r="E3" s="499"/>
      <c r="F3" s="224"/>
      <c r="G3" s="224"/>
      <c r="H3" s="224"/>
      <c r="I3" s="224"/>
      <c r="J3" s="224"/>
      <c r="K3" s="224"/>
      <c r="L3" s="224"/>
      <c r="M3" s="224"/>
      <c r="N3" s="224"/>
      <c r="O3" s="224"/>
      <c r="P3" s="224"/>
      <c r="Q3" s="224"/>
      <c r="R3" s="224"/>
      <c r="S3" s="224"/>
      <c r="T3" s="224"/>
      <c r="U3" s="224"/>
      <c r="V3" s="505" t="s">
        <v>23</v>
      </c>
      <c r="W3" s="506"/>
      <c r="X3" s="503"/>
      <c r="Y3" s="505" t="s">
        <v>19</v>
      </c>
      <c r="Z3" s="506"/>
      <c r="AA3" s="503"/>
      <c r="AB3" s="505" t="s">
        <v>618</v>
      </c>
      <c r="AC3" s="506"/>
      <c r="AD3" s="503"/>
      <c r="AE3" s="505" t="s">
        <v>619</v>
      </c>
      <c r="AF3" s="506"/>
      <c r="AG3" s="503"/>
      <c r="AH3" s="153"/>
      <c r="BI3" s="2"/>
      <c r="BJ3" s="2"/>
      <c r="BK3" s="2"/>
      <c r="BL3" s="2"/>
      <c r="BM3" s="2"/>
      <c r="BN3" s="2"/>
      <c r="BO3" s="2"/>
      <c r="BP3" s="2"/>
      <c r="BQ3" s="2"/>
      <c r="BR3" s="2"/>
      <c r="BS3" s="2"/>
      <c r="BT3" s="2"/>
      <c r="BU3" s="2"/>
      <c r="BV3" s="2"/>
      <c r="BW3" s="2"/>
    </row>
    <row r="4" spans="1:75" ht="15" customHeight="1" x14ac:dyDescent="0.25">
      <c r="A4" s="220" t="s">
        <v>143</v>
      </c>
      <c r="B4" s="225" t="str">
        <f>IF(VAL_A1!$H$34&lt;&gt;"", YEAR(VAL_A1!$H$34),"")</f>
        <v/>
      </c>
      <c r="C4" s="142"/>
      <c r="D4" s="500"/>
      <c r="E4" s="501"/>
      <c r="F4" s="224"/>
      <c r="G4" s="224"/>
      <c r="H4" s="224"/>
      <c r="I4" s="224"/>
      <c r="J4" s="224"/>
      <c r="K4" s="224"/>
      <c r="L4" s="224"/>
      <c r="M4" s="224"/>
      <c r="N4" s="224"/>
      <c r="O4" s="224"/>
      <c r="P4" s="224"/>
      <c r="Q4" s="224"/>
      <c r="R4" s="224"/>
      <c r="S4" s="224"/>
      <c r="T4" s="224"/>
      <c r="U4" s="224"/>
      <c r="V4" s="505" t="s">
        <v>28</v>
      </c>
      <c r="W4" s="506"/>
      <c r="X4" s="503"/>
      <c r="Y4" s="505" t="s">
        <v>30</v>
      </c>
      <c r="Z4" s="506"/>
      <c r="AA4" s="503"/>
      <c r="AB4" s="505" t="s">
        <v>33</v>
      </c>
      <c r="AC4" s="506"/>
      <c r="AD4" s="503"/>
      <c r="AE4" s="505" t="s">
        <v>36</v>
      </c>
      <c r="AF4" s="506"/>
      <c r="AG4" s="503"/>
      <c r="AH4" s="153"/>
      <c r="BI4" s="2"/>
      <c r="BJ4" s="2"/>
      <c r="BK4" s="2"/>
      <c r="BL4" s="2"/>
      <c r="BM4" s="2"/>
      <c r="BN4" s="2"/>
      <c r="BO4" s="2"/>
      <c r="BP4" s="2"/>
      <c r="BQ4" s="2"/>
      <c r="BR4" s="2"/>
      <c r="BS4" s="2"/>
      <c r="BT4" s="2"/>
      <c r="BU4" s="2"/>
      <c r="BV4" s="2"/>
      <c r="BW4" s="2"/>
    </row>
    <row r="5" spans="1:75" ht="30" hidden="1" customHeight="1" x14ac:dyDescent="0.25">
      <c r="A5" s="220" t="s">
        <v>196</v>
      </c>
      <c r="B5" s="221" t="s">
        <v>14</v>
      </c>
      <c r="C5" s="142"/>
      <c r="D5" s="142"/>
      <c r="E5" s="142"/>
      <c r="F5" s="142"/>
      <c r="G5" s="142"/>
      <c r="H5" s="142"/>
      <c r="I5" s="142"/>
      <c r="J5" s="142"/>
      <c r="K5" s="142"/>
      <c r="L5" s="142"/>
      <c r="M5" s="142"/>
      <c r="N5" s="142"/>
      <c r="O5" s="142"/>
      <c r="P5" s="142"/>
      <c r="Q5" s="142"/>
      <c r="R5" s="142"/>
      <c r="S5" s="142"/>
      <c r="T5" s="142"/>
      <c r="U5" s="142"/>
      <c r="V5" s="142"/>
      <c r="W5" s="142"/>
      <c r="X5" s="142"/>
      <c r="Y5" s="142"/>
      <c r="Z5" s="142"/>
      <c r="AA5" s="142"/>
      <c r="AB5" s="142"/>
      <c r="AC5" s="142"/>
      <c r="AD5" s="142"/>
      <c r="AE5" s="142"/>
      <c r="AF5" s="142"/>
      <c r="AG5" s="142"/>
      <c r="AH5" s="153"/>
      <c r="BI5" s="2"/>
      <c r="BJ5" s="2"/>
      <c r="BK5" s="2"/>
      <c r="BL5" s="2"/>
      <c r="BM5" s="2"/>
      <c r="BN5" s="2"/>
      <c r="BO5" s="2"/>
      <c r="BP5" s="2"/>
      <c r="BQ5" s="2"/>
      <c r="BR5" s="2"/>
      <c r="BS5" s="2"/>
      <c r="BT5" s="2"/>
      <c r="BU5" s="2"/>
      <c r="BV5" s="2"/>
      <c r="BW5" s="2"/>
    </row>
    <row r="6" spans="1:75" ht="27" hidden="1" customHeight="1" x14ac:dyDescent="0.25">
      <c r="A6" s="220" t="s">
        <v>144</v>
      </c>
      <c r="B6" s="221"/>
      <c r="C6" s="142"/>
      <c r="D6" s="224"/>
      <c r="E6" s="224"/>
      <c r="F6" s="224"/>
      <c r="G6" s="227"/>
      <c r="H6" s="228"/>
      <c r="I6" s="228"/>
      <c r="J6" s="228"/>
      <c r="K6" s="228"/>
      <c r="L6" s="228"/>
      <c r="M6" s="228"/>
      <c r="N6" s="228"/>
      <c r="O6" s="228"/>
      <c r="P6" s="228"/>
      <c r="Q6" s="228"/>
      <c r="R6" s="228"/>
      <c r="S6" s="228"/>
      <c r="T6" s="228"/>
      <c r="U6" s="381" t="s">
        <v>134</v>
      </c>
      <c r="V6" s="381" t="s">
        <v>152</v>
      </c>
      <c r="W6" s="227"/>
      <c r="X6" s="227"/>
      <c r="Y6" s="381" t="s">
        <v>153</v>
      </c>
      <c r="Z6" s="377"/>
      <c r="AA6" s="382"/>
      <c r="AB6" s="381" t="s">
        <v>154</v>
      </c>
      <c r="AC6" s="377"/>
      <c r="AD6" s="382"/>
      <c r="AE6" s="381" t="s">
        <v>155</v>
      </c>
      <c r="AF6" s="377"/>
      <c r="AG6" s="382"/>
      <c r="AH6" s="153"/>
      <c r="BI6" s="2"/>
      <c r="BJ6" s="2"/>
      <c r="BK6" s="2"/>
      <c r="BL6" s="2"/>
      <c r="BM6" s="2"/>
      <c r="BN6" s="2"/>
      <c r="BO6" s="2"/>
      <c r="BP6" s="2"/>
      <c r="BQ6" s="2"/>
      <c r="BR6" s="2"/>
      <c r="BS6" s="2"/>
      <c r="BT6" s="2"/>
      <c r="BU6" s="2"/>
      <c r="BV6" s="2"/>
      <c r="BW6" s="2"/>
    </row>
    <row r="7" spans="1:75" ht="27" hidden="1" customHeight="1" x14ac:dyDescent="0.25">
      <c r="A7" s="220" t="s">
        <v>136</v>
      </c>
      <c r="B7" s="225" t="str">
        <f>IF(VAL_A1!$H$34&lt;&gt;"", YEAR(VAL_A1!$H$34),"")</f>
        <v/>
      </c>
      <c r="C7" s="142"/>
      <c r="D7" s="224"/>
      <c r="E7" s="224"/>
      <c r="F7" s="224"/>
      <c r="G7" s="228"/>
      <c r="H7" s="525"/>
      <c r="I7" s="525"/>
      <c r="J7" s="525"/>
      <c r="K7" s="525"/>
      <c r="L7" s="525"/>
      <c r="M7" s="525"/>
      <c r="N7" s="526"/>
      <c r="O7" s="257"/>
      <c r="P7" s="257"/>
      <c r="Q7" s="257"/>
      <c r="R7" s="257"/>
      <c r="S7" s="257"/>
      <c r="T7" s="257"/>
      <c r="U7" s="381" t="s">
        <v>194</v>
      </c>
      <c r="V7" s="381" t="s">
        <v>151</v>
      </c>
      <c r="W7" s="227"/>
      <c r="X7" s="227"/>
      <c r="Y7" s="381" t="s">
        <v>14</v>
      </c>
      <c r="Z7" s="377"/>
      <c r="AA7" s="382"/>
      <c r="AB7" s="381" t="s">
        <v>14</v>
      </c>
      <c r="AC7" s="377"/>
      <c r="AD7" s="382"/>
      <c r="AE7" s="381" t="s">
        <v>14</v>
      </c>
      <c r="AF7" s="377"/>
      <c r="AG7" s="382"/>
      <c r="AH7" s="153"/>
      <c r="BI7" s="2"/>
      <c r="BJ7" s="2"/>
      <c r="BK7" s="2"/>
      <c r="BL7" s="2"/>
      <c r="BM7" s="2"/>
      <c r="BN7" s="2"/>
      <c r="BO7" s="2"/>
      <c r="BP7" s="2"/>
      <c r="BQ7" s="2"/>
      <c r="BR7" s="2"/>
      <c r="BS7" s="2"/>
      <c r="BT7" s="2"/>
      <c r="BU7" s="2"/>
      <c r="BV7" s="2"/>
      <c r="BW7" s="2"/>
    </row>
    <row r="8" spans="1:75" ht="27" hidden="1" customHeight="1" x14ac:dyDescent="0.25">
      <c r="A8" s="220" t="s">
        <v>140</v>
      </c>
      <c r="B8" s="225" t="str">
        <f>IF(VAL_A1!$H$35&lt;&gt;"", YEAR(VAL_A1!$H$35),"")</f>
        <v/>
      </c>
      <c r="C8" s="142"/>
      <c r="D8" s="224"/>
      <c r="E8" s="224"/>
      <c r="F8" s="224"/>
      <c r="G8" s="228"/>
      <c r="H8" s="230"/>
      <c r="I8" s="230"/>
      <c r="J8" s="230"/>
      <c r="K8" s="230"/>
      <c r="L8" s="230"/>
      <c r="M8" s="230"/>
      <c r="N8" s="230"/>
      <c r="O8" s="230"/>
      <c r="P8" s="230"/>
      <c r="Q8" s="230"/>
      <c r="R8" s="230"/>
      <c r="S8" s="230"/>
      <c r="T8" s="230"/>
      <c r="U8" s="381" t="s">
        <v>195</v>
      </c>
      <c r="V8" s="381" t="s">
        <v>14</v>
      </c>
      <c r="W8" s="227"/>
      <c r="X8" s="227"/>
      <c r="Y8" s="381" t="s">
        <v>14</v>
      </c>
      <c r="Z8" s="377"/>
      <c r="AA8" s="382"/>
      <c r="AB8" s="381" t="s">
        <v>14</v>
      </c>
      <c r="AC8" s="377"/>
      <c r="AD8" s="382"/>
      <c r="AE8" s="381" t="s">
        <v>14</v>
      </c>
      <c r="AF8" s="377"/>
      <c r="AG8" s="382"/>
      <c r="AH8" s="153"/>
      <c r="BI8" s="2"/>
      <c r="BJ8" s="2"/>
      <c r="BK8" s="2"/>
      <c r="BL8" s="2"/>
      <c r="BM8" s="2"/>
      <c r="BN8" s="2"/>
      <c r="BO8" s="2"/>
      <c r="BP8" s="2"/>
      <c r="BQ8" s="2"/>
      <c r="BR8" s="2"/>
      <c r="BS8" s="2"/>
      <c r="BT8" s="2"/>
      <c r="BU8" s="2"/>
      <c r="BV8" s="2"/>
      <c r="BW8" s="2"/>
    </row>
    <row r="9" spans="1:75" ht="27" hidden="1" customHeight="1" x14ac:dyDescent="0.25">
      <c r="A9" s="220" t="s">
        <v>141</v>
      </c>
      <c r="B9" s="221" t="s">
        <v>717</v>
      </c>
      <c r="C9" s="142"/>
      <c r="D9" s="224"/>
      <c r="E9" s="224"/>
      <c r="F9" s="224"/>
      <c r="G9" s="228"/>
      <c r="H9" s="230"/>
      <c r="I9" s="230"/>
      <c r="J9" s="230"/>
      <c r="K9" s="230"/>
      <c r="L9" s="230"/>
      <c r="M9" s="230"/>
      <c r="N9" s="230"/>
      <c r="O9" s="230"/>
      <c r="P9" s="230"/>
      <c r="Q9" s="230"/>
      <c r="R9" s="230"/>
      <c r="S9" s="230"/>
      <c r="T9" s="230"/>
      <c r="U9" s="381" t="s">
        <v>15</v>
      </c>
      <c r="V9" s="381" t="s">
        <v>14</v>
      </c>
      <c r="W9" s="227"/>
      <c r="X9" s="227"/>
      <c r="Y9" s="381" t="s">
        <v>14</v>
      </c>
      <c r="Z9" s="377"/>
      <c r="AA9" s="382"/>
      <c r="AB9" s="381" t="s">
        <v>14</v>
      </c>
      <c r="AC9" s="377"/>
      <c r="AD9" s="382"/>
      <c r="AE9" s="381" t="s">
        <v>14</v>
      </c>
      <c r="AF9" s="377"/>
      <c r="AG9" s="382"/>
      <c r="AH9" s="153"/>
      <c r="BI9" s="2"/>
      <c r="BJ9" s="2"/>
      <c r="BK9" s="2"/>
      <c r="BL9" s="2"/>
      <c r="BM9" s="2"/>
      <c r="BN9" s="2"/>
      <c r="BO9" s="2"/>
      <c r="BP9" s="2"/>
      <c r="BQ9" s="2"/>
      <c r="BR9" s="2"/>
      <c r="BS9" s="2"/>
      <c r="BT9" s="2"/>
      <c r="BU9" s="2"/>
      <c r="BV9" s="2"/>
      <c r="BW9" s="2"/>
    </row>
    <row r="10" spans="1:75" ht="27" hidden="1" customHeight="1" x14ac:dyDescent="0.25">
      <c r="A10" s="220" t="s">
        <v>129</v>
      </c>
      <c r="B10" s="221">
        <v>0</v>
      </c>
      <c r="C10" s="142"/>
      <c r="D10" s="224"/>
      <c r="E10" s="224"/>
      <c r="F10" s="224"/>
      <c r="G10" s="228"/>
      <c r="H10" s="230"/>
      <c r="I10" s="230"/>
      <c r="J10" s="230"/>
      <c r="K10" s="230"/>
      <c r="L10" s="230"/>
      <c r="M10" s="230"/>
      <c r="N10" s="230"/>
      <c r="O10" s="230"/>
      <c r="P10" s="230"/>
      <c r="Q10" s="230"/>
      <c r="R10" s="230"/>
      <c r="S10" s="230"/>
      <c r="T10" s="230"/>
      <c r="U10" s="381"/>
      <c r="V10" s="227"/>
      <c r="W10" s="227"/>
      <c r="X10" s="227"/>
      <c r="Y10" s="227"/>
      <c r="Z10" s="227"/>
      <c r="AA10" s="227"/>
      <c r="AB10" s="227"/>
      <c r="AC10" s="227"/>
      <c r="AD10" s="227"/>
      <c r="AE10" s="227"/>
      <c r="AF10" s="227"/>
      <c r="AG10" s="227"/>
      <c r="AH10" s="153"/>
      <c r="BI10" s="2"/>
      <c r="BJ10" s="2"/>
      <c r="BK10" s="2"/>
      <c r="BL10" s="2"/>
      <c r="BM10" s="2"/>
      <c r="BN10" s="2"/>
      <c r="BO10" s="2"/>
      <c r="BP10" s="2"/>
      <c r="BQ10" s="2"/>
      <c r="BR10" s="2"/>
      <c r="BS10" s="2"/>
      <c r="BT10" s="2"/>
      <c r="BU10" s="2"/>
      <c r="BV10" s="2"/>
      <c r="BW10" s="2"/>
    </row>
    <row r="11" spans="1:75" ht="27" hidden="1" customHeight="1" x14ac:dyDescent="0.25">
      <c r="A11" s="220" t="s">
        <v>131</v>
      </c>
      <c r="B11" s="221">
        <v>0</v>
      </c>
      <c r="C11" s="142"/>
      <c r="D11" s="224"/>
      <c r="E11" s="224"/>
      <c r="F11" s="224"/>
      <c r="G11" s="228"/>
      <c r="H11" s="230"/>
      <c r="I11" s="230"/>
      <c r="J11" s="230"/>
      <c r="K11" s="230"/>
      <c r="L11" s="230"/>
      <c r="M11" s="230"/>
      <c r="N11" s="230"/>
      <c r="O11" s="230"/>
      <c r="P11" s="230"/>
      <c r="Q11" s="230"/>
      <c r="R11" s="230"/>
      <c r="S11" s="230"/>
      <c r="T11" s="230"/>
      <c r="U11" s="381"/>
      <c r="V11" s="227"/>
      <c r="W11" s="227"/>
      <c r="X11" s="227"/>
      <c r="Y11" s="227"/>
      <c r="Z11" s="227"/>
      <c r="AA11" s="227"/>
      <c r="AB11" s="227"/>
      <c r="AC11" s="227"/>
      <c r="AD11" s="227"/>
      <c r="AE11" s="227"/>
      <c r="AF11" s="227"/>
      <c r="AG11" s="227"/>
      <c r="AH11" s="153"/>
      <c r="BI11" s="2"/>
      <c r="BJ11" s="2"/>
      <c r="BK11" s="2"/>
      <c r="BL11" s="2"/>
      <c r="BM11" s="2"/>
      <c r="BN11" s="2"/>
      <c r="BO11" s="2"/>
      <c r="BP11" s="2"/>
      <c r="BQ11" s="2"/>
      <c r="BR11" s="2"/>
      <c r="BS11" s="2"/>
      <c r="BT11" s="2"/>
      <c r="BU11" s="2"/>
      <c r="BV11" s="2"/>
      <c r="BW11" s="2"/>
    </row>
    <row r="12" spans="1:75" ht="73.5" hidden="1" customHeight="1" x14ac:dyDescent="0.25">
      <c r="A12" s="249"/>
      <c r="B12" s="249"/>
      <c r="C12" s="142"/>
      <c r="D12" s="224"/>
      <c r="E12" s="224"/>
      <c r="F12" s="224"/>
      <c r="G12" s="358" t="s">
        <v>16</v>
      </c>
      <c r="H12" s="358" t="s">
        <v>43</v>
      </c>
      <c r="I12" s="358" t="s">
        <v>137</v>
      </c>
      <c r="J12" s="358" t="s">
        <v>44</v>
      </c>
      <c r="K12" s="358" t="s">
        <v>138</v>
      </c>
      <c r="L12" s="358" t="s">
        <v>45</v>
      </c>
      <c r="M12" s="358" t="s">
        <v>46</v>
      </c>
      <c r="N12" s="358" t="s">
        <v>135</v>
      </c>
      <c r="O12" s="237" t="s">
        <v>768</v>
      </c>
      <c r="P12" s="237" t="s">
        <v>769</v>
      </c>
      <c r="Q12" s="384"/>
      <c r="R12" s="384"/>
      <c r="S12" s="384"/>
      <c r="T12" s="384"/>
      <c r="U12" s="384"/>
      <c r="V12" s="227"/>
      <c r="W12" s="227"/>
      <c r="X12" s="227"/>
      <c r="Y12" s="227"/>
      <c r="Z12" s="227"/>
      <c r="AA12" s="227"/>
      <c r="AB12" s="227"/>
      <c r="AC12" s="227"/>
      <c r="AD12" s="227"/>
      <c r="AE12" s="227"/>
      <c r="AF12" s="227"/>
      <c r="AG12" s="227"/>
      <c r="AH12" s="153"/>
      <c r="BI12" s="2"/>
      <c r="BJ12" s="2"/>
      <c r="BK12" s="2"/>
      <c r="BL12" s="2"/>
      <c r="BM12" s="2"/>
      <c r="BN12" s="2"/>
      <c r="BO12" s="2"/>
      <c r="BP12" s="2"/>
      <c r="BQ12" s="2"/>
      <c r="BR12" s="2"/>
      <c r="BS12" s="2"/>
      <c r="BT12" s="2"/>
      <c r="BU12" s="2"/>
      <c r="BV12" s="2"/>
      <c r="BW12" s="2"/>
    </row>
    <row r="13" spans="1:75" ht="3" customHeight="1" x14ac:dyDescent="0.25">
      <c r="A13" s="249"/>
      <c r="B13" s="249"/>
      <c r="C13" s="142"/>
      <c r="D13" s="153"/>
      <c r="E13" s="153"/>
      <c r="F13" s="224"/>
      <c r="G13" s="359"/>
      <c r="H13" s="359"/>
      <c r="I13" s="359"/>
      <c r="J13" s="359"/>
      <c r="K13" s="359"/>
      <c r="L13" s="359"/>
      <c r="M13" s="359"/>
      <c r="N13" s="359"/>
      <c r="O13" s="239"/>
      <c r="P13" s="239"/>
      <c r="Q13" s="409"/>
      <c r="R13" s="409"/>
      <c r="S13" s="409"/>
      <c r="T13" s="409"/>
      <c r="U13" s="387"/>
      <c r="V13" s="153"/>
      <c r="W13" s="153"/>
      <c r="X13" s="153"/>
      <c r="Y13" s="153"/>
      <c r="Z13" s="153"/>
      <c r="AA13" s="153"/>
      <c r="AB13" s="153"/>
      <c r="AC13" s="153"/>
      <c r="AD13" s="153"/>
      <c r="AE13" s="153"/>
      <c r="AF13" s="153"/>
      <c r="AG13" s="153"/>
      <c r="AH13" s="153"/>
      <c r="BI13" s="2"/>
      <c r="BJ13" s="2"/>
      <c r="BK13" s="2"/>
      <c r="BL13" s="2"/>
      <c r="BM13" s="2"/>
      <c r="BN13" s="2"/>
      <c r="BO13" s="2"/>
      <c r="BP13" s="2"/>
      <c r="BQ13" s="2"/>
      <c r="BR13" s="2"/>
      <c r="BS13" s="2"/>
      <c r="BT13" s="2"/>
      <c r="BU13" s="2"/>
      <c r="BV13" s="2"/>
      <c r="BW13" s="2"/>
    </row>
    <row r="14" spans="1:75" ht="21" customHeight="1" x14ac:dyDescent="0.25">
      <c r="A14" s="249"/>
      <c r="B14" s="249"/>
      <c r="C14" s="142"/>
      <c r="D14" s="544" t="s">
        <v>729</v>
      </c>
      <c r="E14" s="545"/>
      <c r="F14" s="224"/>
      <c r="G14" s="410" t="s">
        <v>764</v>
      </c>
      <c r="H14" s="377" t="s">
        <v>14</v>
      </c>
      <c r="I14" s="377" t="s">
        <v>147</v>
      </c>
      <c r="J14" s="377" t="s">
        <v>14</v>
      </c>
      <c r="K14" s="411" t="s">
        <v>765</v>
      </c>
      <c r="L14" s="377" t="s">
        <v>14</v>
      </c>
      <c r="M14" s="377" t="s">
        <v>627</v>
      </c>
      <c r="N14" s="377" t="s">
        <v>627</v>
      </c>
      <c r="O14" s="410" t="s">
        <v>766</v>
      </c>
      <c r="P14" s="410" t="s">
        <v>717</v>
      </c>
      <c r="Q14" s="412"/>
      <c r="R14" s="412"/>
      <c r="S14" s="412"/>
      <c r="T14" s="412"/>
      <c r="U14" s="404"/>
      <c r="V14" s="105"/>
      <c r="W14" s="28"/>
      <c r="X14" s="29"/>
      <c r="Y14" s="105"/>
      <c r="Z14" s="28"/>
      <c r="AA14" s="29"/>
      <c r="AB14" s="105"/>
      <c r="AC14" s="28"/>
      <c r="AD14" s="29"/>
      <c r="AE14" s="105"/>
      <c r="AF14" s="28"/>
      <c r="AG14" s="29"/>
      <c r="AH14" s="153"/>
      <c r="BI14" s="2"/>
      <c r="BJ14" s="2"/>
      <c r="BK14" s="2"/>
      <c r="BL14" s="2"/>
      <c r="BM14" s="2"/>
      <c r="BN14" s="2"/>
      <c r="BO14" s="2"/>
      <c r="BP14" s="2"/>
      <c r="BQ14" s="2"/>
      <c r="BR14" s="2"/>
      <c r="BS14" s="2"/>
      <c r="BT14" s="2"/>
      <c r="BU14" s="2"/>
      <c r="BV14" s="2"/>
      <c r="BW14" s="2"/>
    </row>
    <row r="15" spans="1:75" s="413" customFormat="1" ht="21" customHeight="1" x14ac:dyDescent="0.25">
      <c r="A15" s="249"/>
      <c r="B15" s="249"/>
      <c r="C15" s="249"/>
      <c r="D15" s="544" t="s">
        <v>728</v>
      </c>
      <c r="E15" s="545"/>
      <c r="F15" s="224"/>
      <c r="G15" s="410" t="s">
        <v>764</v>
      </c>
      <c r="H15" s="377" t="s">
        <v>14</v>
      </c>
      <c r="I15" s="377" t="s">
        <v>147</v>
      </c>
      <c r="J15" s="377" t="s">
        <v>14</v>
      </c>
      <c r="K15" s="411" t="s">
        <v>765</v>
      </c>
      <c r="L15" s="377" t="s">
        <v>14</v>
      </c>
      <c r="M15" s="377" t="s">
        <v>627</v>
      </c>
      <c r="N15" s="377" t="s">
        <v>627</v>
      </c>
      <c r="O15" s="410" t="s">
        <v>767</v>
      </c>
      <c r="P15" s="410" t="s">
        <v>717</v>
      </c>
      <c r="Q15" s="412"/>
      <c r="R15" s="412"/>
      <c r="S15" s="412"/>
      <c r="T15" s="412"/>
      <c r="U15" s="404"/>
      <c r="V15" s="105"/>
      <c r="W15" s="28"/>
      <c r="X15" s="29"/>
      <c r="Y15" s="105"/>
      <c r="Z15" s="28"/>
      <c r="AA15" s="29"/>
      <c r="AB15" s="105"/>
      <c r="AC15" s="28"/>
      <c r="AD15" s="29"/>
      <c r="AE15" s="105"/>
      <c r="AF15" s="28"/>
      <c r="AG15" s="29"/>
      <c r="AH15" s="249"/>
      <c r="BI15" s="98"/>
      <c r="BJ15" s="98"/>
      <c r="BK15" s="98"/>
      <c r="BL15" s="98"/>
      <c r="BM15" s="98"/>
      <c r="BN15" s="98"/>
      <c r="BO15" s="98"/>
      <c r="BP15" s="98"/>
      <c r="BQ15" s="98"/>
      <c r="BR15" s="98"/>
      <c r="BS15" s="98"/>
      <c r="BT15" s="98"/>
      <c r="BU15" s="98"/>
      <c r="BV15" s="98"/>
      <c r="BW15" s="98"/>
    </row>
    <row r="16" spans="1:75" s="413" customFormat="1" x14ac:dyDescent="0.25">
      <c r="A16" s="249"/>
      <c r="B16" s="249"/>
      <c r="C16" s="249"/>
      <c r="D16" s="249"/>
      <c r="E16" s="249"/>
      <c r="F16" s="249"/>
      <c r="G16" s="249"/>
      <c r="H16" s="249"/>
      <c r="I16" s="249"/>
      <c r="J16" s="249"/>
      <c r="K16" s="249"/>
      <c r="L16" s="249"/>
      <c r="M16" s="249"/>
      <c r="N16" s="249"/>
      <c r="O16" s="249"/>
      <c r="P16" s="249"/>
      <c r="Q16" s="249"/>
      <c r="R16" s="249"/>
      <c r="S16" s="249"/>
      <c r="T16" s="249"/>
      <c r="U16" s="249"/>
      <c r="V16" s="414"/>
      <c r="W16" s="414"/>
      <c r="X16" s="414"/>
      <c r="Y16" s="414"/>
      <c r="Z16" s="414"/>
      <c r="AA16" s="414"/>
      <c r="AB16" s="414"/>
      <c r="AC16" s="414"/>
      <c r="AD16" s="414"/>
      <c r="AE16" s="414"/>
      <c r="AF16" s="414"/>
      <c r="AG16" s="414"/>
      <c r="AH16" s="249"/>
    </row>
    <row r="17" spans="3:33" s="413" customFormat="1" hidden="1" x14ac:dyDescent="0.25">
      <c r="V17" s="415"/>
      <c r="W17" s="415"/>
      <c r="X17" s="415"/>
      <c r="Y17" s="415"/>
      <c r="Z17" s="415"/>
      <c r="AA17" s="415"/>
      <c r="AB17" s="415"/>
      <c r="AC17" s="415"/>
      <c r="AD17" s="415"/>
      <c r="AE17" s="415"/>
      <c r="AF17" s="415"/>
      <c r="AG17" s="415"/>
    </row>
    <row r="18" spans="3:33" s="413" customFormat="1" hidden="1" x14ac:dyDescent="0.25">
      <c r="D18" s="416"/>
      <c r="E18" s="416"/>
      <c r="F18" s="416"/>
      <c r="G18" s="416"/>
      <c r="P18" s="416"/>
      <c r="Q18" s="416"/>
      <c r="R18" s="416"/>
      <c r="S18" s="416"/>
      <c r="T18" s="416"/>
      <c r="U18" s="416"/>
      <c r="V18" s="234">
        <f>SUMPRODUCT(--(V14:V15=0),--(V14:V15&lt;&gt;""),--(W14:W15="Z"))+SUMPRODUCT(--(V14:V15=0),--(V14:V15&lt;&gt;""),--(W14:W15=""))+SUMPRODUCT(--(V14:V15&gt;0),--(W14:W15="W"))+SUMPRODUCT(--(V14:V15&gt;0), --(V14:V15&lt;&gt;""),--(W14:W15=""))+SUMPRODUCT(--(V14:V15=""),--(W14:W15="Z"))</f>
        <v>0</v>
      </c>
      <c r="W18" s="234"/>
      <c r="X18" s="234"/>
      <c r="Y18" s="234">
        <f t="shared" ref="Y18" si="0">SUMPRODUCT(--(Y14:Y15=0),--(Y14:Y15&lt;&gt;""),--(Z14:Z15="Z"))+SUMPRODUCT(--(Y14:Y15=0),--(Y14:Y15&lt;&gt;""),--(Z14:Z15=""))+SUMPRODUCT(--(Y14:Y15&gt;0),--(Z14:Z15="W"))+SUMPRODUCT(--(Y14:Y15&gt;0), --(Y14:Y15&lt;&gt;""),--(Z14:Z15=""))+SUMPRODUCT(--(Y14:Y15=""),--(Z14:Z15="Z"))</f>
        <v>0</v>
      </c>
      <c r="Z18" s="234"/>
      <c r="AA18" s="234"/>
      <c r="AB18" s="234">
        <f t="shared" ref="AB18" si="1">SUMPRODUCT(--(AB14:AB15=0),--(AB14:AB15&lt;&gt;""),--(AC14:AC15="Z"))+SUMPRODUCT(--(AB14:AB15=0),--(AB14:AB15&lt;&gt;""),--(AC14:AC15=""))+SUMPRODUCT(--(AB14:AB15&gt;0),--(AC14:AC15="W"))+SUMPRODUCT(--(AB14:AB15&gt;0), --(AB14:AB15&lt;&gt;""),--(AC14:AC15=""))+SUMPRODUCT(--(AB14:AB15=""),--(AC14:AC15="Z"))</f>
        <v>0</v>
      </c>
      <c r="AC18" s="234"/>
      <c r="AD18" s="234"/>
      <c r="AE18" s="234">
        <f t="shared" ref="AE18" si="2">SUMPRODUCT(--(AE14:AE15=0),--(AE14:AE15&lt;&gt;""),--(AF14:AF15="Z"))+SUMPRODUCT(--(AE14:AE15=0),--(AE14:AE15&lt;&gt;""),--(AF14:AF15=""))+SUMPRODUCT(--(AE14:AE15&gt;0),--(AF14:AF15="W"))+SUMPRODUCT(--(AE14:AE15&gt;0), --(AE14:AE15&lt;&gt;""),--(AF14:AF15=""))+SUMPRODUCT(--(AE14:AE15=""),--(AF14:AF15="Z"))</f>
        <v>0</v>
      </c>
      <c r="AF18" s="234"/>
      <c r="AG18" s="234"/>
    </row>
    <row r="19" spans="3:33" s="413" customFormat="1" hidden="1" x14ac:dyDescent="0.25">
      <c r="V19" s="415"/>
      <c r="W19" s="415"/>
      <c r="X19" s="415"/>
      <c r="Y19" s="415"/>
      <c r="Z19" s="415"/>
      <c r="AA19" s="415"/>
      <c r="AB19" s="415"/>
      <c r="AC19" s="415"/>
      <c r="AD19" s="415"/>
      <c r="AE19" s="415"/>
      <c r="AF19" s="415"/>
      <c r="AG19" s="415"/>
    </row>
    <row r="20" spans="3:33" s="413" customFormat="1" hidden="1" x14ac:dyDescent="0.25">
      <c r="V20" s="415"/>
      <c r="W20" s="415"/>
      <c r="X20" s="415"/>
      <c r="Y20" s="415"/>
      <c r="Z20" s="415"/>
      <c r="AA20" s="415"/>
      <c r="AB20" s="415"/>
      <c r="AC20" s="415"/>
      <c r="AD20" s="415"/>
      <c r="AE20" s="415"/>
      <c r="AF20" s="415"/>
      <c r="AG20" s="415"/>
    </row>
    <row r="21" spans="3:33" hidden="1" x14ac:dyDescent="0.25"/>
    <row r="22" spans="3:33" hidden="1" x14ac:dyDescent="0.25">
      <c r="C22" s="416"/>
    </row>
    <row r="23" spans="3:33" hidden="1" x14ac:dyDescent="0.25"/>
    <row r="24" spans="3:33" hidden="1" x14ac:dyDescent="0.25"/>
    <row r="25" spans="3:33" hidden="1" x14ac:dyDescent="0.25"/>
    <row r="26" spans="3:33" hidden="1" x14ac:dyDescent="0.25"/>
  </sheetData>
  <sheetProtection algorithmName="SHA-512" hashValue="L5UmUOd9qOHlg1pt4GPHT2w3kAwsDDNlTjgTAngQdVBz/HRzMvkeCvdePw2VuyjegkFdgeYLgcxYV+RgQW3ZaA==" saltValue="CtwgiI+UJN83rLZuLyxcVA==" spinCount="100000" sheet="1" objects="1" scenarios="1" formatCells="0" formatColumns="0" formatRows="0" sort="0" autoFilter="0"/>
  <mergeCells count="13">
    <mergeCell ref="D3:E4"/>
    <mergeCell ref="D1:AG1"/>
    <mergeCell ref="D14:E14"/>
    <mergeCell ref="D15:E15"/>
    <mergeCell ref="H7:N7"/>
    <mergeCell ref="V4:X4"/>
    <mergeCell ref="V3:X3"/>
    <mergeCell ref="Y3:AA3"/>
    <mergeCell ref="Y4:AA4"/>
    <mergeCell ref="AB3:AD3"/>
    <mergeCell ref="AB4:AD4"/>
    <mergeCell ref="AE3:AG3"/>
    <mergeCell ref="AE4:AG4"/>
  </mergeCells>
  <conditionalFormatting sqref="V14:V15 Y14:Y15 AB14:AB15 AE14:AE15">
    <cfRule type="expression" dxfId="131" priority="3">
      <formula xml:space="preserve"> OR(AND(V14=0,V14&lt;&gt;"",W14&lt;&gt;"Z",W14&lt;&gt;""),AND(V14&gt;0,V14&lt;&gt;"",W14&lt;&gt;"W",W14&lt;&gt;""),AND(V14="", W14="W"))</formula>
    </cfRule>
  </conditionalFormatting>
  <conditionalFormatting sqref="W14:W15 Z14:Z15 AC14:AC15 AF14:AF15">
    <cfRule type="expression" dxfId="130" priority="2">
      <formula xml:space="preserve"> OR(AND(V14=0,V14&lt;&gt;"",W14&lt;&gt;"Z",W14&lt;&gt;""),AND(V14&gt;0,V14&lt;&gt;"",W14&lt;&gt;"W",W14&lt;&gt;""),AND(V14="", W14="W"))</formula>
    </cfRule>
  </conditionalFormatting>
  <conditionalFormatting sqref="X14:X15 AA14:AA15 AD14:AD15 AG14:AG15">
    <cfRule type="expression" dxfId="129" priority="1">
      <formula xml:space="preserve"> AND(OR(W14="X",W14="W"),X14="")</formula>
    </cfRule>
  </conditionalFormatting>
  <dataValidations count="4">
    <dataValidation allowBlank="1" showInputMessage="1" showErrorMessage="1" sqref="AE3:AE5 AB3:AB5 Y3:Y5 C19:D1048576 A1:B1048576 AI1:XFD1048576 C1:C17 D14:D17 G6:Q11 E16:G17 H16:O18 Y6:AG9 P16:U17 E21:U1048576 V18:AG18 R6:U13 G12:N13 K14:K15 G14:G15 Q12:Q13 D1:D3 E2:U2 F3:V4 F5:F15 V5:V9 D5:E12 G5:U5 W5:X5 Z5:AA5 AC5:AD5 AF5:AG5" xr:uid="{00000000-0002-0000-0B00-000000000000}"/>
    <dataValidation type="decimal" operator="greaterThanOrEqual" allowBlank="1" showInputMessage="1" showErrorMessage="1" errorTitle="Invalid input" error="Please enter a numeric value" sqref="V14:V15 AE14:AE15 AB14:AB15 Y14:Y15" xr:uid="{00000000-0002-0000-0B00-000001000000}">
      <formula1>0</formula1>
    </dataValidation>
    <dataValidation type="list" allowBlank="1" showDropDown="1" showInputMessage="1" showErrorMessage="1" errorTitle="Invalid input" error="Please enter one of the following codes (capital letters only):_x000a_Z - Not applicable_x000a_M - Missing_x000a_X - Included in another category_x000a_W - Includes another category" sqref="W14:W15 AF14:AF15 AC14:AC15 Z14:Z15" xr:uid="{00000000-0002-0000-0B00-000002000000}">
      <formula1>"Z,M,X,W"</formula1>
    </dataValidation>
    <dataValidation type="textLength" allowBlank="1" showInputMessage="1" showErrorMessage="1" errorTitle="Invalid input" error="The length of the text should be between 2 and 500 characters" sqref="AD14:AD15 AG14:AG15 X14:X15 AA14:AA15" xr:uid="{00000000-0002-0000-0B00-000003000000}">
      <formula1>2</formula1>
      <formula2>500</formula2>
    </dataValidation>
  </dataValidations>
  <pageMargins left="0.7" right="0.7" top="0.75" bottom="0.75" header="0.3" footer="0.3"/>
  <pageSetup scale="41" orientation="portrait" r:id="rId1"/>
  <headerFooter>
    <oddFooter>&amp;C&amp;P&amp;R&amp;F</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
  <dimension ref="A1:BW36"/>
  <sheetViews>
    <sheetView showGridLines="0" topLeftCell="C1" zoomScaleNormal="100" zoomScaleSheetLayoutView="100" workbookViewId="0">
      <selection activeCell="V14" sqref="V14"/>
    </sheetView>
  </sheetViews>
  <sheetFormatPr defaultColWidth="8.7109375" defaultRowHeight="15" x14ac:dyDescent="0.25"/>
  <cols>
    <col min="1" max="1" width="18.28515625" style="141" hidden="1" customWidth="1"/>
    <col min="2" max="2" width="10.140625" style="235" hidden="1" customWidth="1"/>
    <col min="3" max="3" width="5.7109375" style="141" customWidth="1"/>
    <col min="4" max="5" width="14.5703125" style="141" customWidth="1"/>
    <col min="6" max="6" width="10.28515625" style="141" hidden="1" customWidth="1"/>
    <col min="7" max="7" width="7" style="141" hidden="1" customWidth="1"/>
    <col min="8" max="8" width="3" style="141" hidden="1" customWidth="1"/>
    <col min="9" max="9" width="7.5703125" style="141" hidden="1" customWidth="1"/>
    <col min="10" max="11" width="3" style="141" hidden="1" customWidth="1"/>
    <col min="12" max="12" width="7" style="141" hidden="1" customWidth="1"/>
    <col min="13" max="14" width="3" style="141" hidden="1" customWidth="1"/>
    <col min="15" max="15" width="5.140625" style="141" hidden="1" customWidth="1"/>
    <col min="16" max="17" width="3" style="141" hidden="1" customWidth="1"/>
    <col min="18" max="20" width="4.140625" style="141" hidden="1" customWidth="1"/>
    <col min="21" max="21" width="10.42578125" style="141" hidden="1" customWidth="1"/>
    <col min="22" max="22" width="12.7109375" style="141" customWidth="1"/>
    <col min="23" max="23" width="2.7109375" style="141" customWidth="1"/>
    <col min="24" max="24" width="5.7109375" style="141" customWidth="1"/>
    <col min="25" max="25" width="12.7109375" style="141" customWidth="1"/>
    <col min="26" max="26" width="2.7109375" style="141" customWidth="1"/>
    <col min="27" max="27" width="5.7109375" style="141" customWidth="1"/>
    <col min="28" max="28" width="12.7109375" style="141" customWidth="1"/>
    <col min="29" max="29" width="2.7109375" style="141" customWidth="1"/>
    <col min="30" max="31" width="5.7109375" style="141" customWidth="1"/>
    <col min="32" max="16384" width="8.7109375" style="141"/>
  </cols>
  <sheetData>
    <row r="1" spans="1:75" ht="45" customHeight="1" x14ac:dyDescent="0.25">
      <c r="A1" s="220" t="s">
        <v>139</v>
      </c>
      <c r="B1" s="221" t="s">
        <v>749</v>
      </c>
      <c r="C1" s="36"/>
      <c r="D1" s="521" t="s">
        <v>742</v>
      </c>
      <c r="E1" s="521"/>
      <c r="F1" s="521"/>
      <c r="G1" s="521"/>
      <c r="H1" s="521"/>
      <c r="I1" s="521"/>
      <c r="J1" s="521"/>
      <c r="K1" s="521"/>
      <c r="L1" s="521"/>
      <c r="M1" s="521"/>
      <c r="N1" s="521"/>
      <c r="O1" s="521"/>
      <c r="P1" s="521"/>
      <c r="Q1" s="521"/>
      <c r="R1" s="521"/>
      <c r="S1" s="521"/>
      <c r="T1" s="521"/>
      <c r="U1" s="521"/>
      <c r="V1" s="521"/>
      <c r="W1" s="521"/>
      <c r="X1" s="521"/>
      <c r="Y1" s="521"/>
      <c r="Z1" s="521"/>
      <c r="AA1" s="521"/>
      <c r="AB1" s="521"/>
      <c r="AC1" s="521"/>
      <c r="AD1" s="521"/>
      <c r="AE1" s="153"/>
      <c r="BI1" s="2"/>
      <c r="BJ1" s="2"/>
      <c r="BK1" s="2"/>
      <c r="BL1" s="2"/>
      <c r="BM1" s="2"/>
      <c r="BN1" s="2"/>
      <c r="BO1" s="2"/>
      <c r="BP1" s="2"/>
      <c r="BQ1" s="2"/>
      <c r="BR1" s="2"/>
      <c r="BS1" s="2"/>
      <c r="BT1" s="2"/>
      <c r="BU1" s="2"/>
      <c r="BV1" s="2"/>
      <c r="BW1" s="2"/>
    </row>
    <row r="2" spans="1:75" ht="3.75" customHeight="1" x14ac:dyDescent="0.25">
      <c r="A2" s="220" t="s">
        <v>122</v>
      </c>
      <c r="B2" s="221" t="str">
        <f>VLOOKUP(VAL_A1!$B$2,VAL_Drop_Down_Lists!$A$3:$B$214,2,FALSE)</f>
        <v>_X</v>
      </c>
      <c r="C2" s="142"/>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153"/>
      <c r="BI2" s="2"/>
      <c r="BJ2" s="2"/>
      <c r="BK2" s="2"/>
      <c r="BL2" s="2"/>
      <c r="BM2" s="2"/>
      <c r="BN2" s="2"/>
      <c r="BO2" s="2"/>
      <c r="BP2" s="2"/>
      <c r="BQ2" s="2"/>
      <c r="BR2" s="2"/>
      <c r="BS2" s="2"/>
      <c r="BT2" s="2"/>
      <c r="BU2" s="2"/>
      <c r="BV2" s="2"/>
      <c r="BW2" s="2"/>
    </row>
    <row r="3" spans="1:75" ht="30" customHeight="1" x14ac:dyDescent="0.25">
      <c r="A3" s="220" t="s">
        <v>142</v>
      </c>
      <c r="B3" s="225" t="str">
        <f>IF(VAL_A1!$H$33&lt;&gt;"", YEAR(VAL_A1!$H$33),"")</f>
        <v/>
      </c>
      <c r="C3" s="142"/>
      <c r="D3" s="505" t="s">
        <v>4604</v>
      </c>
      <c r="E3" s="503"/>
      <c r="F3" s="226"/>
      <c r="G3" s="226"/>
      <c r="H3" s="226"/>
      <c r="I3" s="226"/>
      <c r="J3" s="226"/>
      <c r="K3" s="226"/>
      <c r="L3" s="226"/>
      <c r="M3" s="226"/>
      <c r="N3" s="226"/>
      <c r="O3" s="226"/>
      <c r="P3" s="226"/>
      <c r="Q3" s="226"/>
      <c r="R3" s="226"/>
      <c r="S3" s="226"/>
      <c r="T3" s="226"/>
      <c r="U3" s="226"/>
      <c r="V3" s="505" t="s">
        <v>19</v>
      </c>
      <c r="W3" s="506"/>
      <c r="X3" s="503"/>
      <c r="Y3" s="519" t="s">
        <v>618</v>
      </c>
      <c r="Z3" s="520"/>
      <c r="AA3" s="485"/>
      <c r="AB3" s="519" t="s">
        <v>619</v>
      </c>
      <c r="AC3" s="520"/>
      <c r="AD3" s="485"/>
      <c r="AE3" s="153"/>
      <c r="BI3" s="2"/>
      <c r="BJ3" s="2"/>
      <c r="BK3" s="2"/>
      <c r="BL3" s="2"/>
      <c r="BM3" s="2"/>
      <c r="BN3" s="2"/>
      <c r="BO3" s="2"/>
      <c r="BP3" s="2"/>
      <c r="BQ3" s="2"/>
      <c r="BR3" s="2"/>
      <c r="BS3" s="2"/>
      <c r="BT3" s="2"/>
      <c r="BU3" s="2"/>
      <c r="BV3" s="2"/>
      <c r="BW3" s="2"/>
    </row>
    <row r="4" spans="1:75" ht="15" customHeight="1" x14ac:dyDescent="0.25">
      <c r="A4" s="220" t="s">
        <v>143</v>
      </c>
      <c r="B4" s="225" t="str">
        <f>IF(VAL_A1!$H$34&lt;&gt;"", YEAR(VAL_A1!$H$34),"")</f>
        <v/>
      </c>
      <c r="C4" s="142"/>
      <c r="D4" s="505"/>
      <c r="E4" s="503"/>
      <c r="F4" s="226"/>
      <c r="G4" s="226"/>
      <c r="H4" s="226"/>
      <c r="I4" s="226"/>
      <c r="J4" s="226"/>
      <c r="K4" s="226"/>
      <c r="L4" s="226"/>
      <c r="M4" s="226"/>
      <c r="N4" s="226"/>
      <c r="O4" s="226"/>
      <c r="P4" s="226"/>
      <c r="Q4" s="226"/>
      <c r="R4" s="226"/>
      <c r="S4" s="226"/>
      <c r="T4" s="226"/>
      <c r="U4" s="226"/>
      <c r="V4" s="505" t="s">
        <v>30</v>
      </c>
      <c r="W4" s="506"/>
      <c r="X4" s="503"/>
      <c r="Y4" s="505" t="s">
        <v>33</v>
      </c>
      <c r="Z4" s="506"/>
      <c r="AA4" s="503"/>
      <c r="AB4" s="505" t="s">
        <v>36</v>
      </c>
      <c r="AC4" s="506"/>
      <c r="AD4" s="503"/>
      <c r="AE4" s="153"/>
      <c r="BI4" s="2"/>
      <c r="BJ4" s="2"/>
      <c r="BK4" s="2"/>
      <c r="BL4" s="2"/>
      <c r="BM4" s="2"/>
      <c r="BN4" s="2"/>
      <c r="BO4" s="2"/>
      <c r="BP4" s="2"/>
      <c r="BQ4" s="2"/>
      <c r="BR4" s="2"/>
      <c r="BS4" s="2"/>
      <c r="BT4" s="2"/>
      <c r="BU4" s="2"/>
      <c r="BV4" s="2"/>
      <c r="BW4" s="2"/>
    </row>
    <row r="5" spans="1:75" ht="21" hidden="1" x14ac:dyDescent="0.25">
      <c r="A5" s="220" t="s">
        <v>196</v>
      </c>
      <c r="B5" s="221" t="s">
        <v>14</v>
      </c>
      <c r="C5" s="142"/>
      <c r="D5" s="224"/>
      <c r="E5" s="224"/>
      <c r="F5" s="224"/>
      <c r="G5" s="352"/>
      <c r="H5" s="228"/>
      <c r="I5" s="228"/>
      <c r="J5" s="228"/>
      <c r="K5" s="228"/>
      <c r="L5" s="228"/>
      <c r="M5" s="228"/>
      <c r="N5" s="228"/>
      <c r="O5" s="228"/>
      <c r="P5" s="228"/>
      <c r="Q5" s="228"/>
      <c r="R5" s="228"/>
      <c r="S5" s="228"/>
      <c r="T5" s="228"/>
      <c r="U5" s="229"/>
      <c r="V5" s="229"/>
      <c r="W5" s="229"/>
      <c r="X5" s="229"/>
      <c r="Y5" s="229"/>
      <c r="Z5" s="229"/>
      <c r="AA5" s="229"/>
      <c r="AB5" s="229"/>
      <c r="AC5" s="229"/>
      <c r="AD5" s="229"/>
      <c r="AE5" s="153"/>
      <c r="BI5" s="2"/>
      <c r="BJ5" s="2"/>
      <c r="BK5" s="2"/>
      <c r="BL5" s="2"/>
      <c r="BM5" s="2"/>
      <c r="BN5" s="2"/>
      <c r="BO5" s="2"/>
      <c r="BP5" s="2"/>
      <c r="BQ5" s="2"/>
      <c r="BR5" s="2"/>
      <c r="BS5" s="2"/>
      <c r="BT5" s="2"/>
      <c r="BU5" s="2"/>
      <c r="BV5" s="2"/>
      <c r="BW5" s="2"/>
    </row>
    <row r="6" spans="1:75" ht="21" hidden="1" x14ac:dyDescent="0.25">
      <c r="A6" s="220" t="s">
        <v>144</v>
      </c>
      <c r="B6" s="221"/>
      <c r="C6" s="142"/>
      <c r="D6" s="224"/>
      <c r="E6" s="224"/>
      <c r="F6" s="224"/>
      <c r="G6" s="352"/>
      <c r="H6" s="228"/>
      <c r="I6" s="228"/>
      <c r="J6" s="228"/>
      <c r="K6" s="228"/>
      <c r="L6" s="228"/>
      <c r="M6" s="228"/>
      <c r="N6" s="228"/>
      <c r="O6" s="228"/>
      <c r="P6" s="228"/>
      <c r="Q6" s="228"/>
      <c r="R6" s="228"/>
      <c r="S6" s="228"/>
      <c r="T6" s="228"/>
      <c r="U6" s="229" t="s">
        <v>134</v>
      </c>
      <c r="V6" s="229" t="s">
        <v>153</v>
      </c>
      <c r="W6" s="229"/>
      <c r="X6" s="229"/>
      <c r="Y6" s="229" t="s">
        <v>154</v>
      </c>
      <c r="Z6" s="229"/>
      <c r="AA6" s="229"/>
      <c r="AB6" s="229" t="s">
        <v>155</v>
      </c>
      <c r="AC6" s="377"/>
      <c r="AD6" s="382"/>
      <c r="AE6" s="417"/>
      <c r="BI6" s="2"/>
      <c r="BJ6" s="2"/>
      <c r="BK6" s="2"/>
      <c r="BL6" s="2"/>
      <c r="BM6" s="2"/>
      <c r="BN6" s="2"/>
      <c r="BO6" s="2"/>
      <c r="BP6" s="2"/>
      <c r="BQ6" s="2"/>
      <c r="BR6" s="2"/>
      <c r="BS6" s="2"/>
      <c r="BT6" s="2"/>
      <c r="BU6" s="2"/>
      <c r="BV6" s="2"/>
      <c r="BW6" s="2"/>
    </row>
    <row r="7" spans="1:75" ht="21" hidden="1" x14ac:dyDescent="0.25">
      <c r="A7" s="220" t="s">
        <v>136</v>
      </c>
      <c r="B7" s="225" t="str">
        <f>IF(VAL_A1!$H$34&lt;&gt;"", YEAR(VAL_A1!$H$34),"")</f>
        <v/>
      </c>
      <c r="C7" s="142"/>
      <c r="D7" s="233"/>
      <c r="E7" s="233"/>
      <c r="F7" s="224"/>
      <c r="G7" s="228"/>
      <c r="H7" s="525"/>
      <c r="I7" s="525"/>
      <c r="J7" s="525"/>
      <c r="K7" s="525"/>
      <c r="L7" s="525"/>
      <c r="M7" s="525"/>
      <c r="N7" s="526"/>
      <c r="O7" s="257"/>
      <c r="P7" s="257"/>
      <c r="Q7" s="257"/>
      <c r="R7" s="257"/>
      <c r="S7" s="257"/>
      <c r="T7" s="257"/>
      <c r="U7" s="381" t="s">
        <v>194</v>
      </c>
      <c r="V7" s="381" t="s">
        <v>14</v>
      </c>
      <c r="W7" s="352"/>
      <c r="X7" s="352"/>
      <c r="Y7" s="381" t="s">
        <v>14</v>
      </c>
      <c r="Z7" s="377"/>
      <c r="AA7" s="382"/>
      <c r="AB7" s="381" t="s">
        <v>14</v>
      </c>
      <c r="AC7" s="377"/>
      <c r="AD7" s="382"/>
      <c r="AE7" s="417"/>
      <c r="BI7" s="2"/>
      <c r="BJ7" s="2"/>
      <c r="BK7" s="2"/>
      <c r="BL7" s="2"/>
      <c r="BM7" s="2"/>
      <c r="BN7" s="2"/>
      <c r="BO7" s="2"/>
      <c r="BP7" s="2"/>
      <c r="BQ7" s="2"/>
      <c r="BR7" s="2"/>
      <c r="BS7" s="2"/>
      <c r="BT7" s="2"/>
      <c r="BU7" s="2"/>
      <c r="BV7" s="2"/>
      <c r="BW7" s="2"/>
    </row>
    <row r="8" spans="1:75" ht="21" hidden="1" x14ac:dyDescent="0.25">
      <c r="A8" s="220" t="s">
        <v>140</v>
      </c>
      <c r="B8" s="225" t="str">
        <f>IF(VAL_A1!$H$35&lt;&gt;"", YEAR(VAL_A1!$H$35),"")</f>
        <v/>
      </c>
      <c r="C8" s="142"/>
      <c r="D8" s="233"/>
      <c r="E8" s="233"/>
      <c r="F8" s="224"/>
      <c r="G8" s="228"/>
      <c r="H8" s="230"/>
      <c r="I8" s="230"/>
      <c r="J8" s="230"/>
      <c r="K8" s="230"/>
      <c r="L8" s="230"/>
      <c r="M8" s="230"/>
      <c r="N8" s="230"/>
      <c r="O8" s="230"/>
      <c r="P8" s="230"/>
      <c r="Q8" s="230"/>
      <c r="R8" s="230"/>
      <c r="S8" s="230"/>
      <c r="T8" s="230"/>
      <c r="U8" s="381" t="s">
        <v>195</v>
      </c>
      <c r="V8" s="381" t="s">
        <v>14</v>
      </c>
      <c r="W8" s="352"/>
      <c r="X8" s="352"/>
      <c r="Y8" s="381" t="s">
        <v>14</v>
      </c>
      <c r="Z8" s="377"/>
      <c r="AA8" s="382"/>
      <c r="AB8" s="381" t="s">
        <v>14</v>
      </c>
      <c r="AC8" s="377"/>
      <c r="AD8" s="382"/>
      <c r="AE8" s="417"/>
      <c r="BI8" s="2"/>
      <c r="BJ8" s="2"/>
      <c r="BK8" s="2"/>
      <c r="BL8" s="2"/>
      <c r="BM8" s="2"/>
      <c r="BN8" s="2"/>
      <c r="BO8" s="2"/>
      <c r="BP8" s="2"/>
      <c r="BQ8" s="2"/>
      <c r="BR8" s="2"/>
      <c r="BS8" s="2"/>
      <c r="BT8" s="2"/>
      <c r="BU8" s="2"/>
      <c r="BV8" s="2"/>
      <c r="BW8" s="2"/>
    </row>
    <row r="9" spans="1:75" ht="21" hidden="1" customHeight="1" x14ac:dyDescent="0.25">
      <c r="A9" s="220" t="s">
        <v>141</v>
      </c>
      <c r="B9" s="221" t="s">
        <v>717</v>
      </c>
      <c r="C9" s="142"/>
      <c r="D9" s="233"/>
      <c r="E9" s="233"/>
      <c r="F9" s="224"/>
      <c r="G9" s="228"/>
      <c r="H9" s="230"/>
      <c r="I9" s="230"/>
      <c r="J9" s="230"/>
      <c r="K9" s="230"/>
      <c r="L9" s="230"/>
      <c r="M9" s="230"/>
      <c r="N9" s="230"/>
      <c r="O9" s="230"/>
      <c r="P9" s="230"/>
      <c r="Q9" s="230"/>
      <c r="R9" s="230"/>
      <c r="S9" s="230"/>
      <c r="T9" s="230"/>
      <c r="U9" s="381" t="s">
        <v>15</v>
      </c>
      <c r="V9" s="381" t="s">
        <v>14</v>
      </c>
      <c r="W9" s="352"/>
      <c r="X9" s="352"/>
      <c r="Y9" s="381" t="s">
        <v>14</v>
      </c>
      <c r="Z9" s="377"/>
      <c r="AA9" s="382"/>
      <c r="AB9" s="381" t="s">
        <v>14</v>
      </c>
      <c r="AC9" s="377"/>
      <c r="AD9" s="382"/>
      <c r="AE9" s="417"/>
      <c r="BI9" s="2"/>
      <c r="BJ9" s="2"/>
      <c r="BK9" s="2"/>
      <c r="BL9" s="2"/>
      <c r="BM9" s="2"/>
      <c r="BN9" s="2"/>
      <c r="BO9" s="2"/>
      <c r="BP9" s="2"/>
      <c r="BQ9" s="2"/>
      <c r="BR9" s="2"/>
      <c r="BS9" s="2"/>
      <c r="BT9" s="2"/>
      <c r="BU9" s="2"/>
      <c r="BV9" s="2"/>
      <c r="BW9" s="2"/>
    </row>
    <row r="10" spans="1:75" ht="21" hidden="1" customHeight="1" x14ac:dyDescent="0.25">
      <c r="A10" s="220" t="s">
        <v>129</v>
      </c>
      <c r="B10" s="221">
        <v>0</v>
      </c>
      <c r="C10" s="142"/>
      <c r="D10" s="233"/>
      <c r="E10" s="233"/>
      <c r="F10" s="224"/>
      <c r="G10" s="228"/>
      <c r="H10" s="230"/>
      <c r="I10" s="230"/>
      <c r="J10" s="230"/>
      <c r="K10" s="230"/>
      <c r="L10" s="230"/>
      <c r="M10" s="230"/>
      <c r="N10" s="230"/>
      <c r="O10" s="230"/>
      <c r="P10" s="230"/>
      <c r="Q10" s="230"/>
      <c r="R10" s="230"/>
      <c r="S10" s="230"/>
      <c r="T10" s="230"/>
      <c r="U10" s="381"/>
      <c r="V10" s="352"/>
      <c r="W10" s="352"/>
      <c r="X10" s="352"/>
      <c r="Y10" s="352"/>
      <c r="Z10" s="352"/>
      <c r="AA10" s="352"/>
      <c r="AB10" s="352"/>
      <c r="AC10" s="352"/>
      <c r="AD10" s="352"/>
      <c r="AE10" s="224"/>
      <c r="BI10" s="2"/>
      <c r="BJ10" s="2"/>
      <c r="BK10" s="2"/>
      <c r="BL10" s="2"/>
      <c r="BM10" s="2"/>
      <c r="BN10" s="2"/>
      <c r="BO10" s="2"/>
      <c r="BP10" s="2"/>
      <c r="BQ10" s="2"/>
      <c r="BR10" s="2"/>
      <c r="BS10" s="2"/>
      <c r="BT10" s="2"/>
      <c r="BU10" s="2"/>
      <c r="BV10" s="2"/>
      <c r="BW10" s="2"/>
    </row>
    <row r="11" spans="1:75" ht="21" hidden="1" customHeight="1" x14ac:dyDescent="0.25">
      <c r="A11" s="220" t="s">
        <v>131</v>
      </c>
      <c r="B11" s="221">
        <v>0</v>
      </c>
      <c r="C11" s="142"/>
      <c r="D11" s="233"/>
      <c r="E11" s="233"/>
      <c r="F11" s="224"/>
      <c r="G11" s="228"/>
      <c r="H11" s="230"/>
      <c r="I11" s="230"/>
      <c r="J11" s="230"/>
      <c r="K11" s="230"/>
      <c r="L11" s="230"/>
      <c r="M11" s="230"/>
      <c r="N11" s="230"/>
      <c r="O11" s="230"/>
      <c r="P11" s="230"/>
      <c r="Q11" s="230"/>
      <c r="R11" s="230"/>
      <c r="S11" s="230"/>
      <c r="T11" s="230"/>
      <c r="U11" s="381"/>
      <c r="V11" s="352"/>
      <c r="W11" s="352"/>
      <c r="X11" s="352"/>
      <c r="Y11" s="352"/>
      <c r="Z11" s="352"/>
      <c r="AA11" s="352"/>
      <c r="AB11" s="352"/>
      <c r="AC11" s="352"/>
      <c r="AD11" s="352"/>
      <c r="AE11" s="224"/>
      <c r="BI11" s="2"/>
      <c r="BJ11" s="2"/>
      <c r="BK11" s="2"/>
      <c r="BL11" s="2"/>
      <c r="BM11" s="2"/>
      <c r="BN11" s="2"/>
      <c r="BO11" s="2"/>
      <c r="BP11" s="2"/>
      <c r="BQ11" s="2"/>
      <c r="BR11" s="2"/>
      <c r="BS11" s="2"/>
      <c r="BT11" s="2"/>
      <c r="BU11" s="2"/>
      <c r="BV11" s="2"/>
      <c r="BW11" s="2"/>
    </row>
    <row r="12" spans="1:75" ht="73.5" hidden="1" customHeight="1" x14ac:dyDescent="0.25">
      <c r="A12" s="153"/>
      <c r="B12" s="418"/>
      <c r="C12" s="142"/>
      <c r="D12" s="233"/>
      <c r="E12" s="233"/>
      <c r="F12" s="224"/>
      <c r="G12" s="358" t="s">
        <v>16</v>
      </c>
      <c r="H12" s="358" t="s">
        <v>43</v>
      </c>
      <c r="I12" s="358" t="s">
        <v>137</v>
      </c>
      <c r="J12" s="358" t="s">
        <v>44</v>
      </c>
      <c r="K12" s="358" t="s">
        <v>138</v>
      </c>
      <c r="L12" s="358" t="s">
        <v>45</v>
      </c>
      <c r="M12" s="358" t="s">
        <v>46</v>
      </c>
      <c r="N12" s="358" t="s">
        <v>135</v>
      </c>
      <c r="O12" s="237" t="s">
        <v>768</v>
      </c>
      <c r="P12" s="237" t="s">
        <v>769</v>
      </c>
      <c r="Q12" s="384"/>
      <c r="R12" s="384"/>
      <c r="S12" s="384"/>
      <c r="T12" s="384"/>
      <c r="U12" s="384"/>
      <c r="V12" s="352"/>
      <c r="W12" s="352"/>
      <c r="X12" s="352"/>
      <c r="Y12" s="352"/>
      <c r="Z12" s="352"/>
      <c r="AA12" s="352"/>
      <c r="AB12" s="352"/>
      <c r="AC12" s="352"/>
      <c r="AD12" s="352"/>
      <c r="AE12" s="224"/>
      <c r="BI12" s="2"/>
      <c r="BJ12" s="2"/>
      <c r="BK12" s="2"/>
      <c r="BL12" s="2"/>
      <c r="BM12" s="2"/>
      <c r="BN12" s="2"/>
      <c r="BO12" s="2"/>
      <c r="BP12" s="2"/>
      <c r="BQ12" s="2"/>
      <c r="BR12" s="2"/>
      <c r="BS12" s="2"/>
      <c r="BT12" s="2"/>
      <c r="BU12" s="2"/>
      <c r="BV12" s="2"/>
      <c r="BW12" s="2"/>
    </row>
    <row r="13" spans="1:75" ht="3" customHeight="1" x14ac:dyDescent="0.25">
      <c r="A13" s="153"/>
      <c r="B13" s="418"/>
      <c r="C13" s="142"/>
      <c r="D13" s="233"/>
      <c r="E13" s="233"/>
      <c r="F13" s="224"/>
      <c r="G13" s="359"/>
      <c r="H13" s="359"/>
      <c r="I13" s="359"/>
      <c r="J13" s="359"/>
      <c r="K13" s="359"/>
      <c r="L13" s="359"/>
      <c r="M13" s="359"/>
      <c r="N13" s="359"/>
      <c r="O13" s="239"/>
      <c r="P13" s="239"/>
      <c r="Q13" s="409"/>
      <c r="R13" s="409"/>
      <c r="S13" s="409"/>
      <c r="T13" s="409"/>
      <c r="U13" s="387"/>
      <c r="V13" s="419"/>
      <c r="W13" s="419"/>
      <c r="X13" s="419"/>
      <c r="Y13" s="419"/>
      <c r="Z13" s="419"/>
      <c r="AA13" s="419"/>
      <c r="AB13" s="419"/>
      <c r="AC13" s="419"/>
      <c r="AD13" s="419"/>
      <c r="AE13" s="153"/>
      <c r="BI13" s="2"/>
      <c r="BJ13" s="2"/>
      <c r="BK13" s="2"/>
      <c r="BL13" s="2"/>
      <c r="BM13" s="2"/>
      <c r="BN13" s="2"/>
      <c r="BO13" s="2"/>
      <c r="BP13" s="2"/>
      <c r="BQ13" s="2"/>
      <c r="BR13" s="2"/>
      <c r="BS13" s="2"/>
      <c r="BT13" s="2"/>
      <c r="BU13" s="2"/>
      <c r="BV13" s="2"/>
      <c r="BW13" s="2"/>
    </row>
    <row r="14" spans="1:75" ht="21" customHeight="1" x14ac:dyDescent="0.25">
      <c r="A14" s="153"/>
      <c r="B14" s="153"/>
      <c r="C14" s="142"/>
      <c r="D14" s="544" t="s">
        <v>48</v>
      </c>
      <c r="E14" s="545"/>
      <c r="F14" s="224"/>
      <c r="G14" s="394" t="s">
        <v>4585</v>
      </c>
      <c r="H14" s="420" t="s">
        <v>717</v>
      </c>
      <c r="I14" s="420" t="s">
        <v>147</v>
      </c>
      <c r="J14" s="420" t="s">
        <v>717</v>
      </c>
      <c r="K14" s="394" t="s">
        <v>4586</v>
      </c>
      <c r="L14" s="420" t="s">
        <v>14</v>
      </c>
      <c r="M14" s="420" t="s">
        <v>717</v>
      </c>
      <c r="N14" s="420" t="s">
        <v>717</v>
      </c>
      <c r="O14" s="377" t="s">
        <v>717</v>
      </c>
      <c r="P14" s="377" t="s">
        <v>14</v>
      </c>
      <c r="Q14" s="420"/>
      <c r="R14" s="420"/>
      <c r="S14" s="420"/>
      <c r="T14" s="420"/>
      <c r="U14" s="420"/>
      <c r="V14" s="105"/>
      <c r="W14" s="106"/>
      <c r="X14" s="107"/>
      <c r="Y14" s="105"/>
      <c r="Z14" s="106"/>
      <c r="AA14" s="107"/>
      <c r="AB14" s="105"/>
      <c r="AC14" s="106"/>
      <c r="AD14" s="107"/>
      <c r="AE14" s="153"/>
      <c r="BI14" s="2"/>
      <c r="BJ14" s="2"/>
      <c r="BK14" s="2"/>
      <c r="BL14" s="2"/>
      <c r="BM14" s="2"/>
      <c r="BN14" s="2"/>
      <c r="BO14" s="2"/>
      <c r="BP14" s="2"/>
      <c r="BQ14" s="2"/>
      <c r="BR14" s="2"/>
      <c r="BS14" s="2"/>
      <c r="BT14" s="2"/>
      <c r="BU14" s="2"/>
      <c r="BV14" s="2"/>
      <c r="BW14" s="2"/>
    </row>
    <row r="15" spans="1:75" ht="21" customHeight="1" x14ac:dyDescent="0.25">
      <c r="A15" s="153"/>
      <c r="B15" s="153"/>
      <c r="C15" s="142"/>
      <c r="D15" s="544" t="s">
        <v>50</v>
      </c>
      <c r="E15" s="545"/>
      <c r="F15" s="224"/>
      <c r="G15" s="394" t="s">
        <v>4585</v>
      </c>
      <c r="H15" s="420" t="s">
        <v>717</v>
      </c>
      <c r="I15" s="420" t="s">
        <v>148</v>
      </c>
      <c r="J15" s="420" t="s">
        <v>717</v>
      </c>
      <c r="K15" s="394" t="s">
        <v>4586</v>
      </c>
      <c r="L15" s="420" t="s">
        <v>14</v>
      </c>
      <c r="M15" s="420" t="s">
        <v>717</v>
      </c>
      <c r="N15" s="420" t="s">
        <v>717</v>
      </c>
      <c r="O15" s="377" t="s">
        <v>717</v>
      </c>
      <c r="P15" s="377" t="s">
        <v>14</v>
      </c>
      <c r="Q15" s="420"/>
      <c r="R15" s="420"/>
      <c r="S15" s="420"/>
      <c r="T15" s="420"/>
      <c r="U15" s="420"/>
      <c r="V15" s="105"/>
      <c r="W15" s="106"/>
      <c r="X15" s="107"/>
      <c r="Y15" s="105"/>
      <c r="Z15" s="106"/>
      <c r="AA15" s="107"/>
      <c r="AB15" s="105"/>
      <c r="AC15" s="106"/>
      <c r="AD15" s="107"/>
      <c r="AE15" s="153"/>
      <c r="BI15" s="2"/>
      <c r="BJ15" s="2"/>
      <c r="BK15" s="2"/>
      <c r="BL15" s="2"/>
      <c r="BM15" s="2"/>
      <c r="BN15" s="2"/>
      <c r="BO15" s="2"/>
      <c r="BP15" s="2"/>
      <c r="BQ15" s="2"/>
      <c r="BR15" s="2"/>
      <c r="BS15" s="2"/>
      <c r="BT15" s="2"/>
      <c r="BU15" s="2"/>
      <c r="BV15" s="2"/>
      <c r="BW15" s="2"/>
    </row>
    <row r="16" spans="1:75" ht="21" customHeight="1" x14ac:dyDescent="0.25">
      <c r="A16" s="153"/>
      <c r="B16" s="153"/>
      <c r="C16" s="153"/>
      <c r="D16" s="546" t="s">
        <v>693</v>
      </c>
      <c r="E16" s="547"/>
      <c r="F16" s="224"/>
      <c r="G16" s="394" t="s">
        <v>4585</v>
      </c>
      <c r="H16" s="420" t="s">
        <v>717</v>
      </c>
      <c r="I16" s="420" t="s">
        <v>149</v>
      </c>
      <c r="J16" s="420" t="s">
        <v>717</v>
      </c>
      <c r="K16" s="394" t="s">
        <v>4586</v>
      </c>
      <c r="L16" s="420" t="s">
        <v>14</v>
      </c>
      <c r="M16" s="420" t="s">
        <v>717</v>
      </c>
      <c r="N16" s="420" t="s">
        <v>717</v>
      </c>
      <c r="O16" s="377" t="s">
        <v>717</v>
      </c>
      <c r="P16" s="377" t="s">
        <v>14</v>
      </c>
      <c r="Q16" s="420"/>
      <c r="R16" s="420"/>
      <c r="S16" s="420"/>
      <c r="T16" s="420"/>
      <c r="U16" s="420"/>
      <c r="V16" s="25" t="str">
        <f>IF(OR(AND(V14="",W14=""),AND(V15="",W15=""),AND(W14="X",W15="X"),OR(W14="M",W15="M")),"",SUM(V14,V15))</f>
        <v/>
      </c>
      <c r="W16" s="26" t="str">
        <f>IF(AND(AND(W14="X",W15="X"),SUM(V14,V15)=0,ISNUMBER(V16)),"",IF(OR(W14="M",W15="M"),"M",IF(AND(W14=W15,OR(W14="X",W14="W",W14="Z")),UPPER(W14),"")))</f>
        <v/>
      </c>
      <c r="X16" s="27"/>
      <c r="Y16" s="25" t="str">
        <f t="shared" ref="Y16" si="0">IF(OR(AND(Y14="",Z14=""),AND(Y15="",Z15=""),AND(Z14="X",Z15="X"),OR(Z14="M",Z15="M")),"",SUM(Y14,Y15))</f>
        <v/>
      </c>
      <c r="Z16" s="26" t="str">
        <f t="shared" ref="Z16" si="1">IF(AND(AND(Z14="X",Z15="X"),SUM(Y14,Y15)=0,ISNUMBER(Y16)),"",IF(OR(Z14="M",Z15="M"),"M",IF(AND(Z14=Z15,OR(Z14="X",Z14="W",Z14="Z")),UPPER(Z14),"")))</f>
        <v/>
      </c>
      <c r="AA16" s="27"/>
      <c r="AB16" s="25" t="str">
        <f t="shared" ref="AB16" si="2">IF(OR(AND(AB14="",AC14=""),AND(AB15="",AC15=""),AND(AC14="X",AC15="X"),OR(AC14="M",AC15="M")),"",SUM(AB14,AB15))</f>
        <v/>
      </c>
      <c r="AC16" s="26" t="str">
        <f t="shared" ref="AC16" si="3">IF(AND(AND(AC14="X",AC15="X"),SUM(AB14,AB15)=0,ISNUMBER(AB16)),"",IF(OR(AC14="M",AC15="M"),"M",IF(AND(AC14=AC15,OR(AC14="X",AC14="W",AC14="Z")),UPPER(AC14),"")))</f>
        <v/>
      </c>
      <c r="AD16" s="27"/>
      <c r="AE16" s="153"/>
      <c r="BI16" s="2"/>
      <c r="BJ16" s="2"/>
      <c r="BK16" s="2"/>
      <c r="BL16" s="2"/>
      <c r="BM16" s="2"/>
      <c r="BN16" s="2"/>
      <c r="BO16" s="2"/>
      <c r="BP16" s="2"/>
      <c r="BQ16" s="2"/>
      <c r="BR16" s="2"/>
      <c r="BS16" s="2"/>
      <c r="BT16" s="2"/>
      <c r="BU16" s="2"/>
      <c r="BV16" s="2"/>
      <c r="BW16" s="2"/>
    </row>
    <row r="17" spans="1:31" x14ac:dyDescent="0.25">
      <c r="A17" s="153"/>
      <c r="B17" s="153"/>
      <c r="C17" s="153"/>
      <c r="D17" s="250"/>
      <c r="E17" s="249"/>
      <c r="F17" s="224"/>
      <c r="G17" s="153"/>
      <c r="H17" s="153"/>
      <c r="I17" s="153"/>
      <c r="J17" s="153"/>
      <c r="K17" s="153"/>
      <c r="L17" s="153"/>
      <c r="M17" s="153"/>
      <c r="N17" s="153"/>
      <c r="O17" s="153"/>
      <c r="P17" s="153"/>
      <c r="Q17" s="153"/>
      <c r="R17" s="153"/>
      <c r="S17" s="153"/>
      <c r="T17" s="153"/>
      <c r="U17" s="153"/>
      <c r="V17" s="153"/>
      <c r="W17" s="153"/>
      <c r="X17" s="153"/>
      <c r="Y17" s="153"/>
      <c r="Z17" s="153"/>
      <c r="AA17" s="153"/>
      <c r="AB17" s="153"/>
      <c r="AC17" s="153"/>
      <c r="AD17" s="153"/>
      <c r="AE17" s="153"/>
    </row>
    <row r="18" spans="1:31" hidden="1" x14ac:dyDescent="0.25">
      <c r="B18" s="141"/>
      <c r="D18" s="421"/>
      <c r="E18" s="421"/>
    </row>
    <row r="19" spans="1:31" hidden="1" x14ac:dyDescent="0.25">
      <c r="B19" s="141"/>
      <c r="E19" s="380"/>
      <c r="V19" s="234">
        <f>SUMPRODUCT(--(V14:V16=0),--(V14:V16&lt;&gt;""),--(W14:W16="Z"))+SUMPRODUCT(--(V14:V16=0),--(V14:V16&lt;&gt;""),--(W14:W16=""))+SUMPRODUCT(--(V14:V16&gt;0),--(W14:W16="W"))+SUMPRODUCT(--(V14:V16&gt;0), --(V14:V16&lt;&gt;""),--(W14:W16=""))+SUMPRODUCT(--(V14:V16=""),--(W14:W16="Z"))</f>
        <v>0</v>
      </c>
      <c r="W19" s="234"/>
      <c r="X19" s="234"/>
      <c r="Y19" s="234">
        <f t="shared" ref="Y19" si="4">SUMPRODUCT(--(Y14:Y16=0),--(Y14:Y16&lt;&gt;""),--(Z14:Z16="Z"))+SUMPRODUCT(--(Y14:Y16=0),--(Y14:Y16&lt;&gt;""),--(Z14:Z16=""))+SUMPRODUCT(--(Y14:Y16&gt;0),--(Z14:Z16="W"))+SUMPRODUCT(--(Y14:Y16&gt;0), --(Y14:Y16&lt;&gt;""),--(Z14:Z16=""))+SUMPRODUCT(--(Y14:Y16=""),--(Z14:Z16="Z"))</f>
        <v>0</v>
      </c>
      <c r="Z19" s="234"/>
      <c r="AA19" s="234"/>
      <c r="AB19" s="234">
        <f t="shared" ref="AB19" si="5">SUMPRODUCT(--(AB14:AB16=0),--(AB14:AB16&lt;&gt;""),--(AC14:AC16="Z"))+SUMPRODUCT(--(AB14:AB16=0),--(AB14:AB16&lt;&gt;""),--(AC14:AC16=""))+SUMPRODUCT(--(AB14:AB16&gt;0),--(AC14:AC16="W"))+SUMPRODUCT(--(AB14:AB16&gt;0), --(AB14:AB16&lt;&gt;""),--(AC14:AC16=""))+SUMPRODUCT(--(AB14:AB16=""),--(AC14:AC16="Z"))</f>
        <v>0</v>
      </c>
      <c r="AC19" s="234"/>
      <c r="AD19" s="234"/>
    </row>
    <row r="20" spans="1:31" hidden="1" x14ac:dyDescent="0.25">
      <c r="B20" s="141"/>
    </row>
    <row r="21" spans="1:31" hidden="1" x14ac:dyDescent="0.25">
      <c r="B21" s="141"/>
    </row>
    <row r="22" spans="1:31" hidden="1" x14ac:dyDescent="0.25">
      <c r="B22" s="141"/>
    </row>
    <row r="23" spans="1:31" hidden="1" x14ac:dyDescent="0.25">
      <c r="B23" s="141"/>
    </row>
    <row r="24" spans="1:31" hidden="1" x14ac:dyDescent="0.25">
      <c r="B24" s="141"/>
    </row>
    <row r="25" spans="1:31" hidden="1" x14ac:dyDescent="0.25">
      <c r="B25" s="141"/>
    </row>
    <row r="26" spans="1:31" hidden="1" x14ac:dyDescent="0.25">
      <c r="B26" s="141"/>
    </row>
    <row r="27" spans="1:31" hidden="1" x14ac:dyDescent="0.25">
      <c r="B27" s="141"/>
    </row>
    <row r="28" spans="1:31" x14ac:dyDescent="0.25">
      <c r="B28" s="141"/>
    </row>
    <row r="29" spans="1:31" x14ac:dyDescent="0.25">
      <c r="B29" s="141"/>
    </row>
    <row r="30" spans="1:31" x14ac:dyDescent="0.25">
      <c r="B30" s="141"/>
    </row>
    <row r="31" spans="1:31" x14ac:dyDescent="0.25">
      <c r="B31" s="141"/>
    </row>
    <row r="32" spans="1:31" x14ac:dyDescent="0.25">
      <c r="B32" s="141"/>
    </row>
    <row r="33" spans="2:2" x14ac:dyDescent="0.25">
      <c r="B33" s="141"/>
    </row>
    <row r="34" spans="2:2" x14ac:dyDescent="0.25">
      <c r="B34" s="141"/>
    </row>
    <row r="36" spans="2:2" x14ac:dyDescent="0.25">
      <c r="B36" s="141"/>
    </row>
  </sheetData>
  <sheetProtection algorithmName="SHA-512" hashValue="cQap4kX5GFicCz1CrUDiuymLkVPCUkLrZttAGyrEbGEkNgvUPFWKCf4BGqTc7Dxv5o8h02X0q86NN1XKHXPGVA==" saltValue="5iPxle36QeIoybtxzoWefA==" spinCount="100000" sheet="1" objects="1" scenarios="1" formatCells="0" formatColumns="0" formatRows="0" sort="0" autoFilter="0"/>
  <mergeCells count="12">
    <mergeCell ref="D14:E14"/>
    <mergeCell ref="D15:E15"/>
    <mergeCell ref="D16:E16"/>
    <mergeCell ref="AB3:AD3"/>
    <mergeCell ref="AB4:AD4"/>
    <mergeCell ref="H7:N7"/>
    <mergeCell ref="D1:AD1"/>
    <mergeCell ref="V3:X3"/>
    <mergeCell ref="V4:X4"/>
    <mergeCell ref="Y3:AA3"/>
    <mergeCell ref="Y4:AA4"/>
    <mergeCell ref="D3:E4"/>
  </mergeCells>
  <conditionalFormatting sqref="V14:V16 Y14:Y16 AB14:AB16">
    <cfRule type="expression" dxfId="128" priority="3">
      <formula xml:space="preserve"> OR(AND(V14=0,V14&lt;&gt;"",W14&lt;&gt;"Z",W14&lt;&gt;""),AND(V14&gt;0,V14&lt;&gt;"",W14&lt;&gt;"W",W14&lt;&gt;""),AND(V14="", W14="W"))</formula>
    </cfRule>
  </conditionalFormatting>
  <conditionalFormatting sqref="W14:W16 Z14:Z16 AC14:AC16">
    <cfRule type="expression" dxfId="127" priority="2">
      <formula xml:space="preserve"> OR(AND(V14=0,V14&lt;&gt;"",W14&lt;&gt;"Z",W14&lt;&gt;""),AND(V14&gt;0,V14&lt;&gt;"",W14&lt;&gt;"W",W14&lt;&gt;""),AND(V14="", W14="W"))</formula>
    </cfRule>
  </conditionalFormatting>
  <conditionalFormatting sqref="X14:X16 AA14:AA16 AD14:AD16">
    <cfRule type="expression" dxfId="126" priority="1">
      <formula xml:space="preserve"> AND(OR(W14="X",W14="W"),X14="")</formula>
    </cfRule>
  </conditionalFormatting>
  <conditionalFormatting sqref="V16 Y16 AB16">
    <cfRule type="expression" dxfId="125" priority="4">
      <formula>OR(AND(W14="X",W15="X"),AND(W14="M",W15="M"))</formula>
    </cfRule>
    <cfRule type="expression" dxfId="124" priority="5">
      <formula>IF(OR(AND(V14="",W14=""),AND(V15="",W15=""),AND(W14="X",W15="X"),OR(W14="M",W15="M")),"",SUM(V14,V15)) &lt;&gt; V16</formula>
    </cfRule>
  </conditionalFormatting>
  <conditionalFormatting sqref="W16 Z16 AC16">
    <cfRule type="expression" dxfId="123" priority="6">
      <formula>OR(AND(W14="X",W15="X"),AND(W14="M",W15="M"))</formula>
    </cfRule>
    <cfRule type="expression" dxfId="122" priority="7">
      <formula>IF(AND(OR(AND(W14="M",W15="M"),AND(W14="X",W15="X")),SUM(V14,V15)=0,ISNUMBER(V16)),"",IF(OR(W14="M",W15="M"),"M",IF(AND(W14=W15,OR(W14="X",W14="W",W14="Z")),UPPER(W14),""))) &lt;&gt; W16</formula>
    </cfRule>
  </conditionalFormatting>
  <dataValidations count="4">
    <dataValidation allowBlank="1" showInputMessage="1" showErrorMessage="1" sqref="E18 G2:Q11 D17:E17 C19:E1048576 D14:D16 E2 C1:C18 AE1:XFD1048576 D5:E13 D1:D3 W2:X2 Z2:AA2 AC2:AD2 AC5:AD13 V17:AD1048576 G12:N16 V2:V13 G17:S1048576 F18:F1048576 F2:F12 R2:S16 T2:U1048576 AB2:AB13 Z5:AA13 Y2:Y13 W5:X13 Q12:Q16 A1:B1048576" xr:uid="{00000000-0002-0000-0C00-000000000000}"/>
    <dataValidation type="textLength" allowBlank="1" showInputMessage="1" showErrorMessage="1" errorTitle="Invalid input" error="The length of the text should be between 2 and 500 characters" sqref="X14:X16 AA14:AA16 AD14:AD16" xr:uid="{00000000-0002-0000-0C00-000001000000}">
      <formula1>2</formula1>
      <formula2>500</formula2>
    </dataValidation>
    <dataValidation type="list" allowBlank="1" showDropDown="1" showInputMessage="1" showErrorMessage="1" errorTitle="Invalid input" error="Please enter one of the following codes (capital letters only):_x000a_Z - Not applicable_x000a_M - Missing_x000a_X - Included in another category_x000a_W - Includes another category" sqref="W14:W16 Z14:Z16 AC14:AC16" xr:uid="{00000000-0002-0000-0C00-000002000000}">
      <formula1>"Z,M,X,W"</formula1>
    </dataValidation>
    <dataValidation type="decimal" operator="greaterThanOrEqual" allowBlank="1" showInputMessage="1" showErrorMessage="1" errorTitle="Invalid input" error="Please enter a numeric value" sqref="V14:V16 Y14:Y16 AB14:AB16" xr:uid="{00000000-0002-0000-0C00-000003000000}">
      <formula1>0</formula1>
    </dataValidation>
  </dataValidations>
  <pageMargins left="0.7" right="0.7" top="0.75" bottom="0.75" header="0.3" footer="0.3"/>
  <pageSetup scale="41" orientation="portrait" r:id="rId1"/>
  <headerFooter>
    <oddFooter>&amp;C&amp;P&amp;R&amp;F</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BW59"/>
  <sheetViews>
    <sheetView showGridLines="0" topLeftCell="C1" zoomScaleNormal="100" zoomScaleSheetLayoutView="100" workbookViewId="0">
      <pane xSplit="19" ySplit="13" topLeftCell="V14" activePane="bottomRight" state="frozen"/>
      <selection activeCell="X39" sqref="X39"/>
      <selection pane="topRight" activeCell="X39" sqref="X39"/>
      <selection pane="bottomLeft" activeCell="X39" sqref="X39"/>
      <selection pane="bottomRight" activeCell="V14" sqref="V14"/>
    </sheetView>
  </sheetViews>
  <sheetFormatPr defaultColWidth="9.140625" defaultRowHeight="15" x14ac:dyDescent="0.25"/>
  <cols>
    <col min="1" max="2" width="9.140625" style="141" hidden="1" customWidth="1"/>
    <col min="3" max="3" width="5.7109375" style="141" customWidth="1"/>
    <col min="4" max="5" width="9.140625" style="141"/>
    <col min="6" max="6" width="66.85546875" style="141" customWidth="1"/>
    <col min="7" max="7" width="7" style="141" hidden="1" customWidth="1"/>
    <col min="8" max="8" width="3" style="141" hidden="1" customWidth="1"/>
    <col min="9" max="9" width="7.5703125" style="141" hidden="1" customWidth="1"/>
    <col min="10" max="11" width="3" style="141" hidden="1" customWidth="1"/>
    <col min="12" max="12" width="7" style="141" hidden="1" customWidth="1"/>
    <col min="13" max="14" width="3" style="141" hidden="1" customWidth="1"/>
    <col min="15" max="15" width="5.140625" style="141" hidden="1" customWidth="1"/>
    <col min="16" max="16" width="16.42578125" style="141" hidden="1" customWidth="1"/>
    <col min="17" max="17" width="2.28515625" style="141" hidden="1" customWidth="1"/>
    <col min="18" max="20" width="3.28515625" style="141" hidden="1" customWidth="1"/>
    <col min="21" max="21" width="9.5703125" style="141" hidden="1" customWidth="1"/>
    <col min="22" max="22" width="12.7109375" style="141" customWidth="1"/>
    <col min="23" max="23" width="2.7109375" style="141" customWidth="1"/>
    <col min="24" max="24" width="5.7109375" style="141" customWidth="1"/>
    <col min="25" max="25" width="12.7109375" style="141" customWidth="1"/>
    <col min="26" max="26" width="2.7109375" style="141" customWidth="1"/>
    <col min="27" max="27" width="5.7109375" style="141" customWidth="1"/>
    <col min="28" max="28" width="12.7109375" style="141" customWidth="1"/>
    <col min="29" max="29" width="2.7109375" style="141" customWidth="1"/>
    <col min="30" max="31" width="5.7109375" style="141" customWidth="1"/>
    <col min="32" max="16384" width="9.140625" style="141"/>
  </cols>
  <sheetData>
    <row r="1" spans="1:75" s="398" customFormat="1" ht="45" customHeight="1" x14ac:dyDescent="0.25">
      <c r="A1" s="220" t="s">
        <v>139</v>
      </c>
      <c r="B1" s="221" t="s">
        <v>750</v>
      </c>
      <c r="C1" s="422"/>
      <c r="D1" s="521" t="s">
        <v>741</v>
      </c>
      <c r="E1" s="521"/>
      <c r="F1" s="521"/>
      <c r="G1" s="521"/>
      <c r="H1" s="521"/>
      <c r="I1" s="521"/>
      <c r="J1" s="521"/>
      <c r="K1" s="521"/>
      <c r="L1" s="521"/>
      <c r="M1" s="521"/>
      <c r="N1" s="521"/>
      <c r="O1" s="521"/>
      <c r="P1" s="521"/>
      <c r="Q1" s="521"/>
      <c r="R1" s="521"/>
      <c r="S1" s="521"/>
      <c r="T1" s="521"/>
      <c r="U1" s="521"/>
      <c r="V1" s="521"/>
      <c r="W1" s="521"/>
      <c r="X1" s="521"/>
      <c r="Y1" s="521"/>
      <c r="Z1" s="521"/>
      <c r="AA1" s="521"/>
      <c r="AB1" s="521"/>
      <c r="AC1" s="521"/>
      <c r="AD1" s="521"/>
      <c r="AE1" s="153"/>
      <c r="BI1" s="33"/>
      <c r="BJ1" s="33"/>
      <c r="BK1" s="33"/>
      <c r="BL1" s="33"/>
      <c r="BM1" s="33"/>
      <c r="BN1" s="33"/>
      <c r="BO1" s="33"/>
      <c r="BP1" s="33"/>
      <c r="BQ1" s="33"/>
      <c r="BR1" s="33"/>
      <c r="BS1" s="33"/>
      <c r="BT1" s="33"/>
      <c r="BU1" s="33"/>
      <c r="BV1" s="33"/>
      <c r="BW1" s="33"/>
    </row>
    <row r="2" spans="1:75" s="398" customFormat="1" ht="5.25" customHeight="1" x14ac:dyDescent="0.25">
      <c r="A2" s="220" t="s">
        <v>122</v>
      </c>
      <c r="B2" s="221" t="str">
        <f>VLOOKUP(VAL_A1!$B$2,VAL_Drop_Down_Lists!$A$3:$B$214,2,FALSE)</f>
        <v>_X</v>
      </c>
      <c r="C2" s="422"/>
      <c r="D2" s="423"/>
      <c r="E2" s="424"/>
      <c r="F2" s="424"/>
      <c r="G2" s="424"/>
      <c r="H2" s="424"/>
      <c r="I2" s="424"/>
      <c r="J2" s="424"/>
      <c r="K2" s="424"/>
      <c r="L2" s="424"/>
      <c r="M2" s="424"/>
      <c r="N2" s="424"/>
      <c r="O2" s="424"/>
      <c r="P2" s="424"/>
      <c r="Q2" s="424"/>
      <c r="R2" s="424"/>
      <c r="S2" s="424"/>
      <c r="T2" s="424"/>
      <c r="U2" s="424"/>
      <c r="V2" s="224"/>
      <c r="W2" s="224"/>
      <c r="X2" s="224"/>
      <c r="Y2" s="224"/>
      <c r="Z2" s="224"/>
      <c r="AA2" s="224"/>
      <c r="AB2" s="224"/>
      <c r="AC2" s="224"/>
      <c r="AD2" s="224"/>
      <c r="AE2" s="153"/>
      <c r="BI2" s="33"/>
      <c r="BJ2" s="33"/>
      <c r="BK2" s="33"/>
      <c r="BL2" s="33"/>
      <c r="BM2" s="33"/>
      <c r="BN2" s="33"/>
      <c r="BO2" s="33"/>
      <c r="BP2" s="33"/>
      <c r="BQ2" s="33"/>
      <c r="BR2" s="33"/>
      <c r="BS2" s="33"/>
      <c r="BT2" s="33"/>
      <c r="BU2" s="33"/>
      <c r="BV2" s="33"/>
      <c r="BW2" s="33"/>
    </row>
    <row r="3" spans="1:75" s="398" customFormat="1" ht="30" customHeight="1" x14ac:dyDescent="0.25">
      <c r="A3" s="220" t="s">
        <v>142</v>
      </c>
      <c r="B3" s="225" t="str">
        <f>IF(VAL_A1!$H$33&lt;&gt;"", YEAR(VAL_A1!$H$33),"")</f>
        <v/>
      </c>
      <c r="C3" s="422"/>
      <c r="D3" s="489" t="s">
        <v>4604</v>
      </c>
      <c r="E3" s="490"/>
      <c r="F3" s="499"/>
      <c r="G3" s="425"/>
      <c r="H3" s="425"/>
      <c r="I3" s="425"/>
      <c r="J3" s="425"/>
      <c r="K3" s="425"/>
      <c r="L3" s="425"/>
      <c r="M3" s="425"/>
      <c r="N3" s="425"/>
      <c r="O3" s="425"/>
      <c r="P3" s="425"/>
      <c r="Q3" s="425"/>
      <c r="R3" s="425"/>
      <c r="S3" s="425"/>
      <c r="T3" s="425"/>
      <c r="U3" s="425"/>
      <c r="V3" s="505" t="s">
        <v>19</v>
      </c>
      <c r="W3" s="506"/>
      <c r="X3" s="503"/>
      <c r="Y3" s="519" t="s">
        <v>618</v>
      </c>
      <c r="Z3" s="520"/>
      <c r="AA3" s="485"/>
      <c r="AB3" s="519" t="s">
        <v>619</v>
      </c>
      <c r="AC3" s="520"/>
      <c r="AD3" s="485"/>
      <c r="AE3" s="153"/>
      <c r="BI3" s="33"/>
      <c r="BJ3" s="33"/>
      <c r="BK3" s="33"/>
      <c r="BL3" s="33"/>
      <c r="BM3" s="33"/>
      <c r="BN3" s="33"/>
      <c r="BO3" s="33"/>
      <c r="BP3" s="33"/>
      <c r="BQ3" s="33"/>
      <c r="BR3" s="33"/>
      <c r="BS3" s="33"/>
      <c r="BT3" s="33"/>
      <c r="BU3" s="33"/>
      <c r="BV3" s="33"/>
      <c r="BW3" s="33"/>
    </row>
    <row r="4" spans="1:75" s="427" customFormat="1" ht="15" customHeight="1" x14ac:dyDescent="0.2">
      <c r="A4" s="220" t="s">
        <v>143</v>
      </c>
      <c r="B4" s="225" t="str">
        <f>IF(VAL_A1!$H$34&lt;&gt;"", YEAR(VAL_A1!$H$34),"")</f>
        <v/>
      </c>
      <c r="C4" s="422"/>
      <c r="D4" s="500"/>
      <c r="E4" s="531"/>
      <c r="F4" s="501"/>
      <c r="G4" s="305"/>
      <c r="H4" s="305"/>
      <c r="I4" s="305"/>
      <c r="J4" s="305"/>
      <c r="K4" s="305"/>
      <c r="L4" s="305"/>
      <c r="M4" s="305"/>
      <c r="N4" s="305"/>
      <c r="O4" s="305"/>
      <c r="P4" s="305"/>
      <c r="Q4" s="305"/>
      <c r="R4" s="305"/>
      <c r="S4" s="305"/>
      <c r="T4" s="305"/>
      <c r="U4" s="305"/>
      <c r="V4" s="505" t="s">
        <v>30</v>
      </c>
      <c r="W4" s="506"/>
      <c r="X4" s="503"/>
      <c r="Y4" s="505" t="s">
        <v>33</v>
      </c>
      <c r="Z4" s="506"/>
      <c r="AA4" s="503"/>
      <c r="AB4" s="505" t="s">
        <v>36</v>
      </c>
      <c r="AC4" s="506"/>
      <c r="AD4" s="503"/>
      <c r="AE4" s="426"/>
      <c r="BI4" s="34"/>
      <c r="BJ4" s="34"/>
      <c r="BK4" s="34"/>
      <c r="BL4" s="34"/>
      <c r="BM4" s="34"/>
      <c r="BN4" s="34"/>
      <c r="BO4" s="34"/>
      <c r="BP4" s="34"/>
      <c r="BQ4" s="34"/>
      <c r="BR4" s="34"/>
      <c r="BS4" s="34"/>
      <c r="BT4" s="34"/>
      <c r="BU4" s="34"/>
      <c r="BV4" s="34"/>
      <c r="BW4" s="34"/>
    </row>
    <row r="5" spans="1:75" s="427" customFormat="1" ht="15" hidden="1" customHeight="1" x14ac:dyDescent="0.2">
      <c r="A5" s="220" t="s">
        <v>196</v>
      </c>
      <c r="B5" s="221" t="s">
        <v>14</v>
      </c>
      <c r="C5" s="422"/>
      <c r="D5" s="305"/>
      <c r="E5" s="305"/>
      <c r="F5" s="305"/>
      <c r="G5" s="304"/>
      <c r="H5" s="304"/>
      <c r="I5" s="304"/>
      <c r="J5" s="304"/>
      <c r="K5" s="304"/>
      <c r="L5" s="304"/>
      <c r="M5" s="304"/>
      <c r="N5" s="304"/>
      <c r="O5" s="304"/>
      <c r="P5" s="304"/>
      <c r="Q5" s="304"/>
      <c r="R5" s="304"/>
      <c r="S5" s="304"/>
      <c r="T5" s="304"/>
      <c r="U5" s="304"/>
      <c r="V5" s="304"/>
      <c r="W5" s="304"/>
      <c r="X5" s="304"/>
      <c r="Y5" s="304"/>
      <c r="Z5" s="304"/>
      <c r="AA5" s="304"/>
      <c r="AB5" s="304"/>
      <c r="AC5" s="304"/>
      <c r="AD5" s="304"/>
      <c r="AE5" s="426"/>
      <c r="BI5" s="34"/>
      <c r="BJ5" s="34"/>
      <c r="BK5" s="34"/>
      <c r="BL5" s="34"/>
      <c r="BM5" s="34"/>
      <c r="BN5" s="34"/>
      <c r="BO5" s="34"/>
      <c r="BP5" s="34"/>
      <c r="BQ5" s="34"/>
      <c r="BR5" s="34"/>
      <c r="BS5" s="34"/>
      <c r="BT5" s="34"/>
      <c r="BU5" s="34"/>
      <c r="BV5" s="34"/>
      <c r="BW5" s="34"/>
    </row>
    <row r="6" spans="1:75" s="427" customFormat="1" ht="15" hidden="1" customHeight="1" x14ac:dyDescent="0.2">
      <c r="A6" s="220" t="s">
        <v>144</v>
      </c>
      <c r="B6" s="221"/>
      <c r="C6" s="422"/>
      <c r="D6" s="305"/>
      <c r="E6" s="305"/>
      <c r="F6" s="305"/>
      <c r="G6" s="304"/>
      <c r="H6" s="304"/>
      <c r="I6" s="304"/>
      <c r="J6" s="304"/>
      <c r="K6" s="304"/>
      <c r="L6" s="304"/>
      <c r="M6" s="304"/>
      <c r="N6" s="304"/>
      <c r="O6" s="304"/>
      <c r="P6" s="304"/>
      <c r="Q6" s="304"/>
      <c r="R6" s="304"/>
      <c r="S6" s="304"/>
      <c r="T6" s="304"/>
      <c r="U6" s="304" t="s">
        <v>134</v>
      </c>
      <c r="V6" s="229" t="s">
        <v>153</v>
      </c>
      <c r="W6" s="229"/>
      <c r="X6" s="229"/>
      <c r="Y6" s="229" t="s">
        <v>154</v>
      </c>
      <c r="Z6" s="229"/>
      <c r="AA6" s="229"/>
      <c r="AB6" s="229" t="s">
        <v>155</v>
      </c>
      <c r="AC6" s="229"/>
      <c r="AD6" s="229"/>
      <c r="AE6" s="426"/>
      <c r="BI6" s="34"/>
      <c r="BJ6" s="34"/>
      <c r="BK6" s="34"/>
      <c r="BL6" s="34"/>
      <c r="BM6" s="34"/>
      <c r="BN6" s="34"/>
      <c r="BO6" s="34"/>
      <c r="BP6" s="34"/>
      <c r="BQ6" s="34"/>
      <c r="BR6" s="34"/>
      <c r="BS6" s="34"/>
      <c r="BT6" s="34"/>
      <c r="BU6" s="34"/>
      <c r="BV6" s="34"/>
      <c r="BW6" s="34"/>
    </row>
    <row r="7" spans="1:75" s="427" customFormat="1" ht="15" hidden="1" customHeight="1" x14ac:dyDescent="0.2">
      <c r="A7" s="220" t="s">
        <v>136</v>
      </c>
      <c r="B7" s="225" t="str">
        <f>IF(VAL_A1!$H$34&lt;&gt;"", YEAR(VAL_A1!$H$34),"")</f>
        <v/>
      </c>
      <c r="C7" s="422"/>
      <c r="D7" s="305"/>
      <c r="E7" s="305"/>
      <c r="F7" s="305"/>
      <c r="G7" s="304"/>
      <c r="H7" s="304"/>
      <c r="I7" s="304"/>
      <c r="J7" s="304"/>
      <c r="K7" s="304"/>
      <c r="L7" s="304"/>
      <c r="M7" s="304"/>
      <c r="N7" s="217"/>
      <c r="O7" s="217"/>
      <c r="P7" s="217"/>
      <c r="Q7" s="217"/>
      <c r="R7" s="217"/>
      <c r="S7" s="217"/>
      <c r="T7" s="217"/>
      <c r="U7" s="217" t="s">
        <v>194</v>
      </c>
      <c r="V7" s="232" t="s">
        <v>14</v>
      </c>
      <c r="W7" s="232"/>
      <c r="X7" s="232"/>
      <c r="Y7" s="232" t="s">
        <v>14</v>
      </c>
      <c r="Z7" s="232"/>
      <c r="AA7" s="232"/>
      <c r="AB7" s="232" t="s">
        <v>14</v>
      </c>
      <c r="AC7" s="232"/>
      <c r="AD7" s="232"/>
      <c r="AE7" s="426"/>
      <c r="BI7" s="34"/>
      <c r="BJ7" s="34"/>
      <c r="BK7" s="34"/>
      <c r="BL7" s="34"/>
      <c r="BM7" s="34"/>
      <c r="BN7" s="34"/>
      <c r="BO7" s="34"/>
      <c r="BP7" s="34"/>
      <c r="BQ7" s="34"/>
      <c r="BR7" s="34"/>
      <c r="BS7" s="34"/>
      <c r="BT7" s="34"/>
      <c r="BU7" s="34"/>
      <c r="BV7" s="34"/>
      <c r="BW7" s="34"/>
    </row>
    <row r="8" spans="1:75" s="427" customFormat="1" ht="15" hidden="1" customHeight="1" x14ac:dyDescent="0.2">
      <c r="A8" s="220" t="s">
        <v>140</v>
      </c>
      <c r="B8" s="225" t="str">
        <f>IF(VAL_A1!$H$35&lt;&gt;"", YEAR(VAL_A1!$H$35),"")</f>
        <v/>
      </c>
      <c r="C8" s="422"/>
      <c r="D8" s="305"/>
      <c r="E8" s="305"/>
      <c r="F8" s="305"/>
      <c r="G8" s="304"/>
      <c r="H8" s="304"/>
      <c r="I8" s="304"/>
      <c r="J8" s="304"/>
      <c r="K8" s="304"/>
      <c r="L8" s="304"/>
      <c r="M8" s="304"/>
      <c r="N8" s="217"/>
      <c r="O8" s="217"/>
      <c r="P8" s="217"/>
      <c r="Q8" s="217"/>
      <c r="R8" s="217"/>
      <c r="S8" s="217"/>
      <c r="T8" s="217"/>
      <c r="U8" s="217" t="s">
        <v>195</v>
      </c>
      <c r="V8" s="232" t="s">
        <v>14</v>
      </c>
      <c r="W8" s="232"/>
      <c r="X8" s="232"/>
      <c r="Y8" s="232" t="s">
        <v>14</v>
      </c>
      <c r="Z8" s="232"/>
      <c r="AA8" s="232"/>
      <c r="AB8" s="232" t="s">
        <v>14</v>
      </c>
      <c r="AC8" s="232"/>
      <c r="AD8" s="232"/>
      <c r="AE8" s="426"/>
      <c r="BI8" s="34"/>
      <c r="BJ8" s="34"/>
      <c r="BK8" s="34"/>
      <c r="BL8" s="34"/>
      <c r="BM8" s="34"/>
      <c r="BN8" s="34"/>
      <c r="BO8" s="34"/>
      <c r="BP8" s="34"/>
      <c r="BQ8" s="34"/>
      <c r="BR8" s="34"/>
      <c r="BS8" s="34"/>
      <c r="BT8" s="34"/>
      <c r="BU8" s="34"/>
      <c r="BV8" s="34"/>
      <c r="BW8" s="34"/>
    </row>
    <row r="9" spans="1:75" s="427" customFormat="1" ht="15" hidden="1" customHeight="1" x14ac:dyDescent="0.2">
      <c r="A9" s="220" t="s">
        <v>141</v>
      </c>
      <c r="B9" s="221" t="s">
        <v>717</v>
      </c>
      <c r="C9" s="422"/>
      <c r="D9" s="305"/>
      <c r="E9" s="305"/>
      <c r="F9" s="305"/>
      <c r="G9" s="304"/>
      <c r="H9" s="304"/>
      <c r="I9" s="304"/>
      <c r="J9" s="304"/>
      <c r="K9" s="304"/>
      <c r="L9" s="304"/>
      <c r="M9" s="304"/>
      <c r="N9" s="217"/>
      <c r="O9" s="217"/>
      <c r="P9" s="217"/>
      <c r="Q9" s="217"/>
      <c r="R9" s="217"/>
      <c r="S9" s="217"/>
      <c r="T9" s="217"/>
      <c r="U9" s="217" t="s">
        <v>15</v>
      </c>
      <c r="V9" s="232" t="s">
        <v>14</v>
      </c>
      <c r="W9" s="232"/>
      <c r="X9" s="232"/>
      <c r="Y9" s="232" t="s">
        <v>14</v>
      </c>
      <c r="Z9" s="232"/>
      <c r="AA9" s="232"/>
      <c r="AB9" s="232" t="s">
        <v>14</v>
      </c>
      <c r="AC9" s="232"/>
      <c r="AD9" s="232"/>
      <c r="AE9" s="426"/>
      <c r="BI9" s="34"/>
      <c r="BJ9" s="34"/>
      <c r="BK9" s="34"/>
      <c r="BL9" s="34"/>
      <c r="BM9" s="34"/>
      <c r="BN9" s="34"/>
      <c r="BO9" s="34"/>
      <c r="BP9" s="34"/>
      <c r="BQ9" s="34"/>
      <c r="BR9" s="34"/>
      <c r="BS9" s="34"/>
      <c r="BT9" s="34"/>
      <c r="BU9" s="34"/>
      <c r="BV9" s="34"/>
      <c r="BW9" s="34"/>
    </row>
    <row r="10" spans="1:75" s="427" customFormat="1" ht="15" hidden="1" customHeight="1" x14ac:dyDescent="0.2">
      <c r="A10" s="220" t="s">
        <v>129</v>
      </c>
      <c r="B10" s="221">
        <v>0</v>
      </c>
      <c r="C10" s="422"/>
      <c r="D10" s="305"/>
      <c r="E10" s="305"/>
      <c r="F10" s="305"/>
      <c r="G10" s="304"/>
      <c r="H10" s="304"/>
      <c r="I10" s="304"/>
      <c r="J10" s="304"/>
      <c r="K10" s="304"/>
      <c r="L10" s="304"/>
      <c r="M10" s="304"/>
      <c r="N10" s="217"/>
      <c r="O10" s="217"/>
      <c r="P10" s="217"/>
      <c r="Q10" s="217"/>
      <c r="R10" s="217"/>
      <c r="S10" s="217"/>
      <c r="T10" s="217"/>
      <c r="U10" s="217"/>
      <c r="V10" s="304"/>
      <c r="W10" s="304"/>
      <c r="X10" s="304"/>
      <c r="Y10" s="304"/>
      <c r="Z10" s="304"/>
      <c r="AA10" s="304"/>
      <c r="AB10" s="304"/>
      <c r="AC10" s="304"/>
      <c r="AD10" s="304"/>
      <c r="AE10" s="426"/>
      <c r="BI10" s="34"/>
      <c r="BJ10" s="34"/>
      <c r="BK10" s="34"/>
      <c r="BL10" s="34"/>
      <c r="BM10" s="34"/>
      <c r="BN10" s="34"/>
      <c r="BO10" s="34"/>
      <c r="BP10" s="34"/>
      <c r="BQ10" s="34"/>
      <c r="BR10" s="34"/>
      <c r="BS10" s="34"/>
      <c r="BT10" s="34"/>
      <c r="BU10" s="34"/>
      <c r="BV10" s="34"/>
      <c r="BW10" s="34"/>
    </row>
    <row r="11" spans="1:75" s="427" customFormat="1" ht="15" hidden="1" customHeight="1" x14ac:dyDescent="0.2">
      <c r="A11" s="220" t="s">
        <v>131</v>
      </c>
      <c r="B11" s="221">
        <v>0</v>
      </c>
      <c r="C11" s="422"/>
      <c r="D11" s="305"/>
      <c r="E11" s="305"/>
      <c r="F11" s="305"/>
      <c r="G11" s="304"/>
      <c r="H11" s="304"/>
      <c r="I11" s="304"/>
      <c r="J11" s="304"/>
      <c r="K11" s="304"/>
      <c r="L11" s="304"/>
      <c r="M11" s="304"/>
      <c r="N11" s="217"/>
      <c r="O11" s="217"/>
      <c r="P11" s="217"/>
      <c r="Q11" s="217"/>
      <c r="R11" s="217"/>
      <c r="S11" s="217"/>
      <c r="T11" s="217"/>
      <c r="U11" s="217"/>
      <c r="V11" s="304"/>
      <c r="W11" s="304"/>
      <c r="X11" s="304"/>
      <c r="Y11" s="304"/>
      <c r="Z11" s="304"/>
      <c r="AA11" s="304"/>
      <c r="AB11" s="304"/>
      <c r="AC11" s="304"/>
      <c r="AD11" s="304"/>
      <c r="AE11" s="426"/>
      <c r="BI11" s="34"/>
      <c r="BJ11" s="34"/>
      <c r="BK11" s="34"/>
      <c r="BL11" s="34"/>
      <c r="BM11" s="34"/>
      <c r="BN11" s="34"/>
      <c r="BO11" s="34"/>
      <c r="BP11" s="34"/>
      <c r="BQ11" s="34"/>
      <c r="BR11" s="34"/>
      <c r="BS11" s="34"/>
      <c r="BT11" s="34"/>
      <c r="BU11" s="34"/>
      <c r="BV11" s="34"/>
      <c r="BW11" s="34"/>
    </row>
    <row r="12" spans="1:75" s="427" customFormat="1" ht="73.5" hidden="1" customHeight="1" x14ac:dyDescent="0.2">
      <c r="C12" s="422"/>
      <c r="D12" s="305"/>
      <c r="E12" s="305"/>
      <c r="F12" s="305"/>
      <c r="G12" s="428" t="s">
        <v>16</v>
      </c>
      <c r="H12" s="428" t="s">
        <v>43</v>
      </c>
      <c r="I12" s="428" t="s">
        <v>137</v>
      </c>
      <c r="J12" s="428" t="s">
        <v>44</v>
      </c>
      <c r="K12" s="428" t="s">
        <v>138</v>
      </c>
      <c r="L12" s="428" t="s">
        <v>45</v>
      </c>
      <c r="M12" s="428" t="s">
        <v>46</v>
      </c>
      <c r="N12" s="117" t="s">
        <v>135</v>
      </c>
      <c r="O12" s="120" t="s">
        <v>768</v>
      </c>
      <c r="P12" s="120" t="s">
        <v>769</v>
      </c>
      <c r="Q12" s="217"/>
      <c r="R12" s="217"/>
      <c r="S12" s="217"/>
      <c r="T12" s="217"/>
      <c r="U12" s="217"/>
      <c r="V12" s="304"/>
      <c r="W12" s="304"/>
      <c r="X12" s="304"/>
      <c r="Y12" s="304"/>
      <c r="Z12" s="304"/>
      <c r="AA12" s="304"/>
      <c r="AB12" s="304"/>
      <c r="AC12" s="304"/>
      <c r="AD12" s="304"/>
      <c r="AE12" s="426"/>
      <c r="BI12" s="34"/>
      <c r="BJ12" s="34"/>
      <c r="BK12" s="34"/>
      <c r="BL12" s="34"/>
      <c r="BM12" s="34"/>
      <c r="BN12" s="34"/>
      <c r="BO12" s="34"/>
      <c r="BP12" s="34"/>
      <c r="BQ12" s="34"/>
      <c r="BR12" s="34"/>
      <c r="BS12" s="34"/>
      <c r="BT12" s="34"/>
      <c r="BU12" s="34"/>
      <c r="BV12" s="34"/>
      <c r="BW12" s="34"/>
    </row>
    <row r="13" spans="1:75" s="427" customFormat="1" ht="3" customHeight="1" x14ac:dyDescent="0.2">
      <c r="C13" s="422"/>
      <c r="D13" s="305"/>
      <c r="E13" s="305"/>
      <c r="F13" s="305"/>
      <c r="G13" s="429"/>
      <c r="H13" s="429"/>
      <c r="I13" s="429"/>
      <c r="J13" s="429"/>
      <c r="K13" s="429"/>
      <c r="L13" s="429"/>
      <c r="M13" s="429"/>
      <c r="N13" s="129"/>
      <c r="O13" s="130"/>
      <c r="P13" s="130"/>
      <c r="Q13" s="129"/>
      <c r="R13" s="129"/>
      <c r="S13" s="129"/>
      <c r="T13" s="129"/>
      <c r="U13" s="72"/>
      <c r="V13" s="303"/>
      <c r="W13" s="303"/>
      <c r="X13" s="303"/>
      <c r="Y13" s="303"/>
      <c r="Z13" s="303"/>
      <c r="AA13" s="303"/>
      <c r="AB13" s="303"/>
      <c r="AC13" s="303"/>
      <c r="AD13" s="303"/>
      <c r="AE13" s="426"/>
      <c r="BI13" s="34"/>
      <c r="BJ13" s="34"/>
      <c r="BK13" s="34"/>
      <c r="BL13" s="34"/>
      <c r="BM13" s="34"/>
      <c r="BN13" s="34"/>
      <c r="BO13" s="34"/>
      <c r="BP13" s="34"/>
      <c r="BQ13" s="34"/>
      <c r="BR13" s="34"/>
      <c r="BS13" s="34"/>
      <c r="BT13" s="34"/>
      <c r="BU13" s="34"/>
      <c r="BV13" s="34"/>
      <c r="BW13" s="34"/>
    </row>
    <row r="14" spans="1:75" ht="21" customHeight="1" x14ac:dyDescent="0.25">
      <c r="C14" s="153"/>
      <c r="D14" s="487" t="s">
        <v>48</v>
      </c>
      <c r="E14" s="487"/>
      <c r="F14" s="430" t="s">
        <v>734</v>
      </c>
      <c r="G14" s="431" t="s">
        <v>4585</v>
      </c>
      <c r="H14" s="377" t="s">
        <v>717</v>
      </c>
      <c r="I14" s="377" t="s">
        <v>147</v>
      </c>
      <c r="J14" s="377" t="s">
        <v>717</v>
      </c>
      <c r="K14" s="401" t="s">
        <v>4586</v>
      </c>
      <c r="L14" s="377" t="s">
        <v>14</v>
      </c>
      <c r="M14" s="377" t="s">
        <v>717</v>
      </c>
      <c r="N14" s="94" t="s">
        <v>717</v>
      </c>
      <c r="O14" s="94" t="s">
        <v>717</v>
      </c>
      <c r="P14" s="118" t="s">
        <v>770</v>
      </c>
      <c r="Q14" s="118"/>
      <c r="R14" s="118"/>
      <c r="S14" s="118"/>
      <c r="T14" s="118"/>
      <c r="U14" s="102"/>
      <c r="V14" s="110"/>
      <c r="W14" s="125"/>
      <c r="X14" s="126"/>
      <c r="Y14" s="110"/>
      <c r="Z14" s="125"/>
      <c r="AA14" s="126"/>
      <c r="AB14" s="110"/>
      <c r="AC14" s="125"/>
      <c r="AD14" s="126"/>
      <c r="AE14" s="153"/>
      <c r="BI14" s="2"/>
      <c r="BJ14" s="2"/>
      <c r="BK14" s="2"/>
      <c r="BL14" s="2"/>
      <c r="BM14" s="2"/>
      <c r="BN14" s="2"/>
      <c r="BO14" s="2"/>
      <c r="BP14" s="2"/>
      <c r="BQ14" s="2"/>
      <c r="BR14" s="2"/>
      <c r="BS14" s="2"/>
      <c r="BT14" s="2"/>
      <c r="BU14" s="2"/>
      <c r="BV14" s="2"/>
      <c r="BW14" s="2"/>
    </row>
    <row r="15" spans="1:75" ht="21" customHeight="1" x14ac:dyDescent="0.25">
      <c r="C15" s="153"/>
      <c r="D15" s="487"/>
      <c r="E15" s="487"/>
      <c r="F15" s="430" t="s">
        <v>735</v>
      </c>
      <c r="G15" s="431" t="s">
        <v>4585</v>
      </c>
      <c r="H15" s="377" t="s">
        <v>717</v>
      </c>
      <c r="I15" s="377" t="s">
        <v>147</v>
      </c>
      <c r="J15" s="377" t="s">
        <v>717</v>
      </c>
      <c r="K15" s="401" t="s">
        <v>4586</v>
      </c>
      <c r="L15" s="377" t="s">
        <v>14</v>
      </c>
      <c r="M15" s="377" t="s">
        <v>717</v>
      </c>
      <c r="N15" s="94" t="s">
        <v>717</v>
      </c>
      <c r="O15" s="94" t="s">
        <v>717</v>
      </c>
      <c r="P15" s="118" t="s">
        <v>4587</v>
      </c>
      <c r="Q15" s="118"/>
      <c r="R15" s="118"/>
      <c r="S15" s="118"/>
      <c r="T15" s="118"/>
      <c r="U15" s="102"/>
      <c r="V15" s="110"/>
      <c r="W15" s="125"/>
      <c r="X15" s="126"/>
      <c r="Y15" s="110"/>
      <c r="Z15" s="125"/>
      <c r="AA15" s="126"/>
      <c r="AB15" s="110"/>
      <c r="AC15" s="125"/>
      <c r="AD15" s="126"/>
      <c r="AE15" s="153"/>
      <c r="BI15" s="2"/>
      <c r="BJ15" s="2"/>
      <c r="BK15" s="2"/>
      <c r="BL15" s="2"/>
      <c r="BM15" s="2"/>
      <c r="BN15" s="2"/>
      <c r="BO15" s="2"/>
      <c r="BP15" s="2"/>
      <c r="BQ15" s="2"/>
      <c r="BR15" s="2"/>
      <c r="BS15" s="2"/>
      <c r="BT15" s="2"/>
      <c r="BU15" s="2"/>
      <c r="BV15" s="2"/>
      <c r="BW15" s="2"/>
    </row>
    <row r="16" spans="1:75" ht="21" customHeight="1" x14ac:dyDescent="0.25">
      <c r="C16" s="153"/>
      <c r="D16" s="487"/>
      <c r="E16" s="487"/>
      <c r="F16" s="430" t="s">
        <v>733</v>
      </c>
      <c r="G16" s="431" t="s">
        <v>4585</v>
      </c>
      <c r="H16" s="377" t="s">
        <v>717</v>
      </c>
      <c r="I16" s="377" t="s">
        <v>147</v>
      </c>
      <c r="J16" s="377" t="s">
        <v>717</v>
      </c>
      <c r="K16" s="401" t="s">
        <v>4586</v>
      </c>
      <c r="L16" s="377" t="s">
        <v>14</v>
      </c>
      <c r="M16" s="377" t="s">
        <v>717</v>
      </c>
      <c r="N16" s="94" t="s">
        <v>717</v>
      </c>
      <c r="O16" s="94" t="s">
        <v>717</v>
      </c>
      <c r="P16" s="118" t="s">
        <v>4588</v>
      </c>
      <c r="Q16" s="118"/>
      <c r="R16" s="118"/>
      <c r="S16" s="118"/>
      <c r="T16" s="118"/>
      <c r="U16" s="102"/>
      <c r="V16" s="110"/>
      <c r="W16" s="125"/>
      <c r="X16" s="126"/>
      <c r="Y16" s="110"/>
      <c r="Z16" s="125"/>
      <c r="AA16" s="126"/>
      <c r="AB16" s="110"/>
      <c r="AC16" s="125"/>
      <c r="AD16" s="126"/>
      <c r="AE16" s="153"/>
      <c r="BI16" s="2"/>
      <c r="BJ16" s="2"/>
      <c r="BK16" s="2"/>
      <c r="BL16" s="2"/>
      <c r="BM16" s="2"/>
      <c r="BN16" s="2"/>
      <c r="BO16" s="2"/>
      <c r="BP16" s="2"/>
      <c r="BQ16" s="2"/>
      <c r="BR16" s="2"/>
      <c r="BS16" s="2"/>
      <c r="BT16" s="2"/>
      <c r="BU16" s="2"/>
      <c r="BV16" s="2"/>
      <c r="BW16" s="2"/>
    </row>
    <row r="17" spans="3:75" ht="21" customHeight="1" x14ac:dyDescent="0.25">
      <c r="C17" s="153"/>
      <c r="D17" s="487"/>
      <c r="E17" s="487"/>
      <c r="F17" s="430" t="s">
        <v>736</v>
      </c>
      <c r="G17" s="431" t="s">
        <v>4585</v>
      </c>
      <c r="H17" s="377" t="s">
        <v>717</v>
      </c>
      <c r="I17" s="377" t="s">
        <v>147</v>
      </c>
      <c r="J17" s="377" t="s">
        <v>717</v>
      </c>
      <c r="K17" s="401" t="s">
        <v>4586</v>
      </c>
      <c r="L17" s="377" t="s">
        <v>14</v>
      </c>
      <c r="M17" s="377" t="s">
        <v>717</v>
      </c>
      <c r="N17" s="94" t="s">
        <v>717</v>
      </c>
      <c r="O17" s="94" t="s">
        <v>717</v>
      </c>
      <c r="P17" s="118" t="s">
        <v>4589</v>
      </c>
      <c r="Q17" s="118"/>
      <c r="R17" s="118"/>
      <c r="S17" s="118"/>
      <c r="T17" s="118"/>
      <c r="U17" s="102"/>
      <c r="V17" s="110"/>
      <c r="W17" s="125"/>
      <c r="X17" s="126"/>
      <c r="Y17" s="110"/>
      <c r="Z17" s="125"/>
      <c r="AA17" s="126"/>
      <c r="AB17" s="110"/>
      <c r="AC17" s="125"/>
      <c r="AD17" s="126"/>
      <c r="AE17" s="153"/>
      <c r="BI17" s="2"/>
      <c r="BJ17" s="2"/>
      <c r="BK17" s="2"/>
      <c r="BL17" s="2"/>
      <c r="BM17" s="2"/>
      <c r="BN17" s="2"/>
      <c r="BO17" s="2"/>
      <c r="BP17" s="2"/>
      <c r="BQ17" s="2"/>
      <c r="BR17" s="2"/>
      <c r="BS17" s="2"/>
      <c r="BT17" s="2"/>
      <c r="BU17" s="2"/>
      <c r="BV17" s="2"/>
      <c r="BW17" s="2"/>
    </row>
    <row r="18" spans="3:75" ht="21" customHeight="1" x14ac:dyDescent="0.25">
      <c r="C18" s="153"/>
      <c r="D18" s="487"/>
      <c r="E18" s="487"/>
      <c r="F18" s="433" t="s">
        <v>737</v>
      </c>
      <c r="G18" s="431" t="s">
        <v>4585</v>
      </c>
      <c r="H18" s="377" t="s">
        <v>717</v>
      </c>
      <c r="I18" s="377" t="s">
        <v>147</v>
      </c>
      <c r="J18" s="377" t="s">
        <v>717</v>
      </c>
      <c r="K18" s="401" t="s">
        <v>4586</v>
      </c>
      <c r="L18" s="377" t="s">
        <v>14</v>
      </c>
      <c r="M18" s="377" t="s">
        <v>717</v>
      </c>
      <c r="N18" s="94" t="s">
        <v>717</v>
      </c>
      <c r="O18" s="94" t="s">
        <v>717</v>
      </c>
      <c r="P18" s="118" t="s">
        <v>4590</v>
      </c>
      <c r="Q18" s="118"/>
      <c r="R18" s="118"/>
      <c r="S18" s="118"/>
      <c r="T18" s="118"/>
      <c r="U18" s="103"/>
      <c r="V18" s="110"/>
      <c r="W18" s="125"/>
      <c r="X18" s="126"/>
      <c r="Y18" s="110"/>
      <c r="Z18" s="125"/>
      <c r="AA18" s="126"/>
      <c r="AB18" s="110"/>
      <c r="AC18" s="125"/>
      <c r="AD18" s="126"/>
      <c r="AE18" s="153"/>
      <c r="BI18" s="2"/>
      <c r="BJ18" s="2"/>
      <c r="BK18" s="2"/>
      <c r="BL18" s="2"/>
      <c r="BM18" s="2"/>
      <c r="BN18" s="2"/>
      <c r="BO18" s="2"/>
      <c r="BP18" s="2"/>
      <c r="BQ18" s="2"/>
      <c r="BR18" s="2"/>
      <c r="BS18" s="2"/>
      <c r="BT18" s="2"/>
      <c r="BU18" s="2"/>
      <c r="BV18" s="2"/>
      <c r="BW18" s="2"/>
    </row>
    <row r="19" spans="3:75" ht="21" customHeight="1" x14ac:dyDescent="0.25">
      <c r="C19" s="153"/>
      <c r="D19" s="487"/>
      <c r="E19" s="487"/>
      <c r="F19" s="434" t="s">
        <v>743</v>
      </c>
      <c r="G19" s="431" t="s">
        <v>4585</v>
      </c>
      <c r="H19" s="377" t="s">
        <v>717</v>
      </c>
      <c r="I19" s="377" t="s">
        <v>147</v>
      </c>
      <c r="J19" s="377" t="s">
        <v>717</v>
      </c>
      <c r="K19" s="401" t="s">
        <v>4586</v>
      </c>
      <c r="L19" s="377" t="s">
        <v>14</v>
      </c>
      <c r="M19" s="377" t="s">
        <v>717</v>
      </c>
      <c r="N19" s="94" t="s">
        <v>717</v>
      </c>
      <c r="O19" s="94" t="s">
        <v>717</v>
      </c>
      <c r="P19" s="118" t="s">
        <v>4591</v>
      </c>
      <c r="Q19" s="118"/>
      <c r="R19" s="118"/>
      <c r="S19" s="118"/>
      <c r="T19" s="118"/>
      <c r="U19" s="104"/>
      <c r="V19" s="110"/>
      <c r="W19" s="125"/>
      <c r="X19" s="126"/>
      <c r="Y19" s="110"/>
      <c r="Z19" s="125"/>
      <c r="AA19" s="126"/>
      <c r="AB19" s="110"/>
      <c r="AC19" s="125"/>
      <c r="AD19" s="126"/>
      <c r="AE19" s="153"/>
      <c r="BI19" s="2"/>
      <c r="BJ19" s="2"/>
      <c r="BK19" s="2"/>
      <c r="BL19" s="2"/>
      <c r="BM19" s="2"/>
      <c r="BN19" s="2"/>
      <c r="BO19" s="2"/>
      <c r="BP19" s="2"/>
      <c r="BQ19" s="2"/>
      <c r="BR19" s="2"/>
      <c r="BS19" s="2"/>
      <c r="BT19" s="2"/>
      <c r="BU19" s="2"/>
      <c r="BV19" s="2"/>
      <c r="BW19" s="2"/>
    </row>
    <row r="20" spans="3:75" ht="21" customHeight="1" x14ac:dyDescent="0.25">
      <c r="C20" s="153"/>
      <c r="D20" s="487"/>
      <c r="E20" s="487"/>
      <c r="F20" s="430" t="s">
        <v>738</v>
      </c>
      <c r="G20" s="431" t="s">
        <v>4585</v>
      </c>
      <c r="H20" s="377" t="s">
        <v>717</v>
      </c>
      <c r="I20" s="377" t="s">
        <v>147</v>
      </c>
      <c r="J20" s="377" t="s">
        <v>717</v>
      </c>
      <c r="K20" s="401" t="s">
        <v>4586</v>
      </c>
      <c r="L20" s="377" t="s">
        <v>14</v>
      </c>
      <c r="M20" s="377" t="s">
        <v>717</v>
      </c>
      <c r="N20" s="94" t="s">
        <v>717</v>
      </c>
      <c r="O20" s="94" t="s">
        <v>717</v>
      </c>
      <c r="P20" s="118" t="s">
        <v>4592</v>
      </c>
      <c r="Q20" s="118"/>
      <c r="R20" s="118"/>
      <c r="S20" s="118"/>
      <c r="T20" s="118"/>
      <c r="U20" s="102"/>
      <c r="V20" s="110"/>
      <c r="W20" s="125"/>
      <c r="X20" s="126"/>
      <c r="Y20" s="110"/>
      <c r="Z20" s="125"/>
      <c r="AA20" s="126"/>
      <c r="AB20" s="110"/>
      <c r="AC20" s="125"/>
      <c r="AD20" s="126"/>
      <c r="AE20" s="153"/>
      <c r="BI20" s="2"/>
      <c r="BJ20" s="2"/>
      <c r="BK20" s="2"/>
      <c r="BL20" s="2"/>
      <c r="BM20" s="2"/>
      <c r="BN20" s="2"/>
      <c r="BO20" s="2"/>
      <c r="BP20" s="2"/>
      <c r="BQ20" s="2"/>
      <c r="BR20" s="2"/>
      <c r="BS20" s="2"/>
      <c r="BT20" s="2"/>
      <c r="BU20" s="2"/>
      <c r="BV20" s="2"/>
      <c r="BW20" s="2"/>
    </row>
    <row r="21" spans="3:75" ht="21" customHeight="1" x14ac:dyDescent="0.25">
      <c r="C21" s="153"/>
      <c r="D21" s="487"/>
      <c r="E21" s="487"/>
      <c r="F21" s="433" t="s">
        <v>739</v>
      </c>
      <c r="G21" s="431" t="s">
        <v>4585</v>
      </c>
      <c r="H21" s="377" t="s">
        <v>717</v>
      </c>
      <c r="I21" s="377" t="s">
        <v>147</v>
      </c>
      <c r="J21" s="377" t="s">
        <v>717</v>
      </c>
      <c r="K21" s="401" t="s">
        <v>4586</v>
      </c>
      <c r="L21" s="377" t="s">
        <v>14</v>
      </c>
      <c r="M21" s="377" t="s">
        <v>717</v>
      </c>
      <c r="N21" s="94" t="s">
        <v>717</v>
      </c>
      <c r="O21" s="94" t="s">
        <v>717</v>
      </c>
      <c r="P21" s="118" t="s">
        <v>4593</v>
      </c>
      <c r="Q21" s="118"/>
      <c r="R21" s="118"/>
      <c r="S21" s="118"/>
      <c r="T21" s="118"/>
      <c r="U21" s="103"/>
      <c r="V21" s="110"/>
      <c r="W21" s="125"/>
      <c r="X21" s="126"/>
      <c r="Y21" s="110"/>
      <c r="Z21" s="125"/>
      <c r="AA21" s="126"/>
      <c r="AB21" s="110"/>
      <c r="AC21" s="125"/>
      <c r="AD21" s="126"/>
      <c r="AE21" s="153"/>
      <c r="BI21" s="2"/>
      <c r="BJ21" s="2"/>
      <c r="BK21" s="2"/>
      <c r="BL21" s="2"/>
      <c r="BM21" s="2"/>
      <c r="BN21" s="2"/>
      <c r="BO21" s="2"/>
      <c r="BP21" s="2"/>
      <c r="BQ21" s="2"/>
      <c r="BR21" s="2"/>
      <c r="BS21" s="2"/>
      <c r="BT21" s="2"/>
      <c r="BU21" s="2"/>
      <c r="BV21" s="2"/>
      <c r="BW21" s="2"/>
    </row>
    <row r="22" spans="3:75" ht="21" customHeight="1" x14ac:dyDescent="0.25">
      <c r="C22" s="153"/>
      <c r="D22" s="487"/>
      <c r="E22" s="487"/>
      <c r="F22" s="430" t="s">
        <v>725</v>
      </c>
      <c r="G22" s="431" t="s">
        <v>4585</v>
      </c>
      <c r="H22" s="377" t="s">
        <v>717</v>
      </c>
      <c r="I22" s="377" t="s">
        <v>147</v>
      </c>
      <c r="J22" s="377" t="s">
        <v>717</v>
      </c>
      <c r="K22" s="401" t="s">
        <v>4586</v>
      </c>
      <c r="L22" s="377" t="s">
        <v>14</v>
      </c>
      <c r="M22" s="377" t="s">
        <v>717</v>
      </c>
      <c r="N22" s="94" t="s">
        <v>717</v>
      </c>
      <c r="O22" s="94" t="s">
        <v>717</v>
      </c>
      <c r="P22" s="118" t="s">
        <v>4594</v>
      </c>
      <c r="Q22" s="118"/>
      <c r="R22" s="118"/>
      <c r="S22" s="118"/>
      <c r="T22" s="118"/>
      <c r="U22" s="102"/>
      <c r="V22" s="110"/>
      <c r="W22" s="125"/>
      <c r="X22" s="126"/>
      <c r="Y22" s="110"/>
      <c r="Z22" s="125"/>
      <c r="AA22" s="126"/>
      <c r="AB22" s="110"/>
      <c r="AC22" s="125"/>
      <c r="AD22" s="126"/>
      <c r="AE22" s="153"/>
      <c r="BI22" s="2"/>
      <c r="BJ22" s="2"/>
      <c r="BK22" s="2"/>
      <c r="BL22" s="2"/>
      <c r="BM22" s="2"/>
      <c r="BN22" s="2"/>
      <c r="BO22" s="2"/>
      <c r="BP22" s="2"/>
      <c r="BQ22" s="2"/>
      <c r="BR22" s="2"/>
      <c r="BS22" s="2"/>
      <c r="BT22" s="2"/>
      <c r="BU22" s="2"/>
      <c r="BV22" s="2"/>
      <c r="BW22" s="2"/>
    </row>
    <row r="23" spans="3:75" ht="21" customHeight="1" x14ac:dyDescent="0.25">
      <c r="C23" s="153"/>
      <c r="D23" s="487"/>
      <c r="E23" s="487"/>
      <c r="F23" s="430" t="s">
        <v>726</v>
      </c>
      <c r="G23" s="431" t="s">
        <v>4585</v>
      </c>
      <c r="H23" s="377" t="s">
        <v>717</v>
      </c>
      <c r="I23" s="377" t="s">
        <v>147</v>
      </c>
      <c r="J23" s="377" t="s">
        <v>717</v>
      </c>
      <c r="K23" s="401" t="s">
        <v>4586</v>
      </c>
      <c r="L23" s="377" t="s">
        <v>14</v>
      </c>
      <c r="M23" s="377" t="s">
        <v>717</v>
      </c>
      <c r="N23" s="94" t="s">
        <v>717</v>
      </c>
      <c r="O23" s="94" t="s">
        <v>717</v>
      </c>
      <c r="P23" s="118" t="s">
        <v>4595</v>
      </c>
      <c r="Q23" s="118"/>
      <c r="R23" s="118"/>
      <c r="S23" s="118"/>
      <c r="T23" s="118"/>
      <c r="U23" s="102"/>
      <c r="V23" s="110"/>
      <c r="W23" s="125"/>
      <c r="X23" s="126"/>
      <c r="Y23" s="110"/>
      <c r="Z23" s="125"/>
      <c r="AA23" s="126"/>
      <c r="AB23" s="110"/>
      <c r="AC23" s="125"/>
      <c r="AD23" s="126"/>
      <c r="AE23" s="153"/>
      <c r="BI23" s="2"/>
      <c r="BJ23" s="2"/>
      <c r="BK23" s="2"/>
      <c r="BL23" s="2"/>
      <c r="BM23" s="2"/>
      <c r="BN23" s="2"/>
      <c r="BO23" s="2"/>
      <c r="BP23" s="2"/>
      <c r="BQ23" s="2"/>
      <c r="BR23" s="2"/>
      <c r="BS23" s="2"/>
      <c r="BT23" s="2"/>
      <c r="BU23" s="2"/>
      <c r="BV23" s="2"/>
      <c r="BW23" s="2"/>
    </row>
    <row r="24" spans="3:75" ht="21" customHeight="1" x14ac:dyDescent="0.25">
      <c r="C24" s="153"/>
      <c r="D24" s="487"/>
      <c r="E24" s="487"/>
      <c r="F24" s="430" t="s">
        <v>727</v>
      </c>
      <c r="G24" s="431" t="s">
        <v>4585</v>
      </c>
      <c r="H24" s="377" t="s">
        <v>717</v>
      </c>
      <c r="I24" s="377" t="s">
        <v>147</v>
      </c>
      <c r="J24" s="377" t="s">
        <v>717</v>
      </c>
      <c r="K24" s="401" t="s">
        <v>4586</v>
      </c>
      <c r="L24" s="377" t="s">
        <v>14</v>
      </c>
      <c r="M24" s="377" t="s">
        <v>717</v>
      </c>
      <c r="N24" s="94" t="s">
        <v>717</v>
      </c>
      <c r="O24" s="94" t="s">
        <v>717</v>
      </c>
      <c r="P24" s="118" t="s">
        <v>771</v>
      </c>
      <c r="Q24" s="118"/>
      <c r="R24" s="118"/>
      <c r="S24" s="118"/>
      <c r="T24" s="118"/>
      <c r="U24" s="102"/>
      <c r="V24" s="110"/>
      <c r="W24" s="125"/>
      <c r="X24" s="126"/>
      <c r="Y24" s="110"/>
      <c r="Z24" s="125"/>
      <c r="AA24" s="126"/>
      <c r="AB24" s="110"/>
      <c r="AC24" s="125"/>
      <c r="AD24" s="126"/>
      <c r="AE24" s="153"/>
      <c r="BI24" s="2"/>
      <c r="BJ24" s="2"/>
      <c r="BK24" s="2"/>
      <c r="BL24" s="2"/>
      <c r="BM24" s="2"/>
      <c r="BN24" s="2"/>
      <c r="BO24" s="2"/>
      <c r="BP24" s="2"/>
      <c r="BQ24" s="2"/>
      <c r="BR24" s="2"/>
      <c r="BS24" s="2"/>
      <c r="BT24" s="2"/>
      <c r="BU24" s="2"/>
      <c r="BV24" s="2"/>
      <c r="BW24" s="2"/>
    </row>
    <row r="25" spans="3:75" ht="3" customHeight="1" x14ac:dyDescent="0.25">
      <c r="C25" s="153"/>
      <c r="D25" s="153"/>
      <c r="E25" s="153"/>
      <c r="F25" s="153"/>
      <c r="G25" s="153"/>
      <c r="H25" s="153"/>
      <c r="I25" s="153"/>
      <c r="J25" s="153"/>
      <c r="K25" s="153"/>
      <c r="L25" s="153"/>
      <c r="M25" s="153"/>
      <c r="N25" s="44"/>
      <c r="O25" s="44"/>
      <c r="P25" s="44"/>
      <c r="Q25" s="44"/>
      <c r="R25" s="44"/>
      <c r="S25" s="44"/>
      <c r="T25" s="44"/>
      <c r="U25" s="44"/>
      <c r="V25" s="153"/>
      <c r="W25" s="153"/>
      <c r="X25" s="153"/>
      <c r="Y25" s="153"/>
      <c r="Z25" s="153"/>
      <c r="AA25" s="153"/>
      <c r="AB25" s="153"/>
      <c r="AC25" s="153"/>
      <c r="AD25" s="153"/>
      <c r="AE25" s="153"/>
      <c r="BI25" s="2"/>
      <c r="BJ25" s="2"/>
      <c r="BK25" s="2"/>
      <c r="BL25" s="2"/>
      <c r="BM25" s="2"/>
      <c r="BN25" s="2"/>
      <c r="BO25" s="2"/>
      <c r="BP25" s="2"/>
      <c r="BQ25" s="2"/>
      <c r="BR25" s="2"/>
      <c r="BS25" s="2"/>
      <c r="BT25" s="2"/>
      <c r="BU25" s="2"/>
      <c r="BV25" s="2"/>
      <c r="BW25" s="2"/>
    </row>
    <row r="26" spans="3:75" ht="21" customHeight="1" x14ac:dyDescent="0.25">
      <c r="C26" s="153"/>
      <c r="D26" s="487" t="s">
        <v>50</v>
      </c>
      <c r="E26" s="487"/>
      <c r="F26" s="430" t="s">
        <v>734</v>
      </c>
      <c r="G26" s="431" t="s">
        <v>4585</v>
      </c>
      <c r="H26" s="377" t="s">
        <v>717</v>
      </c>
      <c r="I26" s="377" t="s">
        <v>148</v>
      </c>
      <c r="J26" s="377" t="s">
        <v>717</v>
      </c>
      <c r="K26" s="401" t="s">
        <v>4586</v>
      </c>
      <c r="L26" s="377" t="s">
        <v>14</v>
      </c>
      <c r="M26" s="377" t="s">
        <v>717</v>
      </c>
      <c r="N26" s="94" t="s">
        <v>717</v>
      </c>
      <c r="O26" s="94" t="s">
        <v>717</v>
      </c>
      <c r="P26" s="118" t="s">
        <v>770</v>
      </c>
      <c r="Q26" s="118"/>
      <c r="R26" s="118"/>
      <c r="S26" s="118"/>
      <c r="T26" s="118"/>
      <c r="U26" s="102"/>
      <c r="V26" s="110"/>
      <c r="W26" s="125"/>
      <c r="X26" s="126"/>
      <c r="Y26" s="110"/>
      <c r="Z26" s="125"/>
      <c r="AA26" s="126"/>
      <c r="AB26" s="110"/>
      <c r="AC26" s="125"/>
      <c r="AD26" s="126"/>
      <c r="AE26" s="153"/>
      <c r="BI26" s="2"/>
      <c r="BJ26" s="2"/>
      <c r="BK26" s="2"/>
      <c r="BL26" s="2"/>
      <c r="BM26" s="2"/>
      <c r="BN26" s="2"/>
      <c r="BO26" s="2"/>
      <c r="BP26" s="2"/>
      <c r="BQ26" s="2"/>
      <c r="BR26" s="2"/>
      <c r="BS26" s="2"/>
      <c r="BT26" s="2"/>
      <c r="BU26" s="2"/>
      <c r="BV26" s="2"/>
      <c r="BW26" s="2"/>
    </row>
    <row r="27" spans="3:75" ht="21" customHeight="1" x14ac:dyDescent="0.25">
      <c r="C27" s="153"/>
      <c r="D27" s="487"/>
      <c r="E27" s="487"/>
      <c r="F27" s="430" t="s">
        <v>735</v>
      </c>
      <c r="G27" s="431" t="s">
        <v>4585</v>
      </c>
      <c r="H27" s="377" t="s">
        <v>717</v>
      </c>
      <c r="I27" s="377" t="s">
        <v>148</v>
      </c>
      <c r="J27" s="377" t="s">
        <v>717</v>
      </c>
      <c r="K27" s="401" t="s">
        <v>4586</v>
      </c>
      <c r="L27" s="377" t="s">
        <v>14</v>
      </c>
      <c r="M27" s="377" t="s">
        <v>717</v>
      </c>
      <c r="N27" s="94" t="s">
        <v>717</v>
      </c>
      <c r="O27" s="94" t="s">
        <v>717</v>
      </c>
      <c r="P27" s="118" t="s">
        <v>4587</v>
      </c>
      <c r="Q27" s="118"/>
      <c r="R27" s="118"/>
      <c r="S27" s="118"/>
      <c r="T27" s="118"/>
      <c r="U27" s="102"/>
      <c r="V27" s="110"/>
      <c r="W27" s="125"/>
      <c r="X27" s="126"/>
      <c r="Y27" s="110"/>
      <c r="Z27" s="125"/>
      <c r="AA27" s="126"/>
      <c r="AB27" s="110"/>
      <c r="AC27" s="125"/>
      <c r="AD27" s="126"/>
      <c r="AE27" s="153"/>
      <c r="BI27" s="2"/>
      <c r="BJ27" s="2"/>
      <c r="BK27" s="2"/>
      <c r="BL27" s="2"/>
      <c r="BM27" s="2"/>
      <c r="BN27" s="2"/>
      <c r="BO27" s="2"/>
      <c r="BP27" s="2"/>
      <c r="BQ27" s="2"/>
      <c r="BR27" s="2"/>
      <c r="BS27" s="2"/>
      <c r="BT27" s="2"/>
      <c r="BU27" s="2"/>
      <c r="BV27" s="2"/>
      <c r="BW27" s="2"/>
    </row>
    <row r="28" spans="3:75" ht="21" customHeight="1" x14ac:dyDescent="0.25">
      <c r="C28" s="153"/>
      <c r="D28" s="487"/>
      <c r="E28" s="487"/>
      <c r="F28" s="430" t="s">
        <v>733</v>
      </c>
      <c r="G28" s="431" t="s">
        <v>4585</v>
      </c>
      <c r="H28" s="377" t="s">
        <v>717</v>
      </c>
      <c r="I28" s="377" t="s">
        <v>148</v>
      </c>
      <c r="J28" s="377" t="s">
        <v>717</v>
      </c>
      <c r="K28" s="401" t="s">
        <v>4586</v>
      </c>
      <c r="L28" s="377" t="s">
        <v>14</v>
      </c>
      <c r="M28" s="377" t="s">
        <v>717</v>
      </c>
      <c r="N28" s="94" t="s">
        <v>717</v>
      </c>
      <c r="O28" s="94" t="s">
        <v>717</v>
      </c>
      <c r="P28" s="118" t="s">
        <v>4588</v>
      </c>
      <c r="Q28" s="118"/>
      <c r="R28" s="118"/>
      <c r="S28" s="118"/>
      <c r="T28" s="118"/>
      <c r="U28" s="102"/>
      <c r="V28" s="110"/>
      <c r="W28" s="125"/>
      <c r="X28" s="126"/>
      <c r="Y28" s="110"/>
      <c r="Z28" s="125"/>
      <c r="AA28" s="126"/>
      <c r="AB28" s="110"/>
      <c r="AC28" s="125"/>
      <c r="AD28" s="126"/>
      <c r="AE28" s="153"/>
      <c r="BI28" s="2"/>
      <c r="BJ28" s="2"/>
      <c r="BK28" s="2"/>
      <c r="BL28" s="2"/>
      <c r="BM28" s="2"/>
      <c r="BN28" s="2"/>
      <c r="BO28" s="2"/>
      <c r="BP28" s="2"/>
      <c r="BQ28" s="2"/>
      <c r="BR28" s="2"/>
      <c r="BS28" s="2"/>
      <c r="BT28" s="2"/>
      <c r="BU28" s="2"/>
      <c r="BV28" s="2"/>
      <c r="BW28" s="2"/>
    </row>
    <row r="29" spans="3:75" ht="21" customHeight="1" x14ac:dyDescent="0.25">
      <c r="C29" s="153"/>
      <c r="D29" s="487"/>
      <c r="E29" s="487"/>
      <c r="F29" s="430" t="s">
        <v>736</v>
      </c>
      <c r="G29" s="431" t="s">
        <v>4585</v>
      </c>
      <c r="H29" s="377" t="s">
        <v>717</v>
      </c>
      <c r="I29" s="377" t="s">
        <v>148</v>
      </c>
      <c r="J29" s="377" t="s">
        <v>717</v>
      </c>
      <c r="K29" s="401" t="s">
        <v>4586</v>
      </c>
      <c r="L29" s="377" t="s">
        <v>14</v>
      </c>
      <c r="M29" s="377" t="s">
        <v>717</v>
      </c>
      <c r="N29" s="94" t="s">
        <v>717</v>
      </c>
      <c r="O29" s="94" t="s">
        <v>717</v>
      </c>
      <c r="P29" s="118" t="s">
        <v>4589</v>
      </c>
      <c r="Q29" s="118"/>
      <c r="R29" s="118"/>
      <c r="S29" s="118"/>
      <c r="T29" s="118"/>
      <c r="U29" s="102"/>
      <c r="V29" s="110"/>
      <c r="W29" s="125"/>
      <c r="X29" s="126"/>
      <c r="Y29" s="110"/>
      <c r="Z29" s="125"/>
      <c r="AA29" s="126"/>
      <c r="AB29" s="110"/>
      <c r="AC29" s="125"/>
      <c r="AD29" s="126"/>
      <c r="AE29" s="153"/>
      <c r="BI29" s="2"/>
      <c r="BJ29" s="2"/>
      <c r="BK29" s="2"/>
      <c r="BL29" s="2"/>
      <c r="BM29" s="2"/>
      <c r="BN29" s="2"/>
      <c r="BO29" s="2"/>
      <c r="BP29" s="2"/>
      <c r="BQ29" s="2"/>
      <c r="BR29" s="2"/>
      <c r="BS29" s="2"/>
      <c r="BT29" s="2"/>
      <c r="BU29" s="2"/>
      <c r="BV29" s="2"/>
      <c r="BW29" s="2"/>
    </row>
    <row r="30" spans="3:75" ht="21" customHeight="1" x14ac:dyDescent="0.25">
      <c r="C30" s="153"/>
      <c r="D30" s="487"/>
      <c r="E30" s="487"/>
      <c r="F30" s="433" t="s">
        <v>737</v>
      </c>
      <c r="G30" s="431" t="s">
        <v>4585</v>
      </c>
      <c r="H30" s="377" t="s">
        <v>717</v>
      </c>
      <c r="I30" s="377" t="s">
        <v>148</v>
      </c>
      <c r="J30" s="377" t="s">
        <v>717</v>
      </c>
      <c r="K30" s="401" t="s">
        <v>4586</v>
      </c>
      <c r="L30" s="377" t="s">
        <v>14</v>
      </c>
      <c r="M30" s="377" t="s">
        <v>717</v>
      </c>
      <c r="N30" s="94" t="s">
        <v>717</v>
      </c>
      <c r="O30" s="94" t="s">
        <v>717</v>
      </c>
      <c r="P30" s="118" t="s">
        <v>4590</v>
      </c>
      <c r="Q30" s="118"/>
      <c r="R30" s="118"/>
      <c r="S30" s="118"/>
      <c r="T30" s="118"/>
      <c r="U30" s="103"/>
      <c r="V30" s="110"/>
      <c r="W30" s="125"/>
      <c r="X30" s="126"/>
      <c r="Y30" s="110"/>
      <c r="Z30" s="125"/>
      <c r="AA30" s="126"/>
      <c r="AB30" s="110"/>
      <c r="AC30" s="125"/>
      <c r="AD30" s="126"/>
      <c r="AE30" s="153"/>
      <c r="BI30" s="2"/>
      <c r="BJ30" s="2"/>
      <c r="BK30" s="2"/>
      <c r="BL30" s="2"/>
      <c r="BM30" s="2"/>
      <c r="BN30" s="2"/>
      <c r="BO30" s="2"/>
      <c r="BP30" s="2"/>
      <c r="BQ30" s="2"/>
      <c r="BR30" s="2"/>
      <c r="BS30" s="2"/>
      <c r="BT30" s="2"/>
      <c r="BU30" s="2"/>
      <c r="BV30" s="2"/>
      <c r="BW30" s="2"/>
    </row>
    <row r="31" spans="3:75" ht="21" customHeight="1" x14ac:dyDescent="0.25">
      <c r="C31" s="153"/>
      <c r="D31" s="487"/>
      <c r="E31" s="487"/>
      <c r="F31" s="434" t="s">
        <v>743</v>
      </c>
      <c r="G31" s="431" t="s">
        <v>4585</v>
      </c>
      <c r="H31" s="377" t="s">
        <v>717</v>
      </c>
      <c r="I31" s="377" t="s">
        <v>148</v>
      </c>
      <c r="J31" s="377" t="s">
        <v>717</v>
      </c>
      <c r="K31" s="401" t="s">
        <v>4586</v>
      </c>
      <c r="L31" s="377" t="s">
        <v>14</v>
      </c>
      <c r="M31" s="377" t="s">
        <v>717</v>
      </c>
      <c r="N31" s="94" t="s">
        <v>717</v>
      </c>
      <c r="O31" s="94" t="s">
        <v>717</v>
      </c>
      <c r="P31" s="118" t="s">
        <v>4591</v>
      </c>
      <c r="Q31" s="118"/>
      <c r="R31" s="118"/>
      <c r="S31" s="118"/>
      <c r="T31" s="118"/>
      <c r="U31" s="104"/>
      <c r="V31" s="110"/>
      <c r="W31" s="125"/>
      <c r="X31" s="126"/>
      <c r="Y31" s="110"/>
      <c r="Z31" s="125"/>
      <c r="AA31" s="126"/>
      <c r="AB31" s="110"/>
      <c r="AC31" s="125"/>
      <c r="AD31" s="126"/>
      <c r="AE31" s="153"/>
      <c r="BI31" s="2"/>
      <c r="BJ31" s="2"/>
      <c r="BK31" s="2"/>
      <c r="BL31" s="2"/>
      <c r="BM31" s="2"/>
      <c r="BN31" s="2"/>
      <c r="BO31" s="2"/>
      <c r="BP31" s="2"/>
      <c r="BQ31" s="2"/>
      <c r="BR31" s="2"/>
      <c r="BS31" s="2"/>
      <c r="BT31" s="2"/>
      <c r="BU31" s="2"/>
      <c r="BV31" s="2"/>
      <c r="BW31" s="2"/>
    </row>
    <row r="32" spans="3:75" ht="21" customHeight="1" x14ac:dyDescent="0.25">
      <c r="C32" s="153"/>
      <c r="D32" s="487"/>
      <c r="E32" s="487"/>
      <c r="F32" s="430" t="s">
        <v>738</v>
      </c>
      <c r="G32" s="431" t="s">
        <v>4585</v>
      </c>
      <c r="H32" s="377" t="s">
        <v>717</v>
      </c>
      <c r="I32" s="377" t="s">
        <v>148</v>
      </c>
      <c r="J32" s="377" t="s">
        <v>717</v>
      </c>
      <c r="K32" s="401" t="s">
        <v>4586</v>
      </c>
      <c r="L32" s="377" t="s">
        <v>14</v>
      </c>
      <c r="M32" s="377" t="s">
        <v>717</v>
      </c>
      <c r="N32" s="94" t="s">
        <v>717</v>
      </c>
      <c r="O32" s="94" t="s">
        <v>717</v>
      </c>
      <c r="P32" s="118" t="s">
        <v>4592</v>
      </c>
      <c r="Q32" s="118"/>
      <c r="R32" s="118"/>
      <c r="S32" s="118"/>
      <c r="T32" s="118"/>
      <c r="U32" s="102"/>
      <c r="V32" s="110"/>
      <c r="W32" s="125"/>
      <c r="X32" s="126"/>
      <c r="Y32" s="110"/>
      <c r="Z32" s="125"/>
      <c r="AA32" s="126"/>
      <c r="AB32" s="110"/>
      <c r="AC32" s="125"/>
      <c r="AD32" s="126"/>
      <c r="AE32" s="153"/>
      <c r="BI32" s="2"/>
      <c r="BJ32" s="2"/>
      <c r="BK32" s="2"/>
      <c r="BL32" s="2"/>
      <c r="BM32" s="2"/>
      <c r="BN32" s="2"/>
      <c r="BO32" s="2"/>
      <c r="BP32" s="2"/>
      <c r="BQ32" s="2"/>
      <c r="BR32" s="2"/>
      <c r="BS32" s="2"/>
      <c r="BT32" s="2"/>
      <c r="BU32" s="2"/>
      <c r="BV32" s="2"/>
      <c r="BW32" s="2"/>
    </row>
    <row r="33" spans="3:75" ht="21" customHeight="1" x14ac:dyDescent="0.25">
      <c r="C33" s="153"/>
      <c r="D33" s="487"/>
      <c r="E33" s="487"/>
      <c r="F33" s="433" t="s">
        <v>739</v>
      </c>
      <c r="G33" s="431" t="s">
        <v>4585</v>
      </c>
      <c r="H33" s="377" t="s">
        <v>717</v>
      </c>
      <c r="I33" s="377" t="s">
        <v>148</v>
      </c>
      <c r="J33" s="377" t="s">
        <v>717</v>
      </c>
      <c r="K33" s="401" t="s">
        <v>4586</v>
      </c>
      <c r="L33" s="377" t="s">
        <v>14</v>
      </c>
      <c r="M33" s="377" t="s">
        <v>717</v>
      </c>
      <c r="N33" s="94" t="s">
        <v>717</v>
      </c>
      <c r="O33" s="94" t="s">
        <v>717</v>
      </c>
      <c r="P33" s="118" t="s">
        <v>4593</v>
      </c>
      <c r="Q33" s="118"/>
      <c r="R33" s="118"/>
      <c r="S33" s="118"/>
      <c r="T33" s="118"/>
      <c r="U33" s="103"/>
      <c r="V33" s="110"/>
      <c r="W33" s="125"/>
      <c r="X33" s="126"/>
      <c r="Y33" s="110"/>
      <c r="Z33" s="125"/>
      <c r="AA33" s="126"/>
      <c r="AB33" s="110"/>
      <c r="AC33" s="125"/>
      <c r="AD33" s="126"/>
      <c r="AE33" s="153"/>
      <c r="BI33" s="2"/>
      <c r="BJ33" s="2"/>
      <c r="BK33" s="2"/>
      <c r="BL33" s="2"/>
      <c r="BM33" s="2"/>
      <c r="BN33" s="2"/>
      <c r="BO33" s="2"/>
      <c r="BP33" s="2"/>
      <c r="BQ33" s="2"/>
      <c r="BR33" s="2"/>
      <c r="BS33" s="2"/>
      <c r="BT33" s="2"/>
      <c r="BU33" s="2"/>
      <c r="BV33" s="2"/>
      <c r="BW33" s="2"/>
    </row>
    <row r="34" spans="3:75" ht="21" customHeight="1" x14ac:dyDescent="0.25">
      <c r="C34" s="153"/>
      <c r="D34" s="487"/>
      <c r="E34" s="487"/>
      <c r="F34" s="430" t="s">
        <v>725</v>
      </c>
      <c r="G34" s="431" t="s">
        <v>4585</v>
      </c>
      <c r="H34" s="377" t="s">
        <v>717</v>
      </c>
      <c r="I34" s="377" t="s">
        <v>148</v>
      </c>
      <c r="J34" s="377" t="s">
        <v>717</v>
      </c>
      <c r="K34" s="401" t="s">
        <v>4586</v>
      </c>
      <c r="L34" s="377" t="s">
        <v>14</v>
      </c>
      <c r="M34" s="377" t="s">
        <v>717</v>
      </c>
      <c r="N34" s="94" t="s">
        <v>717</v>
      </c>
      <c r="O34" s="94" t="s">
        <v>717</v>
      </c>
      <c r="P34" s="118" t="s">
        <v>4594</v>
      </c>
      <c r="Q34" s="118"/>
      <c r="R34" s="118"/>
      <c r="S34" s="118"/>
      <c r="T34" s="118"/>
      <c r="U34" s="102"/>
      <c r="V34" s="110"/>
      <c r="W34" s="125"/>
      <c r="X34" s="126"/>
      <c r="Y34" s="110"/>
      <c r="Z34" s="125"/>
      <c r="AA34" s="126"/>
      <c r="AB34" s="110"/>
      <c r="AC34" s="125"/>
      <c r="AD34" s="126"/>
      <c r="AE34" s="153"/>
      <c r="BI34" s="2"/>
      <c r="BJ34" s="2"/>
      <c r="BK34" s="2"/>
      <c r="BL34" s="2"/>
      <c r="BM34" s="2"/>
      <c r="BN34" s="2"/>
      <c r="BO34" s="2"/>
      <c r="BP34" s="2"/>
      <c r="BQ34" s="2"/>
      <c r="BR34" s="2"/>
      <c r="BS34" s="2"/>
      <c r="BT34" s="2"/>
      <c r="BU34" s="2"/>
      <c r="BV34" s="2"/>
      <c r="BW34" s="2"/>
    </row>
    <row r="35" spans="3:75" ht="21" customHeight="1" x14ac:dyDescent="0.25">
      <c r="C35" s="153"/>
      <c r="D35" s="487"/>
      <c r="E35" s="487"/>
      <c r="F35" s="430" t="s">
        <v>726</v>
      </c>
      <c r="G35" s="431" t="s">
        <v>4585</v>
      </c>
      <c r="H35" s="377" t="s">
        <v>717</v>
      </c>
      <c r="I35" s="377" t="s">
        <v>148</v>
      </c>
      <c r="J35" s="377" t="s">
        <v>717</v>
      </c>
      <c r="K35" s="401" t="s">
        <v>4586</v>
      </c>
      <c r="L35" s="377" t="s">
        <v>14</v>
      </c>
      <c r="M35" s="377" t="s">
        <v>717</v>
      </c>
      <c r="N35" s="94" t="s">
        <v>717</v>
      </c>
      <c r="O35" s="94" t="s">
        <v>717</v>
      </c>
      <c r="P35" s="118" t="s">
        <v>4595</v>
      </c>
      <c r="Q35" s="118"/>
      <c r="R35" s="118"/>
      <c r="S35" s="118"/>
      <c r="T35" s="118"/>
      <c r="U35" s="102"/>
      <c r="V35" s="110"/>
      <c r="W35" s="125"/>
      <c r="X35" s="126"/>
      <c r="Y35" s="110"/>
      <c r="Z35" s="125"/>
      <c r="AA35" s="126"/>
      <c r="AB35" s="110"/>
      <c r="AC35" s="125"/>
      <c r="AD35" s="126"/>
      <c r="AE35" s="153"/>
      <c r="BI35" s="2"/>
      <c r="BJ35" s="2"/>
      <c r="BK35" s="2"/>
      <c r="BL35" s="2"/>
      <c r="BM35" s="2"/>
      <c r="BN35" s="2"/>
      <c r="BO35" s="2"/>
      <c r="BP35" s="2"/>
      <c r="BQ35" s="2"/>
      <c r="BR35" s="2"/>
      <c r="BS35" s="2"/>
      <c r="BT35" s="2"/>
      <c r="BU35" s="2"/>
      <c r="BV35" s="2"/>
      <c r="BW35" s="2"/>
    </row>
    <row r="36" spans="3:75" ht="21" customHeight="1" x14ac:dyDescent="0.25">
      <c r="C36" s="153"/>
      <c r="D36" s="487"/>
      <c r="E36" s="487"/>
      <c r="F36" s="430" t="s">
        <v>727</v>
      </c>
      <c r="G36" s="431" t="s">
        <v>4585</v>
      </c>
      <c r="H36" s="377" t="s">
        <v>717</v>
      </c>
      <c r="I36" s="377" t="s">
        <v>148</v>
      </c>
      <c r="J36" s="377" t="s">
        <v>717</v>
      </c>
      <c r="K36" s="401" t="s">
        <v>4586</v>
      </c>
      <c r="L36" s="377" t="s">
        <v>14</v>
      </c>
      <c r="M36" s="377" t="s">
        <v>717</v>
      </c>
      <c r="N36" s="94" t="s">
        <v>717</v>
      </c>
      <c r="O36" s="94" t="s">
        <v>717</v>
      </c>
      <c r="P36" s="118" t="s">
        <v>771</v>
      </c>
      <c r="Q36" s="118"/>
      <c r="R36" s="118"/>
      <c r="S36" s="118"/>
      <c r="T36" s="118"/>
      <c r="U36" s="102"/>
      <c r="V36" s="110"/>
      <c r="W36" s="125"/>
      <c r="X36" s="126"/>
      <c r="Y36" s="110"/>
      <c r="Z36" s="125"/>
      <c r="AA36" s="126"/>
      <c r="AB36" s="110"/>
      <c r="AC36" s="125"/>
      <c r="AD36" s="126"/>
      <c r="AE36" s="153"/>
      <c r="BI36" s="2"/>
      <c r="BJ36" s="2"/>
      <c r="BK36" s="2"/>
      <c r="BL36" s="2"/>
      <c r="BM36" s="2"/>
      <c r="BN36" s="2"/>
      <c r="BO36" s="2"/>
      <c r="BP36" s="2"/>
      <c r="BQ36" s="2"/>
      <c r="BR36" s="2"/>
      <c r="BS36" s="2"/>
      <c r="BT36" s="2"/>
      <c r="BU36" s="2"/>
      <c r="BV36" s="2"/>
      <c r="BW36" s="2"/>
    </row>
    <row r="37" spans="3:75" ht="3" customHeight="1" x14ac:dyDescent="0.25">
      <c r="C37" s="153"/>
      <c r="D37" s="153"/>
      <c r="E37" s="153"/>
      <c r="F37" s="153"/>
      <c r="G37" s="153"/>
      <c r="H37" s="153"/>
      <c r="I37" s="153"/>
      <c r="J37" s="153"/>
      <c r="K37" s="153"/>
      <c r="L37" s="153"/>
      <c r="M37" s="153"/>
      <c r="N37" s="44"/>
      <c r="O37" s="44"/>
      <c r="P37" s="44"/>
      <c r="Q37" s="44"/>
      <c r="R37" s="44"/>
      <c r="S37" s="44"/>
      <c r="T37" s="44"/>
      <c r="U37" s="44"/>
      <c r="V37" s="153"/>
      <c r="W37" s="153"/>
      <c r="X37" s="153"/>
      <c r="Y37" s="153"/>
      <c r="Z37" s="153"/>
      <c r="AA37" s="153"/>
      <c r="AB37" s="153"/>
      <c r="AC37" s="153"/>
      <c r="AD37" s="153"/>
      <c r="AE37" s="153"/>
      <c r="BI37" s="2"/>
      <c r="BJ37" s="2"/>
      <c r="BK37" s="2"/>
      <c r="BL37" s="2"/>
      <c r="BM37" s="2"/>
      <c r="BN37" s="2"/>
      <c r="BO37" s="2"/>
      <c r="BP37" s="2"/>
      <c r="BQ37" s="2"/>
      <c r="BR37" s="2"/>
      <c r="BS37" s="2"/>
      <c r="BT37" s="2"/>
      <c r="BU37" s="2"/>
      <c r="BV37" s="2"/>
      <c r="BW37" s="2"/>
    </row>
    <row r="38" spans="3:75" ht="21" customHeight="1" x14ac:dyDescent="0.25">
      <c r="C38" s="153"/>
      <c r="D38" s="488" t="s">
        <v>693</v>
      </c>
      <c r="E38" s="488"/>
      <c r="F38" s="435" t="s">
        <v>734</v>
      </c>
      <c r="G38" s="431" t="s">
        <v>4585</v>
      </c>
      <c r="H38" s="377" t="s">
        <v>717</v>
      </c>
      <c r="I38" s="377" t="s">
        <v>149</v>
      </c>
      <c r="J38" s="377" t="s">
        <v>717</v>
      </c>
      <c r="K38" s="401" t="s">
        <v>4586</v>
      </c>
      <c r="L38" s="377" t="s">
        <v>14</v>
      </c>
      <c r="M38" s="377" t="s">
        <v>717</v>
      </c>
      <c r="N38" s="94" t="s">
        <v>717</v>
      </c>
      <c r="O38" s="94" t="s">
        <v>717</v>
      </c>
      <c r="P38" s="118" t="s">
        <v>770</v>
      </c>
      <c r="Q38" s="118"/>
      <c r="R38" s="118"/>
      <c r="S38" s="118"/>
      <c r="T38" s="118"/>
      <c r="U38" s="102"/>
      <c r="V38" s="25" t="str">
        <f t="shared" ref="V38:V48" si="0">IF(OR(AND(V14="",W14=""),AND(V26="",W26=""),AND(W14="X",W26="X"),OR(W14="M",W26="M")),"",SUM(V14,V26))</f>
        <v/>
      </c>
      <c r="W38" s="26" t="str">
        <f t="shared" ref="W38:W48" si="1">IF(AND(AND(W14="X",W26="X"),SUM(V14,V26)=0,ISNUMBER(V38)),"",IF(OR(W14="M",W26="M"),"M",IF(AND(W14=W26,OR(W14="X",W14="W",W14="Z")),UPPER(W14),"")))</f>
        <v/>
      </c>
      <c r="X38" s="27"/>
      <c r="Y38" s="25" t="str">
        <f t="shared" ref="Y38:Y48" si="2">IF(OR(AND(Y14="",Z14=""),AND(Y26="",Z26=""),AND(Z14="X",Z26="X"),OR(Z14="M",Z26="M")),"",SUM(Y14,Y26))</f>
        <v/>
      </c>
      <c r="Z38" s="26" t="str">
        <f t="shared" ref="Z38:Z48" si="3">IF(AND(AND(Z14="X",Z26="X"),SUM(Y14,Y26)=0,ISNUMBER(Y38)),"",IF(OR(Z14="M",Z26="M"),"M",IF(AND(Z14=Z26,OR(Z14="X",Z14="W",Z14="Z")),UPPER(Z14),"")))</f>
        <v/>
      </c>
      <c r="AA38" s="27"/>
      <c r="AB38" s="25" t="str">
        <f t="shared" ref="AB38:AB48" si="4">IF(OR(AND(AB14="",AC14=""),AND(AB26="",AC26=""),AND(AC14="X",AC26="X"),OR(AC14="M",AC26="M")),"",SUM(AB14,AB26))</f>
        <v/>
      </c>
      <c r="AC38" s="26" t="str">
        <f t="shared" ref="AC38:AC48" si="5">IF(AND(AND(AC14="X",AC26="X"),SUM(AB14,AB26)=0,ISNUMBER(AB38)),"",IF(OR(AC14="M",AC26="M"),"M",IF(AND(AC14=AC26,OR(AC14="X",AC14="W",AC14="Z")),UPPER(AC14),"")))</f>
        <v/>
      </c>
      <c r="AD38" s="27"/>
      <c r="AE38" s="153"/>
      <c r="BI38" s="2"/>
      <c r="BJ38" s="2"/>
      <c r="BK38" s="2"/>
      <c r="BL38" s="2"/>
      <c r="BM38" s="2"/>
      <c r="BN38" s="2"/>
      <c r="BO38" s="2"/>
      <c r="BP38" s="2"/>
      <c r="BQ38" s="2"/>
      <c r="BR38" s="2"/>
      <c r="BS38" s="2"/>
      <c r="BT38" s="2"/>
      <c r="BU38" s="2"/>
      <c r="BV38" s="2"/>
      <c r="BW38" s="2"/>
    </row>
    <row r="39" spans="3:75" ht="21" customHeight="1" x14ac:dyDescent="0.25">
      <c r="C39" s="153"/>
      <c r="D39" s="488"/>
      <c r="E39" s="488"/>
      <c r="F39" s="435" t="s">
        <v>735</v>
      </c>
      <c r="G39" s="431" t="s">
        <v>4585</v>
      </c>
      <c r="H39" s="377" t="s">
        <v>717</v>
      </c>
      <c r="I39" s="377" t="s">
        <v>149</v>
      </c>
      <c r="J39" s="377" t="s">
        <v>717</v>
      </c>
      <c r="K39" s="401" t="s">
        <v>4586</v>
      </c>
      <c r="L39" s="377" t="s">
        <v>14</v>
      </c>
      <c r="M39" s="377" t="s">
        <v>717</v>
      </c>
      <c r="N39" s="94" t="s">
        <v>717</v>
      </c>
      <c r="O39" s="94" t="s">
        <v>717</v>
      </c>
      <c r="P39" s="118" t="s">
        <v>4587</v>
      </c>
      <c r="Q39" s="118"/>
      <c r="R39" s="118"/>
      <c r="S39" s="118"/>
      <c r="T39" s="118"/>
      <c r="U39" s="102"/>
      <c r="V39" s="25" t="str">
        <f t="shared" si="0"/>
        <v/>
      </c>
      <c r="W39" s="26" t="str">
        <f t="shared" si="1"/>
        <v/>
      </c>
      <c r="X39" s="27"/>
      <c r="Y39" s="25" t="str">
        <f t="shared" si="2"/>
        <v/>
      </c>
      <c r="Z39" s="26" t="str">
        <f t="shared" si="3"/>
        <v/>
      </c>
      <c r="AA39" s="27"/>
      <c r="AB39" s="25" t="str">
        <f t="shared" si="4"/>
        <v/>
      </c>
      <c r="AC39" s="26" t="str">
        <f t="shared" si="5"/>
        <v/>
      </c>
      <c r="AD39" s="27"/>
      <c r="AE39" s="153"/>
      <c r="BI39" s="2"/>
      <c r="BJ39" s="2"/>
      <c r="BK39" s="2"/>
      <c r="BL39" s="2"/>
      <c r="BM39" s="2"/>
      <c r="BN39" s="2"/>
      <c r="BO39" s="2"/>
      <c r="BP39" s="2"/>
      <c r="BQ39" s="2"/>
      <c r="BR39" s="2"/>
      <c r="BS39" s="2"/>
      <c r="BT39" s="2"/>
      <c r="BU39" s="2"/>
      <c r="BV39" s="2"/>
      <c r="BW39" s="2"/>
    </row>
    <row r="40" spans="3:75" ht="21" customHeight="1" x14ac:dyDescent="0.25">
      <c r="C40" s="153"/>
      <c r="D40" s="488"/>
      <c r="E40" s="488"/>
      <c r="F40" s="435" t="s">
        <v>733</v>
      </c>
      <c r="G40" s="431" t="s">
        <v>4585</v>
      </c>
      <c r="H40" s="377" t="s">
        <v>717</v>
      </c>
      <c r="I40" s="377" t="s">
        <v>149</v>
      </c>
      <c r="J40" s="377" t="s">
        <v>717</v>
      </c>
      <c r="K40" s="401" t="s">
        <v>4586</v>
      </c>
      <c r="L40" s="377" t="s">
        <v>14</v>
      </c>
      <c r="M40" s="377" t="s">
        <v>717</v>
      </c>
      <c r="N40" s="94" t="s">
        <v>717</v>
      </c>
      <c r="O40" s="94" t="s">
        <v>717</v>
      </c>
      <c r="P40" s="118" t="s">
        <v>4588</v>
      </c>
      <c r="Q40" s="118"/>
      <c r="R40" s="118"/>
      <c r="S40" s="118"/>
      <c r="T40" s="118"/>
      <c r="U40" s="102"/>
      <c r="V40" s="25" t="str">
        <f t="shared" si="0"/>
        <v/>
      </c>
      <c r="W40" s="26" t="str">
        <f t="shared" si="1"/>
        <v/>
      </c>
      <c r="X40" s="27"/>
      <c r="Y40" s="25" t="str">
        <f t="shared" si="2"/>
        <v/>
      </c>
      <c r="Z40" s="26" t="str">
        <f t="shared" si="3"/>
        <v/>
      </c>
      <c r="AA40" s="27"/>
      <c r="AB40" s="25" t="str">
        <f t="shared" si="4"/>
        <v/>
      </c>
      <c r="AC40" s="26" t="str">
        <f t="shared" si="5"/>
        <v/>
      </c>
      <c r="AD40" s="27"/>
      <c r="AE40" s="153"/>
      <c r="BI40" s="2"/>
      <c r="BJ40" s="2"/>
      <c r="BK40" s="2"/>
      <c r="BL40" s="2"/>
      <c r="BM40" s="2"/>
      <c r="BN40" s="2"/>
      <c r="BO40" s="2"/>
      <c r="BP40" s="2"/>
      <c r="BQ40" s="2"/>
      <c r="BR40" s="2"/>
      <c r="BS40" s="2"/>
      <c r="BT40" s="2"/>
      <c r="BU40" s="2"/>
      <c r="BV40" s="2"/>
      <c r="BW40" s="2"/>
    </row>
    <row r="41" spans="3:75" ht="21" customHeight="1" x14ac:dyDescent="0.25">
      <c r="C41" s="153"/>
      <c r="D41" s="488"/>
      <c r="E41" s="488"/>
      <c r="F41" s="435" t="s">
        <v>736</v>
      </c>
      <c r="G41" s="431" t="s">
        <v>4585</v>
      </c>
      <c r="H41" s="377" t="s">
        <v>717</v>
      </c>
      <c r="I41" s="377" t="s">
        <v>149</v>
      </c>
      <c r="J41" s="377" t="s">
        <v>717</v>
      </c>
      <c r="K41" s="401" t="s">
        <v>4586</v>
      </c>
      <c r="L41" s="377" t="s">
        <v>14</v>
      </c>
      <c r="M41" s="377" t="s">
        <v>717</v>
      </c>
      <c r="N41" s="94" t="s">
        <v>717</v>
      </c>
      <c r="O41" s="94" t="s">
        <v>717</v>
      </c>
      <c r="P41" s="118" t="s">
        <v>4589</v>
      </c>
      <c r="Q41" s="118"/>
      <c r="R41" s="118"/>
      <c r="S41" s="118"/>
      <c r="T41" s="118"/>
      <c r="U41" s="102"/>
      <c r="V41" s="25" t="str">
        <f t="shared" si="0"/>
        <v/>
      </c>
      <c r="W41" s="26" t="str">
        <f t="shared" si="1"/>
        <v/>
      </c>
      <c r="X41" s="27"/>
      <c r="Y41" s="25" t="str">
        <f t="shared" si="2"/>
        <v/>
      </c>
      <c r="Z41" s="26" t="str">
        <f t="shared" si="3"/>
        <v/>
      </c>
      <c r="AA41" s="27"/>
      <c r="AB41" s="25" t="str">
        <f t="shared" si="4"/>
        <v/>
      </c>
      <c r="AC41" s="26" t="str">
        <f t="shared" si="5"/>
        <v/>
      </c>
      <c r="AD41" s="27"/>
      <c r="AE41" s="153"/>
      <c r="BI41" s="2"/>
      <c r="BJ41" s="2"/>
      <c r="BK41" s="2"/>
      <c r="BL41" s="2"/>
      <c r="BM41" s="2"/>
      <c r="BN41" s="2"/>
      <c r="BO41" s="2"/>
      <c r="BP41" s="2"/>
      <c r="BQ41" s="2"/>
      <c r="BR41" s="2"/>
      <c r="BS41" s="2"/>
      <c r="BT41" s="2"/>
      <c r="BU41" s="2"/>
      <c r="BV41" s="2"/>
      <c r="BW41" s="2"/>
    </row>
    <row r="42" spans="3:75" ht="21" customHeight="1" x14ac:dyDescent="0.25">
      <c r="C42" s="153"/>
      <c r="D42" s="488"/>
      <c r="E42" s="488"/>
      <c r="F42" s="436" t="s">
        <v>737</v>
      </c>
      <c r="G42" s="431" t="s">
        <v>4585</v>
      </c>
      <c r="H42" s="377" t="s">
        <v>717</v>
      </c>
      <c r="I42" s="377" t="s">
        <v>149</v>
      </c>
      <c r="J42" s="377" t="s">
        <v>717</v>
      </c>
      <c r="K42" s="401" t="s">
        <v>4586</v>
      </c>
      <c r="L42" s="377" t="s">
        <v>14</v>
      </c>
      <c r="M42" s="377" t="s">
        <v>717</v>
      </c>
      <c r="N42" s="94" t="s">
        <v>717</v>
      </c>
      <c r="O42" s="94" t="s">
        <v>717</v>
      </c>
      <c r="P42" s="118" t="s">
        <v>4590</v>
      </c>
      <c r="Q42" s="118"/>
      <c r="R42" s="118"/>
      <c r="S42" s="118"/>
      <c r="T42" s="118"/>
      <c r="U42" s="103"/>
      <c r="V42" s="25" t="str">
        <f t="shared" si="0"/>
        <v/>
      </c>
      <c r="W42" s="26" t="str">
        <f t="shared" si="1"/>
        <v/>
      </c>
      <c r="X42" s="27"/>
      <c r="Y42" s="25" t="str">
        <f t="shared" si="2"/>
        <v/>
      </c>
      <c r="Z42" s="26" t="str">
        <f t="shared" si="3"/>
        <v/>
      </c>
      <c r="AA42" s="27"/>
      <c r="AB42" s="25" t="str">
        <f t="shared" si="4"/>
        <v/>
      </c>
      <c r="AC42" s="26" t="str">
        <f t="shared" si="5"/>
        <v/>
      </c>
      <c r="AD42" s="27"/>
      <c r="AE42" s="153"/>
      <c r="BI42" s="2"/>
      <c r="BJ42" s="2"/>
      <c r="BK42" s="2"/>
      <c r="BL42" s="2"/>
      <c r="BM42" s="2"/>
      <c r="BN42" s="2"/>
      <c r="BO42" s="2"/>
      <c r="BP42" s="2"/>
      <c r="BQ42" s="2"/>
      <c r="BR42" s="2"/>
      <c r="BS42" s="2"/>
      <c r="BT42" s="2"/>
      <c r="BU42" s="2"/>
      <c r="BV42" s="2"/>
      <c r="BW42" s="2"/>
    </row>
    <row r="43" spans="3:75" ht="21" customHeight="1" x14ac:dyDescent="0.25">
      <c r="C43" s="153"/>
      <c r="D43" s="488"/>
      <c r="E43" s="488"/>
      <c r="F43" s="437" t="s">
        <v>743</v>
      </c>
      <c r="G43" s="431" t="s">
        <v>4585</v>
      </c>
      <c r="H43" s="377" t="s">
        <v>717</v>
      </c>
      <c r="I43" s="377" t="s">
        <v>149</v>
      </c>
      <c r="J43" s="377" t="s">
        <v>717</v>
      </c>
      <c r="K43" s="401" t="s">
        <v>4586</v>
      </c>
      <c r="L43" s="377" t="s">
        <v>14</v>
      </c>
      <c r="M43" s="377" t="s">
        <v>717</v>
      </c>
      <c r="N43" s="94" t="s">
        <v>717</v>
      </c>
      <c r="O43" s="94" t="s">
        <v>717</v>
      </c>
      <c r="P43" s="118" t="s">
        <v>4591</v>
      </c>
      <c r="Q43" s="118"/>
      <c r="R43" s="118"/>
      <c r="S43" s="118"/>
      <c r="T43" s="118"/>
      <c r="U43" s="104"/>
      <c r="V43" s="25" t="str">
        <f t="shared" si="0"/>
        <v/>
      </c>
      <c r="W43" s="26" t="str">
        <f t="shared" si="1"/>
        <v/>
      </c>
      <c r="X43" s="27"/>
      <c r="Y43" s="25" t="str">
        <f t="shared" si="2"/>
        <v/>
      </c>
      <c r="Z43" s="26" t="str">
        <f t="shared" si="3"/>
        <v/>
      </c>
      <c r="AA43" s="27"/>
      <c r="AB43" s="25" t="str">
        <f t="shared" si="4"/>
        <v/>
      </c>
      <c r="AC43" s="26" t="str">
        <f t="shared" si="5"/>
        <v/>
      </c>
      <c r="AD43" s="27"/>
      <c r="AE43" s="153"/>
      <c r="BI43" s="2"/>
      <c r="BJ43" s="2"/>
      <c r="BK43" s="2"/>
      <c r="BL43" s="2"/>
      <c r="BM43" s="2"/>
      <c r="BN43" s="2"/>
      <c r="BO43" s="2"/>
      <c r="BP43" s="2"/>
      <c r="BQ43" s="2"/>
      <c r="BR43" s="2"/>
      <c r="BS43" s="2"/>
      <c r="BT43" s="2"/>
      <c r="BU43" s="2"/>
      <c r="BV43" s="2"/>
      <c r="BW43" s="2"/>
    </row>
    <row r="44" spans="3:75" ht="21" customHeight="1" x14ac:dyDescent="0.25">
      <c r="C44" s="153"/>
      <c r="D44" s="488"/>
      <c r="E44" s="488"/>
      <c r="F44" s="435" t="s">
        <v>738</v>
      </c>
      <c r="G44" s="431" t="s">
        <v>4585</v>
      </c>
      <c r="H44" s="377" t="s">
        <v>717</v>
      </c>
      <c r="I44" s="377" t="s">
        <v>149</v>
      </c>
      <c r="J44" s="377" t="s">
        <v>717</v>
      </c>
      <c r="K44" s="401" t="s">
        <v>4586</v>
      </c>
      <c r="L44" s="377" t="s">
        <v>14</v>
      </c>
      <c r="M44" s="377" t="s">
        <v>717</v>
      </c>
      <c r="N44" s="94" t="s">
        <v>717</v>
      </c>
      <c r="O44" s="94" t="s">
        <v>717</v>
      </c>
      <c r="P44" s="118" t="s">
        <v>4592</v>
      </c>
      <c r="Q44" s="118"/>
      <c r="R44" s="118"/>
      <c r="S44" s="118"/>
      <c r="T44" s="118"/>
      <c r="U44" s="102"/>
      <c r="V44" s="25" t="str">
        <f t="shared" si="0"/>
        <v/>
      </c>
      <c r="W44" s="26" t="str">
        <f t="shared" si="1"/>
        <v/>
      </c>
      <c r="X44" s="27"/>
      <c r="Y44" s="25" t="str">
        <f t="shared" si="2"/>
        <v/>
      </c>
      <c r="Z44" s="26" t="str">
        <f t="shared" si="3"/>
        <v/>
      </c>
      <c r="AA44" s="27"/>
      <c r="AB44" s="25" t="str">
        <f t="shared" si="4"/>
        <v/>
      </c>
      <c r="AC44" s="26" t="str">
        <f t="shared" si="5"/>
        <v/>
      </c>
      <c r="AD44" s="27"/>
      <c r="AE44" s="153"/>
      <c r="BI44" s="2"/>
      <c r="BJ44" s="2"/>
      <c r="BK44" s="2"/>
      <c r="BL44" s="2"/>
      <c r="BM44" s="2"/>
      <c r="BN44" s="2"/>
      <c r="BO44" s="2"/>
      <c r="BP44" s="2"/>
      <c r="BQ44" s="2"/>
      <c r="BR44" s="2"/>
      <c r="BS44" s="2"/>
      <c r="BT44" s="2"/>
      <c r="BU44" s="2"/>
      <c r="BV44" s="2"/>
      <c r="BW44" s="2"/>
    </row>
    <row r="45" spans="3:75" ht="21" customHeight="1" x14ac:dyDescent="0.25">
      <c r="C45" s="153"/>
      <c r="D45" s="488"/>
      <c r="E45" s="488"/>
      <c r="F45" s="436" t="s">
        <v>739</v>
      </c>
      <c r="G45" s="431" t="s">
        <v>4585</v>
      </c>
      <c r="H45" s="377" t="s">
        <v>717</v>
      </c>
      <c r="I45" s="377" t="s">
        <v>149</v>
      </c>
      <c r="J45" s="377" t="s">
        <v>717</v>
      </c>
      <c r="K45" s="401" t="s">
        <v>4586</v>
      </c>
      <c r="L45" s="377" t="s">
        <v>14</v>
      </c>
      <c r="M45" s="377" t="s">
        <v>717</v>
      </c>
      <c r="N45" s="94" t="s">
        <v>717</v>
      </c>
      <c r="O45" s="94" t="s">
        <v>717</v>
      </c>
      <c r="P45" s="118" t="s">
        <v>4593</v>
      </c>
      <c r="Q45" s="118"/>
      <c r="R45" s="118"/>
      <c r="S45" s="118"/>
      <c r="T45" s="118"/>
      <c r="U45" s="103"/>
      <c r="V45" s="25" t="str">
        <f t="shared" si="0"/>
        <v/>
      </c>
      <c r="W45" s="26" t="str">
        <f t="shared" si="1"/>
        <v/>
      </c>
      <c r="X45" s="27"/>
      <c r="Y45" s="25" t="str">
        <f t="shared" si="2"/>
        <v/>
      </c>
      <c r="Z45" s="26" t="str">
        <f t="shared" si="3"/>
        <v/>
      </c>
      <c r="AA45" s="27"/>
      <c r="AB45" s="25" t="str">
        <f t="shared" si="4"/>
        <v/>
      </c>
      <c r="AC45" s="26" t="str">
        <f t="shared" si="5"/>
        <v/>
      </c>
      <c r="AD45" s="27"/>
      <c r="AE45" s="153"/>
      <c r="BI45" s="2"/>
      <c r="BJ45" s="2"/>
      <c r="BK45" s="2"/>
      <c r="BL45" s="2"/>
      <c r="BM45" s="2"/>
      <c r="BN45" s="2"/>
      <c r="BO45" s="2"/>
      <c r="BP45" s="2"/>
      <c r="BQ45" s="2"/>
      <c r="BR45" s="2"/>
      <c r="BS45" s="2"/>
      <c r="BT45" s="2"/>
      <c r="BU45" s="2"/>
      <c r="BV45" s="2"/>
      <c r="BW45" s="2"/>
    </row>
    <row r="46" spans="3:75" ht="21" customHeight="1" x14ac:dyDescent="0.25">
      <c r="C46" s="153"/>
      <c r="D46" s="488"/>
      <c r="E46" s="488"/>
      <c r="F46" s="435" t="s">
        <v>725</v>
      </c>
      <c r="G46" s="431" t="s">
        <v>4585</v>
      </c>
      <c r="H46" s="377" t="s">
        <v>717</v>
      </c>
      <c r="I46" s="377" t="s">
        <v>149</v>
      </c>
      <c r="J46" s="377" t="s">
        <v>717</v>
      </c>
      <c r="K46" s="401" t="s">
        <v>4586</v>
      </c>
      <c r="L46" s="377" t="s">
        <v>14</v>
      </c>
      <c r="M46" s="377" t="s">
        <v>717</v>
      </c>
      <c r="N46" s="94" t="s">
        <v>717</v>
      </c>
      <c r="O46" s="94" t="s">
        <v>717</v>
      </c>
      <c r="P46" s="118" t="s">
        <v>4594</v>
      </c>
      <c r="Q46" s="118"/>
      <c r="R46" s="118"/>
      <c r="S46" s="118"/>
      <c r="T46" s="118"/>
      <c r="U46" s="102"/>
      <c r="V46" s="25" t="str">
        <f t="shared" si="0"/>
        <v/>
      </c>
      <c r="W46" s="26" t="str">
        <f t="shared" si="1"/>
        <v/>
      </c>
      <c r="X46" s="27"/>
      <c r="Y46" s="25" t="str">
        <f t="shared" si="2"/>
        <v/>
      </c>
      <c r="Z46" s="26" t="str">
        <f t="shared" si="3"/>
        <v/>
      </c>
      <c r="AA46" s="27"/>
      <c r="AB46" s="25" t="str">
        <f t="shared" si="4"/>
        <v/>
      </c>
      <c r="AC46" s="26" t="str">
        <f t="shared" si="5"/>
        <v/>
      </c>
      <c r="AD46" s="27"/>
      <c r="AE46" s="153"/>
      <c r="BI46" s="2"/>
      <c r="BJ46" s="2"/>
      <c r="BK46" s="2"/>
      <c r="BL46" s="2"/>
      <c r="BM46" s="2"/>
      <c r="BN46" s="2"/>
      <c r="BO46" s="2"/>
      <c r="BP46" s="2"/>
      <c r="BQ46" s="2"/>
      <c r="BR46" s="2"/>
      <c r="BS46" s="2"/>
      <c r="BT46" s="2"/>
      <c r="BU46" s="2"/>
      <c r="BV46" s="2"/>
      <c r="BW46" s="2"/>
    </row>
    <row r="47" spans="3:75" ht="21" customHeight="1" x14ac:dyDescent="0.25">
      <c r="C47" s="153"/>
      <c r="D47" s="488"/>
      <c r="E47" s="488"/>
      <c r="F47" s="435" t="s">
        <v>726</v>
      </c>
      <c r="G47" s="431" t="s">
        <v>4585</v>
      </c>
      <c r="H47" s="377" t="s">
        <v>717</v>
      </c>
      <c r="I47" s="377" t="s">
        <v>149</v>
      </c>
      <c r="J47" s="377" t="s">
        <v>717</v>
      </c>
      <c r="K47" s="401" t="s">
        <v>4586</v>
      </c>
      <c r="L47" s="377" t="s">
        <v>14</v>
      </c>
      <c r="M47" s="377" t="s">
        <v>717</v>
      </c>
      <c r="N47" s="94" t="s">
        <v>717</v>
      </c>
      <c r="O47" s="94" t="s">
        <v>717</v>
      </c>
      <c r="P47" s="118" t="s">
        <v>4595</v>
      </c>
      <c r="Q47" s="118"/>
      <c r="R47" s="118"/>
      <c r="S47" s="118"/>
      <c r="T47" s="118"/>
      <c r="U47" s="102"/>
      <c r="V47" s="25" t="str">
        <f t="shared" si="0"/>
        <v/>
      </c>
      <c r="W47" s="26" t="str">
        <f t="shared" si="1"/>
        <v/>
      </c>
      <c r="X47" s="27"/>
      <c r="Y47" s="25" t="str">
        <f t="shared" si="2"/>
        <v/>
      </c>
      <c r="Z47" s="26" t="str">
        <f t="shared" si="3"/>
        <v/>
      </c>
      <c r="AA47" s="27"/>
      <c r="AB47" s="25" t="str">
        <f t="shared" si="4"/>
        <v/>
      </c>
      <c r="AC47" s="26" t="str">
        <f t="shared" si="5"/>
        <v/>
      </c>
      <c r="AD47" s="27"/>
      <c r="AE47" s="153"/>
      <c r="BI47" s="2"/>
      <c r="BJ47" s="2"/>
      <c r="BK47" s="2"/>
      <c r="BL47" s="2"/>
      <c r="BM47" s="2"/>
      <c r="BN47" s="2"/>
      <c r="BO47" s="2"/>
      <c r="BP47" s="2"/>
      <c r="BQ47" s="2"/>
      <c r="BR47" s="2"/>
      <c r="BS47" s="2"/>
      <c r="BT47" s="2"/>
      <c r="BU47" s="2"/>
      <c r="BV47" s="2"/>
      <c r="BW47" s="2"/>
    </row>
    <row r="48" spans="3:75" ht="21" customHeight="1" x14ac:dyDescent="0.25">
      <c r="C48" s="153"/>
      <c r="D48" s="488"/>
      <c r="E48" s="488"/>
      <c r="F48" s="435" t="s">
        <v>727</v>
      </c>
      <c r="G48" s="431" t="s">
        <v>4585</v>
      </c>
      <c r="H48" s="377" t="s">
        <v>717</v>
      </c>
      <c r="I48" s="377" t="s">
        <v>149</v>
      </c>
      <c r="J48" s="377" t="s">
        <v>717</v>
      </c>
      <c r="K48" s="401" t="s">
        <v>4586</v>
      </c>
      <c r="L48" s="377" t="s">
        <v>14</v>
      </c>
      <c r="M48" s="377" t="s">
        <v>717</v>
      </c>
      <c r="N48" s="94" t="s">
        <v>717</v>
      </c>
      <c r="O48" s="94" t="s">
        <v>717</v>
      </c>
      <c r="P48" s="118" t="s">
        <v>771</v>
      </c>
      <c r="Q48" s="118"/>
      <c r="R48" s="118"/>
      <c r="S48" s="118"/>
      <c r="T48" s="118"/>
      <c r="U48" s="102"/>
      <c r="V48" s="25" t="str">
        <f t="shared" si="0"/>
        <v/>
      </c>
      <c r="W48" s="26" t="str">
        <f t="shared" si="1"/>
        <v/>
      </c>
      <c r="X48" s="27"/>
      <c r="Y48" s="25" t="str">
        <f t="shared" si="2"/>
        <v/>
      </c>
      <c r="Z48" s="26" t="str">
        <f t="shared" si="3"/>
        <v/>
      </c>
      <c r="AA48" s="27"/>
      <c r="AB48" s="25" t="str">
        <f t="shared" si="4"/>
        <v/>
      </c>
      <c r="AC48" s="26" t="str">
        <f t="shared" si="5"/>
        <v/>
      </c>
      <c r="AD48" s="27"/>
      <c r="AE48" s="153"/>
      <c r="BI48" s="2"/>
      <c r="BJ48" s="2"/>
      <c r="BK48" s="2"/>
      <c r="BL48" s="2"/>
      <c r="BM48" s="2"/>
      <c r="BN48" s="2"/>
      <c r="BO48" s="2"/>
      <c r="BP48" s="2"/>
      <c r="BQ48" s="2"/>
      <c r="BR48" s="2"/>
      <c r="BS48" s="2"/>
      <c r="BT48" s="2"/>
      <c r="BU48" s="2"/>
      <c r="BV48" s="2"/>
      <c r="BW48" s="2"/>
    </row>
    <row r="49" spans="3:31" x14ac:dyDescent="0.25">
      <c r="C49" s="153"/>
      <c r="D49" s="153"/>
      <c r="E49" s="153"/>
      <c r="F49" s="153"/>
      <c r="G49" s="153"/>
      <c r="H49" s="153"/>
      <c r="I49" s="153"/>
      <c r="J49" s="153"/>
      <c r="K49" s="153"/>
      <c r="L49" s="153"/>
      <c r="M49" s="153"/>
      <c r="N49" s="153"/>
      <c r="O49" s="153"/>
      <c r="P49" s="153"/>
      <c r="Q49" s="153"/>
      <c r="R49" s="153"/>
      <c r="S49" s="153"/>
      <c r="T49" s="153"/>
      <c r="U49" s="153"/>
      <c r="V49" s="153"/>
      <c r="W49" s="153"/>
      <c r="X49" s="153"/>
      <c r="Y49" s="153"/>
      <c r="Z49" s="153"/>
      <c r="AA49" s="153"/>
      <c r="AB49" s="153"/>
      <c r="AC49" s="153"/>
      <c r="AD49" s="153"/>
      <c r="AE49" s="153"/>
    </row>
    <row r="50" spans="3:31" hidden="1" x14ac:dyDescent="0.25">
      <c r="E50" s="421"/>
    </row>
    <row r="51" spans="3:31" hidden="1" x14ac:dyDescent="0.25">
      <c r="E51" s="380"/>
      <c r="V51" s="234">
        <f>SUMPRODUCT(--(V14:V24=0),--(V14:V24&lt;&gt;""),--(W14:W24="Z"))+SUMPRODUCT(--(V14:V24=0),--(V14:V24&lt;&gt;""),--(W14:W24=""))+SUMPRODUCT(--(V14:V24&gt;0),--(W14:W24="W"))+SUMPRODUCT(--(V14:V24&gt;0), --(V14:V24&lt;&gt;""),--(W14:W24=""))+SUMPRODUCT(--(V14:V24=""),--(W14:W24="Z"))+SUMPRODUCT(--(V26:V36=0),--(V26:V36&lt;&gt;""),--(W26:W36="Z"))+SUMPRODUCT(--(V26:V36=0),--(V26:V36&lt;&gt;""),--(W26:W36=""))+SUMPRODUCT(--(V26:V36&gt;0),--(W26:W36="W"))+SUMPRODUCT(--(V26:V36&gt;0),--(V26:V36&lt;&gt;""),--(W26:W36=""))+SUMPRODUCT(--(V26:V36=""),--(W26:W36="Z"))+SUMPRODUCT(--(V38:V48=0),--(V38:V48&lt;&gt;""),--(W38:W48="Z"))+SUMPRODUCT(--(V38:V48=0),--(V38:V48&lt;&gt;""),--(W38:W48=""))+SUMPRODUCT(--(V38:V48&gt;0),--(W38:W48="W"))+SUMPRODUCT(--(V38:V48&gt;0),--(V38:V48&lt;&gt;""),--(W38:W48=""))+SUMPRODUCT(--(V38:V48=""),--(W38:W48="Z"))</f>
        <v>0</v>
      </c>
      <c r="W51" s="234"/>
      <c r="X51" s="234"/>
      <c r="Y51" s="234">
        <f t="shared" ref="Y51" si="6">SUMPRODUCT(--(Y14:Y24=0),--(Y14:Y24&lt;&gt;""),--(Z14:Z24="Z"))+SUMPRODUCT(--(Y14:Y24=0),--(Y14:Y24&lt;&gt;""),--(Z14:Z24=""))+SUMPRODUCT(--(Y14:Y24&gt;0),--(Z14:Z24="W"))+SUMPRODUCT(--(Y14:Y24&gt;0), --(Y14:Y24&lt;&gt;""),--(Z14:Z24=""))+SUMPRODUCT(--(Y14:Y24=""),--(Z14:Z24="Z"))+SUMPRODUCT(--(Y26:Y36=0),--(Y26:Y36&lt;&gt;""),--(Z26:Z36="Z"))+SUMPRODUCT(--(Y26:Y36=0),--(Y26:Y36&lt;&gt;""),--(Z26:Z36=""))+SUMPRODUCT(--(Y26:Y36&gt;0),--(Z26:Z36="W"))+SUMPRODUCT(--(Y26:Y36&gt;0),--(Y26:Y36&lt;&gt;""),--(Z26:Z36=""))+SUMPRODUCT(--(Y26:Y36=""),--(Z26:Z36="Z"))+SUMPRODUCT(--(Y38:Y48=0),--(Y38:Y48&lt;&gt;""),--(Z38:Z48="Z"))+SUMPRODUCT(--(Y38:Y48=0),--(Y38:Y48&lt;&gt;""),--(Z38:Z48=""))+SUMPRODUCT(--(Y38:Y48&gt;0),--(Z38:Z48="W"))+SUMPRODUCT(--(Y38:Y48&gt;0),--(Y38:Y48&lt;&gt;""),--(Z38:Z48=""))+SUMPRODUCT(--(Y38:Y48=""),--(Z38:Z48="Z"))</f>
        <v>0</v>
      </c>
      <c r="Z51" s="234"/>
      <c r="AA51" s="234"/>
      <c r="AB51" s="234">
        <f t="shared" ref="AB51" si="7">SUMPRODUCT(--(AB14:AB24=0),--(AB14:AB24&lt;&gt;""),--(AC14:AC24="Z"))+SUMPRODUCT(--(AB14:AB24=0),--(AB14:AB24&lt;&gt;""),--(AC14:AC24=""))+SUMPRODUCT(--(AB14:AB24&gt;0),--(AC14:AC24="W"))+SUMPRODUCT(--(AB14:AB24&gt;0), --(AB14:AB24&lt;&gt;""),--(AC14:AC24=""))+SUMPRODUCT(--(AB14:AB24=""),--(AC14:AC24="Z"))+SUMPRODUCT(--(AB26:AB36=0),--(AB26:AB36&lt;&gt;""),--(AC26:AC36="Z"))+SUMPRODUCT(--(AB26:AB36=0),--(AB26:AB36&lt;&gt;""),--(AC26:AC36=""))+SUMPRODUCT(--(AB26:AB36&gt;0),--(AC26:AC36="W"))+SUMPRODUCT(--(AB26:AB36&gt;0),--(AB26:AB36&lt;&gt;""),--(AC26:AC36=""))+SUMPRODUCT(--(AB26:AB36=""),--(AC26:AC36="Z"))+SUMPRODUCT(--(AB38:AB48=0),--(AB38:AB48&lt;&gt;""),--(AC38:AC48="Z"))+SUMPRODUCT(--(AB38:AB48=0),--(AB38:AB48&lt;&gt;""),--(AC38:AC48=""))+SUMPRODUCT(--(AB38:AB48&gt;0),--(AC38:AC48="W"))+SUMPRODUCT(--(AB38:AB48&gt;0),--(AB38:AB48&lt;&gt;""),--(AC38:AC48=""))+SUMPRODUCT(--(AB38:AB48=""),--(AC38:AC48="Z"))</f>
        <v>0</v>
      </c>
      <c r="AC51" s="234"/>
      <c r="AD51" s="234"/>
    </row>
    <row r="52" spans="3:31" hidden="1" x14ac:dyDescent="0.25">
      <c r="E52" s="380"/>
    </row>
    <row r="53" spans="3:31" hidden="1" x14ac:dyDescent="0.25"/>
    <row r="54" spans="3:31" hidden="1" x14ac:dyDescent="0.25"/>
    <row r="55" spans="3:31" hidden="1" x14ac:dyDescent="0.25"/>
    <row r="56" spans="3:31" hidden="1" x14ac:dyDescent="0.25"/>
    <row r="57" spans="3:31" hidden="1" x14ac:dyDescent="0.25"/>
    <row r="58" spans="3:31" hidden="1" x14ac:dyDescent="0.25"/>
    <row r="59" spans="3:31" hidden="1" x14ac:dyDescent="0.25"/>
  </sheetData>
  <sheetProtection algorithmName="SHA-512" hashValue="hYT0RIFJmUyGTqYQRwTt8NsQ+9DhJx6BgzCgOqjf1fqDzIIPDaAuNibkTUSRUqyhXRUZCZCIHWMUJYMZunYB7Q==" saltValue="BJjnumAIBF3UTrBShDxF6w==" spinCount="100000" sheet="1" objects="1" scenarios="1" formatCells="0" formatColumns="0" formatRows="0" sort="0" autoFilter="0"/>
  <mergeCells count="11">
    <mergeCell ref="D1:AD1"/>
    <mergeCell ref="D14:E24"/>
    <mergeCell ref="D26:E36"/>
    <mergeCell ref="D38:E48"/>
    <mergeCell ref="AB4:AD4"/>
    <mergeCell ref="V4:X4"/>
    <mergeCell ref="Y4:AA4"/>
    <mergeCell ref="V3:X3"/>
    <mergeCell ref="Y3:AA3"/>
    <mergeCell ref="AB3:AD3"/>
    <mergeCell ref="D3:F4"/>
  </mergeCells>
  <conditionalFormatting sqref="V14:V24 V26:V36 V38:V48 Y14:Y24 Y26:Y36 Y38:Y48 AB14:AB24 AB26:AB36 AB38:AB48">
    <cfRule type="expression" dxfId="121" priority="3">
      <formula xml:space="preserve"> OR(AND(V14=0,V14&lt;&gt;"",W14&lt;&gt;"Z",W14&lt;&gt;""),AND(V14&gt;0,V14&lt;&gt;"",W14&lt;&gt;"W",W14&lt;&gt;""),AND(V14="", W14="W"))</formula>
    </cfRule>
  </conditionalFormatting>
  <conditionalFormatting sqref="V38:V48 Y38:Y48 AB38:AB48">
    <cfRule type="expression" dxfId="120" priority="5">
      <formula>OR(AND(W14="X",W26="X"),AND(W14="M",W26="M"))</formula>
    </cfRule>
  </conditionalFormatting>
  <conditionalFormatting sqref="V38:V48 Y38:Y48 AB38:AB48">
    <cfRule type="expression" dxfId="119" priority="7">
      <formula>IF(OR(AND(V14="",W14=""),AND(V26="",W26=""),AND(W14="X",W26="X"),OR(W14="M",W26="M")),"",SUM(V14,V26)) &lt;&gt; V38</formula>
    </cfRule>
  </conditionalFormatting>
  <conditionalFormatting sqref="W38:W48 Z38:Z48 AC38:AC48">
    <cfRule type="expression" dxfId="118" priority="9">
      <formula>OR(AND(W14="X",W26="X"),AND(W14="M",W26="M"))</formula>
    </cfRule>
  </conditionalFormatting>
  <conditionalFormatting sqref="W38:W48 Z38:Z48 AC38:AC48">
    <cfRule type="expression" dxfId="117" priority="11">
      <formula>IF(AND(AND(W14="X",W26="X"),SUM(V14,V26)=0,ISNUMBER(V38)),"",IF(OR(W14="M",W26="M"),"M",IF(AND(W14=W26,OR(W14="X",W14="W",W14="Z")),UPPER(W14),""))) &lt;&gt; W38</formula>
    </cfRule>
  </conditionalFormatting>
  <conditionalFormatting sqref="W14:W24 W26:W36 W38:W48 Z14:Z24 Z26:Z36 Z38:Z48 AC14:AC24 AC26:AC36 AC38:AC48">
    <cfRule type="expression" dxfId="116" priority="2">
      <formula xml:space="preserve"> OR(AND(V14=0,V14&lt;&gt;"",W14&lt;&gt;"Z",W14&lt;&gt;""),AND(V14&gt;0,V14&lt;&gt;"",W14&lt;&gt;"W",W14&lt;&gt;""),AND(V14="", W14="W"))</formula>
    </cfRule>
  </conditionalFormatting>
  <conditionalFormatting sqref="X14:X24 X26:X36 X38:X48 AA14:AA24 AA26:AA36 AA38:AA48 AD14:AD24 AD26:AD36 AD38:AD48">
    <cfRule type="expression" dxfId="115" priority="1">
      <formula xml:space="preserve"> AND(OR(W14="X",W14="W"),X14="")</formula>
    </cfRule>
  </conditionalFormatting>
  <dataValidations count="4">
    <dataValidation allowBlank="1" showInputMessage="1" showErrorMessage="1" sqref="V49:AD1048576 AE1:XFD1048576 Y3:Y4 V25:AD25 V37:AD37 V1:AD2 V5:AD13 V3:V4 AB3:AB4 A1:C1048576 D5:D1048576 D1:D3 G1:U1048576 E1:F2 E5:F1048576" xr:uid="{00000000-0002-0000-0D00-000000000000}"/>
    <dataValidation type="decimal" operator="greaterThanOrEqual" allowBlank="1" showInputMessage="1" showErrorMessage="1" errorTitle="Invalid input" error="Please enter a numeric value" sqref="V14:V24 V26:V36 V38:V48 Y14:Y24 Y26:Y36 Y38:Y48 AB14:AB24 AB26:AB36 AB38:AB48" xr:uid="{00000000-0002-0000-0D00-000001000000}">
      <formula1>0</formula1>
    </dataValidation>
    <dataValidation type="list" allowBlank="1" showDropDown="1" showInputMessage="1" showErrorMessage="1" errorTitle="Invalid input" error="Please enter one of the following codes (capital letters only):_x000a_M - Missing_x000a_W - Includes another category_x000a_X - Included in another category_x000a_Z - Not applicable" sqref="W14:W24 W26:W36 W38:W48 Z14:Z24 Z26:Z36 Z38:Z48 AC14:AC24 AC26:AC36 AC38:AC48" xr:uid="{00000000-0002-0000-0D00-000002000000}">
      <formula1>"Z,M,X,W"</formula1>
    </dataValidation>
    <dataValidation type="textLength" allowBlank="1" showInputMessage="1" showErrorMessage="1" errorTitle="Invalid input" error="The length of the text should be between 2 and 500 characters" sqref="X14:X24 X26:X36 X38:X48 AA14:AA24 AA26:AA36 AA38:AA48 AD14:AD24 AD26:AD36 AD38:AD48" xr:uid="{00000000-0002-0000-0D00-000003000000}">
      <formula1>2</formula1>
      <formula2>500</formula2>
    </dataValidation>
  </dataValidations>
  <pageMargins left="0.7" right="0.7" top="0.75" bottom="0.75" header="0.3" footer="0.3"/>
  <pageSetup scale="56" orientation="portrait" r:id="rId1"/>
  <headerFooter>
    <oddFooter>&amp;C&amp;P&amp;R&amp;F</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BW33"/>
  <sheetViews>
    <sheetView showGridLines="0" topLeftCell="C1" zoomScaleNormal="100" zoomScaleSheetLayoutView="85" workbookViewId="0">
      <selection activeCell="C1" sqref="C1"/>
    </sheetView>
  </sheetViews>
  <sheetFormatPr defaultColWidth="9.140625" defaultRowHeight="15" x14ac:dyDescent="0.25"/>
  <cols>
    <col min="1" max="2" width="9.140625" style="141" hidden="1" customWidth="1"/>
    <col min="3" max="3" width="5.7109375" style="141" customWidth="1"/>
    <col min="4" max="4" width="18.85546875" style="141" customWidth="1"/>
    <col min="5" max="5" width="35.28515625" style="141" customWidth="1"/>
    <col min="6" max="6" width="8.7109375" style="141" hidden="1" customWidth="1"/>
    <col min="7" max="7" width="3.85546875" style="141" hidden="1" customWidth="1"/>
    <col min="8" max="8" width="3" style="141" hidden="1" customWidth="1"/>
    <col min="9" max="9" width="7.5703125" style="141" hidden="1" customWidth="1"/>
    <col min="10" max="11" width="3" style="141" hidden="1" customWidth="1"/>
    <col min="12" max="12" width="3.42578125" style="141" hidden="1" customWidth="1"/>
    <col min="13" max="13" width="3" style="141" hidden="1" customWidth="1"/>
    <col min="14" max="14" width="4.140625" style="141" hidden="1" customWidth="1"/>
    <col min="15" max="15" width="5.140625" style="141" hidden="1" customWidth="1"/>
    <col min="16" max="16" width="14.28515625" style="141" hidden="1" customWidth="1"/>
    <col min="17" max="17" width="12.140625" style="141" hidden="1" customWidth="1"/>
    <col min="18" max="20" width="3.7109375" style="141" hidden="1" customWidth="1"/>
    <col min="21" max="21" width="10.28515625" style="141" hidden="1" customWidth="1"/>
    <col min="22" max="22" width="12.7109375" style="141" customWidth="1"/>
    <col min="23" max="23" width="2.7109375" style="141" customWidth="1"/>
    <col min="24" max="24" width="5.7109375" style="141" customWidth="1"/>
    <col min="25" max="25" width="12.7109375" style="141" customWidth="1"/>
    <col min="26" max="26" width="2.7109375" style="141" customWidth="1"/>
    <col min="27" max="27" width="5.7109375" style="141" customWidth="1"/>
    <col min="28" max="28" width="12.7109375" style="141" customWidth="1"/>
    <col min="29" max="29" width="2.7109375" style="141" customWidth="1"/>
    <col min="30" max="31" width="5.7109375" style="141" customWidth="1"/>
    <col min="32" max="16384" width="9.140625" style="141"/>
  </cols>
  <sheetData>
    <row r="1" spans="1:75" s="398" customFormat="1" ht="60" customHeight="1" x14ac:dyDescent="0.25">
      <c r="A1" s="220" t="s">
        <v>139</v>
      </c>
      <c r="B1" s="221" t="s">
        <v>751</v>
      </c>
      <c r="C1" s="32"/>
      <c r="D1" s="474" t="s">
        <v>4596</v>
      </c>
      <c r="E1" s="474"/>
      <c r="F1" s="474"/>
      <c r="G1" s="474"/>
      <c r="H1" s="474"/>
      <c r="I1" s="474"/>
      <c r="J1" s="474"/>
      <c r="K1" s="474"/>
      <c r="L1" s="474"/>
      <c r="M1" s="474"/>
      <c r="N1" s="474"/>
      <c r="O1" s="474"/>
      <c r="P1" s="474"/>
      <c r="Q1" s="474"/>
      <c r="R1" s="474"/>
      <c r="S1" s="474"/>
      <c r="T1" s="474"/>
      <c r="U1" s="474"/>
      <c r="V1" s="474"/>
      <c r="W1" s="474"/>
      <c r="X1" s="474"/>
      <c r="Y1" s="474"/>
      <c r="Z1" s="474"/>
      <c r="AA1" s="474"/>
      <c r="AB1" s="474"/>
      <c r="AC1" s="474"/>
      <c r="AD1" s="474"/>
      <c r="AE1" s="224"/>
      <c r="BI1" s="33"/>
      <c r="BJ1" s="33"/>
      <c r="BK1" s="33"/>
      <c r="BL1" s="33"/>
      <c r="BM1" s="33"/>
      <c r="BN1" s="33"/>
      <c r="BO1" s="33"/>
      <c r="BP1" s="33"/>
      <c r="BQ1" s="33"/>
      <c r="BR1" s="33"/>
      <c r="BS1" s="33"/>
      <c r="BT1" s="33"/>
      <c r="BU1" s="33"/>
      <c r="BV1" s="33"/>
      <c r="BW1" s="33"/>
    </row>
    <row r="2" spans="1:75" s="398" customFormat="1" ht="5.25" customHeight="1" x14ac:dyDescent="0.25">
      <c r="A2" s="220" t="s">
        <v>122</v>
      </c>
      <c r="B2" s="221" t="str">
        <f>VLOOKUP(VAL_A1!$B$2,VAL_Drop_Down_Lists!$A$3:$B$214,2,FALSE)</f>
        <v>_X</v>
      </c>
      <c r="C2" s="422"/>
      <c r="D2" s="423"/>
      <c r="E2" s="424"/>
      <c r="F2" s="424"/>
      <c r="G2" s="424"/>
      <c r="H2" s="424"/>
      <c r="I2" s="424"/>
      <c r="J2" s="424"/>
      <c r="K2" s="424"/>
      <c r="L2" s="424"/>
      <c r="M2" s="424"/>
      <c r="N2" s="424"/>
      <c r="O2" s="424"/>
      <c r="P2" s="424"/>
      <c r="Q2" s="424"/>
      <c r="R2" s="424"/>
      <c r="S2" s="424"/>
      <c r="T2" s="424"/>
      <c r="U2" s="424"/>
      <c r="V2" s="224"/>
      <c r="W2" s="224"/>
      <c r="X2" s="224"/>
      <c r="Y2" s="224"/>
      <c r="Z2" s="224"/>
      <c r="AA2" s="224"/>
      <c r="AB2" s="224"/>
      <c r="AC2" s="224"/>
      <c r="AD2" s="224"/>
      <c r="AE2" s="224"/>
      <c r="BI2" s="33"/>
      <c r="BJ2" s="33"/>
      <c r="BK2" s="33"/>
      <c r="BL2" s="33"/>
      <c r="BM2" s="33"/>
      <c r="BN2" s="33"/>
      <c r="BO2" s="33"/>
      <c r="BP2" s="33"/>
      <c r="BQ2" s="33"/>
      <c r="BR2" s="33"/>
      <c r="BS2" s="33"/>
      <c r="BT2" s="33"/>
      <c r="BU2" s="33"/>
      <c r="BV2" s="33"/>
      <c r="BW2" s="33"/>
    </row>
    <row r="3" spans="1:75" s="398" customFormat="1" ht="30" customHeight="1" x14ac:dyDescent="0.25">
      <c r="A3" s="220" t="s">
        <v>142</v>
      </c>
      <c r="B3" s="225" t="str">
        <f>IF(VAL_A1!$H$33&lt;&gt;"", YEAR(VAL_A1!$H$33),"")</f>
        <v/>
      </c>
      <c r="C3" s="422"/>
      <c r="D3" s="489" t="s">
        <v>4615</v>
      </c>
      <c r="E3" s="499"/>
      <c r="F3" s="425"/>
      <c r="G3" s="425"/>
      <c r="H3" s="425"/>
      <c r="I3" s="425"/>
      <c r="J3" s="425"/>
      <c r="K3" s="425"/>
      <c r="L3" s="425"/>
      <c r="M3" s="425"/>
      <c r="N3" s="425"/>
      <c r="O3" s="425"/>
      <c r="P3" s="425"/>
      <c r="Q3" s="425"/>
      <c r="R3" s="425"/>
      <c r="S3" s="425"/>
      <c r="T3" s="425"/>
      <c r="U3" s="425"/>
      <c r="V3" s="505" t="s">
        <v>19</v>
      </c>
      <c r="W3" s="506"/>
      <c r="X3" s="503"/>
      <c r="Y3" s="519" t="s">
        <v>618</v>
      </c>
      <c r="Z3" s="520"/>
      <c r="AA3" s="485"/>
      <c r="AB3" s="519" t="s">
        <v>619</v>
      </c>
      <c r="AC3" s="520"/>
      <c r="AD3" s="485"/>
      <c r="AE3" s="224"/>
      <c r="BI3" s="33"/>
      <c r="BJ3" s="33"/>
      <c r="BK3" s="33"/>
      <c r="BL3" s="33"/>
      <c r="BM3" s="33"/>
      <c r="BN3" s="33"/>
      <c r="BO3" s="33"/>
      <c r="BP3" s="33"/>
      <c r="BQ3" s="33"/>
      <c r="BR3" s="33"/>
      <c r="BS3" s="33"/>
      <c r="BT3" s="33"/>
      <c r="BU3" s="33"/>
      <c r="BV3" s="33"/>
      <c r="BW3" s="33"/>
    </row>
    <row r="4" spans="1:75" s="427" customFormat="1" ht="15" customHeight="1" x14ac:dyDescent="0.25">
      <c r="A4" s="220" t="s">
        <v>143</v>
      </c>
      <c r="B4" s="225" t="str">
        <f>IF(VAL_A1!$H$34&lt;&gt;"", YEAR(VAL_A1!$H$34),"")</f>
        <v/>
      </c>
      <c r="C4" s="422"/>
      <c r="D4" s="500"/>
      <c r="E4" s="501"/>
      <c r="F4" s="425"/>
      <c r="G4" s="425"/>
      <c r="H4" s="425"/>
      <c r="I4" s="425"/>
      <c r="J4" s="425"/>
      <c r="K4" s="425"/>
      <c r="L4" s="425"/>
      <c r="M4" s="425"/>
      <c r="N4" s="425"/>
      <c r="O4" s="425"/>
      <c r="P4" s="425"/>
      <c r="Q4" s="425"/>
      <c r="R4" s="425"/>
      <c r="S4" s="425"/>
      <c r="T4" s="425"/>
      <c r="U4" s="425"/>
      <c r="V4" s="505" t="s">
        <v>30</v>
      </c>
      <c r="W4" s="506"/>
      <c r="X4" s="503"/>
      <c r="Y4" s="505" t="s">
        <v>33</v>
      </c>
      <c r="Z4" s="506"/>
      <c r="AA4" s="503"/>
      <c r="AB4" s="505" t="s">
        <v>36</v>
      </c>
      <c r="AC4" s="506"/>
      <c r="AD4" s="503"/>
      <c r="AE4" s="224"/>
      <c r="BI4" s="34"/>
      <c r="BJ4" s="34"/>
      <c r="BK4" s="34"/>
      <c r="BL4" s="34"/>
      <c r="BM4" s="34"/>
      <c r="BN4" s="34"/>
      <c r="BO4" s="34"/>
      <c r="BP4" s="34"/>
      <c r="BQ4" s="34"/>
      <c r="BR4" s="34"/>
      <c r="BS4" s="34"/>
      <c r="BT4" s="34"/>
      <c r="BU4" s="34"/>
      <c r="BV4" s="34"/>
      <c r="BW4" s="34"/>
    </row>
    <row r="5" spans="1:75" s="427" customFormat="1" ht="14.25" hidden="1" customHeight="1" x14ac:dyDescent="0.25">
      <c r="A5" s="220" t="s">
        <v>196</v>
      </c>
      <c r="B5" s="221" t="s">
        <v>14</v>
      </c>
      <c r="C5" s="422"/>
      <c r="D5" s="425"/>
      <c r="E5" s="425"/>
      <c r="F5" s="425"/>
      <c r="G5" s="425"/>
      <c r="H5" s="425"/>
      <c r="I5" s="425"/>
      <c r="J5" s="425"/>
      <c r="K5" s="425"/>
      <c r="L5" s="425"/>
      <c r="M5" s="425"/>
      <c r="N5" s="425"/>
      <c r="O5" s="425"/>
      <c r="P5" s="425"/>
      <c r="Q5" s="425"/>
      <c r="R5" s="425"/>
      <c r="S5" s="425"/>
      <c r="T5" s="425"/>
      <c r="U5" s="425"/>
      <c r="V5" s="318"/>
      <c r="W5" s="318"/>
      <c r="X5" s="318"/>
      <c r="Y5" s="438"/>
      <c r="Z5" s="360"/>
      <c r="AA5" s="309"/>
      <c r="AB5" s="438"/>
      <c r="AC5" s="360"/>
      <c r="AD5" s="309"/>
      <c r="AE5" s="224"/>
      <c r="BI5" s="34"/>
      <c r="BJ5" s="34"/>
      <c r="BK5" s="34"/>
      <c r="BL5" s="34"/>
      <c r="BM5" s="34"/>
      <c r="BN5" s="34"/>
      <c r="BO5" s="34"/>
      <c r="BP5" s="34"/>
      <c r="BQ5" s="34"/>
      <c r="BR5" s="34"/>
      <c r="BS5" s="34"/>
      <c r="BT5" s="34"/>
      <c r="BU5" s="34"/>
      <c r="BV5" s="34"/>
      <c r="BW5" s="34"/>
    </row>
    <row r="6" spans="1:75" s="427" customFormat="1" ht="14.25" hidden="1" customHeight="1" x14ac:dyDescent="0.25">
      <c r="A6" s="220" t="s">
        <v>144</v>
      </c>
      <c r="B6" s="221"/>
      <c r="C6" s="422"/>
      <c r="D6" s="425"/>
      <c r="E6" s="425"/>
      <c r="F6" s="425"/>
      <c r="G6" s="261"/>
      <c r="H6" s="261"/>
      <c r="I6" s="261"/>
      <c r="J6" s="261"/>
      <c r="K6" s="261"/>
      <c r="L6" s="261"/>
      <c r="M6" s="261"/>
      <c r="N6" s="261"/>
      <c r="O6" s="261"/>
      <c r="P6" s="261"/>
      <c r="Q6" s="261"/>
      <c r="R6" s="261"/>
      <c r="S6" s="261"/>
      <c r="T6" s="261"/>
      <c r="U6" s="304" t="s">
        <v>134</v>
      </c>
      <c r="V6" s="229" t="s">
        <v>153</v>
      </c>
      <c r="W6" s="229"/>
      <c r="X6" s="229"/>
      <c r="Y6" s="229" t="s">
        <v>154</v>
      </c>
      <c r="Z6" s="229"/>
      <c r="AA6" s="229"/>
      <c r="AB6" s="229" t="s">
        <v>155</v>
      </c>
      <c r="AC6" s="229"/>
      <c r="AD6" s="229"/>
      <c r="AE6" s="224"/>
      <c r="BI6" s="34"/>
      <c r="BJ6" s="34"/>
      <c r="BK6" s="34"/>
      <c r="BL6" s="34"/>
      <c r="BM6" s="34"/>
      <c r="BN6" s="34"/>
      <c r="BO6" s="34"/>
      <c r="BP6" s="34"/>
      <c r="BQ6" s="34"/>
      <c r="BR6" s="34"/>
      <c r="BS6" s="34"/>
      <c r="BT6" s="34"/>
      <c r="BU6" s="34"/>
      <c r="BV6" s="34"/>
      <c r="BW6" s="34"/>
    </row>
    <row r="7" spans="1:75" s="427" customFormat="1" ht="14.25" hidden="1" customHeight="1" x14ac:dyDescent="0.25">
      <c r="A7" s="220" t="s">
        <v>136</v>
      </c>
      <c r="B7" s="225" t="str">
        <f>IF(VAL_A1!$H$34&lt;&gt;"", YEAR(VAL_A1!$H$34),"")</f>
        <v/>
      </c>
      <c r="C7" s="422"/>
      <c r="D7" s="425"/>
      <c r="E7" s="425"/>
      <c r="F7" s="425"/>
      <c r="G7" s="261"/>
      <c r="H7" s="261"/>
      <c r="I7" s="261"/>
      <c r="J7" s="261"/>
      <c r="K7" s="261"/>
      <c r="L7" s="261"/>
      <c r="M7" s="261"/>
      <c r="N7" s="51"/>
      <c r="O7" s="51"/>
      <c r="P7" s="51"/>
      <c r="Q7" s="51"/>
      <c r="R7" s="51"/>
      <c r="S7" s="51"/>
      <c r="T7" s="51"/>
      <c r="U7" s="217" t="s">
        <v>194</v>
      </c>
      <c r="V7" s="232" t="s">
        <v>14</v>
      </c>
      <c r="W7" s="232"/>
      <c r="X7" s="232"/>
      <c r="Y7" s="232" t="s">
        <v>14</v>
      </c>
      <c r="Z7" s="232"/>
      <c r="AA7" s="232"/>
      <c r="AB7" s="232" t="s">
        <v>14</v>
      </c>
      <c r="AC7" s="232"/>
      <c r="AD7" s="232"/>
      <c r="AE7" s="224"/>
      <c r="BI7" s="34"/>
      <c r="BJ7" s="34"/>
      <c r="BK7" s="34"/>
      <c r="BL7" s="34"/>
      <c r="BM7" s="34"/>
      <c r="BN7" s="34"/>
      <c r="BO7" s="34"/>
      <c r="BP7" s="34"/>
      <c r="BQ7" s="34"/>
      <c r="BR7" s="34"/>
      <c r="BS7" s="34"/>
      <c r="BT7" s="34"/>
      <c r="BU7" s="34"/>
      <c r="BV7" s="34"/>
      <c r="BW7" s="34"/>
    </row>
    <row r="8" spans="1:75" s="427" customFormat="1" ht="14.25" hidden="1" customHeight="1" x14ac:dyDescent="0.25">
      <c r="A8" s="220" t="s">
        <v>140</v>
      </c>
      <c r="B8" s="225" t="str">
        <f>IF(VAL_A1!$H$35&lt;&gt;"", YEAR(VAL_A1!$H$35),"")</f>
        <v/>
      </c>
      <c r="C8" s="422"/>
      <c r="D8" s="425"/>
      <c r="E8" s="425"/>
      <c r="F8" s="425"/>
      <c r="G8" s="261"/>
      <c r="H8" s="261"/>
      <c r="I8" s="261"/>
      <c r="J8" s="261"/>
      <c r="K8" s="261"/>
      <c r="L8" s="261"/>
      <c r="M8" s="261"/>
      <c r="N8" s="51"/>
      <c r="O8" s="51"/>
      <c r="P8" s="51"/>
      <c r="Q8" s="51"/>
      <c r="R8" s="51"/>
      <c r="S8" s="51"/>
      <c r="T8" s="51"/>
      <c r="U8" s="217" t="s">
        <v>195</v>
      </c>
      <c r="V8" s="232" t="s">
        <v>14</v>
      </c>
      <c r="W8" s="232"/>
      <c r="X8" s="232"/>
      <c r="Y8" s="232" t="s">
        <v>14</v>
      </c>
      <c r="Z8" s="232"/>
      <c r="AA8" s="232"/>
      <c r="AB8" s="232" t="s">
        <v>14</v>
      </c>
      <c r="AC8" s="232"/>
      <c r="AD8" s="232"/>
      <c r="AE8" s="224"/>
      <c r="BI8" s="34"/>
      <c r="BJ8" s="34"/>
      <c r="BK8" s="34"/>
      <c r="BL8" s="34"/>
      <c r="BM8" s="34"/>
      <c r="BN8" s="34"/>
      <c r="BO8" s="34"/>
      <c r="BP8" s="34"/>
      <c r="BQ8" s="34"/>
      <c r="BR8" s="34"/>
      <c r="BS8" s="34"/>
      <c r="BT8" s="34"/>
      <c r="BU8" s="34"/>
      <c r="BV8" s="34"/>
      <c r="BW8" s="34"/>
    </row>
    <row r="9" spans="1:75" s="427" customFormat="1" ht="14.25" hidden="1" customHeight="1" x14ac:dyDescent="0.25">
      <c r="A9" s="220" t="s">
        <v>141</v>
      </c>
      <c r="B9" s="221" t="s">
        <v>717</v>
      </c>
      <c r="C9" s="422"/>
      <c r="D9" s="425"/>
      <c r="E9" s="425"/>
      <c r="F9" s="425"/>
      <c r="G9" s="261"/>
      <c r="H9" s="261"/>
      <c r="I9" s="261"/>
      <c r="J9" s="261"/>
      <c r="K9" s="261"/>
      <c r="L9" s="261"/>
      <c r="M9" s="261"/>
      <c r="N9" s="51"/>
      <c r="O9" s="51"/>
      <c r="P9" s="51"/>
      <c r="Q9" s="51"/>
      <c r="R9" s="51"/>
      <c r="S9" s="51"/>
      <c r="T9" s="51"/>
      <c r="U9" s="217" t="s">
        <v>15</v>
      </c>
      <c r="V9" s="232" t="s">
        <v>14</v>
      </c>
      <c r="W9" s="232"/>
      <c r="X9" s="232"/>
      <c r="Y9" s="232" t="s">
        <v>14</v>
      </c>
      <c r="Z9" s="232"/>
      <c r="AA9" s="232"/>
      <c r="AB9" s="232" t="s">
        <v>14</v>
      </c>
      <c r="AC9" s="232"/>
      <c r="AD9" s="232"/>
      <c r="AE9" s="224"/>
      <c r="BI9" s="34"/>
      <c r="BJ9" s="34"/>
      <c r="BK9" s="34"/>
      <c r="BL9" s="34"/>
      <c r="BM9" s="34"/>
      <c r="BN9" s="34"/>
      <c r="BO9" s="34"/>
      <c r="BP9" s="34"/>
      <c r="BQ9" s="34"/>
      <c r="BR9" s="34"/>
      <c r="BS9" s="34"/>
      <c r="BT9" s="34"/>
      <c r="BU9" s="34"/>
      <c r="BV9" s="34"/>
      <c r="BW9" s="34"/>
    </row>
    <row r="10" spans="1:75" s="427" customFormat="1" ht="14.25" hidden="1" customHeight="1" x14ac:dyDescent="0.25">
      <c r="A10" s="220" t="s">
        <v>129</v>
      </c>
      <c r="B10" s="221">
        <v>0</v>
      </c>
      <c r="C10" s="422"/>
      <c r="D10" s="425"/>
      <c r="E10" s="425"/>
      <c r="F10" s="425"/>
      <c r="G10" s="261"/>
      <c r="H10" s="261"/>
      <c r="I10" s="261"/>
      <c r="J10" s="261"/>
      <c r="K10" s="261"/>
      <c r="L10" s="261"/>
      <c r="M10" s="261"/>
      <c r="N10" s="51"/>
      <c r="O10" s="51"/>
      <c r="P10" s="51"/>
      <c r="Q10" s="51"/>
      <c r="R10" s="51"/>
      <c r="S10" s="51"/>
      <c r="T10" s="51"/>
      <c r="U10" s="51"/>
      <c r="V10" s="261"/>
      <c r="W10" s="261"/>
      <c r="X10" s="261"/>
      <c r="Y10" s="261"/>
      <c r="Z10" s="261"/>
      <c r="AA10" s="261"/>
      <c r="AB10" s="261"/>
      <c r="AC10" s="261"/>
      <c r="AD10" s="261"/>
      <c r="AE10" s="224"/>
      <c r="BI10" s="34"/>
      <c r="BJ10" s="34"/>
      <c r="BK10" s="34"/>
      <c r="BL10" s="34"/>
      <c r="BM10" s="34"/>
      <c r="BN10" s="34"/>
      <c r="BO10" s="34"/>
      <c r="BP10" s="34"/>
      <c r="BQ10" s="34"/>
      <c r="BR10" s="34"/>
      <c r="BS10" s="34"/>
      <c r="BT10" s="34"/>
      <c r="BU10" s="34"/>
      <c r="BV10" s="34"/>
      <c r="BW10" s="34"/>
    </row>
    <row r="11" spans="1:75" s="427" customFormat="1" ht="14.25" hidden="1" customHeight="1" x14ac:dyDescent="0.25">
      <c r="A11" s="220" t="s">
        <v>131</v>
      </c>
      <c r="B11" s="221">
        <v>0</v>
      </c>
      <c r="C11" s="425"/>
      <c r="D11" s="425"/>
      <c r="E11" s="425"/>
      <c r="F11" s="425"/>
      <c r="G11" s="261"/>
      <c r="H11" s="261"/>
      <c r="I11" s="261"/>
      <c r="J11" s="261"/>
      <c r="K11" s="261"/>
      <c r="L11" s="261"/>
      <c r="M11" s="261"/>
      <c r="N11" s="51"/>
      <c r="O11" s="51"/>
      <c r="P11" s="51"/>
      <c r="Q11" s="51"/>
      <c r="R11" s="51"/>
      <c r="S11" s="51"/>
      <c r="T11" s="51"/>
      <c r="U11" s="51"/>
      <c r="V11" s="261"/>
      <c r="W11" s="261"/>
      <c r="X11" s="261"/>
      <c r="Y11" s="261"/>
      <c r="Z11" s="261"/>
      <c r="AA11" s="261"/>
      <c r="AB11" s="261"/>
      <c r="AC11" s="261"/>
      <c r="AD11" s="261"/>
      <c r="AE11" s="224"/>
      <c r="BI11" s="34"/>
      <c r="BJ11" s="34"/>
      <c r="BK11" s="34"/>
      <c r="BL11" s="34"/>
      <c r="BM11" s="34"/>
      <c r="BN11" s="34"/>
      <c r="BO11" s="34"/>
      <c r="BP11" s="34"/>
      <c r="BQ11" s="34"/>
      <c r="BR11" s="34"/>
      <c r="BS11" s="34"/>
      <c r="BT11" s="34"/>
      <c r="BU11" s="34"/>
      <c r="BV11" s="34"/>
      <c r="BW11" s="34"/>
    </row>
    <row r="12" spans="1:75" s="427" customFormat="1" ht="73.5" hidden="1" customHeight="1" x14ac:dyDescent="0.25">
      <c r="A12" s="425"/>
      <c r="B12" s="425"/>
      <c r="C12" s="425"/>
      <c r="D12" s="425"/>
      <c r="E12" s="425"/>
      <c r="F12" s="425"/>
      <c r="G12" s="428" t="s">
        <v>16</v>
      </c>
      <c r="H12" s="428" t="s">
        <v>43</v>
      </c>
      <c r="I12" s="428" t="s">
        <v>137</v>
      </c>
      <c r="J12" s="428" t="s">
        <v>44</v>
      </c>
      <c r="K12" s="428" t="s">
        <v>138</v>
      </c>
      <c r="L12" s="428" t="s">
        <v>45</v>
      </c>
      <c r="M12" s="428" t="s">
        <v>46</v>
      </c>
      <c r="N12" s="117" t="s">
        <v>135</v>
      </c>
      <c r="O12" s="120" t="s">
        <v>768</v>
      </c>
      <c r="P12" s="120" t="s">
        <v>769</v>
      </c>
      <c r="Q12" s="51"/>
      <c r="R12" s="51"/>
      <c r="S12" s="51"/>
      <c r="T12" s="51"/>
      <c r="U12" s="51"/>
      <c r="V12" s="261"/>
      <c r="W12" s="261"/>
      <c r="X12" s="261"/>
      <c r="Y12" s="261"/>
      <c r="Z12" s="261"/>
      <c r="AA12" s="261"/>
      <c r="AB12" s="261"/>
      <c r="AC12" s="261"/>
      <c r="AD12" s="261"/>
      <c r="AE12" s="224"/>
      <c r="BI12" s="34"/>
      <c r="BJ12" s="34"/>
      <c r="BK12" s="34"/>
      <c r="BL12" s="34"/>
      <c r="BM12" s="34"/>
      <c r="BN12" s="34"/>
      <c r="BO12" s="34"/>
      <c r="BP12" s="34"/>
      <c r="BQ12" s="34"/>
      <c r="BR12" s="34"/>
      <c r="BS12" s="34"/>
      <c r="BT12" s="34"/>
      <c r="BU12" s="34"/>
      <c r="BV12" s="34"/>
      <c r="BW12" s="34"/>
    </row>
    <row r="13" spans="1:75" s="427" customFormat="1" ht="3" customHeight="1" x14ac:dyDescent="0.25">
      <c r="A13" s="425"/>
      <c r="B13" s="425"/>
      <c r="C13" s="425"/>
      <c r="D13" s="425"/>
      <c r="E13" s="425"/>
      <c r="F13" s="425"/>
      <c r="G13" s="429"/>
      <c r="H13" s="429"/>
      <c r="I13" s="429"/>
      <c r="J13" s="429"/>
      <c r="K13" s="429"/>
      <c r="L13" s="429"/>
      <c r="M13" s="429"/>
      <c r="N13" s="129"/>
      <c r="O13" s="130"/>
      <c r="P13" s="130"/>
      <c r="Q13" s="72"/>
      <c r="R13" s="72"/>
      <c r="S13" s="72"/>
      <c r="T13" s="72"/>
      <c r="U13" s="72"/>
      <c r="V13" s="305"/>
      <c r="W13" s="305"/>
      <c r="X13" s="305"/>
      <c r="Y13" s="305"/>
      <c r="Z13" s="305"/>
      <c r="AA13" s="305"/>
      <c r="AB13" s="305"/>
      <c r="AC13" s="305"/>
      <c r="AD13" s="305"/>
      <c r="AE13" s="224"/>
      <c r="BI13" s="34"/>
      <c r="BJ13" s="34"/>
      <c r="BK13" s="34"/>
      <c r="BL13" s="34"/>
      <c r="BM13" s="34"/>
      <c r="BN13" s="34"/>
      <c r="BO13" s="34"/>
      <c r="BP13" s="34"/>
      <c r="BQ13" s="34"/>
      <c r="BR13" s="34"/>
      <c r="BS13" s="34"/>
      <c r="BT13" s="34"/>
      <c r="BU13" s="34"/>
      <c r="BV13" s="34"/>
      <c r="BW13" s="34"/>
    </row>
    <row r="14" spans="1:75" ht="21" customHeight="1" x14ac:dyDescent="0.25">
      <c r="A14" s="425"/>
      <c r="B14" s="425"/>
      <c r="C14" s="425"/>
      <c r="D14" s="549" t="s">
        <v>48</v>
      </c>
      <c r="E14" s="439" t="s">
        <v>47</v>
      </c>
      <c r="F14" s="425"/>
      <c r="G14" s="241" t="s">
        <v>620</v>
      </c>
      <c r="H14" s="377" t="s">
        <v>49</v>
      </c>
      <c r="I14" s="377" t="s">
        <v>147</v>
      </c>
      <c r="J14" s="377" t="s">
        <v>14</v>
      </c>
      <c r="K14" s="352" t="s">
        <v>145</v>
      </c>
      <c r="L14" s="377" t="s">
        <v>14</v>
      </c>
      <c r="M14" s="242" t="s">
        <v>627</v>
      </c>
      <c r="N14" s="46" t="s">
        <v>627</v>
      </c>
      <c r="O14" s="94" t="s">
        <v>14</v>
      </c>
      <c r="P14" s="118" t="s">
        <v>773</v>
      </c>
      <c r="Q14" s="118"/>
      <c r="R14" s="118"/>
      <c r="S14" s="118"/>
      <c r="T14" s="118"/>
      <c r="U14" s="119"/>
      <c r="V14" s="109"/>
      <c r="W14" s="28"/>
      <c r="X14" s="29"/>
      <c r="Y14" s="109"/>
      <c r="Z14" s="28"/>
      <c r="AA14" s="29"/>
      <c r="AB14" s="109"/>
      <c r="AC14" s="28"/>
      <c r="AD14" s="29"/>
      <c r="AE14" s="224"/>
      <c r="BI14" s="2"/>
      <c r="BJ14" s="2"/>
      <c r="BK14" s="2"/>
      <c r="BL14" s="2"/>
      <c r="BM14" s="2"/>
      <c r="BN14" s="2"/>
      <c r="BO14" s="2"/>
      <c r="BP14" s="2"/>
      <c r="BQ14" s="2"/>
      <c r="BR14" s="2"/>
      <c r="BS14" s="2"/>
      <c r="BT14" s="2"/>
      <c r="BU14" s="2"/>
      <c r="BV14" s="2"/>
      <c r="BW14" s="2"/>
    </row>
    <row r="15" spans="1:75" ht="21" customHeight="1" x14ac:dyDescent="0.25">
      <c r="A15" s="425"/>
      <c r="B15" s="425"/>
      <c r="C15" s="425"/>
      <c r="D15" s="550"/>
      <c r="E15" s="439" t="s">
        <v>51</v>
      </c>
      <c r="F15" s="425"/>
      <c r="G15" s="241" t="s">
        <v>620</v>
      </c>
      <c r="H15" s="377" t="s">
        <v>52</v>
      </c>
      <c r="I15" s="377" t="s">
        <v>147</v>
      </c>
      <c r="J15" s="377" t="s">
        <v>14</v>
      </c>
      <c r="K15" s="352" t="s">
        <v>145</v>
      </c>
      <c r="L15" s="377" t="s">
        <v>14</v>
      </c>
      <c r="M15" s="242" t="s">
        <v>627</v>
      </c>
      <c r="N15" s="46" t="s">
        <v>627</v>
      </c>
      <c r="O15" s="94" t="s">
        <v>14</v>
      </c>
      <c r="P15" s="118" t="s">
        <v>773</v>
      </c>
      <c r="Q15" s="118"/>
      <c r="R15" s="118"/>
      <c r="S15" s="118"/>
      <c r="T15" s="118"/>
      <c r="U15" s="119"/>
      <c r="V15" s="109"/>
      <c r="W15" s="28"/>
      <c r="X15" s="29"/>
      <c r="Y15" s="109"/>
      <c r="Z15" s="28"/>
      <c r="AA15" s="29"/>
      <c r="AB15" s="109"/>
      <c r="AC15" s="28"/>
      <c r="AD15" s="29"/>
      <c r="AE15" s="224"/>
      <c r="BI15" s="2"/>
      <c r="BJ15" s="2"/>
      <c r="BK15" s="2"/>
      <c r="BL15" s="2"/>
      <c r="BM15" s="2"/>
      <c r="BN15" s="2"/>
      <c r="BO15" s="2"/>
      <c r="BP15" s="2"/>
      <c r="BQ15" s="2"/>
      <c r="BR15" s="2"/>
      <c r="BS15" s="2"/>
      <c r="BT15" s="2"/>
      <c r="BU15" s="2"/>
      <c r="BV15" s="2"/>
      <c r="BW15" s="2"/>
    </row>
    <row r="16" spans="1:75" ht="21" customHeight="1" x14ac:dyDescent="0.25">
      <c r="A16" s="425"/>
      <c r="B16" s="425"/>
      <c r="C16" s="425"/>
      <c r="D16" s="551"/>
      <c r="E16" s="439" t="s">
        <v>53</v>
      </c>
      <c r="F16" s="425"/>
      <c r="G16" s="241" t="s">
        <v>620</v>
      </c>
      <c r="H16" s="377" t="s">
        <v>14</v>
      </c>
      <c r="I16" s="377" t="s">
        <v>147</v>
      </c>
      <c r="J16" s="377" t="s">
        <v>14</v>
      </c>
      <c r="K16" s="352" t="s">
        <v>145</v>
      </c>
      <c r="L16" s="377" t="s">
        <v>14</v>
      </c>
      <c r="M16" s="242" t="s">
        <v>627</v>
      </c>
      <c r="N16" s="46" t="s">
        <v>627</v>
      </c>
      <c r="O16" s="94" t="s">
        <v>14</v>
      </c>
      <c r="P16" s="118" t="s">
        <v>773</v>
      </c>
      <c r="Q16" s="118"/>
      <c r="R16" s="118"/>
      <c r="S16" s="118"/>
      <c r="T16" s="118"/>
      <c r="U16" s="119"/>
      <c r="V16" s="31" t="str">
        <f>IF(OR(AND(V14="",W14=""),AND(V15="",W15=""),AND(W14="X",W15="X"),OR(W14="M",W15="M")),"",SUM(V14,V15))</f>
        <v/>
      </c>
      <c r="W16" s="26" t="str">
        <f>IF(AND(AND(W14="X",W15="X"),SUM(V14,V15)=0,ISNUMBER(V16)),"",IF(OR(W14="M",W15="M"),"M",IF(AND(W14=W15,OR(W14="X",W14="W",W14="Z")),UPPER(W14),"")))</f>
        <v/>
      </c>
      <c r="X16" s="27"/>
      <c r="Y16" s="31" t="str">
        <f>IF(OR(AND(Y14="",Z14=""),AND(Y15="",Z15=""),AND(Z14="X",Z15="X"),OR(Z14="M",Z15="M")),"",SUM(Y14,Y15))</f>
        <v/>
      </c>
      <c r="Z16" s="26" t="str">
        <f>IF(AND(AND(Z14="X",Z15="X"),SUM(Y14,Y15)=0,ISNUMBER(Y16)),"",IF(OR(Z14="M",Z15="M"),"M",IF(AND(Z14=Z15,OR(Z14="X",Z14="W",Z14="Z")),UPPER(Z14),"")))</f>
        <v/>
      </c>
      <c r="AA16" s="27"/>
      <c r="AB16" s="31" t="str">
        <f>IF(OR(AND(AB14="",AC14=""),AND(AB15="",AC15=""),AND(AC14="X",AC15="X"),OR(AC14="M",AC15="M")),"",SUM(AB14,AB15))</f>
        <v/>
      </c>
      <c r="AC16" s="26" t="str">
        <f>IF(AND(AND(AC14="X",AC15="X"),SUM(AB14,AB15)=0,ISNUMBER(AB16)),"",IF(OR(AC14="M",AC15="M"),"M",IF(AND(AC14=AC15,OR(AC14="X",AC14="W",AC14="Z")),UPPER(AC14),"")))</f>
        <v/>
      </c>
      <c r="AD16" s="27"/>
      <c r="AE16" s="224"/>
      <c r="BI16" s="2"/>
      <c r="BJ16" s="2"/>
      <c r="BK16" s="2"/>
      <c r="BL16" s="2"/>
      <c r="BM16" s="2"/>
      <c r="BN16" s="2"/>
      <c r="BO16" s="2"/>
      <c r="BP16" s="2"/>
      <c r="BQ16" s="2"/>
      <c r="BR16" s="2"/>
      <c r="BS16" s="2"/>
      <c r="BT16" s="2"/>
      <c r="BU16" s="2"/>
      <c r="BV16" s="2"/>
      <c r="BW16" s="2"/>
    </row>
    <row r="17" spans="1:75" ht="21" customHeight="1" x14ac:dyDescent="0.25">
      <c r="A17" s="425"/>
      <c r="B17" s="425"/>
      <c r="C17" s="425"/>
      <c r="D17" s="552" t="s">
        <v>50</v>
      </c>
      <c r="E17" s="439" t="s">
        <v>47</v>
      </c>
      <c r="F17" s="425"/>
      <c r="G17" s="241" t="s">
        <v>620</v>
      </c>
      <c r="H17" s="377" t="s">
        <v>49</v>
      </c>
      <c r="I17" s="377" t="s">
        <v>148</v>
      </c>
      <c r="J17" s="377" t="s">
        <v>14</v>
      </c>
      <c r="K17" s="352" t="s">
        <v>145</v>
      </c>
      <c r="L17" s="377" t="s">
        <v>14</v>
      </c>
      <c r="M17" s="242" t="s">
        <v>627</v>
      </c>
      <c r="N17" s="46" t="s">
        <v>627</v>
      </c>
      <c r="O17" s="94" t="s">
        <v>14</v>
      </c>
      <c r="P17" s="118" t="s">
        <v>773</v>
      </c>
      <c r="Q17" s="118"/>
      <c r="R17" s="118"/>
      <c r="S17" s="118"/>
      <c r="T17" s="118"/>
      <c r="U17" s="119"/>
      <c r="V17" s="109"/>
      <c r="W17" s="28"/>
      <c r="X17" s="29"/>
      <c r="Y17" s="109"/>
      <c r="Z17" s="28"/>
      <c r="AA17" s="29"/>
      <c r="AB17" s="109"/>
      <c r="AC17" s="28"/>
      <c r="AD17" s="29"/>
      <c r="AE17" s="224"/>
      <c r="BI17" s="2"/>
      <c r="BJ17" s="2"/>
      <c r="BK17" s="2"/>
      <c r="BL17" s="2"/>
      <c r="BM17" s="2"/>
      <c r="BN17" s="2"/>
      <c r="BO17" s="2"/>
      <c r="BP17" s="2"/>
      <c r="BQ17" s="2"/>
      <c r="BR17" s="2"/>
      <c r="BS17" s="2"/>
      <c r="BT17" s="2"/>
      <c r="BU17" s="2"/>
      <c r="BV17" s="2"/>
      <c r="BW17" s="2"/>
    </row>
    <row r="18" spans="1:75" ht="21" customHeight="1" x14ac:dyDescent="0.25">
      <c r="A18" s="425"/>
      <c r="B18" s="425"/>
      <c r="C18" s="425"/>
      <c r="D18" s="552"/>
      <c r="E18" s="439" t="s">
        <v>51</v>
      </c>
      <c r="F18" s="425"/>
      <c r="G18" s="241" t="s">
        <v>620</v>
      </c>
      <c r="H18" s="377" t="s">
        <v>52</v>
      </c>
      <c r="I18" s="377" t="s">
        <v>148</v>
      </c>
      <c r="J18" s="377" t="s">
        <v>14</v>
      </c>
      <c r="K18" s="352" t="s">
        <v>145</v>
      </c>
      <c r="L18" s="377" t="s">
        <v>14</v>
      </c>
      <c r="M18" s="242" t="s">
        <v>627</v>
      </c>
      <c r="N18" s="46" t="s">
        <v>627</v>
      </c>
      <c r="O18" s="94" t="s">
        <v>14</v>
      </c>
      <c r="P18" s="118" t="s">
        <v>773</v>
      </c>
      <c r="Q18" s="118"/>
      <c r="R18" s="118"/>
      <c r="S18" s="118"/>
      <c r="T18" s="118"/>
      <c r="U18" s="119"/>
      <c r="V18" s="109"/>
      <c r="W18" s="28"/>
      <c r="X18" s="29"/>
      <c r="Y18" s="109"/>
      <c r="Z18" s="28"/>
      <c r="AA18" s="29"/>
      <c r="AB18" s="109"/>
      <c r="AC18" s="28"/>
      <c r="AD18" s="29"/>
      <c r="AE18" s="224"/>
      <c r="BI18" s="2"/>
      <c r="BJ18" s="2"/>
      <c r="BK18" s="2"/>
      <c r="BL18" s="2"/>
      <c r="BM18" s="2"/>
      <c r="BN18" s="2"/>
      <c r="BO18" s="2"/>
      <c r="BP18" s="2"/>
      <c r="BQ18" s="2"/>
      <c r="BR18" s="2"/>
      <c r="BS18" s="2"/>
      <c r="BT18" s="2"/>
      <c r="BU18" s="2"/>
      <c r="BV18" s="2"/>
      <c r="BW18" s="2"/>
    </row>
    <row r="19" spans="1:75" ht="21" customHeight="1" x14ac:dyDescent="0.25">
      <c r="A19" s="425"/>
      <c r="B19" s="425"/>
      <c r="C19" s="425"/>
      <c r="D19" s="553"/>
      <c r="E19" s="439" t="s">
        <v>53</v>
      </c>
      <c r="F19" s="425"/>
      <c r="G19" s="241" t="s">
        <v>620</v>
      </c>
      <c r="H19" s="377" t="s">
        <v>14</v>
      </c>
      <c r="I19" s="377" t="s">
        <v>148</v>
      </c>
      <c r="J19" s="377" t="s">
        <v>14</v>
      </c>
      <c r="K19" s="352" t="s">
        <v>145</v>
      </c>
      <c r="L19" s="377" t="s">
        <v>14</v>
      </c>
      <c r="M19" s="242" t="s">
        <v>627</v>
      </c>
      <c r="N19" s="46" t="s">
        <v>627</v>
      </c>
      <c r="O19" s="94" t="s">
        <v>14</v>
      </c>
      <c r="P19" s="118" t="s">
        <v>773</v>
      </c>
      <c r="Q19" s="118"/>
      <c r="R19" s="118"/>
      <c r="S19" s="118"/>
      <c r="T19" s="118"/>
      <c r="U19" s="119"/>
      <c r="V19" s="31" t="str">
        <f t="shared" ref="V19:AB19" si="0">IF(OR(AND(V17="",W17=""),AND(V18="",W18=""),AND(W17="X",W18="X"),OR(W17="M",W18="M")),"",SUM(V17,V18))</f>
        <v/>
      </c>
      <c r="W19" s="26" t="str">
        <f t="shared" ref="W19:AC19" si="1">IF(AND(AND(W17="X",W18="X"),SUM(V17,V18)=0,ISNUMBER(V19)),"",IF(OR(W17="M",W18="M"),"M",IF(AND(W17=W18,OR(W17="X",W17="W",W17="Z")),UPPER(W17),"")))</f>
        <v/>
      </c>
      <c r="X19" s="27"/>
      <c r="Y19" s="31" t="str">
        <f t="shared" si="0"/>
        <v/>
      </c>
      <c r="Z19" s="26" t="str">
        <f t="shared" si="1"/>
        <v/>
      </c>
      <c r="AA19" s="27"/>
      <c r="AB19" s="31" t="str">
        <f t="shared" si="0"/>
        <v/>
      </c>
      <c r="AC19" s="26" t="str">
        <f t="shared" si="1"/>
        <v/>
      </c>
      <c r="AD19" s="27"/>
      <c r="AE19" s="224"/>
      <c r="BI19" s="2"/>
      <c r="BJ19" s="2"/>
      <c r="BK19" s="2"/>
      <c r="BL19" s="2"/>
      <c r="BM19" s="2"/>
      <c r="BN19" s="2"/>
      <c r="BO19" s="2"/>
      <c r="BP19" s="2"/>
      <c r="BQ19" s="2"/>
      <c r="BR19" s="2"/>
      <c r="BS19" s="2"/>
      <c r="BT19" s="2"/>
      <c r="BU19" s="2"/>
      <c r="BV19" s="2"/>
      <c r="BW19" s="2"/>
    </row>
    <row r="20" spans="1:75" ht="21" customHeight="1" x14ac:dyDescent="0.25">
      <c r="A20" s="425"/>
      <c r="B20" s="425"/>
      <c r="C20" s="425"/>
      <c r="D20" s="548" t="s">
        <v>693</v>
      </c>
      <c r="E20" s="440" t="s">
        <v>47</v>
      </c>
      <c r="F20" s="425"/>
      <c r="G20" s="241" t="s">
        <v>620</v>
      </c>
      <c r="H20" s="377" t="s">
        <v>49</v>
      </c>
      <c r="I20" s="377" t="s">
        <v>149</v>
      </c>
      <c r="J20" s="377" t="s">
        <v>14</v>
      </c>
      <c r="K20" s="352" t="s">
        <v>145</v>
      </c>
      <c r="L20" s="377" t="s">
        <v>14</v>
      </c>
      <c r="M20" s="242" t="s">
        <v>627</v>
      </c>
      <c r="N20" s="46" t="s">
        <v>627</v>
      </c>
      <c r="O20" s="94" t="s">
        <v>14</v>
      </c>
      <c r="P20" s="118" t="s">
        <v>773</v>
      </c>
      <c r="Q20" s="118"/>
      <c r="R20" s="118"/>
      <c r="S20" s="118"/>
      <c r="T20" s="118"/>
      <c r="U20" s="119"/>
      <c r="V20" s="31" t="str">
        <f>IF(OR(AND(V14="",W14=""),AND(V17="",W17=""),AND(W14="X",W17="X"),OR(W14="M",W17="M")),"",SUM(V14,V17))</f>
        <v/>
      </c>
      <c r="W20" s="26" t="str">
        <f>IF(AND(AND(W14="X",W17="X"),SUM(V14,V17)=0,ISNUMBER(V20)),"",IF(OR(W14="M",W17="M"),"M",IF(AND(W14=W17,OR(W14="X",W14="W",W14="Z")),UPPER(W14),"")))</f>
        <v/>
      </c>
      <c r="X20" s="27"/>
      <c r="Y20" s="31" t="str">
        <f>IF(OR(AND(Y14="",Z14=""),AND(Y17="",Z17=""),AND(Z14="X",Z17="X"),OR(Z14="M",Z17="M")),"",SUM(Y14,Y17))</f>
        <v/>
      </c>
      <c r="Z20" s="26" t="str">
        <f>IF(AND(AND(Z14="X",Z17="X"),SUM(Y14,Y17)=0,ISNUMBER(Y20)),"",IF(OR(Z14="M",Z17="M"),"M",IF(AND(Z14=Z17,OR(Z14="X",Z14="W",Z14="Z")),UPPER(Z14),"")))</f>
        <v/>
      </c>
      <c r="AA20" s="27"/>
      <c r="AB20" s="31" t="str">
        <f>IF(OR(AND(AB14="",AC14=""),AND(AB17="",AC17=""),AND(AC14="X",AC17="X"),OR(AC14="M",AC17="M")),"",SUM(AB14,AB17))</f>
        <v/>
      </c>
      <c r="AC20" s="26" t="str">
        <f>IF(AND(AND(AC14="X",AC17="X"),SUM(AB14,AB17)=0,ISNUMBER(AB20)),"",IF(OR(AC14="M",AC17="M"),"M",IF(AND(AC14=AC17,OR(AC14="X",AC14="W",AC14="Z")),UPPER(AC14),"")))</f>
        <v/>
      </c>
      <c r="AD20" s="27"/>
      <c r="AE20" s="224"/>
      <c r="BI20" s="2"/>
      <c r="BJ20" s="2"/>
      <c r="BK20" s="2"/>
      <c r="BL20" s="2"/>
      <c r="BM20" s="2"/>
      <c r="BN20" s="2"/>
      <c r="BO20" s="2"/>
      <c r="BP20" s="2"/>
      <c r="BQ20" s="2"/>
      <c r="BR20" s="2"/>
      <c r="BS20" s="2"/>
      <c r="BT20" s="2"/>
      <c r="BU20" s="2"/>
      <c r="BV20" s="2"/>
      <c r="BW20" s="2"/>
    </row>
    <row r="21" spans="1:75" ht="21" customHeight="1" x14ac:dyDescent="0.25">
      <c r="A21" s="425"/>
      <c r="B21" s="425"/>
      <c r="C21" s="425"/>
      <c r="D21" s="548"/>
      <c r="E21" s="440" t="s">
        <v>51</v>
      </c>
      <c r="F21" s="425"/>
      <c r="G21" s="241" t="s">
        <v>620</v>
      </c>
      <c r="H21" s="377" t="s">
        <v>52</v>
      </c>
      <c r="I21" s="377" t="s">
        <v>149</v>
      </c>
      <c r="J21" s="377" t="s">
        <v>14</v>
      </c>
      <c r="K21" s="352" t="s">
        <v>145</v>
      </c>
      <c r="L21" s="377" t="s">
        <v>14</v>
      </c>
      <c r="M21" s="242" t="s">
        <v>627</v>
      </c>
      <c r="N21" s="46" t="s">
        <v>627</v>
      </c>
      <c r="O21" s="94" t="s">
        <v>14</v>
      </c>
      <c r="P21" s="118" t="s">
        <v>773</v>
      </c>
      <c r="Q21" s="118"/>
      <c r="R21" s="118"/>
      <c r="S21" s="118"/>
      <c r="T21" s="118"/>
      <c r="U21" s="119"/>
      <c r="V21" s="31" t="str">
        <f t="shared" ref="V21:AB22" si="2">IF(OR(AND(V15="",W15=""),AND(V18="",W18=""),AND(W15="X",W18="X"),OR(W15="M",W18="M")),"",SUM(V15,V18))</f>
        <v/>
      </c>
      <c r="W21" s="26" t="str">
        <f t="shared" ref="W21:AC22" si="3">IF(AND(AND(W15="X",W18="X"),SUM(V15,V18)=0,ISNUMBER(V21)),"",IF(OR(W15="M",W18="M"),"M",IF(AND(W15=W18,OR(W15="X",W15="W",W15="Z")),UPPER(W15),"")))</f>
        <v/>
      </c>
      <c r="X21" s="27"/>
      <c r="Y21" s="31" t="str">
        <f t="shared" si="2"/>
        <v/>
      </c>
      <c r="Z21" s="26" t="str">
        <f t="shared" si="3"/>
        <v/>
      </c>
      <c r="AA21" s="27"/>
      <c r="AB21" s="31" t="str">
        <f t="shared" si="2"/>
        <v/>
      </c>
      <c r="AC21" s="26" t="str">
        <f t="shared" si="3"/>
        <v/>
      </c>
      <c r="AD21" s="27"/>
      <c r="AE21" s="224"/>
      <c r="BI21" s="2"/>
      <c r="BJ21" s="2"/>
      <c r="BK21" s="2"/>
      <c r="BL21" s="2"/>
      <c r="BM21" s="2"/>
      <c r="BN21" s="2"/>
      <c r="BO21" s="2"/>
      <c r="BP21" s="2"/>
      <c r="BQ21" s="2"/>
      <c r="BR21" s="2"/>
      <c r="BS21" s="2"/>
      <c r="BT21" s="2"/>
      <c r="BU21" s="2"/>
      <c r="BV21" s="2"/>
      <c r="BW21" s="2"/>
    </row>
    <row r="22" spans="1:75" ht="21" customHeight="1" x14ac:dyDescent="0.25">
      <c r="A22" s="425"/>
      <c r="B22" s="425"/>
      <c r="C22" s="425"/>
      <c r="D22" s="546"/>
      <c r="E22" s="440" t="s">
        <v>53</v>
      </c>
      <c r="F22" s="425"/>
      <c r="G22" s="241" t="s">
        <v>620</v>
      </c>
      <c r="H22" s="377" t="s">
        <v>14</v>
      </c>
      <c r="I22" s="377" t="s">
        <v>149</v>
      </c>
      <c r="J22" s="377" t="s">
        <v>14</v>
      </c>
      <c r="K22" s="352" t="s">
        <v>145</v>
      </c>
      <c r="L22" s="377" t="s">
        <v>14</v>
      </c>
      <c r="M22" s="242" t="s">
        <v>627</v>
      </c>
      <c r="N22" s="46" t="s">
        <v>627</v>
      </c>
      <c r="O22" s="94" t="s">
        <v>14</v>
      </c>
      <c r="P22" s="118" t="s">
        <v>773</v>
      </c>
      <c r="Q22" s="118"/>
      <c r="R22" s="118"/>
      <c r="S22" s="118"/>
      <c r="T22" s="118"/>
      <c r="U22" s="119"/>
      <c r="V22" s="31" t="str">
        <f t="shared" si="2"/>
        <v/>
      </c>
      <c r="W22" s="26" t="str">
        <f t="shared" si="3"/>
        <v/>
      </c>
      <c r="X22" s="27"/>
      <c r="Y22" s="31" t="str">
        <f t="shared" si="2"/>
        <v/>
      </c>
      <c r="Z22" s="26" t="str">
        <f t="shared" si="3"/>
        <v/>
      </c>
      <c r="AA22" s="27"/>
      <c r="AB22" s="31" t="str">
        <f t="shared" si="2"/>
        <v/>
      </c>
      <c r="AC22" s="26" t="str">
        <f t="shared" si="3"/>
        <v/>
      </c>
      <c r="AD22" s="27"/>
      <c r="AE22" s="224"/>
      <c r="BI22" s="2"/>
      <c r="BJ22" s="2"/>
      <c r="BK22" s="2"/>
      <c r="BL22" s="2"/>
      <c r="BM22" s="2"/>
      <c r="BN22" s="2"/>
      <c r="BO22" s="2"/>
      <c r="BP22" s="2"/>
      <c r="BQ22" s="2"/>
      <c r="BR22" s="2"/>
      <c r="BS22" s="2"/>
      <c r="BT22" s="2"/>
      <c r="BU22" s="2"/>
      <c r="BV22" s="2"/>
      <c r="BW22" s="2"/>
    </row>
    <row r="23" spans="1:75" x14ac:dyDescent="0.25">
      <c r="A23" s="224"/>
      <c r="B23" s="224"/>
      <c r="C23" s="224"/>
      <c r="D23" s="224"/>
      <c r="E23" s="224"/>
      <c r="F23" s="224"/>
      <c r="G23" s="224"/>
      <c r="H23" s="224"/>
      <c r="I23" s="224"/>
      <c r="J23" s="224"/>
      <c r="K23" s="224"/>
      <c r="L23" s="224"/>
      <c r="M23" s="224"/>
      <c r="N23" s="224"/>
      <c r="O23" s="224"/>
      <c r="P23" s="224"/>
      <c r="Q23" s="224"/>
      <c r="R23" s="224"/>
      <c r="S23" s="224"/>
      <c r="T23" s="224"/>
      <c r="U23" s="224"/>
      <c r="V23" s="224"/>
      <c r="W23" s="224"/>
      <c r="X23" s="224"/>
      <c r="Y23" s="224"/>
      <c r="Z23" s="224"/>
      <c r="AA23" s="224"/>
      <c r="AB23" s="224"/>
      <c r="AC23" s="224"/>
      <c r="AD23" s="224"/>
      <c r="AE23" s="224"/>
    </row>
    <row r="24" spans="1:75" hidden="1" x14ac:dyDescent="0.25"/>
    <row r="25" spans="1:75" hidden="1" x14ac:dyDescent="0.25">
      <c r="V25" s="234">
        <f>SUMPRODUCT(--(V14:V22=0),--(V14:V22&lt;&gt;""),--(W14:W22="Z"))+SUMPRODUCT(--(V14:V22=0),--(V14:V22&lt;&gt;""),--(W14:W22=""))+SUMPRODUCT(--(V14:V22&gt;0),--(W14:W22="W"))+SUMPRODUCT(--(V14:V22&gt;0), --(V14:V22&lt;&gt;""),--(W14:W22=""))+SUMPRODUCT(--(V14:V22=""),--(W14:W22="Z"))</f>
        <v>0</v>
      </c>
      <c r="W25" s="234"/>
      <c r="X25" s="234"/>
      <c r="Y25" s="234">
        <f t="shared" ref="Y25" si="4">SUMPRODUCT(--(Y14:Y22=0),--(Y14:Y22&lt;&gt;""),--(Z14:Z22="Z"))+SUMPRODUCT(--(Y14:Y22=0),--(Y14:Y22&lt;&gt;""),--(Z14:Z22=""))+SUMPRODUCT(--(Y14:Y22&gt;0),--(Z14:Z22="W"))+SUMPRODUCT(--(Y14:Y22&gt;0), --(Y14:Y22&lt;&gt;""),--(Z14:Z22=""))+SUMPRODUCT(--(Y14:Y22=""),--(Z14:Z22="Z"))</f>
        <v>0</v>
      </c>
      <c r="Z25" s="234"/>
      <c r="AA25" s="234"/>
      <c r="AB25" s="234">
        <f t="shared" ref="AB25" si="5">SUMPRODUCT(--(AB14:AB22=0),--(AB14:AB22&lt;&gt;""),--(AC14:AC22="Z"))+SUMPRODUCT(--(AB14:AB22=0),--(AB14:AB22&lt;&gt;""),--(AC14:AC22=""))+SUMPRODUCT(--(AB14:AB22&gt;0),--(AC14:AC22="W"))+SUMPRODUCT(--(AB14:AB22&gt;0), --(AB14:AB22&lt;&gt;""),--(AC14:AC22=""))+SUMPRODUCT(--(AB14:AB22=""),--(AC14:AC22="Z"))</f>
        <v>0</v>
      </c>
      <c r="AC25" s="234"/>
      <c r="AD25" s="234"/>
    </row>
    <row r="26" spans="1:75" hidden="1" x14ac:dyDescent="0.25"/>
    <row r="27" spans="1:75" hidden="1" x14ac:dyDescent="0.25"/>
    <row r="28" spans="1:75" hidden="1" x14ac:dyDescent="0.25"/>
    <row r="29" spans="1:75" hidden="1" x14ac:dyDescent="0.25"/>
    <row r="30" spans="1:75" hidden="1" x14ac:dyDescent="0.25"/>
    <row r="31" spans="1:75" hidden="1" x14ac:dyDescent="0.25"/>
    <row r="32" spans="1:75" hidden="1" x14ac:dyDescent="0.25"/>
    <row r="33" hidden="1" x14ac:dyDescent="0.25"/>
  </sheetData>
  <sheetProtection algorithmName="SHA-512" hashValue="U89HHGobLX5TQLZwS0AZM8pmPxAzBKIA09O3aGwqFMc7Q6SlLIHZ+BMqg0J/ep8eV0+Qk67tRg8HhRy5ml96Pg==" saltValue="Mi7feMcxuseELMjEicXbhA==" spinCount="100000" sheet="1" objects="1" scenarios="1" formatCells="0" formatColumns="0" formatRows="0" sort="0" autoFilter="0"/>
  <mergeCells count="11">
    <mergeCell ref="D20:D22"/>
    <mergeCell ref="V4:X4"/>
    <mergeCell ref="D1:AD1"/>
    <mergeCell ref="Y4:AA4"/>
    <mergeCell ref="AB4:AD4"/>
    <mergeCell ref="D14:D16"/>
    <mergeCell ref="D17:D19"/>
    <mergeCell ref="V3:X3"/>
    <mergeCell ref="Y3:AA3"/>
    <mergeCell ref="AB3:AD3"/>
    <mergeCell ref="D3:E4"/>
  </mergeCells>
  <conditionalFormatting sqref="V14:V18 Y14:Y18 AB14:AB18 V20:V22 Y20:Y22 AB20:AB22">
    <cfRule type="expression" dxfId="114" priority="10">
      <formula xml:space="preserve"> OR(AND(V14=0,V14&lt;&gt;"",W14&lt;&gt;"Z",W14&lt;&gt;""),AND(V14&gt;0,V14&lt;&gt;"",W14&lt;&gt;"W",W14&lt;&gt;""),AND(V14="", W14="W"))</formula>
    </cfRule>
  </conditionalFormatting>
  <conditionalFormatting sqref="W14:W18 Z14:Z18 AC14:AC18 W20:W22 Z20:Z22 AC20:AC22">
    <cfRule type="expression" dxfId="113" priority="9">
      <formula xml:space="preserve"> OR(AND(V14=0,V14&lt;&gt;"",W14&lt;&gt;"Z",W14&lt;&gt;""),AND(V14&gt;0,V14&lt;&gt;"",W14&lt;&gt;"W",W14&lt;&gt;""),AND(V14="", W14="W"))</formula>
    </cfRule>
  </conditionalFormatting>
  <conditionalFormatting sqref="X14:X18 AA14:AA18 AD14:AD18 X20:X22 AA20:AA22 AD20:AD22">
    <cfRule type="expression" dxfId="112" priority="8">
      <formula xml:space="preserve"> AND(OR(W14="X",W14="W"),X14="")</formula>
    </cfRule>
  </conditionalFormatting>
  <conditionalFormatting sqref="V16 Y16 AB16">
    <cfRule type="expression" dxfId="111" priority="11">
      <formula>OR(AND(W14="X",W15="X"),AND(W14="M",W15="M"))</formula>
    </cfRule>
    <cfRule type="expression" dxfId="110" priority="12">
      <formula>IF(OR(AND(V14="",W14=""),AND(V15="",W15=""),AND(W14="X",W15="X"),OR(W14="M",W15="M")),"",SUM(V14,V15)) &lt;&gt; V16</formula>
    </cfRule>
  </conditionalFormatting>
  <conditionalFormatting sqref="V20:V22 Y20:Y22 AB20:AB22">
    <cfRule type="expression" dxfId="109" priority="13">
      <formula>OR(AND(W14="X",W17="X"),AND(W14="M",W17="M"))</formula>
    </cfRule>
  </conditionalFormatting>
  <conditionalFormatting sqref="V20:V22 Y20:Y22 AB20:AB22">
    <cfRule type="expression" dxfId="108" priority="14">
      <formula>IF(OR(AND(V14="",W14=""),AND(V17="",W17=""),AND(W14="X",W17="X"),OR(W14="M",W17="M")),"",SUM(V14,V17)) &lt;&gt; V20</formula>
    </cfRule>
  </conditionalFormatting>
  <conditionalFormatting sqref="W20:W22 Z20:Z22 AC20:AC22">
    <cfRule type="expression" dxfId="107" priority="15">
      <formula>OR(AND(W14="X",W17="X"),AND(W14="M",W17="M"))</formula>
    </cfRule>
  </conditionalFormatting>
  <conditionalFormatting sqref="W20:W22 Z20:Z22 AC20:AC22">
    <cfRule type="expression" dxfId="106" priority="16">
      <formula>IF(AND(OR(AND(W14="M",W17="M"),AND(W14="X",W17="X")),SUM(V14,V17)=0,ISNUMBER(V20)),"",IF(OR(W14="M",W17="M"),"M",IF(AND(W14=W17,OR(W14="X",W14="W",W14="Z")),UPPER(W14),""))) &lt;&gt; W20</formula>
    </cfRule>
  </conditionalFormatting>
  <conditionalFormatting sqref="W16 Z16 AC16">
    <cfRule type="expression" dxfId="105" priority="17">
      <formula>OR(AND(P14="X",P15="X"),AND(P14="M",P15="M"))</formula>
    </cfRule>
    <cfRule type="expression" dxfId="104" priority="18">
      <formula>IF(AND(OR(AND(W14="M",W15="M"),AND(W14="X",W15="X")),SUM(V14,V15)=0,ISNUMBER(V16)),"",IF(OR(W14="M",W15="M"),"M",IF(AND(W14=W15,OR(W14="X",W14="W",W14="Z")),UPPER(W14),""))) &lt;&gt; W16</formula>
    </cfRule>
  </conditionalFormatting>
  <conditionalFormatting sqref="V19 Y19 AB19">
    <cfRule type="expression" dxfId="103" priority="3">
      <formula xml:space="preserve"> OR(AND(V19=0,V19&lt;&gt;"",W19&lt;&gt;"Z",W19&lt;&gt;""),AND(V19&gt;0,V19&lt;&gt;"",W19&lt;&gt;"W",W19&lt;&gt;""),AND(V19="", W19="W"))</formula>
    </cfRule>
  </conditionalFormatting>
  <conditionalFormatting sqref="W19 Z19 AC19">
    <cfRule type="expression" dxfId="102" priority="2">
      <formula xml:space="preserve"> OR(AND(V19=0,V19&lt;&gt;"",W19&lt;&gt;"Z",W19&lt;&gt;""),AND(V19&gt;0,V19&lt;&gt;"",W19&lt;&gt;"W",W19&lt;&gt;""),AND(V19="", W19="W"))</formula>
    </cfRule>
  </conditionalFormatting>
  <conditionalFormatting sqref="X19 AA19 AD19">
    <cfRule type="expression" dxfId="101" priority="1">
      <formula xml:space="preserve"> AND(OR(W19="X",W19="W"),X19="")</formula>
    </cfRule>
  </conditionalFormatting>
  <conditionalFormatting sqref="V19 Y19 AB19">
    <cfRule type="expression" dxfId="100" priority="4">
      <formula>OR(AND(W17="X",W18="X"),AND(W17="M",W18="M"))</formula>
    </cfRule>
    <cfRule type="expression" dxfId="99" priority="5">
      <formula>IF(OR(AND(V17="",W17=""),AND(V18="",W18=""),AND(W17="X",W18="X"),OR(W17="M",W18="M")),"",SUM(V17,V18)) &lt;&gt; V19</formula>
    </cfRule>
  </conditionalFormatting>
  <conditionalFormatting sqref="W19 Z19 AC19">
    <cfRule type="expression" dxfId="98" priority="6">
      <formula>OR(AND(P17="X",P18="X"),AND(P17="M",P18="M"))</formula>
    </cfRule>
    <cfRule type="expression" dxfId="97" priority="7">
      <formula>IF(AND(OR(AND(W17="M",W18="M"),AND(W17="X",W18="X")),SUM(V17,V18)=0,ISNUMBER(V19)),"",IF(OR(W17="M",W18="M"),"M",IF(AND(W17=W18,OR(W17="X",W17="W",W17="Z")),UPPER(W17),""))) &lt;&gt; W19</formula>
    </cfRule>
  </conditionalFormatting>
  <dataValidations count="4">
    <dataValidation type="decimal" operator="greaterThanOrEqual" allowBlank="1" showInputMessage="1" showErrorMessage="1" errorTitle="Invalid input" error="Please enter a numeric value" sqref="V14:V22 Y14:Y22 AB14:AB22" xr:uid="{00000000-0002-0000-0E00-000000000000}">
      <formula1>0</formula1>
    </dataValidation>
    <dataValidation type="list" allowBlank="1" showDropDown="1" showInputMessage="1" showErrorMessage="1" errorTitle="Invalid input" error="Please enter one of the following codes (capital letters only):_x000a_Z - Not applicable_x000a_M - Missing_x000a_X - Included in another category_x000a_W - Includes another category" sqref="W14:W22 Z14:Z22 AC14:AC22" xr:uid="{00000000-0002-0000-0E00-000001000000}">
      <formula1>"Z,M,X,W"</formula1>
    </dataValidation>
    <dataValidation type="textLength" allowBlank="1" showInputMessage="1" showErrorMessage="1" errorTitle="Invalid input" error="The length of the text should be between 2 and 500 characters" sqref="X14:X22 AA14:AA22 AD14:AD22" xr:uid="{00000000-0002-0000-0E00-000002000000}">
      <formula1>2</formula1>
      <formula2>500</formula2>
    </dataValidation>
    <dataValidation allowBlank="1" showInputMessage="1" showErrorMessage="1" sqref="V5:Y5 V25:AD25 D20 D14 D17 V6:AA9 AC6:AD9 A1:B11 K14:K22 E14:E22 AB3:AB9 Y3:Y4 V3:V4" xr:uid="{00000000-0002-0000-0E00-000003000000}"/>
  </dataValidations>
  <pageMargins left="0.7" right="0.7" top="0.75" bottom="0.75" header="0.3" footer="0.3"/>
  <pageSetup scale="37" orientation="portrait" r:id="rId1"/>
  <headerFooter>
    <oddFooter>&amp;C&amp;P&amp;R&amp;F</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BW27"/>
  <sheetViews>
    <sheetView showGridLines="0" topLeftCell="C1" zoomScaleNormal="100" zoomScaleSheetLayoutView="100" workbookViewId="0">
      <selection activeCell="C1" sqref="C1"/>
    </sheetView>
  </sheetViews>
  <sheetFormatPr defaultColWidth="8.7109375" defaultRowHeight="15" x14ac:dyDescent="0.25"/>
  <cols>
    <col min="1" max="1" width="18.28515625" style="141" hidden="1" customWidth="1"/>
    <col min="2" max="2" width="10.140625" style="235" hidden="1" customWidth="1"/>
    <col min="3" max="3" width="5.7109375" style="141" customWidth="1"/>
    <col min="4" max="5" width="14.5703125" style="141" customWidth="1"/>
    <col min="6" max="6" width="20.85546875" style="141" customWidth="1"/>
    <col min="7" max="7" width="5" style="141" hidden="1" customWidth="1"/>
    <col min="8" max="8" width="3" style="141" hidden="1" customWidth="1"/>
    <col min="9" max="9" width="7.5703125" style="141" hidden="1" customWidth="1"/>
    <col min="10" max="11" width="3" style="141" hidden="1" customWidth="1"/>
    <col min="12" max="12" width="5" style="141" hidden="1" customWidth="1"/>
    <col min="13" max="14" width="3" style="141" hidden="1" customWidth="1"/>
    <col min="15" max="15" width="5.140625" style="141" hidden="1" customWidth="1"/>
    <col min="16" max="17" width="3" style="141" hidden="1" customWidth="1"/>
    <col min="18" max="20" width="2.85546875" style="141" hidden="1" customWidth="1"/>
    <col min="21" max="21" width="12.28515625" style="141" hidden="1" customWidth="1"/>
    <col min="22" max="22" width="12.7109375" style="141" customWidth="1"/>
    <col min="23" max="23" width="2.7109375" style="141" customWidth="1"/>
    <col min="24" max="24" width="5.7109375" style="141" customWidth="1"/>
    <col min="25" max="25" width="12.7109375" style="141" customWidth="1"/>
    <col min="26" max="26" width="2.7109375" style="141" customWidth="1"/>
    <col min="27" max="27" width="5.7109375" style="141" customWidth="1"/>
    <col min="28" max="28" width="12.7109375" style="141" customWidth="1"/>
    <col min="29" max="29" width="2.7109375" style="141" customWidth="1"/>
    <col min="30" max="31" width="5.7109375" style="141" customWidth="1"/>
    <col min="32" max="16384" width="8.7109375" style="141"/>
  </cols>
  <sheetData>
    <row r="1" spans="1:75" ht="45" customHeight="1" x14ac:dyDescent="0.25">
      <c r="A1" s="220" t="s">
        <v>139</v>
      </c>
      <c r="B1" s="221" t="s">
        <v>752</v>
      </c>
      <c r="C1" s="36"/>
      <c r="D1" s="521" t="s">
        <v>731</v>
      </c>
      <c r="E1" s="521"/>
      <c r="F1" s="521"/>
      <c r="G1" s="521"/>
      <c r="H1" s="521"/>
      <c r="I1" s="521"/>
      <c r="J1" s="521"/>
      <c r="K1" s="521"/>
      <c r="L1" s="521"/>
      <c r="M1" s="521"/>
      <c r="N1" s="521"/>
      <c r="O1" s="521"/>
      <c r="P1" s="521"/>
      <c r="Q1" s="521"/>
      <c r="R1" s="521"/>
      <c r="S1" s="521"/>
      <c r="T1" s="521"/>
      <c r="U1" s="521"/>
      <c r="V1" s="521"/>
      <c r="W1" s="521"/>
      <c r="X1" s="521"/>
      <c r="Y1" s="521"/>
      <c r="Z1" s="521"/>
      <c r="AA1" s="521"/>
      <c r="AB1" s="521"/>
      <c r="AC1" s="521"/>
      <c r="AD1" s="521"/>
      <c r="AE1" s="153"/>
      <c r="BI1" s="2"/>
      <c r="BJ1" s="2"/>
      <c r="BK1" s="2"/>
      <c r="BL1" s="2"/>
      <c r="BM1" s="2"/>
      <c r="BN1" s="2"/>
      <c r="BO1" s="2"/>
      <c r="BP1" s="2"/>
      <c r="BQ1" s="2"/>
      <c r="BR1" s="2"/>
      <c r="BS1" s="2"/>
      <c r="BT1" s="2"/>
      <c r="BU1" s="2"/>
      <c r="BV1" s="2"/>
      <c r="BW1" s="2"/>
    </row>
    <row r="2" spans="1:75" ht="3.75" customHeight="1" x14ac:dyDescent="0.25">
      <c r="A2" s="220" t="s">
        <v>122</v>
      </c>
      <c r="B2" s="221" t="str">
        <f>VLOOKUP(VAL_A1!$B$2,VAL_Drop_Down_Lists!$A$3:$B$214,2,FALSE)</f>
        <v>_X</v>
      </c>
      <c r="C2" s="142"/>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153"/>
      <c r="BI2" s="2"/>
      <c r="BJ2" s="2"/>
      <c r="BK2" s="2"/>
      <c r="BL2" s="2"/>
      <c r="BM2" s="2"/>
      <c r="BN2" s="2"/>
      <c r="BO2" s="2"/>
      <c r="BP2" s="2"/>
      <c r="BQ2" s="2"/>
      <c r="BR2" s="2"/>
      <c r="BS2" s="2"/>
      <c r="BT2" s="2"/>
      <c r="BU2" s="2"/>
      <c r="BV2" s="2"/>
      <c r="BW2" s="2"/>
    </row>
    <row r="3" spans="1:75" ht="30" customHeight="1" x14ac:dyDescent="0.25">
      <c r="A3" s="220" t="s">
        <v>142</v>
      </c>
      <c r="B3" s="225" t="str">
        <f>IF(VAL_A1!$H$33&lt;&gt;"", YEAR(VAL_A1!$H$33),"")</f>
        <v/>
      </c>
      <c r="C3" s="142"/>
      <c r="D3" s="489" t="s">
        <v>744</v>
      </c>
      <c r="E3" s="490"/>
      <c r="F3" s="499"/>
      <c r="G3" s="153"/>
      <c r="H3" s="153"/>
      <c r="I3" s="153"/>
      <c r="J3" s="153"/>
      <c r="K3" s="153"/>
      <c r="L3" s="153"/>
      <c r="M3" s="153"/>
      <c r="N3" s="153"/>
      <c r="O3" s="153"/>
      <c r="P3" s="153"/>
      <c r="Q3" s="153"/>
      <c r="R3" s="153"/>
      <c r="S3" s="153"/>
      <c r="T3" s="153"/>
      <c r="U3" s="153"/>
      <c r="V3" s="505" t="s">
        <v>19</v>
      </c>
      <c r="W3" s="506"/>
      <c r="X3" s="503"/>
      <c r="Y3" s="519" t="s">
        <v>618</v>
      </c>
      <c r="Z3" s="520"/>
      <c r="AA3" s="485"/>
      <c r="AB3" s="519" t="s">
        <v>619</v>
      </c>
      <c r="AC3" s="520"/>
      <c r="AD3" s="485"/>
      <c r="AE3" s="153"/>
      <c r="BI3" s="2"/>
      <c r="BJ3" s="2"/>
      <c r="BK3" s="2"/>
      <c r="BL3" s="2"/>
      <c r="BM3" s="2"/>
      <c r="BN3" s="2"/>
      <c r="BO3" s="2"/>
      <c r="BP3" s="2"/>
      <c r="BQ3" s="2"/>
      <c r="BR3" s="2"/>
      <c r="BS3" s="2"/>
      <c r="BT3" s="2"/>
      <c r="BU3" s="2"/>
      <c r="BV3" s="2"/>
      <c r="BW3" s="2"/>
    </row>
    <row r="4" spans="1:75" ht="15" customHeight="1" x14ac:dyDescent="0.25">
      <c r="A4" s="220" t="s">
        <v>143</v>
      </c>
      <c r="B4" s="225" t="str">
        <f>IF(VAL_A1!$H$34&lt;&gt;"", YEAR(VAL_A1!$H$34),"")</f>
        <v/>
      </c>
      <c r="C4" s="142"/>
      <c r="D4" s="500"/>
      <c r="E4" s="531"/>
      <c r="F4" s="501"/>
      <c r="G4" s="153"/>
      <c r="H4" s="153"/>
      <c r="I4" s="153"/>
      <c r="J4" s="153"/>
      <c r="K4" s="153"/>
      <c r="L4" s="153"/>
      <c r="M4" s="153"/>
      <c r="N4" s="153"/>
      <c r="O4" s="153"/>
      <c r="P4" s="153"/>
      <c r="Q4" s="153"/>
      <c r="R4" s="153"/>
      <c r="S4" s="153"/>
      <c r="T4" s="153"/>
      <c r="U4" s="153"/>
      <c r="V4" s="505" t="s">
        <v>30</v>
      </c>
      <c r="W4" s="506"/>
      <c r="X4" s="503"/>
      <c r="Y4" s="505" t="s">
        <v>33</v>
      </c>
      <c r="Z4" s="506"/>
      <c r="AA4" s="503"/>
      <c r="AB4" s="505" t="s">
        <v>36</v>
      </c>
      <c r="AC4" s="506"/>
      <c r="AD4" s="503"/>
      <c r="AE4" s="153"/>
      <c r="BI4" s="2"/>
      <c r="BJ4" s="2"/>
      <c r="BK4" s="2"/>
      <c r="BL4" s="2"/>
      <c r="BM4" s="2"/>
      <c r="BN4" s="2"/>
      <c r="BO4" s="2"/>
      <c r="BP4" s="2"/>
      <c r="BQ4" s="2"/>
      <c r="BR4" s="2"/>
      <c r="BS4" s="2"/>
      <c r="BT4" s="2"/>
      <c r="BU4" s="2"/>
      <c r="BV4" s="2"/>
      <c r="BW4" s="2"/>
    </row>
    <row r="5" spans="1:75" ht="30" hidden="1" customHeight="1" x14ac:dyDescent="0.25">
      <c r="A5" s="220" t="s">
        <v>196</v>
      </c>
      <c r="B5" s="221" t="s">
        <v>14</v>
      </c>
      <c r="C5" s="142"/>
      <c r="D5" s="153"/>
      <c r="E5" s="153"/>
      <c r="F5" s="153"/>
      <c r="G5" s="153"/>
      <c r="H5" s="153"/>
      <c r="I5" s="153"/>
      <c r="J5" s="153"/>
      <c r="K5" s="153"/>
      <c r="L5" s="153"/>
      <c r="M5" s="153"/>
      <c r="N5" s="153"/>
      <c r="O5" s="153"/>
      <c r="P5" s="153"/>
      <c r="Q5" s="153"/>
      <c r="R5" s="153"/>
      <c r="S5" s="153"/>
      <c r="T5" s="153"/>
      <c r="U5" s="153"/>
      <c r="V5" s="153"/>
      <c r="W5" s="153"/>
      <c r="X5" s="153"/>
      <c r="Y5" s="153"/>
      <c r="Z5" s="153"/>
      <c r="AA5" s="153"/>
      <c r="AB5" s="153"/>
      <c r="AC5" s="153"/>
      <c r="AD5" s="153"/>
      <c r="AE5" s="153"/>
      <c r="BI5" s="2"/>
      <c r="BJ5" s="2"/>
      <c r="BK5" s="2"/>
      <c r="BL5" s="2"/>
      <c r="BM5" s="2"/>
      <c r="BN5" s="2"/>
      <c r="BO5" s="2"/>
      <c r="BP5" s="2"/>
      <c r="BQ5" s="2"/>
      <c r="BR5" s="2"/>
      <c r="BS5" s="2"/>
      <c r="BT5" s="2"/>
      <c r="BU5" s="2"/>
      <c r="BV5" s="2"/>
      <c r="BW5" s="2"/>
    </row>
    <row r="6" spans="1:75" ht="30" hidden="1" customHeight="1" x14ac:dyDescent="0.25">
      <c r="A6" s="220" t="s">
        <v>144</v>
      </c>
      <c r="B6" s="221"/>
      <c r="C6" s="142"/>
      <c r="D6" s="153"/>
      <c r="E6" s="153"/>
      <c r="F6" s="153"/>
      <c r="G6" s="261"/>
      <c r="H6" s="261"/>
      <c r="I6" s="261"/>
      <c r="J6" s="261"/>
      <c r="K6" s="261"/>
      <c r="L6" s="261"/>
      <c r="M6" s="261"/>
      <c r="N6" s="261"/>
      <c r="O6" s="261"/>
      <c r="P6" s="261"/>
      <c r="Q6" s="261"/>
      <c r="R6" s="261"/>
      <c r="S6" s="261"/>
      <c r="T6" s="261"/>
      <c r="U6" s="304" t="s">
        <v>134</v>
      </c>
      <c r="V6" s="229" t="s">
        <v>153</v>
      </c>
      <c r="W6" s="229"/>
      <c r="X6" s="229"/>
      <c r="Y6" s="229" t="s">
        <v>154</v>
      </c>
      <c r="Z6" s="229"/>
      <c r="AA6" s="229"/>
      <c r="AB6" s="229" t="s">
        <v>155</v>
      </c>
      <c r="AC6" s="229"/>
      <c r="AD6" s="229"/>
      <c r="AE6" s="153"/>
      <c r="BI6" s="2"/>
      <c r="BJ6" s="2"/>
      <c r="BK6" s="2"/>
      <c r="BL6" s="2"/>
      <c r="BM6" s="2"/>
      <c r="BN6" s="2"/>
      <c r="BO6" s="2"/>
      <c r="BP6" s="2"/>
      <c r="BQ6" s="2"/>
      <c r="BR6" s="2"/>
      <c r="BS6" s="2"/>
      <c r="BT6" s="2"/>
      <c r="BU6" s="2"/>
      <c r="BV6" s="2"/>
      <c r="BW6" s="2"/>
    </row>
    <row r="7" spans="1:75" ht="30" hidden="1" customHeight="1" x14ac:dyDescent="0.25">
      <c r="A7" s="220" t="s">
        <v>136</v>
      </c>
      <c r="B7" s="225" t="str">
        <f>IF(VAL_A1!$H$34&lt;&gt;"", YEAR(VAL_A1!$H$34),"")</f>
        <v/>
      </c>
      <c r="C7" s="142"/>
      <c r="D7" s="153"/>
      <c r="E7" s="153"/>
      <c r="F7" s="153"/>
      <c r="G7" s="261"/>
      <c r="H7" s="261"/>
      <c r="I7" s="261"/>
      <c r="J7" s="261"/>
      <c r="K7" s="261"/>
      <c r="L7" s="261"/>
      <c r="M7" s="261"/>
      <c r="N7" s="51"/>
      <c r="O7" s="51"/>
      <c r="P7" s="51"/>
      <c r="Q7" s="51"/>
      <c r="R7" s="51"/>
      <c r="S7" s="51"/>
      <c r="T7" s="51"/>
      <c r="U7" s="217" t="s">
        <v>194</v>
      </c>
      <c r="V7" s="232" t="s">
        <v>14</v>
      </c>
      <c r="W7" s="232"/>
      <c r="X7" s="232"/>
      <c r="Y7" s="232" t="s">
        <v>14</v>
      </c>
      <c r="Z7" s="232"/>
      <c r="AA7" s="232"/>
      <c r="AB7" s="232" t="s">
        <v>14</v>
      </c>
      <c r="AC7" s="232"/>
      <c r="AD7" s="232"/>
      <c r="AE7" s="153"/>
      <c r="BI7" s="2"/>
      <c r="BJ7" s="2"/>
      <c r="BK7" s="2"/>
      <c r="BL7" s="2"/>
      <c r="BM7" s="2"/>
      <c r="BN7" s="2"/>
      <c r="BO7" s="2"/>
      <c r="BP7" s="2"/>
      <c r="BQ7" s="2"/>
      <c r="BR7" s="2"/>
      <c r="BS7" s="2"/>
      <c r="BT7" s="2"/>
      <c r="BU7" s="2"/>
      <c r="BV7" s="2"/>
      <c r="BW7" s="2"/>
    </row>
    <row r="8" spans="1:75" ht="30" hidden="1" customHeight="1" x14ac:dyDescent="0.25">
      <c r="A8" s="220" t="s">
        <v>140</v>
      </c>
      <c r="B8" s="225" t="str">
        <f>IF(VAL_A1!$H$35&lt;&gt;"", YEAR(VAL_A1!$H$35),"")</f>
        <v/>
      </c>
      <c r="C8" s="142"/>
      <c r="D8" s="153"/>
      <c r="E8" s="153"/>
      <c r="F8" s="153"/>
      <c r="G8" s="261"/>
      <c r="H8" s="261"/>
      <c r="I8" s="261"/>
      <c r="J8" s="261"/>
      <c r="K8" s="261"/>
      <c r="L8" s="261"/>
      <c r="M8" s="261"/>
      <c r="N8" s="51"/>
      <c r="O8" s="51"/>
      <c r="P8" s="51"/>
      <c r="Q8" s="51"/>
      <c r="R8" s="51"/>
      <c r="S8" s="51"/>
      <c r="T8" s="51"/>
      <c r="U8" s="217" t="s">
        <v>195</v>
      </c>
      <c r="V8" s="232" t="s">
        <v>14</v>
      </c>
      <c r="W8" s="232"/>
      <c r="X8" s="232"/>
      <c r="Y8" s="232" t="s">
        <v>14</v>
      </c>
      <c r="Z8" s="232"/>
      <c r="AA8" s="232"/>
      <c r="AB8" s="232" t="s">
        <v>14</v>
      </c>
      <c r="AC8" s="232"/>
      <c r="AD8" s="232"/>
      <c r="AE8" s="153"/>
      <c r="BI8" s="2"/>
      <c r="BJ8" s="2"/>
      <c r="BK8" s="2"/>
      <c r="BL8" s="2"/>
      <c r="BM8" s="2"/>
      <c r="BN8" s="2"/>
      <c r="BO8" s="2"/>
      <c r="BP8" s="2"/>
      <c r="BQ8" s="2"/>
      <c r="BR8" s="2"/>
      <c r="BS8" s="2"/>
      <c r="BT8" s="2"/>
      <c r="BU8" s="2"/>
      <c r="BV8" s="2"/>
      <c r="BW8" s="2"/>
    </row>
    <row r="9" spans="1:75" ht="30" hidden="1" customHeight="1" x14ac:dyDescent="0.25">
      <c r="A9" s="220" t="s">
        <v>141</v>
      </c>
      <c r="B9" s="221" t="s">
        <v>717</v>
      </c>
      <c r="C9" s="142"/>
      <c r="D9" s="153"/>
      <c r="E9" s="153"/>
      <c r="F9" s="153"/>
      <c r="G9" s="261"/>
      <c r="H9" s="261"/>
      <c r="I9" s="261"/>
      <c r="J9" s="261"/>
      <c r="K9" s="261"/>
      <c r="L9" s="261"/>
      <c r="M9" s="261"/>
      <c r="N9" s="51"/>
      <c r="O9" s="51"/>
      <c r="P9" s="51"/>
      <c r="Q9" s="51"/>
      <c r="R9" s="51"/>
      <c r="S9" s="51"/>
      <c r="T9" s="51"/>
      <c r="U9" s="217" t="s">
        <v>15</v>
      </c>
      <c r="V9" s="232" t="s">
        <v>14</v>
      </c>
      <c r="W9" s="232"/>
      <c r="X9" s="232"/>
      <c r="Y9" s="232" t="s">
        <v>14</v>
      </c>
      <c r="Z9" s="232"/>
      <c r="AA9" s="232"/>
      <c r="AB9" s="232" t="s">
        <v>14</v>
      </c>
      <c r="AC9" s="232"/>
      <c r="AD9" s="232"/>
      <c r="AE9" s="153"/>
      <c r="BI9" s="2"/>
      <c r="BJ9" s="2"/>
      <c r="BK9" s="2"/>
      <c r="BL9" s="2"/>
      <c r="BM9" s="2"/>
      <c r="BN9" s="2"/>
      <c r="BO9" s="2"/>
      <c r="BP9" s="2"/>
      <c r="BQ9" s="2"/>
      <c r="BR9" s="2"/>
      <c r="BS9" s="2"/>
      <c r="BT9" s="2"/>
      <c r="BU9" s="2"/>
      <c r="BV9" s="2"/>
      <c r="BW9" s="2"/>
    </row>
    <row r="10" spans="1:75" ht="30" hidden="1" customHeight="1" x14ac:dyDescent="0.25">
      <c r="A10" s="220" t="s">
        <v>129</v>
      </c>
      <c r="B10" s="221">
        <v>0</v>
      </c>
      <c r="C10" s="142"/>
      <c r="D10" s="153"/>
      <c r="E10" s="153"/>
      <c r="F10" s="153"/>
      <c r="G10" s="261"/>
      <c r="H10" s="261"/>
      <c r="I10" s="261"/>
      <c r="J10" s="261"/>
      <c r="K10" s="261"/>
      <c r="L10" s="261"/>
      <c r="M10" s="261"/>
      <c r="N10" s="51"/>
      <c r="O10" s="51"/>
      <c r="P10" s="51"/>
      <c r="Q10" s="51"/>
      <c r="R10" s="51"/>
      <c r="S10" s="51"/>
      <c r="T10" s="51"/>
      <c r="U10" s="51"/>
      <c r="V10" s="261"/>
      <c r="W10" s="261"/>
      <c r="X10" s="261"/>
      <c r="Y10" s="261"/>
      <c r="Z10" s="261"/>
      <c r="AA10" s="261"/>
      <c r="AB10" s="261"/>
      <c r="AC10" s="261"/>
      <c r="AD10" s="261"/>
      <c r="AE10" s="153"/>
      <c r="BI10" s="2"/>
      <c r="BJ10" s="2"/>
      <c r="BK10" s="2"/>
      <c r="BL10" s="2"/>
      <c r="BM10" s="2"/>
      <c r="BN10" s="2"/>
      <c r="BO10" s="2"/>
      <c r="BP10" s="2"/>
      <c r="BQ10" s="2"/>
      <c r="BR10" s="2"/>
      <c r="BS10" s="2"/>
      <c r="BT10" s="2"/>
      <c r="BU10" s="2"/>
      <c r="BV10" s="2"/>
      <c r="BW10" s="2"/>
    </row>
    <row r="11" spans="1:75" ht="30" hidden="1" customHeight="1" x14ac:dyDescent="0.25">
      <c r="A11" s="220" t="s">
        <v>131</v>
      </c>
      <c r="B11" s="221">
        <v>0</v>
      </c>
      <c r="C11" s="142"/>
      <c r="D11" s="153"/>
      <c r="E11" s="153"/>
      <c r="F11" s="153"/>
      <c r="G11" s="261"/>
      <c r="H11" s="261"/>
      <c r="I11" s="261"/>
      <c r="J11" s="261"/>
      <c r="K11" s="261"/>
      <c r="L11" s="261"/>
      <c r="M11" s="261"/>
      <c r="N11" s="51"/>
      <c r="O11" s="51"/>
      <c r="P11" s="51"/>
      <c r="Q11" s="51"/>
      <c r="R11" s="51"/>
      <c r="S11" s="51"/>
      <c r="T11" s="51"/>
      <c r="U11" s="51"/>
      <c r="V11" s="261"/>
      <c r="W11" s="261"/>
      <c r="X11" s="261"/>
      <c r="Y11" s="261"/>
      <c r="Z11" s="261"/>
      <c r="AA11" s="261"/>
      <c r="AB11" s="261"/>
      <c r="AC11" s="261"/>
      <c r="AD11" s="261"/>
      <c r="AE11" s="153"/>
      <c r="BI11" s="2"/>
      <c r="BJ11" s="2"/>
      <c r="BK11" s="2"/>
      <c r="BL11" s="2"/>
      <c r="BM11" s="2"/>
      <c r="BN11" s="2"/>
      <c r="BO11" s="2"/>
      <c r="BP11" s="2"/>
      <c r="BQ11" s="2"/>
      <c r="BR11" s="2"/>
      <c r="BS11" s="2"/>
      <c r="BT11" s="2"/>
      <c r="BU11" s="2"/>
      <c r="BV11" s="2"/>
      <c r="BW11" s="2"/>
    </row>
    <row r="12" spans="1:75" ht="30" hidden="1" customHeight="1" x14ac:dyDescent="0.25">
      <c r="A12" s="153"/>
      <c r="B12" s="153"/>
      <c r="C12" s="142"/>
      <c r="D12" s="153"/>
      <c r="E12" s="153"/>
      <c r="F12" s="153"/>
      <c r="G12" s="428" t="s">
        <v>16</v>
      </c>
      <c r="H12" s="428" t="s">
        <v>43</v>
      </c>
      <c r="I12" s="428" t="s">
        <v>137</v>
      </c>
      <c r="J12" s="428" t="s">
        <v>44</v>
      </c>
      <c r="K12" s="428" t="s">
        <v>138</v>
      </c>
      <c r="L12" s="428" t="s">
        <v>45</v>
      </c>
      <c r="M12" s="428" t="s">
        <v>46</v>
      </c>
      <c r="N12" s="117" t="s">
        <v>135</v>
      </c>
      <c r="O12" s="120" t="s">
        <v>768</v>
      </c>
      <c r="P12" s="120" t="s">
        <v>769</v>
      </c>
      <c r="Q12" s="51"/>
      <c r="R12" s="51"/>
      <c r="S12" s="51"/>
      <c r="T12" s="51"/>
      <c r="U12" s="51"/>
      <c r="V12" s="261"/>
      <c r="W12" s="261"/>
      <c r="X12" s="261"/>
      <c r="Y12" s="261"/>
      <c r="Z12" s="261"/>
      <c r="AA12" s="261"/>
      <c r="AB12" s="261"/>
      <c r="AC12" s="261"/>
      <c r="AD12" s="261"/>
      <c r="AE12" s="153"/>
      <c r="BI12" s="2"/>
      <c r="BJ12" s="2"/>
      <c r="BK12" s="2"/>
      <c r="BL12" s="2"/>
      <c r="BM12" s="2"/>
      <c r="BN12" s="2"/>
      <c r="BO12" s="2"/>
      <c r="BP12" s="2"/>
      <c r="BQ12" s="2"/>
      <c r="BR12" s="2"/>
      <c r="BS12" s="2"/>
      <c r="BT12" s="2"/>
      <c r="BU12" s="2"/>
      <c r="BV12" s="2"/>
      <c r="BW12" s="2"/>
    </row>
    <row r="13" spans="1:75" ht="30" hidden="1" customHeight="1" x14ac:dyDescent="0.25">
      <c r="A13" s="153"/>
      <c r="B13" s="153"/>
      <c r="C13" s="142"/>
      <c r="D13" s="153"/>
      <c r="E13" s="153"/>
      <c r="F13" s="153"/>
      <c r="G13" s="429"/>
      <c r="H13" s="429"/>
      <c r="I13" s="429"/>
      <c r="J13" s="429"/>
      <c r="K13" s="429"/>
      <c r="L13" s="429"/>
      <c r="M13" s="429"/>
      <c r="N13" s="129"/>
      <c r="O13" s="130"/>
      <c r="P13" s="130"/>
      <c r="Q13" s="129"/>
      <c r="R13" s="129"/>
      <c r="S13" s="129"/>
      <c r="T13" s="129"/>
      <c r="U13" s="72"/>
      <c r="V13" s="305"/>
      <c r="W13" s="305"/>
      <c r="X13" s="305"/>
      <c r="Y13" s="305"/>
      <c r="Z13" s="305"/>
      <c r="AA13" s="305"/>
      <c r="AB13" s="305"/>
      <c r="AC13" s="305"/>
      <c r="AD13" s="305"/>
      <c r="AE13" s="153"/>
      <c r="BI13" s="2"/>
      <c r="BJ13" s="2"/>
      <c r="BK13" s="2"/>
      <c r="BL13" s="2"/>
      <c r="BM13" s="2"/>
      <c r="BN13" s="2"/>
      <c r="BO13" s="2"/>
      <c r="BP13" s="2"/>
      <c r="BQ13" s="2"/>
      <c r="BR13" s="2"/>
      <c r="BS13" s="2"/>
      <c r="BT13" s="2"/>
      <c r="BU13" s="2"/>
      <c r="BV13" s="2"/>
      <c r="BW13" s="2"/>
    </row>
    <row r="14" spans="1:75" ht="21" customHeight="1" x14ac:dyDescent="0.25">
      <c r="A14" s="153"/>
      <c r="B14" s="153"/>
      <c r="C14" s="153"/>
      <c r="D14" s="554" t="s">
        <v>48</v>
      </c>
      <c r="E14" s="555"/>
      <c r="F14" s="555"/>
      <c r="G14" s="432" t="s">
        <v>774</v>
      </c>
      <c r="H14" s="377" t="s">
        <v>717</v>
      </c>
      <c r="I14" s="377" t="s">
        <v>147</v>
      </c>
      <c r="J14" s="377" t="s">
        <v>717</v>
      </c>
      <c r="K14" s="441" t="s">
        <v>4586</v>
      </c>
      <c r="L14" s="377" t="s">
        <v>14</v>
      </c>
      <c r="M14" s="377" t="s">
        <v>717</v>
      </c>
      <c r="N14" s="94" t="s">
        <v>717</v>
      </c>
      <c r="O14" s="94" t="s">
        <v>717</v>
      </c>
      <c r="P14" s="94" t="s">
        <v>717</v>
      </c>
      <c r="Q14" s="94"/>
      <c r="R14" s="94"/>
      <c r="S14" s="94"/>
      <c r="T14" s="94"/>
      <c r="U14" s="217"/>
      <c r="V14" s="105"/>
      <c r="W14" s="28"/>
      <c r="X14" s="29"/>
      <c r="Y14" s="105"/>
      <c r="Z14" s="28"/>
      <c r="AA14" s="29"/>
      <c r="AB14" s="105"/>
      <c r="AC14" s="28"/>
      <c r="AD14" s="29"/>
      <c r="AE14" s="153"/>
      <c r="BI14" s="2"/>
      <c r="BJ14" s="2"/>
      <c r="BK14" s="2"/>
      <c r="BL14" s="2"/>
      <c r="BM14" s="2"/>
      <c r="BN14" s="2"/>
      <c r="BO14" s="2"/>
      <c r="BP14" s="2"/>
      <c r="BQ14" s="2"/>
      <c r="BR14" s="2"/>
      <c r="BS14" s="2"/>
      <c r="BT14" s="2"/>
      <c r="BU14" s="2"/>
      <c r="BV14" s="2"/>
      <c r="BW14" s="2"/>
    </row>
    <row r="15" spans="1:75" s="413" customFormat="1" ht="21" customHeight="1" x14ac:dyDescent="0.25">
      <c r="A15" s="153"/>
      <c r="B15" s="153"/>
      <c r="C15" s="153"/>
      <c r="D15" s="554" t="s">
        <v>50</v>
      </c>
      <c r="E15" s="555"/>
      <c r="F15" s="555"/>
      <c r="G15" s="432" t="s">
        <v>774</v>
      </c>
      <c r="H15" s="377" t="s">
        <v>717</v>
      </c>
      <c r="I15" s="377" t="s">
        <v>148</v>
      </c>
      <c r="J15" s="377" t="s">
        <v>717</v>
      </c>
      <c r="K15" s="441" t="s">
        <v>4586</v>
      </c>
      <c r="L15" s="377" t="s">
        <v>14</v>
      </c>
      <c r="M15" s="377" t="s">
        <v>717</v>
      </c>
      <c r="N15" s="94" t="s">
        <v>717</v>
      </c>
      <c r="O15" s="94" t="s">
        <v>717</v>
      </c>
      <c r="P15" s="94" t="s">
        <v>717</v>
      </c>
      <c r="Q15" s="94"/>
      <c r="R15" s="94"/>
      <c r="S15" s="94"/>
      <c r="T15" s="94"/>
      <c r="U15" s="217"/>
      <c r="V15" s="105"/>
      <c r="W15" s="28"/>
      <c r="X15" s="29"/>
      <c r="Y15" s="105"/>
      <c r="Z15" s="28"/>
      <c r="AA15" s="29"/>
      <c r="AB15" s="105"/>
      <c r="AC15" s="28"/>
      <c r="AD15" s="29"/>
      <c r="AE15" s="153"/>
      <c r="BI15" s="98"/>
      <c r="BJ15" s="98"/>
      <c r="BK15" s="98"/>
      <c r="BL15" s="98"/>
      <c r="BM15" s="98"/>
      <c r="BN15" s="98"/>
      <c r="BO15" s="98"/>
      <c r="BP15" s="98"/>
      <c r="BQ15" s="98"/>
      <c r="BR15" s="98"/>
      <c r="BS15" s="98"/>
      <c r="BT15" s="98"/>
      <c r="BU15" s="98"/>
      <c r="BV15" s="98"/>
      <c r="BW15" s="98"/>
    </row>
    <row r="16" spans="1:75" s="413" customFormat="1" ht="21" customHeight="1" x14ac:dyDescent="0.25">
      <c r="A16" s="153"/>
      <c r="B16" s="153"/>
      <c r="C16" s="153"/>
      <c r="D16" s="548" t="s">
        <v>693</v>
      </c>
      <c r="E16" s="556"/>
      <c r="F16" s="556"/>
      <c r="G16" s="432" t="s">
        <v>774</v>
      </c>
      <c r="H16" s="377" t="s">
        <v>717</v>
      </c>
      <c r="I16" s="377" t="s">
        <v>149</v>
      </c>
      <c r="J16" s="377" t="s">
        <v>717</v>
      </c>
      <c r="K16" s="441" t="s">
        <v>4586</v>
      </c>
      <c r="L16" s="377" t="s">
        <v>14</v>
      </c>
      <c r="M16" s="377" t="s">
        <v>717</v>
      </c>
      <c r="N16" s="94" t="s">
        <v>717</v>
      </c>
      <c r="O16" s="94" t="s">
        <v>717</v>
      </c>
      <c r="P16" s="94" t="s">
        <v>717</v>
      </c>
      <c r="Q16" s="94"/>
      <c r="R16" s="94"/>
      <c r="S16" s="94"/>
      <c r="T16" s="94"/>
      <c r="U16" s="94"/>
      <c r="V16" s="25" t="str">
        <f>IF(OR(AND(V14="",W14=""),AND(V15="",W15=""),AND(W14="X",W15="X"),OR(W14="M",W15="M")),"",SUM(V14,V15))</f>
        <v/>
      </c>
      <c r="W16" s="26" t="str">
        <f>IF(AND(AND(W14="X",W15="X"),SUM(V14,V15)=0,ISNUMBER(V16)),"",IF(OR(W14="M",W15="M"),"M",IF(AND(W14=W15,OR(W14="X",W14="W",W14="Z")),UPPER(W14),"")))</f>
        <v/>
      </c>
      <c r="X16" s="27"/>
      <c r="Y16" s="25" t="str">
        <f>IF(OR(AND(Y14="",Z14=""),AND(Y15="",Z15=""),AND(Z14="X",Z15="X"),OR(Z14="M",Z15="M")),"",SUM(Y14,Y15))</f>
        <v/>
      </c>
      <c r="Z16" s="26" t="str">
        <f>IF(AND(AND(Z14="X",Z15="X"),SUM(Y14,Y15)=0,ISNUMBER(Y16)),"",IF(OR(Z14="M",Z15="M"),"M",IF(AND(Z14=Z15,OR(Z14="X",Z14="W",Z14="Z")),UPPER(Z14),"")))</f>
        <v/>
      </c>
      <c r="AA16" s="27"/>
      <c r="AB16" s="25" t="str">
        <f>IF(OR(AND(AB14="",AC14=""),AND(AB15="",AC15=""),AND(AC14="X",AC15="X"),OR(AC14="M",AC15="M")),"",SUM(AB14,AB15))</f>
        <v/>
      </c>
      <c r="AC16" s="26" t="str">
        <f>IF(AND(AND(AC14="X",AC15="X"),SUM(AB14,AB15)=0,ISNUMBER(AB16)),"",IF(OR(AC14="M",AC15="M"),"M",IF(AND(AC14=AC15,OR(AC14="X",AC14="W",AC14="Z")),UPPER(AC14),"")))</f>
        <v/>
      </c>
      <c r="AD16" s="27"/>
      <c r="AE16" s="153"/>
      <c r="BI16" s="98"/>
      <c r="BJ16" s="98"/>
      <c r="BK16" s="98"/>
      <c r="BL16" s="98"/>
      <c r="BM16" s="98"/>
      <c r="BN16" s="98"/>
      <c r="BO16" s="98"/>
      <c r="BP16" s="98"/>
      <c r="BQ16" s="98"/>
      <c r="BR16" s="98"/>
      <c r="BS16" s="98"/>
      <c r="BT16" s="98"/>
      <c r="BU16" s="98"/>
      <c r="BV16" s="98"/>
      <c r="BW16" s="98"/>
    </row>
    <row r="17" spans="1:31" s="413" customFormat="1" x14ac:dyDescent="0.25">
      <c r="A17" s="153"/>
      <c r="B17" s="153"/>
      <c r="C17" s="153"/>
      <c r="D17" s="153"/>
      <c r="E17" s="153"/>
      <c r="F17" s="153"/>
      <c r="G17" s="153"/>
      <c r="H17" s="153"/>
      <c r="I17" s="153"/>
      <c r="J17" s="153"/>
      <c r="K17" s="153"/>
      <c r="L17" s="153"/>
      <c r="M17" s="153"/>
      <c r="N17" s="153"/>
      <c r="O17" s="153"/>
      <c r="P17" s="153"/>
      <c r="Q17" s="153"/>
      <c r="R17" s="153"/>
      <c r="S17" s="153"/>
      <c r="T17" s="153"/>
      <c r="U17" s="153"/>
      <c r="V17" s="153"/>
      <c r="W17" s="153"/>
      <c r="X17" s="153"/>
      <c r="Y17" s="153"/>
      <c r="Z17" s="153"/>
      <c r="AA17" s="153"/>
      <c r="AB17" s="153"/>
      <c r="AC17" s="153"/>
      <c r="AD17" s="153"/>
      <c r="AE17" s="153"/>
    </row>
    <row r="18" spans="1:31" s="413" customFormat="1" hidden="1" x14ac:dyDescent="0.25">
      <c r="V18" s="415"/>
      <c r="W18" s="415"/>
      <c r="X18" s="415"/>
      <c r="Y18" s="415"/>
      <c r="Z18" s="415"/>
      <c r="AA18" s="415"/>
      <c r="AB18" s="415"/>
      <c r="AC18" s="415"/>
      <c r="AD18" s="415"/>
    </row>
    <row r="19" spans="1:31" hidden="1" x14ac:dyDescent="0.25">
      <c r="C19" s="421"/>
      <c r="D19" s="421"/>
      <c r="E19" s="421"/>
      <c r="V19" s="234">
        <f>SUMPRODUCT(--(V14:V16=0),--(V14:V16&lt;&gt;""),--(W14:W16="Z"))+SUMPRODUCT(--(V14:V16=0),--(V14:V16&lt;&gt;""),--(W14:W16=""))+SUMPRODUCT(--(V14:V16&gt;0),--(W14:W16="W"))+SUMPRODUCT(--(V14:V16&gt;0), --(V14:V16&lt;&gt;""),--(W14:W16=""))+SUMPRODUCT(--(V14:V16=""),--(W14:W16="Z"))</f>
        <v>0</v>
      </c>
      <c r="W19" s="234"/>
      <c r="X19" s="234"/>
      <c r="Y19" s="234">
        <f t="shared" ref="Y19" si="0">SUMPRODUCT(--(Y14:Y16=0),--(Y14:Y16&lt;&gt;""),--(Z14:Z16="Z"))+SUMPRODUCT(--(Y14:Y16=0),--(Y14:Y16&lt;&gt;""),--(Z14:Z16=""))+SUMPRODUCT(--(Y14:Y16&gt;0),--(Z14:Z16="W"))+SUMPRODUCT(--(Y14:Y16&gt;0), --(Y14:Y16&lt;&gt;""),--(Z14:Z16=""))+SUMPRODUCT(--(Y14:Y16=""),--(Z14:Z16="Z"))</f>
        <v>0</v>
      </c>
      <c r="Z19" s="234"/>
      <c r="AA19" s="234"/>
      <c r="AB19" s="234">
        <f t="shared" ref="AB19" si="1">SUMPRODUCT(--(AB14:AB16=0),--(AB14:AB16&lt;&gt;""),--(AC14:AC16="Z"))+SUMPRODUCT(--(AB14:AB16=0),--(AB14:AB16&lt;&gt;""),--(AC14:AC16=""))+SUMPRODUCT(--(AB14:AB16&gt;0),--(AC14:AC16="W"))+SUMPRODUCT(--(AB14:AB16&gt;0), --(AB14:AB16&lt;&gt;""),--(AC14:AC16=""))+SUMPRODUCT(--(AB14:AB16=""),--(AC14:AC16="Z"))</f>
        <v>0</v>
      </c>
      <c r="AC19" s="234"/>
      <c r="AD19" s="234"/>
    </row>
    <row r="20" spans="1:31" hidden="1" x14ac:dyDescent="0.25"/>
    <row r="21" spans="1:31" hidden="1" x14ac:dyDescent="0.25"/>
    <row r="22" spans="1:31" hidden="1" x14ac:dyDescent="0.25"/>
    <row r="23" spans="1:31" hidden="1" x14ac:dyDescent="0.25"/>
    <row r="24" spans="1:31" hidden="1" x14ac:dyDescent="0.25"/>
    <row r="25" spans="1:31" hidden="1" x14ac:dyDescent="0.25"/>
    <row r="26" spans="1:31" hidden="1" x14ac:dyDescent="0.25"/>
    <row r="27" spans="1:31" hidden="1" x14ac:dyDescent="0.25"/>
  </sheetData>
  <sheetProtection algorithmName="SHA-512" hashValue="33gOj7uoQtM7qSDv1gT3zLqbu+gXP2WZZKBuukPRQAwaaK750k2rGGzAVzc3xe9fIh/M64jwRpCugfZ4zvQzqw==" saltValue="6pmM/PaivQFI3RFJR7hNDg==" spinCount="100000" sheet="1" objects="1" scenarios="1" formatCells="0" formatColumns="0" formatRows="0" sort="0" autoFilter="0"/>
  <mergeCells count="11">
    <mergeCell ref="D1:AD1"/>
    <mergeCell ref="AB3:AD3"/>
    <mergeCell ref="D14:F14"/>
    <mergeCell ref="D15:F15"/>
    <mergeCell ref="D16:F16"/>
    <mergeCell ref="V3:X3"/>
    <mergeCell ref="Y3:AA3"/>
    <mergeCell ref="V4:X4"/>
    <mergeCell ref="Y4:AA4"/>
    <mergeCell ref="AB4:AD4"/>
    <mergeCell ref="D3:F4"/>
  </mergeCells>
  <conditionalFormatting sqref="V14:V16 Y14:Y16 AB14:AB16">
    <cfRule type="expression" dxfId="96" priority="3">
      <formula xml:space="preserve"> OR(AND(V14=0,V14&lt;&gt;"",W14&lt;&gt;"Z",W14&lt;&gt;""),AND(V14&gt;0,V14&lt;&gt;"",W14&lt;&gt;"W",W14&lt;&gt;""),AND(V14="", W14="W"))</formula>
    </cfRule>
  </conditionalFormatting>
  <conditionalFormatting sqref="W14:W16 Z14:Z16 AC14:AC16">
    <cfRule type="expression" dxfId="95" priority="2">
      <formula xml:space="preserve"> OR(AND(V14=0,V14&lt;&gt;"",W14&lt;&gt;"Z",W14&lt;&gt;""),AND(V14&gt;0,V14&lt;&gt;"",W14&lt;&gt;"W",W14&lt;&gt;""),AND(V14="", W14="W"))</formula>
    </cfRule>
  </conditionalFormatting>
  <conditionalFormatting sqref="X14:X16 AA14:AA16 AD14:AD16">
    <cfRule type="expression" dxfId="94" priority="1">
      <formula xml:space="preserve"> AND(OR(W14="X",W14="W"),X14="")</formula>
    </cfRule>
  </conditionalFormatting>
  <conditionalFormatting sqref="V16 Y16 AB16">
    <cfRule type="expression" dxfId="93" priority="4">
      <formula>OR(AND(W14="X",W15="X"),AND(W14="M",W15="M"))</formula>
    </cfRule>
    <cfRule type="expression" dxfId="92" priority="5">
      <formula>IF(OR(AND(V14="",W14=""),AND(V15="",W15=""),AND(W14="X",W15="X"),OR(W14="M",W15="M")),"",SUM(V14,V15)) &lt;&gt; V16</formula>
    </cfRule>
  </conditionalFormatting>
  <conditionalFormatting sqref="W16 Z16 AC16">
    <cfRule type="expression" dxfId="91" priority="6">
      <formula>OR(AND(P14="X",P15="X"),AND(P14="M",P15="M"))</formula>
    </cfRule>
    <cfRule type="expression" dxfId="90" priority="7">
      <formula>IF(AND(OR(AND(W14="M",W15="M"),AND(W14="X",W15="X")),SUM(V14,V15)=0,ISNUMBER(V16)),"",IF(OR(W14="M",W15="M"),"M",IF(AND(W14=W15,OR(W14="X",W14="W",W14="Z")),UPPER(W14),""))) &lt;&gt; W16</formula>
    </cfRule>
  </conditionalFormatting>
  <dataValidations count="4">
    <dataValidation type="textLength" allowBlank="1" showInputMessage="1" showErrorMessage="1" errorTitle="Invalid input" error="The length of the text should be between 2 and 500 characters" sqref="X14:X16 AA14:AA16 AD14:AD16" xr:uid="{00000000-0002-0000-0F00-000000000000}">
      <formula1>2</formula1>
      <formula2>500</formula2>
    </dataValidation>
    <dataValidation type="list" allowBlank="1" showDropDown="1" showInputMessage="1" showErrorMessage="1" errorTitle="Invalid input" error="Please enter one of the following codes (capital letters only):_x000a_Z - Not applicable_x000a_M - Missing_x000a_X - Included in another category_x000a_W - Includes another category" sqref="W14:W16 Z14:Z16 AC14:AC16" xr:uid="{00000000-0002-0000-0F00-000001000000}">
      <formula1>"Z,M,X,W"</formula1>
    </dataValidation>
    <dataValidation type="decimal" operator="greaterThanOrEqual" allowBlank="1" showInputMessage="1" showErrorMessage="1" errorTitle="Invalid input" error="Please enter a numeric value" sqref="V14:V16 Y14:Y16 AB14:AB16" xr:uid="{00000000-0002-0000-0F00-000002000000}">
      <formula1>0</formula1>
    </dataValidation>
    <dataValidation allowBlank="1" showInputMessage="1" showErrorMessage="1" sqref="E19:E1048576 K14:K16 C20:D1048576 F18:U1048576 E2:U2 A18:B1048576 AF1:XFD1048576 AE1:AE16 D5:D18 C18:C19 G3:U5 V19:AD19 AC5:AD9 V3:V9 AB3:AB9 Y3:Y9 W5:X9 Z5:AA9 A1:C17 E17:AE17 D1:D3 E5:F13" xr:uid="{00000000-0002-0000-0F00-000003000000}"/>
  </dataValidations>
  <pageMargins left="0.7" right="0.7" top="0.75" bottom="0.75" header="0.3" footer="0.3"/>
  <pageSetup scale="46" orientation="portrait" r:id="rId1"/>
  <headerFooter>
    <oddFooter>&amp;C&amp;P&amp;R&amp;F</oddFooter>
  </headerFooter>
  <extLst>
    <ext xmlns:x14="http://schemas.microsoft.com/office/spreadsheetml/2009/9/main" uri="{78C0D931-6437-407d-A8EE-F0AAD7539E65}">
      <x14:conditionalFormattings>
        <x14:conditionalFormatting xmlns:xm="http://schemas.microsoft.com/office/excel/2006/main">
          <x14:cfRule type="expression" priority="2811" id="{953AE749-D4B5-4867-891F-4AAF7A71948D}">
            <xm:f xml:space="preserve"> OR(AND('A2'!AB30=0,'A2'!AB30&lt;&gt;"",'A2'!AC30&lt;&gt;"Z",'A2'!AC30&lt;&gt;""),AND('A2'!AB30&gt;0,'A2'!AB30&lt;&gt;"",'A2'!AC30&lt;&gt;"W",'A2'!AC30&lt;&gt;""),AND('A2'!AB30="", 'A2'!AC30="W"))</xm:f>
            <x14:dxf>
              <fill>
                <patternFill>
                  <fgColor indexed="64"/>
                  <bgColor rgb="FFFFFF00"/>
                </patternFill>
              </fill>
            </x14:dxf>
          </x14:cfRule>
          <xm:sqref>Y18:AD18</xm:sqref>
        </x14:conditionalFormatting>
        <x14:conditionalFormatting xmlns:xm="http://schemas.microsoft.com/office/excel/2006/main">
          <x14:cfRule type="expression" priority="2956" id="{05BAC447-0322-48A9-9C79-3E315304D4B6}">
            <xm:f xml:space="preserve"> OR(AND('A2'!AB30=0,'A2'!AB30&lt;&gt;"",'A2'!AC30&lt;&gt;"Z",'A2'!AC30&lt;&gt;""),AND('A2'!AB30&gt;0,'A2'!AB30&lt;&gt;"",'A2'!AC30&lt;&gt;"W",'A2'!AC30&lt;&gt;""),AND('A2'!AB30="", 'A2'!AC30="W"))</xm:f>
            <x14:dxf>
              <fill>
                <patternFill>
                  <fgColor indexed="64"/>
                  <bgColor rgb="FFFFFF00"/>
                </patternFill>
              </fill>
            </x14:dxf>
          </x14:cfRule>
          <xm:sqref>V18:X18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N1737"/>
  <sheetViews>
    <sheetView showGridLines="0" workbookViewId="0">
      <pane ySplit="16" topLeftCell="A17" activePane="bottomLeft" state="frozen"/>
      <selection pane="bottomLeft" activeCell="A17" sqref="A17"/>
    </sheetView>
  </sheetViews>
  <sheetFormatPr defaultRowHeight="15" x14ac:dyDescent="0.25"/>
  <cols>
    <col min="1" max="1" width="43.28515625" style="141" customWidth="1"/>
    <col min="2" max="2" width="46.42578125" style="141" customWidth="1"/>
    <col min="3" max="3" width="20.28515625" style="141" customWidth="1"/>
    <col min="4" max="4" width="15.5703125" style="141" customWidth="1"/>
    <col min="5" max="5" width="8.28515625" style="141" customWidth="1"/>
    <col min="6" max="6" width="17.42578125" style="141" customWidth="1"/>
    <col min="7" max="7" width="7.42578125" style="141" customWidth="1"/>
    <col min="8" max="8" width="6.7109375" style="141" bestFit="1" customWidth="1"/>
    <col min="9" max="9" width="5.42578125" style="141" customWidth="1"/>
    <col min="10" max="10" width="8.28515625" style="141" customWidth="1"/>
    <col min="11" max="11" width="8.7109375" style="141" bestFit="1" customWidth="1"/>
    <col min="12" max="12" width="5.42578125" style="141" customWidth="1"/>
    <col min="13" max="13" width="6.85546875" style="141" bestFit="1" customWidth="1"/>
    <col min="14" max="14" width="24" style="141" customWidth="1"/>
    <col min="15" max="16384" width="9.140625" style="141"/>
  </cols>
  <sheetData>
    <row r="1" spans="1:14" ht="23.25" x14ac:dyDescent="0.25">
      <c r="A1" s="182" t="s">
        <v>777</v>
      </c>
      <c r="B1" s="182"/>
      <c r="C1" s="182"/>
      <c r="D1" s="182"/>
      <c r="E1" s="183"/>
      <c r="F1" s="184"/>
      <c r="G1" s="182"/>
      <c r="H1" s="182"/>
      <c r="I1" s="182"/>
      <c r="J1" s="183"/>
      <c r="K1" s="182"/>
      <c r="L1" s="182"/>
      <c r="M1" s="182"/>
      <c r="N1" s="182"/>
    </row>
    <row r="2" spans="1:14" x14ac:dyDescent="0.25">
      <c r="A2" s="185"/>
      <c r="B2" s="185"/>
      <c r="C2" s="185"/>
      <c r="D2" s="186"/>
      <c r="E2" s="187"/>
      <c r="F2" s="188"/>
      <c r="G2" s="185"/>
      <c r="H2" s="185"/>
      <c r="I2" s="186"/>
      <c r="J2" s="187"/>
      <c r="K2" s="185"/>
      <c r="L2" s="185"/>
      <c r="M2" s="185"/>
      <c r="N2" s="185"/>
    </row>
    <row r="3" spans="1:14" x14ac:dyDescent="0.25">
      <c r="A3" s="557" t="s">
        <v>4605</v>
      </c>
      <c r="B3" s="557"/>
      <c r="C3" s="557"/>
      <c r="D3" s="557"/>
      <c r="E3" s="557"/>
      <c r="F3" s="557"/>
      <c r="G3" s="557"/>
      <c r="H3" s="557"/>
      <c r="I3" s="557"/>
      <c r="J3" s="557"/>
      <c r="K3" s="557"/>
      <c r="L3" s="557"/>
      <c r="M3" s="557"/>
      <c r="N3" s="557"/>
    </row>
    <row r="4" spans="1:14" x14ac:dyDescent="0.25">
      <c r="A4" s="189"/>
      <c r="B4" s="189"/>
      <c r="C4" s="189"/>
      <c r="D4" s="190"/>
      <c r="E4" s="190"/>
      <c r="F4" s="189"/>
      <c r="G4" s="189"/>
      <c r="H4" s="189"/>
      <c r="I4" s="190"/>
      <c r="J4" s="190"/>
      <c r="K4" s="189"/>
      <c r="L4" s="189"/>
      <c r="M4" s="185"/>
      <c r="N4" s="185"/>
    </row>
    <row r="5" spans="1:14" ht="15.75" x14ac:dyDescent="0.25">
      <c r="A5" s="191" t="s">
        <v>778</v>
      </c>
      <c r="B5" s="191"/>
      <c r="C5" s="191"/>
      <c r="D5" s="191"/>
      <c r="E5" s="192"/>
      <c r="F5" s="193"/>
      <c r="G5" s="191"/>
      <c r="H5" s="191"/>
      <c r="I5" s="191"/>
      <c r="J5" s="192"/>
      <c r="K5" s="191"/>
      <c r="L5" s="191"/>
      <c r="M5" s="191"/>
      <c r="N5" s="191"/>
    </row>
    <row r="6" spans="1:14" x14ac:dyDescent="0.25">
      <c r="A6" s="185"/>
      <c r="B6" s="185"/>
      <c r="C6" s="185"/>
      <c r="D6" s="186"/>
      <c r="E6" s="187"/>
      <c r="F6" s="188"/>
      <c r="G6" s="185"/>
      <c r="H6" s="185"/>
      <c r="I6" s="186"/>
      <c r="J6" s="187"/>
      <c r="K6" s="185"/>
      <c r="L6" s="185"/>
      <c r="M6" s="185"/>
      <c r="N6" s="185"/>
    </row>
    <row r="7" spans="1:14" x14ac:dyDescent="0.25">
      <c r="A7" s="194" t="s">
        <v>779</v>
      </c>
      <c r="B7" s="195" t="str">
        <f>" "&amp; ROUND(SUM('A2'!T25:BS25,'A3'!T103:BS103,'A4'!T76:BS76,'A5'!T96:BS96,'A6'!T79:BS79,'A7'!T79:BS79,'A8'!T19:BS19,'A9'!T28:BS28,'A10'!T39:BS39,'A11'!T18:BS18,'A12'!T19:BS19,'A13'!T51:BS51,'A14'!T25:BS25,'A15'!T19:BS19)/3155*100,0) &amp; "% (" &amp; SUM('A2'!T25:BS25,'A3'!T103:BS103,'A4'!T76:BS76,'A5'!T96:BS96,'A6'!T79:BS79,'A7'!T79:BS79,'A8'!T19:BS19,'A9'!T28:BS28,'A10'!T39:BS39,'A11'!T18:BS18,'A12'!T19:BS19,'A13'!T51:BS51,'A14'!T25:BS25,'A15'!T19:BS19) &amp; ") out of 3155 data items have been provided"</f>
        <v xml:space="preserve"> 95% (3003) out of 3155 data items have been provided</v>
      </c>
      <c r="C7" s="196"/>
      <c r="D7" s="197"/>
      <c r="E7" s="198"/>
      <c r="F7" s="199"/>
      <c r="G7" s="197"/>
      <c r="H7" s="197"/>
      <c r="I7" s="197"/>
      <c r="J7" s="198"/>
      <c r="K7" s="197"/>
      <c r="L7" s="197"/>
      <c r="M7" s="197"/>
      <c r="N7" s="197"/>
    </row>
    <row r="8" spans="1:14" x14ac:dyDescent="0.25">
      <c r="A8" s="194" t="s">
        <v>780</v>
      </c>
      <c r="B8" s="195">
        <f>COUNTIF(M17:M1737,"Check")</f>
        <v>0</v>
      </c>
      <c r="C8" s="197"/>
      <c r="D8" s="197"/>
      <c r="E8" s="198"/>
      <c r="F8" s="199"/>
      <c r="G8" s="197"/>
      <c r="H8" s="197"/>
      <c r="I8" s="197"/>
      <c r="J8" s="198"/>
      <c r="K8" s="197"/>
      <c r="L8" s="197"/>
      <c r="M8" s="197"/>
      <c r="N8" s="197"/>
    </row>
    <row r="9" spans="1:14" x14ac:dyDescent="0.25">
      <c r="A9" s="200" t="s">
        <v>781</v>
      </c>
      <c r="B9" s="195">
        <f>SUMPRODUCT(--(H17:H1737&lt;&gt;K17:K1737),--(J17:J1737="="))+SUMPRODUCT(--(H17:H1737&lt;&gt;K17:K1737),-(J17:J1737="'&lt;="))</f>
        <v>0</v>
      </c>
      <c r="C9" s="197"/>
      <c r="D9" s="197"/>
      <c r="E9" s="198"/>
      <c r="F9" s="199"/>
      <c r="G9" s="197"/>
      <c r="H9" s="197"/>
      <c r="I9" s="197"/>
      <c r="J9" s="198"/>
      <c r="K9" s="197"/>
      <c r="L9" s="197"/>
      <c r="M9" s="197"/>
      <c r="N9" s="197"/>
    </row>
    <row r="10" spans="1:14" x14ac:dyDescent="0.25">
      <c r="A10" s="200" t="s">
        <v>782</v>
      </c>
      <c r="B10" s="195">
        <f>SUMPRODUCT(--(I17:I1737&lt;&gt;L17:L1737),--(J17:J1737="="))</f>
        <v>0</v>
      </c>
      <c r="C10" s="197"/>
      <c r="D10" s="197"/>
      <c r="E10" s="198"/>
      <c r="F10" s="199"/>
      <c r="G10" s="197"/>
      <c r="H10" s="197"/>
      <c r="I10" s="197"/>
      <c r="J10" s="198"/>
      <c r="K10" s="197"/>
      <c r="L10" s="197"/>
      <c r="M10" s="197"/>
      <c r="N10" s="197"/>
    </row>
    <row r="11" spans="1:14" x14ac:dyDescent="0.25">
      <c r="A11" s="185"/>
      <c r="B11" s="185"/>
      <c r="C11" s="185"/>
      <c r="D11" s="186"/>
      <c r="E11" s="187"/>
      <c r="F11" s="188"/>
      <c r="G11" s="185"/>
      <c r="H11" s="185"/>
      <c r="I11" s="185"/>
      <c r="J11" s="187"/>
      <c r="K11" s="185"/>
      <c r="L11" s="185"/>
      <c r="M11" s="185"/>
      <c r="N11" s="185"/>
    </row>
    <row r="12" spans="1:14" ht="15.75" x14ac:dyDescent="0.25">
      <c r="A12" s="558" t="s">
        <v>783</v>
      </c>
      <c r="B12" s="558"/>
      <c r="C12" s="558"/>
      <c r="D12" s="558"/>
      <c r="E12" s="558"/>
      <c r="F12" s="558"/>
      <c r="G12" s="558"/>
      <c r="H12" s="558"/>
      <c r="I12" s="558"/>
      <c r="J12" s="558"/>
      <c r="K12" s="558"/>
      <c r="L12" s="558"/>
      <c r="M12" s="559"/>
      <c r="N12" s="560" t="s">
        <v>784</v>
      </c>
    </row>
    <row r="13" spans="1:14" x14ac:dyDescent="0.25">
      <c r="A13" s="563" t="s">
        <v>785</v>
      </c>
      <c r="B13" s="564"/>
      <c r="C13" s="563" t="s">
        <v>786</v>
      </c>
      <c r="D13" s="565"/>
      <c r="E13" s="565"/>
      <c r="F13" s="565"/>
      <c r="G13" s="564"/>
      <c r="H13" s="563" t="s">
        <v>787</v>
      </c>
      <c r="I13" s="565"/>
      <c r="J13" s="565"/>
      <c r="K13" s="565"/>
      <c r="L13" s="565"/>
      <c r="M13" s="564"/>
      <c r="N13" s="561"/>
    </row>
    <row r="14" spans="1:14" x14ac:dyDescent="0.25">
      <c r="A14" s="566" t="s">
        <v>747</v>
      </c>
      <c r="B14" s="566" t="s">
        <v>788</v>
      </c>
      <c r="C14" s="563" t="s">
        <v>789</v>
      </c>
      <c r="D14" s="564"/>
      <c r="E14" s="566" t="s">
        <v>790</v>
      </c>
      <c r="F14" s="563" t="s">
        <v>791</v>
      </c>
      <c r="G14" s="564"/>
      <c r="H14" s="563" t="s">
        <v>789</v>
      </c>
      <c r="I14" s="564"/>
      <c r="J14" s="566" t="s">
        <v>790</v>
      </c>
      <c r="K14" s="563" t="s">
        <v>791</v>
      </c>
      <c r="L14" s="564"/>
      <c r="M14" s="568" t="s">
        <v>787</v>
      </c>
      <c r="N14" s="561"/>
    </row>
    <row r="15" spans="1:14" x14ac:dyDescent="0.25">
      <c r="A15" s="567"/>
      <c r="B15" s="567"/>
      <c r="C15" s="201" t="s">
        <v>746</v>
      </c>
      <c r="D15" s="201" t="s">
        <v>792</v>
      </c>
      <c r="E15" s="567"/>
      <c r="F15" s="201" t="s">
        <v>746</v>
      </c>
      <c r="G15" s="201" t="s">
        <v>792</v>
      </c>
      <c r="H15" s="201" t="s">
        <v>793</v>
      </c>
      <c r="I15" s="201" t="s">
        <v>794</v>
      </c>
      <c r="J15" s="567"/>
      <c r="K15" s="201" t="s">
        <v>793</v>
      </c>
      <c r="L15" s="201" t="s">
        <v>794</v>
      </c>
      <c r="M15" s="569"/>
      <c r="N15" s="562"/>
    </row>
    <row r="16" spans="1:14" x14ac:dyDescent="0.25">
      <c r="A16" s="202"/>
      <c r="B16" s="203"/>
      <c r="C16" s="204"/>
      <c r="D16" s="205"/>
      <c r="E16" s="203"/>
      <c r="F16" s="204"/>
      <c r="G16" s="205"/>
      <c r="H16" s="206"/>
      <c r="I16" s="206"/>
      <c r="J16" s="207"/>
      <c r="K16" s="208"/>
      <c r="L16" s="206"/>
      <c r="M16" s="206"/>
      <c r="N16" s="209"/>
    </row>
    <row r="17" spans="1:14" x14ac:dyDescent="0.25">
      <c r="A17" s="210" t="s">
        <v>795</v>
      </c>
      <c r="B17" s="211" t="s">
        <v>861</v>
      </c>
      <c r="C17" s="212" t="s">
        <v>167</v>
      </c>
      <c r="D17" s="215" t="s">
        <v>797</v>
      </c>
      <c r="E17" s="212" t="s">
        <v>860</v>
      </c>
      <c r="F17" s="212" t="s">
        <v>168</v>
      </c>
      <c r="G17" s="215" t="s">
        <v>798</v>
      </c>
      <c r="H17" s="213">
        <f>IF(AND(ISBLANK('A2'!AB22),$I$17&lt;&gt;"Z"),"",'A2'!AB22)</f>
        <v>0</v>
      </c>
      <c r="I17" s="213" t="str">
        <f>IF(ISBLANK('A2'!AC22),"",'A2'!AC22)</f>
        <v/>
      </c>
      <c r="J17" s="214" t="s">
        <v>860</v>
      </c>
      <c r="K17" s="213">
        <f>IF(AND(ISBLANK('A3'!AB99),$L$17&lt;&gt;"Z"),"",'A3'!AB99)</f>
        <v>0</v>
      </c>
      <c r="L17" s="213" t="str">
        <f>IF(ISBLANK('A3'!AC99),"",'A3'!AC99)</f>
        <v/>
      </c>
      <c r="M17" s="133" t="str">
        <f t="shared" ref="M17:M52" si="0">IF(AND(ISNUMBER(H17),ISNUMBER(K17)),IF(OR(ROUND(H17,0)&lt;&gt;ROUND(K17,0),I17&lt;&gt;L17),"Check","OK"),IF(OR(AND(H17&lt;&gt;K17,I17&lt;&gt;"Z",L17&lt;&gt;"Z"),I17&lt;&gt;L17),"Check","OK"))</f>
        <v>OK</v>
      </c>
      <c r="N17" s="134"/>
    </row>
    <row r="18" spans="1:14" x14ac:dyDescent="0.25">
      <c r="A18" s="210" t="s">
        <v>795</v>
      </c>
      <c r="B18" s="211" t="s">
        <v>862</v>
      </c>
      <c r="C18" s="212" t="s">
        <v>167</v>
      </c>
      <c r="D18" s="215" t="s">
        <v>799</v>
      </c>
      <c r="E18" s="212" t="s">
        <v>860</v>
      </c>
      <c r="F18" s="212" t="s">
        <v>168</v>
      </c>
      <c r="G18" s="215" t="s">
        <v>800</v>
      </c>
      <c r="H18" s="213">
        <f>IF(AND(ISBLANK('A2'!V22),$I$18&lt;&gt;"Z"),"",'A2'!V22)</f>
        <v>0</v>
      </c>
      <c r="I18" s="213" t="str">
        <f>IF(ISBLANK('A2'!W22),"",'A2'!W22)</f>
        <v/>
      </c>
      <c r="J18" s="214" t="s">
        <v>860</v>
      </c>
      <c r="K18" s="213">
        <f>IF(AND(ISBLANK('A3'!V99),$L$18&lt;&gt;"Z"),"",'A3'!V99)</f>
        <v>0</v>
      </c>
      <c r="L18" s="213" t="str">
        <f>IF(ISBLANK('A3'!W99),"",'A3'!W99)</f>
        <v/>
      </c>
      <c r="M18" s="133" t="str">
        <f t="shared" si="0"/>
        <v>OK</v>
      </c>
      <c r="N18" s="134"/>
    </row>
    <row r="19" spans="1:14" x14ac:dyDescent="0.25">
      <c r="A19" s="210" t="s">
        <v>795</v>
      </c>
      <c r="B19" s="211" t="s">
        <v>863</v>
      </c>
      <c r="C19" s="212" t="s">
        <v>167</v>
      </c>
      <c r="D19" s="215" t="s">
        <v>76</v>
      </c>
      <c r="E19" s="212" t="s">
        <v>860</v>
      </c>
      <c r="F19" s="212" t="s">
        <v>168</v>
      </c>
      <c r="G19" s="215" t="s">
        <v>801</v>
      </c>
      <c r="H19" s="213">
        <f>IF(AND(ISBLANK('A2'!Y22),$I$19&lt;&gt;"Z"),"",'A2'!Y22)</f>
        <v>0</v>
      </c>
      <c r="I19" s="213" t="str">
        <f>IF(ISBLANK('A2'!Z22),"",'A2'!Z22)</f>
        <v/>
      </c>
      <c r="J19" s="214" t="s">
        <v>860</v>
      </c>
      <c r="K19" s="213">
        <f>IF(AND(ISBLANK('A3'!Y99),$L$19&lt;&gt;"Z"),"",'A3'!Y99)</f>
        <v>0</v>
      </c>
      <c r="L19" s="213" t="str">
        <f>IF(ISBLANK('A3'!Z99),"",'A3'!Z99)</f>
        <v/>
      </c>
      <c r="M19" s="133" t="str">
        <f t="shared" si="0"/>
        <v>OK</v>
      </c>
      <c r="N19" s="134"/>
    </row>
    <row r="20" spans="1:14" x14ac:dyDescent="0.25">
      <c r="A20" s="210" t="s">
        <v>795</v>
      </c>
      <c r="B20" s="211" t="s">
        <v>864</v>
      </c>
      <c r="C20" s="212" t="s">
        <v>167</v>
      </c>
      <c r="D20" s="215" t="s">
        <v>802</v>
      </c>
      <c r="E20" s="212" t="s">
        <v>860</v>
      </c>
      <c r="F20" s="212" t="s">
        <v>168</v>
      </c>
      <c r="G20" s="215" t="s">
        <v>803</v>
      </c>
      <c r="H20" s="213">
        <f>IF(AND(ISBLANK('A2'!AE22),$I$20&lt;&gt;"Z"),"",'A2'!AE22)</f>
        <v>0</v>
      </c>
      <c r="I20" s="213" t="str">
        <f>IF(ISBLANK('A2'!AF22),"",'A2'!AF22)</f>
        <v/>
      </c>
      <c r="J20" s="214" t="s">
        <v>860</v>
      </c>
      <c r="K20" s="213">
        <f>IF(AND(ISBLANK('A3'!AE99),$L$20&lt;&gt;"Z"),"",'A3'!AE99)</f>
        <v>0</v>
      </c>
      <c r="L20" s="213" t="str">
        <f>IF(ISBLANK('A3'!AF99),"",'A3'!AF99)</f>
        <v/>
      </c>
      <c r="M20" s="133" t="str">
        <f t="shared" si="0"/>
        <v>OK</v>
      </c>
      <c r="N20" s="134"/>
    </row>
    <row r="21" spans="1:14" x14ac:dyDescent="0.25">
      <c r="A21" s="210" t="s">
        <v>795</v>
      </c>
      <c r="B21" s="211" t="s">
        <v>865</v>
      </c>
      <c r="C21" s="212" t="s">
        <v>167</v>
      </c>
      <c r="D21" s="215" t="s">
        <v>804</v>
      </c>
      <c r="E21" s="212" t="s">
        <v>860</v>
      </c>
      <c r="F21" s="212" t="s">
        <v>168</v>
      </c>
      <c r="G21" s="215" t="s">
        <v>805</v>
      </c>
      <c r="H21" s="213">
        <f>IF(AND(ISBLANK('A2'!AN22),$I$21&lt;&gt;"Z"),"",'A2'!AN22)</f>
        <v>0</v>
      </c>
      <c r="I21" s="213" t="str">
        <f>IF(ISBLANK('A2'!AO22),"",'A2'!AO22)</f>
        <v/>
      </c>
      <c r="J21" s="214" t="s">
        <v>860</v>
      </c>
      <c r="K21" s="213">
        <f>IF(AND(ISBLANK('A3'!AN99),$L$21&lt;&gt;"Z"),"",'A3'!AN99)</f>
        <v>0</v>
      </c>
      <c r="L21" s="213" t="str">
        <f>IF(ISBLANK('A3'!AO99),"",'A3'!AO99)</f>
        <v/>
      </c>
      <c r="M21" s="133" t="str">
        <f t="shared" si="0"/>
        <v>OK</v>
      </c>
      <c r="N21" s="134"/>
    </row>
    <row r="22" spans="1:14" x14ac:dyDescent="0.25">
      <c r="A22" s="210" t="s">
        <v>795</v>
      </c>
      <c r="B22" s="211" t="s">
        <v>866</v>
      </c>
      <c r="C22" s="212" t="s">
        <v>167</v>
      </c>
      <c r="D22" s="215" t="s">
        <v>806</v>
      </c>
      <c r="E22" s="212" t="s">
        <v>860</v>
      </c>
      <c r="F22" s="212" t="s">
        <v>168</v>
      </c>
      <c r="G22" s="215" t="s">
        <v>807</v>
      </c>
      <c r="H22" s="213">
        <f>IF(AND(ISBLANK('A2'!AH22),$I$22&lt;&gt;"Z"),"",'A2'!AH22)</f>
        <v>0</v>
      </c>
      <c r="I22" s="213" t="str">
        <f>IF(ISBLANK('A2'!AI22),"",'A2'!AI22)</f>
        <v/>
      </c>
      <c r="J22" s="214" t="s">
        <v>860</v>
      </c>
      <c r="K22" s="213">
        <f>IF(AND(ISBLANK('A3'!AH99),$L$22&lt;&gt;"Z"),"",'A3'!AH99)</f>
        <v>0</v>
      </c>
      <c r="L22" s="213" t="str">
        <f>IF(ISBLANK('A3'!AI99),"",'A3'!AI99)</f>
        <v/>
      </c>
      <c r="M22" s="133" t="str">
        <f t="shared" si="0"/>
        <v>OK</v>
      </c>
      <c r="N22" s="134"/>
    </row>
    <row r="23" spans="1:14" x14ac:dyDescent="0.25">
      <c r="A23" s="210" t="s">
        <v>795</v>
      </c>
      <c r="B23" s="211" t="s">
        <v>867</v>
      </c>
      <c r="C23" s="212" t="s">
        <v>167</v>
      </c>
      <c r="D23" s="215" t="s">
        <v>808</v>
      </c>
      <c r="E23" s="212" t="s">
        <v>860</v>
      </c>
      <c r="F23" s="212" t="s">
        <v>168</v>
      </c>
      <c r="G23" s="215" t="s">
        <v>809</v>
      </c>
      <c r="H23" s="213">
        <f>IF(AND(ISBLANK('A2'!AK22),$I$23&lt;&gt;"Z"),"",'A2'!AK22)</f>
        <v>0</v>
      </c>
      <c r="I23" s="213" t="str">
        <f>IF(ISBLANK('A2'!AL22),"",'A2'!AL22)</f>
        <v/>
      </c>
      <c r="J23" s="214" t="s">
        <v>860</v>
      </c>
      <c r="K23" s="213">
        <f>IF(AND(ISBLANK('A3'!AK99),$L$23&lt;&gt;"Z"),"",'A3'!AK99)</f>
        <v>0</v>
      </c>
      <c r="L23" s="213" t="str">
        <f>IF(ISBLANK('A3'!AL99),"",'A3'!AL99)</f>
        <v/>
      </c>
      <c r="M23" s="133" t="str">
        <f t="shared" si="0"/>
        <v>OK</v>
      </c>
      <c r="N23" s="134"/>
    </row>
    <row r="24" spans="1:14" x14ac:dyDescent="0.25">
      <c r="A24" s="210" t="s">
        <v>795</v>
      </c>
      <c r="B24" s="211" t="s">
        <v>868</v>
      </c>
      <c r="C24" s="212" t="s">
        <v>167</v>
      </c>
      <c r="D24" s="215" t="s">
        <v>810</v>
      </c>
      <c r="E24" s="212" t="s">
        <v>860</v>
      </c>
      <c r="F24" s="212" t="s">
        <v>168</v>
      </c>
      <c r="G24" s="215" t="s">
        <v>811</v>
      </c>
      <c r="H24" s="213">
        <f>IF(AND(ISBLANK('A2'!AW22),$I$24&lt;&gt;"Z"),"",'A2'!AW22)</f>
        <v>0</v>
      </c>
      <c r="I24" s="213" t="str">
        <f>IF(ISBLANK('A2'!AX22),"",'A2'!AX22)</f>
        <v/>
      </c>
      <c r="J24" s="214" t="s">
        <v>860</v>
      </c>
      <c r="K24" s="213">
        <f>IF(AND(ISBLANK('A3'!AW99),$L$24&lt;&gt;"Z"),"",'A3'!AW99)</f>
        <v>0</v>
      </c>
      <c r="L24" s="213" t="str">
        <f>IF(ISBLANK('A3'!AX99),"",'A3'!AX99)</f>
        <v/>
      </c>
      <c r="M24" s="133" t="str">
        <f t="shared" si="0"/>
        <v>OK</v>
      </c>
      <c r="N24" s="134"/>
    </row>
    <row r="25" spans="1:14" x14ac:dyDescent="0.25">
      <c r="A25" s="210" t="s">
        <v>795</v>
      </c>
      <c r="B25" s="211" t="s">
        <v>869</v>
      </c>
      <c r="C25" s="212" t="s">
        <v>167</v>
      </c>
      <c r="D25" s="215" t="s">
        <v>812</v>
      </c>
      <c r="E25" s="212" t="s">
        <v>860</v>
      </c>
      <c r="F25" s="212" t="s">
        <v>168</v>
      </c>
      <c r="G25" s="215" t="s">
        <v>813</v>
      </c>
      <c r="H25" s="213">
        <f>IF(AND(ISBLANK('A2'!AQ22),$I$25&lt;&gt;"Z"),"",'A2'!AQ22)</f>
        <v>0</v>
      </c>
      <c r="I25" s="213" t="str">
        <f>IF(ISBLANK('A2'!AR22),"",'A2'!AR22)</f>
        <v/>
      </c>
      <c r="J25" s="214" t="s">
        <v>860</v>
      </c>
      <c r="K25" s="213">
        <f>IF(AND(ISBLANK('A3'!AQ99),$L$25&lt;&gt;"Z"),"",'A3'!AQ99)</f>
        <v>0</v>
      </c>
      <c r="L25" s="213" t="str">
        <f>IF(ISBLANK('A3'!AR99),"",'A3'!AR99)</f>
        <v/>
      </c>
      <c r="M25" s="133" t="str">
        <f t="shared" si="0"/>
        <v>OK</v>
      </c>
      <c r="N25" s="134"/>
    </row>
    <row r="26" spans="1:14" x14ac:dyDescent="0.25">
      <c r="A26" s="210" t="s">
        <v>795</v>
      </c>
      <c r="B26" s="211" t="s">
        <v>870</v>
      </c>
      <c r="C26" s="212" t="s">
        <v>167</v>
      </c>
      <c r="D26" s="215" t="s">
        <v>814</v>
      </c>
      <c r="E26" s="212" t="s">
        <v>860</v>
      </c>
      <c r="F26" s="212" t="s">
        <v>168</v>
      </c>
      <c r="G26" s="215" t="s">
        <v>815</v>
      </c>
      <c r="H26" s="213">
        <f>IF(AND(ISBLANK('A2'!AT22),$I$26&lt;&gt;"Z"),"",'A2'!AT22)</f>
        <v>0</v>
      </c>
      <c r="I26" s="213" t="str">
        <f>IF(ISBLANK('A2'!AU22),"",'A2'!AU22)</f>
        <v/>
      </c>
      <c r="J26" s="214" t="s">
        <v>860</v>
      </c>
      <c r="K26" s="213">
        <f>IF(AND(ISBLANK('A3'!AT99),$L$26&lt;&gt;"Z"),"",'A3'!AT99)</f>
        <v>0</v>
      </c>
      <c r="L26" s="213" t="str">
        <f>IF(ISBLANK('A3'!AU99),"",'A3'!AU99)</f>
        <v/>
      </c>
      <c r="M26" s="133" t="str">
        <f t="shared" si="0"/>
        <v>OK</v>
      </c>
      <c r="N26" s="134"/>
    </row>
    <row r="27" spans="1:14" x14ac:dyDescent="0.25">
      <c r="A27" s="210" t="s">
        <v>795</v>
      </c>
      <c r="B27" s="211" t="s">
        <v>871</v>
      </c>
      <c r="C27" s="212" t="s">
        <v>167</v>
      </c>
      <c r="D27" s="215" t="s">
        <v>816</v>
      </c>
      <c r="E27" s="212" t="s">
        <v>860</v>
      </c>
      <c r="F27" s="212" t="s">
        <v>168</v>
      </c>
      <c r="G27" s="215" t="s">
        <v>817</v>
      </c>
      <c r="H27" s="213">
        <f>IF(AND(ISBLANK('A2'!BO22),$I$27&lt;&gt;"Z"),"",'A2'!BO22)</f>
        <v>0</v>
      </c>
      <c r="I27" s="213" t="str">
        <f>IF(ISBLANK('A2'!BP22),"",'A2'!BP22)</f>
        <v/>
      </c>
      <c r="J27" s="214" t="s">
        <v>860</v>
      </c>
      <c r="K27" s="213">
        <f>IF(AND(ISBLANK('A3'!AZ99),$L$27&lt;&gt;"Z"),"",'A3'!AZ99)</f>
        <v>0</v>
      </c>
      <c r="L27" s="213" t="str">
        <f>IF(ISBLANK('A3'!BA99),"",'A3'!BA99)</f>
        <v/>
      </c>
      <c r="M27" s="133" t="str">
        <f t="shared" si="0"/>
        <v>OK</v>
      </c>
      <c r="N27" s="134"/>
    </row>
    <row r="28" spans="1:14" x14ac:dyDescent="0.25">
      <c r="A28" s="210" t="s">
        <v>795</v>
      </c>
      <c r="B28" s="211" t="s">
        <v>872</v>
      </c>
      <c r="C28" s="212" t="s">
        <v>167</v>
      </c>
      <c r="D28" s="215" t="s">
        <v>818</v>
      </c>
      <c r="E28" s="212" t="s">
        <v>860</v>
      </c>
      <c r="F28" s="212" t="s">
        <v>168</v>
      </c>
      <c r="G28" s="215" t="s">
        <v>819</v>
      </c>
      <c r="H28" s="213">
        <f>IF(AND(ISBLANK('A2'!AB21),$I$28&lt;&gt;"Z"),"",'A2'!AB21)</f>
        <v>0</v>
      </c>
      <c r="I28" s="213" t="str">
        <f>IF(ISBLANK('A2'!AC21),"",'A2'!AC21)</f>
        <v/>
      </c>
      <c r="J28" s="214" t="s">
        <v>860</v>
      </c>
      <c r="K28" s="213">
        <f>IF(AND(ISBLANK('A3'!AB70),$L$28&lt;&gt;"Z"),"",'A3'!AB70)</f>
        <v>0</v>
      </c>
      <c r="L28" s="213" t="str">
        <f>IF(ISBLANK('A3'!AC70),"",'A3'!AC70)</f>
        <v/>
      </c>
      <c r="M28" s="133" t="str">
        <f t="shared" si="0"/>
        <v>OK</v>
      </c>
      <c r="N28" s="134"/>
    </row>
    <row r="29" spans="1:14" x14ac:dyDescent="0.25">
      <c r="A29" s="210" t="s">
        <v>795</v>
      </c>
      <c r="B29" s="211" t="s">
        <v>873</v>
      </c>
      <c r="C29" s="212" t="s">
        <v>167</v>
      </c>
      <c r="D29" s="215" t="s">
        <v>820</v>
      </c>
      <c r="E29" s="212" t="s">
        <v>860</v>
      </c>
      <c r="F29" s="212" t="s">
        <v>168</v>
      </c>
      <c r="G29" s="215" t="s">
        <v>821</v>
      </c>
      <c r="H29" s="213">
        <f>IF(AND(ISBLANK('A2'!V21),$I$29&lt;&gt;"Z"),"",'A2'!V21)</f>
        <v>0</v>
      </c>
      <c r="I29" s="213" t="str">
        <f>IF(ISBLANK('A2'!W21),"",'A2'!W21)</f>
        <v/>
      </c>
      <c r="J29" s="214" t="s">
        <v>860</v>
      </c>
      <c r="K29" s="213">
        <f>IF(AND(ISBLANK('A3'!V70),$L$29&lt;&gt;"Z"),"",'A3'!V70)</f>
        <v>0</v>
      </c>
      <c r="L29" s="213" t="str">
        <f>IF(ISBLANK('A3'!W70),"",'A3'!W70)</f>
        <v/>
      </c>
      <c r="M29" s="133" t="str">
        <f t="shared" si="0"/>
        <v>OK</v>
      </c>
      <c r="N29" s="134"/>
    </row>
    <row r="30" spans="1:14" x14ac:dyDescent="0.25">
      <c r="A30" s="210" t="s">
        <v>795</v>
      </c>
      <c r="B30" s="211" t="s">
        <v>874</v>
      </c>
      <c r="C30" s="212" t="s">
        <v>167</v>
      </c>
      <c r="D30" s="215" t="s">
        <v>75</v>
      </c>
      <c r="E30" s="212" t="s">
        <v>860</v>
      </c>
      <c r="F30" s="212" t="s">
        <v>168</v>
      </c>
      <c r="G30" s="215" t="s">
        <v>822</v>
      </c>
      <c r="H30" s="213">
        <f>IF(AND(ISBLANK('A2'!Y21),$I$30&lt;&gt;"Z"),"",'A2'!Y21)</f>
        <v>0</v>
      </c>
      <c r="I30" s="213" t="str">
        <f>IF(ISBLANK('A2'!Z21),"",'A2'!Z21)</f>
        <v/>
      </c>
      <c r="J30" s="214" t="s">
        <v>860</v>
      </c>
      <c r="K30" s="213">
        <f>IF(AND(ISBLANK('A3'!Y70),$L$30&lt;&gt;"Z"),"",'A3'!Y70)</f>
        <v>0</v>
      </c>
      <c r="L30" s="213" t="str">
        <f>IF(ISBLANK('A3'!Z70),"",'A3'!Z70)</f>
        <v/>
      </c>
      <c r="M30" s="133" t="str">
        <f t="shared" si="0"/>
        <v>OK</v>
      </c>
      <c r="N30" s="134"/>
    </row>
    <row r="31" spans="1:14" x14ac:dyDescent="0.25">
      <c r="A31" s="210" t="s">
        <v>795</v>
      </c>
      <c r="B31" s="211" t="s">
        <v>875</v>
      </c>
      <c r="C31" s="212" t="s">
        <v>167</v>
      </c>
      <c r="D31" s="215" t="s">
        <v>823</v>
      </c>
      <c r="E31" s="212" t="s">
        <v>860</v>
      </c>
      <c r="F31" s="212" t="s">
        <v>168</v>
      </c>
      <c r="G31" s="215" t="s">
        <v>824</v>
      </c>
      <c r="H31" s="213">
        <f>IF(AND(ISBLANK('A2'!AE21),$I$31&lt;&gt;"Z"),"",'A2'!AE21)</f>
        <v>0</v>
      </c>
      <c r="I31" s="213" t="str">
        <f>IF(ISBLANK('A2'!AF21),"",'A2'!AF21)</f>
        <v/>
      </c>
      <c r="J31" s="214" t="s">
        <v>860</v>
      </c>
      <c r="K31" s="213">
        <f>IF(AND(ISBLANK('A3'!AE70),$L$31&lt;&gt;"Z"),"",'A3'!AE70)</f>
        <v>0</v>
      </c>
      <c r="L31" s="213" t="str">
        <f>IF(ISBLANK('A3'!AF70),"",'A3'!AF70)</f>
        <v/>
      </c>
      <c r="M31" s="133" t="str">
        <f t="shared" si="0"/>
        <v>OK</v>
      </c>
      <c r="N31" s="134"/>
    </row>
    <row r="32" spans="1:14" x14ac:dyDescent="0.25">
      <c r="A32" s="210" t="s">
        <v>795</v>
      </c>
      <c r="B32" s="211" t="s">
        <v>876</v>
      </c>
      <c r="C32" s="212" t="s">
        <v>167</v>
      </c>
      <c r="D32" s="215" t="s">
        <v>825</v>
      </c>
      <c r="E32" s="212" t="s">
        <v>860</v>
      </c>
      <c r="F32" s="212" t="s">
        <v>168</v>
      </c>
      <c r="G32" s="215" t="s">
        <v>826</v>
      </c>
      <c r="H32" s="213">
        <f>IF(AND(ISBLANK('A2'!AN21),$I$32&lt;&gt;"Z"),"",'A2'!AN21)</f>
        <v>0</v>
      </c>
      <c r="I32" s="213" t="str">
        <f>IF(ISBLANK('A2'!AO21),"",'A2'!AO21)</f>
        <v/>
      </c>
      <c r="J32" s="214" t="s">
        <v>860</v>
      </c>
      <c r="K32" s="213">
        <f>IF(AND(ISBLANK('A3'!AN70),$L$32&lt;&gt;"Z"),"",'A3'!AN70)</f>
        <v>0</v>
      </c>
      <c r="L32" s="213" t="str">
        <f>IF(ISBLANK('A3'!AO70),"",'A3'!AO70)</f>
        <v/>
      </c>
      <c r="M32" s="133" t="str">
        <f t="shared" si="0"/>
        <v>OK</v>
      </c>
      <c r="N32" s="134"/>
    </row>
    <row r="33" spans="1:14" x14ac:dyDescent="0.25">
      <c r="A33" s="210" t="s">
        <v>795</v>
      </c>
      <c r="B33" s="211" t="s">
        <v>877</v>
      </c>
      <c r="C33" s="212" t="s">
        <v>167</v>
      </c>
      <c r="D33" s="215" t="s">
        <v>827</v>
      </c>
      <c r="E33" s="212" t="s">
        <v>860</v>
      </c>
      <c r="F33" s="212" t="s">
        <v>168</v>
      </c>
      <c r="G33" s="215" t="s">
        <v>828</v>
      </c>
      <c r="H33" s="213">
        <f>IF(AND(ISBLANK('A2'!AH21),$I$33&lt;&gt;"Z"),"",'A2'!AH21)</f>
        <v>0</v>
      </c>
      <c r="I33" s="213" t="str">
        <f>IF(ISBLANK('A2'!AI21),"",'A2'!AI21)</f>
        <v/>
      </c>
      <c r="J33" s="214" t="s">
        <v>860</v>
      </c>
      <c r="K33" s="213">
        <f>IF(AND(ISBLANK('A3'!AH70),$L$33&lt;&gt;"Z"),"",'A3'!AH70)</f>
        <v>0</v>
      </c>
      <c r="L33" s="213" t="str">
        <f>IF(ISBLANK('A3'!AI70),"",'A3'!AI70)</f>
        <v/>
      </c>
      <c r="M33" s="133" t="str">
        <f t="shared" si="0"/>
        <v>OK</v>
      </c>
      <c r="N33" s="134"/>
    </row>
    <row r="34" spans="1:14" x14ac:dyDescent="0.25">
      <c r="A34" s="210" t="s">
        <v>795</v>
      </c>
      <c r="B34" s="211" t="s">
        <v>878</v>
      </c>
      <c r="C34" s="212" t="s">
        <v>167</v>
      </c>
      <c r="D34" s="215" t="s">
        <v>829</v>
      </c>
      <c r="E34" s="212" t="s">
        <v>860</v>
      </c>
      <c r="F34" s="212" t="s">
        <v>168</v>
      </c>
      <c r="G34" s="215" t="s">
        <v>830</v>
      </c>
      <c r="H34" s="213">
        <f>IF(AND(ISBLANK('A2'!AK21),$I$34&lt;&gt;"Z"),"",'A2'!AK21)</f>
        <v>0</v>
      </c>
      <c r="I34" s="213" t="str">
        <f>IF(ISBLANK('A2'!AL21),"",'A2'!AL21)</f>
        <v/>
      </c>
      <c r="J34" s="214" t="s">
        <v>860</v>
      </c>
      <c r="K34" s="213">
        <f>IF(AND(ISBLANK('A3'!AK70),$L$34&lt;&gt;"Z"),"",'A3'!AK70)</f>
        <v>0</v>
      </c>
      <c r="L34" s="213" t="str">
        <f>IF(ISBLANK('A3'!AL70),"",'A3'!AL70)</f>
        <v/>
      </c>
      <c r="M34" s="133" t="str">
        <f t="shared" si="0"/>
        <v>OK</v>
      </c>
      <c r="N34" s="134"/>
    </row>
    <row r="35" spans="1:14" x14ac:dyDescent="0.25">
      <c r="A35" s="210" t="s">
        <v>795</v>
      </c>
      <c r="B35" s="211" t="s">
        <v>879</v>
      </c>
      <c r="C35" s="212" t="s">
        <v>167</v>
      </c>
      <c r="D35" s="215" t="s">
        <v>831</v>
      </c>
      <c r="E35" s="212" t="s">
        <v>860</v>
      </c>
      <c r="F35" s="212" t="s">
        <v>168</v>
      </c>
      <c r="G35" s="215" t="s">
        <v>832</v>
      </c>
      <c r="H35" s="213">
        <f>IF(AND(ISBLANK('A2'!AW21),$I$35&lt;&gt;"Z"),"",'A2'!AW21)</f>
        <v>0</v>
      </c>
      <c r="I35" s="213" t="str">
        <f>IF(ISBLANK('A2'!AX21),"",'A2'!AX21)</f>
        <v/>
      </c>
      <c r="J35" s="214" t="s">
        <v>860</v>
      </c>
      <c r="K35" s="213">
        <f>IF(AND(ISBLANK('A3'!AW70),$L$35&lt;&gt;"Z"),"",'A3'!AW70)</f>
        <v>0</v>
      </c>
      <c r="L35" s="213" t="str">
        <f>IF(ISBLANK('A3'!AX70),"",'A3'!AX70)</f>
        <v/>
      </c>
      <c r="M35" s="133" t="str">
        <f t="shared" si="0"/>
        <v>OK</v>
      </c>
      <c r="N35" s="134"/>
    </row>
    <row r="36" spans="1:14" x14ac:dyDescent="0.25">
      <c r="A36" s="210" t="s">
        <v>795</v>
      </c>
      <c r="B36" s="211" t="s">
        <v>880</v>
      </c>
      <c r="C36" s="212" t="s">
        <v>167</v>
      </c>
      <c r="D36" s="215" t="s">
        <v>833</v>
      </c>
      <c r="E36" s="212" t="s">
        <v>860</v>
      </c>
      <c r="F36" s="212" t="s">
        <v>168</v>
      </c>
      <c r="G36" s="215" t="s">
        <v>834</v>
      </c>
      <c r="H36" s="213">
        <f>IF(AND(ISBLANK('A2'!AQ21),$I$36&lt;&gt;"Z"),"",'A2'!AQ21)</f>
        <v>0</v>
      </c>
      <c r="I36" s="213" t="str">
        <f>IF(ISBLANK('A2'!AR21),"",'A2'!AR21)</f>
        <v/>
      </c>
      <c r="J36" s="214" t="s">
        <v>860</v>
      </c>
      <c r="K36" s="213">
        <f>IF(AND(ISBLANK('A3'!AQ70),$L$36&lt;&gt;"Z"),"",'A3'!AQ70)</f>
        <v>0</v>
      </c>
      <c r="L36" s="213" t="str">
        <f>IF(ISBLANK('A3'!AR70),"",'A3'!AR70)</f>
        <v/>
      </c>
      <c r="M36" s="133" t="str">
        <f t="shared" si="0"/>
        <v>OK</v>
      </c>
      <c r="N36" s="134"/>
    </row>
    <row r="37" spans="1:14" x14ac:dyDescent="0.25">
      <c r="A37" s="210" t="s">
        <v>795</v>
      </c>
      <c r="B37" s="211" t="s">
        <v>881</v>
      </c>
      <c r="C37" s="212" t="s">
        <v>167</v>
      </c>
      <c r="D37" s="215" t="s">
        <v>835</v>
      </c>
      <c r="E37" s="212" t="s">
        <v>860</v>
      </c>
      <c r="F37" s="212" t="s">
        <v>168</v>
      </c>
      <c r="G37" s="215" t="s">
        <v>836</v>
      </c>
      <c r="H37" s="213">
        <f>IF(AND(ISBLANK('A2'!AT21),$I$37&lt;&gt;"Z"),"",'A2'!AT21)</f>
        <v>0</v>
      </c>
      <c r="I37" s="213" t="str">
        <f>IF(ISBLANK('A2'!AU21),"",'A2'!AU21)</f>
        <v/>
      </c>
      <c r="J37" s="214" t="s">
        <v>860</v>
      </c>
      <c r="K37" s="213">
        <f>IF(AND(ISBLANK('A3'!AT70),$L$37&lt;&gt;"Z"),"",'A3'!AT70)</f>
        <v>0</v>
      </c>
      <c r="L37" s="213" t="str">
        <f>IF(ISBLANK('A3'!AU70),"",'A3'!AU70)</f>
        <v/>
      </c>
      <c r="M37" s="133" t="str">
        <f t="shared" si="0"/>
        <v>OK</v>
      </c>
      <c r="N37" s="134"/>
    </row>
    <row r="38" spans="1:14" x14ac:dyDescent="0.25">
      <c r="A38" s="210" t="s">
        <v>795</v>
      </c>
      <c r="B38" s="211" t="s">
        <v>882</v>
      </c>
      <c r="C38" s="212" t="s">
        <v>167</v>
      </c>
      <c r="D38" s="215" t="s">
        <v>837</v>
      </c>
      <c r="E38" s="212" t="s">
        <v>860</v>
      </c>
      <c r="F38" s="212" t="s">
        <v>168</v>
      </c>
      <c r="G38" s="215" t="s">
        <v>838</v>
      </c>
      <c r="H38" s="213">
        <f>IF(AND(ISBLANK('A2'!BO21),$I$38&lt;&gt;"Z"),"",'A2'!BO21)</f>
        <v>0</v>
      </c>
      <c r="I38" s="213" t="str">
        <f>IF(ISBLANK('A2'!BP21),"",'A2'!BP21)</f>
        <v/>
      </c>
      <c r="J38" s="214" t="s">
        <v>860</v>
      </c>
      <c r="K38" s="213">
        <f>IF(AND(ISBLANK('A3'!AZ70),$L$38&lt;&gt;"Z"),"",'A3'!AZ70)</f>
        <v>0</v>
      </c>
      <c r="L38" s="213" t="str">
        <f>IF(ISBLANK('A3'!BA70),"",'A3'!BA70)</f>
        <v/>
      </c>
      <c r="M38" s="133" t="str">
        <f t="shared" si="0"/>
        <v>OK</v>
      </c>
      <c r="N38" s="134"/>
    </row>
    <row r="39" spans="1:14" x14ac:dyDescent="0.25">
      <c r="A39" s="210" t="s">
        <v>795</v>
      </c>
      <c r="B39" s="211" t="s">
        <v>883</v>
      </c>
      <c r="C39" s="212" t="s">
        <v>167</v>
      </c>
      <c r="D39" s="215" t="s">
        <v>839</v>
      </c>
      <c r="E39" s="212" t="s">
        <v>860</v>
      </c>
      <c r="F39" s="212" t="s">
        <v>168</v>
      </c>
      <c r="G39" s="215" t="s">
        <v>840</v>
      </c>
      <c r="H39" s="213">
        <f>IF(AND(ISBLANK('A2'!AB20),$I$39&lt;&gt;"Z"),"",'A2'!AB20)</f>
        <v>0</v>
      </c>
      <c r="I39" s="213" t="str">
        <f>IF(ISBLANK('A2'!AC20),"",'A2'!AC20)</f>
        <v/>
      </c>
      <c r="J39" s="214" t="s">
        <v>860</v>
      </c>
      <c r="K39" s="213">
        <f>IF(AND(ISBLANK('A3'!AB41),$L$39&lt;&gt;"Z"),"",'A3'!AB41)</f>
        <v>0</v>
      </c>
      <c r="L39" s="213" t="str">
        <f>IF(ISBLANK('A3'!AC41),"",'A3'!AC41)</f>
        <v/>
      </c>
      <c r="M39" s="133" t="str">
        <f t="shared" si="0"/>
        <v>OK</v>
      </c>
      <c r="N39" s="134"/>
    </row>
    <row r="40" spans="1:14" x14ac:dyDescent="0.25">
      <c r="A40" s="210" t="s">
        <v>795</v>
      </c>
      <c r="B40" s="211" t="s">
        <v>884</v>
      </c>
      <c r="C40" s="212" t="s">
        <v>167</v>
      </c>
      <c r="D40" s="215" t="s">
        <v>841</v>
      </c>
      <c r="E40" s="212" t="s">
        <v>860</v>
      </c>
      <c r="F40" s="212" t="s">
        <v>168</v>
      </c>
      <c r="G40" s="215" t="s">
        <v>842</v>
      </c>
      <c r="H40" s="213">
        <f>IF(AND(ISBLANK('A2'!V20),$I$40&lt;&gt;"Z"),"",'A2'!V20)</f>
        <v>0</v>
      </c>
      <c r="I40" s="213" t="str">
        <f>IF(ISBLANK('A2'!W20),"",'A2'!W20)</f>
        <v/>
      </c>
      <c r="J40" s="214" t="s">
        <v>860</v>
      </c>
      <c r="K40" s="213">
        <f>IF(AND(ISBLANK('A3'!V41),$L$40&lt;&gt;"Z"),"",'A3'!V41)</f>
        <v>0</v>
      </c>
      <c r="L40" s="213" t="str">
        <f>IF(ISBLANK('A3'!W41),"",'A3'!W41)</f>
        <v/>
      </c>
      <c r="M40" s="133" t="str">
        <f t="shared" si="0"/>
        <v>OK</v>
      </c>
      <c r="N40" s="134"/>
    </row>
    <row r="41" spans="1:14" x14ac:dyDescent="0.25">
      <c r="A41" s="210" t="s">
        <v>795</v>
      </c>
      <c r="B41" s="211" t="s">
        <v>885</v>
      </c>
      <c r="C41" s="212" t="s">
        <v>167</v>
      </c>
      <c r="D41" s="215" t="s">
        <v>74</v>
      </c>
      <c r="E41" s="212" t="s">
        <v>860</v>
      </c>
      <c r="F41" s="212" t="s">
        <v>168</v>
      </c>
      <c r="G41" s="215" t="s">
        <v>843</v>
      </c>
      <c r="H41" s="213">
        <f>IF(AND(ISBLANK('A2'!Y20),$I$41&lt;&gt;"Z"),"",'A2'!Y20)</f>
        <v>0</v>
      </c>
      <c r="I41" s="213" t="str">
        <f>IF(ISBLANK('A2'!Z20),"",'A2'!Z20)</f>
        <v/>
      </c>
      <c r="J41" s="214" t="s">
        <v>860</v>
      </c>
      <c r="K41" s="213">
        <f>IF(AND(ISBLANK('A3'!Y41),$L$41&lt;&gt;"Z"),"",'A3'!Y41)</f>
        <v>0</v>
      </c>
      <c r="L41" s="213" t="str">
        <f>IF(ISBLANK('A3'!Z41),"",'A3'!Z41)</f>
        <v/>
      </c>
      <c r="M41" s="133" t="str">
        <f t="shared" si="0"/>
        <v>OK</v>
      </c>
      <c r="N41" s="134"/>
    </row>
    <row r="42" spans="1:14" x14ac:dyDescent="0.25">
      <c r="A42" s="210" t="s">
        <v>795</v>
      </c>
      <c r="B42" s="211" t="s">
        <v>886</v>
      </c>
      <c r="C42" s="212" t="s">
        <v>167</v>
      </c>
      <c r="D42" s="215" t="s">
        <v>844</v>
      </c>
      <c r="E42" s="212" t="s">
        <v>860</v>
      </c>
      <c r="F42" s="212" t="s">
        <v>168</v>
      </c>
      <c r="G42" s="215" t="s">
        <v>845</v>
      </c>
      <c r="H42" s="213">
        <f>IF(AND(ISBLANK('A2'!AE20),$I$42&lt;&gt;"Z"),"",'A2'!AE20)</f>
        <v>0</v>
      </c>
      <c r="I42" s="213" t="str">
        <f>IF(ISBLANK('A2'!AF20),"",'A2'!AF20)</f>
        <v/>
      </c>
      <c r="J42" s="214" t="s">
        <v>860</v>
      </c>
      <c r="K42" s="213">
        <f>IF(AND(ISBLANK('A3'!AE41),$L$42&lt;&gt;"Z"),"",'A3'!AE41)</f>
        <v>0</v>
      </c>
      <c r="L42" s="213" t="str">
        <f>IF(ISBLANK('A3'!AF41),"",'A3'!AF41)</f>
        <v/>
      </c>
      <c r="M42" s="133" t="str">
        <f t="shared" si="0"/>
        <v>OK</v>
      </c>
      <c r="N42" s="134"/>
    </row>
    <row r="43" spans="1:14" x14ac:dyDescent="0.25">
      <c r="A43" s="210" t="s">
        <v>795</v>
      </c>
      <c r="B43" s="211" t="s">
        <v>887</v>
      </c>
      <c r="C43" s="212" t="s">
        <v>167</v>
      </c>
      <c r="D43" s="215" t="s">
        <v>846</v>
      </c>
      <c r="E43" s="212" t="s">
        <v>860</v>
      </c>
      <c r="F43" s="212" t="s">
        <v>168</v>
      </c>
      <c r="G43" s="215" t="s">
        <v>847</v>
      </c>
      <c r="H43" s="213">
        <f>IF(AND(ISBLANK('A2'!AN20),$I$43&lt;&gt;"Z"),"",'A2'!AN20)</f>
        <v>0</v>
      </c>
      <c r="I43" s="213" t="str">
        <f>IF(ISBLANK('A2'!AO20),"",'A2'!AO20)</f>
        <v/>
      </c>
      <c r="J43" s="214" t="s">
        <v>860</v>
      </c>
      <c r="K43" s="213">
        <f>IF(AND(ISBLANK('A3'!AN41),$L$43&lt;&gt;"Z"),"",'A3'!AN41)</f>
        <v>0</v>
      </c>
      <c r="L43" s="213" t="str">
        <f>IF(ISBLANK('A3'!AO41),"",'A3'!AO41)</f>
        <v/>
      </c>
      <c r="M43" s="133" t="str">
        <f t="shared" si="0"/>
        <v>OK</v>
      </c>
      <c r="N43" s="134"/>
    </row>
    <row r="44" spans="1:14" x14ac:dyDescent="0.25">
      <c r="A44" s="210" t="s">
        <v>795</v>
      </c>
      <c r="B44" s="211" t="s">
        <v>888</v>
      </c>
      <c r="C44" s="212" t="s">
        <v>167</v>
      </c>
      <c r="D44" s="215" t="s">
        <v>848</v>
      </c>
      <c r="E44" s="212" t="s">
        <v>860</v>
      </c>
      <c r="F44" s="212" t="s">
        <v>168</v>
      </c>
      <c r="G44" s="215" t="s">
        <v>849</v>
      </c>
      <c r="H44" s="213">
        <f>IF(AND(ISBLANK('A2'!AH20),$I$44&lt;&gt;"Z"),"",'A2'!AH20)</f>
        <v>0</v>
      </c>
      <c r="I44" s="213" t="str">
        <f>IF(ISBLANK('A2'!AI20),"",'A2'!AI20)</f>
        <v/>
      </c>
      <c r="J44" s="214" t="s">
        <v>860</v>
      </c>
      <c r="K44" s="213">
        <f>IF(AND(ISBLANK('A3'!AH41),$L$44&lt;&gt;"Z"),"",'A3'!AH41)</f>
        <v>0</v>
      </c>
      <c r="L44" s="213" t="str">
        <f>IF(ISBLANK('A3'!AI41),"",'A3'!AI41)</f>
        <v/>
      </c>
      <c r="M44" s="133" t="str">
        <f t="shared" si="0"/>
        <v>OK</v>
      </c>
      <c r="N44" s="134"/>
    </row>
    <row r="45" spans="1:14" x14ac:dyDescent="0.25">
      <c r="A45" s="210" t="s">
        <v>795</v>
      </c>
      <c r="B45" s="211" t="s">
        <v>889</v>
      </c>
      <c r="C45" s="212" t="s">
        <v>167</v>
      </c>
      <c r="D45" s="215" t="s">
        <v>850</v>
      </c>
      <c r="E45" s="212" t="s">
        <v>860</v>
      </c>
      <c r="F45" s="212" t="s">
        <v>168</v>
      </c>
      <c r="G45" s="215" t="s">
        <v>851</v>
      </c>
      <c r="H45" s="213">
        <f>IF(AND(ISBLANK('A2'!AK20),$I$45&lt;&gt;"Z"),"",'A2'!AK20)</f>
        <v>0</v>
      </c>
      <c r="I45" s="213" t="str">
        <f>IF(ISBLANK('A2'!AL20),"",'A2'!AL20)</f>
        <v/>
      </c>
      <c r="J45" s="214" t="s">
        <v>860</v>
      </c>
      <c r="K45" s="213">
        <f>IF(AND(ISBLANK('A3'!AK41),$L$45&lt;&gt;"Z"),"",'A3'!AK41)</f>
        <v>0</v>
      </c>
      <c r="L45" s="213" t="str">
        <f>IF(ISBLANK('A3'!AL41),"",'A3'!AL41)</f>
        <v/>
      </c>
      <c r="M45" s="133" t="str">
        <f t="shared" si="0"/>
        <v>OK</v>
      </c>
      <c r="N45" s="134"/>
    </row>
    <row r="46" spans="1:14" x14ac:dyDescent="0.25">
      <c r="A46" s="210" t="s">
        <v>795</v>
      </c>
      <c r="B46" s="211" t="s">
        <v>890</v>
      </c>
      <c r="C46" s="212" t="s">
        <v>167</v>
      </c>
      <c r="D46" s="215" t="s">
        <v>852</v>
      </c>
      <c r="E46" s="212" t="s">
        <v>860</v>
      </c>
      <c r="F46" s="212" t="s">
        <v>168</v>
      </c>
      <c r="G46" s="215" t="s">
        <v>853</v>
      </c>
      <c r="H46" s="213">
        <f>IF(AND(ISBLANK('A2'!AW20),$I$46&lt;&gt;"Z"),"",'A2'!AW20)</f>
        <v>0</v>
      </c>
      <c r="I46" s="213" t="str">
        <f>IF(ISBLANK('A2'!AX20),"",'A2'!AX20)</f>
        <v/>
      </c>
      <c r="J46" s="214" t="s">
        <v>860</v>
      </c>
      <c r="K46" s="213">
        <f>IF(AND(ISBLANK('A3'!AW41),$L$46&lt;&gt;"Z"),"",'A3'!AW41)</f>
        <v>0</v>
      </c>
      <c r="L46" s="213" t="str">
        <f>IF(ISBLANK('A3'!AX41),"",'A3'!AX41)</f>
        <v/>
      </c>
      <c r="M46" s="133" t="str">
        <f t="shared" si="0"/>
        <v>OK</v>
      </c>
      <c r="N46" s="134"/>
    </row>
    <row r="47" spans="1:14" x14ac:dyDescent="0.25">
      <c r="A47" s="210" t="s">
        <v>795</v>
      </c>
      <c r="B47" s="211" t="s">
        <v>891</v>
      </c>
      <c r="C47" s="212" t="s">
        <v>167</v>
      </c>
      <c r="D47" s="215" t="s">
        <v>854</v>
      </c>
      <c r="E47" s="212" t="s">
        <v>860</v>
      </c>
      <c r="F47" s="212" t="s">
        <v>168</v>
      </c>
      <c r="G47" s="215" t="s">
        <v>855</v>
      </c>
      <c r="H47" s="213">
        <f>IF(AND(ISBLANK('A2'!AQ20),$I$47&lt;&gt;"Z"),"",'A2'!AQ20)</f>
        <v>0</v>
      </c>
      <c r="I47" s="213" t="str">
        <f>IF(ISBLANK('A2'!AR20),"",'A2'!AR20)</f>
        <v/>
      </c>
      <c r="J47" s="214" t="s">
        <v>860</v>
      </c>
      <c r="K47" s="213">
        <f>IF(AND(ISBLANK('A3'!AQ41),$L$47&lt;&gt;"Z"),"",'A3'!AQ41)</f>
        <v>0</v>
      </c>
      <c r="L47" s="213" t="str">
        <f>IF(ISBLANK('A3'!AR41),"",'A3'!AR41)</f>
        <v/>
      </c>
      <c r="M47" s="133" t="str">
        <f t="shared" si="0"/>
        <v>OK</v>
      </c>
      <c r="N47" s="134"/>
    </row>
    <row r="48" spans="1:14" x14ac:dyDescent="0.25">
      <c r="A48" s="210" t="s">
        <v>795</v>
      </c>
      <c r="B48" s="211" t="s">
        <v>892</v>
      </c>
      <c r="C48" s="212" t="s">
        <v>167</v>
      </c>
      <c r="D48" s="215" t="s">
        <v>856</v>
      </c>
      <c r="E48" s="212" t="s">
        <v>860</v>
      </c>
      <c r="F48" s="212" t="s">
        <v>168</v>
      </c>
      <c r="G48" s="215" t="s">
        <v>857</v>
      </c>
      <c r="H48" s="213">
        <f>IF(AND(ISBLANK('A2'!AT20),$I$48&lt;&gt;"Z"),"",'A2'!AT20)</f>
        <v>0</v>
      </c>
      <c r="I48" s="213" t="str">
        <f>IF(ISBLANK('A2'!AU20),"",'A2'!AU20)</f>
        <v/>
      </c>
      <c r="J48" s="214" t="s">
        <v>860</v>
      </c>
      <c r="K48" s="213">
        <f>IF(AND(ISBLANK('A3'!AT41),$L$48&lt;&gt;"Z"),"",'A3'!AT41)</f>
        <v>0</v>
      </c>
      <c r="L48" s="213" t="str">
        <f>IF(ISBLANK('A3'!AU41),"",'A3'!AU41)</f>
        <v/>
      </c>
      <c r="M48" s="133" t="str">
        <f t="shared" si="0"/>
        <v>OK</v>
      </c>
      <c r="N48" s="134"/>
    </row>
    <row r="49" spans="1:14" x14ac:dyDescent="0.25">
      <c r="A49" s="210" t="s">
        <v>795</v>
      </c>
      <c r="B49" s="211" t="s">
        <v>893</v>
      </c>
      <c r="C49" s="212" t="s">
        <v>167</v>
      </c>
      <c r="D49" s="215" t="s">
        <v>858</v>
      </c>
      <c r="E49" s="212" t="s">
        <v>860</v>
      </c>
      <c r="F49" s="212" t="s">
        <v>168</v>
      </c>
      <c r="G49" s="215" t="s">
        <v>859</v>
      </c>
      <c r="H49" s="213">
        <f>IF(AND(ISBLANK('A2'!BO20),$I$49&lt;&gt;"Z"),"",'A2'!BO20)</f>
        <v>0</v>
      </c>
      <c r="I49" s="213" t="str">
        <f>IF(ISBLANK('A2'!BP20),"",'A2'!BP20)</f>
        <v/>
      </c>
      <c r="J49" s="214" t="s">
        <v>860</v>
      </c>
      <c r="K49" s="213">
        <f>IF(AND(ISBLANK('A3'!AZ41),$L$49&lt;&gt;"Z"),"",'A3'!AZ41)</f>
        <v>0</v>
      </c>
      <c r="L49" s="213" t="str">
        <f>IF(ISBLANK('A3'!BA41),"",'A3'!BA41)</f>
        <v/>
      </c>
      <c r="M49" s="133" t="str">
        <f t="shared" si="0"/>
        <v>OK</v>
      </c>
      <c r="N49" s="134"/>
    </row>
    <row r="50" spans="1:14" x14ac:dyDescent="0.25">
      <c r="A50" s="210" t="s">
        <v>913</v>
      </c>
      <c r="B50" s="211" t="s">
        <v>899</v>
      </c>
      <c r="C50" s="212" t="s">
        <v>894</v>
      </c>
      <c r="D50" s="215" t="s">
        <v>895</v>
      </c>
      <c r="E50" s="212" t="s">
        <v>860</v>
      </c>
      <c r="F50" s="212" t="s">
        <v>167</v>
      </c>
      <c r="G50" s="215" t="s">
        <v>844</v>
      </c>
      <c r="H50" s="213">
        <f>IF(OR(AND('A5'!AT38="",'A5'!AU38=""),AND('A4'!V32="",'A4'!W32=""),AND('A5'!AU38="X",'A4'!W32="X"),OR('A5'!AU38="M",'A4'!W32="M")),"",SUM('A5'!AT38,'A4'!V32))</f>
        <v>0</v>
      </c>
      <c r="I50" s="213" t="str">
        <f>IF(AND(AND('A5'!AU38="X",'A4'!W32="X"),SUM('A5'!AT38,'A4'!V32)=0),"",IF(OR('A5'!AU38="M",'A4'!W32="M"),"M",IF(AND('A5'!AU38='A4'!W32,OR('A5'!AU38="X",'A5'!AU38="W",'A5'!AU38="Z")),UPPER('A5'!AU38),"")))</f>
        <v/>
      </c>
      <c r="J50" s="214" t="s">
        <v>860</v>
      </c>
      <c r="K50" s="213">
        <f>IF(AND(ISBLANK('A2'!AE20),$L$50&lt;&gt;"Z"),"",'A2'!AE20)</f>
        <v>0</v>
      </c>
      <c r="L50" s="213" t="str">
        <f>IF(ISBLANK('A2'!AF20),"",'A2'!AF20)</f>
        <v/>
      </c>
      <c r="M50" s="133" t="str">
        <f t="shared" si="0"/>
        <v>OK</v>
      </c>
      <c r="N50" s="134"/>
    </row>
    <row r="51" spans="1:14" x14ac:dyDescent="0.25">
      <c r="A51" s="210" t="s">
        <v>913</v>
      </c>
      <c r="B51" s="211" t="s">
        <v>4607</v>
      </c>
      <c r="C51" s="212" t="s">
        <v>894</v>
      </c>
      <c r="D51" s="215" t="s">
        <v>896</v>
      </c>
      <c r="E51" s="212" t="s">
        <v>860</v>
      </c>
      <c r="F51" s="212" t="s">
        <v>167</v>
      </c>
      <c r="G51" s="215" t="s">
        <v>823</v>
      </c>
      <c r="H51" s="213">
        <f>IF(OR(AND('A5'!AT65="",'A5'!AU65=""),AND('A4'!V52="",'A4'!W52=""),AND('A5'!AU65="X",'A4'!W52="X"),OR('A5'!AU65="M",'A4'!W52="M")),"",SUM('A5'!AT65,'A4'!V52))</f>
        <v>0</v>
      </c>
      <c r="I51" s="213" t="str">
        <f>IF(AND(AND('A5'!AU65="X",'A4'!W52="X"),SUM('A5'!AT65,'A4'!V52)=0),"",IF(OR('A5'!AU65="M",'A4'!W52="M"),"M",IF(AND('A5'!AU65='A4'!W52,OR('A5'!AU65="X",'A5'!AU65="W",'A5'!AU65="Z")),UPPER('A5'!AU65),"")))</f>
        <v/>
      </c>
      <c r="J51" s="214" t="s">
        <v>860</v>
      </c>
      <c r="K51" s="213">
        <f>IF(AND(ISBLANK('A2'!AE21),$L$51&lt;&gt;"Z"),"",'A2'!AE21)</f>
        <v>0</v>
      </c>
      <c r="L51" s="213" t="str">
        <f>IF(ISBLANK('A2'!AF21),"",'A2'!AF21)</f>
        <v/>
      </c>
      <c r="M51" s="133" t="str">
        <f t="shared" si="0"/>
        <v>OK</v>
      </c>
      <c r="N51" s="134"/>
    </row>
    <row r="52" spans="1:14" x14ac:dyDescent="0.25">
      <c r="A52" s="210" t="s">
        <v>913</v>
      </c>
      <c r="B52" s="211" t="s">
        <v>4608</v>
      </c>
      <c r="C52" s="212" t="s">
        <v>894</v>
      </c>
      <c r="D52" s="215" t="s">
        <v>897</v>
      </c>
      <c r="E52" s="212" t="s">
        <v>860</v>
      </c>
      <c r="F52" s="212" t="s">
        <v>167</v>
      </c>
      <c r="G52" s="215" t="s">
        <v>802</v>
      </c>
      <c r="H52" s="213">
        <f>IF(OR(AND('A5'!AT92="",'A5'!AU92=""),AND('A4'!V72="",'A4'!W72=""),AND('A5'!AU92="X",'A4'!W72="X"),OR('A5'!AU92="M",'A4'!W72="M")),"",SUM('A5'!AT92,'A4'!V72))</f>
        <v>0</v>
      </c>
      <c r="I52" s="213" t="str">
        <f>IF(AND(AND('A5'!AU92="X",'A4'!W72="X"),SUM('A5'!AT92,'A4'!V72)=0),"",IF(OR('A5'!AU92="M",'A4'!W72="M"),"M",IF(AND('A5'!AU92='A4'!W72,OR('A5'!AU92="X",'A5'!AU92="W",'A5'!AU92="Z")),UPPER('A5'!AU92),"")))</f>
        <v/>
      </c>
      <c r="J52" s="214" t="s">
        <v>860</v>
      </c>
      <c r="K52" s="213">
        <f>IF(AND(ISBLANK('A2'!AE22),$L$52&lt;&gt;"Z"),"",'A2'!AE22)</f>
        <v>0</v>
      </c>
      <c r="L52" s="213" t="str">
        <f>IF(ISBLANK('A2'!AF22),"",'A2'!AF22)</f>
        <v/>
      </c>
      <c r="M52" s="133" t="str">
        <f t="shared" si="0"/>
        <v>OK</v>
      </c>
      <c r="N52" s="134"/>
    </row>
    <row r="53" spans="1:14" ht="22.5" x14ac:dyDescent="0.25">
      <c r="A53" s="210" t="s">
        <v>4610</v>
      </c>
      <c r="B53" s="211" t="s">
        <v>900</v>
      </c>
      <c r="C53" s="212" t="s">
        <v>906</v>
      </c>
      <c r="D53" s="215" t="s">
        <v>907</v>
      </c>
      <c r="E53" s="212" t="s">
        <v>898</v>
      </c>
      <c r="F53" s="212" t="s">
        <v>167</v>
      </c>
      <c r="G53" s="215" t="s">
        <v>846</v>
      </c>
      <c r="H53" s="213">
        <f>IF(OR(AND('A6'!AQ32="",'A6'!AR32=""),AND('A4'!Y32="",'A4'!Z32=""),AND('A6'!AR32="X",'A4'!Z32="X"),OR('A6'!AR32="M",'A4'!Z32="M")),"",SUM('A6'!AQ32,'A4'!Y32))</f>
        <v>0</v>
      </c>
      <c r="I53" s="213" t="str">
        <f>IF(AND(AND('A6'!AR32="X",'A4'!Z32="X"),SUM('A6'!AQ32,'A4'!Y32)=0),"",IF(OR('A6'!AR32="M",'A4'!Z32="M"),"M",IF(AND('A6'!AR32='A4'!Z32,OR('A6'!AR32="X",'A6'!AR32="W",'A6'!AR32="Z")),UPPER('A6'!AR32),"")))</f>
        <v/>
      </c>
      <c r="J53" s="214" t="s">
        <v>898</v>
      </c>
      <c r="K53" s="213">
        <f>IF(AND(ISBLANK('A2'!AN20),$L$53&lt;&gt;"Z"),"",'A2'!AN20)</f>
        <v>0</v>
      </c>
      <c r="L53" s="213" t="str">
        <f>IF(ISBLANK('A2'!AO20),"",'A2'!AO20)</f>
        <v/>
      </c>
      <c r="M53" s="133" t="str">
        <f t="shared" ref="M53:M57" si="1">IF(OR(AND(I53="M",AND(L53&lt;&gt;"M",L53&lt;&gt;"X")),AND(I53="X",AND(L53&lt;&gt;"M",L53&lt;&gt;"X",L53&lt;&gt;"W",NOT(AND(AND(ISNUMBER(K53),K53&gt;0),L53="")))),AND(H53=0,ISNUMBER(H53),I53="",L53="Z"),AND(K53="",L53="",AND(OR(ISNUMBER(H53),I53="Z"),OR(AND(H53=0,I53=""),H53=0,H53=""))),AND(OR(L53="",L53="Z"),OR(AND(I53="",H53&lt;&gt;""),I53="W"),OR(NOT(ISNUMBER(K53)),AND(ISNUMBER(H53),K53&lt;H53))),AND(OR(I53="",I53="W"),OR(L53="",L53="W"),AND(ISNUMBER(H53),K53&lt;H53))),"Check","OK")</f>
        <v>OK</v>
      </c>
      <c r="N53" s="134"/>
    </row>
    <row r="54" spans="1:14" ht="22.5" x14ac:dyDescent="0.25">
      <c r="A54" s="210" t="s">
        <v>4610</v>
      </c>
      <c r="B54" s="211" t="s">
        <v>901</v>
      </c>
      <c r="C54" s="212" t="s">
        <v>906</v>
      </c>
      <c r="D54" s="215" t="s">
        <v>908</v>
      </c>
      <c r="E54" s="212" t="s">
        <v>898</v>
      </c>
      <c r="F54" s="212" t="s">
        <v>167</v>
      </c>
      <c r="G54" s="215" t="s">
        <v>825</v>
      </c>
      <c r="H54" s="213">
        <f>IF(OR(AND('A6'!AQ53="",'A6'!AR53=""),AND('A4'!Y52="",'A4'!Z52=""),AND('A6'!AR53="X",'A4'!Z52="X"),OR('A6'!AR53="M",'A4'!Z52="M")),"",SUM('A6'!AQ53,'A4'!Y52))</f>
        <v>0</v>
      </c>
      <c r="I54" s="213" t="str">
        <f>IF(AND(AND('A6'!AR53="X",'A4'!Z52="X"),SUM('A6'!AQ53,'A4'!Y52)=0),"",IF(OR('A6'!AR53="M",'A4'!Z52="M"),"M",IF(AND('A6'!AR53='A4'!Z52,OR('A6'!AR53="X",'A6'!AR53="W",'A6'!AR53="Z")),UPPER('A6'!AR53),"")))</f>
        <v/>
      </c>
      <c r="J54" s="214" t="s">
        <v>898</v>
      </c>
      <c r="K54" s="213">
        <f>IF(AND(ISBLANK('A2'!AN21),$L$54&lt;&gt;"Z"),"",'A2'!AN21)</f>
        <v>0</v>
      </c>
      <c r="L54" s="213" t="str">
        <f>IF(ISBLANK('A2'!AO21),"",'A2'!AO21)</f>
        <v/>
      </c>
      <c r="M54" s="133" t="str">
        <f t="shared" si="1"/>
        <v>OK</v>
      </c>
      <c r="N54" s="134"/>
    </row>
    <row r="55" spans="1:14" ht="22.5" x14ac:dyDescent="0.25">
      <c r="A55" s="210" t="s">
        <v>4610</v>
      </c>
      <c r="B55" s="211" t="s">
        <v>902</v>
      </c>
      <c r="C55" s="212" t="s">
        <v>906</v>
      </c>
      <c r="D55" s="215" t="s">
        <v>909</v>
      </c>
      <c r="E55" s="212" t="s">
        <v>898</v>
      </c>
      <c r="F55" s="212" t="s">
        <v>167</v>
      </c>
      <c r="G55" s="215" t="s">
        <v>804</v>
      </c>
      <c r="H55" s="213">
        <f>IF(OR(AND('A6'!AQ74="",'A6'!AR74=""),AND('A4'!Y72="",'A4'!Z72=""),AND('A6'!AR74="X",'A4'!Z72="X"),OR('A6'!AR74="M",'A4'!Z72="M")),"",SUM('A6'!AQ74,'A4'!Y72))</f>
        <v>0</v>
      </c>
      <c r="I55" s="213" t="str">
        <f>IF(AND(AND('A6'!AR74="X",'A4'!Z72="X"),SUM('A6'!AQ74,'A4'!Y72)=0),"",IF(OR('A6'!AR74="M",'A4'!Z72="M"),"M",IF(AND('A6'!AR74='A4'!Z72,OR('A6'!AR74="X",'A6'!AR74="W",'A6'!AR74="Z")),UPPER('A6'!AR74),"")))</f>
        <v/>
      </c>
      <c r="J55" s="214" t="s">
        <v>898</v>
      </c>
      <c r="K55" s="213">
        <f>IF(AND(ISBLANK('A2'!AN22),$L$55&lt;&gt;"Z"),"",'A2'!AN22)</f>
        <v>0</v>
      </c>
      <c r="L55" s="213" t="str">
        <f>IF(ISBLANK('A2'!AO22),"",'A2'!AO22)</f>
        <v/>
      </c>
      <c r="M55" s="133" t="str">
        <f t="shared" si="1"/>
        <v>OK</v>
      </c>
      <c r="N55" s="134"/>
    </row>
    <row r="56" spans="1:14" ht="22.5" x14ac:dyDescent="0.25">
      <c r="A56" s="210" t="s">
        <v>4610</v>
      </c>
      <c r="B56" s="211" t="s">
        <v>903</v>
      </c>
      <c r="C56" s="212" t="s">
        <v>906</v>
      </c>
      <c r="D56" s="215" t="s">
        <v>910</v>
      </c>
      <c r="E56" s="212" t="s">
        <v>898</v>
      </c>
      <c r="F56" s="212" t="s">
        <v>167</v>
      </c>
      <c r="G56" s="215" t="s">
        <v>852</v>
      </c>
      <c r="H56" s="213">
        <f>IF(OR(AND('A6'!AT32="",'A6'!AU32=""),AND('A4'!AB32="",'A4'!AC32=""),AND('A6'!AU32="X",'A4'!AC32="X"),OR('A6'!AU32="M",'A4'!AC32="M")),"",SUM('A6'!AT32,'A4'!AB32))</f>
        <v>0</v>
      </c>
      <c r="I56" s="213" t="str">
        <f>IF(AND(AND('A6'!AU32="X",'A4'!AC32="X"),SUM('A6'!AT32,'A4'!AB32)=0),"",IF(OR('A6'!AU32="M",'A4'!AC32="M"),"M",IF(AND('A6'!AU32='A4'!AC32,OR('A6'!AU32="X",'A6'!AU32="W",'A6'!AU32="Z")),UPPER('A6'!AU32),"")))</f>
        <v/>
      </c>
      <c r="J56" s="214" t="s">
        <v>898</v>
      </c>
      <c r="K56" s="213">
        <f>IF(AND(ISBLANK('A2'!AW20),$L$56&lt;&gt;"Z"),"",'A2'!AW20)</f>
        <v>0</v>
      </c>
      <c r="L56" s="213" t="str">
        <f>IF(ISBLANK('A2'!AX20),"",'A2'!AX20)</f>
        <v/>
      </c>
      <c r="M56" s="133" t="str">
        <f t="shared" si="1"/>
        <v>OK</v>
      </c>
      <c r="N56" s="134"/>
    </row>
    <row r="57" spans="1:14" ht="22.5" x14ac:dyDescent="0.25">
      <c r="A57" s="210" t="s">
        <v>4610</v>
      </c>
      <c r="B57" s="211" t="s">
        <v>904</v>
      </c>
      <c r="C57" s="212" t="s">
        <v>906</v>
      </c>
      <c r="D57" s="215" t="s">
        <v>911</v>
      </c>
      <c r="E57" s="212" t="s">
        <v>898</v>
      </c>
      <c r="F57" s="212" t="s">
        <v>167</v>
      </c>
      <c r="G57" s="215" t="s">
        <v>831</v>
      </c>
      <c r="H57" s="213">
        <f>IF(OR(AND('A6'!AT53="",'A6'!AU53=""),AND('A4'!AB52="",'A4'!AC52=""),AND('A6'!AU53="X",'A4'!AC52="X"),OR('A6'!AU53="M",'A4'!AC52="M")),"",SUM('A6'!AT53,'A4'!AB52))</f>
        <v>0</v>
      </c>
      <c r="I57" s="213" t="str">
        <f>IF(AND(AND('A6'!AU53="X",'A4'!AC52="X"),SUM('A6'!AT53,'A4'!AB52)=0),"",IF(OR('A6'!AU53="M",'A4'!AC52="M"),"M",IF(AND('A6'!AU53='A4'!AC52,OR('A6'!AU53="X",'A6'!AU53="W",'A6'!AU53="Z")),UPPER('A6'!AU53),"")))</f>
        <v/>
      </c>
      <c r="J57" s="214" t="s">
        <v>898</v>
      </c>
      <c r="K57" s="213">
        <f>IF(AND(ISBLANK('A2'!AW21),$L$57&lt;&gt;"Z"),"",'A2'!AW21)</f>
        <v>0</v>
      </c>
      <c r="L57" s="213" t="str">
        <f>IF(ISBLANK('A2'!AX21),"",'A2'!AX21)</f>
        <v/>
      </c>
      <c r="M57" s="133" t="str">
        <f t="shared" si="1"/>
        <v>OK</v>
      </c>
      <c r="N57" s="134"/>
    </row>
    <row r="58" spans="1:14" ht="22.5" x14ac:dyDescent="0.25">
      <c r="A58" s="210" t="s">
        <v>4610</v>
      </c>
      <c r="B58" s="211" t="s">
        <v>905</v>
      </c>
      <c r="C58" s="212" t="s">
        <v>906</v>
      </c>
      <c r="D58" s="215" t="s">
        <v>912</v>
      </c>
      <c r="E58" s="212" t="s">
        <v>898</v>
      </c>
      <c r="F58" s="212" t="s">
        <v>167</v>
      </c>
      <c r="G58" s="215" t="s">
        <v>810</v>
      </c>
      <c r="H58" s="213">
        <f>IF(OR(AND('A6'!AT74="",'A6'!AU74=""),AND('A4'!AB72="",'A4'!AC72=""),AND('A6'!AU74="X",'A4'!AC72="X"),OR('A6'!AU74="M",'A4'!AC72="M")),"",SUM('A6'!AT74,'A4'!AB72))</f>
        <v>0</v>
      </c>
      <c r="I58" s="213" t="str">
        <f>IF(AND(AND('A6'!AU74="X",'A4'!AC72="X"),SUM('A6'!AT74,'A4'!AB72)=0),"",IF(OR('A6'!AU74="M",'A4'!AC72="M"),"M",IF(AND('A6'!AU74='A4'!AC72,OR('A6'!AU74="X",'A6'!AU74="W",'A6'!AU74="Z")),UPPER('A6'!AU74),"")))</f>
        <v/>
      </c>
      <c r="J58" s="214" t="s">
        <v>898</v>
      </c>
      <c r="K58" s="213">
        <f>IF(AND(ISBLANK('A2'!AW22),$L$58&lt;&gt;"Z"),"",'A2'!AW22)</f>
        <v>0</v>
      </c>
      <c r="L58" s="213" t="str">
        <f>IF(ISBLANK('A2'!AX22),"",'A2'!AX22)</f>
        <v/>
      </c>
      <c r="M58" s="133" t="str">
        <f t="shared" ref="M58:M66" si="2">IF(OR(AND(I58="M",AND(L58&lt;&gt;"M",L58&lt;&gt;"X")),AND(I58="X",AND(L58&lt;&gt;"M",L58&lt;&gt;"X",L58&lt;&gt;"W",NOT(AND(AND(ISNUMBER(K58),K58&gt;0),L58="")))),AND(H58=0,ISNUMBER(H58),I58="",L58="Z"),AND(K58="",L58="",AND(OR(ISNUMBER(H58),I58="Z"),OR(AND(H58=0,I58=""),H58=0,H58=""))),AND(OR(L58="",L58="Z"),OR(AND(I58="",H58&lt;&gt;""),I58="W"),OR(NOT(ISNUMBER(K58)),AND(ISNUMBER(H58),K58&lt;H58))),AND(OR(I58="",I58="W"),OR(L58="",L58="W"),AND(ISNUMBER(H58),K58&lt;H58))),"Check","OK")</f>
        <v>OK</v>
      </c>
      <c r="N58" s="134"/>
    </row>
    <row r="59" spans="1:14" ht="22.5" x14ac:dyDescent="0.25">
      <c r="A59" s="210" t="s">
        <v>917</v>
      </c>
      <c r="B59" s="211" t="s">
        <v>921</v>
      </c>
      <c r="C59" s="212" t="s">
        <v>170</v>
      </c>
      <c r="D59" s="215" t="s">
        <v>924</v>
      </c>
      <c r="E59" s="212" t="s">
        <v>860</v>
      </c>
      <c r="F59" s="212" t="s">
        <v>188</v>
      </c>
      <c r="G59" s="215" t="s">
        <v>918</v>
      </c>
      <c r="H59" s="213">
        <f>IF(OR(AND('A5'!V38="",'A5'!W38=""),AND('A5'!V39="",'A5'!W39=""),AND('A5'!W38="X",'A5'!W39="X"),OR('A5'!W38="M",'A5'!W39="M")),"",('A5'!V38-'A5'!V39))</f>
        <v>0</v>
      </c>
      <c r="I59" s="213" t="str">
        <f>IF(AND(AND('A5'!W38="X",'A5'!W39="X"),SUM('A5'!V38,'A5'!V39)=0),"",IF(OR('A5'!W38="M",'A5'!W39="M"),"M",IF(AND('A5'!W38='A5'!W39,OR('A5'!W38="X",'A5'!W38="W",'A5'!W38="Z")),UPPER('A5'!W38),"")))</f>
        <v/>
      </c>
      <c r="J59" s="214" t="s">
        <v>860</v>
      </c>
      <c r="K59" s="213">
        <f>IF(AND(ISBLANK('A7'!V32),$L$59&lt;&gt;"Z"),"",'A7'!V32)</f>
        <v>0</v>
      </c>
      <c r="L59" s="213" t="str">
        <f>IF(ISBLANK('A7'!W32),"",'A7'!W32)</f>
        <v/>
      </c>
      <c r="M59" s="133" t="str">
        <f t="shared" ref="M59:M61" si="3">IF(AND(ISNUMBER(H59),ISNUMBER(K59)),IF(OR(ROUND(H59,0)&lt;&gt;ROUND(K59,0),I59&lt;&gt;L59),"Check","OK"),IF(OR(AND(H59&lt;&gt;K59,I59&lt;&gt;"Z",L59&lt;&gt;"Z"),I59&lt;&gt;L59),"Check","OK"))</f>
        <v>OK</v>
      </c>
      <c r="N59" s="134"/>
    </row>
    <row r="60" spans="1:14" ht="22.5" x14ac:dyDescent="0.25">
      <c r="A60" s="210" t="s">
        <v>917</v>
      </c>
      <c r="B60" s="211" t="s">
        <v>922</v>
      </c>
      <c r="C60" s="212" t="s">
        <v>170</v>
      </c>
      <c r="D60" s="215" t="s">
        <v>925</v>
      </c>
      <c r="E60" s="212" t="s">
        <v>860</v>
      </c>
      <c r="F60" s="212" t="s">
        <v>188</v>
      </c>
      <c r="G60" s="215" t="s">
        <v>919</v>
      </c>
      <c r="H60" s="213">
        <f>IF(OR(AND('A5'!V65="",'A5'!W65=""),AND('A5'!V66="",'A5'!W66=""),AND('A5'!W65="X",'A5'!W66="X"),OR('A5'!W65="M",'A5'!W66="M")),"",('A5'!V65-'A5'!V66))</f>
        <v>0</v>
      </c>
      <c r="I60" s="213" t="str">
        <f>IF(AND(AND('A5'!W65="X",'A5'!W66="X"),SUM('A5'!V65,'A5'!V66)=0),"",IF(OR('A5'!W65="M",'A5'!W66="M"),"M",IF(AND('A5'!W65='A5'!W66,OR('A5'!W65="X",'A5'!W65="W",'A5'!W65="Z")),UPPER('A5'!W65),"")))</f>
        <v/>
      </c>
      <c r="J60" s="214" t="s">
        <v>860</v>
      </c>
      <c r="K60" s="213">
        <f>IF(AND(ISBLANK('A7'!V53),$L$60&lt;&gt;"Z"),"",'A7'!V53)</f>
        <v>0</v>
      </c>
      <c r="L60" s="213" t="str">
        <f>IF(ISBLANK('A7'!W53),"",'A7'!W53)</f>
        <v/>
      </c>
      <c r="M60" s="133" t="str">
        <f t="shared" si="3"/>
        <v>OK</v>
      </c>
      <c r="N60" s="134"/>
    </row>
    <row r="61" spans="1:14" ht="22.5" x14ac:dyDescent="0.25">
      <c r="A61" s="210" t="s">
        <v>917</v>
      </c>
      <c r="B61" s="211" t="s">
        <v>923</v>
      </c>
      <c r="C61" s="212" t="s">
        <v>170</v>
      </c>
      <c r="D61" s="215" t="s">
        <v>926</v>
      </c>
      <c r="E61" s="212" t="s">
        <v>860</v>
      </c>
      <c r="F61" s="212" t="s">
        <v>188</v>
      </c>
      <c r="G61" s="215" t="s">
        <v>920</v>
      </c>
      <c r="H61" s="213">
        <f>IF(OR(AND('A5'!V92="",'A5'!W92=""),AND('A5'!V93="",'A5'!W93=""),AND('A5'!W92="X",'A5'!W93="X"),OR('A5'!W92="M",'A5'!W93="M")),"",('A5'!V92-'A5'!V93))</f>
        <v>0</v>
      </c>
      <c r="I61" s="213" t="str">
        <f>IF(AND(AND('A5'!W92="X",'A5'!W93="X"),SUM('A5'!V92,'A5'!V93)=0),"",IF(OR('A5'!W92="M",'A5'!W93="M"),"M",IF(AND('A5'!W92='A5'!W93,OR('A5'!W92="X",'A5'!W92="W",'A5'!W92="Z")),UPPER('A5'!W92),"")))</f>
        <v/>
      </c>
      <c r="J61" s="214" t="s">
        <v>860</v>
      </c>
      <c r="K61" s="213">
        <f>IF(AND(ISBLANK('A7'!V74),$L$61&lt;&gt;"Z"),"",'A7'!V74)</f>
        <v>0</v>
      </c>
      <c r="L61" s="213" t="str">
        <f>IF(ISBLANK('A7'!W74),"",'A7'!W74)</f>
        <v/>
      </c>
      <c r="M61" s="133" t="str">
        <f t="shared" si="3"/>
        <v>OK</v>
      </c>
      <c r="N61" s="134"/>
    </row>
    <row r="62" spans="1:14" ht="33.75" x14ac:dyDescent="0.25">
      <c r="A62" s="210" t="s">
        <v>4611</v>
      </c>
      <c r="B62" s="211" t="s">
        <v>930</v>
      </c>
      <c r="C62" s="212" t="s">
        <v>171</v>
      </c>
      <c r="D62" s="215" t="s">
        <v>918</v>
      </c>
      <c r="E62" s="212" t="s">
        <v>898</v>
      </c>
      <c r="F62" s="212" t="s">
        <v>188</v>
      </c>
      <c r="G62" s="215" t="s">
        <v>927</v>
      </c>
      <c r="H62" s="213">
        <f>IF(OR(AND('A6'!V32="",'A6'!W32=""),AND('A6'!V33="",'A6'!W33=""),AND('A6'!W32="X",'A6'!W33="X"),OR('A6'!W32="M",'A6'!W33="M")),"",('A6'!V32-'A6'!V33))</f>
        <v>0</v>
      </c>
      <c r="I62" s="213" t="str">
        <f>IF(AND(AND('A6'!W32="X",'A6'!W33="X"),SUM('A6'!V32,'A6'!V33)=0),"",IF(OR('A6'!W32="M",'A6'!W33="M"),"M",IF(AND('A6'!W32='A6'!W33,OR('A6'!W32="X",'A6'!W32="W",'A6'!W32="Z")),UPPER('A6'!W32),"")))</f>
        <v/>
      </c>
      <c r="J62" s="214" t="s">
        <v>898</v>
      </c>
      <c r="K62" s="213">
        <f>IF(AND(ISBLANK('A7'!Y32),$L$62&lt;&gt;"Z"),"",'A7'!Y32)</f>
        <v>0</v>
      </c>
      <c r="L62" s="213" t="str">
        <f>IF(ISBLANK('A7'!Z32),"",'A7'!Z32)</f>
        <v/>
      </c>
      <c r="M62" s="133" t="str">
        <f t="shared" si="2"/>
        <v>OK</v>
      </c>
      <c r="N62" s="134"/>
    </row>
    <row r="63" spans="1:14" ht="33.75" x14ac:dyDescent="0.25">
      <c r="A63" s="210" t="s">
        <v>4611</v>
      </c>
      <c r="B63" s="211" t="s">
        <v>931</v>
      </c>
      <c r="C63" s="212" t="s">
        <v>171</v>
      </c>
      <c r="D63" s="215" t="s">
        <v>919</v>
      </c>
      <c r="E63" s="212" t="s">
        <v>898</v>
      </c>
      <c r="F63" s="212" t="s">
        <v>188</v>
      </c>
      <c r="G63" s="215" t="s">
        <v>928</v>
      </c>
      <c r="H63" s="213">
        <f>IF(OR(AND('A6'!V53="",'A6'!W53=""),AND('A6'!V54="",'A6'!W54=""),AND('A6'!W53="X",'A6'!W54="X"),OR('A6'!W53="M",'A6'!W54="M")),"",('A6'!V53-'A6'!V54))</f>
        <v>0</v>
      </c>
      <c r="I63" s="213" t="str">
        <f>IF(AND(AND('A6'!W53="X",'A6'!W54="X"),SUM('A6'!V53,'A6'!V54)=0),"",IF(OR('A6'!W53="M",'A6'!W54="M"),"M",IF(AND('A6'!W53='A6'!W54,OR('A6'!W53="X",'A6'!W53="W",'A6'!W53="Z")),UPPER('A6'!W53),"")))</f>
        <v/>
      </c>
      <c r="J63" s="214" t="s">
        <v>898</v>
      </c>
      <c r="K63" s="213">
        <f>IF(AND(ISBLANK('A7'!Y53),$L$63&lt;&gt;"Z"),"",'A7'!Y53)</f>
        <v>0</v>
      </c>
      <c r="L63" s="213" t="str">
        <f>IF(ISBLANK('A7'!Z53),"",'A7'!Z53)</f>
        <v/>
      </c>
      <c r="M63" s="133" t="str">
        <f t="shared" si="2"/>
        <v>OK</v>
      </c>
      <c r="N63" s="134"/>
    </row>
    <row r="64" spans="1:14" ht="33.75" x14ac:dyDescent="0.25">
      <c r="A64" s="210" t="s">
        <v>4611</v>
      </c>
      <c r="B64" s="211" t="s">
        <v>932</v>
      </c>
      <c r="C64" s="212" t="s">
        <v>171</v>
      </c>
      <c r="D64" s="215" t="s">
        <v>920</v>
      </c>
      <c r="E64" s="212" t="s">
        <v>898</v>
      </c>
      <c r="F64" s="212" t="s">
        <v>188</v>
      </c>
      <c r="G64" s="215" t="s">
        <v>929</v>
      </c>
      <c r="H64" s="213">
        <f>IF(OR(AND('A6'!V74="",'A6'!W74=""),AND('A6'!V75="",'A6'!W75=""),AND('A6'!W74="X",'A6'!W75="X"),OR('A6'!W74="M",'A6'!W75="M")),"",('A6'!V74-'A6'!V75))</f>
        <v>0</v>
      </c>
      <c r="I64" s="213" t="str">
        <f>IF(AND(AND('A6'!W74="X",'A6'!W75="X"),SUM('A6'!V74,'A6'!V75)=0),"",IF(OR('A6'!W74="M",'A6'!W75="M"),"M",IF(AND('A6'!W74='A6'!W75,OR('A6'!W74="X",'A6'!W74="W",'A6'!W74="Z")),UPPER('A6'!W74),"")))</f>
        <v/>
      </c>
      <c r="J64" s="214" t="s">
        <v>898</v>
      </c>
      <c r="K64" s="213">
        <f>IF(AND(ISBLANK('A7'!Y74),$L$64&lt;&gt;"Z"),"",'A7'!Y74)</f>
        <v>0</v>
      </c>
      <c r="L64" s="213" t="str">
        <f>IF(ISBLANK('A7'!Z74),"",'A7'!Z74)</f>
        <v/>
      </c>
      <c r="M64" s="133" t="str">
        <f t="shared" si="2"/>
        <v>OK</v>
      </c>
      <c r="N64" s="134"/>
    </row>
    <row r="65" spans="1:14" x14ac:dyDescent="0.25">
      <c r="A65" s="210" t="s">
        <v>4612</v>
      </c>
      <c r="B65" s="211" t="s">
        <v>933</v>
      </c>
      <c r="C65" s="212" t="s">
        <v>170</v>
      </c>
      <c r="D65" s="215" t="s">
        <v>934</v>
      </c>
      <c r="E65" s="212" t="s">
        <v>898</v>
      </c>
      <c r="F65" s="212" t="s">
        <v>170</v>
      </c>
      <c r="G65" s="215" t="s">
        <v>924</v>
      </c>
      <c r="H65" s="213">
        <f>IF(AND(ISBLANK('A5'!V39),$I$65&lt;&gt;"Z"),"",'A5'!V39)</f>
        <v>0</v>
      </c>
      <c r="I65" s="213" t="str">
        <f>IF(ISBLANK('A5'!W39),"",'A5'!W39)</f>
        <v/>
      </c>
      <c r="J65" s="214" t="s">
        <v>898</v>
      </c>
      <c r="K65" s="213">
        <f>IF(AND(ISBLANK('A5'!V38),$L$65&lt;&gt;"Z"),"",'A5'!V38)</f>
        <v>0</v>
      </c>
      <c r="L65" s="213" t="str">
        <f>IF(ISBLANK('A5'!W38),"",'A5'!W38)</f>
        <v/>
      </c>
      <c r="M65" s="133" t="str">
        <f t="shared" si="2"/>
        <v>OK</v>
      </c>
      <c r="N65" s="134"/>
    </row>
    <row r="66" spans="1:14" x14ac:dyDescent="0.25">
      <c r="A66" s="210" t="s">
        <v>4612</v>
      </c>
      <c r="B66" s="211" t="s">
        <v>935</v>
      </c>
      <c r="C66" s="212" t="s">
        <v>170</v>
      </c>
      <c r="D66" s="215" t="s">
        <v>936</v>
      </c>
      <c r="E66" s="212" t="s">
        <v>898</v>
      </c>
      <c r="F66" s="212" t="s">
        <v>170</v>
      </c>
      <c r="G66" s="215" t="s">
        <v>937</v>
      </c>
      <c r="H66" s="213">
        <f>IF(AND(ISBLANK('A5'!Y39),$I$66&lt;&gt;"Z"),"",'A5'!Y39)</f>
        <v>0</v>
      </c>
      <c r="I66" s="213" t="str">
        <f>IF(ISBLANK('A5'!Z39),"",'A5'!Z39)</f>
        <v/>
      </c>
      <c r="J66" s="214" t="s">
        <v>898</v>
      </c>
      <c r="K66" s="213">
        <f>IF(AND(ISBLANK('A5'!Y38),$L$66&lt;&gt;"Z"),"",'A5'!Y38)</f>
        <v>0</v>
      </c>
      <c r="L66" s="213" t="str">
        <f>IF(ISBLANK('A5'!Z38),"",'A5'!Z38)</f>
        <v/>
      </c>
      <c r="M66" s="133" t="str">
        <f t="shared" si="2"/>
        <v>OK</v>
      </c>
      <c r="N66" s="134"/>
    </row>
    <row r="67" spans="1:14" x14ac:dyDescent="0.25">
      <c r="A67" s="210" t="s">
        <v>4612</v>
      </c>
      <c r="B67" s="211" t="s">
        <v>938</v>
      </c>
      <c r="C67" s="212" t="s">
        <v>170</v>
      </c>
      <c r="D67" s="215" t="s">
        <v>939</v>
      </c>
      <c r="E67" s="212" t="s">
        <v>898</v>
      </c>
      <c r="F67" s="212" t="s">
        <v>170</v>
      </c>
      <c r="G67" s="215" t="s">
        <v>940</v>
      </c>
      <c r="H67" s="213">
        <f>IF(AND(ISBLANK('A5'!AB39),$I$67&lt;&gt;"Z"),"",'A5'!AB39)</f>
        <v>0</v>
      </c>
      <c r="I67" s="213" t="str">
        <f>IF(ISBLANK('A5'!AC39),"",'A5'!AC39)</f>
        <v/>
      </c>
      <c r="J67" s="214" t="s">
        <v>898</v>
      </c>
      <c r="K67" s="213">
        <f>IF(AND(ISBLANK('A5'!AB38),$L$67&lt;&gt;"Z"),"",'A5'!AB38)</f>
        <v>0</v>
      </c>
      <c r="L67" s="213" t="str">
        <f>IF(ISBLANK('A5'!AC38),"",'A5'!AC38)</f>
        <v/>
      </c>
      <c r="M67" s="133" t="str">
        <f t="shared" ref="M67:M133" si="4">IF(OR(AND(I67="M",AND(L67&lt;&gt;"M",L67&lt;&gt;"X")),AND(I67="X",AND(L67&lt;&gt;"M",L67&lt;&gt;"X",L67&lt;&gt;"W",NOT(AND(AND(ISNUMBER(K67),K67&gt;0),L67="")))),AND(H67=0,ISNUMBER(H67),I67="",L67="Z"),AND(K67="",L67="",AND(OR(ISNUMBER(H67),I67="Z"),OR(AND(H67=0,I67=""),H67=0,H67=""))),AND(OR(L67="",L67="Z"),OR(AND(I67="",H67&lt;&gt;""),I67="W"),OR(NOT(ISNUMBER(K67)),AND(ISNUMBER(H67),K67&lt;H67))),AND(OR(I67="",I67="W"),OR(L67="",L67="W"),AND(ISNUMBER(H67),K67&lt;H67))),"Check","OK")</f>
        <v>OK</v>
      </c>
      <c r="N67" s="134"/>
    </row>
    <row r="68" spans="1:14" x14ac:dyDescent="0.25">
      <c r="A68" s="210" t="s">
        <v>4612</v>
      </c>
      <c r="B68" s="211" t="s">
        <v>941</v>
      </c>
      <c r="C68" s="212" t="s">
        <v>170</v>
      </c>
      <c r="D68" s="215" t="s">
        <v>942</v>
      </c>
      <c r="E68" s="212" t="s">
        <v>898</v>
      </c>
      <c r="F68" s="212" t="s">
        <v>170</v>
      </c>
      <c r="G68" s="215" t="s">
        <v>943</v>
      </c>
      <c r="H68" s="213">
        <f>IF(AND(ISBLANK('A5'!AE39),$I$68&lt;&gt;"Z"),"",'A5'!AE39)</f>
        <v>0</v>
      </c>
      <c r="I68" s="213" t="str">
        <f>IF(ISBLANK('A5'!AF39),"",'A5'!AF39)</f>
        <v/>
      </c>
      <c r="J68" s="214" t="s">
        <v>898</v>
      </c>
      <c r="K68" s="213">
        <f>IF(AND(ISBLANK('A5'!AE38),$L$68&lt;&gt;"Z"),"",'A5'!AE38)</f>
        <v>0</v>
      </c>
      <c r="L68" s="213" t="str">
        <f>IF(ISBLANK('A5'!AF38),"",'A5'!AF38)</f>
        <v/>
      </c>
      <c r="M68" s="133" t="str">
        <f t="shared" si="4"/>
        <v>OK</v>
      </c>
      <c r="N68" s="134"/>
    </row>
    <row r="69" spans="1:14" x14ac:dyDescent="0.25">
      <c r="A69" s="210" t="s">
        <v>4612</v>
      </c>
      <c r="B69" s="211" t="s">
        <v>944</v>
      </c>
      <c r="C69" s="212" t="s">
        <v>170</v>
      </c>
      <c r="D69" s="215" t="s">
        <v>945</v>
      </c>
      <c r="E69" s="212" t="s">
        <v>898</v>
      </c>
      <c r="F69" s="212" t="s">
        <v>170</v>
      </c>
      <c r="G69" s="215" t="s">
        <v>946</v>
      </c>
      <c r="H69" s="213">
        <f>IF(AND(ISBLANK('A5'!AH39),$I$69&lt;&gt;"Z"),"",'A5'!AH39)</f>
        <v>0</v>
      </c>
      <c r="I69" s="213" t="str">
        <f>IF(ISBLANK('A5'!AI39),"",'A5'!AI39)</f>
        <v/>
      </c>
      <c r="J69" s="214" t="s">
        <v>898</v>
      </c>
      <c r="K69" s="213">
        <f>IF(AND(ISBLANK('A5'!AH38),$L$69&lt;&gt;"Z"),"",'A5'!AH38)</f>
        <v>0</v>
      </c>
      <c r="L69" s="213" t="str">
        <f>IF(ISBLANK('A5'!AI38),"",'A5'!AI38)</f>
        <v/>
      </c>
      <c r="M69" s="133" t="str">
        <f t="shared" si="4"/>
        <v>OK</v>
      </c>
      <c r="N69" s="134"/>
    </row>
    <row r="70" spans="1:14" x14ac:dyDescent="0.25">
      <c r="A70" s="210" t="s">
        <v>4612</v>
      </c>
      <c r="B70" s="211" t="s">
        <v>947</v>
      </c>
      <c r="C70" s="212" t="s">
        <v>170</v>
      </c>
      <c r="D70" s="215" t="s">
        <v>948</v>
      </c>
      <c r="E70" s="212" t="s">
        <v>898</v>
      </c>
      <c r="F70" s="212" t="s">
        <v>170</v>
      </c>
      <c r="G70" s="215" t="s">
        <v>949</v>
      </c>
      <c r="H70" s="213">
        <f>IF(AND(ISBLANK('A5'!AK39),$I$70&lt;&gt;"Z"),"",'A5'!AK39)</f>
        <v>0</v>
      </c>
      <c r="I70" s="213" t="str">
        <f>IF(ISBLANK('A5'!AL39),"",'A5'!AL39)</f>
        <v/>
      </c>
      <c r="J70" s="214" t="s">
        <v>898</v>
      </c>
      <c r="K70" s="213">
        <f>IF(AND(ISBLANK('A5'!AK38),$L$70&lt;&gt;"Z"),"",'A5'!AK38)</f>
        <v>0</v>
      </c>
      <c r="L70" s="213" t="str">
        <f>IF(ISBLANK('A5'!AL38),"",'A5'!AL38)</f>
        <v/>
      </c>
      <c r="M70" s="133" t="str">
        <f t="shared" si="4"/>
        <v>OK</v>
      </c>
      <c r="N70" s="134"/>
    </row>
    <row r="71" spans="1:14" x14ac:dyDescent="0.25">
      <c r="A71" s="210" t="s">
        <v>4612</v>
      </c>
      <c r="B71" s="211" t="s">
        <v>950</v>
      </c>
      <c r="C71" s="212" t="s">
        <v>170</v>
      </c>
      <c r="D71" s="215" t="s">
        <v>951</v>
      </c>
      <c r="E71" s="212" t="s">
        <v>898</v>
      </c>
      <c r="F71" s="212" t="s">
        <v>170</v>
      </c>
      <c r="G71" s="215" t="s">
        <v>952</v>
      </c>
      <c r="H71" s="213">
        <f>IF(AND(ISBLANK('A5'!AN39),$I$71&lt;&gt;"Z"),"",'A5'!AN39)</f>
        <v>0</v>
      </c>
      <c r="I71" s="213" t="str">
        <f>IF(ISBLANK('A5'!AO39),"",'A5'!AO39)</f>
        <v/>
      </c>
      <c r="J71" s="214" t="s">
        <v>898</v>
      </c>
      <c r="K71" s="213">
        <f>IF(AND(ISBLANK('A5'!AN38),$L$71&lt;&gt;"Z"),"",'A5'!AN38)</f>
        <v>0</v>
      </c>
      <c r="L71" s="213" t="str">
        <f>IF(ISBLANK('A5'!AO38),"",'A5'!AO38)</f>
        <v/>
      </c>
      <c r="M71" s="133" t="str">
        <f t="shared" si="4"/>
        <v>OK</v>
      </c>
      <c r="N71" s="134"/>
    </row>
    <row r="72" spans="1:14" x14ac:dyDescent="0.25">
      <c r="A72" s="210" t="s">
        <v>4612</v>
      </c>
      <c r="B72" s="211" t="s">
        <v>953</v>
      </c>
      <c r="C72" s="212" t="s">
        <v>170</v>
      </c>
      <c r="D72" s="215" t="s">
        <v>954</v>
      </c>
      <c r="E72" s="212" t="s">
        <v>898</v>
      </c>
      <c r="F72" s="212" t="s">
        <v>170</v>
      </c>
      <c r="G72" s="215" t="s">
        <v>955</v>
      </c>
      <c r="H72" s="213">
        <f>IF(AND(ISBLANK('A5'!AQ39),$I$72&lt;&gt;"Z"),"",'A5'!AQ39)</f>
        <v>0</v>
      </c>
      <c r="I72" s="213" t="str">
        <f>IF(ISBLANK('A5'!AR39),"",'A5'!AR39)</f>
        <v/>
      </c>
      <c r="J72" s="214" t="s">
        <v>898</v>
      </c>
      <c r="K72" s="213">
        <f>IF(AND(ISBLANK('A5'!AQ38),$L$72&lt;&gt;"Z"),"",'A5'!AQ38)</f>
        <v>0</v>
      </c>
      <c r="L72" s="213" t="str">
        <f>IF(ISBLANK('A5'!AR38),"",'A5'!AR38)</f>
        <v/>
      </c>
      <c r="M72" s="133" t="str">
        <f t="shared" si="4"/>
        <v>OK</v>
      </c>
      <c r="N72" s="134"/>
    </row>
    <row r="73" spans="1:14" x14ac:dyDescent="0.25">
      <c r="A73" s="210" t="s">
        <v>4612</v>
      </c>
      <c r="B73" s="211" t="s">
        <v>1002</v>
      </c>
      <c r="C73" s="212" t="s">
        <v>170</v>
      </c>
      <c r="D73" s="215" t="s">
        <v>1003</v>
      </c>
      <c r="E73" s="212" t="s">
        <v>898</v>
      </c>
      <c r="F73" s="212" t="s">
        <v>170</v>
      </c>
      <c r="G73" s="215" t="s">
        <v>895</v>
      </c>
      <c r="H73" s="213">
        <f>IF(AND(ISBLANK('A5'!AT39),$I$73&lt;&gt;"Z"),"",'A5'!AT39)</f>
        <v>0</v>
      </c>
      <c r="I73" s="213" t="str">
        <f>IF(ISBLANK('A5'!AU39),"",'A5'!AU39)</f>
        <v/>
      </c>
      <c r="J73" s="214" t="s">
        <v>898</v>
      </c>
      <c r="K73" s="213">
        <f>IF(AND(ISBLANK('A5'!AT38),$L$73&lt;&gt;"Z"),"",'A5'!AT38)</f>
        <v>0</v>
      </c>
      <c r="L73" s="213" t="str">
        <f>IF(ISBLANK('A5'!AU38),"",'A5'!AU38)</f>
        <v/>
      </c>
      <c r="M73" s="133" t="str">
        <f t="shared" ref="M73" si="5">IF(OR(AND(I73="M",AND(L73&lt;&gt;"M",L73&lt;&gt;"X")),AND(I73="X",AND(L73&lt;&gt;"M",L73&lt;&gt;"X",L73&lt;&gt;"W",NOT(AND(AND(ISNUMBER(K73),K73&gt;0),L73="")))),AND(H73=0,ISNUMBER(H73),I73="",L73="Z"),AND(K73="",L73="",AND(OR(ISNUMBER(H73),I73="Z"),OR(AND(H73=0,I73=""),H73=0,H73=""))),AND(OR(L73="",L73="Z"),OR(AND(I73="",H73&lt;&gt;""),I73="W"),OR(NOT(ISNUMBER(K73)),AND(ISNUMBER(H73),K73&lt;H73))),AND(OR(I73="",I73="W"),OR(L73="",L73="W"),AND(ISNUMBER(H73),K73&lt;H73))),"Check","OK")</f>
        <v>OK</v>
      </c>
      <c r="N73" s="134"/>
    </row>
    <row r="74" spans="1:14" x14ac:dyDescent="0.25">
      <c r="A74" s="210" t="s">
        <v>4612</v>
      </c>
      <c r="B74" s="211" t="s">
        <v>956</v>
      </c>
      <c r="C74" s="212" t="s">
        <v>170</v>
      </c>
      <c r="D74" s="215" t="s">
        <v>957</v>
      </c>
      <c r="E74" s="212" t="s">
        <v>898</v>
      </c>
      <c r="F74" s="212" t="s">
        <v>170</v>
      </c>
      <c r="G74" s="215" t="s">
        <v>925</v>
      </c>
      <c r="H74" s="213">
        <f>IF(AND(ISBLANK('A5'!V66),$I$74&lt;&gt;"Z"),"",'A5'!V66)</f>
        <v>0</v>
      </c>
      <c r="I74" s="213" t="str">
        <f>IF(ISBLANK('A5'!W66),"",'A5'!W66)</f>
        <v/>
      </c>
      <c r="J74" s="214" t="s">
        <v>898</v>
      </c>
      <c r="K74" s="213">
        <f>IF(AND(ISBLANK('A5'!V65),$L$74&lt;&gt;"Z"),"",'A5'!V65)</f>
        <v>0</v>
      </c>
      <c r="L74" s="213" t="str">
        <f>IF(ISBLANK('A5'!W65),"",'A5'!W65)</f>
        <v/>
      </c>
      <c r="M74" s="133" t="str">
        <f t="shared" si="4"/>
        <v>OK</v>
      </c>
      <c r="N74" s="134"/>
    </row>
    <row r="75" spans="1:14" x14ac:dyDescent="0.25">
      <c r="A75" s="210" t="s">
        <v>4612</v>
      </c>
      <c r="B75" s="211" t="s">
        <v>958</v>
      </c>
      <c r="C75" s="212" t="s">
        <v>170</v>
      </c>
      <c r="D75" s="215" t="s">
        <v>959</v>
      </c>
      <c r="E75" s="212" t="s">
        <v>898</v>
      </c>
      <c r="F75" s="212" t="s">
        <v>170</v>
      </c>
      <c r="G75" s="215" t="s">
        <v>960</v>
      </c>
      <c r="H75" s="213">
        <f>IF(AND(ISBLANK('A5'!Y66),$I$75&lt;&gt;"Z"),"",'A5'!Y66)</f>
        <v>0</v>
      </c>
      <c r="I75" s="213" t="str">
        <f>IF(ISBLANK('A5'!Z66),"",'A5'!Z66)</f>
        <v/>
      </c>
      <c r="J75" s="214" t="s">
        <v>898</v>
      </c>
      <c r="K75" s="213">
        <f>IF(AND(ISBLANK('A5'!Y65),$L$75&lt;&gt;"Z"),"",'A5'!Y65)</f>
        <v>0</v>
      </c>
      <c r="L75" s="213" t="str">
        <f>IF(ISBLANK('A5'!Z65),"",'A5'!Z65)</f>
        <v/>
      </c>
      <c r="M75" s="133" t="str">
        <f t="shared" si="4"/>
        <v>OK</v>
      </c>
      <c r="N75" s="134"/>
    </row>
    <row r="76" spans="1:14" x14ac:dyDescent="0.25">
      <c r="A76" s="210" t="s">
        <v>4612</v>
      </c>
      <c r="B76" s="211" t="s">
        <v>961</v>
      </c>
      <c r="C76" s="212" t="s">
        <v>170</v>
      </c>
      <c r="D76" s="215" t="s">
        <v>962</v>
      </c>
      <c r="E76" s="212" t="s">
        <v>898</v>
      </c>
      <c r="F76" s="212" t="s">
        <v>170</v>
      </c>
      <c r="G76" s="215" t="s">
        <v>963</v>
      </c>
      <c r="H76" s="213">
        <f>IF(AND(ISBLANK('A5'!AB66),$I$76&lt;&gt;"Z"),"",'A5'!AB66)</f>
        <v>0</v>
      </c>
      <c r="I76" s="213" t="str">
        <f>IF(ISBLANK('A5'!AC66),"",'A5'!AC66)</f>
        <v/>
      </c>
      <c r="J76" s="214" t="s">
        <v>898</v>
      </c>
      <c r="K76" s="213">
        <f>IF(AND(ISBLANK('A5'!AB65),$L$76&lt;&gt;"Z"),"",'A5'!AB65)</f>
        <v>0</v>
      </c>
      <c r="L76" s="213" t="str">
        <f>IF(ISBLANK('A5'!AC65),"",'A5'!AC65)</f>
        <v/>
      </c>
      <c r="M76" s="133" t="str">
        <f t="shared" si="4"/>
        <v>OK</v>
      </c>
      <c r="N76" s="134"/>
    </row>
    <row r="77" spans="1:14" x14ac:dyDescent="0.25">
      <c r="A77" s="210" t="s">
        <v>4612</v>
      </c>
      <c r="B77" s="211" t="s">
        <v>964</v>
      </c>
      <c r="C77" s="212" t="s">
        <v>170</v>
      </c>
      <c r="D77" s="215" t="s">
        <v>965</v>
      </c>
      <c r="E77" s="212" t="s">
        <v>898</v>
      </c>
      <c r="F77" s="212" t="s">
        <v>170</v>
      </c>
      <c r="G77" s="215" t="s">
        <v>966</v>
      </c>
      <c r="H77" s="213">
        <f>IF(AND(ISBLANK('A5'!AE66),$I$77&lt;&gt;"Z"),"",'A5'!AE66)</f>
        <v>0</v>
      </c>
      <c r="I77" s="213" t="str">
        <f>IF(ISBLANK('A5'!AF66),"",'A5'!AF66)</f>
        <v/>
      </c>
      <c r="J77" s="214" t="s">
        <v>898</v>
      </c>
      <c r="K77" s="213">
        <f>IF(AND(ISBLANK('A5'!AE65),$L$77&lt;&gt;"Z"),"",'A5'!AE65)</f>
        <v>0</v>
      </c>
      <c r="L77" s="213" t="str">
        <f>IF(ISBLANK('A5'!AF65),"",'A5'!AF65)</f>
        <v/>
      </c>
      <c r="M77" s="133" t="str">
        <f t="shared" si="4"/>
        <v>OK</v>
      </c>
      <c r="N77" s="134"/>
    </row>
    <row r="78" spans="1:14" x14ac:dyDescent="0.25">
      <c r="A78" s="210" t="s">
        <v>4612</v>
      </c>
      <c r="B78" s="211" t="s">
        <v>967</v>
      </c>
      <c r="C78" s="212" t="s">
        <v>170</v>
      </c>
      <c r="D78" s="215" t="s">
        <v>968</v>
      </c>
      <c r="E78" s="212" t="s">
        <v>898</v>
      </c>
      <c r="F78" s="212" t="s">
        <v>170</v>
      </c>
      <c r="G78" s="215" t="s">
        <v>969</v>
      </c>
      <c r="H78" s="213">
        <f>IF(AND(ISBLANK('A5'!AH66),$I$78&lt;&gt;"Z"),"",'A5'!AH66)</f>
        <v>0</v>
      </c>
      <c r="I78" s="213" t="str">
        <f>IF(ISBLANK('A5'!AI66),"",'A5'!AI66)</f>
        <v/>
      </c>
      <c r="J78" s="214" t="s">
        <v>898</v>
      </c>
      <c r="K78" s="213">
        <f>IF(AND(ISBLANK('A5'!AH65),$L$78&lt;&gt;"Z"),"",'A5'!AH65)</f>
        <v>0</v>
      </c>
      <c r="L78" s="213" t="str">
        <f>IF(ISBLANK('A5'!AI65),"",'A5'!AI65)</f>
        <v/>
      </c>
      <c r="M78" s="133" t="str">
        <f t="shared" si="4"/>
        <v>OK</v>
      </c>
      <c r="N78" s="134"/>
    </row>
    <row r="79" spans="1:14" x14ac:dyDescent="0.25">
      <c r="A79" s="210" t="s">
        <v>4612</v>
      </c>
      <c r="B79" s="211" t="s">
        <v>970</v>
      </c>
      <c r="C79" s="212" t="s">
        <v>170</v>
      </c>
      <c r="D79" s="215" t="s">
        <v>971</v>
      </c>
      <c r="E79" s="212" t="s">
        <v>898</v>
      </c>
      <c r="F79" s="212" t="s">
        <v>170</v>
      </c>
      <c r="G79" s="215" t="s">
        <v>972</v>
      </c>
      <c r="H79" s="213">
        <f>IF(AND(ISBLANK('A5'!AK66),$I$79&lt;&gt;"Z"),"",'A5'!AK66)</f>
        <v>0</v>
      </c>
      <c r="I79" s="213" t="str">
        <f>IF(ISBLANK('A5'!AL66),"",'A5'!AL66)</f>
        <v/>
      </c>
      <c r="J79" s="214" t="s">
        <v>898</v>
      </c>
      <c r="K79" s="213">
        <f>IF(AND(ISBLANK('A5'!AK65),$L$79&lt;&gt;"Z"),"",'A5'!AK65)</f>
        <v>0</v>
      </c>
      <c r="L79" s="213" t="str">
        <f>IF(ISBLANK('A5'!AL65),"",'A5'!AL65)</f>
        <v/>
      </c>
      <c r="M79" s="133" t="str">
        <f t="shared" si="4"/>
        <v>OK</v>
      </c>
      <c r="N79" s="134"/>
    </row>
    <row r="80" spans="1:14" x14ac:dyDescent="0.25">
      <c r="A80" s="210" t="s">
        <v>4612</v>
      </c>
      <c r="B80" s="211" t="s">
        <v>973</v>
      </c>
      <c r="C80" s="212" t="s">
        <v>170</v>
      </c>
      <c r="D80" s="215" t="s">
        <v>974</v>
      </c>
      <c r="E80" s="212" t="s">
        <v>898</v>
      </c>
      <c r="F80" s="212" t="s">
        <v>170</v>
      </c>
      <c r="G80" s="215" t="s">
        <v>975</v>
      </c>
      <c r="H80" s="213">
        <f>IF(AND(ISBLANK('A5'!AN66),$I$80&lt;&gt;"Z"),"",'A5'!AN66)</f>
        <v>0</v>
      </c>
      <c r="I80" s="213" t="str">
        <f>IF(ISBLANK('A5'!AO66),"",'A5'!AO66)</f>
        <v/>
      </c>
      <c r="J80" s="214" t="s">
        <v>898</v>
      </c>
      <c r="K80" s="213">
        <f>IF(AND(ISBLANK('A5'!AN65),$L$80&lt;&gt;"Z"),"",'A5'!AN65)</f>
        <v>0</v>
      </c>
      <c r="L80" s="213" t="str">
        <f>IF(ISBLANK('A5'!AO65),"",'A5'!AO65)</f>
        <v/>
      </c>
      <c r="M80" s="133" t="str">
        <f t="shared" si="4"/>
        <v>OK</v>
      </c>
      <c r="N80" s="134"/>
    </row>
    <row r="81" spans="1:14" x14ac:dyDescent="0.25">
      <c r="A81" s="210" t="s">
        <v>4612</v>
      </c>
      <c r="B81" s="211" t="s">
        <v>976</v>
      </c>
      <c r="C81" s="212" t="s">
        <v>170</v>
      </c>
      <c r="D81" s="215" t="s">
        <v>977</v>
      </c>
      <c r="E81" s="212" t="s">
        <v>898</v>
      </c>
      <c r="F81" s="212" t="s">
        <v>170</v>
      </c>
      <c r="G81" s="215" t="s">
        <v>978</v>
      </c>
      <c r="H81" s="213">
        <f>IF(AND(ISBLANK('A5'!AQ66),$I$81&lt;&gt;"Z"),"",'A5'!AQ66)</f>
        <v>0</v>
      </c>
      <c r="I81" s="213" t="str">
        <f>IF(ISBLANK('A5'!AR66),"",'A5'!AR66)</f>
        <v/>
      </c>
      <c r="J81" s="214" t="s">
        <v>898</v>
      </c>
      <c r="K81" s="213">
        <f>IF(AND(ISBLANK('A5'!AQ65),$L$81&lt;&gt;"Z"),"",'A5'!AQ65)</f>
        <v>0</v>
      </c>
      <c r="L81" s="213" t="str">
        <f>IF(ISBLANK('A5'!AR65),"",'A5'!AR65)</f>
        <v/>
      </c>
      <c r="M81" s="133" t="str">
        <f t="shared" si="4"/>
        <v>OK</v>
      </c>
      <c r="N81" s="134"/>
    </row>
    <row r="82" spans="1:14" x14ac:dyDescent="0.25">
      <c r="A82" s="210" t="s">
        <v>4612</v>
      </c>
      <c r="B82" s="211" t="s">
        <v>1004</v>
      </c>
      <c r="C82" s="212" t="s">
        <v>170</v>
      </c>
      <c r="D82" s="215" t="s">
        <v>1005</v>
      </c>
      <c r="E82" s="212" t="s">
        <v>898</v>
      </c>
      <c r="F82" s="212" t="s">
        <v>170</v>
      </c>
      <c r="G82" s="215" t="s">
        <v>896</v>
      </c>
      <c r="H82" s="213">
        <f>IF(AND(ISBLANK('A5'!AT66),$I$82&lt;&gt;"Z"),"",'A5'!AT66)</f>
        <v>0</v>
      </c>
      <c r="I82" s="213" t="str">
        <f>IF(ISBLANK('A5'!AU66),"",'A5'!AU66)</f>
        <v/>
      </c>
      <c r="J82" s="214" t="s">
        <v>898</v>
      </c>
      <c r="K82" s="213">
        <f>IF(AND(ISBLANK('A5'!AT65),$L$82&lt;&gt;"Z"),"",'A5'!AT65)</f>
        <v>0</v>
      </c>
      <c r="L82" s="213" t="str">
        <f>IF(ISBLANK('A5'!AU65),"",'A5'!AU65)</f>
        <v/>
      </c>
      <c r="M82" s="133" t="str">
        <f t="shared" ref="M82" si="6">IF(OR(AND(I82="M",AND(L82&lt;&gt;"M",L82&lt;&gt;"X")),AND(I82="X",AND(L82&lt;&gt;"M",L82&lt;&gt;"X",L82&lt;&gt;"W",NOT(AND(AND(ISNUMBER(K82),K82&gt;0),L82="")))),AND(H82=0,ISNUMBER(H82),I82="",L82="Z"),AND(K82="",L82="",AND(OR(ISNUMBER(H82),I82="Z"),OR(AND(H82=0,I82=""),H82=0,H82=""))),AND(OR(L82="",L82="Z"),OR(AND(I82="",H82&lt;&gt;""),I82="W"),OR(NOT(ISNUMBER(K82)),AND(ISNUMBER(H82),K82&lt;H82))),AND(OR(I82="",I82="W"),OR(L82="",L82="W"),AND(ISNUMBER(H82),K82&lt;H82))),"Check","OK")</f>
        <v>OK</v>
      </c>
      <c r="N82" s="134"/>
    </row>
    <row r="83" spans="1:14" x14ac:dyDescent="0.25">
      <c r="A83" s="210" t="s">
        <v>4612</v>
      </c>
      <c r="B83" s="211" t="s">
        <v>979</v>
      </c>
      <c r="C83" s="212" t="s">
        <v>170</v>
      </c>
      <c r="D83" s="215" t="s">
        <v>980</v>
      </c>
      <c r="E83" s="212" t="s">
        <v>898</v>
      </c>
      <c r="F83" s="212" t="s">
        <v>170</v>
      </c>
      <c r="G83" s="215" t="s">
        <v>926</v>
      </c>
      <c r="H83" s="213">
        <f>IF(AND(ISBLANK('A5'!V93),$I$83&lt;&gt;"Z"),"",'A5'!V93)</f>
        <v>0</v>
      </c>
      <c r="I83" s="213" t="str">
        <f>IF(ISBLANK('A5'!W93),"",'A5'!W93)</f>
        <v/>
      </c>
      <c r="J83" s="214" t="s">
        <v>898</v>
      </c>
      <c r="K83" s="213">
        <f>IF(AND(ISBLANK('A5'!V92),$L$83&lt;&gt;"Z"),"",'A5'!V92)</f>
        <v>0</v>
      </c>
      <c r="L83" s="213" t="str">
        <f>IF(ISBLANK('A5'!W92),"",'A5'!W92)</f>
        <v/>
      </c>
      <c r="M83" s="133" t="str">
        <f t="shared" si="4"/>
        <v>OK</v>
      </c>
      <c r="N83" s="134"/>
    </row>
    <row r="84" spans="1:14" x14ac:dyDescent="0.25">
      <c r="A84" s="210" t="s">
        <v>4612</v>
      </c>
      <c r="B84" s="211" t="s">
        <v>981</v>
      </c>
      <c r="C84" s="212" t="s">
        <v>170</v>
      </c>
      <c r="D84" s="215" t="s">
        <v>982</v>
      </c>
      <c r="E84" s="212" t="s">
        <v>898</v>
      </c>
      <c r="F84" s="212" t="s">
        <v>170</v>
      </c>
      <c r="G84" s="215" t="s">
        <v>983</v>
      </c>
      <c r="H84" s="213">
        <f>IF(AND(ISBLANK('A5'!Y93),$I$84&lt;&gt;"Z"),"",'A5'!Y93)</f>
        <v>0</v>
      </c>
      <c r="I84" s="213" t="str">
        <f>IF(ISBLANK('A5'!Z93),"",'A5'!Z93)</f>
        <v/>
      </c>
      <c r="J84" s="214" t="s">
        <v>898</v>
      </c>
      <c r="K84" s="213">
        <f>IF(AND(ISBLANK('A5'!Y92),$L$84&lt;&gt;"Z"),"",'A5'!Y92)</f>
        <v>0</v>
      </c>
      <c r="L84" s="213" t="str">
        <f>IF(ISBLANK('A5'!Z92),"",'A5'!Z92)</f>
        <v/>
      </c>
      <c r="M84" s="133" t="str">
        <f t="shared" si="4"/>
        <v>OK</v>
      </c>
      <c r="N84" s="134"/>
    </row>
    <row r="85" spans="1:14" x14ac:dyDescent="0.25">
      <c r="A85" s="210" t="s">
        <v>4612</v>
      </c>
      <c r="B85" s="211" t="s">
        <v>984</v>
      </c>
      <c r="C85" s="212" t="s">
        <v>170</v>
      </c>
      <c r="D85" s="215" t="s">
        <v>985</v>
      </c>
      <c r="E85" s="212" t="s">
        <v>898</v>
      </c>
      <c r="F85" s="212" t="s">
        <v>170</v>
      </c>
      <c r="G85" s="215" t="s">
        <v>986</v>
      </c>
      <c r="H85" s="213">
        <f>IF(AND(ISBLANK('A5'!AB93),$I$85&lt;&gt;"Z"),"",'A5'!AB93)</f>
        <v>0</v>
      </c>
      <c r="I85" s="213" t="str">
        <f>IF(ISBLANK('A5'!AC93),"",'A5'!AC93)</f>
        <v/>
      </c>
      <c r="J85" s="214" t="s">
        <v>898</v>
      </c>
      <c r="K85" s="213">
        <f>IF(AND(ISBLANK('A5'!AB92),$L$85&lt;&gt;"Z"),"",'A5'!AB92)</f>
        <v>0</v>
      </c>
      <c r="L85" s="213" t="str">
        <f>IF(ISBLANK('A5'!AC92),"",'A5'!AC92)</f>
        <v/>
      </c>
      <c r="M85" s="133" t="str">
        <f t="shared" si="4"/>
        <v>OK</v>
      </c>
      <c r="N85" s="134"/>
    </row>
    <row r="86" spans="1:14" x14ac:dyDescent="0.25">
      <c r="A86" s="210" t="s">
        <v>4612</v>
      </c>
      <c r="B86" s="211" t="s">
        <v>987</v>
      </c>
      <c r="C86" s="212" t="s">
        <v>170</v>
      </c>
      <c r="D86" s="215" t="s">
        <v>988</v>
      </c>
      <c r="E86" s="212" t="s">
        <v>898</v>
      </c>
      <c r="F86" s="212" t="s">
        <v>170</v>
      </c>
      <c r="G86" s="215" t="s">
        <v>989</v>
      </c>
      <c r="H86" s="213">
        <f>IF(AND(ISBLANK('A5'!AE93),$I$86&lt;&gt;"Z"),"",'A5'!AE93)</f>
        <v>0</v>
      </c>
      <c r="I86" s="213" t="str">
        <f>IF(ISBLANK('A5'!AF93),"",'A5'!AF93)</f>
        <v/>
      </c>
      <c r="J86" s="214" t="s">
        <v>898</v>
      </c>
      <c r="K86" s="213">
        <f>IF(AND(ISBLANK('A5'!AE92),$L$86&lt;&gt;"Z"),"",'A5'!AE92)</f>
        <v>0</v>
      </c>
      <c r="L86" s="213" t="str">
        <f>IF(ISBLANK('A5'!AF92),"",'A5'!AF92)</f>
        <v/>
      </c>
      <c r="M86" s="133" t="str">
        <f t="shared" si="4"/>
        <v>OK</v>
      </c>
      <c r="N86" s="134"/>
    </row>
    <row r="87" spans="1:14" x14ac:dyDescent="0.25">
      <c r="A87" s="210" t="s">
        <v>4612</v>
      </c>
      <c r="B87" s="211" t="s">
        <v>990</v>
      </c>
      <c r="C87" s="212" t="s">
        <v>170</v>
      </c>
      <c r="D87" s="215" t="s">
        <v>991</v>
      </c>
      <c r="E87" s="212" t="s">
        <v>898</v>
      </c>
      <c r="F87" s="212" t="s">
        <v>170</v>
      </c>
      <c r="G87" s="215" t="s">
        <v>992</v>
      </c>
      <c r="H87" s="213">
        <f>IF(AND(ISBLANK('A5'!AH93),$I$87&lt;&gt;"Z"),"",'A5'!AH93)</f>
        <v>0</v>
      </c>
      <c r="I87" s="213" t="str">
        <f>IF(ISBLANK('A5'!AI93),"",'A5'!AI93)</f>
        <v/>
      </c>
      <c r="J87" s="214" t="s">
        <v>898</v>
      </c>
      <c r="K87" s="213">
        <f>IF(AND(ISBLANK('A5'!AH92),$L$87&lt;&gt;"Z"),"",'A5'!AH92)</f>
        <v>0</v>
      </c>
      <c r="L87" s="213" t="str">
        <f>IF(ISBLANK('A5'!AI92),"",'A5'!AI92)</f>
        <v/>
      </c>
      <c r="M87" s="133" t="str">
        <f t="shared" si="4"/>
        <v>OK</v>
      </c>
      <c r="N87" s="134"/>
    </row>
    <row r="88" spans="1:14" x14ac:dyDescent="0.25">
      <c r="A88" s="210" t="s">
        <v>4612</v>
      </c>
      <c r="B88" s="211" t="s">
        <v>993</v>
      </c>
      <c r="C88" s="212" t="s">
        <v>170</v>
      </c>
      <c r="D88" s="215" t="s">
        <v>994</v>
      </c>
      <c r="E88" s="212" t="s">
        <v>898</v>
      </c>
      <c r="F88" s="212" t="s">
        <v>170</v>
      </c>
      <c r="G88" s="215" t="s">
        <v>995</v>
      </c>
      <c r="H88" s="213">
        <f>IF(AND(ISBLANK('A5'!AK93),$I$88&lt;&gt;"Z"),"",'A5'!AK93)</f>
        <v>0</v>
      </c>
      <c r="I88" s="213" t="str">
        <f>IF(ISBLANK('A5'!AL93),"",'A5'!AL93)</f>
        <v/>
      </c>
      <c r="J88" s="214" t="s">
        <v>898</v>
      </c>
      <c r="K88" s="213">
        <f>IF(AND(ISBLANK('A5'!AK92),$L$88&lt;&gt;"Z"),"",'A5'!AK92)</f>
        <v>0</v>
      </c>
      <c r="L88" s="213" t="str">
        <f>IF(ISBLANK('A5'!AL92),"",'A5'!AL92)</f>
        <v/>
      </c>
      <c r="M88" s="133" t="str">
        <f t="shared" si="4"/>
        <v>OK</v>
      </c>
      <c r="N88" s="134"/>
    </row>
    <row r="89" spans="1:14" x14ac:dyDescent="0.25">
      <c r="A89" s="210" t="s">
        <v>4612</v>
      </c>
      <c r="B89" s="211" t="s">
        <v>996</v>
      </c>
      <c r="C89" s="212" t="s">
        <v>170</v>
      </c>
      <c r="D89" s="215" t="s">
        <v>997</v>
      </c>
      <c r="E89" s="212" t="s">
        <v>898</v>
      </c>
      <c r="F89" s="212" t="s">
        <v>170</v>
      </c>
      <c r="G89" s="215" t="s">
        <v>998</v>
      </c>
      <c r="H89" s="213">
        <f>IF(AND(ISBLANK('A5'!AN93),$I$89&lt;&gt;"Z"),"",'A5'!AN93)</f>
        <v>0</v>
      </c>
      <c r="I89" s="213" t="str">
        <f>IF(ISBLANK('A5'!AO93),"",'A5'!AO93)</f>
        <v/>
      </c>
      <c r="J89" s="214" t="s">
        <v>898</v>
      </c>
      <c r="K89" s="213">
        <f>IF(AND(ISBLANK('A5'!AN92),$L$89&lt;&gt;"Z"),"",'A5'!AN92)</f>
        <v>0</v>
      </c>
      <c r="L89" s="213" t="str">
        <f>IF(ISBLANK('A5'!AO92),"",'A5'!AO92)</f>
        <v/>
      </c>
      <c r="M89" s="133" t="str">
        <f t="shared" si="4"/>
        <v>OK</v>
      </c>
      <c r="N89" s="134"/>
    </row>
    <row r="90" spans="1:14" x14ac:dyDescent="0.25">
      <c r="A90" s="210" t="s">
        <v>4612</v>
      </c>
      <c r="B90" s="211" t="s">
        <v>999</v>
      </c>
      <c r="C90" s="212" t="s">
        <v>170</v>
      </c>
      <c r="D90" s="215" t="s">
        <v>1000</v>
      </c>
      <c r="E90" s="212" t="s">
        <v>898</v>
      </c>
      <c r="F90" s="212" t="s">
        <v>170</v>
      </c>
      <c r="G90" s="215" t="s">
        <v>1001</v>
      </c>
      <c r="H90" s="213">
        <f>IF(AND(ISBLANK('A5'!AQ93),$I$90&lt;&gt;"Z"),"",'A5'!AQ93)</f>
        <v>0</v>
      </c>
      <c r="I90" s="213" t="str">
        <f>IF(ISBLANK('A5'!AR93),"",'A5'!AR93)</f>
        <v/>
      </c>
      <c r="J90" s="214" t="s">
        <v>898</v>
      </c>
      <c r="K90" s="213">
        <f>IF(AND(ISBLANK('A5'!AQ92),$L$90&lt;&gt;"Z"),"",'A5'!AQ92)</f>
        <v>0</v>
      </c>
      <c r="L90" s="213" t="str">
        <f>IF(ISBLANK('A5'!AR92),"",'A5'!AR92)</f>
        <v/>
      </c>
      <c r="M90" s="133" t="str">
        <f t="shared" si="4"/>
        <v>OK</v>
      </c>
      <c r="N90" s="134"/>
    </row>
    <row r="91" spans="1:14" x14ac:dyDescent="0.25">
      <c r="A91" s="210" t="s">
        <v>4612</v>
      </c>
      <c r="B91" s="211" t="s">
        <v>1076</v>
      </c>
      <c r="C91" s="212" t="s">
        <v>170</v>
      </c>
      <c r="D91" s="215" t="s">
        <v>1006</v>
      </c>
      <c r="E91" s="212" t="s">
        <v>898</v>
      </c>
      <c r="F91" s="212" t="s">
        <v>170</v>
      </c>
      <c r="G91" s="215" t="s">
        <v>897</v>
      </c>
      <c r="H91" s="213">
        <f>IF(AND(ISBLANK('A5'!AT93),$I$91&lt;&gt;"Z"),"",'A5'!AT93)</f>
        <v>0</v>
      </c>
      <c r="I91" s="213" t="str">
        <f>IF(ISBLANK('A5'!AU93),"",'A5'!AU93)</f>
        <v/>
      </c>
      <c r="J91" s="214" t="s">
        <v>898</v>
      </c>
      <c r="K91" s="213">
        <f>IF(AND(ISBLANK('A5'!AT92),$L$91&lt;&gt;"Z"),"",'A5'!AT92)</f>
        <v>0</v>
      </c>
      <c r="L91" s="213" t="str">
        <f>IF(ISBLANK('A5'!AU92),"",'A5'!AU92)</f>
        <v/>
      </c>
      <c r="M91" s="133" t="str">
        <f t="shared" ref="M91" si="7">IF(OR(AND(I91="M",AND(L91&lt;&gt;"M",L91&lt;&gt;"X")),AND(I91="X",AND(L91&lt;&gt;"M",L91&lt;&gt;"X",L91&lt;&gt;"W",NOT(AND(AND(ISNUMBER(K91),K91&gt;0),L91="")))),AND(H91=0,ISNUMBER(H91),I91="",L91="Z"),AND(K91="",L91="",AND(OR(ISNUMBER(H91),I91="Z"),OR(AND(H91=0,I91=""),H91=0,H91=""))),AND(OR(L91="",L91="Z"),OR(AND(I91="",H91&lt;&gt;""),I91="W"),OR(NOT(ISNUMBER(K91)),AND(ISNUMBER(H91),K91&lt;H91))),AND(OR(I91="",I91="W"),OR(L91="",L91="W"),AND(ISNUMBER(H91),K91&lt;H91))),"Check","OK")</f>
        <v>OK</v>
      </c>
      <c r="N91" s="134"/>
    </row>
    <row r="92" spans="1:14" x14ac:dyDescent="0.25">
      <c r="A92" s="210" t="s">
        <v>4612</v>
      </c>
      <c r="B92" s="211" t="s">
        <v>1007</v>
      </c>
      <c r="C92" s="212" t="s">
        <v>171</v>
      </c>
      <c r="D92" s="215" t="s">
        <v>1008</v>
      </c>
      <c r="E92" s="212" t="s">
        <v>898</v>
      </c>
      <c r="F92" s="212" t="s">
        <v>171</v>
      </c>
      <c r="G92" s="215" t="s">
        <v>918</v>
      </c>
      <c r="H92" s="213">
        <f>IF(AND(ISBLANK('A6'!V33),$I$92&lt;&gt;"Z"),"",'A6'!V33)</f>
        <v>0</v>
      </c>
      <c r="I92" s="213" t="str">
        <f>IF(ISBLANK('A6'!W33),"",'A6'!W33)</f>
        <v/>
      </c>
      <c r="J92" s="214" t="s">
        <v>898</v>
      </c>
      <c r="K92" s="213">
        <f>IF(AND(ISBLANK('A6'!V32),$L$92&lt;&gt;"Z"),"",'A6'!V32)</f>
        <v>0</v>
      </c>
      <c r="L92" s="213" t="str">
        <f>IF(ISBLANK('A6'!W32),"",'A6'!W32)</f>
        <v/>
      </c>
      <c r="M92" s="133" t="str">
        <f t="shared" si="4"/>
        <v>OK</v>
      </c>
      <c r="N92" s="134"/>
    </row>
    <row r="93" spans="1:14" x14ac:dyDescent="0.25">
      <c r="A93" s="210" t="s">
        <v>4612</v>
      </c>
      <c r="B93" s="211" t="s">
        <v>1009</v>
      </c>
      <c r="C93" s="212" t="s">
        <v>171</v>
      </c>
      <c r="D93" s="215" t="s">
        <v>1010</v>
      </c>
      <c r="E93" s="212" t="s">
        <v>898</v>
      </c>
      <c r="F93" s="212" t="s">
        <v>171</v>
      </c>
      <c r="G93" s="215" t="s">
        <v>927</v>
      </c>
      <c r="H93" s="213">
        <f>IF(AND(ISBLANK('A6'!Y33),$I$93&lt;&gt;"Z"),"",'A6'!Y33)</f>
        <v>0</v>
      </c>
      <c r="I93" s="213" t="str">
        <f>IF(ISBLANK('A6'!Z33),"",'A6'!Z33)</f>
        <v/>
      </c>
      <c r="J93" s="214" t="s">
        <v>898</v>
      </c>
      <c r="K93" s="213">
        <f>IF(AND(ISBLANK('A6'!Y32),$L$93&lt;&gt;"Z"),"",'A6'!Y32)</f>
        <v>0</v>
      </c>
      <c r="L93" s="213" t="str">
        <f>IF(ISBLANK('A6'!Z32),"",'A6'!Z32)</f>
        <v/>
      </c>
      <c r="M93" s="133" t="str">
        <f t="shared" si="4"/>
        <v>OK</v>
      </c>
      <c r="N93" s="134"/>
    </row>
    <row r="94" spans="1:14" x14ac:dyDescent="0.25">
      <c r="A94" s="210" t="s">
        <v>4612</v>
      </c>
      <c r="B94" s="211" t="s">
        <v>1011</v>
      </c>
      <c r="C94" s="212" t="s">
        <v>171</v>
      </c>
      <c r="D94" s="215" t="s">
        <v>1012</v>
      </c>
      <c r="E94" s="212" t="s">
        <v>898</v>
      </c>
      <c r="F94" s="212" t="s">
        <v>171</v>
      </c>
      <c r="G94" s="215" t="s">
        <v>1013</v>
      </c>
      <c r="H94" s="213">
        <f>IF(AND(ISBLANK('A6'!AB33),$I$94&lt;&gt;"Z"),"",'A6'!AB33)</f>
        <v>0</v>
      </c>
      <c r="I94" s="213" t="str">
        <f>IF(ISBLANK('A6'!AC33),"",'A6'!AC33)</f>
        <v/>
      </c>
      <c r="J94" s="214" t="s">
        <v>898</v>
      </c>
      <c r="K94" s="213">
        <f>IF(AND(ISBLANK('A6'!AB32),$L$94&lt;&gt;"Z"),"",'A6'!AB32)</f>
        <v>0</v>
      </c>
      <c r="L94" s="213" t="str">
        <f>IF(ISBLANK('A6'!AC32),"",'A6'!AC32)</f>
        <v/>
      </c>
      <c r="M94" s="133" t="str">
        <f t="shared" si="4"/>
        <v>OK</v>
      </c>
      <c r="N94" s="134"/>
    </row>
    <row r="95" spans="1:14" x14ac:dyDescent="0.25">
      <c r="A95" s="210" t="s">
        <v>4612</v>
      </c>
      <c r="B95" s="211" t="s">
        <v>1014</v>
      </c>
      <c r="C95" s="212" t="s">
        <v>171</v>
      </c>
      <c r="D95" s="215" t="s">
        <v>1015</v>
      </c>
      <c r="E95" s="212" t="s">
        <v>898</v>
      </c>
      <c r="F95" s="212" t="s">
        <v>171</v>
      </c>
      <c r="G95" s="215" t="s">
        <v>1016</v>
      </c>
      <c r="H95" s="213">
        <f>IF(AND(ISBLANK('A6'!AE33),$I$95&lt;&gt;"Z"),"",'A6'!AE33)</f>
        <v>0</v>
      </c>
      <c r="I95" s="213" t="str">
        <f>IF(ISBLANK('A6'!AF33),"",'A6'!AF33)</f>
        <v/>
      </c>
      <c r="J95" s="214" t="s">
        <v>898</v>
      </c>
      <c r="K95" s="213">
        <f>IF(AND(ISBLANK('A6'!AE32),$L$95&lt;&gt;"Z"),"",'A6'!AE32)</f>
        <v>0</v>
      </c>
      <c r="L95" s="213" t="str">
        <f>IF(ISBLANK('A6'!AF32),"",'A6'!AF32)</f>
        <v/>
      </c>
      <c r="M95" s="133" t="str">
        <f t="shared" si="4"/>
        <v>OK</v>
      </c>
      <c r="N95" s="134"/>
    </row>
    <row r="96" spans="1:14" x14ac:dyDescent="0.25">
      <c r="A96" s="210" t="s">
        <v>4612</v>
      </c>
      <c r="B96" s="211" t="s">
        <v>1017</v>
      </c>
      <c r="C96" s="212" t="s">
        <v>171</v>
      </c>
      <c r="D96" s="215" t="s">
        <v>1018</v>
      </c>
      <c r="E96" s="212" t="s">
        <v>898</v>
      </c>
      <c r="F96" s="212" t="s">
        <v>171</v>
      </c>
      <c r="G96" s="215" t="s">
        <v>1019</v>
      </c>
      <c r="H96" s="213">
        <f>IF(AND(ISBLANK('A6'!AH33),$I$96&lt;&gt;"Z"),"",'A6'!AH33)</f>
        <v>0</v>
      </c>
      <c r="I96" s="213" t="str">
        <f>IF(ISBLANK('A6'!AI33),"",'A6'!AI33)</f>
        <v/>
      </c>
      <c r="J96" s="214" t="s">
        <v>898</v>
      </c>
      <c r="K96" s="213">
        <f>IF(AND(ISBLANK('A6'!AH32),$L$96&lt;&gt;"Z"),"",'A6'!AH32)</f>
        <v>0</v>
      </c>
      <c r="L96" s="213" t="str">
        <f>IF(ISBLANK('A6'!AI32),"",'A6'!AI32)</f>
        <v/>
      </c>
      <c r="M96" s="133" t="str">
        <f t="shared" si="4"/>
        <v>OK</v>
      </c>
      <c r="N96" s="134"/>
    </row>
    <row r="97" spans="1:14" x14ac:dyDescent="0.25">
      <c r="A97" s="210" t="s">
        <v>4612</v>
      </c>
      <c r="B97" s="211" t="s">
        <v>1020</v>
      </c>
      <c r="C97" s="212" t="s">
        <v>171</v>
      </c>
      <c r="D97" s="215" t="s">
        <v>1021</v>
      </c>
      <c r="E97" s="212" t="s">
        <v>898</v>
      </c>
      <c r="F97" s="212" t="s">
        <v>171</v>
      </c>
      <c r="G97" s="215" t="s">
        <v>1022</v>
      </c>
      <c r="H97" s="213">
        <f>IF(AND(ISBLANK('A6'!AK33),$I$97&lt;&gt;"Z"),"",'A6'!AK33)</f>
        <v>0</v>
      </c>
      <c r="I97" s="213" t="str">
        <f>IF(ISBLANK('A6'!AL33),"",'A6'!AL33)</f>
        <v/>
      </c>
      <c r="J97" s="214" t="s">
        <v>898</v>
      </c>
      <c r="K97" s="213">
        <f>IF(AND(ISBLANK('A6'!AK32),$L$97&lt;&gt;"Z"),"",'A6'!AK32)</f>
        <v>0</v>
      </c>
      <c r="L97" s="213" t="str">
        <f>IF(ISBLANK('A6'!AL32),"",'A6'!AL32)</f>
        <v/>
      </c>
      <c r="M97" s="133" t="str">
        <f t="shared" si="4"/>
        <v>OK</v>
      </c>
      <c r="N97" s="134"/>
    </row>
    <row r="98" spans="1:14" x14ac:dyDescent="0.25">
      <c r="A98" s="210" t="s">
        <v>4612</v>
      </c>
      <c r="B98" s="211" t="s">
        <v>1023</v>
      </c>
      <c r="C98" s="212" t="s">
        <v>171</v>
      </c>
      <c r="D98" s="215" t="s">
        <v>1024</v>
      </c>
      <c r="E98" s="212" t="s">
        <v>898</v>
      </c>
      <c r="F98" s="212" t="s">
        <v>171</v>
      </c>
      <c r="G98" s="215" t="s">
        <v>1025</v>
      </c>
      <c r="H98" s="213">
        <f>IF(AND(ISBLANK('A6'!AN33),$I$98&lt;&gt;"Z"),"",'A6'!AN33)</f>
        <v>0</v>
      </c>
      <c r="I98" s="213" t="str">
        <f>IF(ISBLANK('A6'!AO33),"",'A6'!AO33)</f>
        <v/>
      </c>
      <c r="J98" s="214" t="s">
        <v>898</v>
      </c>
      <c r="K98" s="213">
        <f>IF(AND(ISBLANK('A6'!AN32),$L$98&lt;&gt;"Z"),"",'A6'!AN32)</f>
        <v>0</v>
      </c>
      <c r="L98" s="213" t="str">
        <f>IF(ISBLANK('A6'!AO32),"",'A6'!AO32)</f>
        <v/>
      </c>
      <c r="M98" s="133" t="str">
        <f t="shared" si="4"/>
        <v>OK</v>
      </c>
      <c r="N98" s="134"/>
    </row>
    <row r="99" spans="1:14" x14ac:dyDescent="0.25">
      <c r="A99" s="210" t="s">
        <v>4612</v>
      </c>
      <c r="B99" s="211" t="s">
        <v>1026</v>
      </c>
      <c r="C99" s="212" t="s">
        <v>171</v>
      </c>
      <c r="D99" s="215" t="s">
        <v>1027</v>
      </c>
      <c r="E99" s="212" t="s">
        <v>898</v>
      </c>
      <c r="F99" s="212" t="s">
        <v>171</v>
      </c>
      <c r="G99" s="215" t="s">
        <v>907</v>
      </c>
      <c r="H99" s="213">
        <f>IF(AND(ISBLANK('A6'!AQ33),$I$99&lt;&gt;"Z"),"",'A6'!AQ33)</f>
        <v>0</v>
      </c>
      <c r="I99" s="213" t="str">
        <f>IF(ISBLANK('A6'!AR33),"",'A6'!AR33)</f>
        <v/>
      </c>
      <c r="J99" s="214" t="s">
        <v>898</v>
      </c>
      <c r="K99" s="213">
        <f>IF(AND(ISBLANK('A6'!AQ32),$L$99&lt;&gt;"Z"),"",'A6'!AQ32)</f>
        <v>0</v>
      </c>
      <c r="L99" s="213" t="str">
        <f>IF(ISBLANK('A6'!AR32),"",'A6'!AR32)</f>
        <v/>
      </c>
      <c r="M99" s="133" t="str">
        <f t="shared" si="4"/>
        <v>OK</v>
      </c>
      <c r="N99" s="134"/>
    </row>
    <row r="100" spans="1:14" x14ac:dyDescent="0.25">
      <c r="A100" s="210" t="s">
        <v>4612</v>
      </c>
      <c r="B100" s="211" t="s">
        <v>1028</v>
      </c>
      <c r="C100" s="212" t="s">
        <v>171</v>
      </c>
      <c r="D100" s="215" t="s">
        <v>1029</v>
      </c>
      <c r="E100" s="212" t="s">
        <v>898</v>
      </c>
      <c r="F100" s="212" t="s">
        <v>171</v>
      </c>
      <c r="G100" s="215" t="s">
        <v>910</v>
      </c>
      <c r="H100" s="213">
        <f>IF(AND(ISBLANK('A6'!AT33),$I$100&lt;&gt;"Z"),"",'A6'!AT33)</f>
        <v>0</v>
      </c>
      <c r="I100" s="213" t="str">
        <f>IF(ISBLANK('A6'!AU33),"",'A6'!AU33)</f>
        <v/>
      </c>
      <c r="J100" s="214" t="s">
        <v>898</v>
      </c>
      <c r="K100" s="213">
        <f>IF(AND(ISBLANK('A6'!AT32),$L$100&lt;&gt;"Z"),"",'A6'!AT32)</f>
        <v>0</v>
      </c>
      <c r="L100" s="213" t="str">
        <f>IF(ISBLANK('A6'!AU32),"",'A6'!AU32)</f>
        <v/>
      </c>
      <c r="M100" s="133" t="str">
        <f t="shared" si="4"/>
        <v>OK</v>
      </c>
      <c r="N100" s="134"/>
    </row>
    <row r="101" spans="1:14" x14ac:dyDescent="0.25">
      <c r="A101" s="210" t="s">
        <v>4612</v>
      </c>
      <c r="B101" s="211" t="s">
        <v>1030</v>
      </c>
      <c r="C101" s="212" t="s">
        <v>171</v>
      </c>
      <c r="D101" s="215" t="s">
        <v>1031</v>
      </c>
      <c r="E101" s="212" t="s">
        <v>898</v>
      </c>
      <c r="F101" s="212" t="s">
        <v>171</v>
      </c>
      <c r="G101" s="215" t="s">
        <v>919</v>
      </c>
      <c r="H101" s="213">
        <f>IF(AND(ISBLANK('A6'!V54),$I$101&lt;&gt;"Z"),"",'A6'!V54)</f>
        <v>0</v>
      </c>
      <c r="I101" s="213" t="str">
        <f>IF(ISBLANK('A6'!W54),"",'A6'!W54)</f>
        <v/>
      </c>
      <c r="J101" s="214" t="s">
        <v>898</v>
      </c>
      <c r="K101" s="213">
        <f>IF(AND(ISBLANK('A6'!V53),$L$101&lt;&gt;"Z"),"",'A6'!V53)</f>
        <v>0</v>
      </c>
      <c r="L101" s="213" t="str">
        <f>IF(ISBLANK('A6'!W53),"",'A6'!W53)</f>
        <v/>
      </c>
      <c r="M101" s="133" t="str">
        <f t="shared" si="4"/>
        <v>OK</v>
      </c>
      <c r="N101" s="134"/>
    </row>
    <row r="102" spans="1:14" x14ac:dyDescent="0.25">
      <c r="A102" s="210" t="s">
        <v>4612</v>
      </c>
      <c r="B102" s="211" t="s">
        <v>1032</v>
      </c>
      <c r="C102" s="212" t="s">
        <v>171</v>
      </c>
      <c r="D102" s="215" t="s">
        <v>1033</v>
      </c>
      <c r="E102" s="212" t="s">
        <v>898</v>
      </c>
      <c r="F102" s="212" t="s">
        <v>171</v>
      </c>
      <c r="G102" s="215" t="s">
        <v>928</v>
      </c>
      <c r="H102" s="213">
        <f>IF(AND(ISBLANK('A6'!Y54),$I$102&lt;&gt;"Z"),"",'A6'!Y54)</f>
        <v>0</v>
      </c>
      <c r="I102" s="213" t="str">
        <f>IF(ISBLANK('A6'!Z54),"",'A6'!Z54)</f>
        <v/>
      </c>
      <c r="J102" s="214" t="s">
        <v>898</v>
      </c>
      <c r="K102" s="213">
        <f>IF(AND(ISBLANK('A6'!Y53),$L$102&lt;&gt;"Z"),"",'A6'!Y53)</f>
        <v>0</v>
      </c>
      <c r="L102" s="213" t="str">
        <f>IF(ISBLANK('A6'!Z53),"",'A6'!Z53)</f>
        <v/>
      </c>
      <c r="M102" s="133" t="str">
        <f t="shared" si="4"/>
        <v>OK</v>
      </c>
      <c r="N102" s="134"/>
    </row>
    <row r="103" spans="1:14" x14ac:dyDescent="0.25">
      <c r="A103" s="210" t="s">
        <v>4612</v>
      </c>
      <c r="B103" s="211" t="s">
        <v>1034</v>
      </c>
      <c r="C103" s="212" t="s">
        <v>171</v>
      </c>
      <c r="D103" s="215" t="s">
        <v>1035</v>
      </c>
      <c r="E103" s="212" t="s">
        <v>898</v>
      </c>
      <c r="F103" s="212" t="s">
        <v>171</v>
      </c>
      <c r="G103" s="215" t="s">
        <v>1036</v>
      </c>
      <c r="H103" s="213">
        <f>IF(AND(ISBLANK('A6'!AB54),$I$103&lt;&gt;"Z"),"",'A6'!AB54)</f>
        <v>0</v>
      </c>
      <c r="I103" s="213" t="str">
        <f>IF(ISBLANK('A6'!AC54),"",'A6'!AC54)</f>
        <v/>
      </c>
      <c r="J103" s="214" t="s">
        <v>898</v>
      </c>
      <c r="K103" s="213">
        <f>IF(AND(ISBLANK('A6'!AB53),$L$103&lt;&gt;"Z"),"",'A6'!AB53)</f>
        <v>0</v>
      </c>
      <c r="L103" s="213" t="str">
        <f>IF(ISBLANK('A6'!AC53),"",'A6'!AC53)</f>
        <v/>
      </c>
      <c r="M103" s="133" t="str">
        <f t="shared" si="4"/>
        <v>OK</v>
      </c>
      <c r="N103" s="134"/>
    </row>
    <row r="104" spans="1:14" x14ac:dyDescent="0.25">
      <c r="A104" s="210" t="s">
        <v>4612</v>
      </c>
      <c r="B104" s="211" t="s">
        <v>1037</v>
      </c>
      <c r="C104" s="212" t="s">
        <v>171</v>
      </c>
      <c r="D104" s="215" t="s">
        <v>1038</v>
      </c>
      <c r="E104" s="212" t="s">
        <v>898</v>
      </c>
      <c r="F104" s="212" t="s">
        <v>171</v>
      </c>
      <c r="G104" s="215" t="s">
        <v>1039</v>
      </c>
      <c r="H104" s="213">
        <f>IF(AND(ISBLANK('A6'!AE54),$I$104&lt;&gt;"Z"),"",'A6'!AE54)</f>
        <v>0</v>
      </c>
      <c r="I104" s="213" t="str">
        <f>IF(ISBLANK('A6'!AF54),"",'A6'!AF54)</f>
        <v/>
      </c>
      <c r="J104" s="214" t="s">
        <v>898</v>
      </c>
      <c r="K104" s="213">
        <f>IF(AND(ISBLANK('A6'!AE53),$L$104&lt;&gt;"Z"),"",'A6'!AE53)</f>
        <v>0</v>
      </c>
      <c r="L104" s="213" t="str">
        <f>IF(ISBLANK('A6'!AF53),"",'A6'!AF53)</f>
        <v/>
      </c>
      <c r="M104" s="133" t="str">
        <f t="shared" si="4"/>
        <v>OK</v>
      </c>
      <c r="N104" s="134"/>
    </row>
    <row r="105" spans="1:14" x14ac:dyDescent="0.25">
      <c r="A105" s="210" t="s">
        <v>4612</v>
      </c>
      <c r="B105" s="211" t="s">
        <v>1040</v>
      </c>
      <c r="C105" s="212" t="s">
        <v>171</v>
      </c>
      <c r="D105" s="215" t="s">
        <v>1041</v>
      </c>
      <c r="E105" s="212" t="s">
        <v>898</v>
      </c>
      <c r="F105" s="212" t="s">
        <v>171</v>
      </c>
      <c r="G105" s="215" t="s">
        <v>1042</v>
      </c>
      <c r="H105" s="213">
        <f>IF(AND(ISBLANK('A6'!AH54),$I$105&lt;&gt;"Z"),"",'A6'!AH54)</f>
        <v>0</v>
      </c>
      <c r="I105" s="213" t="str">
        <f>IF(ISBLANK('A6'!AI54),"",'A6'!AI54)</f>
        <v/>
      </c>
      <c r="J105" s="214" t="s">
        <v>898</v>
      </c>
      <c r="K105" s="213">
        <f>IF(AND(ISBLANK('A6'!AH53),$L$105&lt;&gt;"Z"),"",'A6'!AH53)</f>
        <v>0</v>
      </c>
      <c r="L105" s="213" t="str">
        <f>IF(ISBLANK('A6'!AI53),"",'A6'!AI53)</f>
        <v/>
      </c>
      <c r="M105" s="133" t="str">
        <f t="shared" si="4"/>
        <v>OK</v>
      </c>
      <c r="N105" s="134"/>
    </row>
    <row r="106" spans="1:14" x14ac:dyDescent="0.25">
      <c r="A106" s="210" t="s">
        <v>4612</v>
      </c>
      <c r="B106" s="211" t="s">
        <v>1043</v>
      </c>
      <c r="C106" s="212" t="s">
        <v>171</v>
      </c>
      <c r="D106" s="215" t="s">
        <v>1044</v>
      </c>
      <c r="E106" s="212" t="s">
        <v>898</v>
      </c>
      <c r="F106" s="212" t="s">
        <v>171</v>
      </c>
      <c r="G106" s="215" t="s">
        <v>1045</v>
      </c>
      <c r="H106" s="213">
        <f>IF(AND(ISBLANK('A6'!AK54),$I$106&lt;&gt;"Z"),"",'A6'!AK54)</f>
        <v>0</v>
      </c>
      <c r="I106" s="213" t="str">
        <f>IF(ISBLANK('A6'!AL54),"",'A6'!AL54)</f>
        <v/>
      </c>
      <c r="J106" s="214" t="s">
        <v>898</v>
      </c>
      <c r="K106" s="213">
        <f>IF(AND(ISBLANK('A6'!AK53),$L$106&lt;&gt;"Z"),"",'A6'!AK53)</f>
        <v>0</v>
      </c>
      <c r="L106" s="213" t="str">
        <f>IF(ISBLANK('A6'!AL53),"",'A6'!AL53)</f>
        <v/>
      </c>
      <c r="M106" s="133" t="str">
        <f t="shared" si="4"/>
        <v>OK</v>
      </c>
      <c r="N106" s="134"/>
    </row>
    <row r="107" spans="1:14" x14ac:dyDescent="0.25">
      <c r="A107" s="210" t="s">
        <v>4612</v>
      </c>
      <c r="B107" s="211" t="s">
        <v>1046</v>
      </c>
      <c r="C107" s="212" t="s">
        <v>171</v>
      </c>
      <c r="D107" s="215" t="s">
        <v>1047</v>
      </c>
      <c r="E107" s="212" t="s">
        <v>898</v>
      </c>
      <c r="F107" s="212" t="s">
        <v>171</v>
      </c>
      <c r="G107" s="215" t="s">
        <v>1048</v>
      </c>
      <c r="H107" s="213">
        <f>IF(AND(ISBLANK('A6'!AN54),$I$107&lt;&gt;"Z"),"",'A6'!AN54)</f>
        <v>0</v>
      </c>
      <c r="I107" s="213" t="str">
        <f>IF(ISBLANK('A6'!AO54),"",'A6'!AO54)</f>
        <v/>
      </c>
      <c r="J107" s="214" t="s">
        <v>898</v>
      </c>
      <c r="K107" s="213">
        <f>IF(AND(ISBLANK('A6'!AN53),$L$107&lt;&gt;"Z"),"",'A6'!AN53)</f>
        <v>0</v>
      </c>
      <c r="L107" s="213" t="str">
        <f>IF(ISBLANK('A6'!AO53),"",'A6'!AO53)</f>
        <v/>
      </c>
      <c r="M107" s="133" t="str">
        <f t="shared" si="4"/>
        <v>OK</v>
      </c>
      <c r="N107" s="134"/>
    </row>
    <row r="108" spans="1:14" x14ac:dyDescent="0.25">
      <c r="A108" s="210" t="s">
        <v>4612</v>
      </c>
      <c r="B108" s="211" t="s">
        <v>1049</v>
      </c>
      <c r="C108" s="212" t="s">
        <v>171</v>
      </c>
      <c r="D108" s="215" t="s">
        <v>1050</v>
      </c>
      <c r="E108" s="212" t="s">
        <v>898</v>
      </c>
      <c r="F108" s="212" t="s">
        <v>171</v>
      </c>
      <c r="G108" s="215" t="s">
        <v>908</v>
      </c>
      <c r="H108" s="213">
        <f>IF(AND(ISBLANK('A6'!AQ54),$I$108&lt;&gt;"Z"),"",'A6'!AQ54)</f>
        <v>0</v>
      </c>
      <c r="I108" s="213" t="str">
        <f>IF(ISBLANK('A6'!AR54),"",'A6'!AR54)</f>
        <v/>
      </c>
      <c r="J108" s="214" t="s">
        <v>898</v>
      </c>
      <c r="K108" s="213">
        <f>IF(AND(ISBLANK('A6'!AQ53),$L$108&lt;&gt;"Z"),"",'A6'!AQ53)</f>
        <v>0</v>
      </c>
      <c r="L108" s="213" t="str">
        <f>IF(ISBLANK('A6'!AR53),"",'A6'!AR53)</f>
        <v/>
      </c>
      <c r="M108" s="133" t="str">
        <f t="shared" si="4"/>
        <v>OK</v>
      </c>
      <c r="N108" s="134"/>
    </row>
    <row r="109" spans="1:14" x14ac:dyDescent="0.25">
      <c r="A109" s="210" t="s">
        <v>4612</v>
      </c>
      <c r="B109" s="211" t="s">
        <v>1051</v>
      </c>
      <c r="C109" s="212" t="s">
        <v>171</v>
      </c>
      <c r="D109" s="215" t="s">
        <v>1052</v>
      </c>
      <c r="E109" s="212" t="s">
        <v>898</v>
      </c>
      <c r="F109" s="212" t="s">
        <v>171</v>
      </c>
      <c r="G109" s="215" t="s">
        <v>911</v>
      </c>
      <c r="H109" s="213">
        <f>IF(AND(ISBLANK('A6'!AT54),$I$109&lt;&gt;"Z"),"",'A6'!AT54)</f>
        <v>0</v>
      </c>
      <c r="I109" s="213" t="str">
        <f>IF(ISBLANK('A6'!AU54),"",'A6'!AU54)</f>
        <v/>
      </c>
      <c r="J109" s="214" t="s">
        <v>898</v>
      </c>
      <c r="K109" s="213">
        <f>IF(AND(ISBLANK('A6'!AT53),$L$109&lt;&gt;"Z"),"",'A6'!AT53)</f>
        <v>0</v>
      </c>
      <c r="L109" s="213" t="str">
        <f>IF(ISBLANK('A6'!AU53),"",'A6'!AU53)</f>
        <v/>
      </c>
      <c r="M109" s="133" t="str">
        <f t="shared" si="4"/>
        <v>OK</v>
      </c>
      <c r="N109" s="134"/>
    </row>
    <row r="110" spans="1:14" x14ac:dyDescent="0.25">
      <c r="A110" s="210" t="s">
        <v>4612</v>
      </c>
      <c r="B110" s="211" t="s">
        <v>1053</v>
      </c>
      <c r="C110" s="212" t="s">
        <v>171</v>
      </c>
      <c r="D110" s="215" t="s">
        <v>1054</v>
      </c>
      <c r="E110" s="212" t="s">
        <v>898</v>
      </c>
      <c r="F110" s="212" t="s">
        <v>171</v>
      </c>
      <c r="G110" s="215" t="s">
        <v>920</v>
      </c>
      <c r="H110" s="213">
        <f>IF(AND(ISBLANK('A6'!V75),$I$110&lt;&gt;"Z"),"",'A6'!V75)</f>
        <v>0</v>
      </c>
      <c r="I110" s="213" t="str">
        <f>IF(ISBLANK('A6'!W75),"",'A6'!W75)</f>
        <v/>
      </c>
      <c r="J110" s="214" t="s">
        <v>898</v>
      </c>
      <c r="K110" s="213">
        <f>IF(AND(ISBLANK('A6'!V74),$L$110&lt;&gt;"Z"),"",'A6'!V74)</f>
        <v>0</v>
      </c>
      <c r="L110" s="213" t="str">
        <f>IF(ISBLANK('A6'!W74),"",'A6'!W74)</f>
        <v/>
      </c>
      <c r="M110" s="133" t="str">
        <f t="shared" si="4"/>
        <v>OK</v>
      </c>
      <c r="N110" s="134"/>
    </row>
    <row r="111" spans="1:14" x14ac:dyDescent="0.25">
      <c r="A111" s="210" t="s">
        <v>4612</v>
      </c>
      <c r="B111" s="211" t="s">
        <v>1055</v>
      </c>
      <c r="C111" s="212" t="s">
        <v>171</v>
      </c>
      <c r="D111" s="215" t="s">
        <v>1056</v>
      </c>
      <c r="E111" s="212" t="s">
        <v>898</v>
      </c>
      <c r="F111" s="212" t="s">
        <v>171</v>
      </c>
      <c r="G111" s="215" t="s">
        <v>929</v>
      </c>
      <c r="H111" s="213">
        <f>IF(AND(ISBLANK('A6'!Y75),$I$111&lt;&gt;"Z"),"",'A6'!Y75)</f>
        <v>0</v>
      </c>
      <c r="I111" s="213" t="str">
        <f>IF(ISBLANK('A6'!Z75),"",'A6'!Z75)</f>
        <v/>
      </c>
      <c r="J111" s="214" t="s">
        <v>898</v>
      </c>
      <c r="K111" s="213">
        <f>IF(AND(ISBLANK('A6'!Y74),$L$111&lt;&gt;"Z"),"",'A6'!Y74)</f>
        <v>0</v>
      </c>
      <c r="L111" s="213" t="str">
        <f>IF(ISBLANK('A6'!Z74),"",'A6'!Z74)</f>
        <v/>
      </c>
      <c r="M111" s="133" t="str">
        <f t="shared" si="4"/>
        <v>OK</v>
      </c>
      <c r="N111" s="134"/>
    </row>
    <row r="112" spans="1:14" x14ac:dyDescent="0.25">
      <c r="A112" s="210" t="s">
        <v>4612</v>
      </c>
      <c r="B112" s="211" t="s">
        <v>1057</v>
      </c>
      <c r="C112" s="212" t="s">
        <v>171</v>
      </c>
      <c r="D112" s="215" t="s">
        <v>1058</v>
      </c>
      <c r="E112" s="212" t="s">
        <v>898</v>
      </c>
      <c r="F112" s="212" t="s">
        <v>171</v>
      </c>
      <c r="G112" s="215" t="s">
        <v>1059</v>
      </c>
      <c r="H112" s="213">
        <f>IF(AND(ISBLANK('A6'!AB75),$I$112&lt;&gt;"Z"),"",'A6'!AB75)</f>
        <v>0</v>
      </c>
      <c r="I112" s="213" t="str">
        <f>IF(ISBLANK('A6'!AC75),"",'A6'!AC75)</f>
        <v/>
      </c>
      <c r="J112" s="214" t="s">
        <v>898</v>
      </c>
      <c r="K112" s="213">
        <f>IF(AND(ISBLANK('A6'!AB74),$L$112&lt;&gt;"Z"),"",'A6'!AB74)</f>
        <v>0</v>
      </c>
      <c r="L112" s="213" t="str">
        <f>IF(ISBLANK('A6'!AC74),"",'A6'!AC74)</f>
        <v/>
      </c>
      <c r="M112" s="133" t="str">
        <f t="shared" si="4"/>
        <v>OK</v>
      </c>
      <c r="N112" s="134"/>
    </row>
    <row r="113" spans="1:14" x14ac:dyDescent="0.25">
      <c r="A113" s="210" t="s">
        <v>4612</v>
      </c>
      <c r="B113" s="211" t="s">
        <v>1060</v>
      </c>
      <c r="C113" s="212" t="s">
        <v>171</v>
      </c>
      <c r="D113" s="215" t="s">
        <v>1061</v>
      </c>
      <c r="E113" s="212" t="s">
        <v>898</v>
      </c>
      <c r="F113" s="212" t="s">
        <v>171</v>
      </c>
      <c r="G113" s="215" t="s">
        <v>1062</v>
      </c>
      <c r="H113" s="213">
        <f>IF(AND(ISBLANK('A6'!AE75),$I$113&lt;&gt;"Z"),"",'A6'!AE75)</f>
        <v>0</v>
      </c>
      <c r="I113" s="213" t="str">
        <f>IF(ISBLANK('A6'!AF75),"",'A6'!AF75)</f>
        <v/>
      </c>
      <c r="J113" s="214" t="s">
        <v>898</v>
      </c>
      <c r="K113" s="213">
        <f>IF(AND(ISBLANK('A6'!AE74),$L$113&lt;&gt;"Z"),"",'A6'!AE74)</f>
        <v>0</v>
      </c>
      <c r="L113" s="213" t="str">
        <f>IF(ISBLANK('A6'!AF74),"",'A6'!AF74)</f>
        <v/>
      </c>
      <c r="M113" s="133" t="str">
        <f t="shared" si="4"/>
        <v>OK</v>
      </c>
      <c r="N113" s="134"/>
    </row>
    <row r="114" spans="1:14" x14ac:dyDescent="0.25">
      <c r="A114" s="210" t="s">
        <v>4612</v>
      </c>
      <c r="B114" s="211" t="s">
        <v>1063</v>
      </c>
      <c r="C114" s="212" t="s">
        <v>171</v>
      </c>
      <c r="D114" s="215" t="s">
        <v>1064</v>
      </c>
      <c r="E114" s="212" t="s">
        <v>898</v>
      </c>
      <c r="F114" s="212" t="s">
        <v>171</v>
      </c>
      <c r="G114" s="215" t="s">
        <v>1065</v>
      </c>
      <c r="H114" s="213">
        <f>IF(AND(ISBLANK('A6'!AH75),$I$114&lt;&gt;"Z"),"",'A6'!AH75)</f>
        <v>0</v>
      </c>
      <c r="I114" s="213" t="str">
        <f>IF(ISBLANK('A6'!AI75),"",'A6'!AI75)</f>
        <v/>
      </c>
      <c r="J114" s="214" t="s">
        <v>898</v>
      </c>
      <c r="K114" s="213">
        <f>IF(AND(ISBLANK('A6'!AH74),$L$114&lt;&gt;"Z"),"",'A6'!AH74)</f>
        <v>0</v>
      </c>
      <c r="L114" s="213" t="str">
        <f>IF(ISBLANK('A6'!AI74),"",'A6'!AI74)</f>
        <v/>
      </c>
      <c r="M114" s="133" t="str">
        <f t="shared" si="4"/>
        <v>OK</v>
      </c>
      <c r="N114" s="134"/>
    </row>
    <row r="115" spans="1:14" x14ac:dyDescent="0.25">
      <c r="A115" s="210" t="s">
        <v>4612</v>
      </c>
      <c r="B115" s="211" t="s">
        <v>1066</v>
      </c>
      <c r="C115" s="212" t="s">
        <v>171</v>
      </c>
      <c r="D115" s="215" t="s">
        <v>1067</v>
      </c>
      <c r="E115" s="212" t="s">
        <v>898</v>
      </c>
      <c r="F115" s="212" t="s">
        <v>171</v>
      </c>
      <c r="G115" s="215" t="s">
        <v>1068</v>
      </c>
      <c r="H115" s="213">
        <f>IF(AND(ISBLANK('A6'!AK75),$I$115&lt;&gt;"Z"),"",'A6'!AK75)</f>
        <v>0</v>
      </c>
      <c r="I115" s="213" t="str">
        <f>IF(ISBLANK('A6'!AL75),"",'A6'!AL75)</f>
        <v/>
      </c>
      <c r="J115" s="214" t="s">
        <v>898</v>
      </c>
      <c r="K115" s="213">
        <f>IF(AND(ISBLANK('A6'!AK74),$L$115&lt;&gt;"Z"),"",'A6'!AK74)</f>
        <v>0</v>
      </c>
      <c r="L115" s="213" t="str">
        <f>IF(ISBLANK('A6'!AL74),"",'A6'!AL74)</f>
        <v/>
      </c>
      <c r="M115" s="133" t="str">
        <f t="shared" si="4"/>
        <v>OK</v>
      </c>
      <c r="N115" s="134"/>
    </row>
    <row r="116" spans="1:14" x14ac:dyDescent="0.25">
      <c r="A116" s="210" t="s">
        <v>4612</v>
      </c>
      <c r="B116" s="211" t="s">
        <v>1069</v>
      </c>
      <c r="C116" s="212" t="s">
        <v>171</v>
      </c>
      <c r="D116" s="215" t="s">
        <v>1070</v>
      </c>
      <c r="E116" s="212" t="s">
        <v>898</v>
      </c>
      <c r="F116" s="212" t="s">
        <v>171</v>
      </c>
      <c r="G116" s="215" t="s">
        <v>1071</v>
      </c>
      <c r="H116" s="213">
        <f>IF(AND(ISBLANK('A6'!AN75),$I$116&lt;&gt;"Z"),"",'A6'!AN75)</f>
        <v>0</v>
      </c>
      <c r="I116" s="213" t="str">
        <f>IF(ISBLANK('A6'!AO75),"",'A6'!AO75)</f>
        <v/>
      </c>
      <c r="J116" s="214" t="s">
        <v>898</v>
      </c>
      <c r="K116" s="213">
        <f>IF(AND(ISBLANK('A6'!AN74),$L$116&lt;&gt;"Z"),"",'A6'!AN74)</f>
        <v>0</v>
      </c>
      <c r="L116" s="213" t="str">
        <f>IF(ISBLANK('A6'!AO74),"",'A6'!AO74)</f>
        <v/>
      </c>
      <c r="M116" s="133" t="str">
        <f t="shared" si="4"/>
        <v>OK</v>
      </c>
      <c r="N116" s="134"/>
    </row>
    <row r="117" spans="1:14" x14ac:dyDescent="0.25">
      <c r="A117" s="210" t="s">
        <v>4612</v>
      </c>
      <c r="B117" s="211" t="s">
        <v>1072</v>
      </c>
      <c r="C117" s="212" t="s">
        <v>171</v>
      </c>
      <c r="D117" s="215" t="s">
        <v>1073</v>
      </c>
      <c r="E117" s="212" t="s">
        <v>898</v>
      </c>
      <c r="F117" s="212" t="s">
        <v>171</v>
      </c>
      <c r="G117" s="215" t="s">
        <v>909</v>
      </c>
      <c r="H117" s="213">
        <f>IF(AND(ISBLANK('A6'!AQ75),$I$117&lt;&gt;"Z"),"",'A6'!AQ75)</f>
        <v>0</v>
      </c>
      <c r="I117" s="213" t="str">
        <f>IF(ISBLANK('A6'!AR75),"",'A6'!AR75)</f>
        <v/>
      </c>
      <c r="J117" s="214" t="s">
        <v>898</v>
      </c>
      <c r="K117" s="213">
        <f>IF(AND(ISBLANK('A6'!AQ74),$L$117&lt;&gt;"Z"),"",'A6'!AQ74)</f>
        <v>0</v>
      </c>
      <c r="L117" s="213" t="str">
        <f>IF(ISBLANK('A6'!AR74),"",'A6'!AR74)</f>
        <v/>
      </c>
      <c r="M117" s="133" t="str">
        <f t="shared" si="4"/>
        <v>OK</v>
      </c>
      <c r="N117" s="134"/>
    </row>
    <row r="118" spans="1:14" x14ac:dyDescent="0.25">
      <c r="A118" s="210" t="s">
        <v>4612</v>
      </c>
      <c r="B118" s="211" t="s">
        <v>1075</v>
      </c>
      <c r="C118" s="212" t="s">
        <v>171</v>
      </c>
      <c r="D118" s="215" t="s">
        <v>1074</v>
      </c>
      <c r="E118" s="212" t="s">
        <v>898</v>
      </c>
      <c r="F118" s="212" t="s">
        <v>171</v>
      </c>
      <c r="G118" s="215" t="s">
        <v>912</v>
      </c>
      <c r="H118" s="213">
        <f>IF(AND(ISBLANK('A6'!AT75),$I$118&lt;&gt;"Z"),"",'A6'!AT75)</f>
        <v>0</v>
      </c>
      <c r="I118" s="213" t="str">
        <f>IF(ISBLANK('A6'!AU75),"",'A6'!AU75)</f>
        <v/>
      </c>
      <c r="J118" s="214" t="s">
        <v>898</v>
      </c>
      <c r="K118" s="213">
        <f>IF(AND(ISBLANK('A6'!AT74),$L$118&lt;&gt;"Z"),"",'A6'!AT74)</f>
        <v>0</v>
      </c>
      <c r="L118" s="213" t="str">
        <f>IF(ISBLANK('A6'!AU74),"",'A6'!AU74)</f>
        <v/>
      </c>
      <c r="M118" s="133" t="str">
        <f t="shared" si="4"/>
        <v>OK</v>
      </c>
      <c r="N118" s="134"/>
    </row>
    <row r="119" spans="1:14" x14ac:dyDescent="0.25">
      <c r="A119" s="210" t="s">
        <v>4613</v>
      </c>
      <c r="B119" s="211" t="s">
        <v>1077</v>
      </c>
      <c r="C119" s="212" t="s">
        <v>180</v>
      </c>
      <c r="D119" s="215" t="s">
        <v>776</v>
      </c>
      <c r="E119" s="212" t="s">
        <v>898</v>
      </c>
      <c r="F119" s="212" t="s">
        <v>178</v>
      </c>
      <c r="G119" s="215" t="s">
        <v>776</v>
      </c>
      <c r="H119" s="213">
        <f>IF(AND(ISBLANK('A10'!V14),$I$119&lt;&gt;"Z"),"",'A10'!V14)</f>
        <v>0</v>
      </c>
      <c r="I119" s="213" t="str">
        <f>IF(ISBLANK('A10'!W14),"",'A10'!W14)</f>
        <v/>
      </c>
      <c r="J119" s="214" t="s">
        <v>898</v>
      </c>
      <c r="K119" s="213">
        <f>IF(AND(ISBLANK('A9'!V14),$L$119&lt;&gt;"Z"),"",'A9'!V14)</f>
        <v>0</v>
      </c>
      <c r="L119" s="213" t="str">
        <f>IF(ISBLANK('A9'!W14),"",'A9'!W14)</f>
        <v/>
      </c>
      <c r="M119" s="133" t="str">
        <f t="shared" si="4"/>
        <v>OK</v>
      </c>
      <c r="N119" s="134"/>
    </row>
    <row r="120" spans="1:14" x14ac:dyDescent="0.25">
      <c r="A120" s="210" t="s">
        <v>4613</v>
      </c>
      <c r="B120" s="211" t="s">
        <v>1078</v>
      </c>
      <c r="C120" s="212" t="s">
        <v>180</v>
      </c>
      <c r="D120" s="215" t="s">
        <v>1079</v>
      </c>
      <c r="E120" s="212" t="s">
        <v>898</v>
      </c>
      <c r="F120" s="212" t="s">
        <v>178</v>
      </c>
      <c r="G120" s="215" t="s">
        <v>1079</v>
      </c>
      <c r="H120" s="213">
        <f>IF(AND(ISBLANK('A10'!V15),$I$120&lt;&gt;"Z"),"",'A10'!V15)</f>
        <v>0</v>
      </c>
      <c r="I120" s="213" t="str">
        <f>IF(ISBLANK('A10'!W15),"",'A10'!W15)</f>
        <v/>
      </c>
      <c r="J120" s="214" t="s">
        <v>898</v>
      </c>
      <c r="K120" s="213">
        <f>IF(AND(ISBLANK('A9'!V15),$L$120&lt;&gt;"Z"),"",'A9'!V15)</f>
        <v>0</v>
      </c>
      <c r="L120" s="213" t="str">
        <f>IF(ISBLANK('A9'!W15),"",'A9'!W15)</f>
        <v/>
      </c>
      <c r="M120" s="133" t="str">
        <f t="shared" si="4"/>
        <v>OK</v>
      </c>
      <c r="N120" s="134"/>
    </row>
    <row r="121" spans="1:14" x14ac:dyDescent="0.25">
      <c r="A121" s="210" t="s">
        <v>4613</v>
      </c>
      <c r="B121" s="211" t="s">
        <v>1080</v>
      </c>
      <c r="C121" s="212" t="s">
        <v>180</v>
      </c>
      <c r="D121" s="215" t="s">
        <v>1081</v>
      </c>
      <c r="E121" s="212" t="s">
        <v>898</v>
      </c>
      <c r="F121" s="212" t="s">
        <v>178</v>
      </c>
      <c r="G121" s="215" t="s">
        <v>1081</v>
      </c>
      <c r="H121" s="213">
        <f>IF(AND(ISBLANK('A10'!V16),$I$121&lt;&gt;"Z"),"",'A10'!V16)</f>
        <v>0</v>
      </c>
      <c r="I121" s="213" t="str">
        <f>IF(ISBLANK('A10'!W16),"",'A10'!W16)</f>
        <v/>
      </c>
      <c r="J121" s="214" t="s">
        <v>898</v>
      </c>
      <c r="K121" s="213">
        <f>IF(AND(ISBLANK('A9'!V16),$L$121&lt;&gt;"Z"),"",'A9'!V16)</f>
        <v>0</v>
      </c>
      <c r="L121" s="213" t="str">
        <f>IF(ISBLANK('A9'!W16),"",'A9'!W16)</f>
        <v/>
      </c>
      <c r="M121" s="133" t="str">
        <f t="shared" si="4"/>
        <v>OK</v>
      </c>
      <c r="N121" s="134"/>
    </row>
    <row r="122" spans="1:14" x14ac:dyDescent="0.25">
      <c r="A122" s="210" t="s">
        <v>4613</v>
      </c>
      <c r="B122" s="211" t="s">
        <v>1082</v>
      </c>
      <c r="C122" s="212" t="s">
        <v>180</v>
      </c>
      <c r="D122" s="215" t="s">
        <v>1083</v>
      </c>
      <c r="E122" s="212" t="s">
        <v>898</v>
      </c>
      <c r="F122" s="212" t="s">
        <v>178</v>
      </c>
      <c r="G122" s="215" t="s">
        <v>1083</v>
      </c>
      <c r="H122" s="213">
        <f>IF(AND(ISBLANK('A10'!V17),$I$122&lt;&gt;"Z"),"",'A10'!V17)</f>
        <v>0</v>
      </c>
      <c r="I122" s="213" t="str">
        <f>IF(ISBLANK('A10'!W17),"",'A10'!W17)</f>
        <v/>
      </c>
      <c r="J122" s="214" t="s">
        <v>898</v>
      </c>
      <c r="K122" s="213">
        <f>IF(AND(ISBLANK('A9'!V17),$L$122&lt;&gt;"Z"),"",'A9'!V17)</f>
        <v>0</v>
      </c>
      <c r="L122" s="213" t="str">
        <f>IF(ISBLANK('A9'!W17),"",'A9'!W17)</f>
        <v/>
      </c>
      <c r="M122" s="133" t="str">
        <f t="shared" si="4"/>
        <v>OK</v>
      </c>
      <c r="N122" s="134"/>
    </row>
    <row r="123" spans="1:14" x14ac:dyDescent="0.25">
      <c r="A123" s="210" t="s">
        <v>4613</v>
      </c>
      <c r="B123" s="211" t="s">
        <v>1084</v>
      </c>
      <c r="C123" s="212" t="s">
        <v>180</v>
      </c>
      <c r="D123" s="215" t="s">
        <v>1085</v>
      </c>
      <c r="E123" s="212" t="s">
        <v>898</v>
      </c>
      <c r="F123" s="212" t="s">
        <v>178</v>
      </c>
      <c r="G123" s="215" t="s">
        <v>1085</v>
      </c>
      <c r="H123" s="213">
        <f>IF(AND(ISBLANK('A10'!V18),$I$123&lt;&gt;"Z"),"",'A10'!V18)</f>
        <v>0</v>
      </c>
      <c r="I123" s="213" t="str">
        <f>IF(ISBLANK('A10'!W18),"",'A10'!W18)</f>
        <v/>
      </c>
      <c r="J123" s="214" t="s">
        <v>898</v>
      </c>
      <c r="K123" s="213">
        <f>IF(AND(ISBLANK('A9'!V18),$L$123&lt;&gt;"Z"),"",'A9'!V18)</f>
        <v>0</v>
      </c>
      <c r="L123" s="213" t="str">
        <f>IF(ISBLANK('A9'!W18),"",'A9'!W18)</f>
        <v/>
      </c>
      <c r="M123" s="133" t="str">
        <f t="shared" si="4"/>
        <v>OK</v>
      </c>
      <c r="N123" s="134"/>
    </row>
    <row r="124" spans="1:14" x14ac:dyDescent="0.25">
      <c r="A124" s="210" t="s">
        <v>4613</v>
      </c>
      <c r="B124" s="211" t="s">
        <v>1086</v>
      </c>
      <c r="C124" s="212" t="s">
        <v>180</v>
      </c>
      <c r="D124" s="215" t="s">
        <v>1087</v>
      </c>
      <c r="E124" s="212" t="s">
        <v>898</v>
      </c>
      <c r="F124" s="212" t="s">
        <v>178</v>
      </c>
      <c r="G124" s="215" t="s">
        <v>1087</v>
      </c>
      <c r="H124" s="213">
        <f>IF(AND(ISBLANK('A10'!V19),$I$124&lt;&gt;"Z"),"",'A10'!V19)</f>
        <v>0</v>
      </c>
      <c r="I124" s="213" t="str">
        <f>IF(ISBLANK('A10'!W19),"",'A10'!W19)</f>
        <v/>
      </c>
      <c r="J124" s="214" t="s">
        <v>898</v>
      </c>
      <c r="K124" s="213">
        <f>IF(AND(ISBLANK('A9'!V19),$L$124&lt;&gt;"Z"),"",'A9'!V19)</f>
        <v>0</v>
      </c>
      <c r="L124" s="213" t="str">
        <f>IF(ISBLANK('A9'!W19),"",'A9'!W19)</f>
        <v/>
      </c>
      <c r="M124" s="133" t="str">
        <f t="shared" si="4"/>
        <v>OK</v>
      </c>
      <c r="N124" s="134"/>
    </row>
    <row r="125" spans="1:14" x14ac:dyDescent="0.25">
      <c r="A125" s="210" t="s">
        <v>4613</v>
      </c>
      <c r="B125" s="211" t="s">
        <v>1088</v>
      </c>
      <c r="C125" s="212" t="s">
        <v>180</v>
      </c>
      <c r="D125" s="215" t="s">
        <v>841</v>
      </c>
      <c r="E125" s="212" t="s">
        <v>898</v>
      </c>
      <c r="F125" s="212" t="s">
        <v>178</v>
      </c>
      <c r="G125" s="215" t="s">
        <v>841</v>
      </c>
      <c r="H125" s="213">
        <f>IF(AND(ISBLANK('A10'!V20),$I$125&lt;&gt;"Z"),"",'A10'!V20)</f>
        <v>0</v>
      </c>
      <c r="I125" s="213" t="str">
        <f>IF(ISBLANK('A10'!W20),"",'A10'!W20)</f>
        <v/>
      </c>
      <c r="J125" s="214" t="s">
        <v>898</v>
      </c>
      <c r="K125" s="213">
        <f>IF(AND(ISBLANK('A9'!V20),$L$125&lt;&gt;"Z"),"",'A9'!V20)</f>
        <v>0</v>
      </c>
      <c r="L125" s="213" t="str">
        <f>IF(ISBLANK('A9'!W20),"",'A9'!W20)</f>
        <v/>
      </c>
      <c r="M125" s="133" t="str">
        <f t="shared" si="4"/>
        <v>OK</v>
      </c>
      <c r="N125" s="134"/>
    </row>
    <row r="126" spans="1:14" x14ac:dyDescent="0.25">
      <c r="A126" s="210" t="s">
        <v>4613</v>
      </c>
      <c r="B126" s="211" t="s">
        <v>1089</v>
      </c>
      <c r="C126" s="212" t="s">
        <v>180</v>
      </c>
      <c r="D126" s="215" t="s">
        <v>820</v>
      </c>
      <c r="E126" s="212" t="s">
        <v>898</v>
      </c>
      <c r="F126" s="212" t="s">
        <v>178</v>
      </c>
      <c r="G126" s="215" t="s">
        <v>820</v>
      </c>
      <c r="H126" s="213">
        <f>IF(AND(ISBLANK('A10'!V21),$I$126&lt;&gt;"Z"),"",'A10'!V21)</f>
        <v>0</v>
      </c>
      <c r="I126" s="213" t="str">
        <f>IF(ISBLANK('A10'!W21),"",'A10'!W21)</f>
        <v/>
      </c>
      <c r="J126" s="214" t="s">
        <v>898</v>
      </c>
      <c r="K126" s="213">
        <f>IF(AND(ISBLANK('A9'!V21),$L$126&lt;&gt;"Z"),"",'A9'!V21)</f>
        <v>0</v>
      </c>
      <c r="L126" s="213" t="str">
        <f>IF(ISBLANK('A9'!W21),"",'A9'!W21)</f>
        <v/>
      </c>
      <c r="M126" s="133" t="str">
        <f t="shared" si="4"/>
        <v>OK</v>
      </c>
      <c r="N126" s="134"/>
    </row>
    <row r="127" spans="1:14" x14ac:dyDescent="0.25">
      <c r="A127" s="210" t="s">
        <v>4613</v>
      </c>
      <c r="B127" s="211" t="s">
        <v>1090</v>
      </c>
      <c r="C127" s="212" t="s">
        <v>180</v>
      </c>
      <c r="D127" s="215" t="s">
        <v>799</v>
      </c>
      <c r="E127" s="212" t="s">
        <v>898</v>
      </c>
      <c r="F127" s="212" t="s">
        <v>178</v>
      </c>
      <c r="G127" s="215" t="s">
        <v>799</v>
      </c>
      <c r="H127" s="213">
        <f>IF(AND(ISBLANK('A10'!V22),$I$127&lt;&gt;"Z"),"",'A10'!V22)</f>
        <v>0</v>
      </c>
      <c r="I127" s="213" t="str">
        <f>IF(ISBLANK('A10'!W22),"",'A10'!W22)</f>
        <v/>
      </c>
      <c r="J127" s="214" t="s">
        <v>898</v>
      </c>
      <c r="K127" s="213">
        <f>IF(AND(ISBLANK('A9'!V22),$L$127&lt;&gt;"Z"),"",'A9'!V22)</f>
        <v>0</v>
      </c>
      <c r="L127" s="213" t="str">
        <f>IF(ISBLANK('A9'!W22),"",'A9'!W22)</f>
        <v/>
      </c>
      <c r="M127" s="133" t="str">
        <f t="shared" si="4"/>
        <v>OK</v>
      </c>
      <c r="N127" s="134"/>
    </row>
    <row r="128" spans="1:14" x14ac:dyDescent="0.25">
      <c r="A128" s="210" t="s">
        <v>4613</v>
      </c>
      <c r="B128" s="211" t="s">
        <v>1091</v>
      </c>
      <c r="C128" s="212" t="s">
        <v>180</v>
      </c>
      <c r="D128" s="215" t="s">
        <v>68</v>
      </c>
      <c r="E128" s="212" t="s">
        <v>898</v>
      </c>
      <c r="F128" s="212" t="s">
        <v>178</v>
      </c>
      <c r="G128" s="215" t="s">
        <v>68</v>
      </c>
      <c r="H128" s="213">
        <f>IF(AND(ISBLANK('A10'!Y14),$I$128&lt;&gt;"Z"),"",'A10'!Y14)</f>
        <v>0</v>
      </c>
      <c r="I128" s="213" t="str">
        <f>IF(ISBLANK('A10'!Z14),"",'A10'!Z14)</f>
        <v/>
      </c>
      <c r="J128" s="214" t="s">
        <v>898</v>
      </c>
      <c r="K128" s="213">
        <f>IF(AND(ISBLANK('A9'!Y14),$L$128&lt;&gt;"Z"),"",'A9'!Y14)</f>
        <v>0</v>
      </c>
      <c r="L128" s="213" t="str">
        <f>IF(ISBLANK('A9'!Z14),"",'A9'!Z14)</f>
        <v/>
      </c>
      <c r="M128" s="133" t="str">
        <f t="shared" si="4"/>
        <v>OK</v>
      </c>
      <c r="N128" s="134"/>
    </row>
    <row r="129" spans="1:14" x14ac:dyDescent="0.25">
      <c r="A129" s="210" t="s">
        <v>4613</v>
      </c>
      <c r="B129" s="211" t="s">
        <v>1092</v>
      </c>
      <c r="C129" s="212" t="s">
        <v>180</v>
      </c>
      <c r="D129" s="215" t="s">
        <v>69</v>
      </c>
      <c r="E129" s="212" t="s">
        <v>898</v>
      </c>
      <c r="F129" s="212" t="s">
        <v>178</v>
      </c>
      <c r="G129" s="215" t="s">
        <v>69</v>
      </c>
      <c r="H129" s="213">
        <f>IF(AND(ISBLANK('A10'!Y15),$I$129&lt;&gt;"Z"),"",'A10'!Y15)</f>
        <v>0</v>
      </c>
      <c r="I129" s="213" t="str">
        <f>IF(ISBLANK('A10'!Z15),"",'A10'!Z15)</f>
        <v/>
      </c>
      <c r="J129" s="214" t="s">
        <v>898</v>
      </c>
      <c r="K129" s="213">
        <f>IF(AND(ISBLANK('A9'!Y15),$L$129&lt;&gt;"Z"),"",'A9'!Y15)</f>
        <v>0</v>
      </c>
      <c r="L129" s="213" t="str">
        <f>IF(ISBLANK('A9'!Z15),"",'A9'!Z15)</f>
        <v/>
      </c>
      <c r="M129" s="133" t="str">
        <f t="shared" si="4"/>
        <v>OK</v>
      </c>
      <c r="N129" s="134"/>
    </row>
    <row r="130" spans="1:14" x14ac:dyDescent="0.25">
      <c r="A130" s="210" t="s">
        <v>4613</v>
      </c>
      <c r="B130" s="211" t="s">
        <v>1093</v>
      </c>
      <c r="C130" s="212" t="s">
        <v>180</v>
      </c>
      <c r="D130" s="215" t="s">
        <v>70</v>
      </c>
      <c r="E130" s="212" t="s">
        <v>898</v>
      </c>
      <c r="F130" s="212" t="s">
        <v>178</v>
      </c>
      <c r="G130" s="215" t="s">
        <v>70</v>
      </c>
      <c r="H130" s="213">
        <f>IF(AND(ISBLANK('A10'!Y16),$I$130&lt;&gt;"Z"),"",'A10'!Y16)</f>
        <v>0</v>
      </c>
      <c r="I130" s="213" t="str">
        <f>IF(ISBLANK('A10'!Z16),"",'A10'!Z16)</f>
        <v/>
      </c>
      <c r="J130" s="214" t="s">
        <v>898</v>
      </c>
      <c r="K130" s="213">
        <f>IF(AND(ISBLANK('A9'!Y16),$L$130&lt;&gt;"Z"),"",'A9'!Y16)</f>
        <v>0</v>
      </c>
      <c r="L130" s="213" t="str">
        <f>IF(ISBLANK('A9'!Z16),"",'A9'!Z16)</f>
        <v/>
      </c>
      <c r="M130" s="133" t="str">
        <f t="shared" si="4"/>
        <v>OK</v>
      </c>
      <c r="N130" s="134"/>
    </row>
    <row r="131" spans="1:14" x14ac:dyDescent="0.25">
      <c r="A131" s="210" t="s">
        <v>4613</v>
      </c>
      <c r="B131" s="211" t="s">
        <v>1094</v>
      </c>
      <c r="C131" s="212" t="s">
        <v>180</v>
      </c>
      <c r="D131" s="215" t="s">
        <v>71</v>
      </c>
      <c r="E131" s="212" t="s">
        <v>898</v>
      </c>
      <c r="F131" s="212" t="s">
        <v>178</v>
      </c>
      <c r="G131" s="215" t="s">
        <v>71</v>
      </c>
      <c r="H131" s="213">
        <f>IF(AND(ISBLANK('A10'!Y17),$I$131&lt;&gt;"Z"),"",'A10'!Y17)</f>
        <v>0</v>
      </c>
      <c r="I131" s="213" t="str">
        <f>IF(ISBLANK('A10'!Z17),"",'A10'!Z17)</f>
        <v/>
      </c>
      <c r="J131" s="214" t="s">
        <v>898</v>
      </c>
      <c r="K131" s="213">
        <f>IF(AND(ISBLANK('A9'!Y17),$L$131&lt;&gt;"Z"),"",'A9'!Y17)</f>
        <v>0</v>
      </c>
      <c r="L131" s="213" t="str">
        <f>IF(ISBLANK('A9'!Z17),"",'A9'!Z17)</f>
        <v/>
      </c>
      <c r="M131" s="133" t="str">
        <f t="shared" si="4"/>
        <v>OK</v>
      </c>
      <c r="N131" s="134"/>
    </row>
    <row r="132" spans="1:14" x14ac:dyDescent="0.25">
      <c r="A132" s="210" t="s">
        <v>4613</v>
      </c>
      <c r="B132" s="211" t="s">
        <v>1095</v>
      </c>
      <c r="C132" s="212" t="s">
        <v>180</v>
      </c>
      <c r="D132" s="215" t="s">
        <v>72</v>
      </c>
      <c r="E132" s="212" t="s">
        <v>898</v>
      </c>
      <c r="F132" s="212" t="s">
        <v>178</v>
      </c>
      <c r="G132" s="215" t="s">
        <v>72</v>
      </c>
      <c r="H132" s="213">
        <f>IF(AND(ISBLANK('A10'!Y18),$I$132&lt;&gt;"Z"),"",'A10'!Y18)</f>
        <v>0</v>
      </c>
      <c r="I132" s="213" t="str">
        <f>IF(ISBLANK('A10'!Z18),"",'A10'!Z18)</f>
        <v/>
      </c>
      <c r="J132" s="214" t="s">
        <v>898</v>
      </c>
      <c r="K132" s="213">
        <f>IF(AND(ISBLANK('A9'!Y18),$L$132&lt;&gt;"Z"),"",'A9'!Y18)</f>
        <v>0</v>
      </c>
      <c r="L132" s="213" t="str">
        <f>IF(ISBLANK('A9'!Z18),"",'A9'!Z18)</f>
        <v/>
      </c>
      <c r="M132" s="133" t="str">
        <f t="shared" si="4"/>
        <v>OK</v>
      </c>
      <c r="N132" s="134"/>
    </row>
    <row r="133" spans="1:14" x14ac:dyDescent="0.25">
      <c r="A133" s="210" t="s">
        <v>4613</v>
      </c>
      <c r="B133" s="211" t="s">
        <v>1096</v>
      </c>
      <c r="C133" s="212" t="s">
        <v>180</v>
      </c>
      <c r="D133" s="215" t="s">
        <v>73</v>
      </c>
      <c r="E133" s="212" t="s">
        <v>898</v>
      </c>
      <c r="F133" s="212" t="s">
        <v>178</v>
      </c>
      <c r="G133" s="215" t="s">
        <v>73</v>
      </c>
      <c r="H133" s="213">
        <f>IF(AND(ISBLANK('A10'!Y19),$I$133&lt;&gt;"Z"),"",'A10'!Y19)</f>
        <v>0</v>
      </c>
      <c r="I133" s="213" t="str">
        <f>IF(ISBLANK('A10'!Z19),"",'A10'!Z19)</f>
        <v/>
      </c>
      <c r="J133" s="214" t="s">
        <v>898</v>
      </c>
      <c r="K133" s="213">
        <f>IF(AND(ISBLANK('A9'!Y19),$L$133&lt;&gt;"Z"),"",'A9'!Y19)</f>
        <v>0</v>
      </c>
      <c r="L133" s="213" t="str">
        <f>IF(ISBLANK('A9'!Z19),"",'A9'!Z19)</f>
        <v/>
      </c>
      <c r="M133" s="133" t="str">
        <f t="shared" si="4"/>
        <v>OK</v>
      </c>
      <c r="N133" s="134"/>
    </row>
    <row r="134" spans="1:14" x14ac:dyDescent="0.25">
      <c r="A134" s="210" t="s">
        <v>4613</v>
      </c>
      <c r="B134" s="211" t="s">
        <v>1097</v>
      </c>
      <c r="C134" s="212" t="s">
        <v>180</v>
      </c>
      <c r="D134" s="215" t="s">
        <v>74</v>
      </c>
      <c r="E134" s="212" t="s">
        <v>898</v>
      </c>
      <c r="F134" s="212" t="s">
        <v>178</v>
      </c>
      <c r="G134" s="215" t="s">
        <v>74</v>
      </c>
      <c r="H134" s="213">
        <f>IF(AND(ISBLANK('A10'!Y20),$I$134&lt;&gt;"Z"),"",'A10'!Y20)</f>
        <v>0</v>
      </c>
      <c r="I134" s="213" t="str">
        <f>IF(ISBLANK('A10'!Z20),"",'A10'!Z20)</f>
        <v/>
      </c>
      <c r="J134" s="214" t="s">
        <v>898</v>
      </c>
      <c r="K134" s="213">
        <f>IF(AND(ISBLANK('A9'!Y20),$L$134&lt;&gt;"Z"),"",'A9'!Y20)</f>
        <v>0</v>
      </c>
      <c r="L134" s="213" t="str">
        <f>IF(ISBLANK('A9'!Z20),"",'A9'!Z20)</f>
        <v/>
      </c>
      <c r="M134" s="133" t="str">
        <f t="shared" ref="M134:M197" si="8">IF(OR(AND(I134="M",AND(L134&lt;&gt;"M",L134&lt;&gt;"X")),AND(I134="X",AND(L134&lt;&gt;"M",L134&lt;&gt;"X",L134&lt;&gt;"W",NOT(AND(AND(ISNUMBER(K134),K134&gt;0),L134="")))),AND(H134=0,ISNUMBER(H134),I134="",L134="Z"),AND(K134="",L134="",AND(OR(ISNUMBER(H134),I134="Z"),OR(AND(H134=0,I134=""),H134=0,H134=""))),AND(OR(L134="",L134="Z"),OR(AND(I134="",H134&lt;&gt;""),I134="W"),OR(NOT(ISNUMBER(K134)),AND(ISNUMBER(H134),K134&lt;H134))),AND(OR(I134="",I134="W"),OR(L134="",L134="W"),AND(ISNUMBER(H134),K134&lt;H134))),"Check","OK")</f>
        <v>OK</v>
      </c>
      <c r="N134" s="134"/>
    </row>
    <row r="135" spans="1:14" x14ac:dyDescent="0.25">
      <c r="A135" s="210" t="s">
        <v>4613</v>
      </c>
      <c r="B135" s="211" t="s">
        <v>1098</v>
      </c>
      <c r="C135" s="212" t="s">
        <v>180</v>
      </c>
      <c r="D135" s="215" t="s">
        <v>75</v>
      </c>
      <c r="E135" s="212" t="s">
        <v>898</v>
      </c>
      <c r="F135" s="212" t="s">
        <v>178</v>
      </c>
      <c r="G135" s="215" t="s">
        <v>75</v>
      </c>
      <c r="H135" s="213">
        <f>IF(AND(ISBLANK('A10'!Y21),$I$135&lt;&gt;"Z"),"",'A10'!Y21)</f>
        <v>0</v>
      </c>
      <c r="I135" s="213" t="str">
        <f>IF(ISBLANK('A10'!Z21),"",'A10'!Z21)</f>
        <v/>
      </c>
      <c r="J135" s="214" t="s">
        <v>898</v>
      </c>
      <c r="K135" s="213">
        <f>IF(AND(ISBLANK('A9'!Y21),$L$135&lt;&gt;"Z"),"",'A9'!Y21)</f>
        <v>0</v>
      </c>
      <c r="L135" s="213" t="str">
        <f>IF(ISBLANK('A9'!Z21),"",'A9'!Z21)</f>
        <v/>
      </c>
      <c r="M135" s="133" t="str">
        <f t="shared" si="8"/>
        <v>OK</v>
      </c>
      <c r="N135" s="134"/>
    </row>
    <row r="136" spans="1:14" x14ac:dyDescent="0.25">
      <c r="A136" s="210" t="s">
        <v>4613</v>
      </c>
      <c r="B136" s="211" t="s">
        <v>1099</v>
      </c>
      <c r="C136" s="212" t="s">
        <v>180</v>
      </c>
      <c r="D136" s="215" t="s">
        <v>76</v>
      </c>
      <c r="E136" s="212" t="s">
        <v>898</v>
      </c>
      <c r="F136" s="212" t="s">
        <v>178</v>
      </c>
      <c r="G136" s="215" t="s">
        <v>76</v>
      </c>
      <c r="H136" s="213">
        <f>IF(AND(ISBLANK('A10'!Y22),$I$136&lt;&gt;"Z"),"",'A10'!Y22)</f>
        <v>0</v>
      </c>
      <c r="I136" s="213" t="str">
        <f>IF(ISBLANK('A10'!Z22),"",'A10'!Z22)</f>
        <v/>
      </c>
      <c r="J136" s="214" t="s">
        <v>898</v>
      </c>
      <c r="K136" s="213">
        <f>IF(AND(ISBLANK('A9'!Y22),$L$136&lt;&gt;"Z"),"",'A9'!Y22)</f>
        <v>0</v>
      </c>
      <c r="L136" s="213" t="str">
        <f>IF(ISBLANK('A9'!Z22),"",'A9'!Z22)</f>
        <v/>
      </c>
      <c r="M136" s="133" t="str">
        <f t="shared" si="8"/>
        <v>OK</v>
      </c>
      <c r="N136" s="134"/>
    </row>
    <row r="137" spans="1:14" x14ac:dyDescent="0.25">
      <c r="A137" s="210" t="s">
        <v>4613</v>
      </c>
      <c r="B137" s="211" t="s">
        <v>1100</v>
      </c>
      <c r="C137" s="212" t="s">
        <v>180</v>
      </c>
      <c r="D137" s="215" t="s">
        <v>1101</v>
      </c>
      <c r="E137" s="212" t="s">
        <v>898</v>
      </c>
      <c r="F137" s="212" t="s">
        <v>178</v>
      </c>
      <c r="G137" s="215" t="s">
        <v>1101</v>
      </c>
      <c r="H137" s="213">
        <f>IF(AND(ISBLANK('A10'!AB14),$I$137&lt;&gt;"Z"),"",'A10'!AB14)</f>
        <v>0</v>
      </c>
      <c r="I137" s="213" t="str">
        <f>IF(ISBLANK('A10'!AC14),"",'A10'!AC14)</f>
        <v/>
      </c>
      <c r="J137" s="214" t="s">
        <v>898</v>
      </c>
      <c r="K137" s="213">
        <f>IF(AND(ISBLANK('A9'!AB14),$L$137&lt;&gt;"Z"),"",'A9'!AB14)</f>
        <v>0</v>
      </c>
      <c r="L137" s="213" t="str">
        <f>IF(ISBLANK('A9'!AC14),"",'A9'!AC14)</f>
        <v/>
      </c>
      <c r="M137" s="133" t="str">
        <f t="shared" si="8"/>
        <v>OK</v>
      </c>
      <c r="N137" s="134"/>
    </row>
    <row r="138" spans="1:14" x14ac:dyDescent="0.25">
      <c r="A138" s="210" t="s">
        <v>4613</v>
      </c>
      <c r="B138" s="211" t="s">
        <v>1102</v>
      </c>
      <c r="C138" s="212" t="s">
        <v>180</v>
      </c>
      <c r="D138" s="215" t="s">
        <v>1103</v>
      </c>
      <c r="E138" s="212" t="s">
        <v>898</v>
      </c>
      <c r="F138" s="212" t="s">
        <v>178</v>
      </c>
      <c r="G138" s="215" t="s">
        <v>1103</v>
      </c>
      <c r="H138" s="213">
        <f>IF(AND(ISBLANK('A10'!AB15),$I$138&lt;&gt;"Z"),"",'A10'!AB15)</f>
        <v>0</v>
      </c>
      <c r="I138" s="213" t="str">
        <f>IF(ISBLANK('A10'!AC15),"",'A10'!AC15)</f>
        <v/>
      </c>
      <c r="J138" s="214" t="s">
        <v>898</v>
      </c>
      <c r="K138" s="213">
        <f>IF(AND(ISBLANK('A9'!AB15),$L$138&lt;&gt;"Z"),"",'A9'!AB15)</f>
        <v>0</v>
      </c>
      <c r="L138" s="213" t="str">
        <f>IF(ISBLANK('A9'!AC15),"",'A9'!AC15)</f>
        <v/>
      </c>
      <c r="M138" s="133" t="str">
        <f t="shared" si="8"/>
        <v>OK</v>
      </c>
      <c r="N138" s="134"/>
    </row>
    <row r="139" spans="1:14" x14ac:dyDescent="0.25">
      <c r="A139" s="210" t="s">
        <v>4613</v>
      </c>
      <c r="B139" s="211" t="s">
        <v>1104</v>
      </c>
      <c r="C139" s="212" t="s">
        <v>180</v>
      </c>
      <c r="D139" s="215" t="s">
        <v>1105</v>
      </c>
      <c r="E139" s="212" t="s">
        <v>898</v>
      </c>
      <c r="F139" s="212" t="s">
        <v>178</v>
      </c>
      <c r="G139" s="215" t="s">
        <v>1105</v>
      </c>
      <c r="H139" s="213">
        <f>IF(AND(ISBLANK('A10'!AB16),$I$139&lt;&gt;"Z"),"",'A10'!AB16)</f>
        <v>0</v>
      </c>
      <c r="I139" s="213" t="str">
        <f>IF(ISBLANK('A10'!AC16),"",'A10'!AC16)</f>
        <v/>
      </c>
      <c r="J139" s="214" t="s">
        <v>898</v>
      </c>
      <c r="K139" s="213">
        <f>IF(AND(ISBLANK('A9'!AB16),$L$139&lt;&gt;"Z"),"",'A9'!AB16)</f>
        <v>0</v>
      </c>
      <c r="L139" s="213" t="str">
        <f>IF(ISBLANK('A9'!AC16),"",'A9'!AC16)</f>
        <v/>
      </c>
      <c r="M139" s="133" t="str">
        <f t="shared" si="8"/>
        <v>OK</v>
      </c>
      <c r="N139" s="134"/>
    </row>
    <row r="140" spans="1:14" x14ac:dyDescent="0.25">
      <c r="A140" s="210" t="s">
        <v>4613</v>
      </c>
      <c r="B140" s="211" t="s">
        <v>1106</v>
      </c>
      <c r="C140" s="212" t="s">
        <v>180</v>
      </c>
      <c r="D140" s="215" t="s">
        <v>1107</v>
      </c>
      <c r="E140" s="212" t="s">
        <v>898</v>
      </c>
      <c r="F140" s="212" t="s">
        <v>178</v>
      </c>
      <c r="G140" s="215" t="s">
        <v>1107</v>
      </c>
      <c r="H140" s="213">
        <f>IF(AND(ISBLANK('A10'!AB17),$I$140&lt;&gt;"Z"),"",'A10'!AB17)</f>
        <v>0</v>
      </c>
      <c r="I140" s="213" t="str">
        <f>IF(ISBLANK('A10'!AC17),"",'A10'!AC17)</f>
        <v/>
      </c>
      <c r="J140" s="214" t="s">
        <v>898</v>
      </c>
      <c r="K140" s="213">
        <f>IF(AND(ISBLANK('A9'!AB17),$L$140&lt;&gt;"Z"),"",'A9'!AB17)</f>
        <v>0</v>
      </c>
      <c r="L140" s="213" t="str">
        <f>IF(ISBLANK('A9'!AC17),"",'A9'!AC17)</f>
        <v/>
      </c>
      <c r="M140" s="133" t="str">
        <f t="shared" si="8"/>
        <v>OK</v>
      </c>
      <c r="N140" s="134"/>
    </row>
    <row r="141" spans="1:14" x14ac:dyDescent="0.25">
      <c r="A141" s="210" t="s">
        <v>4613</v>
      </c>
      <c r="B141" s="211" t="s">
        <v>1108</v>
      </c>
      <c r="C141" s="212" t="s">
        <v>180</v>
      </c>
      <c r="D141" s="215" t="s">
        <v>1109</v>
      </c>
      <c r="E141" s="212" t="s">
        <v>898</v>
      </c>
      <c r="F141" s="212" t="s">
        <v>178</v>
      </c>
      <c r="G141" s="215" t="s">
        <v>1109</v>
      </c>
      <c r="H141" s="213">
        <f>IF(AND(ISBLANK('A10'!AB18),$I$141&lt;&gt;"Z"),"",'A10'!AB18)</f>
        <v>0</v>
      </c>
      <c r="I141" s="213" t="str">
        <f>IF(ISBLANK('A10'!AC18),"",'A10'!AC18)</f>
        <v/>
      </c>
      <c r="J141" s="214" t="s">
        <v>898</v>
      </c>
      <c r="K141" s="213">
        <f>IF(AND(ISBLANK('A9'!AB18),$L$141&lt;&gt;"Z"),"",'A9'!AB18)</f>
        <v>0</v>
      </c>
      <c r="L141" s="213" t="str">
        <f>IF(ISBLANK('A9'!AC18),"",'A9'!AC18)</f>
        <v/>
      </c>
      <c r="M141" s="133" t="str">
        <f t="shared" si="8"/>
        <v>OK</v>
      </c>
      <c r="N141" s="134"/>
    </row>
    <row r="142" spans="1:14" x14ac:dyDescent="0.25">
      <c r="A142" s="210" t="s">
        <v>4613</v>
      </c>
      <c r="B142" s="211" t="s">
        <v>1110</v>
      </c>
      <c r="C142" s="212" t="s">
        <v>180</v>
      </c>
      <c r="D142" s="215" t="s">
        <v>1111</v>
      </c>
      <c r="E142" s="212" t="s">
        <v>898</v>
      </c>
      <c r="F142" s="212" t="s">
        <v>178</v>
      </c>
      <c r="G142" s="215" t="s">
        <v>1111</v>
      </c>
      <c r="H142" s="213">
        <f>IF(AND(ISBLANK('A10'!AB19),$I$142&lt;&gt;"Z"),"",'A10'!AB19)</f>
        <v>0</v>
      </c>
      <c r="I142" s="213" t="str">
        <f>IF(ISBLANK('A10'!AC19),"",'A10'!AC19)</f>
        <v/>
      </c>
      <c r="J142" s="214" t="s">
        <v>898</v>
      </c>
      <c r="K142" s="213">
        <f>IF(AND(ISBLANK('A9'!AB19),$L$142&lt;&gt;"Z"),"",'A9'!AB19)</f>
        <v>0</v>
      </c>
      <c r="L142" s="213" t="str">
        <f>IF(ISBLANK('A9'!AC19),"",'A9'!AC19)</f>
        <v/>
      </c>
      <c r="M142" s="133" t="str">
        <f t="shared" si="8"/>
        <v>OK</v>
      </c>
      <c r="N142" s="134"/>
    </row>
    <row r="143" spans="1:14" x14ac:dyDescent="0.25">
      <c r="A143" s="210" t="s">
        <v>4613</v>
      </c>
      <c r="B143" s="211" t="s">
        <v>1112</v>
      </c>
      <c r="C143" s="212" t="s">
        <v>180</v>
      </c>
      <c r="D143" s="215" t="s">
        <v>839</v>
      </c>
      <c r="E143" s="212" t="s">
        <v>898</v>
      </c>
      <c r="F143" s="212" t="s">
        <v>178</v>
      </c>
      <c r="G143" s="215" t="s">
        <v>839</v>
      </c>
      <c r="H143" s="213">
        <f>IF(AND(ISBLANK('A10'!AB20),$I$143&lt;&gt;"Z"),"",'A10'!AB20)</f>
        <v>0</v>
      </c>
      <c r="I143" s="213" t="str">
        <f>IF(ISBLANK('A10'!AC20),"",'A10'!AC20)</f>
        <v/>
      </c>
      <c r="J143" s="214" t="s">
        <v>898</v>
      </c>
      <c r="K143" s="213">
        <f>IF(AND(ISBLANK('A9'!AB20),$L$143&lt;&gt;"Z"),"",'A9'!AB20)</f>
        <v>0</v>
      </c>
      <c r="L143" s="213" t="str">
        <f>IF(ISBLANK('A9'!AC20),"",'A9'!AC20)</f>
        <v/>
      </c>
      <c r="M143" s="133" t="str">
        <f t="shared" si="8"/>
        <v>OK</v>
      </c>
      <c r="N143" s="134"/>
    </row>
    <row r="144" spans="1:14" x14ac:dyDescent="0.25">
      <c r="A144" s="210" t="s">
        <v>4613</v>
      </c>
      <c r="B144" s="211" t="s">
        <v>1113</v>
      </c>
      <c r="C144" s="212" t="s">
        <v>180</v>
      </c>
      <c r="D144" s="215" t="s">
        <v>818</v>
      </c>
      <c r="E144" s="212" t="s">
        <v>898</v>
      </c>
      <c r="F144" s="212" t="s">
        <v>178</v>
      </c>
      <c r="G144" s="215" t="s">
        <v>818</v>
      </c>
      <c r="H144" s="213">
        <f>IF(AND(ISBLANK('A10'!AB21),$I$144&lt;&gt;"Z"),"",'A10'!AB21)</f>
        <v>0</v>
      </c>
      <c r="I144" s="213" t="str">
        <f>IF(ISBLANK('A10'!AC21),"",'A10'!AC21)</f>
        <v/>
      </c>
      <c r="J144" s="214" t="s">
        <v>898</v>
      </c>
      <c r="K144" s="213">
        <f>IF(AND(ISBLANK('A9'!AB21),$L$144&lt;&gt;"Z"),"",'A9'!AB21)</f>
        <v>0</v>
      </c>
      <c r="L144" s="213" t="str">
        <f>IF(ISBLANK('A9'!AC21),"",'A9'!AC21)</f>
        <v/>
      </c>
      <c r="M144" s="133" t="str">
        <f t="shared" si="8"/>
        <v>OK</v>
      </c>
      <c r="N144" s="134"/>
    </row>
    <row r="145" spans="1:14" x14ac:dyDescent="0.25">
      <c r="A145" s="210" t="s">
        <v>4613</v>
      </c>
      <c r="B145" s="211" t="s">
        <v>1114</v>
      </c>
      <c r="C145" s="212" t="s">
        <v>180</v>
      </c>
      <c r="D145" s="215" t="s">
        <v>797</v>
      </c>
      <c r="E145" s="212" t="s">
        <v>898</v>
      </c>
      <c r="F145" s="212" t="s">
        <v>178</v>
      </c>
      <c r="G145" s="215" t="s">
        <v>797</v>
      </c>
      <c r="H145" s="213">
        <f>IF(AND(ISBLANK('A10'!AB22),$I$145&lt;&gt;"Z"),"",'A10'!AB22)</f>
        <v>0</v>
      </c>
      <c r="I145" s="213" t="str">
        <f>IF(ISBLANK('A10'!AC22),"",'A10'!AC22)</f>
        <v/>
      </c>
      <c r="J145" s="214" t="s">
        <v>898</v>
      </c>
      <c r="K145" s="213">
        <f>IF(AND(ISBLANK('A9'!AB22),$L$145&lt;&gt;"Z"),"",'A9'!AB22)</f>
        <v>0</v>
      </c>
      <c r="L145" s="213" t="str">
        <f>IF(ISBLANK('A9'!AC22),"",'A9'!AC22)</f>
        <v/>
      </c>
      <c r="M145" s="133" t="str">
        <f t="shared" si="8"/>
        <v>OK</v>
      </c>
      <c r="N145" s="134"/>
    </row>
    <row r="146" spans="1:14" x14ac:dyDescent="0.25">
      <c r="A146" s="210" t="s">
        <v>4613</v>
      </c>
      <c r="B146" s="211" t="s">
        <v>1115</v>
      </c>
      <c r="C146" s="212" t="s">
        <v>180</v>
      </c>
      <c r="D146" s="215" t="s">
        <v>1116</v>
      </c>
      <c r="E146" s="212" t="s">
        <v>898</v>
      </c>
      <c r="F146" s="212" t="s">
        <v>178</v>
      </c>
      <c r="G146" s="215" t="s">
        <v>1116</v>
      </c>
      <c r="H146" s="213">
        <f>IF(AND(ISBLANK('A10'!AE14),$I$146&lt;&gt;"Z"),"",'A10'!AE14)</f>
        <v>0</v>
      </c>
      <c r="I146" s="213" t="str">
        <f>IF(ISBLANK('A10'!AF14),"",'A10'!AF14)</f>
        <v/>
      </c>
      <c r="J146" s="214" t="s">
        <v>898</v>
      </c>
      <c r="K146" s="213">
        <f>IF(AND(ISBLANK('A9'!AE14),$L$146&lt;&gt;"Z"),"",'A9'!AE14)</f>
        <v>0</v>
      </c>
      <c r="L146" s="213" t="str">
        <f>IF(ISBLANK('A9'!AF14),"",'A9'!AF14)</f>
        <v/>
      </c>
      <c r="M146" s="133" t="str">
        <f t="shared" si="8"/>
        <v>OK</v>
      </c>
      <c r="N146" s="134"/>
    </row>
    <row r="147" spans="1:14" x14ac:dyDescent="0.25">
      <c r="A147" s="210" t="s">
        <v>4613</v>
      </c>
      <c r="B147" s="211" t="s">
        <v>1117</v>
      </c>
      <c r="C147" s="212" t="s">
        <v>180</v>
      </c>
      <c r="D147" s="215" t="s">
        <v>1118</v>
      </c>
      <c r="E147" s="212" t="s">
        <v>898</v>
      </c>
      <c r="F147" s="212" t="s">
        <v>178</v>
      </c>
      <c r="G147" s="215" t="s">
        <v>1118</v>
      </c>
      <c r="H147" s="213">
        <f>IF(AND(ISBLANK('A10'!AE15),$I$147&lt;&gt;"Z"),"",'A10'!AE15)</f>
        <v>0</v>
      </c>
      <c r="I147" s="213" t="str">
        <f>IF(ISBLANK('A10'!AF15),"",'A10'!AF15)</f>
        <v/>
      </c>
      <c r="J147" s="214" t="s">
        <v>898</v>
      </c>
      <c r="K147" s="213">
        <f>IF(AND(ISBLANK('A9'!AE15),$L$147&lt;&gt;"Z"),"",'A9'!AE15)</f>
        <v>0</v>
      </c>
      <c r="L147" s="213" t="str">
        <f>IF(ISBLANK('A9'!AF15),"",'A9'!AF15)</f>
        <v/>
      </c>
      <c r="M147" s="133" t="str">
        <f t="shared" si="8"/>
        <v>OK</v>
      </c>
      <c r="N147" s="134"/>
    </row>
    <row r="148" spans="1:14" x14ac:dyDescent="0.25">
      <c r="A148" s="210" t="s">
        <v>4613</v>
      </c>
      <c r="B148" s="211" t="s">
        <v>1119</v>
      </c>
      <c r="C148" s="212" t="s">
        <v>180</v>
      </c>
      <c r="D148" s="215" t="s">
        <v>1120</v>
      </c>
      <c r="E148" s="212" t="s">
        <v>898</v>
      </c>
      <c r="F148" s="212" t="s">
        <v>178</v>
      </c>
      <c r="G148" s="215" t="s">
        <v>1120</v>
      </c>
      <c r="H148" s="213">
        <f>IF(AND(ISBLANK('A10'!AE16),$I$148&lt;&gt;"Z"),"",'A10'!AE16)</f>
        <v>0</v>
      </c>
      <c r="I148" s="213" t="str">
        <f>IF(ISBLANK('A10'!AF16),"",'A10'!AF16)</f>
        <v/>
      </c>
      <c r="J148" s="214" t="s">
        <v>898</v>
      </c>
      <c r="K148" s="213">
        <f>IF(AND(ISBLANK('A9'!AE16),$L$148&lt;&gt;"Z"),"",'A9'!AE16)</f>
        <v>0</v>
      </c>
      <c r="L148" s="213" t="str">
        <f>IF(ISBLANK('A9'!AF16),"",'A9'!AF16)</f>
        <v/>
      </c>
      <c r="M148" s="133" t="str">
        <f t="shared" si="8"/>
        <v>OK</v>
      </c>
      <c r="N148" s="134"/>
    </row>
    <row r="149" spans="1:14" x14ac:dyDescent="0.25">
      <c r="A149" s="210" t="s">
        <v>4613</v>
      </c>
      <c r="B149" s="211" t="s">
        <v>1121</v>
      </c>
      <c r="C149" s="212" t="s">
        <v>180</v>
      </c>
      <c r="D149" s="215" t="s">
        <v>1122</v>
      </c>
      <c r="E149" s="212" t="s">
        <v>898</v>
      </c>
      <c r="F149" s="212" t="s">
        <v>178</v>
      </c>
      <c r="G149" s="215" t="s">
        <v>1122</v>
      </c>
      <c r="H149" s="213">
        <f>IF(AND(ISBLANK('A10'!AE17),$I$149&lt;&gt;"Z"),"",'A10'!AE17)</f>
        <v>0</v>
      </c>
      <c r="I149" s="213" t="str">
        <f>IF(ISBLANK('A10'!AF17),"",'A10'!AF17)</f>
        <v/>
      </c>
      <c r="J149" s="214" t="s">
        <v>898</v>
      </c>
      <c r="K149" s="213">
        <f>IF(AND(ISBLANK('A9'!AE17),$L$149&lt;&gt;"Z"),"",'A9'!AE17)</f>
        <v>0</v>
      </c>
      <c r="L149" s="213" t="str">
        <f>IF(ISBLANK('A9'!AF17),"",'A9'!AF17)</f>
        <v/>
      </c>
      <c r="M149" s="133" t="str">
        <f t="shared" si="8"/>
        <v>OK</v>
      </c>
      <c r="N149" s="134"/>
    </row>
    <row r="150" spans="1:14" x14ac:dyDescent="0.25">
      <c r="A150" s="210" t="s">
        <v>4613</v>
      </c>
      <c r="B150" s="211" t="s">
        <v>1123</v>
      </c>
      <c r="C150" s="212" t="s">
        <v>180</v>
      </c>
      <c r="D150" s="215" t="s">
        <v>1124</v>
      </c>
      <c r="E150" s="212" t="s">
        <v>898</v>
      </c>
      <c r="F150" s="212" t="s">
        <v>178</v>
      </c>
      <c r="G150" s="215" t="s">
        <v>1124</v>
      </c>
      <c r="H150" s="213">
        <f>IF(AND(ISBLANK('A10'!AE18),$I$150&lt;&gt;"Z"),"",'A10'!AE18)</f>
        <v>0</v>
      </c>
      <c r="I150" s="213" t="str">
        <f>IF(ISBLANK('A10'!AF18),"",'A10'!AF18)</f>
        <v/>
      </c>
      <c r="J150" s="214" t="s">
        <v>898</v>
      </c>
      <c r="K150" s="213">
        <f>IF(AND(ISBLANK('A9'!AE18),$L$150&lt;&gt;"Z"),"",'A9'!AE18)</f>
        <v>0</v>
      </c>
      <c r="L150" s="213" t="str">
        <f>IF(ISBLANK('A9'!AF18),"",'A9'!AF18)</f>
        <v/>
      </c>
      <c r="M150" s="133" t="str">
        <f t="shared" si="8"/>
        <v>OK</v>
      </c>
      <c r="N150" s="134"/>
    </row>
    <row r="151" spans="1:14" x14ac:dyDescent="0.25">
      <c r="A151" s="210" t="s">
        <v>4613</v>
      </c>
      <c r="B151" s="211" t="s">
        <v>1125</v>
      </c>
      <c r="C151" s="212" t="s">
        <v>180</v>
      </c>
      <c r="D151" s="215" t="s">
        <v>1126</v>
      </c>
      <c r="E151" s="212" t="s">
        <v>898</v>
      </c>
      <c r="F151" s="212" t="s">
        <v>178</v>
      </c>
      <c r="G151" s="215" t="s">
        <v>1126</v>
      </c>
      <c r="H151" s="213">
        <f>IF(AND(ISBLANK('A10'!AE19),$I$151&lt;&gt;"Z"),"",'A10'!AE19)</f>
        <v>0</v>
      </c>
      <c r="I151" s="213" t="str">
        <f>IF(ISBLANK('A10'!AF19),"",'A10'!AF19)</f>
        <v/>
      </c>
      <c r="J151" s="214" t="s">
        <v>898</v>
      </c>
      <c r="K151" s="213">
        <f>IF(AND(ISBLANK('A9'!AE19),$L$151&lt;&gt;"Z"),"",'A9'!AE19)</f>
        <v>0</v>
      </c>
      <c r="L151" s="213" t="str">
        <f>IF(ISBLANK('A9'!AF19),"",'A9'!AF19)</f>
        <v/>
      </c>
      <c r="M151" s="133" t="str">
        <f t="shared" si="8"/>
        <v>OK</v>
      </c>
      <c r="N151" s="134"/>
    </row>
    <row r="152" spans="1:14" x14ac:dyDescent="0.25">
      <c r="A152" s="210" t="s">
        <v>4613</v>
      </c>
      <c r="B152" s="211" t="s">
        <v>1127</v>
      </c>
      <c r="C152" s="212" t="s">
        <v>180</v>
      </c>
      <c r="D152" s="215" t="s">
        <v>844</v>
      </c>
      <c r="E152" s="212" t="s">
        <v>898</v>
      </c>
      <c r="F152" s="212" t="s">
        <v>178</v>
      </c>
      <c r="G152" s="215" t="s">
        <v>844</v>
      </c>
      <c r="H152" s="213">
        <f>IF(AND(ISBLANK('A10'!AE20),$I$152&lt;&gt;"Z"),"",'A10'!AE20)</f>
        <v>0</v>
      </c>
      <c r="I152" s="213" t="str">
        <f>IF(ISBLANK('A10'!AF20),"",'A10'!AF20)</f>
        <v/>
      </c>
      <c r="J152" s="214" t="s">
        <v>898</v>
      </c>
      <c r="K152" s="213">
        <f>IF(AND(ISBLANK('A9'!AE20),$L$152&lt;&gt;"Z"),"",'A9'!AE20)</f>
        <v>0</v>
      </c>
      <c r="L152" s="213" t="str">
        <f>IF(ISBLANK('A9'!AF20),"",'A9'!AF20)</f>
        <v/>
      </c>
      <c r="M152" s="133" t="str">
        <f t="shared" si="8"/>
        <v>OK</v>
      </c>
      <c r="N152" s="134"/>
    </row>
    <row r="153" spans="1:14" x14ac:dyDescent="0.25">
      <c r="A153" s="210" t="s">
        <v>4613</v>
      </c>
      <c r="B153" s="211" t="s">
        <v>1128</v>
      </c>
      <c r="C153" s="212" t="s">
        <v>180</v>
      </c>
      <c r="D153" s="215" t="s">
        <v>823</v>
      </c>
      <c r="E153" s="212" t="s">
        <v>898</v>
      </c>
      <c r="F153" s="212" t="s">
        <v>178</v>
      </c>
      <c r="G153" s="215" t="s">
        <v>823</v>
      </c>
      <c r="H153" s="213">
        <f>IF(AND(ISBLANK('A10'!AE21),$I$153&lt;&gt;"Z"),"",'A10'!AE21)</f>
        <v>0</v>
      </c>
      <c r="I153" s="213" t="str">
        <f>IF(ISBLANK('A10'!AF21),"",'A10'!AF21)</f>
        <v/>
      </c>
      <c r="J153" s="214" t="s">
        <v>898</v>
      </c>
      <c r="K153" s="213">
        <f>IF(AND(ISBLANK('A9'!AE21),$L$153&lt;&gt;"Z"),"",'A9'!AE21)</f>
        <v>0</v>
      </c>
      <c r="L153" s="213" t="str">
        <f>IF(ISBLANK('A9'!AF21),"",'A9'!AF21)</f>
        <v/>
      </c>
      <c r="M153" s="133" t="str">
        <f t="shared" si="8"/>
        <v>OK</v>
      </c>
      <c r="N153" s="134"/>
    </row>
    <row r="154" spans="1:14" x14ac:dyDescent="0.25">
      <c r="A154" s="210" t="s">
        <v>4613</v>
      </c>
      <c r="B154" s="211" t="s">
        <v>1129</v>
      </c>
      <c r="C154" s="212" t="s">
        <v>180</v>
      </c>
      <c r="D154" s="215" t="s">
        <v>802</v>
      </c>
      <c r="E154" s="212" t="s">
        <v>898</v>
      </c>
      <c r="F154" s="212" t="s">
        <v>178</v>
      </c>
      <c r="G154" s="215" t="s">
        <v>802</v>
      </c>
      <c r="H154" s="213">
        <f>IF(AND(ISBLANK('A10'!AE22),$I$154&lt;&gt;"Z"),"",'A10'!AE22)</f>
        <v>0</v>
      </c>
      <c r="I154" s="213" t="str">
        <f>IF(ISBLANK('A10'!AF22),"",'A10'!AF22)</f>
        <v/>
      </c>
      <c r="J154" s="214" t="s">
        <v>898</v>
      </c>
      <c r="K154" s="213">
        <f>IF(AND(ISBLANK('A9'!AE22),$L$154&lt;&gt;"Z"),"",'A9'!AE22)</f>
        <v>0</v>
      </c>
      <c r="L154" s="213" t="str">
        <f>IF(ISBLANK('A9'!AF22),"",'A9'!AF22)</f>
        <v/>
      </c>
      <c r="M154" s="133" t="str">
        <f t="shared" si="8"/>
        <v>OK</v>
      </c>
      <c r="N154" s="134"/>
    </row>
    <row r="155" spans="1:14" x14ac:dyDescent="0.25">
      <c r="A155" s="210" t="s">
        <v>4613</v>
      </c>
      <c r="B155" s="211" t="s">
        <v>1130</v>
      </c>
      <c r="C155" s="212" t="s">
        <v>180</v>
      </c>
      <c r="D155" s="215" t="s">
        <v>1131</v>
      </c>
      <c r="E155" s="212" t="s">
        <v>898</v>
      </c>
      <c r="F155" s="212" t="s">
        <v>178</v>
      </c>
      <c r="G155" s="215" t="s">
        <v>1131</v>
      </c>
      <c r="H155" s="213">
        <f>IF(AND(ISBLANK('A10'!AH14),$I$155&lt;&gt;"Z"),"",'A10'!AH14)</f>
        <v>0</v>
      </c>
      <c r="I155" s="213" t="str">
        <f>IF(ISBLANK('A10'!AI14),"",'A10'!AI14)</f>
        <v/>
      </c>
      <c r="J155" s="214" t="s">
        <v>898</v>
      </c>
      <c r="K155" s="213">
        <f>IF(AND(ISBLANK('A9'!AH14),$L$155&lt;&gt;"Z"),"",'A9'!AH14)</f>
        <v>0</v>
      </c>
      <c r="L155" s="213" t="str">
        <f>IF(ISBLANK('A9'!AI14),"",'A9'!AI14)</f>
        <v/>
      </c>
      <c r="M155" s="133" t="str">
        <f t="shared" si="8"/>
        <v>OK</v>
      </c>
      <c r="N155" s="134"/>
    </row>
    <row r="156" spans="1:14" x14ac:dyDescent="0.25">
      <c r="A156" s="210" t="s">
        <v>4613</v>
      </c>
      <c r="B156" s="211" t="s">
        <v>1132</v>
      </c>
      <c r="C156" s="212" t="s">
        <v>180</v>
      </c>
      <c r="D156" s="215" t="s">
        <v>1133</v>
      </c>
      <c r="E156" s="212" t="s">
        <v>898</v>
      </c>
      <c r="F156" s="212" t="s">
        <v>178</v>
      </c>
      <c r="G156" s="215" t="s">
        <v>1133</v>
      </c>
      <c r="H156" s="213">
        <f>IF(AND(ISBLANK('A10'!AH15),$I$156&lt;&gt;"Z"),"",'A10'!AH15)</f>
        <v>0</v>
      </c>
      <c r="I156" s="213" t="str">
        <f>IF(ISBLANK('A10'!AI15),"",'A10'!AI15)</f>
        <v/>
      </c>
      <c r="J156" s="214" t="s">
        <v>898</v>
      </c>
      <c r="K156" s="213">
        <f>IF(AND(ISBLANK('A9'!AH15),$L$156&lt;&gt;"Z"),"",'A9'!AH15)</f>
        <v>0</v>
      </c>
      <c r="L156" s="213" t="str">
        <f>IF(ISBLANK('A9'!AI15),"",'A9'!AI15)</f>
        <v/>
      </c>
      <c r="M156" s="133" t="str">
        <f t="shared" si="8"/>
        <v>OK</v>
      </c>
      <c r="N156" s="134"/>
    </row>
    <row r="157" spans="1:14" x14ac:dyDescent="0.25">
      <c r="A157" s="210" t="s">
        <v>4613</v>
      </c>
      <c r="B157" s="211" t="s">
        <v>1134</v>
      </c>
      <c r="C157" s="212" t="s">
        <v>180</v>
      </c>
      <c r="D157" s="215" t="s">
        <v>1135</v>
      </c>
      <c r="E157" s="212" t="s">
        <v>898</v>
      </c>
      <c r="F157" s="212" t="s">
        <v>178</v>
      </c>
      <c r="G157" s="215" t="s">
        <v>1135</v>
      </c>
      <c r="H157" s="213">
        <f>IF(AND(ISBLANK('A10'!AH16),$I$157&lt;&gt;"Z"),"",'A10'!AH16)</f>
        <v>0</v>
      </c>
      <c r="I157" s="213" t="str">
        <f>IF(ISBLANK('A10'!AI16),"",'A10'!AI16)</f>
        <v/>
      </c>
      <c r="J157" s="214" t="s">
        <v>898</v>
      </c>
      <c r="K157" s="213">
        <f>IF(AND(ISBLANK('A9'!AH16),$L$157&lt;&gt;"Z"),"",'A9'!AH16)</f>
        <v>0</v>
      </c>
      <c r="L157" s="213" t="str">
        <f>IF(ISBLANK('A9'!AI16),"",'A9'!AI16)</f>
        <v/>
      </c>
      <c r="M157" s="133" t="str">
        <f t="shared" si="8"/>
        <v>OK</v>
      </c>
      <c r="N157" s="134"/>
    </row>
    <row r="158" spans="1:14" x14ac:dyDescent="0.25">
      <c r="A158" s="210" t="s">
        <v>4613</v>
      </c>
      <c r="B158" s="211" t="s">
        <v>1136</v>
      </c>
      <c r="C158" s="212" t="s">
        <v>180</v>
      </c>
      <c r="D158" s="215" t="s">
        <v>1137</v>
      </c>
      <c r="E158" s="212" t="s">
        <v>898</v>
      </c>
      <c r="F158" s="212" t="s">
        <v>178</v>
      </c>
      <c r="G158" s="215" t="s">
        <v>1137</v>
      </c>
      <c r="H158" s="213">
        <f>IF(AND(ISBLANK('A10'!AH17),$I$158&lt;&gt;"Z"),"",'A10'!AH17)</f>
        <v>0</v>
      </c>
      <c r="I158" s="213" t="str">
        <f>IF(ISBLANK('A10'!AI17),"",'A10'!AI17)</f>
        <v/>
      </c>
      <c r="J158" s="214" t="s">
        <v>898</v>
      </c>
      <c r="K158" s="213">
        <f>IF(AND(ISBLANK('A9'!AH17),$L$158&lt;&gt;"Z"),"",'A9'!AH17)</f>
        <v>0</v>
      </c>
      <c r="L158" s="213" t="str">
        <f>IF(ISBLANK('A9'!AI17),"",'A9'!AI17)</f>
        <v/>
      </c>
      <c r="M158" s="133" t="str">
        <f t="shared" si="8"/>
        <v>OK</v>
      </c>
      <c r="N158" s="134"/>
    </row>
    <row r="159" spans="1:14" x14ac:dyDescent="0.25">
      <c r="A159" s="210" t="s">
        <v>4613</v>
      </c>
      <c r="B159" s="211" t="s">
        <v>1138</v>
      </c>
      <c r="C159" s="212" t="s">
        <v>180</v>
      </c>
      <c r="D159" s="215" t="s">
        <v>1139</v>
      </c>
      <c r="E159" s="212" t="s">
        <v>898</v>
      </c>
      <c r="F159" s="212" t="s">
        <v>178</v>
      </c>
      <c r="G159" s="215" t="s">
        <v>1139</v>
      </c>
      <c r="H159" s="213">
        <f>IF(AND(ISBLANK('A10'!AH18),$I$159&lt;&gt;"Z"),"",'A10'!AH18)</f>
        <v>0</v>
      </c>
      <c r="I159" s="213" t="str">
        <f>IF(ISBLANK('A10'!AI18),"",'A10'!AI18)</f>
        <v/>
      </c>
      <c r="J159" s="214" t="s">
        <v>898</v>
      </c>
      <c r="K159" s="213">
        <f>IF(AND(ISBLANK('A9'!AH18),$L$159&lt;&gt;"Z"),"",'A9'!AH18)</f>
        <v>0</v>
      </c>
      <c r="L159" s="213" t="str">
        <f>IF(ISBLANK('A9'!AI18),"",'A9'!AI18)</f>
        <v/>
      </c>
      <c r="M159" s="133" t="str">
        <f t="shared" si="8"/>
        <v>OK</v>
      </c>
      <c r="N159" s="134"/>
    </row>
    <row r="160" spans="1:14" x14ac:dyDescent="0.25">
      <c r="A160" s="210" t="s">
        <v>4613</v>
      </c>
      <c r="B160" s="211" t="s">
        <v>1140</v>
      </c>
      <c r="C160" s="212" t="s">
        <v>180</v>
      </c>
      <c r="D160" s="215" t="s">
        <v>1141</v>
      </c>
      <c r="E160" s="212" t="s">
        <v>898</v>
      </c>
      <c r="F160" s="212" t="s">
        <v>178</v>
      </c>
      <c r="G160" s="215" t="s">
        <v>1141</v>
      </c>
      <c r="H160" s="213">
        <f>IF(AND(ISBLANK('A10'!AH19),$I$160&lt;&gt;"Z"),"",'A10'!AH19)</f>
        <v>0</v>
      </c>
      <c r="I160" s="213" t="str">
        <f>IF(ISBLANK('A10'!AI19),"",'A10'!AI19)</f>
        <v/>
      </c>
      <c r="J160" s="214" t="s">
        <v>898</v>
      </c>
      <c r="K160" s="213">
        <f>IF(AND(ISBLANK('A9'!AH19),$L$160&lt;&gt;"Z"),"",'A9'!AH19)</f>
        <v>0</v>
      </c>
      <c r="L160" s="213" t="str">
        <f>IF(ISBLANK('A9'!AI19),"",'A9'!AI19)</f>
        <v/>
      </c>
      <c r="M160" s="133" t="str">
        <f t="shared" si="8"/>
        <v>OK</v>
      </c>
      <c r="N160" s="134"/>
    </row>
    <row r="161" spans="1:14" x14ac:dyDescent="0.25">
      <c r="A161" s="210" t="s">
        <v>4613</v>
      </c>
      <c r="B161" s="211" t="s">
        <v>1142</v>
      </c>
      <c r="C161" s="212" t="s">
        <v>180</v>
      </c>
      <c r="D161" s="215" t="s">
        <v>848</v>
      </c>
      <c r="E161" s="212" t="s">
        <v>898</v>
      </c>
      <c r="F161" s="212" t="s">
        <v>178</v>
      </c>
      <c r="G161" s="215" t="s">
        <v>848</v>
      </c>
      <c r="H161" s="213">
        <f>IF(AND(ISBLANK('A10'!AH20),$I$161&lt;&gt;"Z"),"",'A10'!AH20)</f>
        <v>0</v>
      </c>
      <c r="I161" s="213" t="str">
        <f>IF(ISBLANK('A10'!AI20),"",'A10'!AI20)</f>
        <v/>
      </c>
      <c r="J161" s="214" t="s">
        <v>898</v>
      </c>
      <c r="K161" s="213">
        <f>IF(AND(ISBLANK('A9'!AH20),$L$161&lt;&gt;"Z"),"",'A9'!AH20)</f>
        <v>0</v>
      </c>
      <c r="L161" s="213" t="str">
        <f>IF(ISBLANK('A9'!AI20),"",'A9'!AI20)</f>
        <v/>
      </c>
      <c r="M161" s="133" t="str">
        <f t="shared" si="8"/>
        <v>OK</v>
      </c>
      <c r="N161" s="134"/>
    </row>
    <row r="162" spans="1:14" x14ac:dyDescent="0.25">
      <c r="A162" s="210" t="s">
        <v>4613</v>
      </c>
      <c r="B162" s="211" t="s">
        <v>1143</v>
      </c>
      <c r="C162" s="212" t="s">
        <v>180</v>
      </c>
      <c r="D162" s="215" t="s">
        <v>827</v>
      </c>
      <c r="E162" s="212" t="s">
        <v>898</v>
      </c>
      <c r="F162" s="212" t="s">
        <v>178</v>
      </c>
      <c r="G162" s="215" t="s">
        <v>827</v>
      </c>
      <c r="H162" s="213">
        <f>IF(AND(ISBLANK('A10'!AH21),$I$162&lt;&gt;"Z"),"",'A10'!AH21)</f>
        <v>0</v>
      </c>
      <c r="I162" s="213" t="str">
        <f>IF(ISBLANK('A10'!AI21),"",'A10'!AI21)</f>
        <v/>
      </c>
      <c r="J162" s="214" t="s">
        <v>898</v>
      </c>
      <c r="K162" s="213">
        <f>IF(AND(ISBLANK('A9'!AH21),$L$162&lt;&gt;"Z"),"",'A9'!AH21)</f>
        <v>0</v>
      </c>
      <c r="L162" s="213" t="str">
        <f>IF(ISBLANK('A9'!AI21),"",'A9'!AI21)</f>
        <v/>
      </c>
      <c r="M162" s="133" t="str">
        <f t="shared" si="8"/>
        <v>OK</v>
      </c>
      <c r="N162" s="134"/>
    </row>
    <row r="163" spans="1:14" x14ac:dyDescent="0.25">
      <c r="A163" s="210" t="s">
        <v>4613</v>
      </c>
      <c r="B163" s="211" t="s">
        <v>1144</v>
      </c>
      <c r="C163" s="212" t="s">
        <v>180</v>
      </c>
      <c r="D163" s="215" t="s">
        <v>806</v>
      </c>
      <c r="E163" s="212" t="s">
        <v>898</v>
      </c>
      <c r="F163" s="212" t="s">
        <v>178</v>
      </c>
      <c r="G163" s="215" t="s">
        <v>806</v>
      </c>
      <c r="H163" s="213">
        <f>IF(AND(ISBLANK('A10'!AH22),$I$163&lt;&gt;"Z"),"",'A10'!AH22)</f>
        <v>0</v>
      </c>
      <c r="I163" s="213" t="str">
        <f>IF(ISBLANK('A10'!AI22),"",'A10'!AI22)</f>
        <v/>
      </c>
      <c r="J163" s="214" t="s">
        <v>898</v>
      </c>
      <c r="K163" s="213">
        <f>IF(AND(ISBLANK('A9'!AH22),$L$163&lt;&gt;"Z"),"",'A9'!AH22)</f>
        <v>0</v>
      </c>
      <c r="L163" s="213" t="str">
        <f>IF(ISBLANK('A9'!AI22),"",'A9'!AI22)</f>
        <v/>
      </c>
      <c r="M163" s="133" t="str">
        <f t="shared" si="8"/>
        <v>OK</v>
      </c>
      <c r="N163" s="134"/>
    </row>
    <row r="164" spans="1:14" x14ac:dyDescent="0.25">
      <c r="A164" s="210" t="s">
        <v>4613</v>
      </c>
      <c r="B164" s="211" t="s">
        <v>1145</v>
      </c>
      <c r="C164" s="212" t="s">
        <v>180</v>
      </c>
      <c r="D164" s="215" t="s">
        <v>1146</v>
      </c>
      <c r="E164" s="212" t="s">
        <v>898</v>
      </c>
      <c r="F164" s="212" t="s">
        <v>178</v>
      </c>
      <c r="G164" s="215" t="s">
        <v>1146</v>
      </c>
      <c r="H164" s="213">
        <f>IF(AND(ISBLANK('A10'!AK14),$I$164&lt;&gt;"Z"),"",'A10'!AK14)</f>
        <v>0</v>
      </c>
      <c r="I164" s="213" t="str">
        <f>IF(ISBLANK('A10'!AL14),"",'A10'!AL14)</f>
        <v/>
      </c>
      <c r="J164" s="214" t="s">
        <v>898</v>
      </c>
      <c r="K164" s="213">
        <f>IF(AND(ISBLANK('A9'!AK14),$L$164&lt;&gt;"Z"),"",'A9'!AK14)</f>
        <v>0</v>
      </c>
      <c r="L164" s="213" t="str">
        <f>IF(ISBLANK('A9'!AL14),"",'A9'!AL14)</f>
        <v/>
      </c>
      <c r="M164" s="133" t="str">
        <f t="shared" si="8"/>
        <v>OK</v>
      </c>
      <c r="N164" s="134"/>
    </row>
    <row r="165" spans="1:14" x14ac:dyDescent="0.25">
      <c r="A165" s="210" t="s">
        <v>4613</v>
      </c>
      <c r="B165" s="211" t="s">
        <v>1147</v>
      </c>
      <c r="C165" s="212" t="s">
        <v>180</v>
      </c>
      <c r="D165" s="215" t="s">
        <v>1148</v>
      </c>
      <c r="E165" s="212" t="s">
        <v>898</v>
      </c>
      <c r="F165" s="212" t="s">
        <v>178</v>
      </c>
      <c r="G165" s="215" t="s">
        <v>1148</v>
      </c>
      <c r="H165" s="213">
        <f>IF(AND(ISBLANK('A10'!AK15),$I$165&lt;&gt;"Z"),"",'A10'!AK15)</f>
        <v>0</v>
      </c>
      <c r="I165" s="213" t="str">
        <f>IF(ISBLANK('A10'!AL15),"",'A10'!AL15)</f>
        <v/>
      </c>
      <c r="J165" s="214" t="s">
        <v>898</v>
      </c>
      <c r="K165" s="213">
        <f>IF(AND(ISBLANK('A9'!AK15),$L$165&lt;&gt;"Z"),"",'A9'!AK15)</f>
        <v>0</v>
      </c>
      <c r="L165" s="213" t="str">
        <f>IF(ISBLANK('A9'!AL15),"",'A9'!AL15)</f>
        <v/>
      </c>
      <c r="M165" s="133" t="str">
        <f t="shared" si="8"/>
        <v>OK</v>
      </c>
      <c r="N165" s="134"/>
    </row>
    <row r="166" spans="1:14" x14ac:dyDescent="0.25">
      <c r="A166" s="210" t="s">
        <v>4613</v>
      </c>
      <c r="B166" s="211" t="s">
        <v>1149</v>
      </c>
      <c r="C166" s="212" t="s">
        <v>180</v>
      </c>
      <c r="D166" s="215" t="s">
        <v>1150</v>
      </c>
      <c r="E166" s="212" t="s">
        <v>898</v>
      </c>
      <c r="F166" s="212" t="s">
        <v>178</v>
      </c>
      <c r="G166" s="215" t="s">
        <v>1150</v>
      </c>
      <c r="H166" s="213">
        <f>IF(AND(ISBLANK('A10'!AK16),$I$166&lt;&gt;"Z"),"",'A10'!AK16)</f>
        <v>0</v>
      </c>
      <c r="I166" s="213" t="str">
        <f>IF(ISBLANK('A10'!AL16),"",'A10'!AL16)</f>
        <v/>
      </c>
      <c r="J166" s="214" t="s">
        <v>898</v>
      </c>
      <c r="K166" s="213">
        <f>IF(AND(ISBLANK('A9'!AK16),$L$166&lt;&gt;"Z"),"",'A9'!AK16)</f>
        <v>0</v>
      </c>
      <c r="L166" s="213" t="str">
        <f>IF(ISBLANK('A9'!AL16),"",'A9'!AL16)</f>
        <v/>
      </c>
      <c r="M166" s="133" t="str">
        <f t="shared" si="8"/>
        <v>OK</v>
      </c>
      <c r="N166" s="134"/>
    </row>
    <row r="167" spans="1:14" x14ac:dyDescent="0.25">
      <c r="A167" s="210" t="s">
        <v>4613</v>
      </c>
      <c r="B167" s="211" t="s">
        <v>1151</v>
      </c>
      <c r="C167" s="212" t="s">
        <v>180</v>
      </c>
      <c r="D167" s="215" t="s">
        <v>1152</v>
      </c>
      <c r="E167" s="212" t="s">
        <v>898</v>
      </c>
      <c r="F167" s="212" t="s">
        <v>178</v>
      </c>
      <c r="G167" s="215" t="s">
        <v>1152</v>
      </c>
      <c r="H167" s="213">
        <f>IF(AND(ISBLANK('A10'!AK17),$I$167&lt;&gt;"Z"),"",'A10'!AK17)</f>
        <v>0</v>
      </c>
      <c r="I167" s="213" t="str">
        <f>IF(ISBLANK('A10'!AL17),"",'A10'!AL17)</f>
        <v/>
      </c>
      <c r="J167" s="214" t="s">
        <v>898</v>
      </c>
      <c r="K167" s="213">
        <f>IF(AND(ISBLANK('A9'!AK17),$L$167&lt;&gt;"Z"),"",'A9'!AK17)</f>
        <v>0</v>
      </c>
      <c r="L167" s="213" t="str">
        <f>IF(ISBLANK('A9'!AL17),"",'A9'!AL17)</f>
        <v/>
      </c>
      <c r="M167" s="133" t="str">
        <f t="shared" si="8"/>
        <v>OK</v>
      </c>
      <c r="N167" s="134"/>
    </row>
    <row r="168" spans="1:14" x14ac:dyDescent="0.25">
      <c r="A168" s="210" t="s">
        <v>4613</v>
      </c>
      <c r="B168" s="211" t="s">
        <v>1153</v>
      </c>
      <c r="C168" s="212" t="s">
        <v>180</v>
      </c>
      <c r="D168" s="215" t="s">
        <v>1154</v>
      </c>
      <c r="E168" s="212" t="s">
        <v>898</v>
      </c>
      <c r="F168" s="212" t="s">
        <v>178</v>
      </c>
      <c r="G168" s="215" t="s">
        <v>1154</v>
      </c>
      <c r="H168" s="213">
        <f>IF(AND(ISBLANK('A10'!AK18),$I$168&lt;&gt;"Z"),"",'A10'!AK18)</f>
        <v>0</v>
      </c>
      <c r="I168" s="213" t="str">
        <f>IF(ISBLANK('A10'!AL18),"",'A10'!AL18)</f>
        <v/>
      </c>
      <c r="J168" s="214" t="s">
        <v>898</v>
      </c>
      <c r="K168" s="213">
        <f>IF(AND(ISBLANK('A9'!AK18),$L$168&lt;&gt;"Z"),"",'A9'!AK18)</f>
        <v>0</v>
      </c>
      <c r="L168" s="213" t="str">
        <f>IF(ISBLANK('A9'!AL18),"",'A9'!AL18)</f>
        <v/>
      </c>
      <c r="M168" s="133" t="str">
        <f t="shared" si="8"/>
        <v>OK</v>
      </c>
      <c r="N168" s="134"/>
    </row>
    <row r="169" spans="1:14" x14ac:dyDescent="0.25">
      <c r="A169" s="210" t="s">
        <v>4613</v>
      </c>
      <c r="B169" s="211" t="s">
        <v>1155</v>
      </c>
      <c r="C169" s="212" t="s">
        <v>180</v>
      </c>
      <c r="D169" s="215" t="s">
        <v>1156</v>
      </c>
      <c r="E169" s="212" t="s">
        <v>898</v>
      </c>
      <c r="F169" s="212" t="s">
        <v>178</v>
      </c>
      <c r="G169" s="215" t="s">
        <v>1156</v>
      </c>
      <c r="H169" s="213">
        <f>IF(AND(ISBLANK('A10'!AK19),$I$169&lt;&gt;"Z"),"",'A10'!AK19)</f>
        <v>0</v>
      </c>
      <c r="I169" s="213" t="str">
        <f>IF(ISBLANK('A10'!AL19),"",'A10'!AL19)</f>
        <v/>
      </c>
      <c r="J169" s="214" t="s">
        <v>898</v>
      </c>
      <c r="K169" s="213">
        <f>IF(AND(ISBLANK('A9'!AK19),$L$169&lt;&gt;"Z"),"",'A9'!AK19)</f>
        <v>0</v>
      </c>
      <c r="L169" s="213" t="str">
        <f>IF(ISBLANK('A9'!AL19),"",'A9'!AL19)</f>
        <v/>
      </c>
      <c r="M169" s="133" t="str">
        <f t="shared" si="8"/>
        <v>OK</v>
      </c>
      <c r="N169" s="134"/>
    </row>
    <row r="170" spans="1:14" x14ac:dyDescent="0.25">
      <c r="A170" s="210" t="s">
        <v>4613</v>
      </c>
      <c r="B170" s="211" t="s">
        <v>1157</v>
      </c>
      <c r="C170" s="212" t="s">
        <v>180</v>
      </c>
      <c r="D170" s="215" t="s">
        <v>850</v>
      </c>
      <c r="E170" s="212" t="s">
        <v>898</v>
      </c>
      <c r="F170" s="212" t="s">
        <v>178</v>
      </c>
      <c r="G170" s="215" t="s">
        <v>850</v>
      </c>
      <c r="H170" s="213">
        <f>IF(AND(ISBLANK('A10'!AK20),$I$170&lt;&gt;"Z"),"",'A10'!AK20)</f>
        <v>0</v>
      </c>
      <c r="I170" s="213" t="str">
        <f>IF(ISBLANK('A10'!AL20),"",'A10'!AL20)</f>
        <v/>
      </c>
      <c r="J170" s="214" t="s">
        <v>898</v>
      </c>
      <c r="K170" s="213">
        <f>IF(AND(ISBLANK('A9'!AK20),$L$170&lt;&gt;"Z"),"",'A9'!AK20)</f>
        <v>0</v>
      </c>
      <c r="L170" s="213" t="str">
        <f>IF(ISBLANK('A9'!AL20),"",'A9'!AL20)</f>
        <v/>
      </c>
      <c r="M170" s="133" t="str">
        <f t="shared" si="8"/>
        <v>OK</v>
      </c>
      <c r="N170" s="134"/>
    </row>
    <row r="171" spans="1:14" x14ac:dyDescent="0.25">
      <c r="A171" s="210" t="s">
        <v>4613</v>
      </c>
      <c r="B171" s="211" t="s">
        <v>1158</v>
      </c>
      <c r="C171" s="212" t="s">
        <v>180</v>
      </c>
      <c r="D171" s="215" t="s">
        <v>829</v>
      </c>
      <c r="E171" s="212" t="s">
        <v>898</v>
      </c>
      <c r="F171" s="212" t="s">
        <v>178</v>
      </c>
      <c r="G171" s="215" t="s">
        <v>829</v>
      </c>
      <c r="H171" s="213">
        <f>IF(AND(ISBLANK('A10'!AK21),$I$171&lt;&gt;"Z"),"",'A10'!AK21)</f>
        <v>0</v>
      </c>
      <c r="I171" s="213" t="str">
        <f>IF(ISBLANK('A10'!AL21),"",'A10'!AL21)</f>
        <v/>
      </c>
      <c r="J171" s="214" t="s">
        <v>898</v>
      </c>
      <c r="K171" s="213">
        <f>IF(AND(ISBLANK('A9'!AK21),$L$171&lt;&gt;"Z"),"",'A9'!AK21)</f>
        <v>0</v>
      </c>
      <c r="L171" s="213" t="str">
        <f>IF(ISBLANK('A9'!AL21),"",'A9'!AL21)</f>
        <v/>
      </c>
      <c r="M171" s="133" t="str">
        <f t="shared" si="8"/>
        <v>OK</v>
      </c>
      <c r="N171" s="134"/>
    </row>
    <row r="172" spans="1:14" x14ac:dyDescent="0.25">
      <c r="A172" s="210" t="s">
        <v>4613</v>
      </c>
      <c r="B172" s="211" t="s">
        <v>1159</v>
      </c>
      <c r="C172" s="212" t="s">
        <v>180</v>
      </c>
      <c r="D172" s="215" t="s">
        <v>808</v>
      </c>
      <c r="E172" s="212" t="s">
        <v>898</v>
      </c>
      <c r="F172" s="212" t="s">
        <v>178</v>
      </c>
      <c r="G172" s="215" t="s">
        <v>808</v>
      </c>
      <c r="H172" s="213">
        <f>IF(AND(ISBLANK('A10'!AK22),$I$172&lt;&gt;"Z"),"",'A10'!AK22)</f>
        <v>0</v>
      </c>
      <c r="I172" s="213" t="str">
        <f>IF(ISBLANK('A10'!AL22),"",'A10'!AL22)</f>
        <v/>
      </c>
      <c r="J172" s="214" t="s">
        <v>898</v>
      </c>
      <c r="K172" s="213">
        <f>IF(AND(ISBLANK('A9'!AK22),$L$172&lt;&gt;"Z"),"",'A9'!AK22)</f>
        <v>0</v>
      </c>
      <c r="L172" s="213" t="str">
        <f>IF(ISBLANK('A9'!AL22),"",'A9'!AL22)</f>
        <v/>
      </c>
      <c r="M172" s="133" t="str">
        <f t="shared" si="8"/>
        <v>OK</v>
      </c>
      <c r="N172" s="134"/>
    </row>
    <row r="173" spans="1:14" x14ac:dyDescent="0.25">
      <c r="A173" s="210" t="s">
        <v>4613</v>
      </c>
      <c r="B173" s="211" t="s">
        <v>1160</v>
      </c>
      <c r="C173" s="212" t="s">
        <v>180</v>
      </c>
      <c r="D173" s="215" t="s">
        <v>1161</v>
      </c>
      <c r="E173" s="212" t="s">
        <v>898</v>
      </c>
      <c r="F173" s="212" t="s">
        <v>178</v>
      </c>
      <c r="G173" s="215" t="s">
        <v>1161</v>
      </c>
      <c r="H173" s="213">
        <f>IF(AND(ISBLANK('A10'!AN14),$I$173&lt;&gt;"Z"),"",'A10'!AN14)</f>
        <v>0</v>
      </c>
      <c r="I173" s="213" t="str">
        <f>IF(ISBLANK('A10'!AO14),"",'A10'!AO14)</f>
        <v/>
      </c>
      <c r="J173" s="214" t="s">
        <v>898</v>
      </c>
      <c r="K173" s="213">
        <f>IF(AND(ISBLANK('A9'!AN14),$L$173&lt;&gt;"Z"),"",'A9'!AN14)</f>
        <v>0</v>
      </c>
      <c r="L173" s="213" t="str">
        <f>IF(ISBLANK('A9'!AO14),"",'A9'!AO14)</f>
        <v/>
      </c>
      <c r="M173" s="133" t="str">
        <f t="shared" si="8"/>
        <v>OK</v>
      </c>
      <c r="N173" s="134"/>
    </row>
    <row r="174" spans="1:14" x14ac:dyDescent="0.25">
      <c r="A174" s="210" t="s">
        <v>4613</v>
      </c>
      <c r="B174" s="211" t="s">
        <v>1162</v>
      </c>
      <c r="C174" s="212" t="s">
        <v>180</v>
      </c>
      <c r="D174" s="215" t="s">
        <v>1163</v>
      </c>
      <c r="E174" s="212" t="s">
        <v>898</v>
      </c>
      <c r="F174" s="212" t="s">
        <v>178</v>
      </c>
      <c r="G174" s="215" t="s">
        <v>1163</v>
      </c>
      <c r="H174" s="213">
        <f>IF(AND(ISBLANK('A10'!AN15),$I$174&lt;&gt;"Z"),"",'A10'!AN15)</f>
        <v>0</v>
      </c>
      <c r="I174" s="213" t="str">
        <f>IF(ISBLANK('A10'!AO15),"",'A10'!AO15)</f>
        <v/>
      </c>
      <c r="J174" s="214" t="s">
        <v>898</v>
      </c>
      <c r="K174" s="213">
        <f>IF(AND(ISBLANK('A9'!AN15),$L$174&lt;&gt;"Z"),"",'A9'!AN15)</f>
        <v>0</v>
      </c>
      <c r="L174" s="213" t="str">
        <f>IF(ISBLANK('A9'!AO15),"",'A9'!AO15)</f>
        <v/>
      </c>
      <c r="M174" s="133" t="str">
        <f t="shared" si="8"/>
        <v>OK</v>
      </c>
      <c r="N174" s="134"/>
    </row>
    <row r="175" spans="1:14" x14ac:dyDescent="0.25">
      <c r="A175" s="210" t="s">
        <v>4613</v>
      </c>
      <c r="B175" s="211" t="s">
        <v>1164</v>
      </c>
      <c r="C175" s="212" t="s">
        <v>180</v>
      </c>
      <c r="D175" s="215" t="s">
        <v>1165</v>
      </c>
      <c r="E175" s="212" t="s">
        <v>898</v>
      </c>
      <c r="F175" s="212" t="s">
        <v>178</v>
      </c>
      <c r="G175" s="215" t="s">
        <v>1165</v>
      </c>
      <c r="H175" s="213">
        <f>IF(AND(ISBLANK('A10'!AN16),$I$175&lt;&gt;"Z"),"",'A10'!AN16)</f>
        <v>0</v>
      </c>
      <c r="I175" s="213" t="str">
        <f>IF(ISBLANK('A10'!AO16),"",'A10'!AO16)</f>
        <v/>
      </c>
      <c r="J175" s="214" t="s">
        <v>898</v>
      </c>
      <c r="K175" s="213">
        <f>IF(AND(ISBLANK('A9'!AN16),$L$175&lt;&gt;"Z"),"",'A9'!AN16)</f>
        <v>0</v>
      </c>
      <c r="L175" s="213" t="str">
        <f>IF(ISBLANK('A9'!AO16),"",'A9'!AO16)</f>
        <v/>
      </c>
      <c r="M175" s="133" t="str">
        <f t="shared" si="8"/>
        <v>OK</v>
      </c>
      <c r="N175" s="134"/>
    </row>
    <row r="176" spans="1:14" x14ac:dyDescent="0.25">
      <c r="A176" s="210" t="s">
        <v>4613</v>
      </c>
      <c r="B176" s="211" t="s">
        <v>1166</v>
      </c>
      <c r="C176" s="212" t="s">
        <v>180</v>
      </c>
      <c r="D176" s="215" t="s">
        <v>1167</v>
      </c>
      <c r="E176" s="212" t="s">
        <v>898</v>
      </c>
      <c r="F176" s="212" t="s">
        <v>178</v>
      </c>
      <c r="G176" s="215" t="s">
        <v>1167</v>
      </c>
      <c r="H176" s="213">
        <f>IF(AND(ISBLANK('A10'!AN17),$I$176&lt;&gt;"Z"),"",'A10'!AN17)</f>
        <v>0</v>
      </c>
      <c r="I176" s="213" t="str">
        <f>IF(ISBLANK('A10'!AO17),"",'A10'!AO17)</f>
        <v/>
      </c>
      <c r="J176" s="214" t="s">
        <v>898</v>
      </c>
      <c r="K176" s="213">
        <f>IF(AND(ISBLANK('A9'!AN17),$L$176&lt;&gt;"Z"),"",'A9'!AN17)</f>
        <v>0</v>
      </c>
      <c r="L176" s="213" t="str">
        <f>IF(ISBLANK('A9'!AO17),"",'A9'!AO17)</f>
        <v/>
      </c>
      <c r="M176" s="133" t="str">
        <f t="shared" si="8"/>
        <v>OK</v>
      </c>
      <c r="N176" s="134"/>
    </row>
    <row r="177" spans="1:14" x14ac:dyDescent="0.25">
      <c r="A177" s="210" t="s">
        <v>4613</v>
      </c>
      <c r="B177" s="211" t="s">
        <v>1168</v>
      </c>
      <c r="C177" s="212" t="s">
        <v>180</v>
      </c>
      <c r="D177" s="215" t="s">
        <v>1169</v>
      </c>
      <c r="E177" s="212" t="s">
        <v>898</v>
      </c>
      <c r="F177" s="212" t="s">
        <v>178</v>
      </c>
      <c r="G177" s="215" t="s">
        <v>1169</v>
      </c>
      <c r="H177" s="213">
        <f>IF(AND(ISBLANK('A10'!AN18),$I$177&lt;&gt;"Z"),"",'A10'!AN18)</f>
        <v>0</v>
      </c>
      <c r="I177" s="213" t="str">
        <f>IF(ISBLANK('A10'!AO18),"",'A10'!AO18)</f>
        <v/>
      </c>
      <c r="J177" s="214" t="s">
        <v>898</v>
      </c>
      <c r="K177" s="213">
        <f>IF(AND(ISBLANK('A9'!AN18),$L$177&lt;&gt;"Z"),"",'A9'!AN18)</f>
        <v>0</v>
      </c>
      <c r="L177" s="213" t="str">
        <f>IF(ISBLANK('A9'!AO18),"",'A9'!AO18)</f>
        <v/>
      </c>
      <c r="M177" s="133" t="str">
        <f t="shared" si="8"/>
        <v>OK</v>
      </c>
      <c r="N177" s="134"/>
    </row>
    <row r="178" spans="1:14" x14ac:dyDescent="0.25">
      <c r="A178" s="210" t="s">
        <v>4613</v>
      </c>
      <c r="B178" s="211" t="s">
        <v>1170</v>
      </c>
      <c r="C178" s="212" t="s">
        <v>180</v>
      </c>
      <c r="D178" s="215" t="s">
        <v>1171</v>
      </c>
      <c r="E178" s="212" t="s">
        <v>898</v>
      </c>
      <c r="F178" s="212" t="s">
        <v>178</v>
      </c>
      <c r="G178" s="215" t="s">
        <v>1171</v>
      </c>
      <c r="H178" s="213">
        <f>IF(AND(ISBLANK('A10'!AN19),$I$178&lt;&gt;"Z"),"",'A10'!AN19)</f>
        <v>0</v>
      </c>
      <c r="I178" s="213" t="str">
        <f>IF(ISBLANK('A10'!AO19),"",'A10'!AO19)</f>
        <v/>
      </c>
      <c r="J178" s="214" t="s">
        <v>898</v>
      </c>
      <c r="K178" s="213">
        <f>IF(AND(ISBLANK('A9'!AN19),$L$178&lt;&gt;"Z"),"",'A9'!AN19)</f>
        <v>0</v>
      </c>
      <c r="L178" s="213" t="str">
        <f>IF(ISBLANK('A9'!AO19),"",'A9'!AO19)</f>
        <v/>
      </c>
      <c r="M178" s="133" t="str">
        <f t="shared" si="8"/>
        <v>OK</v>
      </c>
      <c r="N178" s="134"/>
    </row>
    <row r="179" spans="1:14" x14ac:dyDescent="0.25">
      <c r="A179" s="210" t="s">
        <v>4613</v>
      </c>
      <c r="B179" s="211" t="s">
        <v>1172</v>
      </c>
      <c r="C179" s="212" t="s">
        <v>180</v>
      </c>
      <c r="D179" s="215" t="s">
        <v>846</v>
      </c>
      <c r="E179" s="212" t="s">
        <v>898</v>
      </c>
      <c r="F179" s="212" t="s">
        <v>178</v>
      </c>
      <c r="G179" s="215" t="s">
        <v>846</v>
      </c>
      <c r="H179" s="213">
        <f>IF(AND(ISBLANK('A10'!AN20),$I$179&lt;&gt;"Z"),"",'A10'!AN20)</f>
        <v>0</v>
      </c>
      <c r="I179" s="213" t="str">
        <f>IF(ISBLANK('A10'!AO20),"",'A10'!AO20)</f>
        <v/>
      </c>
      <c r="J179" s="214" t="s">
        <v>898</v>
      </c>
      <c r="K179" s="213">
        <f>IF(AND(ISBLANK('A9'!AN20),$L$179&lt;&gt;"Z"),"",'A9'!AN20)</f>
        <v>0</v>
      </c>
      <c r="L179" s="213" t="str">
        <f>IF(ISBLANK('A9'!AO20),"",'A9'!AO20)</f>
        <v/>
      </c>
      <c r="M179" s="133" t="str">
        <f t="shared" si="8"/>
        <v>OK</v>
      </c>
      <c r="N179" s="134"/>
    </row>
    <row r="180" spans="1:14" x14ac:dyDescent="0.25">
      <c r="A180" s="210" t="s">
        <v>4613</v>
      </c>
      <c r="B180" s="211" t="s">
        <v>1173</v>
      </c>
      <c r="C180" s="212" t="s">
        <v>180</v>
      </c>
      <c r="D180" s="215" t="s">
        <v>825</v>
      </c>
      <c r="E180" s="212" t="s">
        <v>898</v>
      </c>
      <c r="F180" s="212" t="s">
        <v>178</v>
      </c>
      <c r="G180" s="215" t="s">
        <v>825</v>
      </c>
      <c r="H180" s="213">
        <f>IF(AND(ISBLANK('A10'!AN21),$I$180&lt;&gt;"Z"),"",'A10'!AN21)</f>
        <v>0</v>
      </c>
      <c r="I180" s="213" t="str">
        <f>IF(ISBLANK('A10'!AO21),"",'A10'!AO21)</f>
        <v/>
      </c>
      <c r="J180" s="214" t="s">
        <v>898</v>
      </c>
      <c r="K180" s="213">
        <f>IF(AND(ISBLANK('A9'!AN21),$L$180&lt;&gt;"Z"),"",'A9'!AN21)</f>
        <v>0</v>
      </c>
      <c r="L180" s="213" t="str">
        <f>IF(ISBLANK('A9'!AO21),"",'A9'!AO21)</f>
        <v/>
      </c>
      <c r="M180" s="133" t="str">
        <f t="shared" si="8"/>
        <v>OK</v>
      </c>
      <c r="N180" s="134"/>
    </row>
    <row r="181" spans="1:14" x14ac:dyDescent="0.25">
      <c r="A181" s="210" t="s">
        <v>4613</v>
      </c>
      <c r="B181" s="211" t="s">
        <v>1174</v>
      </c>
      <c r="C181" s="212" t="s">
        <v>180</v>
      </c>
      <c r="D181" s="215" t="s">
        <v>804</v>
      </c>
      <c r="E181" s="212" t="s">
        <v>898</v>
      </c>
      <c r="F181" s="212" t="s">
        <v>178</v>
      </c>
      <c r="G181" s="215" t="s">
        <v>804</v>
      </c>
      <c r="H181" s="213">
        <f>IF(AND(ISBLANK('A10'!AN22),$I$181&lt;&gt;"Z"),"",'A10'!AN22)</f>
        <v>0</v>
      </c>
      <c r="I181" s="213" t="str">
        <f>IF(ISBLANK('A10'!AO22),"",'A10'!AO22)</f>
        <v/>
      </c>
      <c r="J181" s="214" t="s">
        <v>898</v>
      </c>
      <c r="K181" s="213">
        <f>IF(AND(ISBLANK('A9'!AN22),$L$181&lt;&gt;"Z"),"",'A9'!AN22)</f>
        <v>0</v>
      </c>
      <c r="L181" s="213" t="str">
        <f>IF(ISBLANK('A9'!AO22),"",'A9'!AO22)</f>
        <v/>
      </c>
      <c r="M181" s="133" t="str">
        <f t="shared" si="8"/>
        <v>OK</v>
      </c>
      <c r="N181" s="134"/>
    </row>
    <row r="182" spans="1:14" x14ac:dyDescent="0.25">
      <c r="A182" s="210" t="s">
        <v>4613</v>
      </c>
      <c r="B182" s="211" t="s">
        <v>1175</v>
      </c>
      <c r="C182" s="212" t="s">
        <v>180</v>
      </c>
      <c r="D182" s="215" t="s">
        <v>1176</v>
      </c>
      <c r="E182" s="212" t="s">
        <v>898</v>
      </c>
      <c r="F182" s="212" t="s">
        <v>178</v>
      </c>
      <c r="G182" s="215" t="s">
        <v>1176</v>
      </c>
      <c r="H182" s="213">
        <f>IF(AND(ISBLANK('A10'!AQ14),$I$182&lt;&gt;"Z"),"",'A10'!AQ14)</f>
        <v>0</v>
      </c>
      <c r="I182" s="213" t="str">
        <f>IF(ISBLANK('A10'!AR14),"",'A10'!AR14)</f>
        <v/>
      </c>
      <c r="J182" s="214" t="s">
        <v>898</v>
      </c>
      <c r="K182" s="213">
        <f>IF(AND(ISBLANK('A9'!AQ14),$L$182&lt;&gt;"Z"),"",'A9'!AQ14)</f>
        <v>0</v>
      </c>
      <c r="L182" s="213" t="str">
        <f>IF(ISBLANK('A9'!AR14),"",'A9'!AR14)</f>
        <v/>
      </c>
      <c r="M182" s="133" t="str">
        <f t="shared" si="8"/>
        <v>OK</v>
      </c>
      <c r="N182" s="134"/>
    </row>
    <row r="183" spans="1:14" x14ac:dyDescent="0.25">
      <c r="A183" s="210" t="s">
        <v>4613</v>
      </c>
      <c r="B183" s="211" t="s">
        <v>1177</v>
      </c>
      <c r="C183" s="212" t="s">
        <v>180</v>
      </c>
      <c r="D183" s="215" t="s">
        <v>1178</v>
      </c>
      <c r="E183" s="212" t="s">
        <v>898</v>
      </c>
      <c r="F183" s="212" t="s">
        <v>178</v>
      </c>
      <c r="G183" s="215" t="s">
        <v>1178</v>
      </c>
      <c r="H183" s="213">
        <f>IF(AND(ISBLANK('A10'!AQ15),$I$183&lt;&gt;"Z"),"",'A10'!AQ15)</f>
        <v>0</v>
      </c>
      <c r="I183" s="213" t="str">
        <f>IF(ISBLANK('A10'!AR15),"",'A10'!AR15)</f>
        <v/>
      </c>
      <c r="J183" s="214" t="s">
        <v>898</v>
      </c>
      <c r="K183" s="213">
        <f>IF(AND(ISBLANK('A9'!AQ15),$L$183&lt;&gt;"Z"),"",'A9'!AQ15)</f>
        <v>0</v>
      </c>
      <c r="L183" s="213" t="str">
        <f>IF(ISBLANK('A9'!AR15),"",'A9'!AR15)</f>
        <v/>
      </c>
      <c r="M183" s="133" t="str">
        <f t="shared" si="8"/>
        <v>OK</v>
      </c>
      <c r="N183" s="134"/>
    </row>
    <row r="184" spans="1:14" x14ac:dyDescent="0.25">
      <c r="A184" s="210" t="s">
        <v>4613</v>
      </c>
      <c r="B184" s="211" t="s">
        <v>1179</v>
      </c>
      <c r="C184" s="212" t="s">
        <v>180</v>
      </c>
      <c r="D184" s="215" t="s">
        <v>1180</v>
      </c>
      <c r="E184" s="212" t="s">
        <v>898</v>
      </c>
      <c r="F184" s="212" t="s">
        <v>178</v>
      </c>
      <c r="G184" s="215" t="s">
        <v>1180</v>
      </c>
      <c r="H184" s="213">
        <f>IF(AND(ISBLANK('A10'!AQ16),$I$184&lt;&gt;"Z"),"",'A10'!AQ16)</f>
        <v>0</v>
      </c>
      <c r="I184" s="213" t="str">
        <f>IF(ISBLANK('A10'!AR16),"",'A10'!AR16)</f>
        <v/>
      </c>
      <c r="J184" s="214" t="s">
        <v>898</v>
      </c>
      <c r="K184" s="213">
        <f>IF(AND(ISBLANK('A9'!AQ16),$L$184&lt;&gt;"Z"),"",'A9'!AQ16)</f>
        <v>0</v>
      </c>
      <c r="L184" s="213" t="str">
        <f>IF(ISBLANK('A9'!AR16),"",'A9'!AR16)</f>
        <v/>
      </c>
      <c r="M184" s="133" t="str">
        <f t="shared" si="8"/>
        <v>OK</v>
      </c>
      <c r="N184" s="134"/>
    </row>
    <row r="185" spans="1:14" x14ac:dyDescent="0.25">
      <c r="A185" s="210" t="s">
        <v>4613</v>
      </c>
      <c r="B185" s="211" t="s">
        <v>1181</v>
      </c>
      <c r="C185" s="212" t="s">
        <v>180</v>
      </c>
      <c r="D185" s="215" t="s">
        <v>1182</v>
      </c>
      <c r="E185" s="212" t="s">
        <v>898</v>
      </c>
      <c r="F185" s="212" t="s">
        <v>178</v>
      </c>
      <c r="G185" s="215" t="s">
        <v>1182</v>
      </c>
      <c r="H185" s="213">
        <f>IF(AND(ISBLANK('A10'!AQ17),$I$185&lt;&gt;"Z"),"",'A10'!AQ17)</f>
        <v>0</v>
      </c>
      <c r="I185" s="213" t="str">
        <f>IF(ISBLANK('A10'!AR17),"",'A10'!AR17)</f>
        <v/>
      </c>
      <c r="J185" s="214" t="s">
        <v>898</v>
      </c>
      <c r="K185" s="213">
        <f>IF(AND(ISBLANK('A9'!AQ17),$L$185&lt;&gt;"Z"),"",'A9'!AQ17)</f>
        <v>0</v>
      </c>
      <c r="L185" s="213" t="str">
        <f>IF(ISBLANK('A9'!AR17),"",'A9'!AR17)</f>
        <v/>
      </c>
      <c r="M185" s="133" t="str">
        <f t="shared" si="8"/>
        <v>OK</v>
      </c>
      <c r="N185" s="134"/>
    </row>
    <row r="186" spans="1:14" x14ac:dyDescent="0.25">
      <c r="A186" s="210" t="s">
        <v>4613</v>
      </c>
      <c r="B186" s="211" t="s">
        <v>1183</v>
      </c>
      <c r="C186" s="212" t="s">
        <v>180</v>
      </c>
      <c r="D186" s="215" t="s">
        <v>1184</v>
      </c>
      <c r="E186" s="212" t="s">
        <v>898</v>
      </c>
      <c r="F186" s="212" t="s">
        <v>178</v>
      </c>
      <c r="G186" s="215" t="s">
        <v>1184</v>
      </c>
      <c r="H186" s="213">
        <f>IF(AND(ISBLANK('A10'!AQ18),$I$186&lt;&gt;"Z"),"",'A10'!AQ18)</f>
        <v>0</v>
      </c>
      <c r="I186" s="213" t="str">
        <f>IF(ISBLANK('A10'!AR18),"",'A10'!AR18)</f>
        <v/>
      </c>
      <c r="J186" s="214" t="s">
        <v>898</v>
      </c>
      <c r="K186" s="213">
        <f>IF(AND(ISBLANK('A9'!AQ18),$L$186&lt;&gt;"Z"),"",'A9'!AQ18)</f>
        <v>0</v>
      </c>
      <c r="L186" s="213" t="str">
        <f>IF(ISBLANK('A9'!AR18),"",'A9'!AR18)</f>
        <v/>
      </c>
      <c r="M186" s="133" t="str">
        <f t="shared" si="8"/>
        <v>OK</v>
      </c>
      <c r="N186" s="134"/>
    </row>
    <row r="187" spans="1:14" x14ac:dyDescent="0.25">
      <c r="A187" s="210" t="s">
        <v>4613</v>
      </c>
      <c r="B187" s="211" t="s">
        <v>1185</v>
      </c>
      <c r="C187" s="212" t="s">
        <v>180</v>
      </c>
      <c r="D187" s="215" t="s">
        <v>1186</v>
      </c>
      <c r="E187" s="212" t="s">
        <v>898</v>
      </c>
      <c r="F187" s="212" t="s">
        <v>178</v>
      </c>
      <c r="G187" s="215" t="s">
        <v>1186</v>
      </c>
      <c r="H187" s="213">
        <f>IF(AND(ISBLANK('A10'!AQ19),$I$187&lt;&gt;"Z"),"",'A10'!AQ19)</f>
        <v>0</v>
      </c>
      <c r="I187" s="213" t="str">
        <f>IF(ISBLANK('A10'!AR19),"",'A10'!AR19)</f>
        <v/>
      </c>
      <c r="J187" s="214" t="s">
        <v>898</v>
      </c>
      <c r="K187" s="213">
        <f>IF(AND(ISBLANK('A9'!AQ19),$L$187&lt;&gt;"Z"),"",'A9'!AQ19)</f>
        <v>0</v>
      </c>
      <c r="L187" s="213" t="str">
        <f>IF(ISBLANK('A9'!AR19),"",'A9'!AR19)</f>
        <v/>
      </c>
      <c r="M187" s="133" t="str">
        <f t="shared" si="8"/>
        <v>OK</v>
      </c>
      <c r="N187" s="134"/>
    </row>
    <row r="188" spans="1:14" x14ac:dyDescent="0.25">
      <c r="A188" s="210" t="s">
        <v>4613</v>
      </c>
      <c r="B188" s="211" t="s">
        <v>1187</v>
      </c>
      <c r="C188" s="212" t="s">
        <v>180</v>
      </c>
      <c r="D188" s="215" t="s">
        <v>854</v>
      </c>
      <c r="E188" s="212" t="s">
        <v>898</v>
      </c>
      <c r="F188" s="212" t="s">
        <v>178</v>
      </c>
      <c r="G188" s="215" t="s">
        <v>854</v>
      </c>
      <c r="H188" s="213">
        <f>IF(AND(ISBLANK('A10'!AQ20),$I$188&lt;&gt;"Z"),"",'A10'!AQ20)</f>
        <v>0</v>
      </c>
      <c r="I188" s="213" t="str">
        <f>IF(ISBLANK('A10'!AR20),"",'A10'!AR20)</f>
        <v/>
      </c>
      <c r="J188" s="214" t="s">
        <v>898</v>
      </c>
      <c r="K188" s="213">
        <f>IF(AND(ISBLANK('A9'!AQ20),$L$188&lt;&gt;"Z"),"",'A9'!AQ20)</f>
        <v>0</v>
      </c>
      <c r="L188" s="213" t="str">
        <f>IF(ISBLANK('A9'!AR20),"",'A9'!AR20)</f>
        <v/>
      </c>
      <c r="M188" s="133" t="str">
        <f t="shared" si="8"/>
        <v>OK</v>
      </c>
      <c r="N188" s="134"/>
    </row>
    <row r="189" spans="1:14" x14ac:dyDescent="0.25">
      <c r="A189" s="210" t="s">
        <v>4613</v>
      </c>
      <c r="B189" s="211" t="s">
        <v>1188</v>
      </c>
      <c r="C189" s="212" t="s">
        <v>180</v>
      </c>
      <c r="D189" s="215" t="s">
        <v>833</v>
      </c>
      <c r="E189" s="212" t="s">
        <v>898</v>
      </c>
      <c r="F189" s="212" t="s">
        <v>178</v>
      </c>
      <c r="G189" s="215" t="s">
        <v>833</v>
      </c>
      <c r="H189" s="213">
        <f>IF(AND(ISBLANK('A10'!AQ21),$I$189&lt;&gt;"Z"),"",'A10'!AQ21)</f>
        <v>0</v>
      </c>
      <c r="I189" s="213" t="str">
        <f>IF(ISBLANK('A10'!AR21),"",'A10'!AR21)</f>
        <v/>
      </c>
      <c r="J189" s="214" t="s">
        <v>898</v>
      </c>
      <c r="K189" s="213">
        <f>IF(AND(ISBLANK('A9'!AQ21),$L$189&lt;&gt;"Z"),"",'A9'!AQ21)</f>
        <v>0</v>
      </c>
      <c r="L189" s="213" t="str">
        <f>IF(ISBLANK('A9'!AR21),"",'A9'!AR21)</f>
        <v/>
      </c>
      <c r="M189" s="133" t="str">
        <f t="shared" si="8"/>
        <v>OK</v>
      </c>
      <c r="N189" s="134"/>
    </row>
    <row r="190" spans="1:14" x14ac:dyDescent="0.25">
      <c r="A190" s="210" t="s">
        <v>4613</v>
      </c>
      <c r="B190" s="211" t="s">
        <v>1189</v>
      </c>
      <c r="C190" s="212" t="s">
        <v>180</v>
      </c>
      <c r="D190" s="215" t="s">
        <v>812</v>
      </c>
      <c r="E190" s="212" t="s">
        <v>898</v>
      </c>
      <c r="F190" s="212" t="s">
        <v>178</v>
      </c>
      <c r="G190" s="215" t="s">
        <v>812</v>
      </c>
      <c r="H190" s="213">
        <f>IF(AND(ISBLANK('A10'!AQ22),$I$190&lt;&gt;"Z"),"",'A10'!AQ22)</f>
        <v>0</v>
      </c>
      <c r="I190" s="213" t="str">
        <f>IF(ISBLANK('A10'!AR22),"",'A10'!AR22)</f>
        <v/>
      </c>
      <c r="J190" s="214" t="s">
        <v>898</v>
      </c>
      <c r="K190" s="213">
        <f>IF(AND(ISBLANK('A9'!AQ22),$L$190&lt;&gt;"Z"),"",'A9'!AQ22)</f>
        <v>0</v>
      </c>
      <c r="L190" s="213" t="str">
        <f>IF(ISBLANK('A9'!AR22),"",'A9'!AR22)</f>
        <v/>
      </c>
      <c r="M190" s="133" t="str">
        <f t="shared" si="8"/>
        <v>OK</v>
      </c>
      <c r="N190" s="134"/>
    </row>
    <row r="191" spans="1:14" x14ac:dyDescent="0.25">
      <c r="A191" s="210" t="s">
        <v>4613</v>
      </c>
      <c r="B191" s="211" t="s">
        <v>1190</v>
      </c>
      <c r="C191" s="212" t="s">
        <v>180</v>
      </c>
      <c r="D191" s="215" t="s">
        <v>1191</v>
      </c>
      <c r="E191" s="212" t="s">
        <v>898</v>
      </c>
      <c r="F191" s="212" t="s">
        <v>178</v>
      </c>
      <c r="G191" s="215" t="s">
        <v>1191</v>
      </c>
      <c r="H191" s="213">
        <f>IF(AND(ISBLANK('A10'!AT14),$I$191&lt;&gt;"Z"),"",'A10'!AT14)</f>
        <v>0</v>
      </c>
      <c r="I191" s="213" t="str">
        <f>IF(ISBLANK('A10'!AU14),"",'A10'!AU14)</f>
        <v/>
      </c>
      <c r="J191" s="214" t="s">
        <v>898</v>
      </c>
      <c r="K191" s="213">
        <f>IF(AND(ISBLANK('A9'!AT14),$L$191&lt;&gt;"Z"),"",'A9'!AT14)</f>
        <v>0</v>
      </c>
      <c r="L191" s="213" t="str">
        <f>IF(ISBLANK('A9'!AU14),"",'A9'!AU14)</f>
        <v/>
      </c>
      <c r="M191" s="133" t="str">
        <f t="shared" si="8"/>
        <v>OK</v>
      </c>
      <c r="N191" s="134"/>
    </row>
    <row r="192" spans="1:14" x14ac:dyDescent="0.25">
      <c r="A192" s="210" t="s">
        <v>4613</v>
      </c>
      <c r="B192" s="211" t="s">
        <v>1192</v>
      </c>
      <c r="C192" s="212" t="s">
        <v>180</v>
      </c>
      <c r="D192" s="215" t="s">
        <v>1193</v>
      </c>
      <c r="E192" s="212" t="s">
        <v>898</v>
      </c>
      <c r="F192" s="212" t="s">
        <v>178</v>
      </c>
      <c r="G192" s="215" t="s">
        <v>1193</v>
      </c>
      <c r="H192" s="213">
        <f>IF(AND(ISBLANK('A10'!AT15),$I$192&lt;&gt;"Z"),"",'A10'!AT15)</f>
        <v>0</v>
      </c>
      <c r="I192" s="213" t="str">
        <f>IF(ISBLANK('A10'!AU15),"",'A10'!AU15)</f>
        <v/>
      </c>
      <c r="J192" s="214" t="s">
        <v>898</v>
      </c>
      <c r="K192" s="213">
        <f>IF(AND(ISBLANK('A9'!AT15),$L$192&lt;&gt;"Z"),"",'A9'!AT15)</f>
        <v>0</v>
      </c>
      <c r="L192" s="213" t="str">
        <f>IF(ISBLANK('A9'!AU15),"",'A9'!AU15)</f>
        <v/>
      </c>
      <c r="M192" s="133" t="str">
        <f t="shared" si="8"/>
        <v>OK</v>
      </c>
      <c r="N192" s="134"/>
    </row>
    <row r="193" spans="1:14" x14ac:dyDescent="0.25">
      <c r="A193" s="210" t="s">
        <v>4613</v>
      </c>
      <c r="B193" s="211" t="s">
        <v>1194</v>
      </c>
      <c r="C193" s="212" t="s">
        <v>180</v>
      </c>
      <c r="D193" s="215" t="s">
        <v>1195</v>
      </c>
      <c r="E193" s="212" t="s">
        <v>898</v>
      </c>
      <c r="F193" s="212" t="s">
        <v>178</v>
      </c>
      <c r="G193" s="215" t="s">
        <v>1195</v>
      </c>
      <c r="H193" s="213">
        <f>IF(AND(ISBLANK('A10'!AT16),$I$193&lt;&gt;"Z"),"",'A10'!AT16)</f>
        <v>0</v>
      </c>
      <c r="I193" s="213" t="str">
        <f>IF(ISBLANK('A10'!AU16),"",'A10'!AU16)</f>
        <v/>
      </c>
      <c r="J193" s="214" t="s">
        <v>898</v>
      </c>
      <c r="K193" s="213">
        <f>IF(AND(ISBLANK('A9'!AT16),$L$193&lt;&gt;"Z"),"",'A9'!AT16)</f>
        <v>0</v>
      </c>
      <c r="L193" s="213" t="str">
        <f>IF(ISBLANK('A9'!AU16),"",'A9'!AU16)</f>
        <v/>
      </c>
      <c r="M193" s="133" t="str">
        <f t="shared" si="8"/>
        <v>OK</v>
      </c>
      <c r="N193" s="134"/>
    </row>
    <row r="194" spans="1:14" x14ac:dyDescent="0.25">
      <c r="A194" s="210" t="s">
        <v>4613</v>
      </c>
      <c r="B194" s="211" t="s">
        <v>1196</v>
      </c>
      <c r="C194" s="212" t="s">
        <v>180</v>
      </c>
      <c r="D194" s="215" t="s">
        <v>1197</v>
      </c>
      <c r="E194" s="212" t="s">
        <v>898</v>
      </c>
      <c r="F194" s="212" t="s">
        <v>178</v>
      </c>
      <c r="G194" s="215" t="s">
        <v>1197</v>
      </c>
      <c r="H194" s="213">
        <f>IF(AND(ISBLANK('A10'!AT17),$I$194&lt;&gt;"Z"),"",'A10'!AT17)</f>
        <v>0</v>
      </c>
      <c r="I194" s="213" t="str">
        <f>IF(ISBLANK('A10'!AU17),"",'A10'!AU17)</f>
        <v/>
      </c>
      <c r="J194" s="214" t="s">
        <v>898</v>
      </c>
      <c r="K194" s="213">
        <f>IF(AND(ISBLANK('A9'!AT17),$L$194&lt;&gt;"Z"),"",'A9'!AT17)</f>
        <v>0</v>
      </c>
      <c r="L194" s="213" t="str">
        <f>IF(ISBLANK('A9'!AU17),"",'A9'!AU17)</f>
        <v/>
      </c>
      <c r="M194" s="133" t="str">
        <f t="shared" si="8"/>
        <v>OK</v>
      </c>
      <c r="N194" s="134"/>
    </row>
    <row r="195" spans="1:14" x14ac:dyDescent="0.25">
      <c r="A195" s="210" t="s">
        <v>4613</v>
      </c>
      <c r="B195" s="211" t="s">
        <v>1198</v>
      </c>
      <c r="C195" s="212" t="s">
        <v>180</v>
      </c>
      <c r="D195" s="215" t="s">
        <v>1199</v>
      </c>
      <c r="E195" s="212" t="s">
        <v>898</v>
      </c>
      <c r="F195" s="212" t="s">
        <v>178</v>
      </c>
      <c r="G195" s="215" t="s">
        <v>1199</v>
      </c>
      <c r="H195" s="213">
        <f>IF(AND(ISBLANK('A10'!AT18),$I$195&lt;&gt;"Z"),"",'A10'!AT18)</f>
        <v>0</v>
      </c>
      <c r="I195" s="213" t="str">
        <f>IF(ISBLANK('A10'!AU18),"",'A10'!AU18)</f>
        <v/>
      </c>
      <c r="J195" s="214" t="s">
        <v>898</v>
      </c>
      <c r="K195" s="213">
        <f>IF(AND(ISBLANK('A9'!AT18),$L$195&lt;&gt;"Z"),"",'A9'!AT18)</f>
        <v>0</v>
      </c>
      <c r="L195" s="213" t="str">
        <f>IF(ISBLANK('A9'!AU18),"",'A9'!AU18)</f>
        <v/>
      </c>
      <c r="M195" s="133" t="str">
        <f t="shared" si="8"/>
        <v>OK</v>
      </c>
      <c r="N195" s="134"/>
    </row>
    <row r="196" spans="1:14" x14ac:dyDescent="0.25">
      <c r="A196" s="210" t="s">
        <v>4613</v>
      </c>
      <c r="B196" s="211" t="s">
        <v>1200</v>
      </c>
      <c r="C196" s="212" t="s">
        <v>180</v>
      </c>
      <c r="D196" s="215" t="s">
        <v>1201</v>
      </c>
      <c r="E196" s="212" t="s">
        <v>898</v>
      </c>
      <c r="F196" s="212" t="s">
        <v>178</v>
      </c>
      <c r="G196" s="215" t="s">
        <v>1201</v>
      </c>
      <c r="H196" s="213">
        <f>IF(AND(ISBLANK('A10'!AT19),$I$196&lt;&gt;"Z"),"",'A10'!AT19)</f>
        <v>0</v>
      </c>
      <c r="I196" s="213" t="str">
        <f>IF(ISBLANK('A10'!AU19),"",'A10'!AU19)</f>
        <v/>
      </c>
      <c r="J196" s="214" t="s">
        <v>898</v>
      </c>
      <c r="K196" s="213">
        <f>IF(AND(ISBLANK('A9'!AT19),$L$196&lt;&gt;"Z"),"",'A9'!AT19)</f>
        <v>0</v>
      </c>
      <c r="L196" s="213" t="str">
        <f>IF(ISBLANK('A9'!AU19),"",'A9'!AU19)</f>
        <v/>
      </c>
      <c r="M196" s="133" t="str">
        <f t="shared" si="8"/>
        <v>OK</v>
      </c>
      <c r="N196" s="134"/>
    </row>
    <row r="197" spans="1:14" x14ac:dyDescent="0.25">
      <c r="A197" s="210" t="s">
        <v>4613</v>
      </c>
      <c r="B197" s="211" t="s">
        <v>1202</v>
      </c>
      <c r="C197" s="212" t="s">
        <v>180</v>
      </c>
      <c r="D197" s="215" t="s">
        <v>856</v>
      </c>
      <c r="E197" s="212" t="s">
        <v>898</v>
      </c>
      <c r="F197" s="212" t="s">
        <v>178</v>
      </c>
      <c r="G197" s="215" t="s">
        <v>856</v>
      </c>
      <c r="H197" s="213">
        <f>IF(AND(ISBLANK('A10'!AT20),$I$197&lt;&gt;"Z"),"",'A10'!AT20)</f>
        <v>0</v>
      </c>
      <c r="I197" s="213" t="str">
        <f>IF(ISBLANK('A10'!AU20),"",'A10'!AU20)</f>
        <v/>
      </c>
      <c r="J197" s="214" t="s">
        <v>898</v>
      </c>
      <c r="K197" s="213">
        <f>IF(AND(ISBLANK('A9'!AT20),$L$197&lt;&gt;"Z"),"",'A9'!AT20)</f>
        <v>0</v>
      </c>
      <c r="L197" s="213" t="str">
        <f>IF(ISBLANK('A9'!AU20),"",'A9'!AU20)</f>
        <v/>
      </c>
      <c r="M197" s="133" t="str">
        <f t="shared" si="8"/>
        <v>OK</v>
      </c>
      <c r="N197" s="134"/>
    </row>
    <row r="198" spans="1:14" x14ac:dyDescent="0.25">
      <c r="A198" s="210" t="s">
        <v>4613</v>
      </c>
      <c r="B198" s="211" t="s">
        <v>1203</v>
      </c>
      <c r="C198" s="212" t="s">
        <v>180</v>
      </c>
      <c r="D198" s="215" t="s">
        <v>835</v>
      </c>
      <c r="E198" s="212" t="s">
        <v>898</v>
      </c>
      <c r="F198" s="212" t="s">
        <v>178</v>
      </c>
      <c r="G198" s="215" t="s">
        <v>835</v>
      </c>
      <c r="H198" s="213">
        <f>IF(AND(ISBLANK('A10'!AT21),$I$198&lt;&gt;"Z"),"",'A10'!AT21)</f>
        <v>0</v>
      </c>
      <c r="I198" s="213" t="str">
        <f>IF(ISBLANK('A10'!AU21),"",'A10'!AU21)</f>
        <v/>
      </c>
      <c r="J198" s="214" t="s">
        <v>898</v>
      </c>
      <c r="K198" s="213">
        <f>IF(AND(ISBLANK('A9'!AT21),$L$198&lt;&gt;"Z"),"",'A9'!AT21)</f>
        <v>0</v>
      </c>
      <c r="L198" s="213" t="str">
        <f>IF(ISBLANK('A9'!AU21),"",'A9'!AU21)</f>
        <v/>
      </c>
      <c r="M198" s="133" t="str">
        <f t="shared" ref="M198:M261" si="9">IF(OR(AND(I198="M",AND(L198&lt;&gt;"M",L198&lt;&gt;"X")),AND(I198="X",AND(L198&lt;&gt;"M",L198&lt;&gt;"X",L198&lt;&gt;"W",NOT(AND(AND(ISNUMBER(K198),K198&gt;0),L198="")))),AND(H198=0,ISNUMBER(H198),I198="",L198="Z"),AND(K198="",L198="",AND(OR(ISNUMBER(H198),I198="Z"),OR(AND(H198=0,I198=""),H198=0,H198=""))),AND(OR(L198="",L198="Z"),OR(AND(I198="",H198&lt;&gt;""),I198="W"),OR(NOT(ISNUMBER(K198)),AND(ISNUMBER(H198),K198&lt;H198))),AND(OR(I198="",I198="W"),OR(L198="",L198="W"),AND(ISNUMBER(H198),K198&lt;H198))),"Check","OK")</f>
        <v>OK</v>
      </c>
      <c r="N198" s="134"/>
    </row>
    <row r="199" spans="1:14" x14ac:dyDescent="0.25">
      <c r="A199" s="210" t="s">
        <v>4613</v>
      </c>
      <c r="B199" s="211" t="s">
        <v>1204</v>
      </c>
      <c r="C199" s="212" t="s">
        <v>180</v>
      </c>
      <c r="D199" s="215" t="s">
        <v>814</v>
      </c>
      <c r="E199" s="212" t="s">
        <v>898</v>
      </c>
      <c r="F199" s="212" t="s">
        <v>178</v>
      </c>
      <c r="G199" s="215" t="s">
        <v>814</v>
      </c>
      <c r="H199" s="213">
        <f>IF(AND(ISBLANK('A10'!AT22),$I$199&lt;&gt;"Z"),"",'A10'!AT22)</f>
        <v>0</v>
      </c>
      <c r="I199" s="213" t="str">
        <f>IF(ISBLANK('A10'!AU22),"",'A10'!AU22)</f>
        <v/>
      </c>
      <c r="J199" s="214" t="s">
        <v>898</v>
      </c>
      <c r="K199" s="213">
        <f>IF(AND(ISBLANK('A9'!AT22),$L$199&lt;&gt;"Z"),"",'A9'!AT22)</f>
        <v>0</v>
      </c>
      <c r="L199" s="213" t="str">
        <f>IF(ISBLANK('A9'!AU22),"",'A9'!AU22)</f>
        <v/>
      </c>
      <c r="M199" s="133" t="str">
        <f t="shared" si="9"/>
        <v>OK</v>
      </c>
      <c r="N199" s="134"/>
    </row>
    <row r="200" spans="1:14" x14ac:dyDescent="0.25">
      <c r="A200" s="210" t="s">
        <v>4613</v>
      </c>
      <c r="B200" s="211" t="s">
        <v>1205</v>
      </c>
      <c r="C200" s="212" t="s">
        <v>180</v>
      </c>
      <c r="D200" s="215" t="s">
        <v>1206</v>
      </c>
      <c r="E200" s="212" t="s">
        <v>898</v>
      </c>
      <c r="F200" s="212" t="s">
        <v>178</v>
      </c>
      <c r="G200" s="215" t="s">
        <v>1206</v>
      </c>
      <c r="H200" s="213">
        <f>IF(AND(ISBLANK('A10'!AW14),$I$200&lt;&gt;"Z"),"",'A10'!AW14)</f>
        <v>0</v>
      </c>
      <c r="I200" s="213" t="str">
        <f>IF(ISBLANK('A10'!AX14),"",'A10'!AX14)</f>
        <v/>
      </c>
      <c r="J200" s="214" t="s">
        <v>898</v>
      </c>
      <c r="K200" s="213">
        <f>IF(AND(ISBLANK('A9'!AW14),$L$200&lt;&gt;"Z"),"",'A9'!AW14)</f>
        <v>0</v>
      </c>
      <c r="L200" s="213" t="str">
        <f>IF(ISBLANK('A9'!AX14),"",'A9'!AX14)</f>
        <v/>
      </c>
      <c r="M200" s="133" t="str">
        <f t="shared" si="9"/>
        <v>OK</v>
      </c>
      <c r="N200" s="134"/>
    </row>
    <row r="201" spans="1:14" x14ac:dyDescent="0.25">
      <c r="A201" s="210" t="s">
        <v>4613</v>
      </c>
      <c r="B201" s="211" t="s">
        <v>1207</v>
      </c>
      <c r="C201" s="212" t="s">
        <v>180</v>
      </c>
      <c r="D201" s="215" t="s">
        <v>1208</v>
      </c>
      <c r="E201" s="212" t="s">
        <v>898</v>
      </c>
      <c r="F201" s="212" t="s">
        <v>178</v>
      </c>
      <c r="G201" s="215" t="s">
        <v>1208</v>
      </c>
      <c r="H201" s="213">
        <f>IF(AND(ISBLANK('A10'!AW15),$I$201&lt;&gt;"Z"),"",'A10'!AW15)</f>
        <v>0</v>
      </c>
      <c r="I201" s="213" t="str">
        <f>IF(ISBLANK('A10'!AX15),"",'A10'!AX15)</f>
        <v/>
      </c>
      <c r="J201" s="214" t="s">
        <v>898</v>
      </c>
      <c r="K201" s="213">
        <f>IF(AND(ISBLANK('A9'!AW15),$L$201&lt;&gt;"Z"),"",'A9'!AW15)</f>
        <v>0</v>
      </c>
      <c r="L201" s="213" t="str">
        <f>IF(ISBLANK('A9'!AX15),"",'A9'!AX15)</f>
        <v/>
      </c>
      <c r="M201" s="133" t="str">
        <f t="shared" si="9"/>
        <v>OK</v>
      </c>
      <c r="N201" s="134"/>
    </row>
    <row r="202" spans="1:14" x14ac:dyDescent="0.25">
      <c r="A202" s="210" t="s">
        <v>4613</v>
      </c>
      <c r="B202" s="211" t="s">
        <v>1209</v>
      </c>
      <c r="C202" s="212" t="s">
        <v>180</v>
      </c>
      <c r="D202" s="215" t="s">
        <v>1210</v>
      </c>
      <c r="E202" s="212" t="s">
        <v>898</v>
      </c>
      <c r="F202" s="212" t="s">
        <v>178</v>
      </c>
      <c r="G202" s="215" t="s">
        <v>1210</v>
      </c>
      <c r="H202" s="213">
        <f>IF(AND(ISBLANK('A10'!AW16),$I$202&lt;&gt;"Z"),"",'A10'!AW16)</f>
        <v>0</v>
      </c>
      <c r="I202" s="213" t="str">
        <f>IF(ISBLANK('A10'!AX16),"",'A10'!AX16)</f>
        <v/>
      </c>
      <c r="J202" s="214" t="s">
        <v>898</v>
      </c>
      <c r="K202" s="213">
        <f>IF(AND(ISBLANK('A9'!AW16),$L$202&lt;&gt;"Z"),"",'A9'!AW16)</f>
        <v>0</v>
      </c>
      <c r="L202" s="213" t="str">
        <f>IF(ISBLANK('A9'!AX16),"",'A9'!AX16)</f>
        <v/>
      </c>
      <c r="M202" s="133" t="str">
        <f t="shared" si="9"/>
        <v>OK</v>
      </c>
      <c r="N202" s="134"/>
    </row>
    <row r="203" spans="1:14" x14ac:dyDescent="0.25">
      <c r="A203" s="210" t="s">
        <v>4613</v>
      </c>
      <c r="B203" s="211" t="s">
        <v>1211</v>
      </c>
      <c r="C203" s="212" t="s">
        <v>180</v>
      </c>
      <c r="D203" s="215" t="s">
        <v>1212</v>
      </c>
      <c r="E203" s="212" t="s">
        <v>898</v>
      </c>
      <c r="F203" s="212" t="s">
        <v>178</v>
      </c>
      <c r="G203" s="215" t="s">
        <v>1212</v>
      </c>
      <c r="H203" s="213">
        <f>IF(AND(ISBLANK('A10'!AW17),$I$203&lt;&gt;"Z"),"",'A10'!AW17)</f>
        <v>0</v>
      </c>
      <c r="I203" s="213" t="str">
        <f>IF(ISBLANK('A10'!AX17),"",'A10'!AX17)</f>
        <v/>
      </c>
      <c r="J203" s="214" t="s">
        <v>898</v>
      </c>
      <c r="K203" s="213">
        <f>IF(AND(ISBLANK('A9'!AW17),$L$203&lt;&gt;"Z"),"",'A9'!AW17)</f>
        <v>0</v>
      </c>
      <c r="L203" s="213" t="str">
        <f>IF(ISBLANK('A9'!AX17),"",'A9'!AX17)</f>
        <v/>
      </c>
      <c r="M203" s="133" t="str">
        <f t="shared" si="9"/>
        <v>OK</v>
      </c>
      <c r="N203" s="134"/>
    </row>
    <row r="204" spans="1:14" x14ac:dyDescent="0.25">
      <c r="A204" s="210" t="s">
        <v>4613</v>
      </c>
      <c r="B204" s="211" t="s">
        <v>1213</v>
      </c>
      <c r="C204" s="212" t="s">
        <v>180</v>
      </c>
      <c r="D204" s="215" t="s">
        <v>1214</v>
      </c>
      <c r="E204" s="212" t="s">
        <v>898</v>
      </c>
      <c r="F204" s="212" t="s">
        <v>178</v>
      </c>
      <c r="G204" s="215" t="s">
        <v>1214</v>
      </c>
      <c r="H204" s="213">
        <f>IF(AND(ISBLANK('A10'!AW18),$I$204&lt;&gt;"Z"),"",'A10'!AW18)</f>
        <v>0</v>
      </c>
      <c r="I204" s="213" t="str">
        <f>IF(ISBLANK('A10'!AX18),"",'A10'!AX18)</f>
        <v/>
      </c>
      <c r="J204" s="214" t="s">
        <v>898</v>
      </c>
      <c r="K204" s="213">
        <f>IF(AND(ISBLANK('A9'!AW18),$L$204&lt;&gt;"Z"),"",'A9'!AW18)</f>
        <v>0</v>
      </c>
      <c r="L204" s="213" t="str">
        <f>IF(ISBLANK('A9'!AX18),"",'A9'!AX18)</f>
        <v/>
      </c>
      <c r="M204" s="133" t="str">
        <f t="shared" si="9"/>
        <v>OK</v>
      </c>
      <c r="N204" s="134"/>
    </row>
    <row r="205" spans="1:14" x14ac:dyDescent="0.25">
      <c r="A205" s="210" t="s">
        <v>4613</v>
      </c>
      <c r="B205" s="211" t="s">
        <v>1215</v>
      </c>
      <c r="C205" s="212" t="s">
        <v>180</v>
      </c>
      <c r="D205" s="215" t="s">
        <v>1216</v>
      </c>
      <c r="E205" s="212" t="s">
        <v>898</v>
      </c>
      <c r="F205" s="212" t="s">
        <v>178</v>
      </c>
      <c r="G205" s="215" t="s">
        <v>1216</v>
      </c>
      <c r="H205" s="213">
        <f>IF(AND(ISBLANK('A10'!AW19),$I$205&lt;&gt;"Z"),"",'A10'!AW19)</f>
        <v>0</v>
      </c>
      <c r="I205" s="213" t="str">
        <f>IF(ISBLANK('A10'!AX19),"",'A10'!AX19)</f>
        <v/>
      </c>
      <c r="J205" s="214" t="s">
        <v>898</v>
      </c>
      <c r="K205" s="213">
        <f>IF(AND(ISBLANK('A9'!AW19),$L$205&lt;&gt;"Z"),"",'A9'!AW19)</f>
        <v>0</v>
      </c>
      <c r="L205" s="213" t="str">
        <f>IF(ISBLANK('A9'!AX19),"",'A9'!AX19)</f>
        <v/>
      </c>
      <c r="M205" s="133" t="str">
        <f t="shared" si="9"/>
        <v>OK</v>
      </c>
      <c r="N205" s="134"/>
    </row>
    <row r="206" spans="1:14" x14ac:dyDescent="0.25">
      <c r="A206" s="210" t="s">
        <v>4613</v>
      </c>
      <c r="B206" s="211" t="s">
        <v>1217</v>
      </c>
      <c r="C206" s="212" t="s">
        <v>180</v>
      </c>
      <c r="D206" s="215" t="s">
        <v>852</v>
      </c>
      <c r="E206" s="212" t="s">
        <v>898</v>
      </c>
      <c r="F206" s="212" t="s">
        <v>178</v>
      </c>
      <c r="G206" s="215" t="s">
        <v>852</v>
      </c>
      <c r="H206" s="213">
        <f>IF(AND(ISBLANK('A10'!AW20),$I$206&lt;&gt;"Z"),"",'A10'!AW20)</f>
        <v>0</v>
      </c>
      <c r="I206" s="213" t="str">
        <f>IF(ISBLANK('A10'!AX20),"",'A10'!AX20)</f>
        <v/>
      </c>
      <c r="J206" s="214" t="s">
        <v>898</v>
      </c>
      <c r="K206" s="213">
        <f>IF(AND(ISBLANK('A9'!AW20),$L$206&lt;&gt;"Z"),"",'A9'!AW20)</f>
        <v>0</v>
      </c>
      <c r="L206" s="213" t="str">
        <f>IF(ISBLANK('A9'!AX20),"",'A9'!AX20)</f>
        <v/>
      </c>
      <c r="M206" s="133" t="str">
        <f t="shared" si="9"/>
        <v>OK</v>
      </c>
      <c r="N206" s="134"/>
    </row>
    <row r="207" spans="1:14" x14ac:dyDescent="0.25">
      <c r="A207" s="210" t="s">
        <v>4613</v>
      </c>
      <c r="B207" s="211" t="s">
        <v>1218</v>
      </c>
      <c r="C207" s="212" t="s">
        <v>180</v>
      </c>
      <c r="D207" s="215" t="s">
        <v>831</v>
      </c>
      <c r="E207" s="212" t="s">
        <v>898</v>
      </c>
      <c r="F207" s="212" t="s">
        <v>178</v>
      </c>
      <c r="G207" s="215" t="s">
        <v>831</v>
      </c>
      <c r="H207" s="213">
        <f>IF(AND(ISBLANK('A10'!AW21),$I$207&lt;&gt;"Z"),"",'A10'!AW21)</f>
        <v>0</v>
      </c>
      <c r="I207" s="213" t="str">
        <f>IF(ISBLANK('A10'!AX21),"",'A10'!AX21)</f>
        <v/>
      </c>
      <c r="J207" s="214" t="s">
        <v>898</v>
      </c>
      <c r="K207" s="213">
        <f>IF(AND(ISBLANK('A9'!AW21),$L$207&lt;&gt;"Z"),"",'A9'!AW21)</f>
        <v>0</v>
      </c>
      <c r="L207" s="213" t="str">
        <f>IF(ISBLANK('A9'!AX21),"",'A9'!AX21)</f>
        <v/>
      </c>
      <c r="M207" s="133" t="str">
        <f t="shared" si="9"/>
        <v>OK</v>
      </c>
      <c r="N207" s="134"/>
    </row>
    <row r="208" spans="1:14" x14ac:dyDescent="0.25">
      <c r="A208" s="210" t="s">
        <v>4613</v>
      </c>
      <c r="B208" s="211" t="s">
        <v>1219</v>
      </c>
      <c r="C208" s="212" t="s">
        <v>180</v>
      </c>
      <c r="D208" s="215" t="s">
        <v>810</v>
      </c>
      <c r="E208" s="212" t="s">
        <v>898</v>
      </c>
      <c r="F208" s="212" t="s">
        <v>178</v>
      </c>
      <c r="G208" s="215" t="s">
        <v>810</v>
      </c>
      <c r="H208" s="213">
        <f>IF(AND(ISBLANK('A10'!AW22),$I$208&lt;&gt;"Z"),"",'A10'!AW22)</f>
        <v>0</v>
      </c>
      <c r="I208" s="213" t="str">
        <f>IF(ISBLANK('A10'!AX22),"",'A10'!AX22)</f>
        <v/>
      </c>
      <c r="J208" s="214" t="s">
        <v>898</v>
      </c>
      <c r="K208" s="213">
        <f>IF(AND(ISBLANK('A9'!AW22),$L$208&lt;&gt;"Z"),"",'A9'!AW22)</f>
        <v>0</v>
      </c>
      <c r="L208" s="213" t="str">
        <f>IF(ISBLANK('A9'!AX22),"",'A9'!AX22)</f>
        <v/>
      </c>
      <c r="M208" s="133" t="str">
        <f t="shared" si="9"/>
        <v>OK</v>
      </c>
      <c r="N208" s="134"/>
    </row>
    <row r="209" spans="1:14" x14ac:dyDescent="0.25">
      <c r="A209" s="210" t="s">
        <v>4614</v>
      </c>
      <c r="B209" s="211" t="s">
        <v>1220</v>
      </c>
      <c r="C209" s="212" t="s">
        <v>180</v>
      </c>
      <c r="D209" s="215" t="s">
        <v>1221</v>
      </c>
      <c r="E209" s="212" t="s">
        <v>898</v>
      </c>
      <c r="F209" s="212" t="s">
        <v>178</v>
      </c>
      <c r="G209" s="215" t="s">
        <v>776</v>
      </c>
      <c r="H209" s="213">
        <f>IF(AND(ISBLANK('A10'!V24),$I$209&lt;&gt;"Z"),"",'A10'!V24)</f>
        <v>0</v>
      </c>
      <c r="I209" s="213" t="str">
        <f>IF(ISBLANK('A10'!W24),"",'A10'!W24)</f>
        <v/>
      </c>
      <c r="J209" s="214" t="s">
        <v>898</v>
      </c>
      <c r="K209" s="213">
        <f>IF(AND(ISBLANK('A9'!V14),$L$209&lt;&gt;"Z"),"",'A9'!V14)</f>
        <v>0</v>
      </c>
      <c r="L209" s="213" t="str">
        <f>IF(ISBLANK('A9'!W14),"",'A9'!W14)</f>
        <v/>
      </c>
      <c r="M209" s="133" t="str">
        <f t="shared" si="9"/>
        <v>OK</v>
      </c>
      <c r="N209" s="134"/>
    </row>
    <row r="210" spans="1:14" x14ac:dyDescent="0.25">
      <c r="A210" s="210" t="s">
        <v>4614</v>
      </c>
      <c r="B210" s="211" t="s">
        <v>1222</v>
      </c>
      <c r="C210" s="212" t="s">
        <v>180</v>
      </c>
      <c r="D210" s="215" t="s">
        <v>1223</v>
      </c>
      <c r="E210" s="212" t="s">
        <v>898</v>
      </c>
      <c r="F210" s="212" t="s">
        <v>178</v>
      </c>
      <c r="G210" s="215" t="s">
        <v>1079</v>
      </c>
      <c r="H210" s="213">
        <f>IF(AND(ISBLANK('A10'!V25),$I$210&lt;&gt;"Z"),"",'A10'!V25)</f>
        <v>0</v>
      </c>
      <c r="I210" s="213" t="str">
        <f>IF(ISBLANK('A10'!W25),"",'A10'!W25)</f>
        <v/>
      </c>
      <c r="J210" s="214" t="s">
        <v>898</v>
      </c>
      <c r="K210" s="213">
        <f>IF(AND(ISBLANK('A9'!V15),$L$210&lt;&gt;"Z"),"",'A9'!V15)</f>
        <v>0</v>
      </c>
      <c r="L210" s="213" t="str">
        <f>IF(ISBLANK('A9'!W15),"",'A9'!W15)</f>
        <v/>
      </c>
      <c r="M210" s="133" t="str">
        <f t="shared" si="9"/>
        <v>OK</v>
      </c>
      <c r="N210" s="134"/>
    </row>
    <row r="211" spans="1:14" x14ac:dyDescent="0.25">
      <c r="A211" s="210" t="s">
        <v>4614</v>
      </c>
      <c r="B211" s="211" t="s">
        <v>1224</v>
      </c>
      <c r="C211" s="212" t="s">
        <v>180</v>
      </c>
      <c r="D211" s="215" t="s">
        <v>1225</v>
      </c>
      <c r="E211" s="212" t="s">
        <v>898</v>
      </c>
      <c r="F211" s="212" t="s">
        <v>178</v>
      </c>
      <c r="G211" s="215" t="s">
        <v>1081</v>
      </c>
      <c r="H211" s="213">
        <f>IF(AND(ISBLANK('A10'!V26),$I$211&lt;&gt;"Z"),"",'A10'!V26)</f>
        <v>0</v>
      </c>
      <c r="I211" s="213" t="str">
        <f>IF(ISBLANK('A10'!W26),"",'A10'!W26)</f>
        <v/>
      </c>
      <c r="J211" s="214" t="s">
        <v>898</v>
      </c>
      <c r="K211" s="213">
        <f>IF(AND(ISBLANK('A9'!V16),$L$211&lt;&gt;"Z"),"",'A9'!V16)</f>
        <v>0</v>
      </c>
      <c r="L211" s="213" t="str">
        <f>IF(ISBLANK('A9'!W16),"",'A9'!W16)</f>
        <v/>
      </c>
      <c r="M211" s="133" t="str">
        <f t="shared" si="9"/>
        <v>OK</v>
      </c>
      <c r="N211" s="134"/>
    </row>
    <row r="212" spans="1:14" x14ac:dyDescent="0.25">
      <c r="A212" s="210" t="s">
        <v>4614</v>
      </c>
      <c r="B212" s="211" t="s">
        <v>1226</v>
      </c>
      <c r="C212" s="212" t="s">
        <v>180</v>
      </c>
      <c r="D212" s="215" t="s">
        <v>1227</v>
      </c>
      <c r="E212" s="212" t="s">
        <v>898</v>
      </c>
      <c r="F212" s="212" t="s">
        <v>178</v>
      </c>
      <c r="G212" s="215" t="s">
        <v>1083</v>
      </c>
      <c r="H212" s="213">
        <f>IF(AND(ISBLANK('A10'!V27),$I$212&lt;&gt;"Z"),"",'A10'!V27)</f>
        <v>0</v>
      </c>
      <c r="I212" s="213" t="str">
        <f>IF(ISBLANK('A10'!W27),"",'A10'!W27)</f>
        <v/>
      </c>
      <c r="J212" s="214" t="s">
        <v>898</v>
      </c>
      <c r="K212" s="213">
        <f>IF(AND(ISBLANK('A9'!V17),$L$212&lt;&gt;"Z"),"",'A9'!V17)</f>
        <v>0</v>
      </c>
      <c r="L212" s="213" t="str">
        <f>IF(ISBLANK('A9'!W17),"",'A9'!W17)</f>
        <v/>
      </c>
      <c r="M212" s="133" t="str">
        <f t="shared" si="9"/>
        <v>OK</v>
      </c>
      <c r="N212" s="134"/>
    </row>
    <row r="213" spans="1:14" x14ac:dyDescent="0.25">
      <c r="A213" s="210" t="s">
        <v>4614</v>
      </c>
      <c r="B213" s="211" t="s">
        <v>1228</v>
      </c>
      <c r="C213" s="212" t="s">
        <v>180</v>
      </c>
      <c r="D213" s="215" t="s">
        <v>1229</v>
      </c>
      <c r="E213" s="212" t="s">
        <v>898</v>
      </c>
      <c r="F213" s="212" t="s">
        <v>178</v>
      </c>
      <c r="G213" s="215" t="s">
        <v>1085</v>
      </c>
      <c r="H213" s="213">
        <f>IF(AND(ISBLANK('A10'!V28),$I$213&lt;&gt;"Z"),"",'A10'!V28)</f>
        <v>0</v>
      </c>
      <c r="I213" s="213" t="str">
        <f>IF(ISBLANK('A10'!W28),"",'A10'!W28)</f>
        <v/>
      </c>
      <c r="J213" s="214" t="s">
        <v>898</v>
      </c>
      <c r="K213" s="213">
        <f>IF(AND(ISBLANK('A9'!V18),$L$213&lt;&gt;"Z"),"",'A9'!V18)</f>
        <v>0</v>
      </c>
      <c r="L213" s="213" t="str">
        <f>IF(ISBLANK('A9'!W18),"",'A9'!W18)</f>
        <v/>
      </c>
      <c r="M213" s="133" t="str">
        <f t="shared" si="9"/>
        <v>OK</v>
      </c>
      <c r="N213" s="134"/>
    </row>
    <row r="214" spans="1:14" x14ac:dyDescent="0.25">
      <c r="A214" s="210" t="s">
        <v>4614</v>
      </c>
      <c r="B214" s="211" t="s">
        <v>1230</v>
      </c>
      <c r="C214" s="212" t="s">
        <v>180</v>
      </c>
      <c r="D214" s="215" t="s">
        <v>1231</v>
      </c>
      <c r="E214" s="212" t="s">
        <v>898</v>
      </c>
      <c r="F214" s="212" t="s">
        <v>178</v>
      </c>
      <c r="G214" s="215" t="s">
        <v>1087</v>
      </c>
      <c r="H214" s="213">
        <f>IF(AND(ISBLANK('A10'!V29),$I$214&lt;&gt;"Z"),"",'A10'!V29)</f>
        <v>0</v>
      </c>
      <c r="I214" s="213" t="str">
        <f>IF(ISBLANK('A10'!W29),"",'A10'!W29)</f>
        <v/>
      </c>
      <c r="J214" s="214" t="s">
        <v>898</v>
      </c>
      <c r="K214" s="213">
        <f>IF(AND(ISBLANK('A9'!V19),$L$214&lt;&gt;"Z"),"",'A9'!V19)</f>
        <v>0</v>
      </c>
      <c r="L214" s="213" t="str">
        <f>IF(ISBLANK('A9'!W19),"",'A9'!W19)</f>
        <v/>
      </c>
      <c r="M214" s="133" t="str">
        <f t="shared" si="9"/>
        <v>OK</v>
      </c>
      <c r="N214" s="134"/>
    </row>
    <row r="215" spans="1:14" x14ac:dyDescent="0.25">
      <c r="A215" s="210" t="s">
        <v>4614</v>
      </c>
      <c r="B215" s="211" t="s">
        <v>1232</v>
      </c>
      <c r="C215" s="212" t="s">
        <v>180</v>
      </c>
      <c r="D215" s="215" t="s">
        <v>1233</v>
      </c>
      <c r="E215" s="212" t="s">
        <v>898</v>
      </c>
      <c r="F215" s="212" t="s">
        <v>178</v>
      </c>
      <c r="G215" s="215" t="s">
        <v>841</v>
      </c>
      <c r="H215" s="213">
        <f>IF(AND(ISBLANK('A10'!V30),$I$215&lt;&gt;"Z"),"",'A10'!V30)</f>
        <v>0</v>
      </c>
      <c r="I215" s="213" t="str">
        <f>IF(ISBLANK('A10'!W30),"",'A10'!W30)</f>
        <v/>
      </c>
      <c r="J215" s="214" t="s">
        <v>898</v>
      </c>
      <c r="K215" s="213">
        <f>IF(AND(ISBLANK('A9'!V20),$L$215&lt;&gt;"Z"),"",'A9'!V20)</f>
        <v>0</v>
      </c>
      <c r="L215" s="213" t="str">
        <f>IF(ISBLANK('A9'!W20),"",'A9'!W20)</f>
        <v/>
      </c>
      <c r="M215" s="133" t="str">
        <f t="shared" si="9"/>
        <v>OK</v>
      </c>
      <c r="N215" s="134"/>
    </row>
    <row r="216" spans="1:14" x14ac:dyDescent="0.25">
      <c r="A216" s="210" t="s">
        <v>4614</v>
      </c>
      <c r="B216" s="211" t="s">
        <v>1234</v>
      </c>
      <c r="C216" s="212" t="s">
        <v>180</v>
      </c>
      <c r="D216" s="215" t="s">
        <v>1235</v>
      </c>
      <c r="E216" s="212" t="s">
        <v>898</v>
      </c>
      <c r="F216" s="212" t="s">
        <v>178</v>
      </c>
      <c r="G216" s="215" t="s">
        <v>820</v>
      </c>
      <c r="H216" s="213">
        <f>IF(AND(ISBLANK('A10'!V31),$I$216&lt;&gt;"Z"),"",'A10'!V31)</f>
        <v>0</v>
      </c>
      <c r="I216" s="213" t="str">
        <f>IF(ISBLANK('A10'!W31),"",'A10'!W31)</f>
        <v/>
      </c>
      <c r="J216" s="214" t="s">
        <v>898</v>
      </c>
      <c r="K216" s="213">
        <f>IF(AND(ISBLANK('A9'!V21),$L$216&lt;&gt;"Z"),"",'A9'!V21)</f>
        <v>0</v>
      </c>
      <c r="L216" s="213" t="str">
        <f>IF(ISBLANK('A9'!W21),"",'A9'!W21)</f>
        <v/>
      </c>
      <c r="M216" s="133" t="str">
        <f t="shared" si="9"/>
        <v>OK</v>
      </c>
      <c r="N216" s="134"/>
    </row>
    <row r="217" spans="1:14" x14ac:dyDescent="0.25">
      <c r="A217" s="210" t="s">
        <v>4614</v>
      </c>
      <c r="B217" s="211" t="s">
        <v>1236</v>
      </c>
      <c r="C217" s="212" t="s">
        <v>180</v>
      </c>
      <c r="D217" s="215" t="s">
        <v>918</v>
      </c>
      <c r="E217" s="212" t="s">
        <v>898</v>
      </c>
      <c r="F217" s="212" t="s">
        <v>178</v>
      </c>
      <c r="G217" s="215" t="s">
        <v>799</v>
      </c>
      <c r="H217" s="213">
        <f>IF(AND(ISBLANK('A10'!V32),$I$217&lt;&gt;"Z"),"",'A10'!V32)</f>
        <v>0</v>
      </c>
      <c r="I217" s="213" t="str">
        <f>IF(ISBLANK('A10'!W32),"",'A10'!W32)</f>
        <v/>
      </c>
      <c r="J217" s="214" t="s">
        <v>898</v>
      </c>
      <c r="K217" s="213">
        <f>IF(AND(ISBLANK('A9'!V22),$L$217&lt;&gt;"Z"),"",'A9'!V22)</f>
        <v>0</v>
      </c>
      <c r="L217" s="213" t="str">
        <f>IF(ISBLANK('A9'!W22),"",'A9'!W22)</f>
        <v/>
      </c>
      <c r="M217" s="133" t="str">
        <f t="shared" si="9"/>
        <v>OK</v>
      </c>
      <c r="N217" s="134"/>
    </row>
    <row r="218" spans="1:14" x14ac:dyDescent="0.25">
      <c r="A218" s="210" t="s">
        <v>4614</v>
      </c>
      <c r="B218" s="211" t="s">
        <v>1237</v>
      </c>
      <c r="C218" s="212" t="s">
        <v>180</v>
      </c>
      <c r="D218" s="215" t="s">
        <v>78</v>
      </c>
      <c r="E218" s="212" t="s">
        <v>898</v>
      </c>
      <c r="F218" s="212" t="s">
        <v>178</v>
      </c>
      <c r="G218" s="215" t="s">
        <v>68</v>
      </c>
      <c r="H218" s="213">
        <f>IF(AND(ISBLANK('A10'!Y24),$I$218&lt;&gt;"Z"),"",'A10'!Y24)</f>
        <v>0</v>
      </c>
      <c r="I218" s="213" t="str">
        <f>IF(ISBLANK('A10'!Z24),"",'A10'!Z24)</f>
        <v/>
      </c>
      <c r="J218" s="214" t="s">
        <v>898</v>
      </c>
      <c r="K218" s="213">
        <f>IF(AND(ISBLANK('A9'!Y14),$L$218&lt;&gt;"Z"),"",'A9'!Y14)</f>
        <v>0</v>
      </c>
      <c r="L218" s="213" t="str">
        <f>IF(ISBLANK('A9'!Z14),"",'A9'!Z14)</f>
        <v/>
      </c>
      <c r="M218" s="133" t="str">
        <f t="shared" si="9"/>
        <v>OK</v>
      </c>
      <c r="N218" s="134"/>
    </row>
    <row r="219" spans="1:14" x14ac:dyDescent="0.25">
      <c r="A219" s="210" t="s">
        <v>4614</v>
      </c>
      <c r="B219" s="211" t="s">
        <v>1238</v>
      </c>
      <c r="C219" s="212" t="s">
        <v>180</v>
      </c>
      <c r="D219" s="215" t="s">
        <v>1239</v>
      </c>
      <c r="E219" s="212" t="s">
        <v>898</v>
      </c>
      <c r="F219" s="212" t="s">
        <v>178</v>
      </c>
      <c r="G219" s="215" t="s">
        <v>69</v>
      </c>
      <c r="H219" s="213">
        <f>IF(AND(ISBLANK('A10'!Y25),$I$219&lt;&gt;"Z"),"",'A10'!Y25)</f>
        <v>0</v>
      </c>
      <c r="I219" s="213" t="str">
        <f>IF(ISBLANK('A10'!Z25),"",'A10'!Z25)</f>
        <v/>
      </c>
      <c r="J219" s="214" t="s">
        <v>898</v>
      </c>
      <c r="K219" s="213">
        <f>IF(AND(ISBLANK('A9'!Y15),$L$219&lt;&gt;"Z"),"",'A9'!Y15)</f>
        <v>0</v>
      </c>
      <c r="L219" s="213" t="str">
        <f>IF(ISBLANK('A9'!Z15),"",'A9'!Z15)</f>
        <v/>
      </c>
      <c r="M219" s="133" t="str">
        <f t="shared" si="9"/>
        <v>OK</v>
      </c>
      <c r="N219" s="134"/>
    </row>
    <row r="220" spans="1:14" x14ac:dyDescent="0.25">
      <c r="A220" s="210" t="s">
        <v>4614</v>
      </c>
      <c r="B220" s="211" t="s">
        <v>1240</v>
      </c>
      <c r="C220" s="212" t="s">
        <v>180</v>
      </c>
      <c r="D220" s="215" t="s">
        <v>1241</v>
      </c>
      <c r="E220" s="212" t="s">
        <v>898</v>
      </c>
      <c r="F220" s="212" t="s">
        <v>178</v>
      </c>
      <c r="G220" s="215" t="s">
        <v>70</v>
      </c>
      <c r="H220" s="213">
        <f>IF(AND(ISBLANK('A10'!Y26),$I$220&lt;&gt;"Z"),"",'A10'!Y26)</f>
        <v>0</v>
      </c>
      <c r="I220" s="213" t="str">
        <f>IF(ISBLANK('A10'!Z26),"",'A10'!Z26)</f>
        <v/>
      </c>
      <c r="J220" s="214" t="s">
        <v>898</v>
      </c>
      <c r="K220" s="213">
        <f>IF(AND(ISBLANK('A9'!Y16),$L$220&lt;&gt;"Z"),"",'A9'!Y16)</f>
        <v>0</v>
      </c>
      <c r="L220" s="213" t="str">
        <f>IF(ISBLANK('A9'!Z16),"",'A9'!Z16)</f>
        <v/>
      </c>
      <c r="M220" s="133" t="str">
        <f t="shared" si="9"/>
        <v>OK</v>
      </c>
      <c r="N220" s="134"/>
    </row>
    <row r="221" spans="1:14" x14ac:dyDescent="0.25">
      <c r="A221" s="210" t="s">
        <v>4614</v>
      </c>
      <c r="B221" s="211" t="s">
        <v>1242</v>
      </c>
      <c r="C221" s="212" t="s">
        <v>180</v>
      </c>
      <c r="D221" s="215" t="s">
        <v>1243</v>
      </c>
      <c r="E221" s="212" t="s">
        <v>898</v>
      </c>
      <c r="F221" s="212" t="s">
        <v>178</v>
      </c>
      <c r="G221" s="215" t="s">
        <v>71</v>
      </c>
      <c r="H221" s="213">
        <f>IF(AND(ISBLANK('A10'!Y27),$I$221&lt;&gt;"Z"),"",'A10'!Y27)</f>
        <v>0</v>
      </c>
      <c r="I221" s="213" t="str">
        <f>IF(ISBLANK('A10'!Z27),"",'A10'!Z27)</f>
        <v/>
      </c>
      <c r="J221" s="214" t="s">
        <v>898</v>
      </c>
      <c r="K221" s="213">
        <f>IF(AND(ISBLANK('A9'!Y17),$L$221&lt;&gt;"Z"),"",'A9'!Y17)</f>
        <v>0</v>
      </c>
      <c r="L221" s="213" t="str">
        <f>IF(ISBLANK('A9'!Z17),"",'A9'!Z17)</f>
        <v/>
      </c>
      <c r="M221" s="133" t="str">
        <f t="shared" si="9"/>
        <v>OK</v>
      </c>
      <c r="N221" s="134"/>
    </row>
    <row r="222" spans="1:14" x14ac:dyDescent="0.25">
      <c r="A222" s="210" t="s">
        <v>4614</v>
      </c>
      <c r="B222" s="211" t="s">
        <v>1244</v>
      </c>
      <c r="C222" s="212" t="s">
        <v>180</v>
      </c>
      <c r="D222" s="215" t="s">
        <v>1245</v>
      </c>
      <c r="E222" s="212" t="s">
        <v>898</v>
      </c>
      <c r="F222" s="212" t="s">
        <v>178</v>
      </c>
      <c r="G222" s="215" t="s">
        <v>72</v>
      </c>
      <c r="H222" s="213">
        <f>IF(AND(ISBLANK('A10'!Y28),$I$222&lt;&gt;"Z"),"",'A10'!Y28)</f>
        <v>0</v>
      </c>
      <c r="I222" s="213" t="str">
        <f>IF(ISBLANK('A10'!Z28),"",'A10'!Z28)</f>
        <v/>
      </c>
      <c r="J222" s="214" t="s">
        <v>898</v>
      </c>
      <c r="K222" s="213">
        <f>IF(AND(ISBLANK('A9'!Y18),$L$222&lt;&gt;"Z"),"",'A9'!Y18)</f>
        <v>0</v>
      </c>
      <c r="L222" s="213" t="str">
        <f>IF(ISBLANK('A9'!Z18),"",'A9'!Z18)</f>
        <v/>
      </c>
      <c r="M222" s="133" t="str">
        <f t="shared" si="9"/>
        <v>OK</v>
      </c>
      <c r="N222" s="134"/>
    </row>
    <row r="223" spans="1:14" x14ac:dyDescent="0.25">
      <c r="A223" s="210" t="s">
        <v>4614</v>
      </c>
      <c r="B223" s="211" t="s">
        <v>1246</v>
      </c>
      <c r="C223" s="212" t="s">
        <v>180</v>
      </c>
      <c r="D223" s="215" t="s">
        <v>1247</v>
      </c>
      <c r="E223" s="212" t="s">
        <v>898</v>
      </c>
      <c r="F223" s="212" t="s">
        <v>178</v>
      </c>
      <c r="G223" s="215" t="s">
        <v>73</v>
      </c>
      <c r="H223" s="213">
        <f>IF(AND(ISBLANK('A10'!Y29),$I$223&lt;&gt;"Z"),"",'A10'!Y29)</f>
        <v>0</v>
      </c>
      <c r="I223" s="213" t="str">
        <f>IF(ISBLANK('A10'!Z29),"",'A10'!Z29)</f>
        <v/>
      </c>
      <c r="J223" s="214" t="s">
        <v>898</v>
      </c>
      <c r="K223" s="213">
        <f>IF(AND(ISBLANK('A9'!Y19),$L$223&lt;&gt;"Z"),"",'A9'!Y19)</f>
        <v>0</v>
      </c>
      <c r="L223" s="213" t="str">
        <f>IF(ISBLANK('A9'!Z19),"",'A9'!Z19)</f>
        <v/>
      </c>
      <c r="M223" s="133" t="str">
        <f t="shared" si="9"/>
        <v>OK</v>
      </c>
      <c r="N223" s="134"/>
    </row>
    <row r="224" spans="1:14" x14ac:dyDescent="0.25">
      <c r="A224" s="210" t="s">
        <v>4614</v>
      </c>
      <c r="B224" s="211" t="s">
        <v>1248</v>
      </c>
      <c r="C224" s="212" t="s">
        <v>180</v>
      </c>
      <c r="D224" s="215" t="s">
        <v>1249</v>
      </c>
      <c r="E224" s="212" t="s">
        <v>898</v>
      </c>
      <c r="F224" s="212" t="s">
        <v>178</v>
      </c>
      <c r="G224" s="215" t="s">
        <v>74</v>
      </c>
      <c r="H224" s="213">
        <f>IF(AND(ISBLANK('A10'!Y30),$I$224&lt;&gt;"Z"),"",'A10'!Y30)</f>
        <v>0</v>
      </c>
      <c r="I224" s="213" t="str">
        <f>IF(ISBLANK('A10'!Z30),"",'A10'!Z30)</f>
        <v/>
      </c>
      <c r="J224" s="214" t="s">
        <v>898</v>
      </c>
      <c r="K224" s="213">
        <f>IF(AND(ISBLANK('A9'!Y20),$L$224&lt;&gt;"Z"),"",'A9'!Y20)</f>
        <v>0</v>
      </c>
      <c r="L224" s="213" t="str">
        <f>IF(ISBLANK('A9'!Z20),"",'A9'!Z20)</f>
        <v/>
      </c>
      <c r="M224" s="133" t="str">
        <f t="shared" si="9"/>
        <v>OK</v>
      </c>
      <c r="N224" s="134"/>
    </row>
    <row r="225" spans="1:14" x14ac:dyDescent="0.25">
      <c r="A225" s="210" t="s">
        <v>4614</v>
      </c>
      <c r="B225" s="211" t="s">
        <v>1250</v>
      </c>
      <c r="C225" s="212" t="s">
        <v>180</v>
      </c>
      <c r="D225" s="215" t="s">
        <v>1251</v>
      </c>
      <c r="E225" s="212" t="s">
        <v>898</v>
      </c>
      <c r="F225" s="212" t="s">
        <v>178</v>
      </c>
      <c r="G225" s="215" t="s">
        <v>75</v>
      </c>
      <c r="H225" s="213">
        <f>IF(AND(ISBLANK('A10'!Y31),$I$225&lt;&gt;"Z"),"",'A10'!Y31)</f>
        <v>0</v>
      </c>
      <c r="I225" s="213" t="str">
        <f>IF(ISBLANK('A10'!Z31),"",'A10'!Z31)</f>
        <v/>
      </c>
      <c r="J225" s="214" t="s">
        <v>898</v>
      </c>
      <c r="K225" s="213">
        <f>IF(AND(ISBLANK('A9'!Y21),$L$225&lt;&gt;"Z"),"",'A9'!Y21)</f>
        <v>0</v>
      </c>
      <c r="L225" s="213" t="str">
        <f>IF(ISBLANK('A9'!Z21),"",'A9'!Z21)</f>
        <v/>
      </c>
      <c r="M225" s="133" t="str">
        <f t="shared" si="9"/>
        <v>OK</v>
      </c>
      <c r="N225" s="134"/>
    </row>
    <row r="226" spans="1:14" x14ac:dyDescent="0.25">
      <c r="A226" s="210" t="s">
        <v>4614</v>
      </c>
      <c r="B226" s="211" t="s">
        <v>1252</v>
      </c>
      <c r="C226" s="212" t="s">
        <v>180</v>
      </c>
      <c r="D226" s="215" t="s">
        <v>927</v>
      </c>
      <c r="E226" s="212" t="s">
        <v>898</v>
      </c>
      <c r="F226" s="212" t="s">
        <v>178</v>
      </c>
      <c r="G226" s="215" t="s">
        <v>76</v>
      </c>
      <c r="H226" s="213">
        <f>IF(AND(ISBLANK('A10'!Y32),$I$226&lt;&gt;"Z"),"",'A10'!Y32)</f>
        <v>0</v>
      </c>
      <c r="I226" s="213" t="str">
        <f>IF(ISBLANK('A10'!Z32),"",'A10'!Z32)</f>
        <v/>
      </c>
      <c r="J226" s="214" t="s">
        <v>898</v>
      </c>
      <c r="K226" s="213">
        <f>IF(AND(ISBLANK('A9'!Y22),$L$226&lt;&gt;"Z"),"",'A9'!Y22)</f>
        <v>0</v>
      </c>
      <c r="L226" s="213" t="str">
        <f>IF(ISBLANK('A9'!Z22),"",'A9'!Z22)</f>
        <v/>
      </c>
      <c r="M226" s="133" t="str">
        <f t="shared" si="9"/>
        <v>OK</v>
      </c>
      <c r="N226" s="134"/>
    </row>
    <row r="227" spans="1:14" x14ac:dyDescent="0.25">
      <c r="A227" s="210" t="s">
        <v>4614</v>
      </c>
      <c r="B227" s="211" t="s">
        <v>1253</v>
      </c>
      <c r="C227" s="212" t="s">
        <v>180</v>
      </c>
      <c r="D227" s="215" t="s">
        <v>1254</v>
      </c>
      <c r="E227" s="212" t="s">
        <v>898</v>
      </c>
      <c r="F227" s="212" t="s">
        <v>178</v>
      </c>
      <c r="G227" s="215" t="s">
        <v>1101</v>
      </c>
      <c r="H227" s="213">
        <f>IF(AND(ISBLANK('A10'!AB24),$I$227&lt;&gt;"Z"),"",'A10'!AB24)</f>
        <v>0</v>
      </c>
      <c r="I227" s="213" t="str">
        <f>IF(ISBLANK('A10'!AC24),"",'A10'!AC24)</f>
        <v/>
      </c>
      <c r="J227" s="214" t="s">
        <v>898</v>
      </c>
      <c r="K227" s="213">
        <f>IF(AND(ISBLANK('A9'!AB14),$L$227&lt;&gt;"Z"),"",'A9'!AB14)</f>
        <v>0</v>
      </c>
      <c r="L227" s="213" t="str">
        <f>IF(ISBLANK('A9'!AC14),"",'A9'!AC14)</f>
        <v/>
      </c>
      <c r="M227" s="133" t="str">
        <f t="shared" si="9"/>
        <v>OK</v>
      </c>
      <c r="N227" s="134"/>
    </row>
    <row r="228" spans="1:14" x14ac:dyDescent="0.25">
      <c r="A228" s="210" t="s">
        <v>4614</v>
      </c>
      <c r="B228" s="211" t="s">
        <v>1255</v>
      </c>
      <c r="C228" s="212" t="s">
        <v>180</v>
      </c>
      <c r="D228" s="215" t="s">
        <v>1256</v>
      </c>
      <c r="E228" s="212" t="s">
        <v>898</v>
      </c>
      <c r="F228" s="212" t="s">
        <v>178</v>
      </c>
      <c r="G228" s="215" t="s">
        <v>1103</v>
      </c>
      <c r="H228" s="213">
        <f>IF(AND(ISBLANK('A10'!AB25),$I$228&lt;&gt;"Z"),"",'A10'!AB25)</f>
        <v>0</v>
      </c>
      <c r="I228" s="213" t="str">
        <f>IF(ISBLANK('A10'!AC25),"",'A10'!AC25)</f>
        <v/>
      </c>
      <c r="J228" s="214" t="s">
        <v>898</v>
      </c>
      <c r="K228" s="213">
        <f>IF(AND(ISBLANK('A9'!AB15),$L$228&lt;&gt;"Z"),"",'A9'!AB15)</f>
        <v>0</v>
      </c>
      <c r="L228" s="213" t="str">
        <f>IF(ISBLANK('A9'!AC15),"",'A9'!AC15)</f>
        <v/>
      </c>
      <c r="M228" s="133" t="str">
        <f t="shared" si="9"/>
        <v>OK</v>
      </c>
      <c r="N228" s="134"/>
    </row>
    <row r="229" spans="1:14" x14ac:dyDescent="0.25">
      <c r="A229" s="210" t="s">
        <v>4614</v>
      </c>
      <c r="B229" s="211" t="s">
        <v>1257</v>
      </c>
      <c r="C229" s="212" t="s">
        <v>180</v>
      </c>
      <c r="D229" s="215" t="s">
        <v>1258</v>
      </c>
      <c r="E229" s="212" t="s">
        <v>898</v>
      </c>
      <c r="F229" s="212" t="s">
        <v>178</v>
      </c>
      <c r="G229" s="215" t="s">
        <v>1105</v>
      </c>
      <c r="H229" s="213">
        <f>IF(AND(ISBLANK('A10'!AB26),$I$229&lt;&gt;"Z"),"",'A10'!AB26)</f>
        <v>0</v>
      </c>
      <c r="I229" s="213" t="str">
        <f>IF(ISBLANK('A10'!AC26),"",'A10'!AC26)</f>
        <v/>
      </c>
      <c r="J229" s="214" t="s">
        <v>898</v>
      </c>
      <c r="K229" s="213">
        <f>IF(AND(ISBLANK('A9'!AB16),$L$229&lt;&gt;"Z"),"",'A9'!AB16)</f>
        <v>0</v>
      </c>
      <c r="L229" s="213" t="str">
        <f>IF(ISBLANK('A9'!AC16),"",'A9'!AC16)</f>
        <v/>
      </c>
      <c r="M229" s="133" t="str">
        <f t="shared" si="9"/>
        <v>OK</v>
      </c>
      <c r="N229" s="134"/>
    </row>
    <row r="230" spans="1:14" x14ac:dyDescent="0.25">
      <c r="A230" s="210" t="s">
        <v>4614</v>
      </c>
      <c r="B230" s="211" t="s">
        <v>1259</v>
      </c>
      <c r="C230" s="212" t="s">
        <v>180</v>
      </c>
      <c r="D230" s="215" t="s">
        <v>1260</v>
      </c>
      <c r="E230" s="212" t="s">
        <v>898</v>
      </c>
      <c r="F230" s="212" t="s">
        <v>178</v>
      </c>
      <c r="G230" s="215" t="s">
        <v>1107</v>
      </c>
      <c r="H230" s="213">
        <f>IF(AND(ISBLANK('A10'!AB27),$I$230&lt;&gt;"Z"),"",'A10'!AB27)</f>
        <v>0</v>
      </c>
      <c r="I230" s="213" t="str">
        <f>IF(ISBLANK('A10'!AC27),"",'A10'!AC27)</f>
        <v/>
      </c>
      <c r="J230" s="214" t="s">
        <v>898</v>
      </c>
      <c r="K230" s="213">
        <f>IF(AND(ISBLANK('A9'!AB17),$L$230&lt;&gt;"Z"),"",'A9'!AB17)</f>
        <v>0</v>
      </c>
      <c r="L230" s="213" t="str">
        <f>IF(ISBLANK('A9'!AC17),"",'A9'!AC17)</f>
        <v/>
      </c>
      <c r="M230" s="133" t="str">
        <f t="shared" si="9"/>
        <v>OK</v>
      </c>
      <c r="N230" s="134"/>
    </row>
    <row r="231" spans="1:14" x14ac:dyDescent="0.25">
      <c r="A231" s="210" t="s">
        <v>4614</v>
      </c>
      <c r="B231" s="211" t="s">
        <v>1261</v>
      </c>
      <c r="C231" s="212" t="s">
        <v>180</v>
      </c>
      <c r="D231" s="215" t="s">
        <v>1262</v>
      </c>
      <c r="E231" s="212" t="s">
        <v>898</v>
      </c>
      <c r="F231" s="212" t="s">
        <v>178</v>
      </c>
      <c r="G231" s="215" t="s">
        <v>1109</v>
      </c>
      <c r="H231" s="213">
        <f>IF(AND(ISBLANK('A10'!AB28),$I$231&lt;&gt;"Z"),"",'A10'!AB28)</f>
        <v>0</v>
      </c>
      <c r="I231" s="213" t="str">
        <f>IF(ISBLANK('A10'!AC28),"",'A10'!AC28)</f>
        <v/>
      </c>
      <c r="J231" s="214" t="s">
        <v>898</v>
      </c>
      <c r="K231" s="213">
        <f>IF(AND(ISBLANK('A9'!AB18),$L$231&lt;&gt;"Z"),"",'A9'!AB18)</f>
        <v>0</v>
      </c>
      <c r="L231" s="213" t="str">
        <f>IF(ISBLANK('A9'!AC18),"",'A9'!AC18)</f>
        <v/>
      </c>
      <c r="M231" s="133" t="str">
        <f t="shared" si="9"/>
        <v>OK</v>
      </c>
      <c r="N231" s="134"/>
    </row>
    <row r="232" spans="1:14" x14ac:dyDescent="0.25">
      <c r="A232" s="210" t="s">
        <v>4614</v>
      </c>
      <c r="B232" s="211" t="s">
        <v>1263</v>
      </c>
      <c r="C232" s="212" t="s">
        <v>180</v>
      </c>
      <c r="D232" s="215" t="s">
        <v>1264</v>
      </c>
      <c r="E232" s="212" t="s">
        <v>898</v>
      </c>
      <c r="F232" s="212" t="s">
        <v>178</v>
      </c>
      <c r="G232" s="215" t="s">
        <v>1111</v>
      </c>
      <c r="H232" s="213">
        <f>IF(AND(ISBLANK('A10'!AB29),$I$232&lt;&gt;"Z"),"",'A10'!AB29)</f>
        <v>0</v>
      </c>
      <c r="I232" s="213" t="str">
        <f>IF(ISBLANK('A10'!AC29),"",'A10'!AC29)</f>
        <v/>
      </c>
      <c r="J232" s="214" t="s">
        <v>898</v>
      </c>
      <c r="K232" s="213">
        <f>IF(AND(ISBLANK('A9'!AB19),$L$232&lt;&gt;"Z"),"",'A9'!AB19)</f>
        <v>0</v>
      </c>
      <c r="L232" s="213" t="str">
        <f>IF(ISBLANK('A9'!AC19),"",'A9'!AC19)</f>
        <v/>
      </c>
      <c r="M232" s="133" t="str">
        <f t="shared" si="9"/>
        <v>OK</v>
      </c>
      <c r="N232" s="134"/>
    </row>
    <row r="233" spans="1:14" x14ac:dyDescent="0.25">
      <c r="A233" s="210" t="s">
        <v>4614</v>
      </c>
      <c r="B233" s="211" t="s">
        <v>1265</v>
      </c>
      <c r="C233" s="212" t="s">
        <v>180</v>
      </c>
      <c r="D233" s="215" t="s">
        <v>1266</v>
      </c>
      <c r="E233" s="212" t="s">
        <v>898</v>
      </c>
      <c r="F233" s="212" t="s">
        <v>178</v>
      </c>
      <c r="G233" s="215" t="s">
        <v>839</v>
      </c>
      <c r="H233" s="213">
        <f>IF(AND(ISBLANK('A10'!AB30),$I$233&lt;&gt;"Z"),"",'A10'!AB30)</f>
        <v>0</v>
      </c>
      <c r="I233" s="213" t="str">
        <f>IF(ISBLANK('A10'!AC30),"",'A10'!AC30)</f>
        <v/>
      </c>
      <c r="J233" s="214" t="s">
        <v>898</v>
      </c>
      <c r="K233" s="213">
        <f>IF(AND(ISBLANK('A9'!AB20),$L$233&lt;&gt;"Z"),"",'A9'!AB20)</f>
        <v>0</v>
      </c>
      <c r="L233" s="213" t="str">
        <f>IF(ISBLANK('A9'!AC20),"",'A9'!AC20)</f>
        <v/>
      </c>
      <c r="M233" s="133" t="str">
        <f t="shared" si="9"/>
        <v>OK</v>
      </c>
      <c r="N233" s="134"/>
    </row>
    <row r="234" spans="1:14" x14ac:dyDescent="0.25">
      <c r="A234" s="210" t="s">
        <v>4614</v>
      </c>
      <c r="B234" s="211" t="s">
        <v>1267</v>
      </c>
      <c r="C234" s="212" t="s">
        <v>180</v>
      </c>
      <c r="D234" s="215" t="s">
        <v>1268</v>
      </c>
      <c r="E234" s="212" t="s">
        <v>898</v>
      </c>
      <c r="F234" s="212" t="s">
        <v>178</v>
      </c>
      <c r="G234" s="215" t="s">
        <v>818</v>
      </c>
      <c r="H234" s="213">
        <f>IF(AND(ISBLANK('A10'!AB31),$I$234&lt;&gt;"Z"),"",'A10'!AB31)</f>
        <v>0</v>
      </c>
      <c r="I234" s="213" t="str">
        <f>IF(ISBLANK('A10'!AC31),"",'A10'!AC31)</f>
        <v/>
      </c>
      <c r="J234" s="214" t="s">
        <v>898</v>
      </c>
      <c r="K234" s="213">
        <f>IF(AND(ISBLANK('A9'!AB21),$L$234&lt;&gt;"Z"),"",'A9'!AB21)</f>
        <v>0</v>
      </c>
      <c r="L234" s="213" t="str">
        <f>IF(ISBLANK('A9'!AC21),"",'A9'!AC21)</f>
        <v/>
      </c>
      <c r="M234" s="133" t="str">
        <f t="shared" si="9"/>
        <v>OK</v>
      </c>
      <c r="N234" s="134"/>
    </row>
    <row r="235" spans="1:14" x14ac:dyDescent="0.25">
      <c r="A235" s="210" t="s">
        <v>4614</v>
      </c>
      <c r="B235" s="211" t="s">
        <v>1269</v>
      </c>
      <c r="C235" s="212" t="s">
        <v>180</v>
      </c>
      <c r="D235" s="215" t="s">
        <v>1013</v>
      </c>
      <c r="E235" s="212" t="s">
        <v>898</v>
      </c>
      <c r="F235" s="212" t="s">
        <v>178</v>
      </c>
      <c r="G235" s="215" t="s">
        <v>797</v>
      </c>
      <c r="H235" s="213">
        <f>IF(AND(ISBLANK('A10'!AB32),$I$235&lt;&gt;"Z"),"",'A10'!AB32)</f>
        <v>0</v>
      </c>
      <c r="I235" s="213" t="str">
        <f>IF(ISBLANK('A10'!AC32),"",'A10'!AC32)</f>
        <v/>
      </c>
      <c r="J235" s="214" t="s">
        <v>898</v>
      </c>
      <c r="K235" s="213">
        <f>IF(AND(ISBLANK('A9'!AB22),$L$235&lt;&gt;"Z"),"",'A9'!AB22)</f>
        <v>0</v>
      </c>
      <c r="L235" s="213" t="str">
        <f>IF(ISBLANK('A9'!AC22),"",'A9'!AC22)</f>
        <v/>
      </c>
      <c r="M235" s="133" t="str">
        <f t="shared" si="9"/>
        <v>OK</v>
      </c>
      <c r="N235" s="134"/>
    </row>
    <row r="236" spans="1:14" x14ac:dyDescent="0.25">
      <c r="A236" s="210" t="s">
        <v>4614</v>
      </c>
      <c r="B236" s="211" t="s">
        <v>1270</v>
      </c>
      <c r="C236" s="212" t="s">
        <v>180</v>
      </c>
      <c r="D236" s="215" t="s">
        <v>1271</v>
      </c>
      <c r="E236" s="212" t="s">
        <v>898</v>
      </c>
      <c r="F236" s="212" t="s">
        <v>178</v>
      </c>
      <c r="G236" s="215" t="s">
        <v>1116</v>
      </c>
      <c r="H236" s="213">
        <f>IF(AND(ISBLANK('A10'!AE24),$I$236&lt;&gt;"Z"),"",'A10'!AE24)</f>
        <v>0</v>
      </c>
      <c r="I236" s="213" t="str">
        <f>IF(ISBLANK('A10'!AF24),"",'A10'!AF24)</f>
        <v/>
      </c>
      <c r="J236" s="214" t="s">
        <v>898</v>
      </c>
      <c r="K236" s="213">
        <f>IF(AND(ISBLANK('A9'!AE14),$L$236&lt;&gt;"Z"),"",'A9'!AE14)</f>
        <v>0</v>
      </c>
      <c r="L236" s="213" t="str">
        <f>IF(ISBLANK('A9'!AF14),"",'A9'!AF14)</f>
        <v/>
      </c>
      <c r="M236" s="133" t="str">
        <f t="shared" si="9"/>
        <v>OK</v>
      </c>
      <c r="N236" s="134"/>
    </row>
    <row r="237" spans="1:14" x14ac:dyDescent="0.25">
      <c r="A237" s="210" t="s">
        <v>4614</v>
      </c>
      <c r="B237" s="211" t="s">
        <v>1272</v>
      </c>
      <c r="C237" s="212" t="s">
        <v>180</v>
      </c>
      <c r="D237" s="215" t="s">
        <v>1273</v>
      </c>
      <c r="E237" s="212" t="s">
        <v>898</v>
      </c>
      <c r="F237" s="212" t="s">
        <v>178</v>
      </c>
      <c r="G237" s="215" t="s">
        <v>1118</v>
      </c>
      <c r="H237" s="213">
        <f>IF(AND(ISBLANK('A10'!AE25),$I$237&lt;&gt;"Z"),"",'A10'!AE25)</f>
        <v>0</v>
      </c>
      <c r="I237" s="213" t="str">
        <f>IF(ISBLANK('A10'!AF25),"",'A10'!AF25)</f>
        <v/>
      </c>
      <c r="J237" s="214" t="s">
        <v>898</v>
      </c>
      <c r="K237" s="213">
        <f>IF(AND(ISBLANK('A9'!AE15),$L$237&lt;&gt;"Z"),"",'A9'!AE15)</f>
        <v>0</v>
      </c>
      <c r="L237" s="213" t="str">
        <f>IF(ISBLANK('A9'!AF15),"",'A9'!AF15)</f>
        <v/>
      </c>
      <c r="M237" s="133" t="str">
        <f t="shared" si="9"/>
        <v>OK</v>
      </c>
      <c r="N237" s="134"/>
    </row>
    <row r="238" spans="1:14" x14ac:dyDescent="0.25">
      <c r="A238" s="210" t="s">
        <v>4614</v>
      </c>
      <c r="B238" s="211" t="s">
        <v>1274</v>
      </c>
      <c r="C238" s="212" t="s">
        <v>180</v>
      </c>
      <c r="D238" s="215" t="s">
        <v>1275</v>
      </c>
      <c r="E238" s="212" t="s">
        <v>898</v>
      </c>
      <c r="F238" s="212" t="s">
        <v>178</v>
      </c>
      <c r="G238" s="215" t="s">
        <v>1120</v>
      </c>
      <c r="H238" s="213">
        <f>IF(AND(ISBLANK('A10'!AE26),$I$238&lt;&gt;"Z"),"",'A10'!AE26)</f>
        <v>0</v>
      </c>
      <c r="I238" s="213" t="str">
        <f>IF(ISBLANK('A10'!AF26),"",'A10'!AF26)</f>
        <v/>
      </c>
      <c r="J238" s="214" t="s">
        <v>898</v>
      </c>
      <c r="K238" s="213">
        <f>IF(AND(ISBLANK('A9'!AE16),$L$238&lt;&gt;"Z"),"",'A9'!AE16)</f>
        <v>0</v>
      </c>
      <c r="L238" s="213" t="str">
        <f>IF(ISBLANK('A9'!AF16),"",'A9'!AF16)</f>
        <v/>
      </c>
      <c r="M238" s="133" t="str">
        <f t="shared" si="9"/>
        <v>OK</v>
      </c>
      <c r="N238" s="134"/>
    </row>
    <row r="239" spans="1:14" x14ac:dyDescent="0.25">
      <c r="A239" s="210" t="s">
        <v>4614</v>
      </c>
      <c r="B239" s="211" t="s">
        <v>1276</v>
      </c>
      <c r="C239" s="212" t="s">
        <v>180</v>
      </c>
      <c r="D239" s="215" t="s">
        <v>1277</v>
      </c>
      <c r="E239" s="212" t="s">
        <v>898</v>
      </c>
      <c r="F239" s="212" t="s">
        <v>178</v>
      </c>
      <c r="G239" s="215" t="s">
        <v>1122</v>
      </c>
      <c r="H239" s="213">
        <f>IF(AND(ISBLANK('A10'!AE27),$I$239&lt;&gt;"Z"),"",'A10'!AE27)</f>
        <v>0</v>
      </c>
      <c r="I239" s="213" t="str">
        <f>IF(ISBLANK('A10'!AF27),"",'A10'!AF27)</f>
        <v/>
      </c>
      <c r="J239" s="214" t="s">
        <v>898</v>
      </c>
      <c r="K239" s="213">
        <f>IF(AND(ISBLANK('A9'!AE17),$L$239&lt;&gt;"Z"),"",'A9'!AE17)</f>
        <v>0</v>
      </c>
      <c r="L239" s="213" t="str">
        <f>IF(ISBLANK('A9'!AF17),"",'A9'!AF17)</f>
        <v/>
      </c>
      <c r="M239" s="133" t="str">
        <f t="shared" si="9"/>
        <v>OK</v>
      </c>
      <c r="N239" s="134"/>
    </row>
    <row r="240" spans="1:14" x14ac:dyDescent="0.25">
      <c r="A240" s="210" t="s">
        <v>4614</v>
      </c>
      <c r="B240" s="211" t="s">
        <v>1278</v>
      </c>
      <c r="C240" s="212" t="s">
        <v>180</v>
      </c>
      <c r="D240" s="215" t="s">
        <v>1279</v>
      </c>
      <c r="E240" s="212" t="s">
        <v>898</v>
      </c>
      <c r="F240" s="212" t="s">
        <v>178</v>
      </c>
      <c r="G240" s="215" t="s">
        <v>1124</v>
      </c>
      <c r="H240" s="213">
        <f>IF(AND(ISBLANK('A10'!AE28),$I$240&lt;&gt;"Z"),"",'A10'!AE28)</f>
        <v>0</v>
      </c>
      <c r="I240" s="213" t="str">
        <f>IF(ISBLANK('A10'!AF28),"",'A10'!AF28)</f>
        <v/>
      </c>
      <c r="J240" s="214" t="s">
        <v>898</v>
      </c>
      <c r="K240" s="213">
        <f>IF(AND(ISBLANK('A9'!AE18),$L$240&lt;&gt;"Z"),"",'A9'!AE18)</f>
        <v>0</v>
      </c>
      <c r="L240" s="213" t="str">
        <f>IF(ISBLANK('A9'!AF18),"",'A9'!AF18)</f>
        <v/>
      </c>
      <c r="M240" s="133" t="str">
        <f t="shared" si="9"/>
        <v>OK</v>
      </c>
      <c r="N240" s="134"/>
    </row>
    <row r="241" spans="1:14" x14ac:dyDescent="0.25">
      <c r="A241" s="210" t="s">
        <v>4614</v>
      </c>
      <c r="B241" s="211" t="s">
        <v>1280</v>
      </c>
      <c r="C241" s="212" t="s">
        <v>180</v>
      </c>
      <c r="D241" s="215" t="s">
        <v>1281</v>
      </c>
      <c r="E241" s="212" t="s">
        <v>898</v>
      </c>
      <c r="F241" s="212" t="s">
        <v>178</v>
      </c>
      <c r="G241" s="215" t="s">
        <v>1126</v>
      </c>
      <c r="H241" s="213">
        <f>IF(AND(ISBLANK('A10'!AE29),$I$241&lt;&gt;"Z"),"",'A10'!AE29)</f>
        <v>0</v>
      </c>
      <c r="I241" s="213" t="str">
        <f>IF(ISBLANK('A10'!AF29),"",'A10'!AF29)</f>
        <v/>
      </c>
      <c r="J241" s="214" t="s">
        <v>898</v>
      </c>
      <c r="K241" s="213">
        <f>IF(AND(ISBLANK('A9'!AE19),$L$241&lt;&gt;"Z"),"",'A9'!AE19)</f>
        <v>0</v>
      </c>
      <c r="L241" s="213" t="str">
        <f>IF(ISBLANK('A9'!AF19),"",'A9'!AF19)</f>
        <v/>
      </c>
      <c r="M241" s="133" t="str">
        <f t="shared" si="9"/>
        <v>OK</v>
      </c>
      <c r="N241" s="134"/>
    </row>
    <row r="242" spans="1:14" x14ac:dyDescent="0.25">
      <c r="A242" s="210" t="s">
        <v>4614</v>
      </c>
      <c r="B242" s="211" t="s">
        <v>1282</v>
      </c>
      <c r="C242" s="212" t="s">
        <v>180</v>
      </c>
      <c r="D242" s="215" t="s">
        <v>1283</v>
      </c>
      <c r="E242" s="212" t="s">
        <v>898</v>
      </c>
      <c r="F242" s="212" t="s">
        <v>178</v>
      </c>
      <c r="G242" s="215" t="s">
        <v>844</v>
      </c>
      <c r="H242" s="213">
        <f>IF(AND(ISBLANK('A10'!AE30),$I$242&lt;&gt;"Z"),"",'A10'!AE30)</f>
        <v>0</v>
      </c>
      <c r="I242" s="213" t="str">
        <f>IF(ISBLANK('A10'!AF30),"",'A10'!AF30)</f>
        <v/>
      </c>
      <c r="J242" s="214" t="s">
        <v>898</v>
      </c>
      <c r="K242" s="213">
        <f>IF(AND(ISBLANK('A9'!AE20),$L$242&lt;&gt;"Z"),"",'A9'!AE20)</f>
        <v>0</v>
      </c>
      <c r="L242" s="213" t="str">
        <f>IF(ISBLANK('A9'!AF20),"",'A9'!AF20)</f>
        <v/>
      </c>
      <c r="M242" s="133" t="str">
        <f t="shared" si="9"/>
        <v>OK</v>
      </c>
      <c r="N242" s="134"/>
    </row>
    <row r="243" spans="1:14" x14ac:dyDescent="0.25">
      <c r="A243" s="210" t="s">
        <v>4614</v>
      </c>
      <c r="B243" s="211" t="s">
        <v>1284</v>
      </c>
      <c r="C243" s="212" t="s">
        <v>180</v>
      </c>
      <c r="D243" s="215" t="s">
        <v>1285</v>
      </c>
      <c r="E243" s="212" t="s">
        <v>898</v>
      </c>
      <c r="F243" s="212" t="s">
        <v>178</v>
      </c>
      <c r="G243" s="215" t="s">
        <v>823</v>
      </c>
      <c r="H243" s="213">
        <f>IF(AND(ISBLANK('A10'!AE31),$I$243&lt;&gt;"Z"),"",'A10'!AE31)</f>
        <v>0</v>
      </c>
      <c r="I243" s="213" t="str">
        <f>IF(ISBLANK('A10'!AF31),"",'A10'!AF31)</f>
        <v/>
      </c>
      <c r="J243" s="214" t="s">
        <v>898</v>
      </c>
      <c r="K243" s="213">
        <f>IF(AND(ISBLANK('A9'!AE21),$L$243&lt;&gt;"Z"),"",'A9'!AE21)</f>
        <v>0</v>
      </c>
      <c r="L243" s="213" t="str">
        <f>IF(ISBLANK('A9'!AF21),"",'A9'!AF21)</f>
        <v/>
      </c>
      <c r="M243" s="133" t="str">
        <f t="shared" si="9"/>
        <v>OK</v>
      </c>
      <c r="N243" s="134"/>
    </row>
    <row r="244" spans="1:14" x14ac:dyDescent="0.25">
      <c r="A244" s="210" t="s">
        <v>4614</v>
      </c>
      <c r="B244" s="211" t="s">
        <v>1286</v>
      </c>
      <c r="C244" s="212" t="s">
        <v>180</v>
      </c>
      <c r="D244" s="215" t="s">
        <v>1016</v>
      </c>
      <c r="E244" s="212" t="s">
        <v>898</v>
      </c>
      <c r="F244" s="212" t="s">
        <v>178</v>
      </c>
      <c r="G244" s="215" t="s">
        <v>802</v>
      </c>
      <c r="H244" s="213">
        <f>IF(AND(ISBLANK('A10'!AE32),$I$244&lt;&gt;"Z"),"",'A10'!AE32)</f>
        <v>0</v>
      </c>
      <c r="I244" s="213" t="str">
        <f>IF(ISBLANK('A10'!AF32),"",'A10'!AF32)</f>
        <v/>
      </c>
      <c r="J244" s="214" t="s">
        <v>898</v>
      </c>
      <c r="K244" s="213">
        <f>IF(AND(ISBLANK('A9'!AE22),$L$244&lt;&gt;"Z"),"",'A9'!AE22)</f>
        <v>0</v>
      </c>
      <c r="L244" s="213" t="str">
        <f>IF(ISBLANK('A9'!AF22),"",'A9'!AF22)</f>
        <v/>
      </c>
      <c r="M244" s="133" t="str">
        <f t="shared" si="9"/>
        <v>OK</v>
      </c>
      <c r="N244" s="134"/>
    </row>
    <row r="245" spans="1:14" x14ac:dyDescent="0.25">
      <c r="A245" s="210" t="s">
        <v>4614</v>
      </c>
      <c r="B245" s="211" t="s">
        <v>1287</v>
      </c>
      <c r="C245" s="212" t="s">
        <v>180</v>
      </c>
      <c r="D245" s="215" t="s">
        <v>1288</v>
      </c>
      <c r="E245" s="212" t="s">
        <v>898</v>
      </c>
      <c r="F245" s="212" t="s">
        <v>178</v>
      </c>
      <c r="G245" s="215" t="s">
        <v>1131</v>
      </c>
      <c r="H245" s="213">
        <f>IF(AND(ISBLANK('A10'!AH24),$I$245&lt;&gt;"Z"),"",'A10'!AH24)</f>
        <v>0</v>
      </c>
      <c r="I245" s="213" t="str">
        <f>IF(ISBLANK('A10'!AI24),"",'A10'!AI24)</f>
        <v/>
      </c>
      <c r="J245" s="214" t="s">
        <v>898</v>
      </c>
      <c r="K245" s="213">
        <f>IF(AND(ISBLANK('A9'!AH14),$L$245&lt;&gt;"Z"),"",'A9'!AH14)</f>
        <v>0</v>
      </c>
      <c r="L245" s="213" t="str">
        <f>IF(ISBLANK('A9'!AI14),"",'A9'!AI14)</f>
        <v/>
      </c>
      <c r="M245" s="133" t="str">
        <f t="shared" si="9"/>
        <v>OK</v>
      </c>
      <c r="N245" s="134"/>
    </row>
    <row r="246" spans="1:14" x14ac:dyDescent="0.25">
      <c r="A246" s="210" t="s">
        <v>4614</v>
      </c>
      <c r="B246" s="211" t="s">
        <v>1289</v>
      </c>
      <c r="C246" s="212" t="s">
        <v>180</v>
      </c>
      <c r="D246" s="215" t="s">
        <v>1290</v>
      </c>
      <c r="E246" s="212" t="s">
        <v>898</v>
      </c>
      <c r="F246" s="212" t="s">
        <v>178</v>
      </c>
      <c r="G246" s="215" t="s">
        <v>1133</v>
      </c>
      <c r="H246" s="213">
        <f>IF(AND(ISBLANK('A10'!AH25),$I$246&lt;&gt;"Z"),"",'A10'!AH25)</f>
        <v>0</v>
      </c>
      <c r="I246" s="213" t="str">
        <f>IF(ISBLANK('A10'!AI25),"",'A10'!AI25)</f>
        <v/>
      </c>
      <c r="J246" s="214" t="s">
        <v>898</v>
      </c>
      <c r="K246" s="213">
        <f>IF(AND(ISBLANK('A9'!AH15),$L$246&lt;&gt;"Z"),"",'A9'!AH15)</f>
        <v>0</v>
      </c>
      <c r="L246" s="213" t="str">
        <f>IF(ISBLANK('A9'!AI15),"",'A9'!AI15)</f>
        <v/>
      </c>
      <c r="M246" s="133" t="str">
        <f t="shared" si="9"/>
        <v>OK</v>
      </c>
      <c r="N246" s="134"/>
    </row>
    <row r="247" spans="1:14" x14ac:dyDescent="0.25">
      <c r="A247" s="210" t="s">
        <v>4614</v>
      </c>
      <c r="B247" s="211" t="s">
        <v>1291</v>
      </c>
      <c r="C247" s="212" t="s">
        <v>180</v>
      </c>
      <c r="D247" s="215" t="s">
        <v>1292</v>
      </c>
      <c r="E247" s="212" t="s">
        <v>898</v>
      </c>
      <c r="F247" s="212" t="s">
        <v>178</v>
      </c>
      <c r="G247" s="215" t="s">
        <v>1135</v>
      </c>
      <c r="H247" s="213">
        <f>IF(AND(ISBLANK('A10'!AH26),$I$247&lt;&gt;"Z"),"",'A10'!AH26)</f>
        <v>0</v>
      </c>
      <c r="I247" s="213" t="str">
        <f>IF(ISBLANK('A10'!AI26),"",'A10'!AI26)</f>
        <v/>
      </c>
      <c r="J247" s="214" t="s">
        <v>898</v>
      </c>
      <c r="K247" s="213">
        <f>IF(AND(ISBLANK('A9'!AH16),$L$247&lt;&gt;"Z"),"",'A9'!AH16)</f>
        <v>0</v>
      </c>
      <c r="L247" s="213" t="str">
        <f>IF(ISBLANK('A9'!AI16),"",'A9'!AI16)</f>
        <v/>
      </c>
      <c r="M247" s="133" t="str">
        <f t="shared" si="9"/>
        <v>OK</v>
      </c>
      <c r="N247" s="134"/>
    </row>
    <row r="248" spans="1:14" x14ac:dyDescent="0.25">
      <c r="A248" s="210" t="s">
        <v>4614</v>
      </c>
      <c r="B248" s="211" t="s">
        <v>1293</v>
      </c>
      <c r="C248" s="212" t="s">
        <v>180</v>
      </c>
      <c r="D248" s="215" t="s">
        <v>1294</v>
      </c>
      <c r="E248" s="212" t="s">
        <v>898</v>
      </c>
      <c r="F248" s="212" t="s">
        <v>178</v>
      </c>
      <c r="G248" s="215" t="s">
        <v>1137</v>
      </c>
      <c r="H248" s="213">
        <f>IF(AND(ISBLANK('A10'!AH27),$I$248&lt;&gt;"Z"),"",'A10'!AH27)</f>
        <v>0</v>
      </c>
      <c r="I248" s="213" t="str">
        <f>IF(ISBLANK('A10'!AI27),"",'A10'!AI27)</f>
        <v/>
      </c>
      <c r="J248" s="214" t="s">
        <v>898</v>
      </c>
      <c r="K248" s="213">
        <f>IF(AND(ISBLANK('A9'!AH17),$L$248&lt;&gt;"Z"),"",'A9'!AH17)</f>
        <v>0</v>
      </c>
      <c r="L248" s="213" t="str">
        <f>IF(ISBLANK('A9'!AI17),"",'A9'!AI17)</f>
        <v/>
      </c>
      <c r="M248" s="133" t="str">
        <f t="shared" si="9"/>
        <v>OK</v>
      </c>
      <c r="N248" s="134"/>
    </row>
    <row r="249" spans="1:14" x14ac:dyDescent="0.25">
      <c r="A249" s="210" t="s">
        <v>4614</v>
      </c>
      <c r="B249" s="211" t="s">
        <v>1295</v>
      </c>
      <c r="C249" s="212" t="s">
        <v>180</v>
      </c>
      <c r="D249" s="215" t="s">
        <v>1296</v>
      </c>
      <c r="E249" s="212" t="s">
        <v>898</v>
      </c>
      <c r="F249" s="212" t="s">
        <v>178</v>
      </c>
      <c r="G249" s="215" t="s">
        <v>1139</v>
      </c>
      <c r="H249" s="213">
        <f>IF(AND(ISBLANK('A10'!AH28),$I$249&lt;&gt;"Z"),"",'A10'!AH28)</f>
        <v>0</v>
      </c>
      <c r="I249" s="213" t="str">
        <f>IF(ISBLANK('A10'!AI28),"",'A10'!AI28)</f>
        <v/>
      </c>
      <c r="J249" s="214" t="s">
        <v>898</v>
      </c>
      <c r="K249" s="213">
        <f>IF(AND(ISBLANK('A9'!AH18),$L$249&lt;&gt;"Z"),"",'A9'!AH18)</f>
        <v>0</v>
      </c>
      <c r="L249" s="213" t="str">
        <f>IF(ISBLANK('A9'!AI18),"",'A9'!AI18)</f>
        <v/>
      </c>
      <c r="M249" s="133" t="str">
        <f t="shared" si="9"/>
        <v>OK</v>
      </c>
      <c r="N249" s="134"/>
    </row>
    <row r="250" spans="1:14" x14ac:dyDescent="0.25">
      <c r="A250" s="210" t="s">
        <v>4614</v>
      </c>
      <c r="B250" s="211" t="s">
        <v>1297</v>
      </c>
      <c r="C250" s="212" t="s">
        <v>180</v>
      </c>
      <c r="D250" s="215" t="s">
        <v>1298</v>
      </c>
      <c r="E250" s="212" t="s">
        <v>898</v>
      </c>
      <c r="F250" s="212" t="s">
        <v>178</v>
      </c>
      <c r="G250" s="215" t="s">
        <v>1141</v>
      </c>
      <c r="H250" s="213">
        <f>IF(AND(ISBLANK('A10'!AH29),$I$250&lt;&gt;"Z"),"",'A10'!AH29)</f>
        <v>0</v>
      </c>
      <c r="I250" s="213" t="str">
        <f>IF(ISBLANK('A10'!AI29),"",'A10'!AI29)</f>
        <v/>
      </c>
      <c r="J250" s="214" t="s">
        <v>898</v>
      </c>
      <c r="K250" s="213">
        <f>IF(AND(ISBLANK('A9'!AH19),$L$250&lt;&gt;"Z"),"",'A9'!AH19)</f>
        <v>0</v>
      </c>
      <c r="L250" s="213" t="str">
        <f>IF(ISBLANK('A9'!AI19),"",'A9'!AI19)</f>
        <v/>
      </c>
      <c r="M250" s="133" t="str">
        <f t="shared" si="9"/>
        <v>OK</v>
      </c>
      <c r="N250" s="134"/>
    </row>
    <row r="251" spans="1:14" x14ac:dyDescent="0.25">
      <c r="A251" s="210" t="s">
        <v>4614</v>
      </c>
      <c r="B251" s="211" t="s">
        <v>1299</v>
      </c>
      <c r="C251" s="212" t="s">
        <v>180</v>
      </c>
      <c r="D251" s="215" t="s">
        <v>1300</v>
      </c>
      <c r="E251" s="212" t="s">
        <v>898</v>
      </c>
      <c r="F251" s="212" t="s">
        <v>178</v>
      </c>
      <c r="G251" s="215" t="s">
        <v>848</v>
      </c>
      <c r="H251" s="213">
        <f>IF(AND(ISBLANK('A10'!AH30),$I$251&lt;&gt;"Z"),"",'A10'!AH30)</f>
        <v>0</v>
      </c>
      <c r="I251" s="213" t="str">
        <f>IF(ISBLANK('A10'!AI30),"",'A10'!AI30)</f>
        <v/>
      </c>
      <c r="J251" s="214" t="s">
        <v>898</v>
      </c>
      <c r="K251" s="213">
        <f>IF(AND(ISBLANK('A9'!AH20),$L$251&lt;&gt;"Z"),"",'A9'!AH20)</f>
        <v>0</v>
      </c>
      <c r="L251" s="213" t="str">
        <f>IF(ISBLANK('A9'!AI20),"",'A9'!AI20)</f>
        <v/>
      </c>
      <c r="M251" s="133" t="str">
        <f t="shared" si="9"/>
        <v>OK</v>
      </c>
      <c r="N251" s="134"/>
    </row>
    <row r="252" spans="1:14" x14ac:dyDescent="0.25">
      <c r="A252" s="210" t="s">
        <v>4614</v>
      </c>
      <c r="B252" s="211" t="s">
        <v>1301</v>
      </c>
      <c r="C252" s="212" t="s">
        <v>180</v>
      </c>
      <c r="D252" s="215" t="s">
        <v>1302</v>
      </c>
      <c r="E252" s="212" t="s">
        <v>898</v>
      </c>
      <c r="F252" s="212" t="s">
        <v>178</v>
      </c>
      <c r="G252" s="215" t="s">
        <v>827</v>
      </c>
      <c r="H252" s="213">
        <f>IF(AND(ISBLANK('A10'!AH31),$I$252&lt;&gt;"Z"),"",'A10'!AH31)</f>
        <v>0</v>
      </c>
      <c r="I252" s="213" t="str">
        <f>IF(ISBLANK('A10'!AI31),"",'A10'!AI31)</f>
        <v/>
      </c>
      <c r="J252" s="214" t="s">
        <v>898</v>
      </c>
      <c r="K252" s="213">
        <f>IF(AND(ISBLANK('A9'!AH21),$L$252&lt;&gt;"Z"),"",'A9'!AH21)</f>
        <v>0</v>
      </c>
      <c r="L252" s="213" t="str">
        <f>IF(ISBLANK('A9'!AI21),"",'A9'!AI21)</f>
        <v/>
      </c>
      <c r="M252" s="133" t="str">
        <f t="shared" si="9"/>
        <v>OK</v>
      </c>
      <c r="N252" s="134"/>
    </row>
    <row r="253" spans="1:14" x14ac:dyDescent="0.25">
      <c r="A253" s="210" t="s">
        <v>4614</v>
      </c>
      <c r="B253" s="211" t="s">
        <v>1303</v>
      </c>
      <c r="C253" s="212" t="s">
        <v>180</v>
      </c>
      <c r="D253" s="215" t="s">
        <v>1019</v>
      </c>
      <c r="E253" s="212" t="s">
        <v>898</v>
      </c>
      <c r="F253" s="212" t="s">
        <v>178</v>
      </c>
      <c r="G253" s="215" t="s">
        <v>806</v>
      </c>
      <c r="H253" s="213">
        <f>IF(AND(ISBLANK('A10'!AH32),$I$253&lt;&gt;"Z"),"",'A10'!AH32)</f>
        <v>0</v>
      </c>
      <c r="I253" s="213" t="str">
        <f>IF(ISBLANK('A10'!AI32),"",'A10'!AI32)</f>
        <v/>
      </c>
      <c r="J253" s="214" t="s">
        <v>898</v>
      </c>
      <c r="K253" s="213">
        <f>IF(AND(ISBLANK('A9'!AH22),$L$253&lt;&gt;"Z"),"",'A9'!AH22)</f>
        <v>0</v>
      </c>
      <c r="L253" s="213" t="str">
        <f>IF(ISBLANK('A9'!AI22),"",'A9'!AI22)</f>
        <v/>
      </c>
      <c r="M253" s="133" t="str">
        <f t="shared" si="9"/>
        <v>OK</v>
      </c>
      <c r="N253" s="134"/>
    </row>
    <row r="254" spans="1:14" x14ac:dyDescent="0.25">
      <c r="A254" s="210" t="s">
        <v>4614</v>
      </c>
      <c r="B254" s="211" t="s">
        <v>1304</v>
      </c>
      <c r="C254" s="212" t="s">
        <v>180</v>
      </c>
      <c r="D254" s="215" t="s">
        <v>1305</v>
      </c>
      <c r="E254" s="212" t="s">
        <v>898</v>
      </c>
      <c r="F254" s="212" t="s">
        <v>178</v>
      </c>
      <c r="G254" s="215" t="s">
        <v>1146</v>
      </c>
      <c r="H254" s="213">
        <f>IF(AND(ISBLANK('A10'!AK24),$I$254&lt;&gt;"Z"),"",'A10'!AK24)</f>
        <v>0</v>
      </c>
      <c r="I254" s="213" t="str">
        <f>IF(ISBLANK('A10'!AL24),"",'A10'!AL24)</f>
        <v/>
      </c>
      <c r="J254" s="214" t="s">
        <v>898</v>
      </c>
      <c r="K254" s="213">
        <f>IF(AND(ISBLANK('A9'!AK14),$L$254&lt;&gt;"Z"),"",'A9'!AK14)</f>
        <v>0</v>
      </c>
      <c r="L254" s="213" t="str">
        <f>IF(ISBLANK('A9'!AL14),"",'A9'!AL14)</f>
        <v/>
      </c>
      <c r="M254" s="133" t="str">
        <f t="shared" si="9"/>
        <v>OK</v>
      </c>
      <c r="N254" s="134"/>
    </row>
    <row r="255" spans="1:14" x14ac:dyDescent="0.25">
      <c r="A255" s="210" t="s">
        <v>4614</v>
      </c>
      <c r="B255" s="211" t="s">
        <v>1306</v>
      </c>
      <c r="C255" s="212" t="s">
        <v>180</v>
      </c>
      <c r="D255" s="215" t="s">
        <v>1307</v>
      </c>
      <c r="E255" s="212" t="s">
        <v>898</v>
      </c>
      <c r="F255" s="212" t="s">
        <v>178</v>
      </c>
      <c r="G255" s="215" t="s">
        <v>1148</v>
      </c>
      <c r="H255" s="213">
        <f>IF(AND(ISBLANK('A10'!AK25),$I$255&lt;&gt;"Z"),"",'A10'!AK25)</f>
        <v>0</v>
      </c>
      <c r="I255" s="213" t="str">
        <f>IF(ISBLANK('A10'!AL25),"",'A10'!AL25)</f>
        <v/>
      </c>
      <c r="J255" s="214" t="s">
        <v>898</v>
      </c>
      <c r="K255" s="213">
        <f>IF(AND(ISBLANK('A9'!AK15),$L$255&lt;&gt;"Z"),"",'A9'!AK15)</f>
        <v>0</v>
      </c>
      <c r="L255" s="213" t="str">
        <f>IF(ISBLANK('A9'!AL15),"",'A9'!AL15)</f>
        <v/>
      </c>
      <c r="M255" s="133" t="str">
        <f t="shared" si="9"/>
        <v>OK</v>
      </c>
      <c r="N255" s="134"/>
    </row>
    <row r="256" spans="1:14" x14ac:dyDescent="0.25">
      <c r="A256" s="210" t="s">
        <v>4614</v>
      </c>
      <c r="B256" s="211" t="s">
        <v>1308</v>
      </c>
      <c r="C256" s="212" t="s">
        <v>180</v>
      </c>
      <c r="D256" s="215" t="s">
        <v>1309</v>
      </c>
      <c r="E256" s="212" t="s">
        <v>898</v>
      </c>
      <c r="F256" s="212" t="s">
        <v>178</v>
      </c>
      <c r="G256" s="215" t="s">
        <v>1150</v>
      </c>
      <c r="H256" s="213">
        <f>IF(AND(ISBLANK('A10'!AK26),$I$256&lt;&gt;"Z"),"",'A10'!AK26)</f>
        <v>0</v>
      </c>
      <c r="I256" s="213" t="str">
        <f>IF(ISBLANK('A10'!AL26),"",'A10'!AL26)</f>
        <v/>
      </c>
      <c r="J256" s="214" t="s">
        <v>898</v>
      </c>
      <c r="K256" s="213">
        <f>IF(AND(ISBLANK('A9'!AK16),$L$256&lt;&gt;"Z"),"",'A9'!AK16)</f>
        <v>0</v>
      </c>
      <c r="L256" s="213" t="str">
        <f>IF(ISBLANK('A9'!AL16),"",'A9'!AL16)</f>
        <v/>
      </c>
      <c r="M256" s="133" t="str">
        <f t="shared" si="9"/>
        <v>OK</v>
      </c>
      <c r="N256" s="134"/>
    </row>
    <row r="257" spans="1:14" x14ac:dyDescent="0.25">
      <c r="A257" s="210" t="s">
        <v>4614</v>
      </c>
      <c r="B257" s="211" t="s">
        <v>1310</v>
      </c>
      <c r="C257" s="212" t="s">
        <v>180</v>
      </c>
      <c r="D257" s="215" t="s">
        <v>1311</v>
      </c>
      <c r="E257" s="212" t="s">
        <v>898</v>
      </c>
      <c r="F257" s="212" t="s">
        <v>178</v>
      </c>
      <c r="G257" s="215" t="s">
        <v>1152</v>
      </c>
      <c r="H257" s="213">
        <f>IF(AND(ISBLANK('A10'!AK27),$I$257&lt;&gt;"Z"),"",'A10'!AK27)</f>
        <v>0</v>
      </c>
      <c r="I257" s="213" t="str">
        <f>IF(ISBLANK('A10'!AL27),"",'A10'!AL27)</f>
        <v/>
      </c>
      <c r="J257" s="214" t="s">
        <v>898</v>
      </c>
      <c r="K257" s="213">
        <f>IF(AND(ISBLANK('A9'!AK17),$L$257&lt;&gt;"Z"),"",'A9'!AK17)</f>
        <v>0</v>
      </c>
      <c r="L257" s="213" t="str">
        <f>IF(ISBLANK('A9'!AL17),"",'A9'!AL17)</f>
        <v/>
      </c>
      <c r="M257" s="133" t="str">
        <f t="shared" si="9"/>
        <v>OK</v>
      </c>
      <c r="N257" s="134"/>
    </row>
    <row r="258" spans="1:14" x14ac:dyDescent="0.25">
      <c r="A258" s="210" t="s">
        <v>4614</v>
      </c>
      <c r="B258" s="211" t="s">
        <v>1312</v>
      </c>
      <c r="C258" s="212" t="s">
        <v>180</v>
      </c>
      <c r="D258" s="215" t="s">
        <v>1313</v>
      </c>
      <c r="E258" s="212" t="s">
        <v>898</v>
      </c>
      <c r="F258" s="212" t="s">
        <v>178</v>
      </c>
      <c r="G258" s="215" t="s">
        <v>1154</v>
      </c>
      <c r="H258" s="213">
        <f>IF(AND(ISBLANK('A10'!AK28),$I$258&lt;&gt;"Z"),"",'A10'!AK28)</f>
        <v>0</v>
      </c>
      <c r="I258" s="213" t="str">
        <f>IF(ISBLANK('A10'!AL28),"",'A10'!AL28)</f>
        <v/>
      </c>
      <c r="J258" s="214" t="s">
        <v>898</v>
      </c>
      <c r="K258" s="213">
        <f>IF(AND(ISBLANK('A9'!AK18),$L$258&lt;&gt;"Z"),"",'A9'!AK18)</f>
        <v>0</v>
      </c>
      <c r="L258" s="213" t="str">
        <f>IF(ISBLANK('A9'!AL18),"",'A9'!AL18)</f>
        <v/>
      </c>
      <c r="M258" s="133" t="str">
        <f t="shared" si="9"/>
        <v>OK</v>
      </c>
      <c r="N258" s="134"/>
    </row>
    <row r="259" spans="1:14" x14ac:dyDescent="0.25">
      <c r="A259" s="210" t="s">
        <v>4614</v>
      </c>
      <c r="B259" s="211" t="s">
        <v>1314</v>
      </c>
      <c r="C259" s="212" t="s">
        <v>180</v>
      </c>
      <c r="D259" s="215" t="s">
        <v>1315</v>
      </c>
      <c r="E259" s="212" t="s">
        <v>898</v>
      </c>
      <c r="F259" s="212" t="s">
        <v>178</v>
      </c>
      <c r="G259" s="215" t="s">
        <v>1156</v>
      </c>
      <c r="H259" s="213">
        <f>IF(AND(ISBLANK('A10'!AK29),$I$259&lt;&gt;"Z"),"",'A10'!AK29)</f>
        <v>0</v>
      </c>
      <c r="I259" s="213" t="str">
        <f>IF(ISBLANK('A10'!AL29),"",'A10'!AL29)</f>
        <v/>
      </c>
      <c r="J259" s="214" t="s">
        <v>898</v>
      </c>
      <c r="K259" s="213">
        <f>IF(AND(ISBLANK('A9'!AK19),$L$259&lt;&gt;"Z"),"",'A9'!AK19)</f>
        <v>0</v>
      </c>
      <c r="L259" s="213" t="str">
        <f>IF(ISBLANK('A9'!AL19),"",'A9'!AL19)</f>
        <v/>
      </c>
      <c r="M259" s="133" t="str">
        <f t="shared" si="9"/>
        <v>OK</v>
      </c>
      <c r="N259" s="134"/>
    </row>
    <row r="260" spans="1:14" x14ac:dyDescent="0.25">
      <c r="A260" s="210" t="s">
        <v>4614</v>
      </c>
      <c r="B260" s="211" t="s">
        <v>1316</v>
      </c>
      <c r="C260" s="212" t="s">
        <v>180</v>
      </c>
      <c r="D260" s="215" t="s">
        <v>1317</v>
      </c>
      <c r="E260" s="212" t="s">
        <v>898</v>
      </c>
      <c r="F260" s="212" t="s">
        <v>178</v>
      </c>
      <c r="G260" s="215" t="s">
        <v>850</v>
      </c>
      <c r="H260" s="213">
        <f>IF(AND(ISBLANK('A10'!AK30),$I$260&lt;&gt;"Z"),"",'A10'!AK30)</f>
        <v>0</v>
      </c>
      <c r="I260" s="213" t="str">
        <f>IF(ISBLANK('A10'!AL30),"",'A10'!AL30)</f>
        <v/>
      </c>
      <c r="J260" s="214" t="s">
        <v>898</v>
      </c>
      <c r="K260" s="213">
        <f>IF(AND(ISBLANK('A9'!AK20),$L$260&lt;&gt;"Z"),"",'A9'!AK20)</f>
        <v>0</v>
      </c>
      <c r="L260" s="213" t="str">
        <f>IF(ISBLANK('A9'!AL20),"",'A9'!AL20)</f>
        <v/>
      </c>
      <c r="M260" s="133" t="str">
        <f t="shared" si="9"/>
        <v>OK</v>
      </c>
      <c r="N260" s="134"/>
    </row>
    <row r="261" spans="1:14" x14ac:dyDescent="0.25">
      <c r="A261" s="210" t="s">
        <v>4614</v>
      </c>
      <c r="B261" s="211" t="s">
        <v>1318</v>
      </c>
      <c r="C261" s="212" t="s">
        <v>180</v>
      </c>
      <c r="D261" s="215" t="s">
        <v>1319</v>
      </c>
      <c r="E261" s="212" t="s">
        <v>898</v>
      </c>
      <c r="F261" s="212" t="s">
        <v>178</v>
      </c>
      <c r="G261" s="215" t="s">
        <v>829</v>
      </c>
      <c r="H261" s="213">
        <f>IF(AND(ISBLANK('A10'!AK31),$I$261&lt;&gt;"Z"),"",'A10'!AK31)</f>
        <v>0</v>
      </c>
      <c r="I261" s="213" t="str">
        <f>IF(ISBLANK('A10'!AL31),"",'A10'!AL31)</f>
        <v/>
      </c>
      <c r="J261" s="214" t="s">
        <v>898</v>
      </c>
      <c r="K261" s="213">
        <f>IF(AND(ISBLANK('A9'!AK21),$L$261&lt;&gt;"Z"),"",'A9'!AK21)</f>
        <v>0</v>
      </c>
      <c r="L261" s="213" t="str">
        <f>IF(ISBLANK('A9'!AL21),"",'A9'!AL21)</f>
        <v/>
      </c>
      <c r="M261" s="133" t="str">
        <f t="shared" si="9"/>
        <v>OK</v>
      </c>
      <c r="N261" s="134"/>
    </row>
    <row r="262" spans="1:14" x14ac:dyDescent="0.25">
      <c r="A262" s="210" t="s">
        <v>4614</v>
      </c>
      <c r="B262" s="211" t="s">
        <v>1320</v>
      </c>
      <c r="C262" s="212" t="s">
        <v>180</v>
      </c>
      <c r="D262" s="215" t="s">
        <v>1022</v>
      </c>
      <c r="E262" s="212" t="s">
        <v>898</v>
      </c>
      <c r="F262" s="212" t="s">
        <v>178</v>
      </c>
      <c r="G262" s="215" t="s">
        <v>808</v>
      </c>
      <c r="H262" s="213">
        <f>IF(AND(ISBLANK('A10'!AK32),$I$262&lt;&gt;"Z"),"",'A10'!AK32)</f>
        <v>0</v>
      </c>
      <c r="I262" s="213" t="str">
        <f>IF(ISBLANK('A10'!AL32),"",'A10'!AL32)</f>
        <v/>
      </c>
      <c r="J262" s="214" t="s">
        <v>898</v>
      </c>
      <c r="K262" s="213">
        <f>IF(AND(ISBLANK('A9'!AK22),$L$262&lt;&gt;"Z"),"",'A9'!AK22)</f>
        <v>0</v>
      </c>
      <c r="L262" s="213" t="str">
        <f>IF(ISBLANK('A9'!AL22),"",'A9'!AL22)</f>
        <v/>
      </c>
      <c r="M262" s="133" t="str">
        <f t="shared" ref="M262:M298" si="10">IF(OR(AND(I262="M",AND(L262&lt;&gt;"M",L262&lt;&gt;"X")),AND(I262="X",AND(L262&lt;&gt;"M",L262&lt;&gt;"X",L262&lt;&gt;"W",NOT(AND(AND(ISNUMBER(K262),K262&gt;0),L262="")))),AND(H262=0,ISNUMBER(H262),I262="",L262="Z"),AND(K262="",L262="",AND(OR(ISNUMBER(H262),I262="Z"),OR(AND(H262=0,I262=""),H262=0,H262=""))),AND(OR(L262="",L262="Z"),OR(AND(I262="",H262&lt;&gt;""),I262="W"),OR(NOT(ISNUMBER(K262)),AND(ISNUMBER(H262),K262&lt;H262))),AND(OR(I262="",I262="W"),OR(L262="",L262="W"),AND(ISNUMBER(H262),K262&lt;H262))),"Check","OK")</f>
        <v>OK</v>
      </c>
      <c r="N262" s="134"/>
    </row>
    <row r="263" spans="1:14" x14ac:dyDescent="0.25">
      <c r="A263" s="210" t="s">
        <v>4614</v>
      </c>
      <c r="B263" s="211" t="s">
        <v>1321</v>
      </c>
      <c r="C263" s="212" t="s">
        <v>180</v>
      </c>
      <c r="D263" s="215" t="s">
        <v>1322</v>
      </c>
      <c r="E263" s="212" t="s">
        <v>898</v>
      </c>
      <c r="F263" s="212" t="s">
        <v>178</v>
      </c>
      <c r="G263" s="215" t="s">
        <v>1161</v>
      </c>
      <c r="H263" s="213">
        <f>IF(AND(ISBLANK('A10'!AN24),$I$263&lt;&gt;"Z"),"",'A10'!AN24)</f>
        <v>0</v>
      </c>
      <c r="I263" s="213" t="str">
        <f>IF(ISBLANK('A10'!AO24),"",'A10'!AO24)</f>
        <v/>
      </c>
      <c r="J263" s="214" t="s">
        <v>898</v>
      </c>
      <c r="K263" s="213">
        <f>IF(AND(ISBLANK('A9'!AN14),$L$263&lt;&gt;"Z"),"",'A9'!AN14)</f>
        <v>0</v>
      </c>
      <c r="L263" s="213" t="str">
        <f>IF(ISBLANK('A9'!AO14),"",'A9'!AO14)</f>
        <v/>
      </c>
      <c r="M263" s="133" t="str">
        <f t="shared" si="10"/>
        <v>OK</v>
      </c>
      <c r="N263" s="134"/>
    </row>
    <row r="264" spans="1:14" x14ac:dyDescent="0.25">
      <c r="A264" s="210" t="s">
        <v>4614</v>
      </c>
      <c r="B264" s="211" t="s">
        <v>1323</v>
      </c>
      <c r="C264" s="212" t="s">
        <v>180</v>
      </c>
      <c r="D264" s="215" t="s">
        <v>1324</v>
      </c>
      <c r="E264" s="212" t="s">
        <v>898</v>
      </c>
      <c r="F264" s="212" t="s">
        <v>178</v>
      </c>
      <c r="G264" s="215" t="s">
        <v>1163</v>
      </c>
      <c r="H264" s="213">
        <f>IF(AND(ISBLANK('A10'!AN25),$I$264&lt;&gt;"Z"),"",'A10'!AN25)</f>
        <v>0</v>
      </c>
      <c r="I264" s="213" t="str">
        <f>IF(ISBLANK('A10'!AO25),"",'A10'!AO25)</f>
        <v/>
      </c>
      <c r="J264" s="214" t="s">
        <v>898</v>
      </c>
      <c r="K264" s="213">
        <f>IF(AND(ISBLANK('A9'!AN15),$L$264&lt;&gt;"Z"),"",'A9'!AN15)</f>
        <v>0</v>
      </c>
      <c r="L264" s="213" t="str">
        <f>IF(ISBLANK('A9'!AO15),"",'A9'!AO15)</f>
        <v/>
      </c>
      <c r="M264" s="133" t="str">
        <f t="shared" si="10"/>
        <v>OK</v>
      </c>
      <c r="N264" s="134"/>
    </row>
    <row r="265" spans="1:14" x14ac:dyDescent="0.25">
      <c r="A265" s="210" t="s">
        <v>4614</v>
      </c>
      <c r="B265" s="211" t="s">
        <v>1325</v>
      </c>
      <c r="C265" s="212" t="s">
        <v>180</v>
      </c>
      <c r="D265" s="215" t="s">
        <v>1326</v>
      </c>
      <c r="E265" s="212" t="s">
        <v>898</v>
      </c>
      <c r="F265" s="212" t="s">
        <v>178</v>
      </c>
      <c r="G265" s="215" t="s">
        <v>1165</v>
      </c>
      <c r="H265" s="213">
        <f>IF(AND(ISBLANK('A10'!AN26),$I$265&lt;&gt;"Z"),"",'A10'!AN26)</f>
        <v>0</v>
      </c>
      <c r="I265" s="213" t="str">
        <f>IF(ISBLANK('A10'!AO26),"",'A10'!AO26)</f>
        <v/>
      </c>
      <c r="J265" s="214" t="s">
        <v>898</v>
      </c>
      <c r="K265" s="213">
        <f>IF(AND(ISBLANK('A9'!AN16),$L$265&lt;&gt;"Z"),"",'A9'!AN16)</f>
        <v>0</v>
      </c>
      <c r="L265" s="213" t="str">
        <f>IF(ISBLANK('A9'!AO16),"",'A9'!AO16)</f>
        <v/>
      </c>
      <c r="M265" s="133" t="str">
        <f t="shared" si="10"/>
        <v>OK</v>
      </c>
      <c r="N265" s="134"/>
    </row>
    <row r="266" spans="1:14" x14ac:dyDescent="0.25">
      <c r="A266" s="210" t="s">
        <v>4614</v>
      </c>
      <c r="B266" s="211" t="s">
        <v>1327</v>
      </c>
      <c r="C266" s="212" t="s">
        <v>180</v>
      </c>
      <c r="D266" s="215" t="s">
        <v>1328</v>
      </c>
      <c r="E266" s="212" t="s">
        <v>898</v>
      </c>
      <c r="F266" s="212" t="s">
        <v>178</v>
      </c>
      <c r="G266" s="215" t="s">
        <v>1167</v>
      </c>
      <c r="H266" s="213">
        <f>IF(AND(ISBLANK('A10'!AN27),$I$266&lt;&gt;"Z"),"",'A10'!AN27)</f>
        <v>0</v>
      </c>
      <c r="I266" s="213" t="str">
        <f>IF(ISBLANK('A10'!AO27),"",'A10'!AO27)</f>
        <v/>
      </c>
      <c r="J266" s="214" t="s">
        <v>898</v>
      </c>
      <c r="K266" s="213">
        <f>IF(AND(ISBLANK('A9'!AN17),$L$266&lt;&gt;"Z"),"",'A9'!AN17)</f>
        <v>0</v>
      </c>
      <c r="L266" s="213" t="str">
        <f>IF(ISBLANK('A9'!AO17),"",'A9'!AO17)</f>
        <v/>
      </c>
      <c r="M266" s="133" t="str">
        <f t="shared" si="10"/>
        <v>OK</v>
      </c>
      <c r="N266" s="134"/>
    </row>
    <row r="267" spans="1:14" x14ac:dyDescent="0.25">
      <c r="A267" s="210" t="s">
        <v>4614</v>
      </c>
      <c r="B267" s="211" t="s">
        <v>1329</v>
      </c>
      <c r="C267" s="212" t="s">
        <v>180</v>
      </c>
      <c r="D267" s="215" t="s">
        <v>1330</v>
      </c>
      <c r="E267" s="212" t="s">
        <v>898</v>
      </c>
      <c r="F267" s="212" t="s">
        <v>178</v>
      </c>
      <c r="G267" s="215" t="s">
        <v>1169</v>
      </c>
      <c r="H267" s="213">
        <f>IF(AND(ISBLANK('A10'!AN28),$I$267&lt;&gt;"Z"),"",'A10'!AN28)</f>
        <v>0</v>
      </c>
      <c r="I267" s="213" t="str">
        <f>IF(ISBLANK('A10'!AO28),"",'A10'!AO28)</f>
        <v/>
      </c>
      <c r="J267" s="214" t="s">
        <v>898</v>
      </c>
      <c r="K267" s="213">
        <f>IF(AND(ISBLANK('A9'!AN18),$L$267&lt;&gt;"Z"),"",'A9'!AN18)</f>
        <v>0</v>
      </c>
      <c r="L267" s="213" t="str">
        <f>IF(ISBLANK('A9'!AO18),"",'A9'!AO18)</f>
        <v/>
      </c>
      <c r="M267" s="133" t="str">
        <f t="shared" si="10"/>
        <v>OK</v>
      </c>
      <c r="N267" s="134"/>
    </row>
    <row r="268" spans="1:14" x14ac:dyDescent="0.25">
      <c r="A268" s="210" t="s">
        <v>4614</v>
      </c>
      <c r="B268" s="211" t="s">
        <v>1331</v>
      </c>
      <c r="C268" s="212" t="s">
        <v>180</v>
      </c>
      <c r="D268" s="215" t="s">
        <v>1332</v>
      </c>
      <c r="E268" s="212" t="s">
        <v>898</v>
      </c>
      <c r="F268" s="212" t="s">
        <v>178</v>
      </c>
      <c r="G268" s="215" t="s">
        <v>1171</v>
      </c>
      <c r="H268" s="213">
        <f>IF(AND(ISBLANK('A10'!AN29),$I$268&lt;&gt;"Z"),"",'A10'!AN29)</f>
        <v>0</v>
      </c>
      <c r="I268" s="213" t="str">
        <f>IF(ISBLANK('A10'!AO29),"",'A10'!AO29)</f>
        <v/>
      </c>
      <c r="J268" s="214" t="s">
        <v>898</v>
      </c>
      <c r="K268" s="213">
        <f>IF(AND(ISBLANK('A9'!AN19),$L$268&lt;&gt;"Z"),"",'A9'!AN19)</f>
        <v>0</v>
      </c>
      <c r="L268" s="213" t="str">
        <f>IF(ISBLANK('A9'!AO19),"",'A9'!AO19)</f>
        <v/>
      </c>
      <c r="M268" s="133" t="str">
        <f t="shared" si="10"/>
        <v>OK</v>
      </c>
      <c r="N268" s="134"/>
    </row>
    <row r="269" spans="1:14" x14ac:dyDescent="0.25">
      <c r="A269" s="210" t="s">
        <v>4614</v>
      </c>
      <c r="B269" s="211" t="s">
        <v>1333</v>
      </c>
      <c r="C269" s="212" t="s">
        <v>180</v>
      </c>
      <c r="D269" s="215" t="s">
        <v>1334</v>
      </c>
      <c r="E269" s="212" t="s">
        <v>898</v>
      </c>
      <c r="F269" s="212" t="s">
        <v>178</v>
      </c>
      <c r="G269" s="215" t="s">
        <v>846</v>
      </c>
      <c r="H269" s="213">
        <f>IF(AND(ISBLANK('A10'!AN30),$I$269&lt;&gt;"Z"),"",'A10'!AN30)</f>
        <v>0</v>
      </c>
      <c r="I269" s="213" t="str">
        <f>IF(ISBLANK('A10'!AO30),"",'A10'!AO30)</f>
        <v/>
      </c>
      <c r="J269" s="214" t="s">
        <v>898</v>
      </c>
      <c r="K269" s="213">
        <f>IF(AND(ISBLANK('A9'!AN20),$L$269&lt;&gt;"Z"),"",'A9'!AN20)</f>
        <v>0</v>
      </c>
      <c r="L269" s="213" t="str">
        <f>IF(ISBLANK('A9'!AO20),"",'A9'!AO20)</f>
        <v/>
      </c>
      <c r="M269" s="133" t="str">
        <f t="shared" si="10"/>
        <v>OK</v>
      </c>
      <c r="N269" s="134"/>
    </row>
    <row r="270" spans="1:14" x14ac:dyDescent="0.25">
      <c r="A270" s="210" t="s">
        <v>4614</v>
      </c>
      <c r="B270" s="211" t="s">
        <v>1335</v>
      </c>
      <c r="C270" s="212" t="s">
        <v>180</v>
      </c>
      <c r="D270" s="215" t="s">
        <v>1336</v>
      </c>
      <c r="E270" s="212" t="s">
        <v>898</v>
      </c>
      <c r="F270" s="212" t="s">
        <v>178</v>
      </c>
      <c r="G270" s="215" t="s">
        <v>825</v>
      </c>
      <c r="H270" s="213">
        <f>IF(AND(ISBLANK('A10'!AN31),$I$270&lt;&gt;"Z"),"",'A10'!AN31)</f>
        <v>0</v>
      </c>
      <c r="I270" s="213" t="str">
        <f>IF(ISBLANK('A10'!AO31),"",'A10'!AO31)</f>
        <v/>
      </c>
      <c r="J270" s="214" t="s">
        <v>898</v>
      </c>
      <c r="K270" s="213">
        <f>IF(AND(ISBLANK('A9'!AN21),$L$270&lt;&gt;"Z"),"",'A9'!AN21)</f>
        <v>0</v>
      </c>
      <c r="L270" s="213" t="str">
        <f>IF(ISBLANK('A9'!AO21),"",'A9'!AO21)</f>
        <v/>
      </c>
      <c r="M270" s="133" t="str">
        <f t="shared" si="10"/>
        <v>OK</v>
      </c>
      <c r="N270" s="134"/>
    </row>
    <row r="271" spans="1:14" x14ac:dyDescent="0.25">
      <c r="A271" s="210" t="s">
        <v>4614</v>
      </c>
      <c r="B271" s="211" t="s">
        <v>1337</v>
      </c>
      <c r="C271" s="212" t="s">
        <v>180</v>
      </c>
      <c r="D271" s="215" t="s">
        <v>1025</v>
      </c>
      <c r="E271" s="212" t="s">
        <v>898</v>
      </c>
      <c r="F271" s="212" t="s">
        <v>178</v>
      </c>
      <c r="G271" s="215" t="s">
        <v>804</v>
      </c>
      <c r="H271" s="213">
        <f>IF(AND(ISBLANK('A10'!AN32),$I$271&lt;&gt;"Z"),"",'A10'!AN32)</f>
        <v>0</v>
      </c>
      <c r="I271" s="213" t="str">
        <f>IF(ISBLANK('A10'!AO32),"",'A10'!AO32)</f>
        <v/>
      </c>
      <c r="J271" s="214" t="s">
        <v>898</v>
      </c>
      <c r="K271" s="213">
        <f>IF(AND(ISBLANK('A9'!AN22),$L$271&lt;&gt;"Z"),"",'A9'!AN22)</f>
        <v>0</v>
      </c>
      <c r="L271" s="213" t="str">
        <f>IF(ISBLANK('A9'!AO22),"",'A9'!AO22)</f>
        <v/>
      </c>
      <c r="M271" s="133" t="str">
        <f t="shared" si="10"/>
        <v>OK</v>
      </c>
      <c r="N271" s="134"/>
    </row>
    <row r="272" spans="1:14" x14ac:dyDescent="0.25">
      <c r="A272" s="210" t="s">
        <v>4614</v>
      </c>
      <c r="B272" s="211" t="s">
        <v>1338</v>
      </c>
      <c r="C272" s="212" t="s">
        <v>180</v>
      </c>
      <c r="D272" s="215" t="s">
        <v>1339</v>
      </c>
      <c r="E272" s="212" t="s">
        <v>898</v>
      </c>
      <c r="F272" s="212" t="s">
        <v>178</v>
      </c>
      <c r="G272" s="215" t="s">
        <v>1176</v>
      </c>
      <c r="H272" s="213">
        <f>IF(AND(ISBLANK('A10'!AQ24),$I$272&lt;&gt;"Z"),"",'A10'!AQ24)</f>
        <v>0</v>
      </c>
      <c r="I272" s="213" t="str">
        <f>IF(ISBLANK('A10'!AR24),"",'A10'!AR24)</f>
        <v/>
      </c>
      <c r="J272" s="214" t="s">
        <v>898</v>
      </c>
      <c r="K272" s="213">
        <f>IF(AND(ISBLANK('A9'!AQ14),$L$272&lt;&gt;"Z"),"",'A9'!AQ14)</f>
        <v>0</v>
      </c>
      <c r="L272" s="213" t="str">
        <f>IF(ISBLANK('A9'!AR14),"",'A9'!AR14)</f>
        <v/>
      </c>
      <c r="M272" s="133" t="str">
        <f t="shared" si="10"/>
        <v>OK</v>
      </c>
      <c r="N272" s="134"/>
    </row>
    <row r="273" spans="1:14" x14ac:dyDescent="0.25">
      <c r="A273" s="210" t="s">
        <v>4614</v>
      </c>
      <c r="B273" s="211" t="s">
        <v>1340</v>
      </c>
      <c r="C273" s="212" t="s">
        <v>180</v>
      </c>
      <c r="D273" s="215" t="s">
        <v>1341</v>
      </c>
      <c r="E273" s="212" t="s">
        <v>898</v>
      </c>
      <c r="F273" s="212" t="s">
        <v>178</v>
      </c>
      <c r="G273" s="215" t="s">
        <v>1178</v>
      </c>
      <c r="H273" s="213">
        <f>IF(AND(ISBLANK('A10'!AQ25),$I$273&lt;&gt;"Z"),"",'A10'!AQ25)</f>
        <v>0</v>
      </c>
      <c r="I273" s="213" t="str">
        <f>IF(ISBLANK('A10'!AR25),"",'A10'!AR25)</f>
        <v/>
      </c>
      <c r="J273" s="214" t="s">
        <v>898</v>
      </c>
      <c r="K273" s="213">
        <f>IF(AND(ISBLANK('A9'!AQ15),$L$273&lt;&gt;"Z"),"",'A9'!AQ15)</f>
        <v>0</v>
      </c>
      <c r="L273" s="213" t="str">
        <f>IF(ISBLANK('A9'!AR15),"",'A9'!AR15)</f>
        <v/>
      </c>
      <c r="M273" s="133" t="str">
        <f t="shared" si="10"/>
        <v>OK</v>
      </c>
      <c r="N273" s="134"/>
    </row>
    <row r="274" spans="1:14" x14ac:dyDescent="0.25">
      <c r="A274" s="210" t="s">
        <v>4614</v>
      </c>
      <c r="B274" s="211" t="s">
        <v>1342</v>
      </c>
      <c r="C274" s="212" t="s">
        <v>180</v>
      </c>
      <c r="D274" s="215" t="s">
        <v>1343</v>
      </c>
      <c r="E274" s="212" t="s">
        <v>898</v>
      </c>
      <c r="F274" s="212" t="s">
        <v>178</v>
      </c>
      <c r="G274" s="215" t="s">
        <v>1180</v>
      </c>
      <c r="H274" s="213">
        <f>IF(AND(ISBLANK('A10'!AQ26),$I$274&lt;&gt;"Z"),"",'A10'!AQ26)</f>
        <v>0</v>
      </c>
      <c r="I274" s="213" t="str">
        <f>IF(ISBLANK('A10'!AR26),"",'A10'!AR26)</f>
        <v/>
      </c>
      <c r="J274" s="214" t="s">
        <v>898</v>
      </c>
      <c r="K274" s="213">
        <f>IF(AND(ISBLANK('A9'!AQ16),$L$274&lt;&gt;"Z"),"",'A9'!AQ16)</f>
        <v>0</v>
      </c>
      <c r="L274" s="213" t="str">
        <f>IF(ISBLANK('A9'!AR16),"",'A9'!AR16)</f>
        <v/>
      </c>
      <c r="M274" s="133" t="str">
        <f t="shared" si="10"/>
        <v>OK</v>
      </c>
      <c r="N274" s="134"/>
    </row>
    <row r="275" spans="1:14" x14ac:dyDescent="0.25">
      <c r="A275" s="210" t="s">
        <v>4614</v>
      </c>
      <c r="B275" s="211" t="s">
        <v>1344</v>
      </c>
      <c r="C275" s="212" t="s">
        <v>180</v>
      </c>
      <c r="D275" s="215" t="s">
        <v>1345</v>
      </c>
      <c r="E275" s="212" t="s">
        <v>898</v>
      </c>
      <c r="F275" s="212" t="s">
        <v>178</v>
      </c>
      <c r="G275" s="215" t="s">
        <v>1182</v>
      </c>
      <c r="H275" s="213">
        <f>IF(AND(ISBLANK('A10'!AQ27),$I$275&lt;&gt;"Z"),"",'A10'!AQ27)</f>
        <v>0</v>
      </c>
      <c r="I275" s="213" t="str">
        <f>IF(ISBLANK('A10'!AR27),"",'A10'!AR27)</f>
        <v/>
      </c>
      <c r="J275" s="214" t="s">
        <v>898</v>
      </c>
      <c r="K275" s="213">
        <f>IF(AND(ISBLANK('A9'!AQ17),$L$275&lt;&gt;"Z"),"",'A9'!AQ17)</f>
        <v>0</v>
      </c>
      <c r="L275" s="213" t="str">
        <f>IF(ISBLANK('A9'!AR17),"",'A9'!AR17)</f>
        <v/>
      </c>
      <c r="M275" s="133" t="str">
        <f t="shared" si="10"/>
        <v>OK</v>
      </c>
      <c r="N275" s="134"/>
    </row>
    <row r="276" spans="1:14" x14ac:dyDescent="0.25">
      <c r="A276" s="210" t="s">
        <v>4614</v>
      </c>
      <c r="B276" s="211" t="s">
        <v>1346</v>
      </c>
      <c r="C276" s="212" t="s">
        <v>180</v>
      </c>
      <c r="D276" s="215" t="s">
        <v>1347</v>
      </c>
      <c r="E276" s="212" t="s">
        <v>898</v>
      </c>
      <c r="F276" s="212" t="s">
        <v>178</v>
      </c>
      <c r="G276" s="215" t="s">
        <v>1184</v>
      </c>
      <c r="H276" s="213">
        <f>IF(AND(ISBLANK('A10'!AQ28),$I$276&lt;&gt;"Z"),"",'A10'!AQ28)</f>
        <v>0</v>
      </c>
      <c r="I276" s="213" t="str">
        <f>IF(ISBLANK('A10'!AR28),"",'A10'!AR28)</f>
        <v/>
      </c>
      <c r="J276" s="214" t="s">
        <v>898</v>
      </c>
      <c r="K276" s="213">
        <f>IF(AND(ISBLANK('A9'!AQ18),$L$276&lt;&gt;"Z"),"",'A9'!AQ18)</f>
        <v>0</v>
      </c>
      <c r="L276" s="213" t="str">
        <f>IF(ISBLANK('A9'!AR18),"",'A9'!AR18)</f>
        <v/>
      </c>
      <c r="M276" s="133" t="str">
        <f t="shared" si="10"/>
        <v>OK</v>
      </c>
      <c r="N276" s="134"/>
    </row>
    <row r="277" spans="1:14" x14ac:dyDescent="0.25">
      <c r="A277" s="210" t="s">
        <v>4614</v>
      </c>
      <c r="B277" s="211" t="s">
        <v>1348</v>
      </c>
      <c r="C277" s="212" t="s">
        <v>180</v>
      </c>
      <c r="D277" s="215" t="s">
        <v>1349</v>
      </c>
      <c r="E277" s="212" t="s">
        <v>898</v>
      </c>
      <c r="F277" s="212" t="s">
        <v>178</v>
      </c>
      <c r="G277" s="215" t="s">
        <v>1186</v>
      </c>
      <c r="H277" s="213">
        <f>IF(AND(ISBLANK('A10'!AQ29),$I$277&lt;&gt;"Z"),"",'A10'!AQ29)</f>
        <v>0</v>
      </c>
      <c r="I277" s="213" t="str">
        <f>IF(ISBLANK('A10'!AR29),"",'A10'!AR29)</f>
        <v/>
      </c>
      <c r="J277" s="214" t="s">
        <v>898</v>
      </c>
      <c r="K277" s="213">
        <f>IF(AND(ISBLANK('A9'!AQ19),$L$277&lt;&gt;"Z"),"",'A9'!AQ19)</f>
        <v>0</v>
      </c>
      <c r="L277" s="213" t="str">
        <f>IF(ISBLANK('A9'!AR19),"",'A9'!AR19)</f>
        <v/>
      </c>
      <c r="M277" s="133" t="str">
        <f t="shared" si="10"/>
        <v>OK</v>
      </c>
      <c r="N277" s="134"/>
    </row>
    <row r="278" spans="1:14" x14ac:dyDescent="0.25">
      <c r="A278" s="210" t="s">
        <v>4614</v>
      </c>
      <c r="B278" s="211" t="s">
        <v>1350</v>
      </c>
      <c r="C278" s="212" t="s">
        <v>180</v>
      </c>
      <c r="D278" s="215" t="s">
        <v>1351</v>
      </c>
      <c r="E278" s="212" t="s">
        <v>898</v>
      </c>
      <c r="F278" s="212" t="s">
        <v>178</v>
      </c>
      <c r="G278" s="215" t="s">
        <v>854</v>
      </c>
      <c r="H278" s="213">
        <f>IF(AND(ISBLANK('A10'!AQ30),$I$278&lt;&gt;"Z"),"",'A10'!AQ30)</f>
        <v>0</v>
      </c>
      <c r="I278" s="213" t="str">
        <f>IF(ISBLANK('A10'!AR30),"",'A10'!AR30)</f>
        <v/>
      </c>
      <c r="J278" s="214" t="s">
        <v>898</v>
      </c>
      <c r="K278" s="213">
        <f>IF(AND(ISBLANK('A9'!AQ20),$L$278&lt;&gt;"Z"),"",'A9'!AQ20)</f>
        <v>0</v>
      </c>
      <c r="L278" s="213" t="str">
        <f>IF(ISBLANK('A9'!AR20),"",'A9'!AR20)</f>
        <v/>
      </c>
      <c r="M278" s="133" t="str">
        <f t="shared" si="10"/>
        <v>OK</v>
      </c>
      <c r="N278" s="134"/>
    </row>
    <row r="279" spans="1:14" x14ac:dyDescent="0.25">
      <c r="A279" s="210" t="s">
        <v>4614</v>
      </c>
      <c r="B279" s="211" t="s">
        <v>1352</v>
      </c>
      <c r="C279" s="212" t="s">
        <v>180</v>
      </c>
      <c r="D279" s="215" t="s">
        <v>1353</v>
      </c>
      <c r="E279" s="212" t="s">
        <v>898</v>
      </c>
      <c r="F279" s="212" t="s">
        <v>178</v>
      </c>
      <c r="G279" s="215" t="s">
        <v>833</v>
      </c>
      <c r="H279" s="213">
        <f>IF(AND(ISBLANK('A10'!AQ31),$I$279&lt;&gt;"Z"),"",'A10'!AQ31)</f>
        <v>0</v>
      </c>
      <c r="I279" s="213" t="str">
        <f>IF(ISBLANK('A10'!AR31),"",'A10'!AR31)</f>
        <v/>
      </c>
      <c r="J279" s="214" t="s">
        <v>898</v>
      </c>
      <c r="K279" s="213">
        <f>IF(AND(ISBLANK('A9'!AQ21),$L$279&lt;&gt;"Z"),"",'A9'!AQ21)</f>
        <v>0</v>
      </c>
      <c r="L279" s="213" t="str">
        <f>IF(ISBLANK('A9'!AR21),"",'A9'!AR21)</f>
        <v/>
      </c>
      <c r="M279" s="133" t="str">
        <f t="shared" si="10"/>
        <v>OK</v>
      </c>
      <c r="N279" s="134"/>
    </row>
    <row r="280" spans="1:14" x14ac:dyDescent="0.25">
      <c r="A280" s="210" t="s">
        <v>4614</v>
      </c>
      <c r="B280" s="211" t="s">
        <v>1354</v>
      </c>
      <c r="C280" s="212" t="s">
        <v>180</v>
      </c>
      <c r="D280" s="215" t="s">
        <v>907</v>
      </c>
      <c r="E280" s="212" t="s">
        <v>898</v>
      </c>
      <c r="F280" s="212" t="s">
        <v>178</v>
      </c>
      <c r="G280" s="215" t="s">
        <v>812</v>
      </c>
      <c r="H280" s="213">
        <f>IF(AND(ISBLANK('A10'!AQ32),$I$280&lt;&gt;"Z"),"",'A10'!AQ32)</f>
        <v>0</v>
      </c>
      <c r="I280" s="213" t="str">
        <f>IF(ISBLANK('A10'!AR32),"",'A10'!AR32)</f>
        <v/>
      </c>
      <c r="J280" s="214" t="s">
        <v>898</v>
      </c>
      <c r="K280" s="213">
        <f>IF(AND(ISBLANK('A9'!AQ22),$L$280&lt;&gt;"Z"),"",'A9'!AQ22)</f>
        <v>0</v>
      </c>
      <c r="L280" s="213" t="str">
        <f>IF(ISBLANK('A9'!AR22),"",'A9'!AR22)</f>
        <v/>
      </c>
      <c r="M280" s="133" t="str">
        <f t="shared" si="10"/>
        <v>OK</v>
      </c>
      <c r="N280" s="134"/>
    </row>
    <row r="281" spans="1:14" x14ac:dyDescent="0.25">
      <c r="A281" s="210" t="s">
        <v>4614</v>
      </c>
      <c r="B281" s="211" t="s">
        <v>1355</v>
      </c>
      <c r="C281" s="212" t="s">
        <v>180</v>
      </c>
      <c r="D281" s="215" t="s">
        <v>1356</v>
      </c>
      <c r="E281" s="212" t="s">
        <v>898</v>
      </c>
      <c r="F281" s="212" t="s">
        <v>178</v>
      </c>
      <c r="G281" s="215" t="s">
        <v>1191</v>
      </c>
      <c r="H281" s="213">
        <f>IF(AND(ISBLANK('A10'!AT24),$I$281&lt;&gt;"Z"),"",'A10'!AT24)</f>
        <v>0</v>
      </c>
      <c r="I281" s="213" t="str">
        <f>IF(ISBLANK('A10'!AU24),"",'A10'!AU24)</f>
        <v/>
      </c>
      <c r="J281" s="214" t="s">
        <v>898</v>
      </c>
      <c r="K281" s="213">
        <f>IF(AND(ISBLANK('A9'!AT14),$L$281&lt;&gt;"Z"),"",'A9'!AT14)</f>
        <v>0</v>
      </c>
      <c r="L281" s="213" t="str">
        <f>IF(ISBLANK('A9'!AU14),"",'A9'!AU14)</f>
        <v/>
      </c>
      <c r="M281" s="133" t="str">
        <f t="shared" si="10"/>
        <v>OK</v>
      </c>
      <c r="N281" s="134"/>
    </row>
    <row r="282" spans="1:14" x14ac:dyDescent="0.25">
      <c r="A282" s="210" t="s">
        <v>4614</v>
      </c>
      <c r="B282" s="211" t="s">
        <v>1357</v>
      </c>
      <c r="C282" s="212" t="s">
        <v>180</v>
      </c>
      <c r="D282" s="215" t="s">
        <v>1358</v>
      </c>
      <c r="E282" s="212" t="s">
        <v>898</v>
      </c>
      <c r="F282" s="212" t="s">
        <v>178</v>
      </c>
      <c r="G282" s="215" t="s">
        <v>1193</v>
      </c>
      <c r="H282" s="213">
        <f>IF(AND(ISBLANK('A10'!AT25),$I$282&lt;&gt;"Z"),"",'A10'!AT25)</f>
        <v>0</v>
      </c>
      <c r="I282" s="213" t="str">
        <f>IF(ISBLANK('A10'!AU25),"",'A10'!AU25)</f>
        <v/>
      </c>
      <c r="J282" s="214" t="s">
        <v>898</v>
      </c>
      <c r="K282" s="213">
        <f>IF(AND(ISBLANK('A9'!AT15),$L$282&lt;&gt;"Z"),"",'A9'!AT15)</f>
        <v>0</v>
      </c>
      <c r="L282" s="213" t="str">
        <f>IF(ISBLANK('A9'!AU15),"",'A9'!AU15)</f>
        <v/>
      </c>
      <c r="M282" s="133" t="str">
        <f t="shared" si="10"/>
        <v>OK</v>
      </c>
      <c r="N282" s="134"/>
    </row>
    <row r="283" spans="1:14" x14ac:dyDescent="0.25">
      <c r="A283" s="210" t="s">
        <v>4614</v>
      </c>
      <c r="B283" s="211" t="s">
        <v>1359</v>
      </c>
      <c r="C283" s="212" t="s">
        <v>180</v>
      </c>
      <c r="D283" s="215" t="s">
        <v>1360</v>
      </c>
      <c r="E283" s="212" t="s">
        <v>898</v>
      </c>
      <c r="F283" s="212" t="s">
        <v>178</v>
      </c>
      <c r="G283" s="215" t="s">
        <v>1195</v>
      </c>
      <c r="H283" s="213">
        <f>IF(AND(ISBLANK('A10'!AT26),$I$283&lt;&gt;"Z"),"",'A10'!AT26)</f>
        <v>0</v>
      </c>
      <c r="I283" s="213" t="str">
        <f>IF(ISBLANK('A10'!AU26),"",'A10'!AU26)</f>
        <v/>
      </c>
      <c r="J283" s="214" t="s">
        <v>898</v>
      </c>
      <c r="K283" s="213">
        <f>IF(AND(ISBLANK('A9'!AT16),$L$283&lt;&gt;"Z"),"",'A9'!AT16)</f>
        <v>0</v>
      </c>
      <c r="L283" s="213" t="str">
        <f>IF(ISBLANK('A9'!AU16),"",'A9'!AU16)</f>
        <v/>
      </c>
      <c r="M283" s="133" t="str">
        <f t="shared" si="10"/>
        <v>OK</v>
      </c>
      <c r="N283" s="134"/>
    </row>
    <row r="284" spans="1:14" x14ac:dyDescent="0.25">
      <c r="A284" s="210" t="s">
        <v>4614</v>
      </c>
      <c r="B284" s="211" t="s">
        <v>1361</v>
      </c>
      <c r="C284" s="212" t="s">
        <v>180</v>
      </c>
      <c r="D284" s="215" t="s">
        <v>1362</v>
      </c>
      <c r="E284" s="212" t="s">
        <v>898</v>
      </c>
      <c r="F284" s="212" t="s">
        <v>178</v>
      </c>
      <c r="G284" s="215" t="s">
        <v>1197</v>
      </c>
      <c r="H284" s="213">
        <f>IF(AND(ISBLANK('A10'!AT27),$I$284&lt;&gt;"Z"),"",'A10'!AT27)</f>
        <v>0</v>
      </c>
      <c r="I284" s="213" t="str">
        <f>IF(ISBLANK('A10'!AU27),"",'A10'!AU27)</f>
        <v/>
      </c>
      <c r="J284" s="214" t="s">
        <v>898</v>
      </c>
      <c r="K284" s="213">
        <f>IF(AND(ISBLANK('A9'!AT17),$L$284&lt;&gt;"Z"),"",'A9'!AT17)</f>
        <v>0</v>
      </c>
      <c r="L284" s="213" t="str">
        <f>IF(ISBLANK('A9'!AU17),"",'A9'!AU17)</f>
        <v/>
      </c>
      <c r="M284" s="133" t="str">
        <f t="shared" si="10"/>
        <v>OK</v>
      </c>
      <c r="N284" s="134"/>
    </row>
    <row r="285" spans="1:14" x14ac:dyDescent="0.25">
      <c r="A285" s="210" t="s">
        <v>4614</v>
      </c>
      <c r="B285" s="211" t="s">
        <v>1363</v>
      </c>
      <c r="C285" s="212" t="s">
        <v>180</v>
      </c>
      <c r="D285" s="215" t="s">
        <v>1364</v>
      </c>
      <c r="E285" s="212" t="s">
        <v>898</v>
      </c>
      <c r="F285" s="212" t="s">
        <v>178</v>
      </c>
      <c r="G285" s="215" t="s">
        <v>1199</v>
      </c>
      <c r="H285" s="213">
        <f>IF(AND(ISBLANK('A10'!AT28),$I$285&lt;&gt;"Z"),"",'A10'!AT28)</f>
        <v>0</v>
      </c>
      <c r="I285" s="213" t="str">
        <f>IF(ISBLANK('A10'!AU28),"",'A10'!AU28)</f>
        <v/>
      </c>
      <c r="J285" s="214" t="s">
        <v>898</v>
      </c>
      <c r="K285" s="213">
        <f>IF(AND(ISBLANK('A9'!AT18),$L$285&lt;&gt;"Z"),"",'A9'!AT18)</f>
        <v>0</v>
      </c>
      <c r="L285" s="213" t="str">
        <f>IF(ISBLANK('A9'!AU18),"",'A9'!AU18)</f>
        <v/>
      </c>
      <c r="M285" s="133" t="str">
        <f t="shared" si="10"/>
        <v>OK</v>
      </c>
      <c r="N285" s="134"/>
    </row>
    <row r="286" spans="1:14" x14ac:dyDescent="0.25">
      <c r="A286" s="210" t="s">
        <v>4614</v>
      </c>
      <c r="B286" s="211" t="s">
        <v>1365</v>
      </c>
      <c r="C286" s="212" t="s">
        <v>180</v>
      </c>
      <c r="D286" s="215" t="s">
        <v>1366</v>
      </c>
      <c r="E286" s="212" t="s">
        <v>898</v>
      </c>
      <c r="F286" s="212" t="s">
        <v>178</v>
      </c>
      <c r="G286" s="215" t="s">
        <v>1201</v>
      </c>
      <c r="H286" s="213">
        <f>IF(AND(ISBLANK('A10'!AT29),$I$286&lt;&gt;"Z"),"",'A10'!AT29)</f>
        <v>0</v>
      </c>
      <c r="I286" s="213" t="str">
        <f>IF(ISBLANK('A10'!AU29),"",'A10'!AU29)</f>
        <v/>
      </c>
      <c r="J286" s="214" t="s">
        <v>898</v>
      </c>
      <c r="K286" s="213">
        <f>IF(AND(ISBLANK('A9'!AT19),$L$286&lt;&gt;"Z"),"",'A9'!AT19)</f>
        <v>0</v>
      </c>
      <c r="L286" s="213" t="str">
        <f>IF(ISBLANK('A9'!AU19),"",'A9'!AU19)</f>
        <v/>
      </c>
      <c r="M286" s="133" t="str">
        <f t="shared" si="10"/>
        <v>OK</v>
      </c>
      <c r="N286" s="134"/>
    </row>
    <row r="287" spans="1:14" x14ac:dyDescent="0.25">
      <c r="A287" s="210" t="s">
        <v>4614</v>
      </c>
      <c r="B287" s="211" t="s">
        <v>1367</v>
      </c>
      <c r="C287" s="212" t="s">
        <v>180</v>
      </c>
      <c r="D287" s="215" t="s">
        <v>1368</v>
      </c>
      <c r="E287" s="212" t="s">
        <v>898</v>
      </c>
      <c r="F287" s="212" t="s">
        <v>178</v>
      </c>
      <c r="G287" s="215" t="s">
        <v>856</v>
      </c>
      <c r="H287" s="213">
        <f>IF(AND(ISBLANK('A10'!AT30),$I$287&lt;&gt;"Z"),"",'A10'!AT30)</f>
        <v>0</v>
      </c>
      <c r="I287" s="213" t="str">
        <f>IF(ISBLANK('A10'!AU30),"",'A10'!AU30)</f>
        <v/>
      </c>
      <c r="J287" s="214" t="s">
        <v>898</v>
      </c>
      <c r="K287" s="213">
        <f>IF(AND(ISBLANK('A9'!AT20),$L$287&lt;&gt;"Z"),"",'A9'!AT20)</f>
        <v>0</v>
      </c>
      <c r="L287" s="213" t="str">
        <f>IF(ISBLANK('A9'!AU20),"",'A9'!AU20)</f>
        <v/>
      </c>
      <c r="M287" s="133" t="str">
        <f t="shared" si="10"/>
        <v>OK</v>
      </c>
      <c r="N287" s="134"/>
    </row>
    <row r="288" spans="1:14" x14ac:dyDescent="0.25">
      <c r="A288" s="210" t="s">
        <v>4614</v>
      </c>
      <c r="B288" s="211" t="s">
        <v>1369</v>
      </c>
      <c r="C288" s="212" t="s">
        <v>180</v>
      </c>
      <c r="D288" s="215" t="s">
        <v>1370</v>
      </c>
      <c r="E288" s="212" t="s">
        <v>898</v>
      </c>
      <c r="F288" s="212" t="s">
        <v>178</v>
      </c>
      <c r="G288" s="215" t="s">
        <v>835</v>
      </c>
      <c r="H288" s="213">
        <f>IF(AND(ISBLANK('A10'!AT31),$I$288&lt;&gt;"Z"),"",'A10'!AT31)</f>
        <v>0</v>
      </c>
      <c r="I288" s="213" t="str">
        <f>IF(ISBLANK('A10'!AU31),"",'A10'!AU31)</f>
        <v/>
      </c>
      <c r="J288" s="214" t="s">
        <v>898</v>
      </c>
      <c r="K288" s="213">
        <f>IF(AND(ISBLANK('A9'!AT21),$L$288&lt;&gt;"Z"),"",'A9'!AT21)</f>
        <v>0</v>
      </c>
      <c r="L288" s="213" t="str">
        <f>IF(ISBLANK('A9'!AU21),"",'A9'!AU21)</f>
        <v/>
      </c>
      <c r="M288" s="133" t="str">
        <f t="shared" si="10"/>
        <v>OK</v>
      </c>
      <c r="N288" s="134"/>
    </row>
    <row r="289" spans="1:14" x14ac:dyDescent="0.25">
      <c r="A289" s="210" t="s">
        <v>4614</v>
      </c>
      <c r="B289" s="211" t="s">
        <v>1371</v>
      </c>
      <c r="C289" s="212" t="s">
        <v>180</v>
      </c>
      <c r="D289" s="215" t="s">
        <v>910</v>
      </c>
      <c r="E289" s="212" t="s">
        <v>898</v>
      </c>
      <c r="F289" s="212" t="s">
        <v>178</v>
      </c>
      <c r="G289" s="215" t="s">
        <v>814</v>
      </c>
      <c r="H289" s="213">
        <f>IF(AND(ISBLANK('A10'!AT32),$I$289&lt;&gt;"Z"),"",'A10'!AT32)</f>
        <v>0</v>
      </c>
      <c r="I289" s="213" t="str">
        <f>IF(ISBLANK('A10'!AU32),"",'A10'!AU32)</f>
        <v/>
      </c>
      <c r="J289" s="214" t="s">
        <v>898</v>
      </c>
      <c r="K289" s="213">
        <f>IF(AND(ISBLANK('A9'!AT22),$L$289&lt;&gt;"Z"),"",'A9'!AT22)</f>
        <v>0</v>
      </c>
      <c r="L289" s="213" t="str">
        <f>IF(ISBLANK('A9'!AU22),"",'A9'!AU22)</f>
        <v/>
      </c>
      <c r="M289" s="133" t="str">
        <f t="shared" si="10"/>
        <v>OK</v>
      </c>
      <c r="N289" s="134"/>
    </row>
    <row r="290" spans="1:14" x14ac:dyDescent="0.25">
      <c r="A290" s="210" t="s">
        <v>4614</v>
      </c>
      <c r="B290" s="211" t="s">
        <v>1372</v>
      </c>
      <c r="C290" s="212" t="s">
        <v>180</v>
      </c>
      <c r="D290" s="215" t="s">
        <v>1373</v>
      </c>
      <c r="E290" s="212" t="s">
        <v>898</v>
      </c>
      <c r="F290" s="212" t="s">
        <v>178</v>
      </c>
      <c r="G290" s="215" t="s">
        <v>1206</v>
      </c>
      <c r="H290" s="213">
        <f>IF(AND(ISBLANK('A10'!AW24),$I$290&lt;&gt;"Z"),"",'A10'!AW24)</f>
        <v>0</v>
      </c>
      <c r="I290" s="213" t="str">
        <f>IF(ISBLANK('A10'!AX24),"",'A10'!AX24)</f>
        <v/>
      </c>
      <c r="J290" s="214" t="s">
        <v>898</v>
      </c>
      <c r="K290" s="213">
        <f>IF(AND(ISBLANK('A9'!AW14),$L$290&lt;&gt;"Z"),"",'A9'!AW14)</f>
        <v>0</v>
      </c>
      <c r="L290" s="213" t="str">
        <f>IF(ISBLANK('A9'!AX14),"",'A9'!AX14)</f>
        <v/>
      </c>
      <c r="M290" s="133" t="str">
        <f t="shared" si="10"/>
        <v>OK</v>
      </c>
      <c r="N290" s="134"/>
    </row>
    <row r="291" spans="1:14" x14ac:dyDescent="0.25">
      <c r="A291" s="210" t="s">
        <v>4614</v>
      </c>
      <c r="B291" s="211" t="s">
        <v>1374</v>
      </c>
      <c r="C291" s="212" t="s">
        <v>180</v>
      </c>
      <c r="D291" s="215" t="s">
        <v>1375</v>
      </c>
      <c r="E291" s="212" t="s">
        <v>898</v>
      </c>
      <c r="F291" s="212" t="s">
        <v>178</v>
      </c>
      <c r="G291" s="215" t="s">
        <v>1208</v>
      </c>
      <c r="H291" s="213">
        <f>IF(AND(ISBLANK('A10'!AW25),$I$291&lt;&gt;"Z"),"",'A10'!AW25)</f>
        <v>0</v>
      </c>
      <c r="I291" s="213" t="str">
        <f>IF(ISBLANK('A10'!AX25),"",'A10'!AX25)</f>
        <v/>
      </c>
      <c r="J291" s="214" t="s">
        <v>898</v>
      </c>
      <c r="K291" s="213">
        <f>IF(AND(ISBLANK('A9'!AW15),$L$291&lt;&gt;"Z"),"",'A9'!AW15)</f>
        <v>0</v>
      </c>
      <c r="L291" s="213" t="str">
        <f>IF(ISBLANK('A9'!AX15),"",'A9'!AX15)</f>
        <v/>
      </c>
      <c r="M291" s="133" t="str">
        <f t="shared" si="10"/>
        <v>OK</v>
      </c>
      <c r="N291" s="134"/>
    </row>
    <row r="292" spans="1:14" x14ac:dyDescent="0.25">
      <c r="A292" s="210" t="s">
        <v>4614</v>
      </c>
      <c r="B292" s="211" t="s">
        <v>1376</v>
      </c>
      <c r="C292" s="212" t="s">
        <v>180</v>
      </c>
      <c r="D292" s="215" t="s">
        <v>1377</v>
      </c>
      <c r="E292" s="212" t="s">
        <v>898</v>
      </c>
      <c r="F292" s="212" t="s">
        <v>178</v>
      </c>
      <c r="G292" s="215" t="s">
        <v>1210</v>
      </c>
      <c r="H292" s="213">
        <f>IF(AND(ISBLANK('A10'!AW26),$I$292&lt;&gt;"Z"),"",'A10'!AW26)</f>
        <v>0</v>
      </c>
      <c r="I292" s="213" t="str">
        <f>IF(ISBLANK('A10'!AX26),"",'A10'!AX26)</f>
        <v/>
      </c>
      <c r="J292" s="214" t="s">
        <v>898</v>
      </c>
      <c r="K292" s="213">
        <f>IF(AND(ISBLANK('A9'!AW16),$L$292&lt;&gt;"Z"),"",'A9'!AW16)</f>
        <v>0</v>
      </c>
      <c r="L292" s="213" t="str">
        <f>IF(ISBLANK('A9'!AX16),"",'A9'!AX16)</f>
        <v/>
      </c>
      <c r="M292" s="133" t="str">
        <f t="shared" si="10"/>
        <v>OK</v>
      </c>
      <c r="N292" s="134"/>
    </row>
    <row r="293" spans="1:14" x14ac:dyDescent="0.25">
      <c r="A293" s="210" t="s">
        <v>4614</v>
      </c>
      <c r="B293" s="211" t="s">
        <v>1378</v>
      </c>
      <c r="C293" s="212" t="s">
        <v>180</v>
      </c>
      <c r="D293" s="215" t="s">
        <v>1379</v>
      </c>
      <c r="E293" s="212" t="s">
        <v>898</v>
      </c>
      <c r="F293" s="212" t="s">
        <v>178</v>
      </c>
      <c r="G293" s="215" t="s">
        <v>1212</v>
      </c>
      <c r="H293" s="213">
        <f>IF(AND(ISBLANK('A10'!AW27),$I$293&lt;&gt;"Z"),"",'A10'!AW27)</f>
        <v>0</v>
      </c>
      <c r="I293" s="213" t="str">
        <f>IF(ISBLANK('A10'!AX27),"",'A10'!AX27)</f>
        <v/>
      </c>
      <c r="J293" s="214" t="s">
        <v>898</v>
      </c>
      <c r="K293" s="213">
        <f>IF(AND(ISBLANK('A9'!AW17),$L$293&lt;&gt;"Z"),"",'A9'!AW17)</f>
        <v>0</v>
      </c>
      <c r="L293" s="213" t="str">
        <f>IF(ISBLANK('A9'!AX17),"",'A9'!AX17)</f>
        <v/>
      </c>
      <c r="M293" s="133" t="str">
        <f t="shared" si="10"/>
        <v>OK</v>
      </c>
      <c r="N293" s="134"/>
    </row>
    <row r="294" spans="1:14" x14ac:dyDescent="0.25">
      <c r="A294" s="210" t="s">
        <v>4614</v>
      </c>
      <c r="B294" s="211" t="s">
        <v>1380</v>
      </c>
      <c r="C294" s="212" t="s">
        <v>180</v>
      </c>
      <c r="D294" s="215" t="s">
        <v>1381</v>
      </c>
      <c r="E294" s="212" t="s">
        <v>898</v>
      </c>
      <c r="F294" s="212" t="s">
        <v>178</v>
      </c>
      <c r="G294" s="215" t="s">
        <v>1214</v>
      </c>
      <c r="H294" s="213">
        <f>IF(AND(ISBLANK('A10'!AW28),$I$294&lt;&gt;"Z"),"",'A10'!AW28)</f>
        <v>0</v>
      </c>
      <c r="I294" s="213" t="str">
        <f>IF(ISBLANK('A10'!AX28),"",'A10'!AX28)</f>
        <v/>
      </c>
      <c r="J294" s="214" t="s">
        <v>898</v>
      </c>
      <c r="K294" s="213">
        <f>IF(AND(ISBLANK('A9'!AW18),$L$294&lt;&gt;"Z"),"",'A9'!AW18)</f>
        <v>0</v>
      </c>
      <c r="L294" s="213" t="str">
        <f>IF(ISBLANK('A9'!AX18),"",'A9'!AX18)</f>
        <v/>
      </c>
      <c r="M294" s="133" t="str">
        <f t="shared" si="10"/>
        <v>OK</v>
      </c>
      <c r="N294" s="134"/>
    </row>
    <row r="295" spans="1:14" x14ac:dyDescent="0.25">
      <c r="A295" s="210" t="s">
        <v>4614</v>
      </c>
      <c r="B295" s="211" t="s">
        <v>1382</v>
      </c>
      <c r="C295" s="212" t="s">
        <v>180</v>
      </c>
      <c r="D295" s="215" t="s">
        <v>1383</v>
      </c>
      <c r="E295" s="212" t="s">
        <v>898</v>
      </c>
      <c r="F295" s="212" t="s">
        <v>178</v>
      </c>
      <c r="G295" s="215" t="s">
        <v>1216</v>
      </c>
      <c r="H295" s="213">
        <f>IF(AND(ISBLANK('A10'!AW29),$I$295&lt;&gt;"Z"),"",'A10'!AW29)</f>
        <v>0</v>
      </c>
      <c r="I295" s="213" t="str">
        <f>IF(ISBLANK('A10'!AX29),"",'A10'!AX29)</f>
        <v/>
      </c>
      <c r="J295" s="214" t="s">
        <v>898</v>
      </c>
      <c r="K295" s="213">
        <f>IF(AND(ISBLANK('A9'!AW19),$L$295&lt;&gt;"Z"),"",'A9'!AW19)</f>
        <v>0</v>
      </c>
      <c r="L295" s="213" t="str">
        <f>IF(ISBLANK('A9'!AX19),"",'A9'!AX19)</f>
        <v/>
      </c>
      <c r="M295" s="133" t="str">
        <f t="shared" si="10"/>
        <v>OK</v>
      </c>
      <c r="N295" s="134"/>
    </row>
    <row r="296" spans="1:14" x14ac:dyDescent="0.25">
      <c r="A296" s="210" t="s">
        <v>4614</v>
      </c>
      <c r="B296" s="211" t="s">
        <v>1384</v>
      </c>
      <c r="C296" s="212" t="s">
        <v>180</v>
      </c>
      <c r="D296" s="215" t="s">
        <v>1385</v>
      </c>
      <c r="E296" s="212" t="s">
        <v>898</v>
      </c>
      <c r="F296" s="212" t="s">
        <v>178</v>
      </c>
      <c r="G296" s="215" t="s">
        <v>852</v>
      </c>
      <c r="H296" s="213">
        <f>IF(AND(ISBLANK('A10'!AW30),$I$296&lt;&gt;"Z"),"",'A10'!AW30)</f>
        <v>0</v>
      </c>
      <c r="I296" s="213" t="str">
        <f>IF(ISBLANK('A10'!AX30),"",'A10'!AX30)</f>
        <v/>
      </c>
      <c r="J296" s="214" t="s">
        <v>898</v>
      </c>
      <c r="K296" s="213">
        <f>IF(AND(ISBLANK('A9'!AW20),$L$296&lt;&gt;"Z"),"",'A9'!AW20)</f>
        <v>0</v>
      </c>
      <c r="L296" s="213" t="str">
        <f>IF(ISBLANK('A9'!AX20),"",'A9'!AX20)</f>
        <v/>
      </c>
      <c r="M296" s="133" t="str">
        <f t="shared" si="10"/>
        <v>OK</v>
      </c>
      <c r="N296" s="134"/>
    </row>
    <row r="297" spans="1:14" x14ac:dyDescent="0.25">
      <c r="A297" s="210" t="s">
        <v>4614</v>
      </c>
      <c r="B297" s="211" t="s">
        <v>1386</v>
      </c>
      <c r="C297" s="212" t="s">
        <v>180</v>
      </c>
      <c r="D297" s="215" t="s">
        <v>1387</v>
      </c>
      <c r="E297" s="212" t="s">
        <v>898</v>
      </c>
      <c r="F297" s="212" t="s">
        <v>178</v>
      </c>
      <c r="G297" s="215" t="s">
        <v>831</v>
      </c>
      <c r="H297" s="213">
        <f>IF(AND(ISBLANK('A10'!AW31),$I$297&lt;&gt;"Z"),"",'A10'!AW31)</f>
        <v>0</v>
      </c>
      <c r="I297" s="213" t="str">
        <f>IF(ISBLANK('A10'!AX31),"",'A10'!AX31)</f>
        <v/>
      </c>
      <c r="J297" s="214" t="s">
        <v>898</v>
      </c>
      <c r="K297" s="213">
        <f>IF(AND(ISBLANK('A9'!AW21),$L$297&lt;&gt;"Z"),"",'A9'!AW21)</f>
        <v>0</v>
      </c>
      <c r="L297" s="213" t="str">
        <f>IF(ISBLANK('A9'!AX21),"",'A9'!AX21)</f>
        <v/>
      </c>
      <c r="M297" s="133" t="str">
        <f t="shared" si="10"/>
        <v>OK</v>
      </c>
      <c r="N297" s="134"/>
    </row>
    <row r="298" spans="1:14" x14ac:dyDescent="0.25">
      <c r="A298" s="210" t="s">
        <v>4614</v>
      </c>
      <c r="B298" s="211" t="s">
        <v>1388</v>
      </c>
      <c r="C298" s="212" t="s">
        <v>180</v>
      </c>
      <c r="D298" s="215" t="s">
        <v>1389</v>
      </c>
      <c r="E298" s="212" t="s">
        <v>898</v>
      </c>
      <c r="F298" s="212" t="s">
        <v>178</v>
      </c>
      <c r="G298" s="215" t="s">
        <v>810</v>
      </c>
      <c r="H298" s="213">
        <f>IF(AND(ISBLANK('A10'!AW32),$I$298&lt;&gt;"Z"),"",'A10'!AW32)</f>
        <v>0</v>
      </c>
      <c r="I298" s="213" t="str">
        <f>IF(ISBLANK('A10'!AX32),"",'A10'!AX32)</f>
        <v/>
      </c>
      <c r="J298" s="214" t="s">
        <v>898</v>
      </c>
      <c r="K298" s="213">
        <f>IF(AND(ISBLANK('A9'!AW22),$L$298&lt;&gt;"Z"),"",'A9'!AW22)</f>
        <v>0</v>
      </c>
      <c r="L298" s="213" t="str">
        <f>IF(ISBLANK('A9'!AX22),"",'A9'!AX22)</f>
        <v/>
      </c>
      <c r="M298" s="133" t="str">
        <f t="shared" si="10"/>
        <v>OK</v>
      </c>
      <c r="N298" s="134"/>
    </row>
    <row r="299" spans="1:14" x14ac:dyDescent="0.25">
      <c r="A299" s="210" t="s">
        <v>796</v>
      </c>
      <c r="B299" s="211" t="s">
        <v>1390</v>
      </c>
      <c r="C299" s="212" t="s">
        <v>167</v>
      </c>
      <c r="D299" s="215" t="s">
        <v>1391</v>
      </c>
      <c r="E299" s="212" t="s">
        <v>860</v>
      </c>
      <c r="F299" s="212" t="s">
        <v>167</v>
      </c>
      <c r="G299" s="215" t="s">
        <v>1081</v>
      </c>
      <c r="H299" s="213">
        <f>IF(OR(AND('A2'!V14="",'A2'!W14=""),AND('A2'!V15="",'A2'!W15=""),AND('A2'!W14="X",'A2'!W15="X"),OR('A2'!W14="M",'A2'!W15="M")),"",SUM('A2'!V14,'A2'!V15))</f>
        <v>0</v>
      </c>
      <c r="I299" s="213" t="str">
        <f>IF(AND(AND('A2'!W14="X",'A2'!W15="X"),SUM('A2'!V14,'A2'!V15)=0,ISNUMBER('A2'!V16)),"",IF(OR('A2'!W14="M",'A2'!W15="M"),"M",IF(AND('A2'!W14='A2'!W15,OR('A2'!W14="X",'A2'!W14="W",'A2'!W14="Z")),UPPER('A2'!W14),"")))</f>
        <v/>
      </c>
      <c r="J299" s="214" t="s">
        <v>860</v>
      </c>
      <c r="K299" s="213">
        <f>IF(AND(ISBLANK('A2'!V16),$L$299&lt;&gt;"Z"),"",'A2'!V16)</f>
        <v>0</v>
      </c>
      <c r="L299" s="213" t="str">
        <f>IF(ISBLANK('A2'!W16),"",'A2'!W16)</f>
        <v/>
      </c>
      <c r="M299" s="133" t="str">
        <f t="shared" ref="M299:M343" si="11">IF(AND(ISNUMBER(H299),ISNUMBER(K299)),IF(OR(ROUND(H299,0)&lt;&gt;ROUND(K299,0),I299&lt;&gt;L299),"Check","OK"),IF(OR(AND(H299&lt;&gt;K299,I299&lt;&gt;"Z",L299&lt;&gt;"Z"),I299&lt;&gt;L299),"Check","OK"))</f>
        <v>OK</v>
      </c>
      <c r="N299" s="134"/>
    </row>
    <row r="300" spans="1:14" x14ac:dyDescent="0.25">
      <c r="A300" s="210" t="s">
        <v>796</v>
      </c>
      <c r="B300" s="211" t="s">
        <v>1392</v>
      </c>
      <c r="C300" s="212" t="s">
        <v>167</v>
      </c>
      <c r="D300" s="215" t="s">
        <v>1393</v>
      </c>
      <c r="E300" s="212" t="s">
        <v>860</v>
      </c>
      <c r="F300" s="212" t="s">
        <v>167</v>
      </c>
      <c r="G300" s="215" t="s">
        <v>1087</v>
      </c>
      <c r="H300" s="213">
        <f>IF(OR(AND('A2'!V17="",'A2'!W17=""),AND('A2'!V18="",'A2'!W18=""),AND('A2'!W17="X",'A2'!W18="X"),OR('A2'!W17="M",'A2'!W18="M")),"",SUM('A2'!V17,'A2'!V18))</f>
        <v>0</v>
      </c>
      <c r="I300" s="213" t="str">
        <f>IF(AND(AND('A2'!W17="X",'A2'!W18="X"),SUM('A2'!V17,'A2'!V18)=0,ISNUMBER('A2'!V19)),"",IF(OR('A2'!W17="M",'A2'!W18="M"),"M",IF(AND('A2'!W17='A2'!W18,OR('A2'!W17="X",'A2'!W17="W",'A2'!W17="Z")),UPPER('A2'!W17),"")))</f>
        <v/>
      </c>
      <c r="J300" s="214" t="s">
        <v>860</v>
      </c>
      <c r="K300" s="213">
        <f>IF(AND(ISBLANK('A2'!V19),$L$300&lt;&gt;"Z"),"",'A2'!V19)</f>
        <v>0</v>
      </c>
      <c r="L300" s="213" t="str">
        <f>IF(ISBLANK('A2'!W19),"",'A2'!W19)</f>
        <v/>
      </c>
      <c r="M300" s="133" t="str">
        <f t="shared" si="11"/>
        <v>OK</v>
      </c>
      <c r="N300" s="134"/>
    </row>
    <row r="301" spans="1:14" x14ac:dyDescent="0.25">
      <c r="A301" s="210" t="s">
        <v>796</v>
      </c>
      <c r="B301" s="211" t="s">
        <v>1394</v>
      </c>
      <c r="C301" s="212" t="s">
        <v>167</v>
      </c>
      <c r="D301" s="215" t="s">
        <v>1395</v>
      </c>
      <c r="E301" s="212" t="s">
        <v>860</v>
      </c>
      <c r="F301" s="212" t="s">
        <v>167</v>
      </c>
      <c r="G301" s="215" t="s">
        <v>841</v>
      </c>
      <c r="H301" s="213">
        <f>IF(OR(AND('A2'!V14="",'A2'!W14=""),AND('A2'!V17="",'A2'!W17=""),AND('A2'!W14="X",'A2'!W17="X"),OR('A2'!W14="M",'A2'!W17="M")),"",SUM('A2'!V14,'A2'!V17))</f>
        <v>0</v>
      </c>
      <c r="I301" s="213" t="str">
        <f>IF(AND(AND('A2'!W14="X",'A2'!W17="X"),SUM('A2'!V14,'A2'!V17)=0,ISNUMBER('A2'!V20)),"",IF(OR('A2'!W14="M",'A2'!W17="M"),"M",IF(AND('A2'!W14='A2'!W17,OR('A2'!W14="X",'A2'!W14="W",'A2'!W14="Z")),UPPER('A2'!W14),"")))</f>
        <v/>
      </c>
      <c r="J301" s="214" t="s">
        <v>860</v>
      </c>
      <c r="K301" s="213">
        <f>IF(AND(ISBLANK('A2'!V20),$L$301&lt;&gt;"Z"),"",'A2'!V20)</f>
        <v>0</v>
      </c>
      <c r="L301" s="213" t="str">
        <f>IF(ISBLANK('A2'!W20),"",'A2'!W20)</f>
        <v/>
      </c>
      <c r="M301" s="133" t="str">
        <f t="shared" si="11"/>
        <v>OK</v>
      </c>
      <c r="N301" s="134"/>
    </row>
    <row r="302" spans="1:14" x14ac:dyDescent="0.25">
      <c r="A302" s="210" t="s">
        <v>796</v>
      </c>
      <c r="B302" s="211" t="s">
        <v>1396</v>
      </c>
      <c r="C302" s="212" t="s">
        <v>167</v>
      </c>
      <c r="D302" s="215" t="s">
        <v>1397</v>
      </c>
      <c r="E302" s="212" t="s">
        <v>860</v>
      </c>
      <c r="F302" s="212" t="s">
        <v>167</v>
      </c>
      <c r="G302" s="215" t="s">
        <v>820</v>
      </c>
      <c r="H302" s="213">
        <f>IF(OR(AND('A2'!V15="",'A2'!W15=""),AND('A2'!V18="",'A2'!W18=""),AND('A2'!W15="X",'A2'!W18="X"),OR('A2'!W15="M",'A2'!W18="M")),"",SUM('A2'!V15,'A2'!V18))</f>
        <v>0</v>
      </c>
      <c r="I302" s="213" t="str">
        <f>IF(AND(AND('A2'!W15="X",'A2'!W18="X"),SUM('A2'!V15,'A2'!V18)=0,ISNUMBER('A2'!V21)),"",IF(OR('A2'!W15="M",'A2'!W18="M"),"M",IF(AND('A2'!W15='A2'!W18,OR('A2'!W15="X",'A2'!W15="W",'A2'!W15="Z")),UPPER('A2'!W15),"")))</f>
        <v/>
      </c>
      <c r="J302" s="214" t="s">
        <v>860</v>
      </c>
      <c r="K302" s="213">
        <f>IF(AND(ISBLANK('A2'!V21),$L$302&lt;&gt;"Z"),"",'A2'!V21)</f>
        <v>0</v>
      </c>
      <c r="L302" s="213" t="str">
        <f>IF(ISBLANK('A2'!W21),"",'A2'!W21)</f>
        <v/>
      </c>
      <c r="M302" s="133" t="str">
        <f t="shared" si="11"/>
        <v>OK</v>
      </c>
      <c r="N302" s="134"/>
    </row>
    <row r="303" spans="1:14" x14ac:dyDescent="0.25">
      <c r="A303" s="210" t="s">
        <v>796</v>
      </c>
      <c r="B303" s="211" t="s">
        <v>1398</v>
      </c>
      <c r="C303" s="212" t="s">
        <v>167</v>
      </c>
      <c r="D303" s="215" t="s">
        <v>1399</v>
      </c>
      <c r="E303" s="212" t="s">
        <v>860</v>
      </c>
      <c r="F303" s="212" t="s">
        <v>167</v>
      </c>
      <c r="G303" s="215" t="s">
        <v>799</v>
      </c>
      <c r="H303" s="213">
        <f>IF(OR(AND('A2'!V16="",'A2'!W16=""),AND('A2'!V19="",'A2'!W19=""),AND('A2'!W16="X",'A2'!W19="X"),OR('A2'!W16="M",'A2'!W19="M")),"",SUM('A2'!V16,'A2'!V19))</f>
        <v>0</v>
      </c>
      <c r="I303" s="213" t="str">
        <f>IF(AND(AND('A2'!W16="X",'A2'!W19="X"),SUM('A2'!V16,'A2'!V19)=0,ISNUMBER('A2'!V22)),"",IF(OR('A2'!W16="M",'A2'!W19="M"),"M",IF(AND('A2'!W16='A2'!W19,OR('A2'!W16="X",'A2'!W16="W",'A2'!W16="Z")),UPPER('A2'!W16),"")))</f>
        <v/>
      </c>
      <c r="J303" s="214" t="s">
        <v>860</v>
      </c>
      <c r="K303" s="213">
        <f>IF(AND(ISBLANK('A2'!V22),$L$303&lt;&gt;"Z"),"",'A2'!V22)</f>
        <v>0</v>
      </c>
      <c r="L303" s="213" t="str">
        <f>IF(ISBLANK('A2'!W22),"",'A2'!W22)</f>
        <v/>
      </c>
      <c r="M303" s="133" t="str">
        <f t="shared" si="11"/>
        <v>OK</v>
      </c>
      <c r="N303" s="134"/>
    </row>
    <row r="304" spans="1:14" x14ac:dyDescent="0.25">
      <c r="A304" s="210" t="s">
        <v>796</v>
      </c>
      <c r="B304" s="211" t="s">
        <v>1400</v>
      </c>
      <c r="C304" s="212" t="s">
        <v>167</v>
      </c>
      <c r="D304" s="215" t="s">
        <v>1401</v>
      </c>
      <c r="E304" s="212" t="s">
        <v>860</v>
      </c>
      <c r="F304" s="212" t="s">
        <v>167</v>
      </c>
      <c r="G304" s="215" t="s">
        <v>70</v>
      </c>
      <c r="H304" s="213">
        <f>IF(OR(AND('A2'!Y14="",'A2'!Z14=""),AND('A2'!Y15="",'A2'!Z15=""),AND('A2'!Z14="X",'A2'!Z15="X"),OR('A2'!Z14="M",'A2'!Z15="M")),"",SUM('A2'!Y14,'A2'!Y15))</f>
        <v>0</v>
      </c>
      <c r="I304" s="213" t="str">
        <f>IF(AND(AND('A2'!Z14="X",'A2'!Z15="X"),SUM('A2'!Y14,'A2'!Y15)=0,ISNUMBER('A2'!Y16)),"",IF(OR('A2'!Z14="M",'A2'!Z15="M"),"M",IF(AND('A2'!Z14='A2'!Z15,OR('A2'!Z14="X",'A2'!Z14="W",'A2'!Z14="Z")),UPPER('A2'!Z14),"")))</f>
        <v/>
      </c>
      <c r="J304" s="214" t="s">
        <v>860</v>
      </c>
      <c r="K304" s="213">
        <f>IF(AND(ISBLANK('A2'!Y16),$L$304&lt;&gt;"Z"),"",'A2'!Y16)</f>
        <v>0</v>
      </c>
      <c r="L304" s="213" t="str">
        <f>IF(ISBLANK('A2'!Z16),"",'A2'!Z16)</f>
        <v/>
      </c>
      <c r="M304" s="133" t="str">
        <f t="shared" si="11"/>
        <v>OK</v>
      </c>
      <c r="N304" s="134"/>
    </row>
    <row r="305" spans="1:14" x14ac:dyDescent="0.25">
      <c r="A305" s="210" t="s">
        <v>796</v>
      </c>
      <c r="B305" s="211" t="s">
        <v>1402</v>
      </c>
      <c r="C305" s="212" t="s">
        <v>167</v>
      </c>
      <c r="D305" s="215" t="s">
        <v>1403</v>
      </c>
      <c r="E305" s="212" t="s">
        <v>860</v>
      </c>
      <c r="F305" s="212" t="s">
        <v>167</v>
      </c>
      <c r="G305" s="215" t="s">
        <v>73</v>
      </c>
      <c r="H305" s="213">
        <f>IF(OR(AND('A2'!Y17="",'A2'!Z17=""),AND('A2'!Y18="",'A2'!Z18=""),AND('A2'!Z17="X",'A2'!Z18="X"),OR('A2'!Z17="M",'A2'!Z18="M")),"",SUM('A2'!Y17,'A2'!Y18))</f>
        <v>0</v>
      </c>
      <c r="I305" s="213" t="str">
        <f>IF(AND(AND('A2'!Z17="X",'A2'!Z18="X"),SUM('A2'!Y17,'A2'!Y18)=0,ISNUMBER('A2'!Y19)),"",IF(OR('A2'!Z17="M",'A2'!Z18="M"),"M",IF(AND('A2'!Z17='A2'!Z18,OR('A2'!Z17="X",'A2'!Z17="W",'A2'!Z17="Z")),UPPER('A2'!Z17),"")))</f>
        <v/>
      </c>
      <c r="J305" s="214" t="s">
        <v>860</v>
      </c>
      <c r="K305" s="213">
        <f>IF(AND(ISBLANK('A2'!Y19),$L$305&lt;&gt;"Z"),"",'A2'!Y19)</f>
        <v>0</v>
      </c>
      <c r="L305" s="213" t="str">
        <f>IF(ISBLANK('A2'!Z19),"",'A2'!Z19)</f>
        <v/>
      </c>
      <c r="M305" s="133" t="str">
        <f t="shared" si="11"/>
        <v>OK</v>
      </c>
      <c r="N305" s="134"/>
    </row>
    <row r="306" spans="1:14" x14ac:dyDescent="0.25">
      <c r="A306" s="210" t="s">
        <v>796</v>
      </c>
      <c r="B306" s="211" t="s">
        <v>1404</v>
      </c>
      <c r="C306" s="212" t="s">
        <v>167</v>
      </c>
      <c r="D306" s="215" t="s">
        <v>1405</v>
      </c>
      <c r="E306" s="212" t="s">
        <v>860</v>
      </c>
      <c r="F306" s="212" t="s">
        <v>167</v>
      </c>
      <c r="G306" s="215" t="s">
        <v>74</v>
      </c>
      <c r="H306" s="213">
        <f>IF(OR(AND('A2'!Y14="",'A2'!Z14=""),AND('A2'!Y17="",'A2'!Z17=""),AND('A2'!Z14="X",'A2'!Z17="X"),OR('A2'!Z14="M",'A2'!Z17="M")),"",SUM('A2'!Y14,'A2'!Y17))</f>
        <v>0</v>
      </c>
      <c r="I306" s="213" t="str">
        <f>IF(AND(AND('A2'!Z14="X",'A2'!Z17="X"),SUM('A2'!Y14,'A2'!Y17)=0,ISNUMBER('A2'!Y20)),"",IF(OR('A2'!Z14="M",'A2'!Z17="M"),"M",IF(AND('A2'!Z14='A2'!Z17,OR('A2'!Z14="X",'A2'!Z14="W",'A2'!Z14="Z")),UPPER('A2'!Z14),"")))</f>
        <v/>
      </c>
      <c r="J306" s="214" t="s">
        <v>860</v>
      </c>
      <c r="K306" s="213">
        <f>IF(AND(ISBLANK('A2'!Y20),$L$306&lt;&gt;"Z"),"",'A2'!Y20)</f>
        <v>0</v>
      </c>
      <c r="L306" s="213" t="str">
        <f>IF(ISBLANK('A2'!Z20),"",'A2'!Z20)</f>
        <v/>
      </c>
      <c r="M306" s="133" t="str">
        <f t="shared" si="11"/>
        <v>OK</v>
      </c>
      <c r="N306" s="134"/>
    </row>
    <row r="307" spans="1:14" x14ac:dyDescent="0.25">
      <c r="A307" s="210" t="s">
        <v>796</v>
      </c>
      <c r="B307" s="211" t="s">
        <v>1406</v>
      </c>
      <c r="C307" s="212" t="s">
        <v>167</v>
      </c>
      <c r="D307" s="215" t="s">
        <v>1407</v>
      </c>
      <c r="E307" s="212" t="s">
        <v>860</v>
      </c>
      <c r="F307" s="212" t="s">
        <v>167</v>
      </c>
      <c r="G307" s="215" t="s">
        <v>75</v>
      </c>
      <c r="H307" s="213">
        <f>IF(OR(AND('A2'!Y15="",'A2'!Z15=""),AND('A2'!Y18="",'A2'!Z18=""),AND('A2'!Z15="X",'A2'!Z18="X"),OR('A2'!Z15="M",'A2'!Z18="M")),"",SUM('A2'!Y15,'A2'!Y18))</f>
        <v>0</v>
      </c>
      <c r="I307" s="213" t="str">
        <f>IF(AND(AND('A2'!Z15="X",'A2'!Z18="X"),SUM('A2'!Y15,'A2'!Y18)=0,ISNUMBER('A2'!Y21)),"",IF(OR('A2'!Z15="M",'A2'!Z18="M"),"M",IF(AND('A2'!Z15='A2'!Z18,OR('A2'!Z15="X",'A2'!Z15="W",'A2'!Z15="Z")),UPPER('A2'!Z15),"")))</f>
        <v/>
      </c>
      <c r="J307" s="214" t="s">
        <v>860</v>
      </c>
      <c r="K307" s="213">
        <f>IF(AND(ISBLANK('A2'!Y21),$L$307&lt;&gt;"Z"),"",'A2'!Y21)</f>
        <v>0</v>
      </c>
      <c r="L307" s="213" t="str">
        <f>IF(ISBLANK('A2'!Z21),"",'A2'!Z21)</f>
        <v/>
      </c>
      <c r="M307" s="133" t="str">
        <f t="shared" si="11"/>
        <v>OK</v>
      </c>
      <c r="N307" s="134"/>
    </row>
    <row r="308" spans="1:14" x14ac:dyDescent="0.25">
      <c r="A308" s="210" t="s">
        <v>796</v>
      </c>
      <c r="B308" s="211" t="s">
        <v>1408</v>
      </c>
      <c r="C308" s="212" t="s">
        <v>167</v>
      </c>
      <c r="D308" s="215" t="s">
        <v>1409</v>
      </c>
      <c r="E308" s="212" t="s">
        <v>860</v>
      </c>
      <c r="F308" s="212" t="s">
        <v>167</v>
      </c>
      <c r="G308" s="215" t="s">
        <v>76</v>
      </c>
      <c r="H308" s="213">
        <f>IF(OR(AND('A2'!Y16="",'A2'!Z16=""),AND('A2'!Y19="",'A2'!Z19=""),AND('A2'!Z16="X",'A2'!Z19="X"),OR('A2'!Z16="M",'A2'!Z19="M")),"",SUM('A2'!Y16,'A2'!Y19))</f>
        <v>0</v>
      </c>
      <c r="I308" s="213" t="str">
        <f>IF(AND(AND('A2'!Z16="X",'A2'!Z19="X"),SUM('A2'!Y16,'A2'!Y19)=0,ISNUMBER('A2'!Y22)),"",IF(OR('A2'!Z16="M",'A2'!Z19="M"),"M",IF(AND('A2'!Z16='A2'!Z19,OR('A2'!Z16="X",'A2'!Z16="W",'A2'!Z16="Z")),UPPER('A2'!Z16),"")))</f>
        <v/>
      </c>
      <c r="J308" s="214" t="s">
        <v>860</v>
      </c>
      <c r="K308" s="213">
        <f>IF(AND(ISBLANK('A2'!Y22),$L$308&lt;&gt;"Z"),"",'A2'!Y22)</f>
        <v>0</v>
      </c>
      <c r="L308" s="213" t="str">
        <f>IF(ISBLANK('A2'!Z22),"",'A2'!Z22)</f>
        <v/>
      </c>
      <c r="M308" s="133" t="str">
        <f t="shared" si="11"/>
        <v>OK</v>
      </c>
      <c r="N308" s="134"/>
    </row>
    <row r="309" spans="1:14" x14ac:dyDescent="0.25">
      <c r="A309" s="210" t="s">
        <v>796</v>
      </c>
      <c r="B309" s="211" t="s">
        <v>1410</v>
      </c>
      <c r="C309" s="212" t="s">
        <v>167</v>
      </c>
      <c r="D309" s="215" t="s">
        <v>1411</v>
      </c>
      <c r="E309" s="212" t="s">
        <v>860</v>
      </c>
      <c r="F309" s="212" t="s">
        <v>167</v>
      </c>
      <c r="G309" s="215" t="s">
        <v>1101</v>
      </c>
      <c r="H309" s="213">
        <f>IF(OR(EXACT('A2'!V14,'A2'!W14),EXACT('A2'!Y14,'A2'!Z14),AND('A2'!W14="X",'A2'!Z14="X"),OR('A2'!W14="M",'A2'!Z14="M")),"",SUM('A2'!V14,'A2'!Y14))</f>
        <v>0</v>
      </c>
      <c r="I309" s="213" t="str">
        <f>IF(AND(AND('A2'!W14="X",'A2'!Z14="X"),SUM('A2'!V14,'A2'!Y14)=0,ISNUMBER('A2'!AB14)),"",IF(OR('A2'!W14="M",'A2'!Z14="M"),"M",IF(AND('A2'!W14='A2'!Z14,OR('A2'!W14="X",'A2'!W14="W",'A2'!W14="Z")),UPPER('A2'!W14),"")))</f>
        <v/>
      </c>
      <c r="J309" s="214" t="s">
        <v>860</v>
      </c>
      <c r="K309" s="213">
        <f>IF(AND(ISBLANK('A2'!AB14),$L$309&lt;&gt;"Z"),"",'A2'!AB14)</f>
        <v>0</v>
      </c>
      <c r="L309" s="213" t="str">
        <f>IF(ISBLANK('A2'!AC14),"",'A2'!AC14)</f>
        <v/>
      </c>
      <c r="M309" s="133" t="str">
        <f t="shared" si="11"/>
        <v>OK</v>
      </c>
      <c r="N309" s="134"/>
    </row>
    <row r="310" spans="1:14" x14ac:dyDescent="0.25">
      <c r="A310" s="210" t="s">
        <v>796</v>
      </c>
      <c r="B310" s="211" t="s">
        <v>1412</v>
      </c>
      <c r="C310" s="212" t="s">
        <v>167</v>
      </c>
      <c r="D310" s="215" t="s">
        <v>1413</v>
      </c>
      <c r="E310" s="212" t="s">
        <v>860</v>
      </c>
      <c r="F310" s="212" t="s">
        <v>167</v>
      </c>
      <c r="G310" s="215" t="s">
        <v>1103</v>
      </c>
      <c r="H310" s="213">
        <f>IF(OR(EXACT('A2'!V15,'A2'!W15),EXACT('A2'!Y15,'A2'!Z15),AND('A2'!W15="X",'A2'!Z15="X"),OR('A2'!W15="M",'A2'!Z15="M")),"",SUM('A2'!V15,'A2'!Y15))</f>
        <v>0</v>
      </c>
      <c r="I310" s="213" t="str">
        <f>IF(AND(AND('A2'!W15="X",'A2'!Z15="X"),SUM('A2'!V15,'A2'!Y15)=0,ISNUMBER('A2'!AB15)),"",IF(OR('A2'!W15="M",'A2'!Z15="M"),"M",IF(AND('A2'!W15='A2'!Z15,OR('A2'!W15="X",'A2'!W15="W",'A2'!W15="Z")),UPPER('A2'!W15),"")))</f>
        <v/>
      </c>
      <c r="J310" s="214" t="s">
        <v>860</v>
      </c>
      <c r="K310" s="213">
        <f>IF(AND(ISBLANK('A2'!AB15),$L$310&lt;&gt;"Z"),"",'A2'!AB15)</f>
        <v>0</v>
      </c>
      <c r="L310" s="213" t="str">
        <f>IF(ISBLANK('A2'!AC15),"",'A2'!AC15)</f>
        <v/>
      </c>
      <c r="M310" s="133" t="str">
        <f t="shared" si="11"/>
        <v>OK</v>
      </c>
      <c r="N310" s="134"/>
    </row>
    <row r="311" spans="1:14" x14ac:dyDescent="0.25">
      <c r="A311" s="210" t="s">
        <v>796</v>
      </c>
      <c r="B311" s="211" t="s">
        <v>1414</v>
      </c>
      <c r="C311" s="212" t="s">
        <v>167</v>
      </c>
      <c r="D311" s="215" t="s">
        <v>1415</v>
      </c>
      <c r="E311" s="212" t="s">
        <v>860</v>
      </c>
      <c r="F311" s="212" t="s">
        <v>167</v>
      </c>
      <c r="G311" s="215" t="s">
        <v>1105</v>
      </c>
      <c r="H311" s="213">
        <f>IF(OR(AND('A2'!AB14="",'A2'!AC14=""),AND('A2'!AB15="",'A2'!AC15=""),AND('A2'!AC14="X",'A2'!AC15="X"),OR('A2'!AC14="M",'A2'!AC15="M")),"",SUM('A2'!AB14,'A2'!AB15))</f>
        <v>0</v>
      </c>
      <c r="I311" s="213" t="str">
        <f>IF(AND(AND('A2'!AC14="X",'A2'!AC15="X"),SUM('A2'!AB14,'A2'!AB15)=0,ISNUMBER('A2'!AB16)),"",IF(OR('A2'!AC14="M",'A2'!AC15="M"),"M",IF(AND('A2'!AC14='A2'!AC15,OR('A2'!AC14="X",'A2'!AC14="W",'A2'!AC14="Z")),UPPER('A2'!AC14),"")))</f>
        <v/>
      </c>
      <c r="J311" s="214" t="s">
        <v>860</v>
      </c>
      <c r="K311" s="213">
        <f>IF(AND(ISBLANK('A2'!AB16),$L$311&lt;&gt;"Z"),"",'A2'!AB16)</f>
        <v>0</v>
      </c>
      <c r="L311" s="213" t="str">
        <f>IF(ISBLANK('A2'!AC16),"",'A2'!AC16)</f>
        <v/>
      </c>
      <c r="M311" s="133" t="str">
        <f t="shared" si="11"/>
        <v>OK</v>
      </c>
      <c r="N311" s="134"/>
    </row>
    <row r="312" spans="1:14" x14ac:dyDescent="0.25">
      <c r="A312" s="210" t="s">
        <v>796</v>
      </c>
      <c r="B312" s="211" t="s">
        <v>1416</v>
      </c>
      <c r="C312" s="212" t="s">
        <v>167</v>
      </c>
      <c r="D312" s="215" t="s">
        <v>1417</v>
      </c>
      <c r="E312" s="212" t="s">
        <v>860</v>
      </c>
      <c r="F312" s="212" t="s">
        <v>167</v>
      </c>
      <c r="G312" s="215" t="s">
        <v>1107</v>
      </c>
      <c r="H312" s="213">
        <f>IF(OR(EXACT('A2'!V17,'A2'!W17),EXACT('A2'!Y17,'A2'!Z17),AND('A2'!W17="X",'A2'!Z17="X"),OR('A2'!W17="M",'A2'!Z17="M")),"",SUM('A2'!V17,'A2'!Y17))</f>
        <v>0</v>
      </c>
      <c r="I312" s="213" t="str">
        <f>IF(AND(AND('A2'!W17="X",'A2'!Z17="X"),SUM('A2'!V17,'A2'!Y17)=0,ISNUMBER('A2'!AB17)),"",IF(OR('A2'!W17="M",'A2'!Z17="M"),"M",IF(AND('A2'!W17='A2'!Z17,OR('A2'!W17="X",'A2'!W17="W",'A2'!W17="Z")),UPPER('A2'!W17),"")))</f>
        <v/>
      </c>
      <c r="J312" s="214" t="s">
        <v>860</v>
      </c>
      <c r="K312" s="213">
        <f>IF(AND(ISBLANK('A2'!AB17),$L$312&lt;&gt;"Z"),"",'A2'!AB17)</f>
        <v>0</v>
      </c>
      <c r="L312" s="213" t="str">
        <f>IF(ISBLANK('A2'!AC17),"",'A2'!AC17)</f>
        <v/>
      </c>
      <c r="M312" s="133" t="str">
        <f t="shared" si="11"/>
        <v>OK</v>
      </c>
      <c r="N312" s="134"/>
    </row>
    <row r="313" spans="1:14" x14ac:dyDescent="0.25">
      <c r="A313" s="210" t="s">
        <v>796</v>
      </c>
      <c r="B313" s="211" t="s">
        <v>1418</v>
      </c>
      <c r="C313" s="212" t="s">
        <v>167</v>
      </c>
      <c r="D313" s="215" t="s">
        <v>1419</v>
      </c>
      <c r="E313" s="212" t="s">
        <v>860</v>
      </c>
      <c r="F313" s="212" t="s">
        <v>167</v>
      </c>
      <c r="G313" s="215" t="s">
        <v>1109</v>
      </c>
      <c r="H313" s="213">
        <f>IF(OR(EXACT('A2'!V18,'A2'!W18),EXACT('A2'!Y18,'A2'!Z18),AND('A2'!W18="X",'A2'!Z18="X"),OR('A2'!W18="M",'A2'!Z18="M")),"",SUM('A2'!V18,'A2'!Y18))</f>
        <v>0</v>
      </c>
      <c r="I313" s="213" t="str">
        <f>IF(AND(AND('A2'!W18="X",'A2'!Z18="X"),SUM('A2'!V18,'A2'!Y18)=0,ISNUMBER('A2'!AB18)),"",IF(OR('A2'!W18="M",'A2'!Z18="M"),"M",IF(AND('A2'!W18='A2'!Z18,OR('A2'!W18="X",'A2'!W18="W",'A2'!W18="Z")),UPPER('A2'!W18),"")))</f>
        <v/>
      </c>
      <c r="J313" s="214" t="s">
        <v>860</v>
      </c>
      <c r="K313" s="213">
        <f>IF(AND(ISBLANK('A2'!AB18),$L$313&lt;&gt;"Z"),"",'A2'!AB18)</f>
        <v>0</v>
      </c>
      <c r="L313" s="213" t="str">
        <f>IF(ISBLANK('A2'!AC18),"",'A2'!AC18)</f>
        <v/>
      </c>
      <c r="M313" s="133" t="str">
        <f t="shared" si="11"/>
        <v>OK</v>
      </c>
      <c r="N313" s="134"/>
    </row>
    <row r="314" spans="1:14" x14ac:dyDescent="0.25">
      <c r="A314" s="210" t="s">
        <v>796</v>
      </c>
      <c r="B314" s="211" t="s">
        <v>1420</v>
      </c>
      <c r="C314" s="212" t="s">
        <v>167</v>
      </c>
      <c r="D314" s="215" t="s">
        <v>1421</v>
      </c>
      <c r="E314" s="212" t="s">
        <v>860</v>
      </c>
      <c r="F314" s="212" t="s">
        <v>167</v>
      </c>
      <c r="G314" s="215" t="s">
        <v>1111</v>
      </c>
      <c r="H314" s="213">
        <f>IF(OR(AND('A2'!AB17="",'A2'!AC17=""),AND('A2'!AB18="",'A2'!AC18=""),AND('A2'!AC17="X",'A2'!AC18="X"),OR('A2'!AC17="M",'A2'!AC18="M")),"",SUM('A2'!AB17,'A2'!AB18))</f>
        <v>0</v>
      </c>
      <c r="I314" s="213" t="str">
        <f>IF(AND(AND('A2'!AC17="X",'A2'!AC18="X"),SUM('A2'!AB17,'A2'!AB18)=0,ISNUMBER('A2'!AB19)),"",IF(OR('A2'!AC17="M",'A2'!AC18="M"),"M",IF(AND('A2'!AC17='A2'!AC18,OR('A2'!AC17="X",'A2'!AC17="W",'A2'!AC17="Z")),UPPER('A2'!AC17),"")))</f>
        <v/>
      </c>
      <c r="J314" s="214" t="s">
        <v>860</v>
      </c>
      <c r="K314" s="213">
        <f>IF(AND(ISBLANK('A2'!AB19),$L$314&lt;&gt;"Z"),"",'A2'!AB19)</f>
        <v>0</v>
      </c>
      <c r="L314" s="213" t="str">
        <f>IF(ISBLANK('A2'!AC19),"",'A2'!AC19)</f>
        <v/>
      </c>
      <c r="M314" s="133" t="str">
        <f t="shared" si="11"/>
        <v>OK</v>
      </c>
      <c r="N314" s="134"/>
    </row>
    <row r="315" spans="1:14" x14ac:dyDescent="0.25">
      <c r="A315" s="210" t="s">
        <v>796</v>
      </c>
      <c r="B315" s="211" t="s">
        <v>1422</v>
      </c>
      <c r="C315" s="212" t="s">
        <v>167</v>
      </c>
      <c r="D315" s="215" t="s">
        <v>1423</v>
      </c>
      <c r="E315" s="212" t="s">
        <v>860</v>
      </c>
      <c r="F315" s="212" t="s">
        <v>167</v>
      </c>
      <c r="G315" s="215" t="s">
        <v>839</v>
      </c>
      <c r="H315" s="213">
        <f>IF(OR(AND('A2'!AB14="",'A2'!AC14=""),AND('A2'!AB17="",'A2'!AC17=""),AND('A2'!AC14="X",'A2'!AC17="X"),OR('A2'!AC14="M",'A2'!AC17="M")),"",SUM('A2'!AB14,'A2'!AB17))</f>
        <v>0</v>
      </c>
      <c r="I315" s="213" t="str">
        <f>IF(AND(AND('A2'!AC14="X",'A2'!AC17="X"),SUM('A2'!AB14,'A2'!AB17)=0,ISNUMBER('A2'!AB20)),"",IF(OR('A2'!AC14="M",'A2'!AC17="M"),"M",IF(AND('A2'!AC14='A2'!AC17,OR('A2'!AC14="X",'A2'!AC14="W",'A2'!AC14="Z")),UPPER('A2'!AC14),"")))</f>
        <v/>
      </c>
      <c r="J315" s="214" t="s">
        <v>860</v>
      </c>
      <c r="K315" s="213">
        <f>IF(AND(ISBLANK('A2'!AB20),$L$315&lt;&gt;"Z"),"",'A2'!AB20)</f>
        <v>0</v>
      </c>
      <c r="L315" s="213" t="str">
        <f>IF(ISBLANK('A2'!AC20),"",'A2'!AC20)</f>
        <v/>
      </c>
      <c r="M315" s="133" t="str">
        <f t="shared" si="11"/>
        <v>OK</v>
      </c>
      <c r="N315" s="134"/>
    </row>
    <row r="316" spans="1:14" x14ac:dyDescent="0.25">
      <c r="A316" s="210" t="s">
        <v>796</v>
      </c>
      <c r="B316" s="211" t="s">
        <v>1424</v>
      </c>
      <c r="C316" s="212" t="s">
        <v>167</v>
      </c>
      <c r="D316" s="215" t="s">
        <v>1425</v>
      </c>
      <c r="E316" s="212" t="s">
        <v>860</v>
      </c>
      <c r="F316" s="212" t="s">
        <v>167</v>
      </c>
      <c r="G316" s="215" t="s">
        <v>818</v>
      </c>
      <c r="H316" s="213">
        <f>IF(OR(AND('A2'!AB15="",'A2'!AC15=""),AND('A2'!AB18="",'A2'!AC18=""),AND('A2'!AC15="X",'A2'!AC18="X"),OR('A2'!AC15="M",'A2'!AC18="M")),"",SUM('A2'!AB15,'A2'!AB18))</f>
        <v>0</v>
      </c>
      <c r="I316" s="213" t="str">
        <f>IF(AND(AND('A2'!AC15="X",'A2'!AC18="X"),SUM('A2'!AB15,'A2'!AB18)=0,ISNUMBER('A2'!AB21)),"",IF(OR('A2'!AC15="M",'A2'!AC18="M"),"M",IF(AND('A2'!AC15='A2'!AC18,OR('A2'!AC15="X",'A2'!AC15="W",'A2'!AC15="Z")),UPPER('A2'!AC15),"")))</f>
        <v/>
      </c>
      <c r="J316" s="214" t="s">
        <v>860</v>
      </c>
      <c r="K316" s="213">
        <f>IF(AND(ISBLANK('A2'!AB21),$L$316&lt;&gt;"Z"),"",'A2'!AB21)</f>
        <v>0</v>
      </c>
      <c r="L316" s="213" t="str">
        <f>IF(ISBLANK('A2'!AC21),"",'A2'!AC21)</f>
        <v/>
      </c>
      <c r="M316" s="133" t="str">
        <f t="shared" si="11"/>
        <v>OK</v>
      </c>
      <c r="N316" s="134"/>
    </row>
    <row r="317" spans="1:14" x14ac:dyDescent="0.25">
      <c r="A317" s="210" t="s">
        <v>796</v>
      </c>
      <c r="B317" s="211" t="s">
        <v>1426</v>
      </c>
      <c r="C317" s="212" t="s">
        <v>167</v>
      </c>
      <c r="D317" s="215" t="s">
        <v>1427</v>
      </c>
      <c r="E317" s="212" t="s">
        <v>860</v>
      </c>
      <c r="F317" s="212" t="s">
        <v>167</v>
      </c>
      <c r="G317" s="215" t="s">
        <v>797</v>
      </c>
      <c r="H317" s="213">
        <f>IF(OR(AND('A2'!AB16="",'A2'!AC16=""),AND('A2'!AB19="",'A2'!AC19=""),AND('A2'!AC16="X",'A2'!AC19="X"),OR('A2'!AC16="M",'A2'!AC19="M")),"",SUM('A2'!AB16,'A2'!AB19))</f>
        <v>0</v>
      </c>
      <c r="I317" s="213" t="str">
        <f>IF(AND(AND('A2'!AC16="X",'A2'!AC19="X"),SUM('A2'!AB16,'A2'!AB19)=0,ISNUMBER('A2'!AB22)),"",IF(OR('A2'!AC16="M",'A2'!AC19="M"),"M",IF(AND('A2'!AC16='A2'!AC19,OR('A2'!AC16="X",'A2'!AC16="W",'A2'!AC16="Z")),UPPER('A2'!AC16),"")))</f>
        <v/>
      </c>
      <c r="J317" s="214" t="s">
        <v>860</v>
      </c>
      <c r="K317" s="213">
        <f>IF(AND(ISBLANK('A2'!AB22),$L$317&lt;&gt;"Z"),"",'A2'!AB22)</f>
        <v>0</v>
      </c>
      <c r="L317" s="213" t="str">
        <f>IF(ISBLANK('A2'!AC22),"",'A2'!AC22)</f>
        <v/>
      </c>
      <c r="M317" s="133" t="str">
        <f t="shared" si="11"/>
        <v>OK</v>
      </c>
      <c r="N317" s="134"/>
    </row>
    <row r="318" spans="1:14" x14ac:dyDescent="0.25">
      <c r="A318" s="210" t="s">
        <v>796</v>
      </c>
      <c r="B318" s="211" t="s">
        <v>1428</v>
      </c>
      <c r="C318" s="212" t="s">
        <v>167</v>
      </c>
      <c r="D318" s="215" t="s">
        <v>1429</v>
      </c>
      <c r="E318" s="212" t="s">
        <v>860</v>
      </c>
      <c r="F318" s="212" t="s">
        <v>167</v>
      </c>
      <c r="G318" s="215" t="s">
        <v>1120</v>
      </c>
      <c r="H318" s="213">
        <f>IF(OR(AND('A2'!AE14="",'A2'!AF14=""),AND('A2'!AE15="",'A2'!AF15=""),AND('A2'!AF14="X",'A2'!AF15="X"),OR('A2'!AF14="M",'A2'!AF15="M")),"",SUM('A2'!AE14,'A2'!AE15))</f>
        <v>0</v>
      </c>
      <c r="I318" s="213" t="str">
        <f>IF(AND(AND('A2'!AF14="X",'A2'!AF15="X"),SUM('A2'!AE14,'A2'!AE15)=0,ISNUMBER('A2'!AE16)),"",IF(OR('A2'!AF14="M",'A2'!AF15="M"),"M",IF(AND('A2'!AF14='A2'!AF15,OR('A2'!AF14="X",'A2'!AF14="W",'A2'!AF14="Z")),UPPER('A2'!AF14),"")))</f>
        <v/>
      </c>
      <c r="J318" s="214" t="s">
        <v>860</v>
      </c>
      <c r="K318" s="213">
        <f>IF(AND(ISBLANK('A2'!AE16),$L$318&lt;&gt;"Z"),"",'A2'!AE16)</f>
        <v>0</v>
      </c>
      <c r="L318" s="213" t="str">
        <f>IF(ISBLANK('A2'!AF16),"",'A2'!AF16)</f>
        <v/>
      </c>
      <c r="M318" s="133" t="str">
        <f t="shared" si="11"/>
        <v>OK</v>
      </c>
      <c r="N318" s="134"/>
    </row>
    <row r="319" spans="1:14" x14ac:dyDescent="0.25">
      <c r="A319" s="210" t="s">
        <v>796</v>
      </c>
      <c r="B319" s="211" t="s">
        <v>1430</v>
      </c>
      <c r="C319" s="212" t="s">
        <v>167</v>
      </c>
      <c r="D319" s="215" t="s">
        <v>1431</v>
      </c>
      <c r="E319" s="212" t="s">
        <v>860</v>
      </c>
      <c r="F319" s="212" t="s">
        <v>167</v>
      </c>
      <c r="G319" s="215" t="s">
        <v>1126</v>
      </c>
      <c r="H319" s="213">
        <f>IF(OR(AND('A2'!AE17="",'A2'!AF17=""),AND('A2'!AE18="",'A2'!AF18=""),AND('A2'!AF17="X",'A2'!AF18="X"),OR('A2'!AF17="M",'A2'!AF18="M")),"",SUM('A2'!AE17,'A2'!AE18))</f>
        <v>0</v>
      </c>
      <c r="I319" s="213" t="str">
        <f>IF(AND(AND('A2'!AF17="X",'A2'!AF18="X"),SUM('A2'!AE17,'A2'!AE18)=0,ISNUMBER('A2'!AE19)),"",IF(OR('A2'!AF17="M",'A2'!AF18="M"),"M",IF(AND('A2'!AF17='A2'!AF18,OR('A2'!AF17="X",'A2'!AF17="W",'A2'!AF17="Z")),UPPER('A2'!AF17),"")))</f>
        <v/>
      </c>
      <c r="J319" s="214" t="s">
        <v>860</v>
      </c>
      <c r="K319" s="213">
        <f>IF(AND(ISBLANK('A2'!AE19),$L$319&lt;&gt;"Z"),"",'A2'!AE19)</f>
        <v>0</v>
      </c>
      <c r="L319" s="213" t="str">
        <f>IF(ISBLANK('A2'!AF19),"",'A2'!AF19)</f>
        <v/>
      </c>
      <c r="M319" s="133" t="str">
        <f t="shared" si="11"/>
        <v>OK</v>
      </c>
      <c r="N319" s="134"/>
    </row>
    <row r="320" spans="1:14" x14ac:dyDescent="0.25">
      <c r="A320" s="210" t="s">
        <v>796</v>
      </c>
      <c r="B320" s="211" t="s">
        <v>1432</v>
      </c>
      <c r="C320" s="212" t="s">
        <v>167</v>
      </c>
      <c r="D320" s="215" t="s">
        <v>1433</v>
      </c>
      <c r="E320" s="212" t="s">
        <v>860</v>
      </c>
      <c r="F320" s="212" t="s">
        <v>167</v>
      </c>
      <c r="G320" s="215" t="s">
        <v>844</v>
      </c>
      <c r="H320" s="213">
        <f>IF(OR(AND('A2'!AE14="",'A2'!AF14=""),AND('A2'!AE17="",'A2'!AF17=""),AND('A2'!AF14="X",'A2'!AF17="X"),OR('A2'!AF14="M",'A2'!AF17="M")),"",SUM('A2'!AE14,'A2'!AE17))</f>
        <v>0</v>
      </c>
      <c r="I320" s="213" t="str">
        <f>IF(AND(AND('A2'!AF14="X",'A2'!AF17="X"),SUM('A2'!AE14,'A2'!AE17)=0,ISNUMBER('A2'!AE20)),"",IF(OR('A2'!AF14="M",'A2'!AF17="M"),"M",IF(AND('A2'!AF14='A2'!AF17,OR('A2'!AF14="X",'A2'!AF14="W",'A2'!AF14="Z")),UPPER('A2'!AF14),"")))</f>
        <v/>
      </c>
      <c r="J320" s="214" t="s">
        <v>860</v>
      </c>
      <c r="K320" s="213">
        <f>IF(AND(ISBLANK('A2'!AE20),$L$320&lt;&gt;"Z"),"",'A2'!AE20)</f>
        <v>0</v>
      </c>
      <c r="L320" s="213" t="str">
        <f>IF(ISBLANK('A2'!AF20),"",'A2'!AF20)</f>
        <v/>
      </c>
      <c r="M320" s="133" t="str">
        <f t="shared" si="11"/>
        <v>OK</v>
      </c>
      <c r="N320" s="134"/>
    </row>
    <row r="321" spans="1:14" x14ac:dyDescent="0.25">
      <c r="A321" s="210" t="s">
        <v>796</v>
      </c>
      <c r="B321" s="211" t="s">
        <v>1434</v>
      </c>
      <c r="C321" s="212" t="s">
        <v>167</v>
      </c>
      <c r="D321" s="215" t="s">
        <v>1435</v>
      </c>
      <c r="E321" s="212" t="s">
        <v>860</v>
      </c>
      <c r="F321" s="212" t="s">
        <v>167</v>
      </c>
      <c r="G321" s="215" t="s">
        <v>823</v>
      </c>
      <c r="H321" s="213">
        <f>IF(OR(AND('A2'!AE15="",'A2'!AF15=""),AND('A2'!AE18="",'A2'!AF18=""),AND('A2'!AF15="X",'A2'!AF18="X"),OR('A2'!AF15="M",'A2'!AF18="M")),"",SUM('A2'!AE15,'A2'!AE18))</f>
        <v>0</v>
      </c>
      <c r="I321" s="213" t="str">
        <f>IF(AND(AND('A2'!AF15="X",'A2'!AF18="X"),SUM('A2'!AE15,'A2'!AE18)=0,ISNUMBER('A2'!AE21)),"",IF(OR('A2'!AF15="M",'A2'!AF18="M"),"M",IF(AND('A2'!AF15='A2'!AF18,OR('A2'!AF15="X",'A2'!AF15="W",'A2'!AF15="Z")),UPPER('A2'!AF15),"")))</f>
        <v/>
      </c>
      <c r="J321" s="214" t="s">
        <v>860</v>
      </c>
      <c r="K321" s="213">
        <f>IF(AND(ISBLANK('A2'!AE21),$L$321&lt;&gt;"Z"),"",'A2'!AE21)</f>
        <v>0</v>
      </c>
      <c r="L321" s="213" t="str">
        <f>IF(ISBLANK('A2'!AF21),"",'A2'!AF21)</f>
        <v/>
      </c>
      <c r="M321" s="133" t="str">
        <f t="shared" si="11"/>
        <v>OK</v>
      </c>
      <c r="N321" s="134"/>
    </row>
    <row r="322" spans="1:14" x14ac:dyDescent="0.25">
      <c r="A322" s="210" t="s">
        <v>796</v>
      </c>
      <c r="B322" s="211" t="s">
        <v>1436</v>
      </c>
      <c r="C322" s="212" t="s">
        <v>167</v>
      </c>
      <c r="D322" s="215" t="s">
        <v>1437</v>
      </c>
      <c r="E322" s="212" t="s">
        <v>860</v>
      </c>
      <c r="F322" s="212" t="s">
        <v>167</v>
      </c>
      <c r="G322" s="215" t="s">
        <v>802</v>
      </c>
      <c r="H322" s="213">
        <f>IF(OR(AND('A2'!AE16="",'A2'!AF16=""),AND('A2'!AE19="",'A2'!AF19=""),AND('A2'!AF16="X",'A2'!AF19="X"),OR('A2'!AF16="M",'A2'!AF19="M")),"",SUM('A2'!AE16,'A2'!AE19))</f>
        <v>0</v>
      </c>
      <c r="I322" s="213" t="str">
        <f>IF(AND(AND('A2'!AF16="X",'A2'!AF19="X"),SUM('A2'!AE16,'A2'!AE19)=0,ISNUMBER('A2'!AE22)),"",IF(OR('A2'!AF16="M",'A2'!AF19="M"),"M",IF(AND('A2'!AF16='A2'!AF19,OR('A2'!AF16="X",'A2'!AF16="W",'A2'!AF16="Z")),UPPER('A2'!AF16),"")))</f>
        <v/>
      </c>
      <c r="J322" s="214" t="s">
        <v>860</v>
      </c>
      <c r="K322" s="213">
        <f>IF(AND(ISBLANK('A2'!AE22),$L$322&lt;&gt;"Z"),"",'A2'!AE22)</f>
        <v>0</v>
      </c>
      <c r="L322" s="213" t="str">
        <f>IF(ISBLANK('A2'!AF22),"",'A2'!AF22)</f>
        <v/>
      </c>
      <c r="M322" s="133" t="str">
        <f t="shared" si="11"/>
        <v>OK</v>
      </c>
      <c r="N322" s="134"/>
    </row>
    <row r="323" spans="1:14" x14ac:dyDescent="0.25">
      <c r="A323" s="210" t="s">
        <v>796</v>
      </c>
      <c r="B323" s="211" t="s">
        <v>1438</v>
      </c>
      <c r="C323" s="212" t="s">
        <v>167</v>
      </c>
      <c r="D323" s="215" t="s">
        <v>1439</v>
      </c>
      <c r="E323" s="212" t="s">
        <v>860</v>
      </c>
      <c r="F323" s="212" t="s">
        <v>167</v>
      </c>
      <c r="G323" s="215" t="s">
        <v>1135</v>
      </c>
      <c r="H323" s="213">
        <f>IF(OR(AND('A2'!AH14="",'A2'!AI14=""),AND('A2'!AH15="",'A2'!AI15=""),AND('A2'!AI14="X",'A2'!AI15="X"),OR('A2'!AI14="M",'A2'!AI15="M")),"",SUM('A2'!AH14,'A2'!AH15))</f>
        <v>0</v>
      </c>
      <c r="I323" s="213" t="str">
        <f>IF(AND(AND('A2'!AI14="X",'A2'!AI15="X"),SUM('A2'!AH14,'A2'!AH15)=0,ISNUMBER('A2'!AH16)),"",IF(OR('A2'!AI14="M",'A2'!AI15="M"),"M",IF(AND('A2'!AI14='A2'!AI15,OR('A2'!AI14="X",'A2'!AI14="W",'A2'!AI14="Z")),UPPER('A2'!AI14),"")))</f>
        <v/>
      </c>
      <c r="J323" s="214" t="s">
        <v>860</v>
      </c>
      <c r="K323" s="213">
        <f>IF(AND(ISBLANK('A2'!AH16),$L$323&lt;&gt;"Z"),"",'A2'!AH16)</f>
        <v>0</v>
      </c>
      <c r="L323" s="213" t="str">
        <f>IF(ISBLANK('A2'!AI16),"",'A2'!AI16)</f>
        <v/>
      </c>
      <c r="M323" s="133" t="str">
        <f t="shared" si="11"/>
        <v>OK</v>
      </c>
      <c r="N323" s="134"/>
    </row>
    <row r="324" spans="1:14" x14ac:dyDescent="0.25">
      <c r="A324" s="210" t="s">
        <v>796</v>
      </c>
      <c r="B324" s="211" t="s">
        <v>1440</v>
      </c>
      <c r="C324" s="212" t="s">
        <v>167</v>
      </c>
      <c r="D324" s="215" t="s">
        <v>1441</v>
      </c>
      <c r="E324" s="212" t="s">
        <v>860</v>
      </c>
      <c r="F324" s="212" t="s">
        <v>167</v>
      </c>
      <c r="G324" s="215" t="s">
        <v>1141</v>
      </c>
      <c r="H324" s="213">
        <f>IF(OR(AND('A2'!AH17="",'A2'!AI17=""),AND('A2'!AH18="",'A2'!AI18=""),AND('A2'!AI17="X",'A2'!AI18="X"),OR('A2'!AI17="M",'A2'!AI18="M")),"",SUM('A2'!AH17,'A2'!AH18))</f>
        <v>0</v>
      </c>
      <c r="I324" s="213" t="str">
        <f>IF(AND(AND('A2'!AI17="X",'A2'!AI18="X"),SUM('A2'!AH17,'A2'!AH18)=0,ISNUMBER('A2'!AH19)),"",IF(OR('A2'!AI17="M",'A2'!AI18="M"),"M",IF(AND('A2'!AI17='A2'!AI18,OR('A2'!AI17="X",'A2'!AI17="W",'A2'!AI17="Z")),UPPER('A2'!AI17),"")))</f>
        <v/>
      </c>
      <c r="J324" s="214" t="s">
        <v>860</v>
      </c>
      <c r="K324" s="213">
        <f>IF(AND(ISBLANK('A2'!AH19),$L$324&lt;&gt;"Z"),"",'A2'!AH19)</f>
        <v>0</v>
      </c>
      <c r="L324" s="213" t="str">
        <f>IF(ISBLANK('A2'!AI19),"",'A2'!AI19)</f>
        <v/>
      </c>
      <c r="M324" s="133" t="str">
        <f t="shared" si="11"/>
        <v>OK</v>
      </c>
      <c r="N324" s="134"/>
    </row>
    <row r="325" spans="1:14" x14ac:dyDescent="0.25">
      <c r="A325" s="210" t="s">
        <v>796</v>
      </c>
      <c r="B325" s="211" t="s">
        <v>1442</v>
      </c>
      <c r="C325" s="212" t="s">
        <v>167</v>
      </c>
      <c r="D325" s="215" t="s">
        <v>1443</v>
      </c>
      <c r="E325" s="212" t="s">
        <v>860</v>
      </c>
      <c r="F325" s="212" t="s">
        <v>167</v>
      </c>
      <c r="G325" s="215" t="s">
        <v>848</v>
      </c>
      <c r="H325" s="213">
        <f>IF(OR(AND('A2'!AH14="",'A2'!AI14=""),AND('A2'!AH17="",'A2'!AI17=""),AND('A2'!AI14="X",'A2'!AI17="X"),OR('A2'!AI14="M",'A2'!AI17="M")),"",SUM('A2'!AH14,'A2'!AH17))</f>
        <v>0</v>
      </c>
      <c r="I325" s="213" t="str">
        <f>IF(AND(AND('A2'!AI14="X",'A2'!AI17="X"),SUM('A2'!AH14,'A2'!AH17)=0,ISNUMBER('A2'!AH20)),"",IF(OR('A2'!AI14="M",'A2'!AI17="M"),"M",IF(AND('A2'!AI14='A2'!AI17,OR('A2'!AI14="X",'A2'!AI14="W",'A2'!AI14="Z")),UPPER('A2'!AI14),"")))</f>
        <v/>
      </c>
      <c r="J325" s="214" t="s">
        <v>860</v>
      </c>
      <c r="K325" s="213">
        <f>IF(AND(ISBLANK('A2'!AH20),$L$325&lt;&gt;"Z"),"",'A2'!AH20)</f>
        <v>0</v>
      </c>
      <c r="L325" s="213" t="str">
        <f>IF(ISBLANK('A2'!AI20),"",'A2'!AI20)</f>
        <v/>
      </c>
      <c r="M325" s="133" t="str">
        <f t="shared" si="11"/>
        <v>OK</v>
      </c>
      <c r="N325" s="134"/>
    </row>
    <row r="326" spans="1:14" x14ac:dyDescent="0.25">
      <c r="A326" s="210" t="s">
        <v>796</v>
      </c>
      <c r="B326" s="211" t="s">
        <v>1444</v>
      </c>
      <c r="C326" s="212" t="s">
        <v>167</v>
      </c>
      <c r="D326" s="215" t="s">
        <v>1445</v>
      </c>
      <c r="E326" s="212" t="s">
        <v>860</v>
      </c>
      <c r="F326" s="212" t="s">
        <v>167</v>
      </c>
      <c r="G326" s="215" t="s">
        <v>827</v>
      </c>
      <c r="H326" s="213">
        <f>IF(OR(AND('A2'!AH15="",'A2'!AI15=""),AND('A2'!AH18="",'A2'!AI18=""),AND('A2'!AI15="X",'A2'!AI18="X"),OR('A2'!AI15="M",'A2'!AI18="M")),"",SUM('A2'!AH15,'A2'!AH18))</f>
        <v>0</v>
      </c>
      <c r="I326" s="213" t="str">
        <f>IF(AND(AND('A2'!AI15="X",'A2'!AI18="X"),SUM('A2'!AH15,'A2'!AH18)=0,ISNUMBER('A2'!AH21)),"",IF(OR('A2'!AI15="M",'A2'!AI18="M"),"M",IF(AND('A2'!AI15='A2'!AI18,OR('A2'!AI15="X",'A2'!AI15="W",'A2'!AI15="Z")),UPPER('A2'!AI15),"")))</f>
        <v/>
      </c>
      <c r="J326" s="214" t="s">
        <v>860</v>
      </c>
      <c r="K326" s="213">
        <f>IF(AND(ISBLANK('A2'!AH21),$L$326&lt;&gt;"Z"),"",'A2'!AH21)</f>
        <v>0</v>
      </c>
      <c r="L326" s="213" t="str">
        <f>IF(ISBLANK('A2'!AI21),"",'A2'!AI21)</f>
        <v/>
      </c>
      <c r="M326" s="133" t="str">
        <f t="shared" si="11"/>
        <v>OK</v>
      </c>
      <c r="N326" s="134"/>
    </row>
    <row r="327" spans="1:14" x14ac:dyDescent="0.25">
      <c r="A327" s="210" t="s">
        <v>796</v>
      </c>
      <c r="B327" s="211" t="s">
        <v>1446</v>
      </c>
      <c r="C327" s="212" t="s">
        <v>167</v>
      </c>
      <c r="D327" s="215" t="s">
        <v>1447</v>
      </c>
      <c r="E327" s="212" t="s">
        <v>860</v>
      </c>
      <c r="F327" s="212" t="s">
        <v>167</v>
      </c>
      <c r="G327" s="215" t="s">
        <v>806</v>
      </c>
      <c r="H327" s="213">
        <f>IF(OR(AND('A2'!AH16="",'A2'!AI16=""),AND('A2'!AH19="",'A2'!AI19=""),AND('A2'!AI16="X",'A2'!AI19="X"),OR('A2'!AI16="M",'A2'!AI19="M")),"",SUM('A2'!AH16,'A2'!AH19))</f>
        <v>0</v>
      </c>
      <c r="I327" s="213" t="str">
        <f>IF(AND(AND('A2'!AI16="X",'A2'!AI19="X"),SUM('A2'!AH16,'A2'!AH19)=0,ISNUMBER('A2'!AH22)),"",IF(OR('A2'!AI16="M",'A2'!AI19="M"),"M",IF(AND('A2'!AI16='A2'!AI19,OR('A2'!AI16="X",'A2'!AI16="W",'A2'!AI16="Z")),UPPER('A2'!AI16),"")))</f>
        <v/>
      </c>
      <c r="J327" s="214" t="s">
        <v>860</v>
      </c>
      <c r="K327" s="213">
        <f>IF(AND(ISBLANK('A2'!AH22),$L$327&lt;&gt;"Z"),"",'A2'!AH22)</f>
        <v>0</v>
      </c>
      <c r="L327" s="213" t="str">
        <f>IF(ISBLANK('A2'!AI22),"",'A2'!AI22)</f>
        <v/>
      </c>
      <c r="M327" s="133" t="str">
        <f t="shared" si="11"/>
        <v>OK</v>
      </c>
      <c r="N327" s="134"/>
    </row>
    <row r="328" spans="1:14" x14ac:dyDescent="0.25">
      <c r="A328" s="210" t="s">
        <v>796</v>
      </c>
      <c r="B328" s="211" t="s">
        <v>1448</v>
      </c>
      <c r="C328" s="212" t="s">
        <v>167</v>
      </c>
      <c r="D328" s="215" t="s">
        <v>1449</v>
      </c>
      <c r="E328" s="212" t="s">
        <v>860</v>
      </c>
      <c r="F328" s="212" t="s">
        <v>167</v>
      </c>
      <c r="G328" s="215" t="s">
        <v>1150</v>
      </c>
      <c r="H328" s="213">
        <f>IF(OR(AND('A2'!AK14="",'A2'!AL14=""),AND('A2'!AK15="",'A2'!AL15=""),AND('A2'!AL14="X",'A2'!AL15="X"),OR('A2'!AL14="M",'A2'!AL15="M")),"",SUM('A2'!AK14,'A2'!AK15))</f>
        <v>0</v>
      </c>
      <c r="I328" s="213" t="str">
        <f>IF(AND(AND('A2'!AL14="X",'A2'!AL15="X"),SUM('A2'!AK14,'A2'!AK15)=0,ISNUMBER('A2'!AK16)),"",IF(OR('A2'!AL14="M",'A2'!AL15="M"),"M",IF(AND('A2'!AL14='A2'!AL15,OR('A2'!AL14="X",'A2'!AL14="W",'A2'!AL14="Z")),UPPER('A2'!AL14),"")))</f>
        <v/>
      </c>
      <c r="J328" s="214" t="s">
        <v>860</v>
      </c>
      <c r="K328" s="213">
        <f>IF(AND(ISBLANK('A2'!AK16),$L$328&lt;&gt;"Z"),"",'A2'!AK16)</f>
        <v>0</v>
      </c>
      <c r="L328" s="213" t="str">
        <f>IF(ISBLANK('A2'!AL16),"",'A2'!AL16)</f>
        <v/>
      </c>
      <c r="M328" s="133" t="str">
        <f t="shared" si="11"/>
        <v>OK</v>
      </c>
      <c r="N328" s="134"/>
    </row>
    <row r="329" spans="1:14" x14ac:dyDescent="0.25">
      <c r="A329" s="210" t="s">
        <v>796</v>
      </c>
      <c r="B329" s="211" t="s">
        <v>1450</v>
      </c>
      <c r="C329" s="212" t="s">
        <v>167</v>
      </c>
      <c r="D329" s="215" t="s">
        <v>1451</v>
      </c>
      <c r="E329" s="212" t="s">
        <v>860</v>
      </c>
      <c r="F329" s="212" t="s">
        <v>167</v>
      </c>
      <c r="G329" s="215" t="s">
        <v>1156</v>
      </c>
      <c r="H329" s="213">
        <f>IF(OR(AND('A2'!AK17="",'A2'!AL17=""),AND('A2'!AK18="",'A2'!AL18=""),AND('A2'!AL17="X",'A2'!AL18="X"),OR('A2'!AL17="M",'A2'!AL18="M")),"",SUM('A2'!AK17,'A2'!AK18))</f>
        <v>0</v>
      </c>
      <c r="I329" s="213" t="str">
        <f>IF(AND(AND('A2'!AL17="X",'A2'!AL18="X"),SUM('A2'!AK17,'A2'!AK18)=0,ISNUMBER('A2'!AK19)),"",IF(OR('A2'!AL17="M",'A2'!AL18="M"),"M",IF(AND('A2'!AL17='A2'!AL18,OR('A2'!AL17="X",'A2'!AL17="W",'A2'!AL17="Z")),UPPER('A2'!AL17),"")))</f>
        <v/>
      </c>
      <c r="J329" s="214" t="s">
        <v>860</v>
      </c>
      <c r="K329" s="213">
        <f>IF(AND(ISBLANK('A2'!AK19),$L$329&lt;&gt;"Z"),"",'A2'!AK19)</f>
        <v>0</v>
      </c>
      <c r="L329" s="213" t="str">
        <f>IF(ISBLANK('A2'!AL19),"",'A2'!AL19)</f>
        <v/>
      </c>
      <c r="M329" s="133" t="str">
        <f t="shared" si="11"/>
        <v>OK</v>
      </c>
      <c r="N329" s="134"/>
    </row>
    <row r="330" spans="1:14" x14ac:dyDescent="0.25">
      <c r="A330" s="210" t="s">
        <v>796</v>
      </c>
      <c r="B330" s="211" t="s">
        <v>1452</v>
      </c>
      <c r="C330" s="212" t="s">
        <v>167</v>
      </c>
      <c r="D330" s="215" t="s">
        <v>1453</v>
      </c>
      <c r="E330" s="212" t="s">
        <v>860</v>
      </c>
      <c r="F330" s="212" t="s">
        <v>167</v>
      </c>
      <c r="G330" s="215" t="s">
        <v>850</v>
      </c>
      <c r="H330" s="213">
        <f>IF(OR(AND('A2'!AK14="",'A2'!AL14=""),AND('A2'!AK17="",'A2'!AL17=""),AND('A2'!AL14="X",'A2'!AL17="X"),OR('A2'!AL14="M",'A2'!AL17="M")),"",SUM('A2'!AK14,'A2'!AK17))</f>
        <v>0</v>
      </c>
      <c r="I330" s="213" t="str">
        <f>IF(AND(AND('A2'!AL14="X",'A2'!AL17="X"),SUM('A2'!AK14,'A2'!AK17)=0,ISNUMBER('A2'!AK20)),"",IF(OR('A2'!AL14="M",'A2'!AL17="M"),"M",IF(AND('A2'!AL14='A2'!AL17,OR('A2'!AL14="X",'A2'!AL14="W",'A2'!AL14="Z")),UPPER('A2'!AL14),"")))</f>
        <v/>
      </c>
      <c r="J330" s="214" t="s">
        <v>860</v>
      </c>
      <c r="K330" s="213">
        <f>IF(AND(ISBLANK('A2'!AK20),$L$330&lt;&gt;"Z"),"",'A2'!AK20)</f>
        <v>0</v>
      </c>
      <c r="L330" s="213" t="str">
        <f>IF(ISBLANK('A2'!AL20),"",'A2'!AL20)</f>
        <v/>
      </c>
      <c r="M330" s="133" t="str">
        <f t="shared" si="11"/>
        <v>OK</v>
      </c>
      <c r="N330" s="134"/>
    </row>
    <row r="331" spans="1:14" x14ac:dyDescent="0.25">
      <c r="A331" s="210" t="s">
        <v>796</v>
      </c>
      <c r="B331" s="211" t="s">
        <v>1454</v>
      </c>
      <c r="C331" s="212" t="s">
        <v>167</v>
      </c>
      <c r="D331" s="215" t="s">
        <v>1455</v>
      </c>
      <c r="E331" s="212" t="s">
        <v>860</v>
      </c>
      <c r="F331" s="212" t="s">
        <v>167</v>
      </c>
      <c r="G331" s="215" t="s">
        <v>829</v>
      </c>
      <c r="H331" s="213">
        <f>IF(OR(AND('A2'!AK15="",'A2'!AL15=""),AND('A2'!AK18="",'A2'!AL18=""),AND('A2'!AL15="X",'A2'!AL18="X"),OR('A2'!AL15="M",'A2'!AL18="M")),"",SUM('A2'!AK15,'A2'!AK18))</f>
        <v>0</v>
      </c>
      <c r="I331" s="213" t="str">
        <f>IF(AND(AND('A2'!AL15="X",'A2'!AL18="X"),SUM('A2'!AK15,'A2'!AK18)=0,ISNUMBER('A2'!AK21)),"",IF(OR('A2'!AL15="M",'A2'!AL18="M"),"M",IF(AND('A2'!AL15='A2'!AL18,OR('A2'!AL15="X",'A2'!AL15="W",'A2'!AL15="Z")),UPPER('A2'!AL15),"")))</f>
        <v/>
      </c>
      <c r="J331" s="214" t="s">
        <v>860</v>
      </c>
      <c r="K331" s="213">
        <f>IF(AND(ISBLANK('A2'!AK21),$L$331&lt;&gt;"Z"),"",'A2'!AK21)</f>
        <v>0</v>
      </c>
      <c r="L331" s="213" t="str">
        <f>IF(ISBLANK('A2'!AL21),"",'A2'!AL21)</f>
        <v/>
      </c>
      <c r="M331" s="133" t="str">
        <f t="shared" si="11"/>
        <v>OK</v>
      </c>
      <c r="N331" s="134"/>
    </row>
    <row r="332" spans="1:14" x14ac:dyDescent="0.25">
      <c r="A332" s="210" t="s">
        <v>796</v>
      </c>
      <c r="B332" s="211" t="s">
        <v>1456</v>
      </c>
      <c r="C332" s="212" t="s">
        <v>167</v>
      </c>
      <c r="D332" s="215" t="s">
        <v>1457</v>
      </c>
      <c r="E332" s="212" t="s">
        <v>860</v>
      </c>
      <c r="F332" s="212" t="s">
        <v>167</v>
      </c>
      <c r="G332" s="215" t="s">
        <v>808</v>
      </c>
      <c r="H332" s="213">
        <f>IF(OR(AND('A2'!AK16="",'A2'!AL16=""),AND('A2'!AK19="",'A2'!AL19=""),AND('A2'!AL16="X",'A2'!AL19="X"),OR('A2'!AL16="M",'A2'!AL19="M")),"",SUM('A2'!AK16,'A2'!AK19))</f>
        <v>0</v>
      </c>
      <c r="I332" s="213" t="str">
        <f>IF(AND(AND('A2'!AL16="X",'A2'!AL19="X"),SUM('A2'!AK16,'A2'!AK19)=0,ISNUMBER('A2'!AK22)),"",IF(OR('A2'!AL16="M",'A2'!AL19="M"),"M",IF(AND('A2'!AL16='A2'!AL19,OR('A2'!AL16="X",'A2'!AL16="W",'A2'!AL16="Z")),UPPER('A2'!AL16),"")))</f>
        <v/>
      </c>
      <c r="J332" s="214" t="s">
        <v>860</v>
      </c>
      <c r="K332" s="213">
        <f>IF(AND(ISBLANK('A2'!AK22),$L$332&lt;&gt;"Z"),"",'A2'!AK22)</f>
        <v>0</v>
      </c>
      <c r="L332" s="213" t="str">
        <f>IF(ISBLANK('A2'!AL22),"",'A2'!AL22)</f>
        <v/>
      </c>
      <c r="M332" s="133" t="str">
        <f t="shared" si="11"/>
        <v>OK</v>
      </c>
      <c r="N332" s="134"/>
    </row>
    <row r="333" spans="1:14" x14ac:dyDescent="0.25">
      <c r="A333" s="210" t="s">
        <v>796</v>
      </c>
      <c r="B333" s="211" t="s">
        <v>1458</v>
      </c>
      <c r="C333" s="212" t="s">
        <v>167</v>
      </c>
      <c r="D333" s="215" t="s">
        <v>1459</v>
      </c>
      <c r="E333" s="212" t="s">
        <v>860</v>
      </c>
      <c r="F333" s="212" t="s">
        <v>167</v>
      </c>
      <c r="G333" s="215" t="s">
        <v>1161</v>
      </c>
      <c r="H333" s="213">
        <f>IF(OR(EXACT('A2'!AH14,'A2'!AI14),EXACT('A2'!AK14,'A2'!AL14),AND('A2'!AI14="X",'A2'!AL14="X"),OR('A2'!AI14="M",'A2'!AL14="M")),"",SUM('A2'!AH14,'A2'!AK14))</f>
        <v>0</v>
      </c>
      <c r="I333" s="213" t="str">
        <f>IF(AND(AND('A2'!AI14="X",'A2'!AL14="X"),SUM('A2'!AH14,'A2'!AK14)=0,ISNUMBER('A2'!AN14)),"",IF(OR('A2'!AI14="M",'A2'!AL14="M"),"M",IF(AND('A2'!AI14='A2'!AL14,OR('A2'!AI14="X",'A2'!AI14="W",'A2'!AI14="Z")),UPPER('A2'!AI14),"")))</f>
        <v/>
      </c>
      <c r="J333" s="214" t="s">
        <v>860</v>
      </c>
      <c r="K333" s="213">
        <f>IF(AND(ISBLANK('A2'!AN14),$L$333&lt;&gt;"Z"),"",'A2'!AN14)</f>
        <v>0</v>
      </c>
      <c r="L333" s="213" t="str">
        <f>IF(ISBLANK('A2'!AO14),"",'A2'!AO14)</f>
        <v/>
      </c>
      <c r="M333" s="133" t="str">
        <f t="shared" si="11"/>
        <v>OK</v>
      </c>
      <c r="N333" s="134"/>
    </row>
    <row r="334" spans="1:14" x14ac:dyDescent="0.25">
      <c r="A334" s="210" t="s">
        <v>796</v>
      </c>
      <c r="B334" s="211" t="s">
        <v>1460</v>
      </c>
      <c r="C334" s="212" t="s">
        <v>167</v>
      </c>
      <c r="D334" s="215" t="s">
        <v>1461</v>
      </c>
      <c r="E334" s="212" t="s">
        <v>860</v>
      </c>
      <c r="F334" s="212" t="s">
        <v>167</v>
      </c>
      <c r="G334" s="215" t="s">
        <v>1163</v>
      </c>
      <c r="H334" s="213">
        <f>IF(OR(EXACT('A2'!AH15,'A2'!AI15),EXACT('A2'!AK15,'A2'!AL15),AND('A2'!AI15="X",'A2'!AL15="X"),OR('A2'!AI15="M",'A2'!AL15="M")),"",SUM('A2'!AH15,'A2'!AK15))</f>
        <v>0</v>
      </c>
      <c r="I334" s="213" t="str">
        <f>IF(AND(AND('A2'!AI15="X",'A2'!AL15="X"),SUM('A2'!AH15,'A2'!AK15)=0,ISNUMBER('A2'!AN15)),"",IF(OR('A2'!AI15="M",'A2'!AL15="M"),"M",IF(AND('A2'!AI15='A2'!AL15,OR('A2'!AI15="X",'A2'!AI15="W",'A2'!AI15="Z")),UPPER('A2'!AI15),"")))</f>
        <v/>
      </c>
      <c r="J334" s="214" t="s">
        <v>860</v>
      </c>
      <c r="K334" s="213">
        <f>IF(AND(ISBLANK('A2'!AN15),$L$334&lt;&gt;"Z"),"",'A2'!AN15)</f>
        <v>0</v>
      </c>
      <c r="L334" s="213" t="str">
        <f>IF(ISBLANK('A2'!AO15),"",'A2'!AO15)</f>
        <v/>
      </c>
      <c r="M334" s="133" t="str">
        <f t="shared" si="11"/>
        <v>OK</v>
      </c>
      <c r="N334" s="134"/>
    </row>
    <row r="335" spans="1:14" x14ac:dyDescent="0.25">
      <c r="A335" s="210" t="s">
        <v>796</v>
      </c>
      <c r="B335" s="211" t="s">
        <v>1462</v>
      </c>
      <c r="C335" s="212" t="s">
        <v>167</v>
      </c>
      <c r="D335" s="215" t="s">
        <v>1463</v>
      </c>
      <c r="E335" s="212" t="s">
        <v>860</v>
      </c>
      <c r="F335" s="212" t="s">
        <v>167</v>
      </c>
      <c r="G335" s="215" t="s">
        <v>1165</v>
      </c>
      <c r="H335" s="213">
        <f>IF(OR(AND('A2'!AN14="",'A2'!AO14=""),AND('A2'!AN15="",'A2'!AO15=""),AND('A2'!AO14="X",'A2'!AO15="X"),OR('A2'!AO14="M",'A2'!AO15="M")),"",SUM('A2'!AN14,'A2'!AN15))</f>
        <v>0</v>
      </c>
      <c r="I335" s="213" t="str">
        <f>IF(AND(AND('A2'!AO14="X",'A2'!AO15="X"),SUM('A2'!AN14,'A2'!AN15)=0,ISNUMBER('A2'!AN16)),"",IF(OR('A2'!AO14="M",'A2'!AO15="M"),"M",IF(AND('A2'!AO14='A2'!AO15,OR('A2'!AO14="X",'A2'!AO14="W",'A2'!AO14="Z")),UPPER('A2'!AO14),"")))</f>
        <v/>
      </c>
      <c r="J335" s="214" t="s">
        <v>860</v>
      </c>
      <c r="K335" s="213">
        <f>IF(AND(ISBLANK('A2'!AN16),$L$335&lt;&gt;"Z"),"",'A2'!AN16)</f>
        <v>0</v>
      </c>
      <c r="L335" s="213" t="str">
        <f>IF(ISBLANK('A2'!AO16),"",'A2'!AO16)</f>
        <v/>
      </c>
      <c r="M335" s="133" t="str">
        <f t="shared" si="11"/>
        <v>OK</v>
      </c>
      <c r="N335" s="134"/>
    </row>
    <row r="336" spans="1:14" x14ac:dyDescent="0.25">
      <c r="A336" s="210" t="s">
        <v>796</v>
      </c>
      <c r="B336" s="211" t="s">
        <v>1464</v>
      </c>
      <c r="C336" s="212" t="s">
        <v>167</v>
      </c>
      <c r="D336" s="215" t="s">
        <v>1465</v>
      </c>
      <c r="E336" s="212" t="s">
        <v>860</v>
      </c>
      <c r="F336" s="212" t="s">
        <v>167</v>
      </c>
      <c r="G336" s="215" t="s">
        <v>1167</v>
      </c>
      <c r="H336" s="213">
        <f>IF(OR(EXACT('A2'!AH17,'A2'!AI17),EXACT('A2'!AK17,'A2'!AL17),AND('A2'!AI17="X",'A2'!AL17="X"),OR('A2'!AI17="M",'A2'!AL17="M")),"",SUM('A2'!AH17,'A2'!AK17))</f>
        <v>0</v>
      </c>
      <c r="I336" s="213" t="str">
        <f>IF(AND(AND('A2'!AI17="X",'A2'!AL17="X"),SUM('A2'!AH17,'A2'!AK17)=0,ISNUMBER('A2'!AN17)),"",IF(OR('A2'!AI17="M",'A2'!AL17="M"),"M",IF(AND('A2'!AI17='A2'!AL17,OR('A2'!AI17="X",'A2'!AI17="W",'A2'!AI17="Z")),UPPER('A2'!AI17),"")))</f>
        <v/>
      </c>
      <c r="J336" s="214" t="s">
        <v>860</v>
      </c>
      <c r="K336" s="213">
        <f>IF(AND(ISBLANK('A2'!AN17),$L$336&lt;&gt;"Z"),"",'A2'!AN17)</f>
        <v>0</v>
      </c>
      <c r="L336" s="213" t="str">
        <f>IF(ISBLANK('A2'!AO17),"",'A2'!AO17)</f>
        <v/>
      </c>
      <c r="M336" s="133" t="str">
        <f t="shared" si="11"/>
        <v>OK</v>
      </c>
      <c r="N336" s="134"/>
    </row>
    <row r="337" spans="1:14" x14ac:dyDescent="0.25">
      <c r="A337" s="210" t="s">
        <v>796</v>
      </c>
      <c r="B337" s="211" t="s">
        <v>1466</v>
      </c>
      <c r="C337" s="212" t="s">
        <v>167</v>
      </c>
      <c r="D337" s="215" t="s">
        <v>1467</v>
      </c>
      <c r="E337" s="212" t="s">
        <v>860</v>
      </c>
      <c r="F337" s="212" t="s">
        <v>167</v>
      </c>
      <c r="G337" s="215" t="s">
        <v>1169</v>
      </c>
      <c r="H337" s="213">
        <f>IF(OR(EXACT('A2'!AH18,'A2'!AI18),EXACT('A2'!AK18,'A2'!AL18),AND('A2'!AI18="X",'A2'!AL18="X"),OR('A2'!AI18="M",'A2'!AL18="M")),"",SUM('A2'!AH18,'A2'!AK18))</f>
        <v>0</v>
      </c>
      <c r="I337" s="213" t="str">
        <f>IF(AND(AND('A2'!AI18="X",'A2'!AL18="X"),SUM('A2'!AH18,'A2'!AK18)=0,ISNUMBER('A2'!AN18)),"",IF(OR('A2'!AI18="M",'A2'!AL18="M"),"M",IF(AND('A2'!AI18='A2'!AL18,OR('A2'!AI18="X",'A2'!AI18="W",'A2'!AI18="Z")),UPPER('A2'!AI18),"")))</f>
        <v/>
      </c>
      <c r="J337" s="214" t="s">
        <v>860</v>
      </c>
      <c r="K337" s="213">
        <f>IF(AND(ISBLANK('A2'!AN18),$L$337&lt;&gt;"Z"),"",'A2'!AN18)</f>
        <v>0</v>
      </c>
      <c r="L337" s="213" t="str">
        <f>IF(ISBLANK('A2'!AO18),"",'A2'!AO18)</f>
        <v/>
      </c>
      <c r="M337" s="133" t="str">
        <f t="shared" si="11"/>
        <v>OK</v>
      </c>
      <c r="N337" s="134"/>
    </row>
    <row r="338" spans="1:14" x14ac:dyDescent="0.25">
      <c r="A338" s="210" t="s">
        <v>796</v>
      </c>
      <c r="B338" s="211" t="s">
        <v>1468</v>
      </c>
      <c r="C338" s="212" t="s">
        <v>167</v>
      </c>
      <c r="D338" s="215" t="s">
        <v>1469</v>
      </c>
      <c r="E338" s="212" t="s">
        <v>860</v>
      </c>
      <c r="F338" s="212" t="s">
        <v>167</v>
      </c>
      <c r="G338" s="215" t="s">
        <v>1171</v>
      </c>
      <c r="H338" s="213">
        <f>IF(OR(AND('A2'!AN17="",'A2'!AO17=""),AND('A2'!AN18="",'A2'!AO18=""),AND('A2'!AO17="X",'A2'!AO18="X"),OR('A2'!AO17="M",'A2'!AO18="M")),"",SUM('A2'!AN17,'A2'!AN18))</f>
        <v>0</v>
      </c>
      <c r="I338" s="213" t="str">
        <f>IF(AND(AND('A2'!AO17="X",'A2'!AO18="X"),SUM('A2'!AN17,'A2'!AN18)=0,ISNUMBER('A2'!AN19)),"",IF(OR('A2'!AO17="M",'A2'!AO18="M"),"M",IF(AND('A2'!AO17='A2'!AO18,OR('A2'!AO17="X",'A2'!AO17="W",'A2'!AO17="Z")),UPPER('A2'!AO17),"")))</f>
        <v/>
      </c>
      <c r="J338" s="214" t="s">
        <v>860</v>
      </c>
      <c r="K338" s="213">
        <f>IF(AND(ISBLANK('A2'!AN19),$L$338&lt;&gt;"Z"),"",'A2'!AN19)</f>
        <v>0</v>
      </c>
      <c r="L338" s="213" t="str">
        <f>IF(ISBLANK('A2'!AO19),"",'A2'!AO19)</f>
        <v/>
      </c>
      <c r="M338" s="133" t="str">
        <f t="shared" si="11"/>
        <v>OK</v>
      </c>
      <c r="N338" s="134"/>
    </row>
    <row r="339" spans="1:14" x14ac:dyDescent="0.25">
      <c r="A339" s="210" t="s">
        <v>796</v>
      </c>
      <c r="B339" s="211" t="s">
        <v>1470</v>
      </c>
      <c r="C339" s="212" t="s">
        <v>167</v>
      </c>
      <c r="D339" s="215" t="s">
        <v>1471</v>
      </c>
      <c r="E339" s="212" t="s">
        <v>860</v>
      </c>
      <c r="F339" s="212" t="s">
        <v>167</v>
      </c>
      <c r="G339" s="215" t="s">
        <v>846</v>
      </c>
      <c r="H339" s="213">
        <f>IF(OR(AND('A2'!AN14="",'A2'!AO14=""),AND('A2'!AN17="",'A2'!AO17=""),AND('A2'!AO14="X",'A2'!AO17="X"),OR('A2'!AO14="M",'A2'!AO17="M")),"",SUM('A2'!AN14,'A2'!AN17))</f>
        <v>0</v>
      </c>
      <c r="I339" s="213" t="str">
        <f>IF(AND(AND('A2'!AO14="X",'A2'!AO17="X"),SUM('A2'!AN14,'A2'!AN17)=0,ISNUMBER('A2'!AN20)),"",IF(OR('A2'!AO14="M",'A2'!AO17="M"),"M",IF(AND('A2'!AO14='A2'!AO17,OR('A2'!AO14="X",'A2'!AO14="W",'A2'!AO14="Z")),UPPER('A2'!AO14),"")))</f>
        <v/>
      </c>
      <c r="J339" s="214" t="s">
        <v>860</v>
      </c>
      <c r="K339" s="213">
        <f>IF(AND(ISBLANK('A2'!AN20),$L$339&lt;&gt;"Z"),"",'A2'!AN20)</f>
        <v>0</v>
      </c>
      <c r="L339" s="213" t="str">
        <f>IF(ISBLANK('A2'!AO20),"",'A2'!AO20)</f>
        <v/>
      </c>
      <c r="M339" s="133" t="str">
        <f t="shared" si="11"/>
        <v>OK</v>
      </c>
      <c r="N339" s="134"/>
    </row>
    <row r="340" spans="1:14" x14ac:dyDescent="0.25">
      <c r="A340" s="210" t="s">
        <v>796</v>
      </c>
      <c r="B340" s="211" t="s">
        <v>1472</v>
      </c>
      <c r="C340" s="212" t="s">
        <v>167</v>
      </c>
      <c r="D340" s="215" t="s">
        <v>1473</v>
      </c>
      <c r="E340" s="212" t="s">
        <v>860</v>
      </c>
      <c r="F340" s="212" t="s">
        <v>167</v>
      </c>
      <c r="G340" s="215" t="s">
        <v>825</v>
      </c>
      <c r="H340" s="213">
        <f>IF(OR(AND('A2'!AN15="",'A2'!AO15=""),AND('A2'!AN18="",'A2'!AO18=""),AND('A2'!AO15="X",'A2'!AO18="X"),OR('A2'!AO15="M",'A2'!AO18="M")),"",SUM('A2'!AN15,'A2'!AN18))</f>
        <v>0</v>
      </c>
      <c r="I340" s="213" t="str">
        <f>IF(AND(AND('A2'!AO15="X",'A2'!AO18="X"),SUM('A2'!AN15,'A2'!AN18)=0,ISNUMBER('A2'!AN21)),"",IF(OR('A2'!AO15="M",'A2'!AO18="M"),"M",IF(AND('A2'!AO15='A2'!AO18,OR('A2'!AO15="X",'A2'!AO15="W",'A2'!AO15="Z")),UPPER('A2'!AO15),"")))</f>
        <v/>
      </c>
      <c r="J340" s="214" t="s">
        <v>860</v>
      </c>
      <c r="K340" s="213">
        <f>IF(AND(ISBLANK('A2'!AN21),$L$340&lt;&gt;"Z"),"",'A2'!AN21)</f>
        <v>0</v>
      </c>
      <c r="L340" s="213" t="str">
        <f>IF(ISBLANK('A2'!AO21),"",'A2'!AO21)</f>
        <v/>
      </c>
      <c r="M340" s="133" t="str">
        <f t="shared" si="11"/>
        <v>OK</v>
      </c>
      <c r="N340" s="134"/>
    </row>
    <row r="341" spans="1:14" x14ac:dyDescent="0.25">
      <c r="A341" s="210" t="s">
        <v>796</v>
      </c>
      <c r="B341" s="211" t="s">
        <v>1474</v>
      </c>
      <c r="C341" s="212" t="s">
        <v>167</v>
      </c>
      <c r="D341" s="215" t="s">
        <v>1475</v>
      </c>
      <c r="E341" s="212" t="s">
        <v>860</v>
      </c>
      <c r="F341" s="212" t="s">
        <v>167</v>
      </c>
      <c r="G341" s="215" t="s">
        <v>804</v>
      </c>
      <c r="H341" s="213">
        <f>IF(OR(AND('A2'!AN16="",'A2'!AO16=""),AND('A2'!AN19="",'A2'!AO19=""),AND('A2'!AO16="X",'A2'!AO19="X"),OR('A2'!AO16="M",'A2'!AO19="M")),"",SUM('A2'!AN16,'A2'!AN19))</f>
        <v>0</v>
      </c>
      <c r="I341" s="213" t="str">
        <f>IF(AND(AND('A2'!AO16="X",'A2'!AO19="X"),SUM('A2'!AN16,'A2'!AN19)=0,ISNUMBER('A2'!AN22)),"",IF(OR('A2'!AO16="M",'A2'!AO19="M"),"M",IF(AND('A2'!AO16='A2'!AO19,OR('A2'!AO16="X",'A2'!AO16="W",'A2'!AO16="Z")),UPPER('A2'!AO16),"")))</f>
        <v/>
      </c>
      <c r="J341" s="214" t="s">
        <v>860</v>
      </c>
      <c r="K341" s="213">
        <f>IF(AND(ISBLANK('A2'!AN22),$L$341&lt;&gt;"Z"),"",'A2'!AN22)</f>
        <v>0</v>
      </c>
      <c r="L341" s="213" t="str">
        <f>IF(ISBLANK('A2'!AO22),"",'A2'!AO22)</f>
        <v/>
      </c>
      <c r="M341" s="133" t="str">
        <f t="shared" si="11"/>
        <v>OK</v>
      </c>
      <c r="N341" s="134"/>
    </row>
    <row r="342" spans="1:14" x14ac:dyDescent="0.25">
      <c r="A342" s="210" t="s">
        <v>796</v>
      </c>
      <c r="B342" s="211" t="s">
        <v>1476</v>
      </c>
      <c r="C342" s="212" t="s">
        <v>167</v>
      </c>
      <c r="D342" s="215" t="s">
        <v>1477</v>
      </c>
      <c r="E342" s="212" t="s">
        <v>860</v>
      </c>
      <c r="F342" s="212" t="s">
        <v>167</v>
      </c>
      <c r="G342" s="215" t="s">
        <v>1180</v>
      </c>
      <c r="H342" s="213">
        <f>IF(OR(AND('A2'!AQ14="",'A2'!AR14=""),AND('A2'!AQ15="",'A2'!AR15=""),AND('A2'!AR14="X",'A2'!AR15="X"),OR('A2'!AR14="M",'A2'!AR15="M")),"",SUM('A2'!AQ14,'A2'!AQ15))</f>
        <v>0</v>
      </c>
      <c r="I342" s="213" t="str">
        <f>IF(AND(AND('A2'!AR14="X",'A2'!AR15="X"),SUM('A2'!AQ14,'A2'!AQ15)=0,ISNUMBER('A2'!AQ16)),"",IF(OR('A2'!AR14="M",'A2'!AR15="M"),"M",IF(AND('A2'!AR14='A2'!AR15,OR('A2'!AR14="X",'A2'!AR14="W",'A2'!AR14="Z")),UPPER('A2'!AR14),"")))</f>
        <v/>
      </c>
      <c r="J342" s="214" t="s">
        <v>860</v>
      </c>
      <c r="K342" s="213">
        <f>IF(AND(ISBLANK('A2'!AQ16),$L$342&lt;&gt;"Z"),"",'A2'!AQ16)</f>
        <v>0</v>
      </c>
      <c r="L342" s="213" t="str">
        <f>IF(ISBLANK('A2'!AR16),"",'A2'!AR16)</f>
        <v/>
      </c>
      <c r="M342" s="133" t="str">
        <f t="shared" si="11"/>
        <v>OK</v>
      </c>
      <c r="N342" s="134"/>
    </row>
    <row r="343" spans="1:14" x14ac:dyDescent="0.25">
      <c r="A343" s="210" t="s">
        <v>796</v>
      </c>
      <c r="B343" s="211" t="s">
        <v>1478</v>
      </c>
      <c r="C343" s="212" t="s">
        <v>167</v>
      </c>
      <c r="D343" s="215" t="s">
        <v>1479</v>
      </c>
      <c r="E343" s="212" t="s">
        <v>860</v>
      </c>
      <c r="F343" s="212" t="s">
        <v>167</v>
      </c>
      <c r="G343" s="215" t="s">
        <v>1186</v>
      </c>
      <c r="H343" s="213">
        <f>IF(OR(AND('A2'!AQ17="",'A2'!AR17=""),AND('A2'!AQ18="",'A2'!AR18=""),AND('A2'!AR17="X",'A2'!AR18="X"),OR('A2'!AR17="M",'A2'!AR18="M")),"",SUM('A2'!AQ17,'A2'!AQ18))</f>
        <v>0</v>
      </c>
      <c r="I343" s="213" t="str">
        <f>IF(AND(AND('A2'!AR17="X",'A2'!AR18="X"),SUM('A2'!AQ17,'A2'!AQ18)=0,ISNUMBER('A2'!AQ19)),"",IF(OR('A2'!AR17="M",'A2'!AR18="M"),"M",IF(AND('A2'!AR17='A2'!AR18,OR('A2'!AR17="X",'A2'!AR17="W",'A2'!AR17="Z")),UPPER('A2'!AR17),"")))</f>
        <v/>
      </c>
      <c r="J343" s="214" t="s">
        <v>860</v>
      </c>
      <c r="K343" s="213">
        <f>IF(AND(ISBLANK('A2'!AQ19),$L$343&lt;&gt;"Z"),"",'A2'!AQ19)</f>
        <v>0</v>
      </c>
      <c r="L343" s="213" t="str">
        <f>IF(ISBLANK('A2'!AR19),"",'A2'!AR19)</f>
        <v/>
      </c>
      <c r="M343" s="133" t="str">
        <f t="shared" si="11"/>
        <v>OK</v>
      </c>
      <c r="N343" s="134"/>
    </row>
    <row r="344" spans="1:14" x14ac:dyDescent="0.25">
      <c r="A344" s="210" t="s">
        <v>796</v>
      </c>
      <c r="B344" s="211" t="s">
        <v>1480</v>
      </c>
      <c r="C344" s="212" t="s">
        <v>167</v>
      </c>
      <c r="D344" s="215" t="s">
        <v>1481</v>
      </c>
      <c r="E344" s="212" t="s">
        <v>860</v>
      </c>
      <c r="F344" s="212" t="s">
        <v>167</v>
      </c>
      <c r="G344" s="215" t="s">
        <v>854</v>
      </c>
      <c r="H344" s="213">
        <f>IF(OR(AND('A2'!AQ14="",'A2'!AR14=""),AND('A2'!AQ17="",'A2'!AR17=""),AND('A2'!AR14="X",'A2'!AR17="X"),OR('A2'!AR14="M",'A2'!AR17="M")),"",SUM('A2'!AQ14,'A2'!AQ17))</f>
        <v>0</v>
      </c>
      <c r="I344" s="213" t="str">
        <f>IF(AND(AND('A2'!AR14="X",'A2'!AR17="X"),SUM('A2'!AQ14,'A2'!AQ17)=0,ISNUMBER('A2'!AQ20)),"",IF(OR('A2'!AR14="M",'A2'!AR17="M"),"M",IF(AND('A2'!AR14='A2'!AR17,OR('A2'!AR14="X",'A2'!AR14="W",'A2'!AR14="Z")),UPPER('A2'!AR14),"")))</f>
        <v/>
      </c>
      <c r="J344" s="214" t="s">
        <v>860</v>
      </c>
      <c r="K344" s="213">
        <f>IF(AND(ISBLANK('A2'!AQ20),$L$344&lt;&gt;"Z"),"",'A2'!AQ20)</f>
        <v>0</v>
      </c>
      <c r="L344" s="213" t="str">
        <f>IF(ISBLANK('A2'!AR20),"",'A2'!AR20)</f>
        <v/>
      </c>
      <c r="M344" s="133" t="str">
        <f t="shared" ref="M344:M407" si="12">IF(AND(ISNUMBER(H344),ISNUMBER(K344)),IF(OR(ROUND(H344,0)&lt;&gt;ROUND(K344,0),I344&lt;&gt;L344),"Check","OK"),IF(OR(AND(H344&lt;&gt;K344,I344&lt;&gt;"Z",L344&lt;&gt;"Z"),I344&lt;&gt;L344),"Check","OK"))</f>
        <v>OK</v>
      </c>
      <c r="N344" s="134"/>
    </row>
    <row r="345" spans="1:14" x14ac:dyDescent="0.25">
      <c r="A345" s="210" t="s">
        <v>796</v>
      </c>
      <c r="B345" s="211" t="s">
        <v>1482</v>
      </c>
      <c r="C345" s="212" t="s">
        <v>167</v>
      </c>
      <c r="D345" s="215" t="s">
        <v>1483</v>
      </c>
      <c r="E345" s="212" t="s">
        <v>860</v>
      </c>
      <c r="F345" s="212" t="s">
        <v>167</v>
      </c>
      <c r="G345" s="215" t="s">
        <v>833</v>
      </c>
      <c r="H345" s="213">
        <f>IF(OR(AND('A2'!AQ15="",'A2'!AR15=""),AND('A2'!AQ18="",'A2'!AR18=""),AND('A2'!AR15="X",'A2'!AR18="X"),OR('A2'!AR15="M",'A2'!AR18="M")),"",SUM('A2'!AQ15,'A2'!AQ18))</f>
        <v>0</v>
      </c>
      <c r="I345" s="213" t="str">
        <f>IF(AND(AND('A2'!AR15="X",'A2'!AR18="X"),SUM('A2'!AQ15,'A2'!AQ18)=0,ISNUMBER('A2'!AQ21)),"",IF(OR('A2'!AR15="M",'A2'!AR18="M"),"M",IF(AND('A2'!AR15='A2'!AR18,OR('A2'!AR15="X",'A2'!AR15="W",'A2'!AR15="Z")),UPPER('A2'!AR15),"")))</f>
        <v/>
      </c>
      <c r="J345" s="214" t="s">
        <v>860</v>
      </c>
      <c r="K345" s="213">
        <f>IF(AND(ISBLANK('A2'!AQ21),$L$345&lt;&gt;"Z"),"",'A2'!AQ21)</f>
        <v>0</v>
      </c>
      <c r="L345" s="213" t="str">
        <f>IF(ISBLANK('A2'!AR21),"",'A2'!AR21)</f>
        <v/>
      </c>
      <c r="M345" s="133" t="str">
        <f t="shared" si="12"/>
        <v>OK</v>
      </c>
      <c r="N345" s="134"/>
    </row>
    <row r="346" spans="1:14" x14ac:dyDescent="0.25">
      <c r="A346" s="210" t="s">
        <v>796</v>
      </c>
      <c r="B346" s="211" t="s">
        <v>1484</v>
      </c>
      <c r="C346" s="212" t="s">
        <v>167</v>
      </c>
      <c r="D346" s="215" t="s">
        <v>1485</v>
      </c>
      <c r="E346" s="212" t="s">
        <v>860</v>
      </c>
      <c r="F346" s="212" t="s">
        <v>167</v>
      </c>
      <c r="G346" s="215" t="s">
        <v>812</v>
      </c>
      <c r="H346" s="213">
        <f>IF(OR(AND('A2'!AQ16="",'A2'!AR16=""),AND('A2'!AQ19="",'A2'!AR19=""),AND('A2'!AR16="X",'A2'!AR19="X"),OR('A2'!AR16="M",'A2'!AR19="M")),"",SUM('A2'!AQ16,'A2'!AQ19))</f>
        <v>0</v>
      </c>
      <c r="I346" s="213" t="str">
        <f>IF(AND(AND('A2'!AR16="X",'A2'!AR19="X"),SUM('A2'!AQ16,'A2'!AQ19)=0,ISNUMBER('A2'!AQ22)),"",IF(OR('A2'!AR16="M",'A2'!AR19="M"),"M",IF(AND('A2'!AR16='A2'!AR19,OR('A2'!AR16="X",'A2'!AR16="W",'A2'!AR16="Z")),UPPER('A2'!AR16),"")))</f>
        <v/>
      </c>
      <c r="J346" s="214" t="s">
        <v>860</v>
      </c>
      <c r="K346" s="213">
        <f>IF(AND(ISBLANK('A2'!AQ22),$L$346&lt;&gt;"Z"),"",'A2'!AQ22)</f>
        <v>0</v>
      </c>
      <c r="L346" s="213" t="str">
        <f>IF(ISBLANK('A2'!AR22),"",'A2'!AR22)</f>
        <v/>
      </c>
      <c r="M346" s="133" t="str">
        <f t="shared" si="12"/>
        <v>OK</v>
      </c>
      <c r="N346" s="134"/>
    </row>
    <row r="347" spans="1:14" x14ac:dyDescent="0.25">
      <c r="A347" s="210" t="s">
        <v>796</v>
      </c>
      <c r="B347" s="211" t="s">
        <v>1486</v>
      </c>
      <c r="C347" s="212" t="s">
        <v>167</v>
      </c>
      <c r="D347" s="215" t="s">
        <v>1487</v>
      </c>
      <c r="E347" s="212" t="s">
        <v>860</v>
      </c>
      <c r="F347" s="212" t="s">
        <v>167</v>
      </c>
      <c r="G347" s="215" t="s">
        <v>1195</v>
      </c>
      <c r="H347" s="213">
        <f>IF(OR(AND('A2'!AT14="",'A2'!AU14=""),AND('A2'!AT15="",'A2'!AU15=""),AND('A2'!AU14="X",'A2'!AU15="X"),OR('A2'!AU14="M",'A2'!AU15="M")),"",SUM('A2'!AT14,'A2'!AT15))</f>
        <v>0</v>
      </c>
      <c r="I347" s="213" t="str">
        <f>IF(AND(AND('A2'!AU14="X",'A2'!AU15="X"),SUM('A2'!AT14,'A2'!AT15)=0,ISNUMBER('A2'!AT16)),"",IF(OR('A2'!AU14="M",'A2'!AU15="M"),"M",IF(AND('A2'!AU14='A2'!AU15,OR('A2'!AU14="X",'A2'!AU14="W",'A2'!AU14="Z")),UPPER('A2'!AU14),"")))</f>
        <v/>
      </c>
      <c r="J347" s="214" t="s">
        <v>860</v>
      </c>
      <c r="K347" s="213">
        <f>IF(AND(ISBLANK('A2'!AT16),$L$347&lt;&gt;"Z"),"",'A2'!AT16)</f>
        <v>0</v>
      </c>
      <c r="L347" s="213" t="str">
        <f>IF(ISBLANK('A2'!AU16),"",'A2'!AU16)</f>
        <v/>
      </c>
      <c r="M347" s="133" t="str">
        <f t="shared" si="12"/>
        <v>OK</v>
      </c>
      <c r="N347" s="134"/>
    </row>
    <row r="348" spans="1:14" x14ac:dyDescent="0.25">
      <c r="A348" s="210" t="s">
        <v>796</v>
      </c>
      <c r="B348" s="211" t="s">
        <v>1488</v>
      </c>
      <c r="C348" s="212" t="s">
        <v>167</v>
      </c>
      <c r="D348" s="215" t="s">
        <v>1489</v>
      </c>
      <c r="E348" s="212" t="s">
        <v>860</v>
      </c>
      <c r="F348" s="212" t="s">
        <v>167</v>
      </c>
      <c r="G348" s="215" t="s">
        <v>1201</v>
      </c>
      <c r="H348" s="213">
        <f>IF(OR(AND('A2'!AT17="",'A2'!AU17=""),AND('A2'!AT18="",'A2'!AU18=""),AND('A2'!AU17="X",'A2'!AU18="X"),OR('A2'!AU17="M",'A2'!AU18="M")),"",SUM('A2'!AT17,'A2'!AT18))</f>
        <v>0</v>
      </c>
      <c r="I348" s="213" t="str">
        <f>IF(AND(AND('A2'!AU17="X",'A2'!AU18="X"),SUM('A2'!AT17,'A2'!AT18)=0,ISNUMBER('A2'!AT19)),"",IF(OR('A2'!AU17="M",'A2'!AU18="M"),"M",IF(AND('A2'!AU17='A2'!AU18,OR('A2'!AU17="X",'A2'!AU17="W",'A2'!AU17="Z")),UPPER('A2'!AU17),"")))</f>
        <v/>
      </c>
      <c r="J348" s="214" t="s">
        <v>860</v>
      </c>
      <c r="K348" s="213">
        <f>IF(AND(ISBLANK('A2'!AT19),$L$348&lt;&gt;"Z"),"",'A2'!AT19)</f>
        <v>0</v>
      </c>
      <c r="L348" s="213" t="str">
        <f>IF(ISBLANK('A2'!AU19),"",'A2'!AU19)</f>
        <v/>
      </c>
      <c r="M348" s="133" t="str">
        <f t="shared" si="12"/>
        <v>OK</v>
      </c>
      <c r="N348" s="134"/>
    </row>
    <row r="349" spans="1:14" x14ac:dyDescent="0.25">
      <c r="A349" s="210" t="s">
        <v>796</v>
      </c>
      <c r="B349" s="211" t="s">
        <v>1490</v>
      </c>
      <c r="C349" s="212" t="s">
        <v>167</v>
      </c>
      <c r="D349" s="215" t="s">
        <v>1491</v>
      </c>
      <c r="E349" s="212" t="s">
        <v>860</v>
      </c>
      <c r="F349" s="212" t="s">
        <v>167</v>
      </c>
      <c r="G349" s="215" t="s">
        <v>856</v>
      </c>
      <c r="H349" s="213">
        <f>IF(OR(AND('A2'!AT14="",'A2'!AU14=""),AND('A2'!AT17="",'A2'!AU17=""),AND('A2'!AU14="X",'A2'!AU17="X"),OR('A2'!AU14="M",'A2'!AU17="M")),"",SUM('A2'!AT14,'A2'!AT17))</f>
        <v>0</v>
      </c>
      <c r="I349" s="213" t="str">
        <f>IF(AND(AND('A2'!AU14="X",'A2'!AU17="X"),SUM('A2'!AT14,'A2'!AT17)=0,ISNUMBER('A2'!AT20)),"",IF(OR('A2'!AU14="M",'A2'!AU17="M"),"M",IF(AND('A2'!AU14='A2'!AU17,OR('A2'!AU14="X",'A2'!AU14="W",'A2'!AU14="Z")),UPPER('A2'!AU14),"")))</f>
        <v/>
      </c>
      <c r="J349" s="214" t="s">
        <v>860</v>
      </c>
      <c r="K349" s="213">
        <f>IF(AND(ISBLANK('A2'!AT20),$L$349&lt;&gt;"Z"),"",'A2'!AT20)</f>
        <v>0</v>
      </c>
      <c r="L349" s="213" t="str">
        <f>IF(ISBLANK('A2'!AU20),"",'A2'!AU20)</f>
        <v/>
      </c>
      <c r="M349" s="133" t="str">
        <f t="shared" si="12"/>
        <v>OK</v>
      </c>
      <c r="N349" s="134"/>
    </row>
    <row r="350" spans="1:14" x14ac:dyDescent="0.25">
      <c r="A350" s="210" t="s">
        <v>796</v>
      </c>
      <c r="B350" s="211" t="s">
        <v>1492</v>
      </c>
      <c r="C350" s="212" t="s">
        <v>167</v>
      </c>
      <c r="D350" s="215" t="s">
        <v>1493</v>
      </c>
      <c r="E350" s="212" t="s">
        <v>860</v>
      </c>
      <c r="F350" s="212" t="s">
        <v>167</v>
      </c>
      <c r="G350" s="215" t="s">
        <v>835</v>
      </c>
      <c r="H350" s="213">
        <f>IF(OR(AND('A2'!AT15="",'A2'!AU15=""),AND('A2'!AT18="",'A2'!AU18=""),AND('A2'!AU15="X",'A2'!AU18="X"),OR('A2'!AU15="M",'A2'!AU18="M")),"",SUM('A2'!AT15,'A2'!AT18))</f>
        <v>0</v>
      </c>
      <c r="I350" s="213" t="str">
        <f>IF(AND(AND('A2'!AU15="X",'A2'!AU18="X"),SUM('A2'!AT15,'A2'!AT18)=0,ISNUMBER('A2'!AT21)),"",IF(OR('A2'!AU15="M",'A2'!AU18="M"),"M",IF(AND('A2'!AU15='A2'!AU18,OR('A2'!AU15="X",'A2'!AU15="W",'A2'!AU15="Z")),UPPER('A2'!AU15),"")))</f>
        <v/>
      </c>
      <c r="J350" s="214" t="s">
        <v>860</v>
      </c>
      <c r="K350" s="213">
        <f>IF(AND(ISBLANK('A2'!AT21),$L$350&lt;&gt;"Z"),"",'A2'!AT21)</f>
        <v>0</v>
      </c>
      <c r="L350" s="213" t="str">
        <f>IF(ISBLANK('A2'!AU21),"",'A2'!AU21)</f>
        <v/>
      </c>
      <c r="M350" s="133" t="str">
        <f t="shared" si="12"/>
        <v>OK</v>
      </c>
      <c r="N350" s="134"/>
    </row>
    <row r="351" spans="1:14" x14ac:dyDescent="0.25">
      <c r="A351" s="210" t="s">
        <v>796</v>
      </c>
      <c r="B351" s="211" t="s">
        <v>1494</v>
      </c>
      <c r="C351" s="212" t="s">
        <v>167</v>
      </c>
      <c r="D351" s="215" t="s">
        <v>1495</v>
      </c>
      <c r="E351" s="212" t="s">
        <v>860</v>
      </c>
      <c r="F351" s="212" t="s">
        <v>167</v>
      </c>
      <c r="G351" s="215" t="s">
        <v>814</v>
      </c>
      <c r="H351" s="213">
        <f>IF(OR(AND('A2'!AT16="",'A2'!AU16=""),AND('A2'!AT19="",'A2'!AU19=""),AND('A2'!AU16="X",'A2'!AU19="X"),OR('A2'!AU16="M",'A2'!AU19="M")),"",SUM('A2'!AT16,'A2'!AT19))</f>
        <v>0</v>
      </c>
      <c r="I351" s="213" t="str">
        <f>IF(AND(AND('A2'!AU16="X",'A2'!AU19="X"),SUM('A2'!AT16,'A2'!AT19)=0,ISNUMBER('A2'!AT22)),"",IF(OR('A2'!AU16="M",'A2'!AU19="M"),"M",IF(AND('A2'!AU16='A2'!AU19,OR('A2'!AU16="X",'A2'!AU16="W",'A2'!AU16="Z")),UPPER('A2'!AU16),"")))</f>
        <v/>
      </c>
      <c r="J351" s="214" t="s">
        <v>860</v>
      </c>
      <c r="K351" s="213">
        <f>IF(AND(ISBLANK('A2'!AT22),$L$351&lt;&gt;"Z"),"",'A2'!AT22)</f>
        <v>0</v>
      </c>
      <c r="L351" s="213" t="str">
        <f>IF(ISBLANK('A2'!AU22),"",'A2'!AU22)</f>
        <v/>
      </c>
      <c r="M351" s="133" t="str">
        <f t="shared" si="12"/>
        <v>OK</v>
      </c>
      <c r="N351" s="134"/>
    </row>
    <row r="352" spans="1:14" x14ac:dyDescent="0.25">
      <c r="A352" s="210" t="s">
        <v>796</v>
      </c>
      <c r="B352" s="211" t="s">
        <v>1496</v>
      </c>
      <c r="C352" s="212" t="s">
        <v>167</v>
      </c>
      <c r="D352" s="215" t="s">
        <v>1497</v>
      </c>
      <c r="E352" s="212" t="s">
        <v>860</v>
      </c>
      <c r="F352" s="212" t="s">
        <v>167</v>
      </c>
      <c r="G352" s="215" t="s">
        <v>1206</v>
      </c>
      <c r="H352" s="213">
        <f>IF(OR(EXACT('A2'!AQ14,'A2'!AR14),EXACT('A2'!AT14,'A2'!AU14),AND('A2'!AR14="X",'A2'!AU14="X"),OR('A2'!AR14="M",'A2'!AU14="M")),"",SUM('A2'!AQ14,'A2'!AT14))</f>
        <v>0</v>
      </c>
      <c r="I352" s="213" t="str">
        <f>IF(AND(AND('A2'!AR14="X",'A2'!AU14="X"),SUM('A2'!AQ14,'A2'!AT14)=0,ISNUMBER('A2'!AW14)),"",IF(OR('A2'!AR14="M",'A2'!AU14="M"),"M",IF(AND('A2'!AR14='A2'!AU14,OR('A2'!AR14="X",'A2'!AR14="W",'A2'!AR14="Z")),UPPER('A2'!AR14),"")))</f>
        <v/>
      </c>
      <c r="J352" s="214" t="s">
        <v>860</v>
      </c>
      <c r="K352" s="213">
        <f>IF(AND(ISBLANK('A2'!AW14),$L$352&lt;&gt;"Z"),"",'A2'!AW14)</f>
        <v>0</v>
      </c>
      <c r="L352" s="213" t="str">
        <f>IF(ISBLANK('A2'!AX14),"",'A2'!AX14)</f>
        <v/>
      </c>
      <c r="M352" s="133" t="str">
        <f t="shared" si="12"/>
        <v>OK</v>
      </c>
      <c r="N352" s="134"/>
    </row>
    <row r="353" spans="1:14" x14ac:dyDescent="0.25">
      <c r="A353" s="210" t="s">
        <v>796</v>
      </c>
      <c r="B353" s="211" t="s">
        <v>1498</v>
      </c>
      <c r="C353" s="212" t="s">
        <v>167</v>
      </c>
      <c r="D353" s="215" t="s">
        <v>1499</v>
      </c>
      <c r="E353" s="212" t="s">
        <v>860</v>
      </c>
      <c r="F353" s="212" t="s">
        <v>167</v>
      </c>
      <c r="G353" s="215" t="s">
        <v>1208</v>
      </c>
      <c r="H353" s="213">
        <f>IF(OR(EXACT('A2'!AQ15,'A2'!AR15),EXACT('A2'!AT15,'A2'!AU15),AND('A2'!AR15="X",'A2'!AU15="X"),OR('A2'!AR15="M",'A2'!AU15="M")),"",SUM('A2'!AQ15,'A2'!AT15))</f>
        <v>0</v>
      </c>
      <c r="I353" s="213" t="str">
        <f>IF(AND(AND('A2'!AR15="X",'A2'!AU15="X"),SUM('A2'!AQ15,'A2'!AT15)=0,ISNUMBER('A2'!AW15)),"",IF(OR('A2'!AR15="M",'A2'!AU15="M"),"M",IF(AND('A2'!AR15='A2'!AU15,OR('A2'!AR15="X",'A2'!AR15="W",'A2'!AR15="Z")),UPPER('A2'!AR15),"")))</f>
        <v/>
      </c>
      <c r="J353" s="214" t="s">
        <v>860</v>
      </c>
      <c r="K353" s="213">
        <f>IF(AND(ISBLANK('A2'!AW15),$L$353&lt;&gt;"Z"),"",'A2'!AW15)</f>
        <v>0</v>
      </c>
      <c r="L353" s="213" t="str">
        <f>IF(ISBLANK('A2'!AX15),"",'A2'!AX15)</f>
        <v/>
      </c>
      <c r="M353" s="133" t="str">
        <f t="shared" si="12"/>
        <v>OK</v>
      </c>
      <c r="N353" s="134"/>
    </row>
    <row r="354" spans="1:14" x14ac:dyDescent="0.25">
      <c r="A354" s="210" t="s">
        <v>796</v>
      </c>
      <c r="B354" s="211" t="s">
        <v>1500</v>
      </c>
      <c r="C354" s="212" t="s">
        <v>167</v>
      </c>
      <c r="D354" s="215" t="s">
        <v>1501</v>
      </c>
      <c r="E354" s="212" t="s">
        <v>860</v>
      </c>
      <c r="F354" s="212" t="s">
        <v>167</v>
      </c>
      <c r="G354" s="215" t="s">
        <v>1210</v>
      </c>
      <c r="H354" s="213">
        <f>IF(OR(AND('A2'!AW14="",'A2'!AX14=""),AND('A2'!AW15="",'A2'!AX15=""),AND('A2'!AX14="X",'A2'!AX15="X"),OR('A2'!AX14="M",'A2'!AX15="M")),"",SUM('A2'!AW14,'A2'!AW15))</f>
        <v>0</v>
      </c>
      <c r="I354" s="213" t="str">
        <f>IF(AND(AND('A2'!AX14="X",'A2'!AX15="X"),SUM('A2'!AW14,'A2'!AW15)=0,ISNUMBER('A2'!AW16)),"",IF(OR('A2'!AX14="M",'A2'!AX15="M"),"M",IF(AND('A2'!AX14='A2'!AX15,OR('A2'!AX14="X",'A2'!AX14="W",'A2'!AX14="Z")),UPPER('A2'!AX14),"")))</f>
        <v/>
      </c>
      <c r="J354" s="214" t="s">
        <v>860</v>
      </c>
      <c r="K354" s="213">
        <f>IF(AND(ISBLANK('A2'!AW16),$L$354&lt;&gt;"Z"),"",'A2'!AW16)</f>
        <v>0</v>
      </c>
      <c r="L354" s="213" t="str">
        <f>IF(ISBLANK('A2'!AX16),"",'A2'!AX16)</f>
        <v/>
      </c>
      <c r="M354" s="133" t="str">
        <f t="shared" si="12"/>
        <v>OK</v>
      </c>
      <c r="N354" s="134"/>
    </row>
    <row r="355" spans="1:14" x14ac:dyDescent="0.25">
      <c r="A355" s="210" t="s">
        <v>796</v>
      </c>
      <c r="B355" s="211" t="s">
        <v>1502</v>
      </c>
      <c r="C355" s="212" t="s">
        <v>167</v>
      </c>
      <c r="D355" s="215" t="s">
        <v>1503</v>
      </c>
      <c r="E355" s="212" t="s">
        <v>860</v>
      </c>
      <c r="F355" s="212" t="s">
        <v>167</v>
      </c>
      <c r="G355" s="215" t="s">
        <v>1212</v>
      </c>
      <c r="H355" s="213">
        <f>IF(OR(EXACT('A2'!AQ17,'A2'!AR17),EXACT('A2'!AT17,'A2'!AU17),AND('A2'!AR17="X",'A2'!AU17="X"),OR('A2'!AR17="M",'A2'!AU17="M")),"",SUM('A2'!AQ17,'A2'!AT17))</f>
        <v>0</v>
      </c>
      <c r="I355" s="213" t="str">
        <f>IF(AND(AND('A2'!AR17="X",'A2'!AU17="X"),SUM('A2'!AQ17,'A2'!AT17)=0,ISNUMBER('A2'!AW17)),"",IF(OR('A2'!AR17="M",'A2'!AU17="M"),"M",IF(AND('A2'!AR17='A2'!AU17,OR('A2'!AR17="X",'A2'!AR17="W",'A2'!AR17="Z")),UPPER('A2'!AR17),"")))</f>
        <v/>
      </c>
      <c r="J355" s="214" t="s">
        <v>860</v>
      </c>
      <c r="K355" s="213">
        <f>IF(AND(ISBLANK('A2'!AW17),$L$355&lt;&gt;"Z"),"",'A2'!AW17)</f>
        <v>0</v>
      </c>
      <c r="L355" s="213" t="str">
        <f>IF(ISBLANK('A2'!AX17),"",'A2'!AX17)</f>
        <v/>
      </c>
      <c r="M355" s="133" t="str">
        <f t="shared" si="12"/>
        <v>OK</v>
      </c>
      <c r="N355" s="134"/>
    </row>
    <row r="356" spans="1:14" x14ac:dyDescent="0.25">
      <c r="A356" s="210" t="s">
        <v>796</v>
      </c>
      <c r="B356" s="211" t="s">
        <v>1504</v>
      </c>
      <c r="C356" s="212" t="s">
        <v>167</v>
      </c>
      <c r="D356" s="215" t="s">
        <v>1505</v>
      </c>
      <c r="E356" s="212" t="s">
        <v>860</v>
      </c>
      <c r="F356" s="212" t="s">
        <v>167</v>
      </c>
      <c r="G356" s="215" t="s">
        <v>1214</v>
      </c>
      <c r="H356" s="213">
        <f>IF(OR(EXACT('A2'!AQ18,'A2'!AR18),EXACT('A2'!AT18,'A2'!AU18),AND('A2'!AR18="X",'A2'!AU18="X"),OR('A2'!AR18="M",'A2'!AU18="M")),"",SUM('A2'!AQ18,'A2'!AT18))</f>
        <v>0</v>
      </c>
      <c r="I356" s="213" t="str">
        <f>IF(AND(AND('A2'!AR18="X",'A2'!AU18="X"),SUM('A2'!AQ18,'A2'!AT18)=0,ISNUMBER('A2'!AW18)),"",IF(OR('A2'!AR18="M",'A2'!AU18="M"),"M",IF(AND('A2'!AR18='A2'!AU18,OR('A2'!AR18="X",'A2'!AR18="W",'A2'!AR18="Z")),UPPER('A2'!AR18),"")))</f>
        <v/>
      </c>
      <c r="J356" s="214" t="s">
        <v>860</v>
      </c>
      <c r="K356" s="213">
        <f>IF(AND(ISBLANK('A2'!AW18),$L$356&lt;&gt;"Z"),"",'A2'!AW18)</f>
        <v>0</v>
      </c>
      <c r="L356" s="213" t="str">
        <f>IF(ISBLANK('A2'!AX18),"",'A2'!AX18)</f>
        <v/>
      </c>
      <c r="M356" s="133" t="str">
        <f t="shared" si="12"/>
        <v>OK</v>
      </c>
      <c r="N356" s="134"/>
    </row>
    <row r="357" spans="1:14" x14ac:dyDescent="0.25">
      <c r="A357" s="210" t="s">
        <v>796</v>
      </c>
      <c r="B357" s="211" t="s">
        <v>1506</v>
      </c>
      <c r="C357" s="212" t="s">
        <v>167</v>
      </c>
      <c r="D357" s="215" t="s">
        <v>1507</v>
      </c>
      <c r="E357" s="212" t="s">
        <v>860</v>
      </c>
      <c r="F357" s="212" t="s">
        <v>167</v>
      </c>
      <c r="G357" s="215" t="s">
        <v>1216</v>
      </c>
      <c r="H357" s="213">
        <f>IF(OR(AND('A2'!AW17="",'A2'!AX17=""),AND('A2'!AW18="",'A2'!AX18=""),AND('A2'!AX17="X",'A2'!AX18="X"),OR('A2'!AX17="M",'A2'!AX18="M")),"",SUM('A2'!AW17,'A2'!AW18))</f>
        <v>0</v>
      </c>
      <c r="I357" s="213" t="str">
        <f>IF(AND(AND('A2'!AX17="X",'A2'!AX18="X"),SUM('A2'!AW17,'A2'!AW18)=0,ISNUMBER('A2'!AW19)),"",IF(OR('A2'!AX17="M",'A2'!AX18="M"),"M",IF(AND('A2'!AX17='A2'!AX18,OR('A2'!AX17="X",'A2'!AX17="W",'A2'!AX17="Z")),UPPER('A2'!AX17),"")))</f>
        <v/>
      </c>
      <c r="J357" s="214" t="s">
        <v>860</v>
      </c>
      <c r="K357" s="213">
        <f>IF(AND(ISBLANK('A2'!AW19),$L$357&lt;&gt;"Z"),"",'A2'!AW19)</f>
        <v>0</v>
      </c>
      <c r="L357" s="213" t="str">
        <f>IF(ISBLANK('A2'!AX19),"",'A2'!AX19)</f>
        <v/>
      </c>
      <c r="M357" s="133" t="str">
        <f t="shared" si="12"/>
        <v>OK</v>
      </c>
      <c r="N357" s="134"/>
    </row>
    <row r="358" spans="1:14" x14ac:dyDescent="0.25">
      <c r="A358" s="210" t="s">
        <v>796</v>
      </c>
      <c r="B358" s="211" t="s">
        <v>1508</v>
      </c>
      <c r="C358" s="212" t="s">
        <v>167</v>
      </c>
      <c r="D358" s="215" t="s">
        <v>1509</v>
      </c>
      <c r="E358" s="212" t="s">
        <v>860</v>
      </c>
      <c r="F358" s="212" t="s">
        <v>167</v>
      </c>
      <c r="G358" s="215" t="s">
        <v>852</v>
      </c>
      <c r="H358" s="213">
        <f>IF(OR(AND('A2'!AW14="",'A2'!AX14=""),AND('A2'!AW17="",'A2'!AX17=""),AND('A2'!AX14="X",'A2'!AX17="X"),OR('A2'!AX14="M",'A2'!AX17="M")),"",SUM('A2'!AW14,'A2'!AW17))</f>
        <v>0</v>
      </c>
      <c r="I358" s="213" t="str">
        <f>IF(AND(AND('A2'!AX14="X",'A2'!AX17="X"),SUM('A2'!AW14,'A2'!AW17)=0,ISNUMBER('A2'!AW20)),"",IF(OR('A2'!AX14="M",'A2'!AX17="M"),"M",IF(AND('A2'!AX14='A2'!AX17,OR('A2'!AX14="X",'A2'!AX14="W",'A2'!AX14="Z")),UPPER('A2'!AX14),"")))</f>
        <v/>
      </c>
      <c r="J358" s="214" t="s">
        <v>860</v>
      </c>
      <c r="K358" s="213">
        <f>IF(AND(ISBLANK('A2'!AW20),$L$358&lt;&gt;"Z"),"",'A2'!AW20)</f>
        <v>0</v>
      </c>
      <c r="L358" s="213" t="str">
        <f>IF(ISBLANK('A2'!AX20),"",'A2'!AX20)</f>
        <v/>
      </c>
      <c r="M358" s="133" t="str">
        <f t="shared" si="12"/>
        <v>OK</v>
      </c>
      <c r="N358" s="134"/>
    </row>
    <row r="359" spans="1:14" x14ac:dyDescent="0.25">
      <c r="A359" s="210" t="s">
        <v>796</v>
      </c>
      <c r="B359" s="211" t="s">
        <v>1510</v>
      </c>
      <c r="C359" s="212" t="s">
        <v>167</v>
      </c>
      <c r="D359" s="215" t="s">
        <v>1511</v>
      </c>
      <c r="E359" s="212" t="s">
        <v>860</v>
      </c>
      <c r="F359" s="212" t="s">
        <v>167</v>
      </c>
      <c r="G359" s="215" t="s">
        <v>831</v>
      </c>
      <c r="H359" s="213">
        <f>IF(OR(AND('A2'!AW15="",'A2'!AX15=""),AND('A2'!AW18="",'A2'!AX18=""),AND('A2'!AX15="X",'A2'!AX18="X"),OR('A2'!AX15="M",'A2'!AX18="M")),"",SUM('A2'!AW15,'A2'!AW18))</f>
        <v>0</v>
      </c>
      <c r="I359" s="213" t="str">
        <f>IF(AND(AND('A2'!AX15="X",'A2'!AX18="X"),SUM('A2'!AW15,'A2'!AW18)=0,ISNUMBER('A2'!AW21)),"",IF(OR('A2'!AX15="M",'A2'!AX18="M"),"M",IF(AND('A2'!AX15='A2'!AX18,OR('A2'!AX15="X",'A2'!AX15="W",'A2'!AX15="Z")),UPPER('A2'!AX15),"")))</f>
        <v/>
      </c>
      <c r="J359" s="214" t="s">
        <v>860</v>
      </c>
      <c r="K359" s="213">
        <f>IF(AND(ISBLANK('A2'!AW21),$L$359&lt;&gt;"Z"),"",'A2'!AW21)</f>
        <v>0</v>
      </c>
      <c r="L359" s="213" t="str">
        <f>IF(ISBLANK('A2'!AX21),"",'A2'!AX21)</f>
        <v/>
      </c>
      <c r="M359" s="133" t="str">
        <f t="shared" si="12"/>
        <v>OK</v>
      </c>
      <c r="N359" s="134"/>
    </row>
    <row r="360" spans="1:14" x14ac:dyDescent="0.25">
      <c r="A360" s="210" t="s">
        <v>796</v>
      </c>
      <c r="B360" s="211" t="s">
        <v>1512</v>
      </c>
      <c r="C360" s="212" t="s">
        <v>167</v>
      </c>
      <c r="D360" s="215" t="s">
        <v>1513</v>
      </c>
      <c r="E360" s="212" t="s">
        <v>860</v>
      </c>
      <c r="F360" s="212" t="s">
        <v>167</v>
      </c>
      <c r="G360" s="215" t="s">
        <v>810</v>
      </c>
      <c r="H360" s="213">
        <f>IF(OR(AND('A2'!AW16="",'A2'!AX16=""),AND('A2'!AW19="",'A2'!AX19=""),AND('A2'!AX16="X",'A2'!AX19="X"),OR('A2'!AX16="M",'A2'!AX19="M")),"",SUM('A2'!AW16,'A2'!AW19))</f>
        <v>0</v>
      </c>
      <c r="I360" s="213" t="str">
        <f>IF(AND(AND('A2'!AX16="X",'A2'!AX19="X"),SUM('A2'!AW16,'A2'!AW19)=0,ISNUMBER('A2'!AW22)),"",IF(OR('A2'!AX16="M",'A2'!AX19="M"),"M",IF(AND('A2'!AX16='A2'!AX19,OR('A2'!AX16="X",'A2'!AX16="W",'A2'!AX16="Z")),UPPER('A2'!AX16),"")))</f>
        <v/>
      </c>
      <c r="J360" s="214" t="s">
        <v>860</v>
      </c>
      <c r="K360" s="213">
        <f>IF(AND(ISBLANK('A2'!AW22),$L$360&lt;&gt;"Z"),"",'A2'!AW22)</f>
        <v>0</v>
      </c>
      <c r="L360" s="213" t="str">
        <f>IF(ISBLANK('A2'!AX22),"",'A2'!AX22)</f>
        <v/>
      </c>
      <c r="M360" s="133" t="str">
        <f t="shared" si="12"/>
        <v>OK</v>
      </c>
      <c r="N360" s="134"/>
    </row>
    <row r="361" spans="1:14" x14ac:dyDescent="0.25">
      <c r="A361" s="210" t="s">
        <v>796</v>
      </c>
      <c r="B361" s="211" t="s">
        <v>1514</v>
      </c>
      <c r="C361" s="212" t="s">
        <v>167</v>
      </c>
      <c r="D361" s="215" t="s">
        <v>1515</v>
      </c>
      <c r="E361" s="212" t="s">
        <v>860</v>
      </c>
      <c r="F361" s="212" t="s">
        <v>167</v>
      </c>
      <c r="G361" s="215" t="s">
        <v>1516</v>
      </c>
      <c r="H361" s="213">
        <f>IF(OR(EXACT('A2'!AH14,'A2'!AI14),EXACT('A2'!AQ14,'A2'!AR14),AND('A2'!AI14="X",'A2'!AR14="X"),OR('A2'!AI14="M",'A2'!AR14="M")),"",SUM('A2'!AH14,'A2'!AQ14))</f>
        <v>0</v>
      </c>
      <c r="I361" s="213" t="str">
        <f>IF(AND(AND('A2'!AI14="X",'A2'!AR14="X"),SUM('A2'!AH14,'A2'!AQ14)=0,ISNUMBER('A2'!AZ14)),"",IF(OR('A2'!AI14="M",'A2'!AR14="M"),"M",IF(AND('A2'!AI14='A2'!AR14,OR('A2'!AI14="X",'A2'!AI14="W",'A2'!AI14="Z")),UPPER('A2'!AI14),"")))</f>
        <v/>
      </c>
      <c r="J361" s="214" t="s">
        <v>860</v>
      </c>
      <c r="K361" s="213">
        <f>IF(AND(ISBLANK('A2'!AZ14),$L$361&lt;&gt;"Z"),"",'A2'!AZ14)</f>
        <v>0</v>
      </c>
      <c r="L361" s="213" t="str">
        <f>IF(ISBLANK('A2'!BA14),"",'A2'!BA14)</f>
        <v/>
      </c>
      <c r="M361" s="133" t="str">
        <f t="shared" si="12"/>
        <v>OK</v>
      </c>
      <c r="N361" s="134"/>
    </row>
    <row r="362" spans="1:14" x14ac:dyDescent="0.25">
      <c r="A362" s="210" t="s">
        <v>796</v>
      </c>
      <c r="B362" s="211" t="s">
        <v>1517</v>
      </c>
      <c r="C362" s="212" t="s">
        <v>167</v>
      </c>
      <c r="D362" s="215" t="s">
        <v>1518</v>
      </c>
      <c r="E362" s="212" t="s">
        <v>860</v>
      </c>
      <c r="F362" s="212" t="s">
        <v>167</v>
      </c>
      <c r="G362" s="215" t="s">
        <v>1519</v>
      </c>
      <c r="H362" s="213">
        <f>IF(OR(EXACT('A2'!AH15,'A2'!AI15),EXACT('A2'!AQ15,'A2'!AR15),AND('A2'!AI15="X",'A2'!AR15="X"),OR('A2'!AI15="M",'A2'!AR15="M")),"",SUM('A2'!AH15,'A2'!AQ15))</f>
        <v>0</v>
      </c>
      <c r="I362" s="213" t="str">
        <f>IF(AND(AND('A2'!AI15="X",'A2'!AR15="X"),SUM('A2'!AH15,'A2'!AQ15)=0,ISNUMBER('A2'!AZ15)),"",IF(OR('A2'!AI15="M",'A2'!AR15="M"),"M",IF(AND('A2'!AI15='A2'!AR15,OR('A2'!AI15="X",'A2'!AI15="W",'A2'!AI15="Z")),UPPER('A2'!AI15),"")))</f>
        <v/>
      </c>
      <c r="J362" s="214" t="s">
        <v>860</v>
      </c>
      <c r="K362" s="213">
        <f>IF(AND(ISBLANK('A2'!AZ15),$L$362&lt;&gt;"Z"),"",'A2'!AZ15)</f>
        <v>0</v>
      </c>
      <c r="L362" s="213" t="str">
        <f>IF(ISBLANK('A2'!BA15),"",'A2'!BA15)</f>
        <v/>
      </c>
      <c r="M362" s="133" t="str">
        <f t="shared" si="12"/>
        <v>OK</v>
      </c>
      <c r="N362" s="134"/>
    </row>
    <row r="363" spans="1:14" x14ac:dyDescent="0.25">
      <c r="A363" s="210" t="s">
        <v>796</v>
      </c>
      <c r="B363" s="211" t="s">
        <v>1520</v>
      </c>
      <c r="C363" s="212" t="s">
        <v>167</v>
      </c>
      <c r="D363" s="215" t="s">
        <v>1521</v>
      </c>
      <c r="E363" s="212" t="s">
        <v>860</v>
      </c>
      <c r="F363" s="212" t="s">
        <v>167</v>
      </c>
      <c r="G363" s="215" t="s">
        <v>1522</v>
      </c>
      <c r="H363" s="213">
        <f>IF(OR(AND('A2'!AZ14="",'A2'!BA14=""),AND('A2'!AZ15="",'A2'!BA15=""),AND('A2'!BA14="X",'A2'!BA15="X"),OR('A2'!BA14="M",'A2'!BA15="M")),"",SUM('A2'!AZ14,'A2'!AZ15))</f>
        <v>0</v>
      </c>
      <c r="I363" s="213" t="str">
        <f>IF(AND(AND('A2'!BA14="X",'A2'!BA15="X"),SUM('A2'!AZ14,'A2'!AZ15)=0,ISNUMBER('A2'!AZ16)),"",IF(OR('A2'!BA14="M",'A2'!BA15="M"),"M",IF(AND('A2'!BA14='A2'!BA15,OR('A2'!BA14="X",'A2'!BA14="W",'A2'!BA14="Z")),UPPER('A2'!BA14),"")))</f>
        <v/>
      </c>
      <c r="J363" s="214" t="s">
        <v>860</v>
      </c>
      <c r="K363" s="213">
        <f>IF(AND(ISBLANK('A2'!AZ16),$L$363&lt;&gt;"Z"),"",'A2'!AZ16)</f>
        <v>0</v>
      </c>
      <c r="L363" s="213" t="str">
        <f>IF(ISBLANK('A2'!BA16),"",'A2'!BA16)</f>
        <v/>
      </c>
      <c r="M363" s="133" t="str">
        <f t="shared" si="12"/>
        <v>OK</v>
      </c>
      <c r="N363" s="134"/>
    </row>
    <row r="364" spans="1:14" x14ac:dyDescent="0.25">
      <c r="A364" s="210" t="s">
        <v>796</v>
      </c>
      <c r="B364" s="211" t="s">
        <v>1523</v>
      </c>
      <c r="C364" s="212" t="s">
        <v>167</v>
      </c>
      <c r="D364" s="215" t="s">
        <v>1524</v>
      </c>
      <c r="E364" s="212" t="s">
        <v>860</v>
      </c>
      <c r="F364" s="212" t="s">
        <v>167</v>
      </c>
      <c r="G364" s="215" t="s">
        <v>1525</v>
      </c>
      <c r="H364" s="213">
        <f>IF(OR(EXACT('A2'!AH17,'A2'!AI17),EXACT('A2'!AQ17,'A2'!AR17),AND('A2'!AI17="X",'A2'!AR17="X"),OR('A2'!AI17="M",'A2'!AR17="M")),"",SUM('A2'!AH17,'A2'!AQ17))</f>
        <v>0</v>
      </c>
      <c r="I364" s="213" t="str">
        <f>IF(AND(AND('A2'!AI17="X",'A2'!AR17="X"),SUM('A2'!AH17,'A2'!AQ17)=0,ISNUMBER('A2'!AZ17)),"",IF(OR('A2'!AI17="M",'A2'!AR17="M"),"M",IF(AND('A2'!AI17='A2'!AR17,OR('A2'!AI17="X",'A2'!AI17="W",'A2'!AI17="Z")),UPPER('A2'!AI17),"")))</f>
        <v/>
      </c>
      <c r="J364" s="214" t="s">
        <v>860</v>
      </c>
      <c r="K364" s="213">
        <f>IF(AND(ISBLANK('A2'!AZ17),$L$364&lt;&gt;"Z"),"",'A2'!AZ17)</f>
        <v>0</v>
      </c>
      <c r="L364" s="213" t="str">
        <f>IF(ISBLANK('A2'!BA17),"",'A2'!BA17)</f>
        <v/>
      </c>
      <c r="M364" s="133" t="str">
        <f t="shared" si="12"/>
        <v>OK</v>
      </c>
      <c r="N364" s="134"/>
    </row>
    <row r="365" spans="1:14" x14ac:dyDescent="0.25">
      <c r="A365" s="210" t="s">
        <v>796</v>
      </c>
      <c r="B365" s="211" t="s">
        <v>1526</v>
      </c>
      <c r="C365" s="212" t="s">
        <v>167</v>
      </c>
      <c r="D365" s="215" t="s">
        <v>1527</v>
      </c>
      <c r="E365" s="212" t="s">
        <v>860</v>
      </c>
      <c r="F365" s="212" t="s">
        <v>167</v>
      </c>
      <c r="G365" s="215" t="s">
        <v>1528</v>
      </c>
      <c r="H365" s="213">
        <f>IF(OR(EXACT('A2'!AH18,'A2'!AI18),EXACT('A2'!AQ18,'A2'!AR18),AND('A2'!AI18="X",'A2'!AR18="X"),OR('A2'!AI18="M",'A2'!AR18="M")),"",SUM('A2'!AH18,'A2'!AQ18))</f>
        <v>0</v>
      </c>
      <c r="I365" s="213" t="str">
        <f>IF(AND(AND('A2'!AI18="X",'A2'!AR18="X"),SUM('A2'!AH18,'A2'!AQ18)=0,ISNUMBER('A2'!AZ18)),"",IF(OR('A2'!AI18="M",'A2'!AR18="M"),"M",IF(AND('A2'!AI18='A2'!AR18,OR('A2'!AI18="X",'A2'!AI18="W",'A2'!AI18="Z")),UPPER('A2'!AI18),"")))</f>
        <v/>
      </c>
      <c r="J365" s="214" t="s">
        <v>860</v>
      </c>
      <c r="K365" s="213">
        <f>IF(AND(ISBLANK('A2'!AZ18),$L$365&lt;&gt;"Z"),"",'A2'!AZ18)</f>
        <v>0</v>
      </c>
      <c r="L365" s="213" t="str">
        <f>IF(ISBLANK('A2'!BA18),"",'A2'!BA18)</f>
        <v/>
      </c>
      <c r="M365" s="133" t="str">
        <f t="shared" si="12"/>
        <v>OK</v>
      </c>
      <c r="N365" s="134"/>
    </row>
    <row r="366" spans="1:14" x14ac:dyDescent="0.25">
      <c r="A366" s="210" t="s">
        <v>796</v>
      </c>
      <c r="B366" s="211" t="s">
        <v>1529</v>
      </c>
      <c r="C366" s="212" t="s">
        <v>167</v>
      </c>
      <c r="D366" s="215" t="s">
        <v>1530</v>
      </c>
      <c r="E366" s="212" t="s">
        <v>860</v>
      </c>
      <c r="F366" s="212" t="s">
        <v>167</v>
      </c>
      <c r="G366" s="215" t="s">
        <v>1531</v>
      </c>
      <c r="H366" s="213">
        <f>IF(OR(AND('A2'!AZ17="",'A2'!BA17=""),AND('A2'!AZ18="",'A2'!BA18=""),AND('A2'!BA17="X",'A2'!BA18="X"),OR('A2'!BA17="M",'A2'!BA18="M")),"",SUM('A2'!AZ17,'A2'!AZ18))</f>
        <v>0</v>
      </c>
      <c r="I366" s="213" t="str">
        <f>IF(AND(AND('A2'!BA17="X",'A2'!BA18="X"),SUM('A2'!AZ17,'A2'!AZ18)=0,ISNUMBER('A2'!AZ19)),"",IF(OR('A2'!BA17="M",'A2'!BA18="M"),"M",IF(AND('A2'!BA17='A2'!BA18,OR('A2'!BA17="X",'A2'!BA17="W",'A2'!BA17="Z")),UPPER('A2'!BA17),"")))</f>
        <v/>
      </c>
      <c r="J366" s="214" t="s">
        <v>860</v>
      </c>
      <c r="K366" s="213">
        <f>IF(AND(ISBLANK('A2'!AZ19),$L$366&lt;&gt;"Z"),"",'A2'!AZ19)</f>
        <v>0</v>
      </c>
      <c r="L366" s="213" t="str">
        <f>IF(ISBLANK('A2'!BA19),"",'A2'!BA19)</f>
        <v/>
      </c>
      <c r="M366" s="133" t="str">
        <f t="shared" si="12"/>
        <v>OK</v>
      </c>
      <c r="N366" s="134"/>
    </row>
    <row r="367" spans="1:14" x14ac:dyDescent="0.25">
      <c r="A367" s="210" t="s">
        <v>796</v>
      </c>
      <c r="B367" s="211" t="s">
        <v>1532</v>
      </c>
      <c r="C367" s="212" t="s">
        <v>167</v>
      </c>
      <c r="D367" s="215" t="s">
        <v>1533</v>
      </c>
      <c r="E367" s="212" t="s">
        <v>860</v>
      </c>
      <c r="F367" s="212" t="s">
        <v>167</v>
      </c>
      <c r="G367" s="215" t="s">
        <v>1534</v>
      </c>
      <c r="H367" s="213">
        <f>IF(OR(AND('A2'!AZ14="",'A2'!BA14=""),AND('A2'!AZ17="",'A2'!BA17=""),AND('A2'!BA14="X",'A2'!BA17="X"),OR('A2'!BA14="M",'A2'!BA17="M")),"",SUM('A2'!AZ14,'A2'!AZ17))</f>
        <v>0</v>
      </c>
      <c r="I367" s="213" t="str">
        <f>IF(AND(AND('A2'!BA14="X",'A2'!BA17="X"),SUM('A2'!AZ14,'A2'!AZ17)=0,ISNUMBER('A2'!AZ20)),"",IF(OR('A2'!BA14="M",'A2'!BA17="M"),"M",IF(AND('A2'!BA14='A2'!BA17,OR('A2'!BA14="X",'A2'!BA14="W",'A2'!BA14="Z")),UPPER('A2'!BA14),"")))</f>
        <v/>
      </c>
      <c r="J367" s="214" t="s">
        <v>860</v>
      </c>
      <c r="K367" s="213">
        <f>IF(AND(ISBLANK('A2'!AZ20),$L$367&lt;&gt;"Z"),"",'A2'!AZ20)</f>
        <v>0</v>
      </c>
      <c r="L367" s="213" t="str">
        <f>IF(ISBLANK('A2'!BA20),"",'A2'!BA20)</f>
        <v/>
      </c>
      <c r="M367" s="133" t="str">
        <f t="shared" si="12"/>
        <v>OK</v>
      </c>
      <c r="N367" s="134"/>
    </row>
    <row r="368" spans="1:14" x14ac:dyDescent="0.25">
      <c r="A368" s="210" t="s">
        <v>796</v>
      </c>
      <c r="B368" s="211" t="s">
        <v>1535</v>
      </c>
      <c r="C368" s="212" t="s">
        <v>167</v>
      </c>
      <c r="D368" s="215" t="s">
        <v>1536</v>
      </c>
      <c r="E368" s="212" t="s">
        <v>860</v>
      </c>
      <c r="F368" s="212" t="s">
        <v>167</v>
      </c>
      <c r="G368" s="215" t="s">
        <v>1537</v>
      </c>
      <c r="H368" s="213">
        <f>IF(OR(AND('A2'!AZ15="",'A2'!BA15=""),AND('A2'!AZ18="",'A2'!BA18=""),AND('A2'!BA15="X",'A2'!BA18="X"),OR('A2'!BA15="M",'A2'!BA18="M")),"",SUM('A2'!AZ15,'A2'!AZ18))</f>
        <v>0</v>
      </c>
      <c r="I368" s="213" t="str">
        <f>IF(AND(AND('A2'!BA15="X",'A2'!BA18="X"),SUM('A2'!AZ15,'A2'!AZ18)=0,ISNUMBER('A2'!AZ21)),"",IF(OR('A2'!BA15="M",'A2'!BA18="M"),"M",IF(AND('A2'!BA15='A2'!BA18,OR('A2'!BA15="X",'A2'!BA15="W",'A2'!BA15="Z")),UPPER('A2'!BA15),"")))</f>
        <v/>
      </c>
      <c r="J368" s="214" t="s">
        <v>860</v>
      </c>
      <c r="K368" s="213">
        <f>IF(AND(ISBLANK('A2'!AZ21),$L$368&lt;&gt;"Z"),"",'A2'!AZ21)</f>
        <v>0</v>
      </c>
      <c r="L368" s="213" t="str">
        <f>IF(ISBLANK('A2'!BA21),"",'A2'!BA21)</f>
        <v/>
      </c>
      <c r="M368" s="133" t="str">
        <f t="shared" si="12"/>
        <v>OK</v>
      </c>
      <c r="N368" s="134"/>
    </row>
    <row r="369" spans="1:14" x14ac:dyDescent="0.25">
      <c r="A369" s="210" t="s">
        <v>796</v>
      </c>
      <c r="B369" s="211" t="s">
        <v>1538</v>
      </c>
      <c r="C369" s="212" t="s">
        <v>167</v>
      </c>
      <c r="D369" s="215" t="s">
        <v>1539</v>
      </c>
      <c r="E369" s="212" t="s">
        <v>860</v>
      </c>
      <c r="F369" s="212" t="s">
        <v>167</v>
      </c>
      <c r="G369" s="215" t="s">
        <v>1540</v>
      </c>
      <c r="H369" s="213">
        <f>IF(OR(AND('A2'!AZ16="",'A2'!BA16=""),AND('A2'!AZ19="",'A2'!BA19=""),AND('A2'!BA16="X",'A2'!BA19="X"),OR('A2'!BA16="M",'A2'!BA19="M")),"",SUM('A2'!AZ16,'A2'!AZ19))</f>
        <v>0</v>
      </c>
      <c r="I369" s="213" t="str">
        <f>IF(AND(AND('A2'!BA16="X",'A2'!BA19="X"),SUM('A2'!AZ16,'A2'!AZ19)=0,ISNUMBER('A2'!AZ22)),"",IF(OR('A2'!BA16="M",'A2'!BA19="M"),"M",IF(AND('A2'!BA16='A2'!BA19,OR('A2'!BA16="X",'A2'!BA16="W",'A2'!BA16="Z")),UPPER('A2'!BA16),"")))</f>
        <v/>
      </c>
      <c r="J369" s="214" t="s">
        <v>860</v>
      </c>
      <c r="K369" s="213">
        <f>IF(AND(ISBLANK('A2'!AZ22),$L$369&lt;&gt;"Z"),"",'A2'!AZ22)</f>
        <v>0</v>
      </c>
      <c r="L369" s="213" t="str">
        <f>IF(ISBLANK('A2'!BA22),"",'A2'!BA22)</f>
        <v/>
      </c>
      <c r="M369" s="133" t="str">
        <f t="shared" si="12"/>
        <v>OK</v>
      </c>
      <c r="N369" s="134"/>
    </row>
    <row r="370" spans="1:14" x14ac:dyDescent="0.25">
      <c r="A370" s="210" t="s">
        <v>796</v>
      </c>
      <c r="B370" s="211" t="s">
        <v>1541</v>
      </c>
      <c r="C370" s="212" t="s">
        <v>167</v>
      </c>
      <c r="D370" s="215" t="s">
        <v>1542</v>
      </c>
      <c r="E370" s="212" t="s">
        <v>860</v>
      </c>
      <c r="F370" s="212" t="s">
        <v>167</v>
      </c>
      <c r="G370" s="215" t="s">
        <v>1543</v>
      </c>
      <c r="H370" s="213">
        <f>IF(OR(EXACT('A2'!AK14,'A2'!AL14),EXACT('A2'!AT14,'A2'!AU14),AND('A2'!AL14="X",'A2'!AU14="X"),OR('A2'!AL14="M",'A2'!AU14="M")),"",SUM('A2'!AK14,'A2'!AT14))</f>
        <v>0</v>
      </c>
      <c r="I370" s="213" t="str">
        <f>IF(AND(AND('A2'!AL14="X",'A2'!AU14="X"),SUM('A2'!AK14,'A2'!AT14)=0,ISNUMBER('A2'!BC14)),"",IF(OR('A2'!AL14="M",'A2'!AU14="M"),"M",IF(AND('A2'!AL14='A2'!AU14,OR('A2'!AL14="X",'A2'!AL14="W",'A2'!AL14="Z")),UPPER('A2'!AL14),"")))</f>
        <v/>
      </c>
      <c r="J370" s="214" t="s">
        <v>860</v>
      </c>
      <c r="K370" s="213">
        <f>IF(AND(ISBLANK('A2'!BC14),$L$370&lt;&gt;"Z"),"",'A2'!BC14)</f>
        <v>0</v>
      </c>
      <c r="L370" s="213" t="str">
        <f>IF(ISBLANK('A2'!BD14),"",'A2'!BD14)</f>
        <v/>
      </c>
      <c r="M370" s="133" t="str">
        <f t="shared" si="12"/>
        <v>OK</v>
      </c>
      <c r="N370" s="134"/>
    </row>
    <row r="371" spans="1:14" x14ac:dyDescent="0.25">
      <c r="A371" s="210" t="s">
        <v>796</v>
      </c>
      <c r="B371" s="211" t="s">
        <v>1544</v>
      </c>
      <c r="C371" s="212" t="s">
        <v>167</v>
      </c>
      <c r="D371" s="215" t="s">
        <v>1545</v>
      </c>
      <c r="E371" s="212" t="s">
        <v>860</v>
      </c>
      <c r="F371" s="212" t="s">
        <v>167</v>
      </c>
      <c r="G371" s="215" t="s">
        <v>1546</v>
      </c>
      <c r="H371" s="213">
        <f>IF(OR(EXACT('A2'!AK15,'A2'!AL15),EXACT('A2'!AT15,'A2'!AU15),AND('A2'!AL15="X",'A2'!AU15="X"),OR('A2'!AL15="M",'A2'!AU15="M")),"",SUM('A2'!AK15,'A2'!AT15))</f>
        <v>0</v>
      </c>
      <c r="I371" s="213" t="str">
        <f>IF(AND(AND('A2'!AL15="X",'A2'!AU15="X"),SUM('A2'!AK15,'A2'!AT15)=0,ISNUMBER('A2'!BC15)),"",IF(OR('A2'!AL15="M",'A2'!AU15="M"),"M",IF(AND('A2'!AL15='A2'!AU15,OR('A2'!AL15="X",'A2'!AL15="W",'A2'!AL15="Z")),UPPER('A2'!AL15),"")))</f>
        <v/>
      </c>
      <c r="J371" s="214" t="s">
        <v>860</v>
      </c>
      <c r="K371" s="213">
        <f>IF(AND(ISBLANK('A2'!BC15),$L$371&lt;&gt;"Z"),"",'A2'!BC15)</f>
        <v>0</v>
      </c>
      <c r="L371" s="213" t="str">
        <f>IF(ISBLANK('A2'!BD15),"",'A2'!BD15)</f>
        <v/>
      </c>
      <c r="M371" s="133" t="str">
        <f t="shared" si="12"/>
        <v>OK</v>
      </c>
      <c r="N371" s="134"/>
    </row>
    <row r="372" spans="1:14" x14ac:dyDescent="0.25">
      <c r="A372" s="210" t="s">
        <v>796</v>
      </c>
      <c r="B372" s="211" t="s">
        <v>1547</v>
      </c>
      <c r="C372" s="212" t="s">
        <v>167</v>
      </c>
      <c r="D372" s="215" t="s">
        <v>1548</v>
      </c>
      <c r="E372" s="212" t="s">
        <v>860</v>
      </c>
      <c r="F372" s="212" t="s">
        <v>167</v>
      </c>
      <c r="G372" s="215" t="s">
        <v>1549</v>
      </c>
      <c r="H372" s="213">
        <f>IF(OR(AND('A2'!BC14="",'A2'!BD14=""),AND('A2'!BC15="",'A2'!BD15=""),AND('A2'!BD14="X",'A2'!BD15="X"),OR('A2'!BD14="M",'A2'!BD15="M")),"",SUM('A2'!BC14,'A2'!BC15))</f>
        <v>0</v>
      </c>
      <c r="I372" s="213" t="str">
        <f>IF(AND(AND('A2'!BD14="X",'A2'!BD15="X"),SUM('A2'!BC14,'A2'!BC15)=0,ISNUMBER('A2'!BC16)),"",IF(OR('A2'!BD14="M",'A2'!BD15="M"),"M",IF(AND('A2'!BD14='A2'!BD15,OR('A2'!BD14="X",'A2'!BD14="W",'A2'!BD14="Z")),UPPER('A2'!BD14),"")))</f>
        <v/>
      </c>
      <c r="J372" s="214" t="s">
        <v>860</v>
      </c>
      <c r="K372" s="213">
        <f>IF(AND(ISBLANK('A2'!BC16),$L$372&lt;&gt;"Z"),"",'A2'!BC16)</f>
        <v>0</v>
      </c>
      <c r="L372" s="213" t="str">
        <f>IF(ISBLANK('A2'!BD16),"",'A2'!BD16)</f>
        <v/>
      </c>
      <c r="M372" s="133" t="str">
        <f t="shared" si="12"/>
        <v>OK</v>
      </c>
      <c r="N372" s="134"/>
    </row>
    <row r="373" spans="1:14" x14ac:dyDescent="0.25">
      <c r="A373" s="210" t="s">
        <v>796</v>
      </c>
      <c r="B373" s="211" t="s">
        <v>1550</v>
      </c>
      <c r="C373" s="212" t="s">
        <v>167</v>
      </c>
      <c r="D373" s="215" t="s">
        <v>1551</v>
      </c>
      <c r="E373" s="212" t="s">
        <v>860</v>
      </c>
      <c r="F373" s="212" t="s">
        <v>167</v>
      </c>
      <c r="G373" s="215" t="s">
        <v>1552</v>
      </c>
      <c r="H373" s="213">
        <f>IF(OR(EXACT('A2'!AK17,'A2'!AL17),EXACT('A2'!AT17,'A2'!AU17),AND('A2'!AL17="X",'A2'!AU17="X"),OR('A2'!AL17="M",'A2'!AU17="M")),"",SUM('A2'!AK17,'A2'!AT17))</f>
        <v>0</v>
      </c>
      <c r="I373" s="213" t="str">
        <f>IF(AND(AND('A2'!AL17="X",'A2'!AU17="X"),SUM('A2'!AK17,'A2'!AT17)=0,ISNUMBER('A2'!BC17)),"",IF(OR('A2'!AL17="M",'A2'!AU17="M"),"M",IF(AND('A2'!AL17='A2'!AU17,OR('A2'!AL17="X",'A2'!AL17="W",'A2'!AL17="Z")),UPPER('A2'!AL17),"")))</f>
        <v/>
      </c>
      <c r="J373" s="214" t="s">
        <v>860</v>
      </c>
      <c r="K373" s="213">
        <f>IF(AND(ISBLANK('A2'!BC17),$L$373&lt;&gt;"Z"),"",'A2'!BC17)</f>
        <v>0</v>
      </c>
      <c r="L373" s="213" t="str">
        <f>IF(ISBLANK('A2'!BD17),"",'A2'!BD17)</f>
        <v/>
      </c>
      <c r="M373" s="133" t="str">
        <f t="shared" si="12"/>
        <v>OK</v>
      </c>
      <c r="N373" s="134"/>
    </row>
    <row r="374" spans="1:14" x14ac:dyDescent="0.25">
      <c r="A374" s="210" t="s">
        <v>796</v>
      </c>
      <c r="B374" s="211" t="s">
        <v>1553</v>
      </c>
      <c r="C374" s="212" t="s">
        <v>167</v>
      </c>
      <c r="D374" s="215" t="s">
        <v>1554</v>
      </c>
      <c r="E374" s="212" t="s">
        <v>860</v>
      </c>
      <c r="F374" s="212" t="s">
        <v>167</v>
      </c>
      <c r="G374" s="215" t="s">
        <v>1555</v>
      </c>
      <c r="H374" s="213">
        <f>IF(OR(EXACT('A2'!AK18,'A2'!AL18),EXACT('A2'!AT18,'A2'!AU18),AND('A2'!AL18="X",'A2'!AU18="X"),OR('A2'!AL18="M",'A2'!AU18="M")),"",SUM('A2'!AK18,'A2'!AT18))</f>
        <v>0</v>
      </c>
      <c r="I374" s="213" t="str">
        <f>IF(AND(AND('A2'!AL18="X",'A2'!AU18="X"),SUM('A2'!AK18,'A2'!AT18)=0,ISNUMBER('A2'!BC18)),"",IF(OR('A2'!AL18="M",'A2'!AU18="M"),"M",IF(AND('A2'!AL18='A2'!AU18,OR('A2'!AL18="X",'A2'!AL18="W",'A2'!AL18="Z")),UPPER('A2'!AL18),"")))</f>
        <v/>
      </c>
      <c r="J374" s="214" t="s">
        <v>860</v>
      </c>
      <c r="K374" s="213">
        <f>IF(AND(ISBLANK('A2'!BC18),$L$374&lt;&gt;"Z"),"",'A2'!BC18)</f>
        <v>0</v>
      </c>
      <c r="L374" s="213" t="str">
        <f>IF(ISBLANK('A2'!BD18),"",'A2'!BD18)</f>
        <v/>
      </c>
      <c r="M374" s="133" t="str">
        <f t="shared" si="12"/>
        <v>OK</v>
      </c>
      <c r="N374" s="134"/>
    </row>
    <row r="375" spans="1:14" x14ac:dyDescent="0.25">
      <c r="A375" s="210" t="s">
        <v>796</v>
      </c>
      <c r="B375" s="211" t="s">
        <v>1556</v>
      </c>
      <c r="C375" s="212" t="s">
        <v>167</v>
      </c>
      <c r="D375" s="215" t="s">
        <v>1557</v>
      </c>
      <c r="E375" s="212" t="s">
        <v>860</v>
      </c>
      <c r="F375" s="212" t="s">
        <v>167</v>
      </c>
      <c r="G375" s="215" t="s">
        <v>1558</v>
      </c>
      <c r="H375" s="213">
        <f>IF(OR(AND('A2'!BC17="",'A2'!BD17=""),AND('A2'!BC18="",'A2'!BD18=""),AND('A2'!BD17="X",'A2'!BD18="X"),OR('A2'!BD17="M",'A2'!BD18="M")),"",SUM('A2'!BC17,'A2'!BC18))</f>
        <v>0</v>
      </c>
      <c r="I375" s="213" t="str">
        <f>IF(AND(AND('A2'!BD17="X",'A2'!BD18="X"),SUM('A2'!BC17,'A2'!BC18)=0,ISNUMBER('A2'!BC19)),"",IF(OR('A2'!BD17="M",'A2'!BD18="M"),"M",IF(AND('A2'!BD17='A2'!BD18,OR('A2'!BD17="X",'A2'!BD17="W",'A2'!BD17="Z")),UPPER('A2'!BD17),"")))</f>
        <v/>
      </c>
      <c r="J375" s="214" t="s">
        <v>860</v>
      </c>
      <c r="K375" s="213">
        <f>IF(AND(ISBLANK('A2'!BC19),$L$375&lt;&gt;"Z"),"",'A2'!BC19)</f>
        <v>0</v>
      </c>
      <c r="L375" s="213" t="str">
        <f>IF(ISBLANK('A2'!BD19),"",'A2'!BD19)</f>
        <v/>
      </c>
      <c r="M375" s="133" t="str">
        <f t="shared" si="12"/>
        <v>OK</v>
      </c>
      <c r="N375" s="134"/>
    </row>
    <row r="376" spans="1:14" x14ac:dyDescent="0.25">
      <c r="A376" s="210" t="s">
        <v>796</v>
      </c>
      <c r="B376" s="211" t="s">
        <v>1559</v>
      </c>
      <c r="C376" s="212" t="s">
        <v>167</v>
      </c>
      <c r="D376" s="215" t="s">
        <v>1560</v>
      </c>
      <c r="E376" s="212" t="s">
        <v>860</v>
      </c>
      <c r="F376" s="212" t="s">
        <v>167</v>
      </c>
      <c r="G376" s="215" t="s">
        <v>1561</v>
      </c>
      <c r="H376" s="213">
        <f>IF(OR(AND('A2'!BC14="",'A2'!BD14=""),AND('A2'!BC17="",'A2'!BD17=""),AND('A2'!BD14="X",'A2'!BD17="X"),OR('A2'!BD14="M",'A2'!BD17="M")),"",SUM('A2'!BC14,'A2'!BC17))</f>
        <v>0</v>
      </c>
      <c r="I376" s="213" t="str">
        <f>IF(AND(AND('A2'!BD14="X",'A2'!BD17="X"),SUM('A2'!BC14,'A2'!BC17)=0,ISNUMBER('A2'!BC20)),"",IF(OR('A2'!BD14="M",'A2'!BD17="M"),"M",IF(AND('A2'!BD14='A2'!BD17,OR('A2'!BD14="X",'A2'!BD14="W",'A2'!BD14="Z")),UPPER('A2'!BD14),"")))</f>
        <v/>
      </c>
      <c r="J376" s="214" t="s">
        <v>860</v>
      </c>
      <c r="K376" s="213">
        <f>IF(AND(ISBLANK('A2'!BC20),$L$376&lt;&gt;"Z"),"",'A2'!BC20)</f>
        <v>0</v>
      </c>
      <c r="L376" s="213" t="str">
        <f>IF(ISBLANK('A2'!BD20),"",'A2'!BD20)</f>
        <v/>
      </c>
      <c r="M376" s="133" t="str">
        <f t="shared" si="12"/>
        <v>OK</v>
      </c>
      <c r="N376" s="134"/>
    </row>
    <row r="377" spans="1:14" x14ac:dyDescent="0.25">
      <c r="A377" s="210" t="s">
        <v>796</v>
      </c>
      <c r="B377" s="211" t="s">
        <v>1562</v>
      </c>
      <c r="C377" s="212" t="s">
        <v>167</v>
      </c>
      <c r="D377" s="215" t="s">
        <v>1563</v>
      </c>
      <c r="E377" s="212" t="s">
        <v>860</v>
      </c>
      <c r="F377" s="212" t="s">
        <v>167</v>
      </c>
      <c r="G377" s="215" t="s">
        <v>1564</v>
      </c>
      <c r="H377" s="213">
        <f>IF(OR(AND('A2'!BC15="",'A2'!BD15=""),AND('A2'!BC18="",'A2'!BD18=""),AND('A2'!BD15="X",'A2'!BD18="X"),OR('A2'!BD15="M",'A2'!BD18="M")),"",SUM('A2'!BC15,'A2'!BC18))</f>
        <v>0</v>
      </c>
      <c r="I377" s="213" t="str">
        <f>IF(AND(AND('A2'!BD15="X",'A2'!BD18="X"),SUM('A2'!BC15,'A2'!BC18)=0,ISNUMBER('A2'!BC21)),"",IF(OR('A2'!BD15="M",'A2'!BD18="M"),"M",IF(AND('A2'!BD15='A2'!BD18,OR('A2'!BD15="X",'A2'!BD15="W",'A2'!BD15="Z")),UPPER('A2'!BD15),"")))</f>
        <v/>
      </c>
      <c r="J377" s="214" t="s">
        <v>860</v>
      </c>
      <c r="K377" s="213">
        <f>IF(AND(ISBLANK('A2'!BC21),$L$377&lt;&gt;"Z"),"",'A2'!BC21)</f>
        <v>0</v>
      </c>
      <c r="L377" s="213" t="str">
        <f>IF(ISBLANK('A2'!BD21),"",'A2'!BD21)</f>
        <v/>
      </c>
      <c r="M377" s="133" t="str">
        <f t="shared" si="12"/>
        <v>OK</v>
      </c>
      <c r="N377" s="134"/>
    </row>
    <row r="378" spans="1:14" x14ac:dyDescent="0.25">
      <c r="A378" s="210" t="s">
        <v>796</v>
      </c>
      <c r="B378" s="211" t="s">
        <v>1565</v>
      </c>
      <c r="C378" s="212" t="s">
        <v>167</v>
      </c>
      <c r="D378" s="215" t="s">
        <v>1566</v>
      </c>
      <c r="E378" s="212" t="s">
        <v>860</v>
      </c>
      <c r="F378" s="212" t="s">
        <v>167</v>
      </c>
      <c r="G378" s="215" t="s">
        <v>1567</v>
      </c>
      <c r="H378" s="213">
        <f>IF(OR(AND('A2'!BC16="",'A2'!BD16=""),AND('A2'!BC19="",'A2'!BD19=""),AND('A2'!BD16="X",'A2'!BD19="X"),OR('A2'!BD16="M",'A2'!BD19="M")),"",SUM('A2'!BC16,'A2'!BC19))</f>
        <v>0</v>
      </c>
      <c r="I378" s="213" t="str">
        <f>IF(AND(AND('A2'!BD16="X",'A2'!BD19="X"),SUM('A2'!BC16,'A2'!BC19)=0,ISNUMBER('A2'!BC22)),"",IF(OR('A2'!BD16="M",'A2'!BD19="M"),"M",IF(AND('A2'!BD16='A2'!BD19,OR('A2'!BD16="X",'A2'!BD16="W",'A2'!BD16="Z")),UPPER('A2'!BD16),"")))</f>
        <v/>
      </c>
      <c r="J378" s="214" t="s">
        <v>860</v>
      </c>
      <c r="K378" s="213">
        <f>IF(AND(ISBLANK('A2'!BC22),$L$378&lt;&gt;"Z"),"",'A2'!BC22)</f>
        <v>0</v>
      </c>
      <c r="L378" s="213" t="str">
        <f>IF(ISBLANK('A2'!BD22),"",'A2'!BD22)</f>
        <v/>
      </c>
      <c r="M378" s="133" t="str">
        <f t="shared" si="12"/>
        <v>OK</v>
      </c>
      <c r="N378" s="134"/>
    </row>
    <row r="379" spans="1:14" x14ac:dyDescent="0.25">
      <c r="A379" s="210" t="s">
        <v>796</v>
      </c>
      <c r="B379" s="211" t="s">
        <v>1568</v>
      </c>
      <c r="C379" s="212" t="s">
        <v>167</v>
      </c>
      <c r="D379" s="215" t="s">
        <v>1569</v>
      </c>
      <c r="E379" s="212" t="s">
        <v>860</v>
      </c>
      <c r="F379" s="212" t="s">
        <v>167</v>
      </c>
      <c r="G379" s="215" t="s">
        <v>1570</v>
      </c>
      <c r="H379" s="213">
        <f>IF(OR(EXACT('A2'!AZ14,'A2'!BA14),EXACT('A2'!BC14,'A2'!BD14),AND('A2'!BA14="X",'A2'!BD14="X"),OR('A2'!BA14="M",'A2'!BD14="M")),"",SUM('A2'!AZ14,'A2'!BC14))</f>
        <v>0</v>
      </c>
      <c r="I379" s="213" t="str">
        <f>IF(AND(AND('A2'!BA14="X",'A2'!BD14="X"),SUM('A2'!AZ14,'A2'!BC14)=0,ISNUMBER('A2'!BF14)),"",IF(OR('A2'!BA14="M",'A2'!BD14="M"),"M",IF(AND('A2'!BA14='A2'!BD14,OR('A2'!BA14="X",'A2'!BA14="W",'A2'!BA14="Z")),UPPER('A2'!BA14),"")))</f>
        <v/>
      </c>
      <c r="J379" s="214" t="s">
        <v>860</v>
      </c>
      <c r="K379" s="213">
        <f>IF(AND(ISBLANK('A2'!BF14),$L$379&lt;&gt;"Z"),"",'A2'!BF14)</f>
        <v>0</v>
      </c>
      <c r="L379" s="213" t="str">
        <f>IF(ISBLANK('A2'!BG14),"",'A2'!BG14)</f>
        <v/>
      </c>
      <c r="M379" s="133" t="str">
        <f t="shared" si="12"/>
        <v>OK</v>
      </c>
      <c r="N379" s="134"/>
    </row>
    <row r="380" spans="1:14" x14ac:dyDescent="0.25">
      <c r="A380" s="210" t="s">
        <v>796</v>
      </c>
      <c r="B380" s="211" t="s">
        <v>1571</v>
      </c>
      <c r="C380" s="212" t="s">
        <v>167</v>
      </c>
      <c r="D380" s="215" t="s">
        <v>1572</v>
      </c>
      <c r="E380" s="212" t="s">
        <v>860</v>
      </c>
      <c r="F380" s="212" t="s">
        <v>167</v>
      </c>
      <c r="G380" s="215" t="s">
        <v>1573</v>
      </c>
      <c r="H380" s="213">
        <f>IF(OR(EXACT('A2'!AZ15,'A2'!BA15),EXACT('A2'!BC15,'A2'!BD15),AND('A2'!BA15="X",'A2'!BD15="X"),OR('A2'!BA15="M",'A2'!BD15="M")),"",SUM('A2'!AZ15,'A2'!BC15))</f>
        <v>0</v>
      </c>
      <c r="I380" s="213" t="str">
        <f>IF(AND(AND('A2'!BA15="X",'A2'!BD15="X"),SUM('A2'!AZ15,'A2'!BC15)=0,ISNUMBER('A2'!BF15)),"",IF(OR('A2'!BA15="M",'A2'!BD15="M"),"M",IF(AND('A2'!BA15='A2'!BD15,OR('A2'!BA15="X",'A2'!BA15="W",'A2'!BA15="Z")),UPPER('A2'!BA15),"")))</f>
        <v/>
      </c>
      <c r="J380" s="214" t="s">
        <v>860</v>
      </c>
      <c r="K380" s="213">
        <f>IF(AND(ISBLANK('A2'!BF15),$L$380&lt;&gt;"Z"),"",'A2'!BF15)</f>
        <v>0</v>
      </c>
      <c r="L380" s="213" t="str">
        <f>IF(ISBLANK('A2'!BG15),"",'A2'!BG15)</f>
        <v/>
      </c>
      <c r="M380" s="133" t="str">
        <f t="shared" si="12"/>
        <v>OK</v>
      </c>
      <c r="N380" s="134"/>
    </row>
    <row r="381" spans="1:14" x14ac:dyDescent="0.25">
      <c r="A381" s="210" t="s">
        <v>796</v>
      </c>
      <c r="B381" s="211" t="s">
        <v>1574</v>
      </c>
      <c r="C381" s="212" t="s">
        <v>167</v>
      </c>
      <c r="D381" s="215" t="s">
        <v>1575</v>
      </c>
      <c r="E381" s="212" t="s">
        <v>860</v>
      </c>
      <c r="F381" s="212" t="s">
        <v>167</v>
      </c>
      <c r="G381" s="215" t="s">
        <v>1576</v>
      </c>
      <c r="H381" s="213">
        <f>IF(OR(AND('A2'!BF14="",'A2'!BG14=""),AND('A2'!BF15="",'A2'!BG15=""),AND('A2'!BG14="X",'A2'!BG15="X"),OR('A2'!BG14="M",'A2'!BG15="M")),"",SUM('A2'!BF14,'A2'!BF15))</f>
        <v>0</v>
      </c>
      <c r="I381" s="213" t="str">
        <f>IF(AND(AND('A2'!BG14="X",'A2'!BG15="X"),SUM('A2'!BF14,'A2'!BF15)=0,ISNUMBER('A2'!BF16)),"",IF(OR('A2'!BG14="M",'A2'!BG15="M"),"M",IF(AND('A2'!BG14='A2'!BG15,OR('A2'!BG14="X",'A2'!BG14="W",'A2'!BG14="Z")),UPPER('A2'!BG14),"")))</f>
        <v/>
      </c>
      <c r="J381" s="214" t="s">
        <v>860</v>
      </c>
      <c r="K381" s="213">
        <f>IF(AND(ISBLANK('A2'!BF16),$L$381&lt;&gt;"Z"),"",'A2'!BF16)</f>
        <v>0</v>
      </c>
      <c r="L381" s="213" t="str">
        <f>IF(ISBLANK('A2'!BG16),"",'A2'!BG16)</f>
        <v/>
      </c>
      <c r="M381" s="133" t="str">
        <f t="shared" si="12"/>
        <v>OK</v>
      </c>
      <c r="N381" s="134"/>
    </row>
    <row r="382" spans="1:14" x14ac:dyDescent="0.25">
      <c r="A382" s="210" t="s">
        <v>796</v>
      </c>
      <c r="B382" s="211" t="s">
        <v>1577</v>
      </c>
      <c r="C382" s="212" t="s">
        <v>167</v>
      </c>
      <c r="D382" s="215" t="s">
        <v>1578</v>
      </c>
      <c r="E382" s="212" t="s">
        <v>860</v>
      </c>
      <c r="F382" s="212" t="s">
        <v>167</v>
      </c>
      <c r="G382" s="215" t="s">
        <v>1579</v>
      </c>
      <c r="H382" s="213">
        <f>IF(OR(EXACT('A2'!AZ17,'A2'!BA17),EXACT('A2'!BC17,'A2'!BD17),AND('A2'!BA17="X",'A2'!BD17="X"),OR('A2'!BA17="M",'A2'!BD17="M")),"",SUM('A2'!AZ17,'A2'!BC17))</f>
        <v>0</v>
      </c>
      <c r="I382" s="213" t="str">
        <f>IF(AND(AND('A2'!BA17="X",'A2'!BD17="X"),SUM('A2'!AZ17,'A2'!BC17)=0,ISNUMBER('A2'!BF17)),"",IF(OR('A2'!BA17="M",'A2'!BD17="M"),"M",IF(AND('A2'!BA17='A2'!BD17,OR('A2'!BA17="X",'A2'!BA17="W",'A2'!BA17="Z")),UPPER('A2'!BA17),"")))</f>
        <v/>
      </c>
      <c r="J382" s="214" t="s">
        <v>860</v>
      </c>
      <c r="K382" s="213">
        <f>IF(AND(ISBLANK('A2'!BF17),$L$382&lt;&gt;"Z"),"",'A2'!BF17)</f>
        <v>0</v>
      </c>
      <c r="L382" s="213" t="str">
        <f>IF(ISBLANK('A2'!BG17),"",'A2'!BG17)</f>
        <v/>
      </c>
      <c r="M382" s="133" t="str">
        <f t="shared" si="12"/>
        <v>OK</v>
      </c>
      <c r="N382" s="134"/>
    </row>
    <row r="383" spans="1:14" x14ac:dyDescent="0.25">
      <c r="A383" s="210" t="s">
        <v>796</v>
      </c>
      <c r="B383" s="211" t="s">
        <v>1580</v>
      </c>
      <c r="C383" s="212" t="s">
        <v>167</v>
      </c>
      <c r="D383" s="215" t="s">
        <v>1581</v>
      </c>
      <c r="E383" s="212" t="s">
        <v>860</v>
      </c>
      <c r="F383" s="212" t="s">
        <v>167</v>
      </c>
      <c r="G383" s="215" t="s">
        <v>1582</v>
      </c>
      <c r="H383" s="213">
        <f>IF(OR(EXACT('A2'!AZ18,'A2'!BA18),EXACT('A2'!BC18,'A2'!BD18),AND('A2'!BA18="X",'A2'!BD18="X"),OR('A2'!BA18="M",'A2'!BD18="M")),"",SUM('A2'!AZ18,'A2'!BC18))</f>
        <v>0</v>
      </c>
      <c r="I383" s="213" t="str">
        <f>IF(AND(AND('A2'!BA18="X",'A2'!BD18="X"),SUM('A2'!AZ18,'A2'!BC18)=0,ISNUMBER('A2'!BF18)),"",IF(OR('A2'!BA18="M",'A2'!BD18="M"),"M",IF(AND('A2'!BA18='A2'!BD18,OR('A2'!BA18="X",'A2'!BA18="W",'A2'!BA18="Z")),UPPER('A2'!BA18),"")))</f>
        <v/>
      </c>
      <c r="J383" s="214" t="s">
        <v>860</v>
      </c>
      <c r="K383" s="213">
        <f>IF(AND(ISBLANK('A2'!BF18),$L$383&lt;&gt;"Z"),"",'A2'!BF18)</f>
        <v>0</v>
      </c>
      <c r="L383" s="213" t="str">
        <f>IF(ISBLANK('A2'!BG18),"",'A2'!BG18)</f>
        <v/>
      </c>
      <c r="M383" s="133" t="str">
        <f t="shared" si="12"/>
        <v>OK</v>
      </c>
      <c r="N383" s="134"/>
    </row>
    <row r="384" spans="1:14" x14ac:dyDescent="0.25">
      <c r="A384" s="210" t="s">
        <v>796</v>
      </c>
      <c r="B384" s="211" t="s">
        <v>1583</v>
      </c>
      <c r="C384" s="212" t="s">
        <v>167</v>
      </c>
      <c r="D384" s="215" t="s">
        <v>1584</v>
      </c>
      <c r="E384" s="212" t="s">
        <v>860</v>
      </c>
      <c r="F384" s="212" t="s">
        <v>167</v>
      </c>
      <c r="G384" s="215" t="s">
        <v>1585</v>
      </c>
      <c r="H384" s="213">
        <f>IF(OR(AND('A2'!BF17="",'A2'!BG17=""),AND('A2'!BF18="",'A2'!BG18=""),AND('A2'!BG17="X",'A2'!BG18="X"),OR('A2'!BG17="M",'A2'!BG18="M")),"",SUM('A2'!BF17,'A2'!BF18))</f>
        <v>0</v>
      </c>
      <c r="I384" s="213" t="str">
        <f>IF(AND(AND('A2'!BG17="X",'A2'!BG18="X"),SUM('A2'!BF17,'A2'!BF18)=0,ISNUMBER('A2'!BF19)),"",IF(OR('A2'!BG17="M",'A2'!BG18="M"),"M",IF(AND('A2'!BG17='A2'!BG18,OR('A2'!BG17="X",'A2'!BG17="W",'A2'!BG17="Z")),UPPER('A2'!BG17),"")))</f>
        <v/>
      </c>
      <c r="J384" s="214" t="s">
        <v>860</v>
      </c>
      <c r="K384" s="213">
        <f>IF(AND(ISBLANK('A2'!BF19),$L$384&lt;&gt;"Z"),"",'A2'!BF19)</f>
        <v>0</v>
      </c>
      <c r="L384" s="213" t="str">
        <f>IF(ISBLANK('A2'!BG19),"",'A2'!BG19)</f>
        <v/>
      </c>
      <c r="M384" s="133" t="str">
        <f t="shared" si="12"/>
        <v>OK</v>
      </c>
      <c r="N384" s="134"/>
    </row>
    <row r="385" spans="1:14" x14ac:dyDescent="0.25">
      <c r="A385" s="210" t="s">
        <v>796</v>
      </c>
      <c r="B385" s="211" t="s">
        <v>1586</v>
      </c>
      <c r="C385" s="212" t="s">
        <v>167</v>
      </c>
      <c r="D385" s="215" t="s">
        <v>1587</v>
      </c>
      <c r="E385" s="212" t="s">
        <v>860</v>
      </c>
      <c r="F385" s="212" t="s">
        <v>167</v>
      </c>
      <c r="G385" s="215" t="s">
        <v>1588</v>
      </c>
      <c r="H385" s="213">
        <f>IF(OR(AND('A2'!BF14="",'A2'!BG14=""),AND('A2'!BF17="",'A2'!BG17=""),AND('A2'!BG14="X",'A2'!BG17="X"),OR('A2'!BG14="M",'A2'!BG17="M")),"",SUM('A2'!BF14,'A2'!BF17))</f>
        <v>0</v>
      </c>
      <c r="I385" s="213" t="str">
        <f>IF(AND(AND('A2'!BG14="X",'A2'!BG17="X"),SUM('A2'!BF14,'A2'!BF17)=0,ISNUMBER('A2'!BF20)),"",IF(OR('A2'!BG14="M",'A2'!BG17="M"),"M",IF(AND('A2'!BG14='A2'!BG17,OR('A2'!BG14="X",'A2'!BG14="W",'A2'!BG14="Z")),UPPER('A2'!BG14),"")))</f>
        <v/>
      </c>
      <c r="J385" s="214" t="s">
        <v>860</v>
      </c>
      <c r="K385" s="213">
        <f>IF(AND(ISBLANK('A2'!BF20),$L$385&lt;&gt;"Z"),"",'A2'!BF20)</f>
        <v>0</v>
      </c>
      <c r="L385" s="213" t="str">
        <f>IF(ISBLANK('A2'!BG20),"",'A2'!BG20)</f>
        <v/>
      </c>
      <c r="M385" s="133" t="str">
        <f t="shared" si="12"/>
        <v>OK</v>
      </c>
      <c r="N385" s="134"/>
    </row>
    <row r="386" spans="1:14" x14ac:dyDescent="0.25">
      <c r="A386" s="210" t="s">
        <v>796</v>
      </c>
      <c r="B386" s="211" t="s">
        <v>1589</v>
      </c>
      <c r="C386" s="212" t="s">
        <v>167</v>
      </c>
      <c r="D386" s="215" t="s">
        <v>1590</v>
      </c>
      <c r="E386" s="212" t="s">
        <v>860</v>
      </c>
      <c r="F386" s="212" t="s">
        <v>167</v>
      </c>
      <c r="G386" s="215" t="s">
        <v>1591</v>
      </c>
      <c r="H386" s="213">
        <f>IF(OR(AND('A2'!BF15="",'A2'!BG15=""),AND('A2'!BF18="",'A2'!BG18=""),AND('A2'!BG15="X",'A2'!BG18="X"),OR('A2'!BG15="M",'A2'!BG18="M")),"",SUM('A2'!BF15,'A2'!BF18))</f>
        <v>0</v>
      </c>
      <c r="I386" s="213" t="str">
        <f>IF(AND(AND('A2'!BG15="X",'A2'!BG18="X"),SUM('A2'!BF15,'A2'!BF18)=0,ISNUMBER('A2'!BF21)),"",IF(OR('A2'!BG15="M",'A2'!BG18="M"),"M",IF(AND('A2'!BG15='A2'!BG18,OR('A2'!BG15="X",'A2'!BG15="W",'A2'!BG15="Z")),UPPER('A2'!BG15),"")))</f>
        <v/>
      </c>
      <c r="J386" s="214" t="s">
        <v>860</v>
      </c>
      <c r="K386" s="213">
        <f>IF(AND(ISBLANK('A2'!BF21),$L$386&lt;&gt;"Z"),"",'A2'!BF21)</f>
        <v>0</v>
      </c>
      <c r="L386" s="213" t="str">
        <f>IF(ISBLANK('A2'!BG21),"",'A2'!BG21)</f>
        <v/>
      </c>
      <c r="M386" s="133" t="str">
        <f t="shared" si="12"/>
        <v>OK</v>
      </c>
      <c r="N386" s="134"/>
    </row>
    <row r="387" spans="1:14" x14ac:dyDescent="0.25">
      <c r="A387" s="210" t="s">
        <v>796</v>
      </c>
      <c r="B387" s="211" t="s">
        <v>1592</v>
      </c>
      <c r="C387" s="212" t="s">
        <v>167</v>
      </c>
      <c r="D387" s="215" t="s">
        <v>1593</v>
      </c>
      <c r="E387" s="212" t="s">
        <v>860</v>
      </c>
      <c r="F387" s="212" t="s">
        <v>167</v>
      </c>
      <c r="G387" s="215" t="s">
        <v>1594</v>
      </c>
      <c r="H387" s="213">
        <f>IF(OR(AND('A2'!BF16="",'A2'!BG16=""),AND('A2'!BF19="",'A2'!BG19=""),AND('A2'!BG16="X",'A2'!BG19="X"),OR('A2'!BG16="M",'A2'!BG19="M")),"",SUM('A2'!BF16,'A2'!BF19))</f>
        <v>0</v>
      </c>
      <c r="I387" s="213" t="str">
        <f>IF(AND(AND('A2'!BG16="X",'A2'!BG19="X"),SUM('A2'!BF16,'A2'!BF19)=0,ISNUMBER('A2'!BF22)),"",IF(OR('A2'!BG16="M",'A2'!BG19="M"),"M",IF(AND('A2'!BG16='A2'!BG19,OR('A2'!BG16="X",'A2'!BG16="W",'A2'!BG16="Z")),UPPER('A2'!BG16),"")))</f>
        <v/>
      </c>
      <c r="J387" s="214" t="s">
        <v>860</v>
      </c>
      <c r="K387" s="213">
        <f>IF(AND(ISBLANK('A2'!BF22),$L$387&lt;&gt;"Z"),"",'A2'!BF22)</f>
        <v>0</v>
      </c>
      <c r="L387" s="213" t="str">
        <f>IF(ISBLANK('A2'!BG22),"",'A2'!BG22)</f>
        <v/>
      </c>
      <c r="M387" s="133" t="str">
        <f t="shared" si="12"/>
        <v>OK</v>
      </c>
      <c r="N387" s="134"/>
    </row>
    <row r="388" spans="1:14" x14ac:dyDescent="0.25">
      <c r="A388" s="210" t="s">
        <v>796</v>
      </c>
      <c r="B388" s="211" t="s">
        <v>1595</v>
      </c>
      <c r="C388" s="212" t="s">
        <v>167</v>
      </c>
      <c r="D388" s="215" t="s">
        <v>1596</v>
      </c>
      <c r="E388" s="212" t="s">
        <v>860</v>
      </c>
      <c r="F388" s="212" t="s">
        <v>167</v>
      </c>
      <c r="G388" s="215" t="s">
        <v>1597</v>
      </c>
      <c r="H388" s="213">
        <f>IF(OR(AND('A2'!BI14="",'A2'!BJ14=""),AND('A2'!BI15="",'A2'!BJ15=""),AND('A2'!BJ14="X",'A2'!BJ15="X"),OR('A2'!BJ14="M",'A2'!BJ15="M")),"",SUM('A2'!BI14,'A2'!BI15))</f>
        <v>0</v>
      </c>
      <c r="I388" s="213" t="str">
        <f>IF(AND(AND('A2'!BJ14="X",'A2'!BJ15="X"),SUM('A2'!BI14,'A2'!BI15)=0,ISNUMBER('A2'!BI16)),"",IF(OR('A2'!BJ14="M",'A2'!BJ15="M"),"M",IF(AND('A2'!BJ14='A2'!BJ15,OR('A2'!BJ14="X",'A2'!BJ14="W",'A2'!BJ14="Z")),UPPER('A2'!BJ14),"")))</f>
        <v/>
      </c>
      <c r="J388" s="214" t="s">
        <v>860</v>
      </c>
      <c r="K388" s="213">
        <f>IF(AND(ISBLANK('A2'!BI16),$L$388&lt;&gt;"Z"),"",'A2'!BI16)</f>
        <v>0</v>
      </c>
      <c r="L388" s="213" t="str">
        <f>IF(ISBLANK('A2'!BJ16),"",'A2'!BJ16)</f>
        <v/>
      </c>
      <c r="M388" s="133" t="str">
        <f t="shared" si="12"/>
        <v>OK</v>
      </c>
      <c r="N388" s="134"/>
    </row>
    <row r="389" spans="1:14" x14ac:dyDescent="0.25">
      <c r="A389" s="210" t="s">
        <v>796</v>
      </c>
      <c r="B389" s="211" t="s">
        <v>1598</v>
      </c>
      <c r="C389" s="212" t="s">
        <v>167</v>
      </c>
      <c r="D389" s="215" t="s">
        <v>1599</v>
      </c>
      <c r="E389" s="212" t="s">
        <v>860</v>
      </c>
      <c r="F389" s="212" t="s">
        <v>167</v>
      </c>
      <c r="G389" s="215" t="s">
        <v>1600</v>
      </c>
      <c r="H389" s="213">
        <f>IF(OR(AND('A2'!BI17="",'A2'!BJ17=""),AND('A2'!BI18="",'A2'!BJ18=""),AND('A2'!BJ17="X",'A2'!BJ18="X"),OR('A2'!BJ17="M",'A2'!BJ18="M")),"",SUM('A2'!BI17,'A2'!BI18))</f>
        <v>0</v>
      </c>
      <c r="I389" s="213" t="str">
        <f>IF(AND(AND('A2'!BJ17="X",'A2'!BJ18="X"),SUM('A2'!BI17,'A2'!BI18)=0,ISNUMBER('A2'!BI19)),"",IF(OR('A2'!BJ17="M",'A2'!BJ18="M"),"M",IF(AND('A2'!BJ17='A2'!BJ18,OR('A2'!BJ17="X",'A2'!BJ17="W",'A2'!BJ17="Z")),UPPER('A2'!BJ17),"")))</f>
        <v/>
      </c>
      <c r="J389" s="214" t="s">
        <v>860</v>
      </c>
      <c r="K389" s="213">
        <f>IF(AND(ISBLANK('A2'!BI19),$L$389&lt;&gt;"Z"),"",'A2'!BI19)</f>
        <v>0</v>
      </c>
      <c r="L389" s="213" t="str">
        <f>IF(ISBLANK('A2'!BJ19),"",'A2'!BJ19)</f>
        <v/>
      </c>
      <c r="M389" s="133" t="str">
        <f t="shared" si="12"/>
        <v>OK</v>
      </c>
      <c r="N389" s="134"/>
    </row>
    <row r="390" spans="1:14" x14ac:dyDescent="0.25">
      <c r="A390" s="210" t="s">
        <v>796</v>
      </c>
      <c r="B390" s="211" t="s">
        <v>1601</v>
      </c>
      <c r="C390" s="212" t="s">
        <v>167</v>
      </c>
      <c r="D390" s="215" t="s">
        <v>1602</v>
      </c>
      <c r="E390" s="212" t="s">
        <v>860</v>
      </c>
      <c r="F390" s="212" t="s">
        <v>167</v>
      </c>
      <c r="G390" s="215" t="s">
        <v>1603</v>
      </c>
      <c r="H390" s="213">
        <f>IF(OR(AND('A2'!BI14="",'A2'!BJ14=""),AND('A2'!BI17="",'A2'!BJ17=""),AND('A2'!BJ14="X",'A2'!BJ17="X"),OR('A2'!BJ14="M",'A2'!BJ17="M")),"",SUM('A2'!BI14,'A2'!BI17))</f>
        <v>0</v>
      </c>
      <c r="I390" s="213" t="str">
        <f>IF(AND(AND('A2'!BJ14="X",'A2'!BJ17="X"),SUM('A2'!BI14,'A2'!BI17)=0,ISNUMBER('A2'!BI20)),"",IF(OR('A2'!BJ14="M",'A2'!BJ17="M"),"M",IF(AND('A2'!BJ14='A2'!BJ17,OR('A2'!BJ14="X",'A2'!BJ14="W",'A2'!BJ14="Z")),UPPER('A2'!BJ14),"")))</f>
        <v/>
      </c>
      <c r="J390" s="214" t="s">
        <v>860</v>
      </c>
      <c r="K390" s="213">
        <f>IF(AND(ISBLANK('A2'!BI20),$L$390&lt;&gt;"Z"),"",'A2'!BI20)</f>
        <v>0</v>
      </c>
      <c r="L390" s="213" t="str">
        <f>IF(ISBLANK('A2'!BJ20),"",'A2'!BJ20)</f>
        <v/>
      </c>
      <c r="M390" s="133" t="str">
        <f t="shared" si="12"/>
        <v>OK</v>
      </c>
      <c r="N390" s="134"/>
    </row>
    <row r="391" spans="1:14" x14ac:dyDescent="0.25">
      <c r="A391" s="210" t="s">
        <v>796</v>
      </c>
      <c r="B391" s="211" t="s">
        <v>1604</v>
      </c>
      <c r="C391" s="212" t="s">
        <v>167</v>
      </c>
      <c r="D391" s="215" t="s">
        <v>1605</v>
      </c>
      <c r="E391" s="212" t="s">
        <v>860</v>
      </c>
      <c r="F391" s="212" t="s">
        <v>167</v>
      </c>
      <c r="G391" s="215" t="s">
        <v>1606</v>
      </c>
      <c r="H391" s="213">
        <f>IF(OR(AND('A2'!BI15="",'A2'!BJ15=""),AND('A2'!BI18="",'A2'!BJ18=""),AND('A2'!BJ15="X",'A2'!BJ18="X"),OR('A2'!BJ15="M",'A2'!BJ18="M")),"",SUM('A2'!BI15,'A2'!BI18))</f>
        <v>0</v>
      </c>
      <c r="I391" s="213" t="str">
        <f>IF(AND(AND('A2'!BJ15="X",'A2'!BJ18="X"),SUM('A2'!BI15,'A2'!BI18)=0,ISNUMBER('A2'!BI21)),"",IF(OR('A2'!BJ15="M",'A2'!BJ18="M"),"M",IF(AND('A2'!BJ15='A2'!BJ18,OR('A2'!BJ15="X",'A2'!BJ15="W",'A2'!BJ15="Z")),UPPER('A2'!BJ15),"")))</f>
        <v/>
      </c>
      <c r="J391" s="214" t="s">
        <v>860</v>
      </c>
      <c r="K391" s="213">
        <f>IF(AND(ISBLANK('A2'!BI21),$L$391&lt;&gt;"Z"),"",'A2'!BI21)</f>
        <v>0</v>
      </c>
      <c r="L391" s="213" t="str">
        <f>IF(ISBLANK('A2'!BJ21),"",'A2'!BJ21)</f>
        <v/>
      </c>
      <c r="M391" s="133" t="str">
        <f t="shared" si="12"/>
        <v>OK</v>
      </c>
      <c r="N391" s="134"/>
    </row>
    <row r="392" spans="1:14" x14ac:dyDescent="0.25">
      <c r="A392" s="210" t="s">
        <v>796</v>
      </c>
      <c r="B392" s="211" t="s">
        <v>1607</v>
      </c>
      <c r="C392" s="212" t="s">
        <v>167</v>
      </c>
      <c r="D392" s="215" t="s">
        <v>1608</v>
      </c>
      <c r="E392" s="212" t="s">
        <v>860</v>
      </c>
      <c r="F392" s="212" t="s">
        <v>167</v>
      </c>
      <c r="G392" s="215" t="s">
        <v>1609</v>
      </c>
      <c r="H392" s="213">
        <f>IF(OR(AND('A2'!BI16="",'A2'!BJ16=""),AND('A2'!BI19="",'A2'!BJ19=""),AND('A2'!BJ16="X",'A2'!BJ19="X"),OR('A2'!BJ16="M",'A2'!BJ19="M")),"",SUM('A2'!BI16,'A2'!BI19))</f>
        <v>0</v>
      </c>
      <c r="I392" s="213" t="str">
        <f>IF(AND(AND('A2'!BJ16="X",'A2'!BJ19="X"),SUM('A2'!BI16,'A2'!BI19)=0,ISNUMBER('A2'!BI22)),"",IF(OR('A2'!BJ16="M",'A2'!BJ19="M"),"M",IF(AND('A2'!BJ16='A2'!BJ19,OR('A2'!BJ16="X",'A2'!BJ16="W",'A2'!BJ16="Z")),UPPER('A2'!BJ16),"")))</f>
        <v/>
      </c>
      <c r="J392" s="214" t="s">
        <v>860</v>
      </c>
      <c r="K392" s="213">
        <f>IF(AND(ISBLANK('A2'!BI22),$L$392&lt;&gt;"Z"),"",'A2'!BI22)</f>
        <v>0</v>
      </c>
      <c r="L392" s="213" t="str">
        <f>IF(ISBLANK('A2'!BJ22),"",'A2'!BJ22)</f>
        <v/>
      </c>
      <c r="M392" s="133" t="str">
        <f t="shared" si="12"/>
        <v>OK</v>
      </c>
      <c r="N392" s="134"/>
    </row>
    <row r="393" spans="1:14" x14ac:dyDescent="0.25">
      <c r="A393" s="210" t="s">
        <v>796</v>
      </c>
      <c r="B393" s="211" t="s">
        <v>1610</v>
      </c>
      <c r="C393" s="212" t="s">
        <v>167</v>
      </c>
      <c r="D393" s="215" t="s">
        <v>1611</v>
      </c>
      <c r="E393" s="212" t="s">
        <v>860</v>
      </c>
      <c r="F393" s="212" t="s">
        <v>167</v>
      </c>
      <c r="G393" s="215" t="s">
        <v>1612</v>
      </c>
      <c r="H393" s="213">
        <f>IF(OR(AND('A2'!BL14="",'A2'!BM14=""),AND('A2'!BL15="",'A2'!BM15=""),AND('A2'!BM14="X",'A2'!BM15="X"),OR('A2'!BM14="M",'A2'!BM15="M")),"",SUM('A2'!BL14,'A2'!BL15))</f>
        <v>0</v>
      </c>
      <c r="I393" s="213" t="str">
        <f>IF(AND(AND('A2'!BM14="X",'A2'!BM15="X"),SUM('A2'!BL14,'A2'!BL15)=0,ISNUMBER('A2'!BL16)),"",IF(OR('A2'!BM14="M",'A2'!BM15="M"),"M",IF(AND('A2'!BM14='A2'!BM15,OR('A2'!BM14="X",'A2'!BM14="W",'A2'!BM14="Z")),UPPER('A2'!BM14),"")))</f>
        <v/>
      </c>
      <c r="J393" s="214" t="s">
        <v>860</v>
      </c>
      <c r="K393" s="213">
        <f>IF(AND(ISBLANK('A2'!BL16),$L$393&lt;&gt;"Z"),"",'A2'!BL16)</f>
        <v>0</v>
      </c>
      <c r="L393" s="213" t="str">
        <f>IF(ISBLANK('A2'!BM16),"",'A2'!BM16)</f>
        <v/>
      </c>
      <c r="M393" s="133" t="str">
        <f t="shared" si="12"/>
        <v>OK</v>
      </c>
      <c r="N393" s="134"/>
    </row>
    <row r="394" spans="1:14" x14ac:dyDescent="0.25">
      <c r="A394" s="210" t="s">
        <v>796</v>
      </c>
      <c r="B394" s="211" t="s">
        <v>1613</v>
      </c>
      <c r="C394" s="212" t="s">
        <v>167</v>
      </c>
      <c r="D394" s="215" t="s">
        <v>1614</v>
      </c>
      <c r="E394" s="212" t="s">
        <v>860</v>
      </c>
      <c r="F394" s="212" t="s">
        <v>167</v>
      </c>
      <c r="G394" s="215" t="s">
        <v>1615</v>
      </c>
      <c r="H394" s="213">
        <f>IF(OR(AND('A2'!BL17="",'A2'!BM17=""),AND('A2'!BL18="",'A2'!BM18=""),AND('A2'!BM17="X",'A2'!BM18="X"),OR('A2'!BM17="M",'A2'!BM18="M")),"",SUM('A2'!BL17,'A2'!BL18))</f>
        <v>0</v>
      </c>
      <c r="I394" s="213" t="str">
        <f>IF(AND(AND('A2'!BM17="X",'A2'!BM18="X"),SUM('A2'!BL17,'A2'!BL18)=0,ISNUMBER('A2'!BL19)),"",IF(OR('A2'!BM17="M",'A2'!BM18="M"),"M",IF(AND('A2'!BM17='A2'!BM18,OR('A2'!BM17="X",'A2'!BM17="W",'A2'!BM17="Z")),UPPER('A2'!BM17),"")))</f>
        <v/>
      </c>
      <c r="J394" s="214" t="s">
        <v>860</v>
      </c>
      <c r="K394" s="213">
        <f>IF(AND(ISBLANK('A2'!BL19),$L$394&lt;&gt;"Z"),"",'A2'!BL19)</f>
        <v>0</v>
      </c>
      <c r="L394" s="213" t="str">
        <f>IF(ISBLANK('A2'!BM19),"",'A2'!BM19)</f>
        <v/>
      </c>
      <c r="M394" s="133" t="str">
        <f t="shared" si="12"/>
        <v>OK</v>
      </c>
      <c r="N394" s="134"/>
    </row>
    <row r="395" spans="1:14" x14ac:dyDescent="0.25">
      <c r="A395" s="210" t="s">
        <v>796</v>
      </c>
      <c r="B395" s="211" t="s">
        <v>1616</v>
      </c>
      <c r="C395" s="212" t="s">
        <v>167</v>
      </c>
      <c r="D395" s="215" t="s">
        <v>1617</v>
      </c>
      <c r="E395" s="212" t="s">
        <v>860</v>
      </c>
      <c r="F395" s="212" t="s">
        <v>167</v>
      </c>
      <c r="G395" s="215" t="s">
        <v>1618</v>
      </c>
      <c r="H395" s="213">
        <f>IF(OR(AND('A2'!BL14="",'A2'!BM14=""),AND('A2'!BL17="",'A2'!BM17=""),AND('A2'!BM14="X",'A2'!BM17="X"),OR('A2'!BM14="M",'A2'!BM17="M")),"",SUM('A2'!BL14,'A2'!BL17))</f>
        <v>0</v>
      </c>
      <c r="I395" s="213" t="str">
        <f>IF(AND(AND('A2'!BM14="X",'A2'!BM17="X"),SUM('A2'!BL14,'A2'!BL17)=0,ISNUMBER('A2'!BL20)),"",IF(OR('A2'!BM14="M",'A2'!BM17="M"),"M",IF(AND('A2'!BM14='A2'!BM17,OR('A2'!BM14="X",'A2'!BM14="W",'A2'!BM14="Z")),UPPER('A2'!BM14),"")))</f>
        <v/>
      </c>
      <c r="J395" s="214" t="s">
        <v>860</v>
      </c>
      <c r="K395" s="213">
        <f>IF(AND(ISBLANK('A2'!BL20),$L$395&lt;&gt;"Z"),"",'A2'!BL20)</f>
        <v>0</v>
      </c>
      <c r="L395" s="213" t="str">
        <f>IF(ISBLANK('A2'!BM20),"",'A2'!BM20)</f>
        <v/>
      </c>
      <c r="M395" s="133" t="str">
        <f t="shared" si="12"/>
        <v>OK</v>
      </c>
      <c r="N395" s="134"/>
    </row>
    <row r="396" spans="1:14" x14ac:dyDescent="0.25">
      <c r="A396" s="210" t="s">
        <v>796</v>
      </c>
      <c r="B396" s="211" t="s">
        <v>1619</v>
      </c>
      <c r="C396" s="212" t="s">
        <v>167</v>
      </c>
      <c r="D396" s="215" t="s">
        <v>1620</v>
      </c>
      <c r="E396" s="212" t="s">
        <v>860</v>
      </c>
      <c r="F396" s="212" t="s">
        <v>167</v>
      </c>
      <c r="G396" s="215" t="s">
        <v>1621</v>
      </c>
      <c r="H396" s="213">
        <f>IF(OR(AND('A2'!BL15="",'A2'!BM15=""),AND('A2'!BL18="",'A2'!BM18=""),AND('A2'!BM15="X",'A2'!BM18="X"),OR('A2'!BM15="M",'A2'!BM18="M")),"",SUM('A2'!BL15,'A2'!BL18))</f>
        <v>0</v>
      </c>
      <c r="I396" s="213" t="str">
        <f>IF(AND(AND('A2'!BM15="X",'A2'!BM18="X"),SUM('A2'!BL15,'A2'!BL18)=0,ISNUMBER('A2'!BL21)),"",IF(OR('A2'!BM15="M",'A2'!BM18="M"),"M",IF(AND('A2'!BM15='A2'!BM18,OR('A2'!BM15="X",'A2'!BM15="W",'A2'!BM15="Z")),UPPER('A2'!BM15),"")))</f>
        <v/>
      </c>
      <c r="J396" s="214" t="s">
        <v>860</v>
      </c>
      <c r="K396" s="213">
        <f>IF(AND(ISBLANK('A2'!BL21),$L$396&lt;&gt;"Z"),"",'A2'!BL21)</f>
        <v>0</v>
      </c>
      <c r="L396" s="213" t="str">
        <f>IF(ISBLANK('A2'!BM21),"",'A2'!BM21)</f>
        <v/>
      </c>
      <c r="M396" s="133" t="str">
        <f t="shared" si="12"/>
        <v>OK</v>
      </c>
      <c r="N396" s="134"/>
    </row>
    <row r="397" spans="1:14" x14ac:dyDescent="0.25">
      <c r="A397" s="210" t="s">
        <v>796</v>
      </c>
      <c r="B397" s="211" t="s">
        <v>1622</v>
      </c>
      <c r="C397" s="212" t="s">
        <v>167</v>
      </c>
      <c r="D397" s="215" t="s">
        <v>1623</v>
      </c>
      <c r="E397" s="212" t="s">
        <v>860</v>
      </c>
      <c r="F397" s="212" t="s">
        <v>167</v>
      </c>
      <c r="G397" s="215" t="s">
        <v>1624</v>
      </c>
      <c r="H397" s="213">
        <f>IF(OR(AND('A2'!BL16="",'A2'!BM16=""),AND('A2'!BL19="",'A2'!BM19=""),AND('A2'!BM16="X",'A2'!BM19="X"),OR('A2'!BM16="M",'A2'!BM19="M")),"",SUM('A2'!BL16,'A2'!BL19))</f>
        <v>0</v>
      </c>
      <c r="I397" s="213" t="str">
        <f>IF(AND(AND('A2'!BM16="X",'A2'!BM19="X"),SUM('A2'!BL16,'A2'!BL19)=0,ISNUMBER('A2'!BL22)),"",IF(OR('A2'!BM16="M",'A2'!BM19="M"),"M",IF(AND('A2'!BM16='A2'!BM19,OR('A2'!BM16="X",'A2'!BM16="W",'A2'!BM16="Z")),UPPER('A2'!BM16),"")))</f>
        <v/>
      </c>
      <c r="J397" s="214" t="s">
        <v>860</v>
      </c>
      <c r="K397" s="213">
        <f>IF(AND(ISBLANK('A2'!BL22),$L$397&lt;&gt;"Z"),"",'A2'!BL22)</f>
        <v>0</v>
      </c>
      <c r="L397" s="213" t="str">
        <f>IF(ISBLANK('A2'!BM22),"",'A2'!BM22)</f>
        <v/>
      </c>
      <c r="M397" s="133" t="str">
        <f t="shared" si="12"/>
        <v>OK</v>
      </c>
      <c r="N397" s="134"/>
    </row>
    <row r="398" spans="1:14" x14ac:dyDescent="0.25">
      <c r="A398" s="210" t="s">
        <v>796</v>
      </c>
      <c r="B398" s="211" t="s">
        <v>1625</v>
      </c>
      <c r="C398" s="212" t="s">
        <v>167</v>
      </c>
      <c r="D398" s="215" t="s">
        <v>1626</v>
      </c>
      <c r="E398" s="212" t="s">
        <v>860</v>
      </c>
      <c r="F398" s="212" t="s">
        <v>167</v>
      </c>
      <c r="G398" s="215" t="s">
        <v>1627</v>
      </c>
      <c r="H398" s="213">
        <f>IF(OR(EXACT('A2'!BI14,'A2'!BJ14),EXACT('A2'!BL14,'A2'!BM14),AND('A2'!BJ14="X",'A2'!BM14="X"),OR('A2'!BJ14="M",'A2'!BM14="M")),"",SUM('A2'!BI14,'A2'!BL14))</f>
        <v>0</v>
      </c>
      <c r="I398" s="213" t="str">
        <f>IF(AND(AND('A2'!BJ14="X",'A2'!BM14="X"),SUM('A2'!BI14,'A2'!BL14)=0,ISNUMBER('A2'!BO14)),"",IF(OR('A2'!BJ14="M",'A2'!BM14="M"),"M",IF(AND('A2'!BJ14='A2'!BM14,OR('A2'!BJ14="X",'A2'!BJ14="W",'A2'!BJ14="Z")),UPPER('A2'!BJ14),"")))</f>
        <v/>
      </c>
      <c r="J398" s="214" t="s">
        <v>860</v>
      </c>
      <c r="K398" s="213">
        <f>IF(AND(ISBLANK('A2'!BO14),$L$398&lt;&gt;"Z"),"",'A2'!BO14)</f>
        <v>0</v>
      </c>
      <c r="L398" s="213" t="str">
        <f>IF(ISBLANK('A2'!BP14),"",'A2'!BP14)</f>
        <v/>
      </c>
      <c r="M398" s="133" t="str">
        <f t="shared" si="12"/>
        <v>OK</v>
      </c>
      <c r="N398" s="134"/>
    </row>
    <row r="399" spans="1:14" x14ac:dyDescent="0.25">
      <c r="A399" s="210" t="s">
        <v>796</v>
      </c>
      <c r="B399" s="211" t="s">
        <v>1628</v>
      </c>
      <c r="C399" s="212" t="s">
        <v>167</v>
      </c>
      <c r="D399" s="215" t="s">
        <v>1629</v>
      </c>
      <c r="E399" s="212" t="s">
        <v>860</v>
      </c>
      <c r="F399" s="212" t="s">
        <v>167</v>
      </c>
      <c r="G399" s="215" t="s">
        <v>1630</v>
      </c>
      <c r="H399" s="213">
        <f>IF(OR(EXACT('A2'!BI15,'A2'!BJ15),EXACT('A2'!BL15,'A2'!BM15),AND('A2'!BJ15="X",'A2'!BM15="X"),OR('A2'!BJ15="M",'A2'!BM15="M")),"",SUM('A2'!BI15,'A2'!BL15))</f>
        <v>0</v>
      </c>
      <c r="I399" s="213" t="str">
        <f>IF(AND(AND('A2'!BJ15="X",'A2'!BM15="X"),SUM('A2'!BI15,'A2'!BL15)=0,ISNUMBER('A2'!BO15)),"",IF(OR('A2'!BJ15="M",'A2'!BM15="M"),"M",IF(AND('A2'!BJ15='A2'!BM15,OR('A2'!BJ15="X",'A2'!BJ15="W",'A2'!BJ15="Z")),UPPER('A2'!BJ15),"")))</f>
        <v/>
      </c>
      <c r="J399" s="214" t="s">
        <v>860</v>
      </c>
      <c r="K399" s="213">
        <f>IF(AND(ISBLANK('A2'!BO15),$L$399&lt;&gt;"Z"),"",'A2'!BO15)</f>
        <v>0</v>
      </c>
      <c r="L399" s="213" t="str">
        <f>IF(ISBLANK('A2'!BP15),"",'A2'!BP15)</f>
        <v/>
      </c>
      <c r="M399" s="133" t="str">
        <f t="shared" si="12"/>
        <v>OK</v>
      </c>
      <c r="N399" s="134"/>
    </row>
    <row r="400" spans="1:14" x14ac:dyDescent="0.25">
      <c r="A400" s="210" t="s">
        <v>796</v>
      </c>
      <c r="B400" s="211" t="s">
        <v>1631</v>
      </c>
      <c r="C400" s="212" t="s">
        <v>167</v>
      </c>
      <c r="D400" s="215" t="s">
        <v>1632</v>
      </c>
      <c r="E400" s="212" t="s">
        <v>860</v>
      </c>
      <c r="F400" s="212" t="s">
        <v>167</v>
      </c>
      <c r="G400" s="215" t="s">
        <v>1633</v>
      </c>
      <c r="H400" s="213">
        <f>IF(OR(AND('A2'!BO14="",'A2'!BP14=""),AND('A2'!BO15="",'A2'!BP15=""),AND('A2'!BP14="X",'A2'!BP15="X"),OR('A2'!BP14="M",'A2'!BP15="M")),"",SUM('A2'!BO14,'A2'!BO15))</f>
        <v>0</v>
      </c>
      <c r="I400" s="213" t="str">
        <f>IF(AND(AND('A2'!BP14="X",'A2'!BP15="X"),SUM('A2'!BO14,'A2'!BO15)=0,ISNUMBER('A2'!BO16)),"",IF(OR('A2'!BP14="M",'A2'!BP15="M"),"M",IF(AND('A2'!BP14='A2'!BP15,OR('A2'!BP14="X",'A2'!BP14="W",'A2'!BP14="Z")),UPPER('A2'!BP14),"")))</f>
        <v/>
      </c>
      <c r="J400" s="214" t="s">
        <v>860</v>
      </c>
      <c r="K400" s="213">
        <f>IF(AND(ISBLANK('A2'!BO16),$L$400&lt;&gt;"Z"),"",'A2'!BO16)</f>
        <v>0</v>
      </c>
      <c r="L400" s="213" t="str">
        <f>IF(ISBLANK('A2'!BP16),"",'A2'!BP16)</f>
        <v/>
      </c>
      <c r="M400" s="133" t="str">
        <f t="shared" si="12"/>
        <v>OK</v>
      </c>
      <c r="N400" s="134"/>
    </row>
    <row r="401" spans="1:14" x14ac:dyDescent="0.25">
      <c r="A401" s="210" t="s">
        <v>796</v>
      </c>
      <c r="B401" s="211" t="s">
        <v>1634</v>
      </c>
      <c r="C401" s="212" t="s">
        <v>167</v>
      </c>
      <c r="D401" s="215" t="s">
        <v>1635</v>
      </c>
      <c r="E401" s="212" t="s">
        <v>860</v>
      </c>
      <c r="F401" s="212" t="s">
        <v>167</v>
      </c>
      <c r="G401" s="215" t="s">
        <v>1636</v>
      </c>
      <c r="H401" s="213">
        <f>IF(OR(EXACT('A2'!BI17,'A2'!BJ17),EXACT('A2'!BL17,'A2'!BM17),AND('A2'!BJ17="X",'A2'!BM17="X"),OR('A2'!BJ17="M",'A2'!BM17="M")),"",SUM('A2'!BI17,'A2'!BL17))</f>
        <v>0</v>
      </c>
      <c r="I401" s="213" t="str">
        <f>IF(AND(AND('A2'!BJ17="X",'A2'!BM17="X"),SUM('A2'!BI17,'A2'!BL17)=0,ISNUMBER('A2'!BO17)),"",IF(OR('A2'!BJ17="M",'A2'!BM17="M"),"M",IF(AND('A2'!BJ17='A2'!BM17,OR('A2'!BJ17="X",'A2'!BJ17="W",'A2'!BJ17="Z")),UPPER('A2'!BJ17),"")))</f>
        <v/>
      </c>
      <c r="J401" s="214" t="s">
        <v>860</v>
      </c>
      <c r="K401" s="213">
        <f>IF(AND(ISBLANK('A2'!BO17),$L$401&lt;&gt;"Z"),"",'A2'!BO17)</f>
        <v>0</v>
      </c>
      <c r="L401" s="213" t="str">
        <f>IF(ISBLANK('A2'!BP17),"",'A2'!BP17)</f>
        <v/>
      </c>
      <c r="M401" s="133" t="str">
        <f t="shared" si="12"/>
        <v>OK</v>
      </c>
      <c r="N401" s="134"/>
    </row>
    <row r="402" spans="1:14" x14ac:dyDescent="0.25">
      <c r="A402" s="210" t="s">
        <v>796</v>
      </c>
      <c r="B402" s="211" t="s">
        <v>1637</v>
      </c>
      <c r="C402" s="212" t="s">
        <v>167</v>
      </c>
      <c r="D402" s="215" t="s">
        <v>1638</v>
      </c>
      <c r="E402" s="212" t="s">
        <v>860</v>
      </c>
      <c r="F402" s="212" t="s">
        <v>167</v>
      </c>
      <c r="G402" s="215" t="s">
        <v>1639</v>
      </c>
      <c r="H402" s="213">
        <f>IF(OR(EXACT('A2'!BI18,'A2'!BJ18),EXACT('A2'!BL18,'A2'!BM18),AND('A2'!BJ18="X",'A2'!BM18="X"),OR('A2'!BJ18="M",'A2'!BM18="M")),"",SUM('A2'!BI18,'A2'!BL18))</f>
        <v>0</v>
      </c>
      <c r="I402" s="213" t="str">
        <f>IF(AND(AND('A2'!BJ18="X",'A2'!BM18="X"),SUM('A2'!BI18,'A2'!BL18)=0,ISNUMBER('A2'!BO18)),"",IF(OR('A2'!BJ18="M",'A2'!BM18="M"),"M",IF(AND('A2'!BJ18='A2'!BM18,OR('A2'!BJ18="X",'A2'!BJ18="W",'A2'!BJ18="Z")),UPPER('A2'!BJ18),"")))</f>
        <v/>
      </c>
      <c r="J402" s="214" t="s">
        <v>860</v>
      </c>
      <c r="K402" s="213">
        <f>IF(AND(ISBLANK('A2'!BO18),$L$402&lt;&gt;"Z"),"",'A2'!BO18)</f>
        <v>0</v>
      </c>
      <c r="L402" s="213" t="str">
        <f>IF(ISBLANK('A2'!BP18),"",'A2'!BP18)</f>
        <v/>
      </c>
      <c r="M402" s="133" t="str">
        <f t="shared" si="12"/>
        <v>OK</v>
      </c>
      <c r="N402" s="134"/>
    </row>
    <row r="403" spans="1:14" x14ac:dyDescent="0.25">
      <c r="A403" s="210" t="s">
        <v>796</v>
      </c>
      <c r="B403" s="211" t="s">
        <v>1640</v>
      </c>
      <c r="C403" s="212" t="s">
        <v>167</v>
      </c>
      <c r="D403" s="215" t="s">
        <v>1641</v>
      </c>
      <c r="E403" s="212" t="s">
        <v>860</v>
      </c>
      <c r="F403" s="212" t="s">
        <v>167</v>
      </c>
      <c r="G403" s="215" t="s">
        <v>1642</v>
      </c>
      <c r="H403" s="213">
        <f>IF(OR(AND('A2'!BO17="",'A2'!BP17=""),AND('A2'!BO18="",'A2'!BP18=""),AND('A2'!BP17="X",'A2'!BP18="X"),OR('A2'!BP17="M",'A2'!BP18="M")),"",SUM('A2'!BO17,'A2'!BO18))</f>
        <v>0</v>
      </c>
      <c r="I403" s="213" t="str">
        <f>IF(AND(AND('A2'!BP17="X",'A2'!BP18="X"),SUM('A2'!BO17,'A2'!BO18)=0,ISNUMBER('A2'!BO19)),"",IF(OR('A2'!BP17="M",'A2'!BP18="M"),"M",IF(AND('A2'!BP17='A2'!BP18,OR('A2'!BP17="X",'A2'!BP17="W",'A2'!BP17="Z")),UPPER('A2'!BP17),"")))</f>
        <v/>
      </c>
      <c r="J403" s="214" t="s">
        <v>860</v>
      </c>
      <c r="K403" s="213">
        <f>IF(AND(ISBLANK('A2'!BO19),$L$403&lt;&gt;"Z"),"",'A2'!BO19)</f>
        <v>0</v>
      </c>
      <c r="L403" s="213" t="str">
        <f>IF(ISBLANK('A2'!BP19),"",'A2'!BP19)</f>
        <v/>
      </c>
      <c r="M403" s="133" t="str">
        <f t="shared" si="12"/>
        <v>OK</v>
      </c>
      <c r="N403" s="134"/>
    </row>
    <row r="404" spans="1:14" x14ac:dyDescent="0.25">
      <c r="A404" s="210" t="s">
        <v>796</v>
      </c>
      <c r="B404" s="211" t="s">
        <v>1643</v>
      </c>
      <c r="C404" s="212" t="s">
        <v>167</v>
      </c>
      <c r="D404" s="215" t="s">
        <v>1644</v>
      </c>
      <c r="E404" s="212" t="s">
        <v>860</v>
      </c>
      <c r="F404" s="212" t="s">
        <v>167</v>
      </c>
      <c r="G404" s="215" t="s">
        <v>858</v>
      </c>
      <c r="H404" s="213">
        <f>IF(OR(AND('A2'!BO14="",'A2'!BP14=""),AND('A2'!BO17="",'A2'!BP17=""),AND('A2'!BP14="X",'A2'!BP17="X"),OR('A2'!BP14="M",'A2'!BP17="M")),"",SUM('A2'!BO14,'A2'!BO17))</f>
        <v>0</v>
      </c>
      <c r="I404" s="213" t="str">
        <f>IF(AND(AND('A2'!BP14="X",'A2'!BP17="X"),SUM('A2'!BO14,'A2'!BO17)=0,ISNUMBER('A2'!BO20)),"",IF(OR('A2'!BP14="M",'A2'!BP17="M"),"M",IF(AND('A2'!BP14='A2'!BP17,OR('A2'!BP14="X",'A2'!BP14="W",'A2'!BP14="Z")),UPPER('A2'!BP14),"")))</f>
        <v/>
      </c>
      <c r="J404" s="214" t="s">
        <v>860</v>
      </c>
      <c r="K404" s="213">
        <f>IF(AND(ISBLANK('A2'!BO20),$L$404&lt;&gt;"Z"),"",'A2'!BO20)</f>
        <v>0</v>
      </c>
      <c r="L404" s="213" t="str">
        <f>IF(ISBLANK('A2'!BP20),"",'A2'!BP20)</f>
        <v/>
      </c>
      <c r="M404" s="133" t="str">
        <f t="shared" si="12"/>
        <v>OK</v>
      </c>
      <c r="N404" s="134"/>
    </row>
    <row r="405" spans="1:14" x14ac:dyDescent="0.25">
      <c r="A405" s="210" t="s">
        <v>796</v>
      </c>
      <c r="B405" s="211" t="s">
        <v>1645</v>
      </c>
      <c r="C405" s="212" t="s">
        <v>167</v>
      </c>
      <c r="D405" s="215" t="s">
        <v>1646</v>
      </c>
      <c r="E405" s="212" t="s">
        <v>860</v>
      </c>
      <c r="F405" s="212" t="s">
        <v>167</v>
      </c>
      <c r="G405" s="215" t="s">
        <v>837</v>
      </c>
      <c r="H405" s="213">
        <f>IF(OR(AND('A2'!BO15="",'A2'!BP15=""),AND('A2'!BO18="",'A2'!BP18=""),AND('A2'!BP15="X",'A2'!BP18="X"),OR('A2'!BP15="M",'A2'!BP18="M")),"",SUM('A2'!BO15,'A2'!BO18))</f>
        <v>0</v>
      </c>
      <c r="I405" s="213" t="str">
        <f>IF(AND(AND('A2'!BP15="X",'A2'!BP18="X"),SUM('A2'!BO15,'A2'!BO18)=0,ISNUMBER('A2'!BO21)),"",IF(OR('A2'!BP15="M",'A2'!BP18="M"),"M",IF(AND('A2'!BP15='A2'!BP18,OR('A2'!BP15="X",'A2'!BP15="W",'A2'!BP15="Z")),UPPER('A2'!BP15),"")))</f>
        <v/>
      </c>
      <c r="J405" s="214" t="s">
        <v>860</v>
      </c>
      <c r="K405" s="213">
        <f>IF(AND(ISBLANK('A2'!BO21),$L$405&lt;&gt;"Z"),"",'A2'!BO21)</f>
        <v>0</v>
      </c>
      <c r="L405" s="213" t="str">
        <f>IF(ISBLANK('A2'!BP21),"",'A2'!BP21)</f>
        <v/>
      </c>
      <c r="M405" s="133" t="str">
        <f t="shared" si="12"/>
        <v>OK</v>
      </c>
      <c r="N405" s="134"/>
    </row>
    <row r="406" spans="1:14" x14ac:dyDescent="0.25">
      <c r="A406" s="210" t="s">
        <v>796</v>
      </c>
      <c r="B406" s="211" t="s">
        <v>1647</v>
      </c>
      <c r="C406" s="212" t="s">
        <v>167</v>
      </c>
      <c r="D406" s="215" t="s">
        <v>1648</v>
      </c>
      <c r="E406" s="212" t="s">
        <v>860</v>
      </c>
      <c r="F406" s="212" t="s">
        <v>167</v>
      </c>
      <c r="G406" s="215" t="s">
        <v>816</v>
      </c>
      <c r="H406" s="213">
        <f>IF(OR(AND('A2'!BO16="",'A2'!BP16=""),AND('A2'!BO19="",'A2'!BP19=""),AND('A2'!BP16="X",'A2'!BP19="X"),OR('A2'!BP16="M",'A2'!BP19="M")),"",SUM('A2'!BO16,'A2'!BO19))</f>
        <v>0</v>
      </c>
      <c r="I406" s="213" t="str">
        <f>IF(AND(AND('A2'!BP16="X",'A2'!BP19="X"),SUM('A2'!BO16,'A2'!BO19)=0,ISNUMBER('A2'!BO22)),"",IF(OR('A2'!BP16="M",'A2'!BP19="M"),"M",IF(AND('A2'!BP16='A2'!BP19,OR('A2'!BP16="X",'A2'!BP16="W",'A2'!BP16="Z")),UPPER('A2'!BP16),"")))</f>
        <v/>
      </c>
      <c r="J406" s="214" t="s">
        <v>860</v>
      </c>
      <c r="K406" s="213">
        <f>IF(AND(ISBLANK('A2'!BO22),$L$406&lt;&gt;"Z"),"",'A2'!BO22)</f>
        <v>0</v>
      </c>
      <c r="L406" s="213" t="str">
        <f>IF(ISBLANK('A2'!BP22),"",'A2'!BP22)</f>
        <v/>
      </c>
      <c r="M406" s="133" t="str">
        <f t="shared" si="12"/>
        <v>OK</v>
      </c>
      <c r="N406" s="134"/>
    </row>
    <row r="407" spans="1:14" x14ac:dyDescent="0.25">
      <c r="A407" s="210" t="s">
        <v>796</v>
      </c>
      <c r="B407" s="211" t="s">
        <v>1649</v>
      </c>
      <c r="C407" s="212" t="s">
        <v>168</v>
      </c>
      <c r="D407" s="215" t="s">
        <v>1650</v>
      </c>
      <c r="E407" s="212" t="s">
        <v>860</v>
      </c>
      <c r="F407" s="212" t="s">
        <v>168</v>
      </c>
      <c r="G407" s="215" t="s">
        <v>842</v>
      </c>
      <c r="H407" s="213">
        <f>IF(OR(SUMPRODUCT(--('A3'!V14:'A3'!V40=""),--('A3'!W14:'A3'!W40=""))&gt;0,COUNTIF('A3'!W14:'A3'!W40,"M")&gt;0,COUNTIF('A3'!W14:'A3'!W40,"X")=27),"",SUM('A3'!V14:'A3'!V40))</f>
        <v>0</v>
      </c>
      <c r="I407" s="213" t="str">
        <f>IF(AND(COUNTIF('A3'!W14:'A3'!W40,"X")=27,SUM('A3'!V14:'A3'!V40)=0,ISNUMBER('A3'!V41)),"",IF(COUNTIF('A3'!W14:'A3'!W40,"M")&gt;0,"M",IF(AND(COUNTIF('A3'!W14:'A3'!W40,'A3'!W14)=27,OR('A3'!W14="X",'A3'!W14="W",'A3'!W14="Z")),UPPER('A3'!W14),"")))</f>
        <v/>
      </c>
      <c r="J407" s="214" t="s">
        <v>860</v>
      </c>
      <c r="K407" s="213">
        <f>IF(AND(ISBLANK('A3'!V41),$L$407&lt;&gt;"Z"),"",'A3'!V41)</f>
        <v>0</v>
      </c>
      <c r="L407" s="213" t="str">
        <f>IF(ISBLANK('A3'!W41),"",'A3'!W41)</f>
        <v/>
      </c>
      <c r="M407" s="133" t="str">
        <f t="shared" si="12"/>
        <v>OK</v>
      </c>
      <c r="N407" s="134"/>
    </row>
    <row r="408" spans="1:14" x14ac:dyDescent="0.25">
      <c r="A408" s="210" t="s">
        <v>796</v>
      </c>
      <c r="B408" s="211" t="s">
        <v>1651</v>
      </c>
      <c r="C408" s="212" t="s">
        <v>168</v>
      </c>
      <c r="D408" s="215" t="s">
        <v>1652</v>
      </c>
      <c r="E408" s="212" t="s">
        <v>860</v>
      </c>
      <c r="F408" s="212" t="s">
        <v>168</v>
      </c>
      <c r="G408" s="215" t="s">
        <v>821</v>
      </c>
      <c r="H408" s="213">
        <f>IF(OR(SUMPRODUCT(--('A3'!V43:'A3'!V69=""),--('A3'!W43:'A3'!W69=""))&gt;0,COUNTIF('A3'!W43:'A3'!W69,"M")&gt;0,COUNTIF('A3'!W43:'A3'!W69,"X")=27),"",SUM('A3'!V43:'A3'!V69))</f>
        <v>0</v>
      </c>
      <c r="I408" s="213" t="str">
        <f>IF(AND(COUNTIF('A3'!W43:'A3'!W69,"X")=27,SUM('A3'!V43:'A3'!V69)=0,ISNUMBER('A3'!V70)),"",IF(COUNTIF('A3'!W43:'A3'!W69,"M")&gt;0,"M",IF(AND(COUNTIF('A3'!W43:'A3'!W69,'A3'!W43)=27,OR('A3'!W43="X",'A3'!W43="W",'A3'!W43="Z")),UPPER('A3'!W43),"")))</f>
        <v/>
      </c>
      <c r="J408" s="214" t="s">
        <v>860</v>
      </c>
      <c r="K408" s="213">
        <f>IF(AND(ISBLANK('A3'!V70),$L$408&lt;&gt;"Z"),"",'A3'!V70)</f>
        <v>0</v>
      </c>
      <c r="L408" s="213" t="str">
        <f>IF(ISBLANK('A3'!W70),"",'A3'!W70)</f>
        <v/>
      </c>
      <c r="M408" s="133" t="str">
        <f t="shared" ref="M408:M471" si="13">IF(AND(ISNUMBER(H408),ISNUMBER(K408)),IF(OR(ROUND(H408,0)&lt;&gt;ROUND(K408,0),I408&lt;&gt;L408),"Check","OK"),IF(OR(AND(H408&lt;&gt;K408,I408&lt;&gt;"Z",L408&lt;&gt;"Z"),I408&lt;&gt;L408),"Check","OK"))</f>
        <v>OK</v>
      </c>
      <c r="N408" s="134"/>
    </row>
    <row r="409" spans="1:14" x14ac:dyDescent="0.25">
      <c r="A409" s="210" t="s">
        <v>796</v>
      </c>
      <c r="B409" s="211" t="s">
        <v>1653</v>
      </c>
      <c r="C409" s="212" t="s">
        <v>168</v>
      </c>
      <c r="D409" s="215" t="s">
        <v>1654</v>
      </c>
      <c r="E409" s="212" t="s">
        <v>860</v>
      </c>
      <c r="F409" s="212" t="s">
        <v>168</v>
      </c>
      <c r="G409" s="215" t="s">
        <v>1655</v>
      </c>
      <c r="H409" s="213">
        <f>IF(OR(AND('A3'!V14="",'A3'!W14=""),AND('A3'!V43="",'A3'!W43=""),AND('A3'!W14="X",'A3'!W43="X"),OR('A3'!W14="M",'A3'!W43="M")),"",SUM('A3'!V14,'A3'!V43))</f>
        <v>0</v>
      </c>
      <c r="I409" s="213" t="str">
        <f>IF(AND(AND('A3'!W14="X",'A3'!W43="X"),SUM('A3'!V14,'A3'!V43)=0,ISNUMBER('A3'!V72)),"",IF(OR('A3'!W14="M",'A3'!W43="M"),"M",IF(AND('A3'!W14='A3'!W43,OR('A3'!W14="X",'A3'!W14="W",'A3'!W14="Z")),UPPER('A3'!W14),"")))</f>
        <v/>
      </c>
      <c r="J409" s="214" t="s">
        <v>860</v>
      </c>
      <c r="K409" s="213">
        <f>IF(AND(ISBLANK('A3'!V72),$L$409&lt;&gt;"Z"),"",'A3'!V72)</f>
        <v>0</v>
      </c>
      <c r="L409" s="213" t="str">
        <f>IF(ISBLANK('A3'!W72),"",'A3'!W72)</f>
        <v/>
      </c>
      <c r="M409" s="133" t="str">
        <f t="shared" si="13"/>
        <v>OK</v>
      </c>
      <c r="N409" s="134"/>
    </row>
    <row r="410" spans="1:14" x14ac:dyDescent="0.25">
      <c r="A410" s="210" t="s">
        <v>796</v>
      </c>
      <c r="B410" s="211" t="s">
        <v>1656</v>
      </c>
      <c r="C410" s="212" t="s">
        <v>168</v>
      </c>
      <c r="D410" s="215" t="s">
        <v>1657</v>
      </c>
      <c r="E410" s="212" t="s">
        <v>860</v>
      </c>
      <c r="F410" s="212" t="s">
        <v>168</v>
      </c>
      <c r="G410" s="215" t="s">
        <v>1658</v>
      </c>
      <c r="H410" s="213">
        <f>IF(OR(AND('A3'!V15="",'A3'!W15=""),AND('A3'!V44="",'A3'!W44=""),AND('A3'!W15="X",'A3'!W44="X"),OR('A3'!W15="M",'A3'!W44="M")),"",SUM('A3'!V15,'A3'!V44))</f>
        <v>0</v>
      </c>
      <c r="I410" s="213" t="str">
        <f>IF(AND(AND('A3'!W15="X",'A3'!W44="X"),SUM('A3'!V15,'A3'!V44)=0,ISNUMBER('A3'!V73)),"",IF(OR('A3'!W15="M",'A3'!W44="M"),"M",IF(AND('A3'!W15='A3'!W44,OR('A3'!W15="X",'A3'!W15="W",'A3'!W15="Z")),UPPER('A3'!W15),"")))</f>
        <v/>
      </c>
      <c r="J410" s="214" t="s">
        <v>860</v>
      </c>
      <c r="K410" s="213">
        <f>IF(AND(ISBLANK('A3'!V73),$L$410&lt;&gt;"Z"),"",'A3'!V73)</f>
        <v>0</v>
      </c>
      <c r="L410" s="213" t="str">
        <f>IF(ISBLANK('A3'!W73),"",'A3'!W73)</f>
        <v/>
      </c>
      <c r="M410" s="133" t="str">
        <f t="shared" si="13"/>
        <v>OK</v>
      </c>
      <c r="N410" s="134"/>
    </row>
    <row r="411" spans="1:14" x14ac:dyDescent="0.25">
      <c r="A411" s="210" t="s">
        <v>796</v>
      </c>
      <c r="B411" s="211" t="s">
        <v>1659</v>
      </c>
      <c r="C411" s="212" t="s">
        <v>168</v>
      </c>
      <c r="D411" s="215" t="s">
        <v>1660</v>
      </c>
      <c r="E411" s="212" t="s">
        <v>860</v>
      </c>
      <c r="F411" s="212" t="s">
        <v>168</v>
      </c>
      <c r="G411" s="215" t="s">
        <v>920</v>
      </c>
      <c r="H411" s="213">
        <f>IF(OR(AND('A3'!V16="",'A3'!W16=""),AND('A3'!V45="",'A3'!W45=""),AND('A3'!W16="X",'A3'!W45="X"),OR('A3'!W16="M",'A3'!W45="M")),"",SUM('A3'!V16,'A3'!V45))</f>
        <v>0</v>
      </c>
      <c r="I411" s="213" t="str">
        <f>IF(AND(AND('A3'!W16="X",'A3'!W45="X"),SUM('A3'!V16,'A3'!V45)=0,ISNUMBER('A3'!V74)),"",IF(OR('A3'!W16="M",'A3'!W45="M"),"M",IF(AND('A3'!W16='A3'!W45,OR('A3'!W16="X",'A3'!W16="W",'A3'!W16="Z")),UPPER('A3'!W16),"")))</f>
        <v/>
      </c>
      <c r="J411" s="214" t="s">
        <v>860</v>
      </c>
      <c r="K411" s="213">
        <f>IF(AND(ISBLANK('A3'!V74),$L$411&lt;&gt;"Z"),"",'A3'!V74)</f>
        <v>0</v>
      </c>
      <c r="L411" s="213" t="str">
        <f>IF(ISBLANK('A3'!W74),"",'A3'!W74)</f>
        <v/>
      </c>
      <c r="M411" s="133" t="str">
        <f t="shared" si="13"/>
        <v>OK</v>
      </c>
      <c r="N411" s="134"/>
    </row>
    <row r="412" spans="1:14" x14ac:dyDescent="0.25">
      <c r="A412" s="210" t="s">
        <v>796</v>
      </c>
      <c r="B412" s="211" t="s">
        <v>1661</v>
      </c>
      <c r="C412" s="212" t="s">
        <v>168</v>
      </c>
      <c r="D412" s="215" t="s">
        <v>1662</v>
      </c>
      <c r="E412" s="212" t="s">
        <v>860</v>
      </c>
      <c r="F412" s="212" t="s">
        <v>168</v>
      </c>
      <c r="G412" s="215" t="s">
        <v>1054</v>
      </c>
      <c r="H412" s="213">
        <f>IF(OR(AND('A3'!V17="",'A3'!W17=""),AND('A3'!V46="",'A3'!W46=""),AND('A3'!W17="X",'A3'!W46="X"),OR('A3'!W17="M",'A3'!W46="M")),"",SUM('A3'!V17,'A3'!V46))</f>
        <v>0</v>
      </c>
      <c r="I412" s="213" t="str">
        <f>IF(AND(AND('A3'!W17="X",'A3'!W46="X"),SUM('A3'!V17,'A3'!V46)=0,ISNUMBER('A3'!V75)),"",IF(OR('A3'!W17="M",'A3'!W46="M"),"M",IF(AND('A3'!W17='A3'!W46,OR('A3'!W17="X",'A3'!W17="W",'A3'!W17="Z")),UPPER('A3'!W17),"")))</f>
        <v/>
      </c>
      <c r="J412" s="214" t="s">
        <v>860</v>
      </c>
      <c r="K412" s="213">
        <f>IF(AND(ISBLANK('A3'!V75),$L$412&lt;&gt;"Z"),"",'A3'!V75)</f>
        <v>0</v>
      </c>
      <c r="L412" s="213" t="str">
        <f>IF(ISBLANK('A3'!W75),"",'A3'!W75)</f>
        <v/>
      </c>
      <c r="M412" s="133" t="str">
        <f t="shared" si="13"/>
        <v>OK</v>
      </c>
      <c r="N412" s="134"/>
    </row>
    <row r="413" spans="1:14" x14ac:dyDescent="0.25">
      <c r="A413" s="210" t="s">
        <v>796</v>
      </c>
      <c r="B413" s="211" t="s">
        <v>1663</v>
      </c>
      <c r="C413" s="212" t="s">
        <v>168</v>
      </c>
      <c r="D413" s="215" t="s">
        <v>1664</v>
      </c>
      <c r="E413" s="212" t="s">
        <v>860</v>
      </c>
      <c r="F413" s="212" t="s">
        <v>168</v>
      </c>
      <c r="G413" s="215" t="s">
        <v>1665</v>
      </c>
      <c r="H413" s="213">
        <f>IF(OR(AND('A3'!V18="",'A3'!W18=""),AND('A3'!V47="",'A3'!W47=""),AND('A3'!W18="X",'A3'!W47="X"),OR('A3'!W18="M",'A3'!W47="M")),"",SUM('A3'!V18,'A3'!V47))</f>
        <v>0</v>
      </c>
      <c r="I413" s="213" t="str">
        <f>IF(AND(AND('A3'!W18="X",'A3'!W47="X"),SUM('A3'!V18,'A3'!V47)=0,ISNUMBER('A3'!V76)),"",IF(OR('A3'!W18="M",'A3'!W47="M"),"M",IF(AND('A3'!W18='A3'!W47,OR('A3'!W18="X",'A3'!W18="W",'A3'!W18="Z")),UPPER('A3'!W18),"")))</f>
        <v/>
      </c>
      <c r="J413" s="214" t="s">
        <v>860</v>
      </c>
      <c r="K413" s="213">
        <f>IF(AND(ISBLANK('A3'!V76),$L$413&lt;&gt;"Z"),"",'A3'!V76)</f>
        <v>0</v>
      </c>
      <c r="L413" s="213" t="str">
        <f>IF(ISBLANK('A3'!W76),"",'A3'!W76)</f>
        <v/>
      </c>
      <c r="M413" s="133" t="str">
        <f t="shared" si="13"/>
        <v>OK</v>
      </c>
      <c r="N413" s="134"/>
    </row>
    <row r="414" spans="1:14" x14ac:dyDescent="0.25">
      <c r="A414" s="210" t="s">
        <v>796</v>
      </c>
      <c r="B414" s="211" t="s">
        <v>1666</v>
      </c>
      <c r="C414" s="212" t="s">
        <v>168</v>
      </c>
      <c r="D414" s="215" t="s">
        <v>1667</v>
      </c>
      <c r="E414" s="212" t="s">
        <v>860</v>
      </c>
      <c r="F414" s="212" t="s">
        <v>168</v>
      </c>
      <c r="G414" s="215" t="s">
        <v>1668</v>
      </c>
      <c r="H414" s="213">
        <f>IF(OR(AND('A3'!V19="",'A3'!W19=""),AND('A3'!V48="",'A3'!W48=""),AND('A3'!W19="X",'A3'!W48="X"),OR('A3'!W19="M",'A3'!W48="M")),"",SUM('A3'!V19,'A3'!V48))</f>
        <v>0</v>
      </c>
      <c r="I414" s="213" t="str">
        <f>IF(AND(AND('A3'!W19="X",'A3'!W48="X"),SUM('A3'!V19,'A3'!V48)=0,ISNUMBER('A3'!V77)),"",IF(OR('A3'!W19="M",'A3'!W48="M"),"M",IF(AND('A3'!W19='A3'!W48,OR('A3'!W19="X",'A3'!W19="W",'A3'!W19="Z")),UPPER('A3'!W19),"")))</f>
        <v/>
      </c>
      <c r="J414" s="214" t="s">
        <v>860</v>
      </c>
      <c r="K414" s="213">
        <f>IF(AND(ISBLANK('A3'!V77),$L$414&lt;&gt;"Z"),"",'A3'!V77)</f>
        <v>0</v>
      </c>
      <c r="L414" s="213" t="str">
        <f>IF(ISBLANK('A3'!W77),"",'A3'!W77)</f>
        <v/>
      </c>
      <c r="M414" s="133" t="str">
        <f t="shared" si="13"/>
        <v>OK</v>
      </c>
      <c r="N414" s="134"/>
    </row>
    <row r="415" spans="1:14" x14ac:dyDescent="0.25">
      <c r="A415" s="210" t="s">
        <v>796</v>
      </c>
      <c r="B415" s="211" t="s">
        <v>1669</v>
      </c>
      <c r="C415" s="212" t="s">
        <v>168</v>
      </c>
      <c r="D415" s="215" t="s">
        <v>1670</v>
      </c>
      <c r="E415" s="212" t="s">
        <v>860</v>
      </c>
      <c r="F415" s="212" t="s">
        <v>168</v>
      </c>
      <c r="G415" s="215" t="s">
        <v>1671</v>
      </c>
      <c r="H415" s="213">
        <f>IF(OR(AND('A3'!V20="",'A3'!W20=""),AND('A3'!V49="",'A3'!W49=""),AND('A3'!W20="X",'A3'!W49="X"),OR('A3'!W20="M",'A3'!W49="M")),"",SUM('A3'!V20,'A3'!V49))</f>
        <v>0</v>
      </c>
      <c r="I415" s="213" t="str">
        <f>IF(AND(AND('A3'!W20="X",'A3'!W49="X"),SUM('A3'!V20,'A3'!V49)=0,ISNUMBER('A3'!V78)),"",IF(OR('A3'!W20="M",'A3'!W49="M"),"M",IF(AND('A3'!W20='A3'!W49,OR('A3'!W20="X",'A3'!W20="W",'A3'!W20="Z")),UPPER('A3'!W20),"")))</f>
        <v/>
      </c>
      <c r="J415" s="214" t="s">
        <v>860</v>
      </c>
      <c r="K415" s="213">
        <f>IF(AND(ISBLANK('A3'!V78),$L$415&lt;&gt;"Z"),"",'A3'!V78)</f>
        <v>0</v>
      </c>
      <c r="L415" s="213" t="str">
        <f>IF(ISBLANK('A3'!W78),"",'A3'!W78)</f>
        <v/>
      </c>
      <c r="M415" s="133" t="str">
        <f t="shared" si="13"/>
        <v>OK</v>
      </c>
      <c r="N415" s="134"/>
    </row>
    <row r="416" spans="1:14" x14ac:dyDescent="0.25">
      <c r="A416" s="210" t="s">
        <v>796</v>
      </c>
      <c r="B416" s="211" t="s">
        <v>1672</v>
      </c>
      <c r="C416" s="212" t="s">
        <v>168</v>
      </c>
      <c r="D416" s="215" t="s">
        <v>1673</v>
      </c>
      <c r="E416" s="212" t="s">
        <v>860</v>
      </c>
      <c r="F416" s="212" t="s">
        <v>168</v>
      </c>
      <c r="G416" s="215" t="s">
        <v>1674</v>
      </c>
      <c r="H416" s="213">
        <f>IF(OR(AND('A3'!V21="",'A3'!W21=""),AND('A3'!V50="",'A3'!W50=""),AND('A3'!W21="X",'A3'!W50="X"),OR('A3'!W21="M",'A3'!W50="M")),"",SUM('A3'!V21,'A3'!V50))</f>
        <v>0</v>
      </c>
      <c r="I416" s="213" t="str">
        <f>IF(AND(AND('A3'!W21="X",'A3'!W50="X"),SUM('A3'!V21,'A3'!V50)=0,ISNUMBER('A3'!V79)),"",IF(OR('A3'!W21="M",'A3'!W50="M"),"M",IF(AND('A3'!W21='A3'!W50,OR('A3'!W21="X",'A3'!W21="W",'A3'!W21="Z")),UPPER('A3'!W21),"")))</f>
        <v/>
      </c>
      <c r="J416" s="214" t="s">
        <v>860</v>
      </c>
      <c r="K416" s="213">
        <f>IF(AND(ISBLANK('A3'!V79),$L$416&lt;&gt;"Z"),"",'A3'!V79)</f>
        <v>0</v>
      </c>
      <c r="L416" s="213" t="str">
        <f>IF(ISBLANK('A3'!W79),"",'A3'!W79)</f>
        <v/>
      </c>
      <c r="M416" s="133" t="str">
        <f t="shared" si="13"/>
        <v>OK</v>
      </c>
      <c r="N416" s="134"/>
    </row>
    <row r="417" spans="1:14" x14ac:dyDescent="0.25">
      <c r="A417" s="210" t="s">
        <v>796</v>
      </c>
      <c r="B417" s="211" t="s">
        <v>1675</v>
      </c>
      <c r="C417" s="212" t="s">
        <v>168</v>
      </c>
      <c r="D417" s="215" t="s">
        <v>1676</v>
      </c>
      <c r="E417" s="212" t="s">
        <v>860</v>
      </c>
      <c r="F417" s="212" t="s">
        <v>168</v>
      </c>
      <c r="G417" s="215" t="s">
        <v>1677</v>
      </c>
      <c r="H417" s="213">
        <f>IF(OR(AND('A3'!V22="",'A3'!W22=""),AND('A3'!V51="",'A3'!W51=""),AND('A3'!W22="X",'A3'!W51="X"),OR('A3'!W22="M",'A3'!W51="M")),"",SUM('A3'!V22,'A3'!V51))</f>
        <v>0</v>
      </c>
      <c r="I417" s="213" t="str">
        <f>IF(AND(AND('A3'!W22="X",'A3'!W51="X"),SUM('A3'!V22,'A3'!V51)=0,ISNUMBER('A3'!V80)),"",IF(OR('A3'!W22="M",'A3'!W51="M"),"M",IF(AND('A3'!W22='A3'!W51,OR('A3'!W22="X",'A3'!W22="W",'A3'!W22="Z")),UPPER('A3'!W22),"")))</f>
        <v/>
      </c>
      <c r="J417" s="214" t="s">
        <v>860</v>
      </c>
      <c r="K417" s="213">
        <f>IF(AND(ISBLANK('A3'!V80),$L$417&lt;&gt;"Z"),"",'A3'!V80)</f>
        <v>0</v>
      </c>
      <c r="L417" s="213" t="str">
        <f>IF(ISBLANK('A3'!W80),"",'A3'!W80)</f>
        <v/>
      </c>
      <c r="M417" s="133" t="str">
        <f t="shared" si="13"/>
        <v>OK</v>
      </c>
      <c r="N417" s="134"/>
    </row>
    <row r="418" spans="1:14" x14ac:dyDescent="0.25">
      <c r="A418" s="210" t="s">
        <v>796</v>
      </c>
      <c r="B418" s="211" t="s">
        <v>1678</v>
      </c>
      <c r="C418" s="212" t="s">
        <v>168</v>
      </c>
      <c r="D418" s="215" t="s">
        <v>1679</v>
      </c>
      <c r="E418" s="212" t="s">
        <v>860</v>
      </c>
      <c r="F418" s="212" t="s">
        <v>168</v>
      </c>
      <c r="G418" s="215" t="s">
        <v>1680</v>
      </c>
      <c r="H418" s="213">
        <f>IF(OR(AND('A3'!V23="",'A3'!W23=""),AND('A3'!V52="",'A3'!W52=""),AND('A3'!W23="X",'A3'!W52="X"),OR('A3'!W23="M",'A3'!W52="M")),"",SUM('A3'!V23,'A3'!V52))</f>
        <v>0</v>
      </c>
      <c r="I418" s="213" t="str">
        <f>IF(AND(AND('A3'!W23="X",'A3'!W52="X"),SUM('A3'!V23,'A3'!V52)=0,ISNUMBER('A3'!V81)),"",IF(OR('A3'!W23="M",'A3'!W52="M"),"M",IF(AND('A3'!W23='A3'!W52,OR('A3'!W23="X",'A3'!W23="W",'A3'!W23="Z")),UPPER('A3'!W23),"")))</f>
        <v/>
      </c>
      <c r="J418" s="214" t="s">
        <v>860</v>
      </c>
      <c r="K418" s="213">
        <f>IF(AND(ISBLANK('A3'!V81),$L$418&lt;&gt;"Z"),"",'A3'!V81)</f>
        <v>0</v>
      </c>
      <c r="L418" s="213" t="str">
        <f>IF(ISBLANK('A3'!W81),"",'A3'!W81)</f>
        <v/>
      </c>
      <c r="M418" s="133" t="str">
        <f t="shared" si="13"/>
        <v>OK</v>
      </c>
      <c r="N418" s="134"/>
    </row>
    <row r="419" spans="1:14" x14ac:dyDescent="0.25">
      <c r="A419" s="210" t="s">
        <v>796</v>
      </c>
      <c r="B419" s="211" t="s">
        <v>1681</v>
      </c>
      <c r="C419" s="212" t="s">
        <v>168</v>
      </c>
      <c r="D419" s="215" t="s">
        <v>1682</v>
      </c>
      <c r="E419" s="212" t="s">
        <v>860</v>
      </c>
      <c r="F419" s="212" t="s">
        <v>168</v>
      </c>
      <c r="G419" s="215" t="s">
        <v>1683</v>
      </c>
      <c r="H419" s="213">
        <f>IF(OR(AND('A3'!V24="",'A3'!W24=""),AND('A3'!V53="",'A3'!W53=""),AND('A3'!W24="X",'A3'!W53="X"),OR('A3'!W24="M",'A3'!W53="M")),"",SUM('A3'!V24,'A3'!V53))</f>
        <v>0</v>
      </c>
      <c r="I419" s="213" t="str">
        <f>IF(AND(AND('A3'!W24="X",'A3'!W53="X"),SUM('A3'!V24,'A3'!V53)=0,ISNUMBER('A3'!V82)),"",IF(OR('A3'!W24="M",'A3'!W53="M"),"M",IF(AND('A3'!W24='A3'!W53,OR('A3'!W24="X",'A3'!W24="W",'A3'!W24="Z")),UPPER('A3'!W24),"")))</f>
        <v/>
      </c>
      <c r="J419" s="214" t="s">
        <v>860</v>
      </c>
      <c r="K419" s="213">
        <f>IF(AND(ISBLANK('A3'!V82),$L$419&lt;&gt;"Z"),"",'A3'!V82)</f>
        <v>0</v>
      </c>
      <c r="L419" s="213" t="str">
        <f>IF(ISBLANK('A3'!W82),"",'A3'!W82)</f>
        <v/>
      </c>
      <c r="M419" s="133" t="str">
        <f t="shared" si="13"/>
        <v>OK</v>
      </c>
      <c r="N419" s="134"/>
    </row>
    <row r="420" spans="1:14" x14ac:dyDescent="0.25">
      <c r="A420" s="210" t="s">
        <v>796</v>
      </c>
      <c r="B420" s="211" t="s">
        <v>1684</v>
      </c>
      <c r="C420" s="212" t="s">
        <v>168</v>
      </c>
      <c r="D420" s="215" t="s">
        <v>1685</v>
      </c>
      <c r="E420" s="212" t="s">
        <v>860</v>
      </c>
      <c r="F420" s="212" t="s">
        <v>168</v>
      </c>
      <c r="G420" s="215" t="s">
        <v>1686</v>
      </c>
      <c r="H420" s="213">
        <f>IF(OR(AND('A3'!V25="",'A3'!W25=""),AND('A3'!V54="",'A3'!W54=""),AND('A3'!W25="X",'A3'!W54="X"),OR('A3'!W25="M",'A3'!W54="M")),"",SUM('A3'!V25,'A3'!V54))</f>
        <v>0</v>
      </c>
      <c r="I420" s="213" t="str">
        <f>IF(AND(AND('A3'!W25="X",'A3'!W54="X"),SUM('A3'!V25,'A3'!V54)=0,ISNUMBER('A3'!V83)),"",IF(OR('A3'!W25="M",'A3'!W54="M"),"M",IF(AND('A3'!W25='A3'!W54,OR('A3'!W25="X",'A3'!W25="W",'A3'!W25="Z")),UPPER('A3'!W25),"")))</f>
        <v/>
      </c>
      <c r="J420" s="214" t="s">
        <v>860</v>
      </c>
      <c r="K420" s="213">
        <f>IF(AND(ISBLANK('A3'!V83),$L$420&lt;&gt;"Z"),"",'A3'!V83)</f>
        <v>0</v>
      </c>
      <c r="L420" s="213" t="str">
        <f>IF(ISBLANK('A3'!W83),"",'A3'!W83)</f>
        <v/>
      </c>
      <c r="M420" s="133" t="str">
        <f t="shared" si="13"/>
        <v>OK</v>
      </c>
      <c r="N420" s="134"/>
    </row>
    <row r="421" spans="1:14" x14ac:dyDescent="0.25">
      <c r="A421" s="210" t="s">
        <v>796</v>
      </c>
      <c r="B421" s="211" t="s">
        <v>1687</v>
      </c>
      <c r="C421" s="212" t="s">
        <v>168</v>
      </c>
      <c r="D421" s="215" t="s">
        <v>1688</v>
      </c>
      <c r="E421" s="212" t="s">
        <v>860</v>
      </c>
      <c r="F421" s="212" t="s">
        <v>168</v>
      </c>
      <c r="G421" s="215" t="s">
        <v>1689</v>
      </c>
      <c r="H421" s="213">
        <f>IF(OR(AND('A3'!V26="",'A3'!W26=""),AND('A3'!V55="",'A3'!W55=""),AND('A3'!W26="X",'A3'!W55="X"),OR('A3'!W26="M",'A3'!W55="M")),"",SUM('A3'!V26,'A3'!V55))</f>
        <v>0</v>
      </c>
      <c r="I421" s="213" t="str">
        <f>IF(AND(AND('A3'!W26="X",'A3'!W55="X"),SUM('A3'!V26,'A3'!V55)=0,ISNUMBER('A3'!V84)),"",IF(OR('A3'!W26="M",'A3'!W55="M"),"M",IF(AND('A3'!W26='A3'!W55,OR('A3'!W26="X",'A3'!W26="W",'A3'!W26="Z")),UPPER('A3'!W26),"")))</f>
        <v/>
      </c>
      <c r="J421" s="214" t="s">
        <v>860</v>
      </c>
      <c r="K421" s="213">
        <f>IF(AND(ISBLANK('A3'!V84),$L$421&lt;&gt;"Z"),"",'A3'!V84)</f>
        <v>0</v>
      </c>
      <c r="L421" s="213" t="str">
        <f>IF(ISBLANK('A3'!W84),"",'A3'!W84)</f>
        <v/>
      </c>
      <c r="M421" s="133" t="str">
        <f t="shared" si="13"/>
        <v>OK</v>
      </c>
      <c r="N421" s="134"/>
    </row>
    <row r="422" spans="1:14" x14ac:dyDescent="0.25">
      <c r="A422" s="210" t="s">
        <v>796</v>
      </c>
      <c r="B422" s="211" t="s">
        <v>1690</v>
      </c>
      <c r="C422" s="212" t="s">
        <v>168</v>
      </c>
      <c r="D422" s="215" t="s">
        <v>1691</v>
      </c>
      <c r="E422" s="212" t="s">
        <v>860</v>
      </c>
      <c r="F422" s="212" t="s">
        <v>168</v>
      </c>
      <c r="G422" s="215" t="s">
        <v>1692</v>
      </c>
      <c r="H422" s="213">
        <f>IF(OR(AND('A3'!V27="",'A3'!W27=""),AND('A3'!V56="",'A3'!W56=""),AND('A3'!W27="X",'A3'!W56="X"),OR('A3'!W27="M",'A3'!W56="M")),"",SUM('A3'!V27,'A3'!V56))</f>
        <v>0</v>
      </c>
      <c r="I422" s="213" t="str">
        <f>IF(AND(AND('A3'!W27="X",'A3'!W56="X"),SUM('A3'!V27,'A3'!V56)=0,ISNUMBER('A3'!V85)),"",IF(OR('A3'!W27="M",'A3'!W56="M"),"M",IF(AND('A3'!W27='A3'!W56,OR('A3'!W27="X",'A3'!W27="W",'A3'!W27="Z")),UPPER('A3'!W27),"")))</f>
        <v/>
      </c>
      <c r="J422" s="214" t="s">
        <v>860</v>
      </c>
      <c r="K422" s="213">
        <f>IF(AND(ISBLANK('A3'!V85),$L$422&lt;&gt;"Z"),"",'A3'!V85)</f>
        <v>0</v>
      </c>
      <c r="L422" s="213" t="str">
        <f>IF(ISBLANK('A3'!W85),"",'A3'!W85)</f>
        <v/>
      </c>
      <c r="M422" s="133" t="str">
        <f t="shared" si="13"/>
        <v>OK</v>
      </c>
      <c r="N422" s="134"/>
    </row>
    <row r="423" spans="1:14" x14ac:dyDescent="0.25">
      <c r="A423" s="210" t="s">
        <v>796</v>
      </c>
      <c r="B423" s="211" t="s">
        <v>1693</v>
      </c>
      <c r="C423" s="212" t="s">
        <v>168</v>
      </c>
      <c r="D423" s="215" t="s">
        <v>1694</v>
      </c>
      <c r="E423" s="212" t="s">
        <v>860</v>
      </c>
      <c r="F423" s="212" t="s">
        <v>168</v>
      </c>
      <c r="G423" s="215" t="s">
        <v>1695</v>
      </c>
      <c r="H423" s="213">
        <f>IF(OR(AND('A3'!V28="",'A3'!W28=""),AND('A3'!V57="",'A3'!W57=""),AND('A3'!W28="X",'A3'!W57="X"),OR('A3'!W28="M",'A3'!W57="M")),"",SUM('A3'!V28,'A3'!V57))</f>
        <v>0</v>
      </c>
      <c r="I423" s="213" t="str">
        <f>IF(AND(AND('A3'!W28="X",'A3'!W57="X"),SUM('A3'!V28,'A3'!V57)=0,ISNUMBER('A3'!V86)),"",IF(OR('A3'!W28="M",'A3'!W57="M"),"M",IF(AND('A3'!W28='A3'!W57,OR('A3'!W28="X",'A3'!W28="W",'A3'!W28="Z")),UPPER('A3'!W28),"")))</f>
        <v/>
      </c>
      <c r="J423" s="214" t="s">
        <v>860</v>
      </c>
      <c r="K423" s="213">
        <f>IF(AND(ISBLANK('A3'!V86),$L$423&lt;&gt;"Z"),"",'A3'!V86)</f>
        <v>0</v>
      </c>
      <c r="L423" s="213" t="str">
        <f>IF(ISBLANK('A3'!W86),"",'A3'!W86)</f>
        <v/>
      </c>
      <c r="M423" s="133" t="str">
        <f t="shared" si="13"/>
        <v>OK</v>
      </c>
      <c r="N423" s="134"/>
    </row>
    <row r="424" spans="1:14" x14ac:dyDescent="0.25">
      <c r="A424" s="210" t="s">
        <v>796</v>
      </c>
      <c r="B424" s="211" t="s">
        <v>1696</v>
      </c>
      <c r="C424" s="212" t="s">
        <v>168</v>
      </c>
      <c r="D424" s="215" t="s">
        <v>1697</v>
      </c>
      <c r="E424" s="212" t="s">
        <v>860</v>
      </c>
      <c r="F424" s="212" t="s">
        <v>168</v>
      </c>
      <c r="G424" s="215" t="s">
        <v>1698</v>
      </c>
      <c r="H424" s="213">
        <f>IF(OR(AND('A3'!V29="",'A3'!W29=""),AND('A3'!V58="",'A3'!W58=""),AND('A3'!W29="X",'A3'!W58="X"),OR('A3'!W29="M",'A3'!W58="M")),"",SUM('A3'!V29,'A3'!V58))</f>
        <v>0</v>
      </c>
      <c r="I424" s="213" t="str">
        <f>IF(AND(AND('A3'!W29="X",'A3'!W58="X"),SUM('A3'!V29,'A3'!V58)=0,ISNUMBER('A3'!V87)),"",IF(OR('A3'!W29="M",'A3'!W58="M"),"M",IF(AND('A3'!W29='A3'!W58,OR('A3'!W29="X",'A3'!W29="W",'A3'!W29="Z")),UPPER('A3'!W29),"")))</f>
        <v/>
      </c>
      <c r="J424" s="214" t="s">
        <v>860</v>
      </c>
      <c r="K424" s="213">
        <f>IF(AND(ISBLANK('A3'!V87),$L$424&lt;&gt;"Z"),"",'A3'!V87)</f>
        <v>0</v>
      </c>
      <c r="L424" s="213" t="str">
        <f>IF(ISBLANK('A3'!W87),"",'A3'!W87)</f>
        <v/>
      </c>
      <c r="M424" s="133" t="str">
        <f t="shared" si="13"/>
        <v>OK</v>
      </c>
      <c r="N424" s="134"/>
    </row>
    <row r="425" spans="1:14" x14ac:dyDescent="0.25">
      <c r="A425" s="210" t="s">
        <v>796</v>
      </c>
      <c r="B425" s="211" t="s">
        <v>1699</v>
      </c>
      <c r="C425" s="212" t="s">
        <v>168</v>
      </c>
      <c r="D425" s="215" t="s">
        <v>1700</v>
      </c>
      <c r="E425" s="212" t="s">
        <v>860</v>
      </c>
      <c r="F425" s="212" t="s">
        <v>168</v>
      </c>
      <c r="G425" s="215" t="s">
        <v>1701</v>
      </c>
      <c r="H425" s="213">
        <f>IF(OR(AND('A3'!V30="",'A3'!W30=""),AND('A3'!V59="",'A3'!W59=""),AND('A3'!W30="X",'A3'!W59="X"),OR('A3'!W30="M",'A3'!W59="M")),"",SUM('A3'!V30,'A3'!V59))</f>
        <v>0</v>
      </c>
      <c r="I425" s="213" t="str">
        <f>IF(AND(AND('A3'!W30="X",'A3'!W59="X"),SUM('A3'!V30,'A3'!V59)=0,ISNUMBER('A3'!V88)),"",IF(OR('A3'!W30="M",'A3'!W59="M"),"M",IF(AND('A3'!W30='A3'!W59,OR('A3'!W30="X",'A3'!W30="W",'A3'!W30="Z")),UPPER('A3'!W30),"")))</f>
        <v/>
      </c>
      <c r="J425" s="214" t="s">
        <v>860</v>
      </c>
      <c r="K425" s="213">
        <f>IF(AND(ISBLANK('A3'!V88),$L$425&lt;&gt;"Z"),"",'A3'!V88)</f>
        <v>0</v>
      </c>
      <c r="L425" s="213" t="str">
        <f>IF(ISBLANK('A3'!W88),"",'A3'!W88)</f>
        <v/>
      </c>
      <c r="M425" s="133" t="str">
        <f t="shared" si="13"/>
        <v>OK</v>
      </c>
      <c r="N425" s="134"/>
    </row>
    <row r="426" spans="1:14" x14ac:dyDescent="0.25">
      <c r="A426" s="210" t="s">
        <v>796</v>
      </c>
      <c r="B426" s="211" t="s">
        <v>1702</v>
      </c>
      <c r="C426" s="212" t="s">
        <v>168</v>
      </c>
      <c r="D426" s="215" t="s">
        <v>1703</v>
      </c>
      <c r="E426" s="212" t="s">
        <v>860</v>
      </c>
      <c r="F426" s="212" t="s">
        <v>168</v>
      </c>
      <c r="G426" s="215" t="s">
        <v>1704</v>
      </c>
      <c r="H426" s="213">
        <f>IF(OR(AND('A3'!V31="",'A3'!W31=""),AND('A3'!V60="",'A3'!W60=""),AND('A3'!W31="X",'A3'!W60="X"),OR('A3'!W31="M",'A3'!W60="M")),"",SUM('A3'!V31,'A3'!V60))</f>
        <v>0</v>
      </c>
      <c r="I426" s="213" t="str">
        <f>IF(AND(AND('A3'!W31="X",'A3'!W60="X"),SUM('A3'!V31,'A3'!V60)=0,ISNUMBER('A3'!V89)),"",IF(OR('A3'!W31="M",'A3'!W60="M"),"M",IF(AND('A3'!W31='A3'!W60,OR('A3'!W31="X",'A3'!W31="W",'A3'!W31="Z")),UPPER('A3'!W31),"")))</f>
        <v/>
      </c>
      <c r="J426" s="214" t="s">
        <v>860</v>
      </c>
      <c r="K426" s="213">
        <f>IF(AND(ISBLANK('A3'!V89),$L$426&lt;&gt;"Z"),"",'A3'!V89)</f>
        <v>0</v>
      </c>
      <c r="L426" s="213" t="str">
        <f>IF(ISBLANK('A3'!W89),"",'A3'!W89)</f>
        <v/>
      </c>
      <c r="M426" s="133" t="str">
        <f t="shared" si="13"/>
        <v>OK</v>
      </c>
      <c r="N426" s="134"/>
    </row>
    <row r="427" spans="1:14" x14ac:dyDescent="0.25">
      <c r="A427" s="210" t="s">
        <v>796</v>
      </c>
      <c r="B427" s="211" t="s">
        <v>1705</v>
      </c>
      <c r="C427" s="212" t="s">
        <v>168</v>
      </c>
      <c r="D427" s="215" t="s">
        <v>1706</v>
      </c>
      <c r="E427" s="212" t="s">
        <v>860</v>
      </c>
      <c r="F427" s="212" t="s">
        <v>168</v>
      </c>
      <c r="G427" s="215" t="s">
        <v>1707</v>
      </c>
      <c r="H427" s="213">
        <f>IF(OR(AND('A3'!V32="",'A3'!W32=""),AND('A3'!V61="",'A3'!W61=""),AND('A3'!W32="X",'A3'!W61="X"),OR('A3'!W32="M",'A3'!W61="M")),"",SUM('A3'!V32,'A3'!V61))</f>
        <v>0</v>
      </c>
      <c r="I427" s="213" t="str">
        <f>IF(AND(AND('A3'!W32="X",'A3'!W61="X"),SUM('A3'!V32,'A3'!V61)=0,ISNUMBER('A3'!V90)),"",IF(OR('A3'!W32="M",'A3'!W61="M"),"M",IF(AND('A3'!W32='A3'!W61,OR('A3'!W32="X",'A3'!W32="W",'A3'!W32="Z")),UPPER('A3'!W32),"")))</f>
        <v/>
      </c>
      <c r="J427" s="214" t="s">
        <v>860</v>
      </c>
      <c r="K427" s="213">
        <f>IF(AND(ISBLANK('A3'!V90),$L$427&lt;&gt;"Z"),"",'A3'!V90)</f>
        <v>0</v>
      </c>
      <c r="L427" s="213" t="str">
        <f>IF(ISBLANK('A3'!W90),"",'A3'!W90)</f>
        <v/>
      </c>
      <c r="M427" s="133" t="str">
        <f t="shared" si="13"/>
        <v>OK</v>
      </c>
      <c r="N427" s="134"/>
    </row>
    <row r="428" spans="1:14" x14ac:dyDescent="0.25">
      <c r="A428" s="210" t="s">
        <v>796</v>
      </c>
      <c r="B428" s="211" t="s">
        <v>1708</v>
      </c>
      <c r="C428" s="212" t="s">
        <v>168</v>
      </c>
      <c r="D428" s="215" t="s">
        <v>1709</v>
      </c>
      <c r="E428" s="212" t="s">
        <v>860</v>
      </c>
      <c r="F428" s="212" t="s">
        <v>168</v>
      </c>
      <c r="G428" s="215" t="s">
        <v>1710</v>
      </c>
      <c r="H428" s="213">
        <f>IF(OR(AND('A3'!V33="",'A3'!W33=""),AND('A3'!V62="",'A3'!W62=""),AND('A3'!W33="X",'A3'!W62="X"),OR('A3'!W33="M",'A3'!W62="M")),"",SUM('A3'!V33,'A3'!V62))</f>
        <v>0</v>
      </c>
      <c r="I428" s="213" t="str">
        <f>IF(AND(AND('A3'!W33="X",'A3'!W62="X"),SUM('A3'!V33,'A3'!V62)=0,ISNUMBER('A3'!V91)),"",IF(OR('A3'!W33="M",'A3'!W62="M"),"M",IF(AND('A3'!W33='A3'!W62,OR('A3'!W33="X",'A3'!W33="W",'A3'!W33="Z")),UPPER('A3'!W33),"")))</f>
        <v/>
      </c>
      <c r="J428" s="214" t="s">
        <v>860</v>
      </c>
      <c r="K428" s="213">
        <f>IF(AND(ISBLANK('A3'!V91),$L$428&lt;&gt;"Z"),"",'A3'!V91)</f>
        <v>0</v>
      </c>
      <c r="L428" s="213" t="str">
        <f>IF(ISBLANK('A3'!W91),"",'A3'!W91)</f>
        <v/>
      </c>
      <c r="M428" s="133" t="str">
        <f t="shared" si="13"/>
        <v>OK</v>
      </c>
      <c r="N428" s="134"/>
    </row>
    <row r="429" spans="1:14" x14ac:dyDescent="0.25">
      <c r="A429" s="210" t="s">
        <v>796</v>
      </c>
      <c r="B429" s="211" t="s">
        <v>1711</v>
      </c>
      <c r="C429" s="212" t="s">
        <v>168</v>
      </c>
      <c r="D429" s="215" t="s">
        <v>1712</v>
      </c>
      <c r="E429" s="212" t="s">
        <v>860</v>
      </c>
      <c r="F429" s="212" t="s">
        <v>168</v>
      </c>
      <c r="G429" s="215" t="s">
        <v>926</v>
      </c>
      <c r="H429" s="213">
        <f>IF(OR(AND('A3'!V34="",'A3'!W34=""),AND('A3'!V63="",'A3'!W63=""),AND('A3'!W34="X",'A3'!W63="X"),OR('A3'!W34="M",'A3'!W63="M")),"",SUM('A3'!V34,'A3'!V63))</f>
        <v>0</v>
      </c>
      <c r="I429" s="213" t="str">
        <f>IF(AND(AND('A3'!W34="X",'A3'!W63="X"),SUM('A3'!V34,'A3'!V63)=0,ISNUMBER('A3'!V92)),"",IF(OR('A3'!W34="M",'A3'!W63="M"),"M",IF(AND('A3'!W34='A3'!W63,OR('A3'!W34="X",'A3'!W34="W",'A3'!W34="Z")),UPPER('A3'!W34),"")))</f>
        <v/>
      </c>
      <c r="J429" s="214" t="s">
        <v>860</v>
      </c>
      <c r="K429" s="213">
        <f>IF(AND(ISBLANK('A3'!V92),$L$429&lt;&gt;"Z"),"",'A3'!V92)</f>
        <v>0</v>
      </c>
      <c r="L429" s="213" t="str">
        <f>IF(ISBLANK('A3'!W92),"",'A3'!W92)</f>
        <v/>
      </c>
      <c r="M429" s="133" t="str">
        <f t="shared" si="13"/>
        <v>OK</v>
      </c>
      <c r="N429" s="134"/>
    </row>
    <row r="430" spans="1:14" x14ac:dyDescent="0.25">
      <c r="A430" s="210" t="s">
        <v>796</v>
      </c>
      <c r="B430" s="211" t="s">
        <v>1713</v>
      </c>
      <c r="C430" s="212" t="s">
        <v>168</v>
      </c>
      <c r="D430" s="215" t="s">
        <v>1714</v>
      </c>
      <c r="E430" s="212" t="s">
        <v>860</v>
      </c>
      <c r="F430" s="212" t="s">
        <v>168</v>
      </c>
      <c r="G430" s="215" t="s">
        <v>980</v>
      </c>
      <c r="H430" s="213">
        <f>IF(OR(AND('A3'!V35="",'A3'!W35=""),AND('A3'!V64="",'A3'!W64=""),AND('A3'!W35="X",'A3'!W64="X"),OR('A3'!W35="M",'A3'!W64="M")),"",SUM('A3'!V35,'A3'!V64))</f>
        <v>0</v>
      </c>
      <c r="I430" s="213" t="str">
        <f>IF(AND(AND('A3'!W35="X",'A3'!W64="X"),SUM('A3'!V35,'A3'!V64)=0,ISNUMBER('A3'!V93)),"",IF(OR('A3'!W35="M",'A3'!W64="M"),"M",IF(AND('A3'!W35='A3'!W64,OR('A3'!W35="X",'A3'!W35="W",'A3'!W35="Z")),UPPER('A3'!W35),"")))</f>
        <v/>
      </c>
      <c r="J430" s="214" t="s">
        <v>860</v>
      </c>
      <c r="K430" s="213">
        <f>IF(AND(ISBLANK('A3'!V93),$L$430&lt;&gt;"Z"),"",'A3'!V93)</f>
        <v>0</v>
      </c>
      <c r="L430" s="213" t="str">
        <f>IF(ISBLANK('A3'!W93),"",'A3'!W93)</f>
        <v/>
      </c>
      <c r="M430" s="133" t="str">
        <f t="shared" si="13"/>
        <v>OK</v>
      </c>
      <c r="N430" s="134"/>
    </row>
    <row r="431" spans="1:14" x14ac:dyDescent="0.25">
      <c r="A431" s="210" t="s">
        <v>796</v>
      </c>
      <c r="B431" s="211" t="s">
        <v>1715</v>
      </c>
      <c r="C431" s="212" t="s">
        <v>168</v>
      </c>
      <c r="D431" s="215" t="s">
        <v>1716</v>
      </c>
      <c r="E431" s="212" t="s">
        <v>860</v>
      </c>
      <c r="F431" s="212" t="s">
        <v>168</v>
      </c>
      <c r="G431" s="215" t="s">
        <v>1717</v>
      </c>
      <c r="H431" s="213">
        <f>IF(OR(AND('A3'!V36="",'A3'!W36=""),AND('A3'!V65="",'A3'!W65=""),AND('A3'!W36="X",'A3'!W65="X"),OR('A3'!W36="M",'A3'!W65="M")),"",SUM('A3'!V36,'A3'!V65))</f>
        <v>0</v>
      </c>
      <c r="I431" s="213" t="str">
        <f>IF(AND(AND('A3'!W36="X",'A3'!W65="X"),SUM('A3'!V36,'A3'!V65)=0,ISNUMBER('A3'!V94)),"",IF(OR('A3'!W36="M",'A3'!W65="M"),"M",IF(AND('A3'!W36='A3'!W65,OR('A3'!W36="X",'A3'!W36="W",'A3'!W36="Z")),UPPER('A3'!W36),"")))</f>
        <v/>
      </c>
      <c r="J431" s="214" t="s">
        <v>860</v>
      </c>
      <c r="K431" s="213">
        <f>IF(AND(ISBLANK('A3'!V94),$L$431&lt;&gt;"Z"),"",'A3'!V94)</f>
        <v>0</v>
      </c>
      <c r="L431" s="213" t="str">
        <f>IF(ISBLANK('A3'!W94),"",'A3'!W94)</f>
        <v/>
      </c>
      <c r="M431" s="133" t="str">
        <f t="shared" si="13"/>
        <v>OK</v>
      </c>
      <c r="N431" s="134"/>
    </row>
    <row r="432" spans="1:14" x14ac:dyDescent="0.25">
      <c r="A432" s="210" t="s">
        <v>796</v>
      </c>
      <c r="B432" s="211" t="s">
        <v>1718</v>
      </c>
      <c r="C432" s="212" t="s">
        <v>168</v>
      </c>
      <c r="D432" s="215" t="s">
        <v>1719</v>
      </c>
      <c r="E432" s="212" t="s">
        <v>860</v>
      </c>
      <c r="F432" s="212" t="s">
        <v>168</v>
      </c>
      <c r="G432" s="215" t="s">
        <v>1720</v>
      </c>
      <c r="H432" s="213">
        <f>IF(OR(AND('A3'!V37="",'A3'!W37=""),AND('A3'!V66="",'A3'!W66=""),AND('A3'!W37="X",'A3'!W66="X"),OR('A3'!W37="M",'A3'!W66="M")),"",SUM('A3'!V37,'A3'!V66))</f>
        <v>0</v>
      </c>
      <c r="I432" s="213" t="str">
        <f>IF(AND(AND('A3'!W37="X",'A3'!W66="X"),SUM('A3'!V37,'A3'!V66)=0,ISNUMBER('A3'!V95)),"",IF(OR('A3'!W37="M",'A3'!W66="M"),"M",IF(AND('A3'!W37='A3'!W66,OR('A3'!W37="X",'A3'!W37="W",'A3'!W37="Z")),UPPER('A3'!W37),"")))</f>
        <v/>
      </c>
      <c r="J432" s="214" t="s">
        <v>860</v>
      </c>
      <c r="K432" s="213">
        <f>IF(AND(ISBLANK('A3'!V95),$L$432&lt;&gt;"Z"),"",'A3'!V95)</f>
        <v>0</v>
      </c>
      <c r="L432" s="213" t="str">
        <f>IF(ISBLANK('A3'!W95),"",'A3'!W95)</f>
        <v/>
      </c>
      <c r="M432" s="133" t="str">
        <f t="shared" si="13"/>
        <v>OK</v>
      </c>
      <c r="N432" s="134"/>
    </row>
    <row r="433" spans="1:14" x14ac:dyDescent="0.25">
      <c r="A433" s="210" t="s">
        <v>796</v>
      </c>
      <c r="B433" s="211" t="s">
        <v>1721</v>
      </c>
      <c r="C433" s="212" t="s">
        <v>168</v>
      </c>
      <c r="D433" s="215" t="s">
        <v>1722</v>
      </c>
      <c r="E433" s="212" t="s">
        <v>860</v>
      </c>
      <c r="F433" s="212" t="s">
        <v>168</v>
      </c>
      <c r="G433" s="215" t="s">
        <v>1723</v>
      </c>
      <c r="H433" s="213">
        <f>IF(OR(AND('A3'!V38="",'A3'!W38=""),AND('A3'!V67="",'A3'!W67=""),AND('A3'!W38="X",'A3'!W67="X"),OR('A3'!W38="M",'A3'!W67="M")),"",SUM('A3'!V38,'A3'!V67))</f>
        <v>0</v>
      </c>
      <c r="I433" s="213" t="str">
        <f>IF(AND(AND('A3'!W38="X",'A3'!W67="X"),SUM('A3'!V38,'A3'!V67)=0,ISNUMBER('A3'!V96)),"",IF(OR('A3'!W38="M",'A3'!W67="M"),"M",IF(AND('A3'!W38='A3'!W67,OR('A3'!W38="X",'A3'!W38="W",'A3'!W38="Z")),UPPER('A3'!W38),"")))</f>
        <v/>
      </c>
      <c r="J433" s="214" t="s">
        <v>860</v>
      </c>
      <c r="K433" s="213">
        <f>IF(AND(ISBLANK('A3'!V96),$L$433&lt;&gt;"Z"),"",'A3'!V96)</f>
        <v>0</v>
      </c>
      <c r="L433" s="213" t="str">
        <f>IF(ISBLANK('A3'!W96),"",'A3'!W96)</f>
        <v/>
      </c>
      <c r="M433" s="133" t="str">
        <f t="shared" si="13"/>
        <v>OK</v>
      </c>
      <c r="N433" s="134"/>
    </row>
    <row r="434" spans="1:14" x14ac:dyDescent="0.25">
      <c r="A434" s="210" t="s">
        <v>796</v>
      </c>
      <c r="B434" s="211" t="s">
        <v>1724</v>
      </c>
      <c r="C434" s="212" t="s">
        <v>168</v>
      </c>
      <c r="D434" s="215" t="s">
        <v>1725</v>
      </c>
      <c r="E434" s="212" t="s">
        <v>860</v>
      </c>
      <c r="F434" s="212" t="s">
        <v>168</v>
      </c>
      <c r="G434" s="215" t="s">
        <v>1726</v>
      </c>
      <c r="H434" s="213">
        <f>IF(OR(AND('A3'!V39="",'A3'!W39=""),AND('A3'!V68="",'A3'!W68=""),AND('A3'!W39="X",'A3'!W68="X"),OR('A3'!W39="M",'A3'!W68="M")),"",SUM('A3'!V39,'A3'!V68))</f>
        <v>0</v>
      </c>
      <c r="I434" s="213" t="str">
        <f>IF(AND(AND('A3'!W39="X",'A3'!W68="X"),SUM('A3'!V39,'A3'!V68)=0,ISNUMBER('A3'!V97)),"",IF(OR('A3'!W39="M",'A3'!W68="M"),"M",IF(AND('A3'!W39='A3'!W68,OR('A3'!W39="X",'A3'!W39="W",'A3'!W39="Z")),UPPER('A3'!W39),"")))</f>
        <v/>
      </c>
      <c r="J434" s="214" t="s">
        <v>860</v>
      </c>
      <c r="K434" s="213">
        <f>IF(AND(ISBLANK('A3'!V97),$L$434&lt;&gt;"Z"),"",'A3'!V97)</f>
        <v>0</v>
      </c>
      <c r="L434" s="213" t="str">
        <f>IF(ISBLANK('A3'!W97),"",'A3'!W97)</f>
        <v/>
      </c>
      <c r="M434" s="133" t="str">
        <f t="shared" si="13"/>
        <v>OK</v>
      </c>
      <c r="N434" s="134"/>
    </row>
    <row r="435" spans="1:14" x14ac:dyDescent="0.25">
      <c r="A435" s="210" t="s">
        <v>796</v>
      </c>
      <c r="B435" s="211" t="s">
        <v>1727</v>
      </c>
      <c r="C435" s="212" t="s">
        <v>168</v>
      </c>
      <c r="D435" s="215" t="s">
        <v>1728</v>
      </c>
      <c r="E435" s="212" t="s">
        <v>860</v>
      </c>
      <c r="F435" s="212" t="s">
        <v>168</v>
      </c>
      <c r="G435" s="215" t="s">
        <v>1729</v>
      </c>
      <c r="H435" s="213">
        <f>IF(OR(AND('A3'!V40="",'A3'!W40=""),AND('A3'!V69="",'A3'!W69=""),AND('A3'!W40="X",'A3'!W69="X"),OR('A3'!W40="M",'A3'!W69="M")),"",SUM('A3'!V40,'A3'!V69))</f>
        <v>0</v>
      </c>
      <c r="I435" s="213" t="str">
        <f>IF(AND(AND('A3'!W40="X",'A3'!W69="X"),SUM('A3'!V40,'A3'!V69)=0,ISNUMBER('A3'!V98)),"",IF(OR('A3'!W40="M",'A3'!W69="M"),"M",IF(AND('A3'!W40='A3'!W69,OR('A3'!W40="X",'A3'!W40="W",'A3'!W40="Z")),UPPER('A3'!W40),"")))</f>
        <v/>
      </c>
      <c r="J435" s="214" t="s">
        <v>860</v>
      </c>
      <c r="K435" s="213">
        <f>IF(AND(ISBLANK('A3'!V98),$L$435&lt;&gt;"Z"),"",'A3'!V98)</f>
        <v>0</v>
      </c>
      <c r="L435" s="213" t="str">
        <f>IF(ISBLANK('A3'!W98),"",'A3'!W98)</f>
        <v/>
      </c>
      <c r="M435" s="133" t="str">
        <f t="shared" si="13"/>
        <v>OK</v>
      </c>
      <c r="N435" s="134"/>
    </row>
    <row r="436" spans="1:14" x14ac:dyDescent="0.25">
      <c r="A436" s="210" t="s">
        <v>796</v>
      </c>
      <c r="B436" s="211" t="s">
        <v>1730</v>
      </c>
      <c r="C436" s="212" t="s">
        <v>168</v>
      </c>
      <c r="D436" s="215" t="s">
        <v>1731</v>
      </c>
      <c r="E436" s="212" t="s">
        <v>860</v>
      </c>
      <c r="F436" s="212" t="s">
        <v>168</v>
      </c>
      <c r="G436" s="215" t="s">
        <v>800</v>
      </c>
      <c r="H436" s="213">
        <f>IF(OR(AND('A3'!V41="",'A3'!W41=""),AND('A3'!V70="",'A3'!W70=""),AND('A3'!W41="X",'A3'!W70="X"),OR('A3'!W41="M",'A3'!W70="M")),"",SUM('A3'!V41,'A3'!V70))</f>
        <v>0</v>
      </c>
      <c r="I436" s="213" t="str">
        <f>IF(AND(AND('A3'!W41="X",'A3'!W70="X"),SUM('A3'!V41,'A3'!V70)=0,ISNUMBER('A3'!V99)),"",IF(OR('A3'!W41="M",'A3'!W70="M"),"M",IF(AND('A3'!W41='A3'!W70,OR('A3'!W41="X",'A3'!W41="W",'A3'!W41="Z")),UPPER('A3'!W41),"")))</f>
        <v/>
      </c>
      <c r="J436" s="214" t="s">
        <v>860</v>
      </c>
      <c r="K436" s="213">
        <f>IF(AND(ISBLANK('A3'!V99),$L$436&lt;&gt;"Z"),"",'A3'!V99)</f>
        <v>0</v>
      </c>
      <c r="L436" s="213" t="str">
        <f>IF(ISBLANK('A3'!W99),"",'A3'!W99)</f>
        <v/>
      </c>
      <c r="M436" s="133" t="str">
        <f t="shared" si="13"/>
        <v>OK</v>
      </c>
      <c r="N436" s="134"/>
    </row>
    <row r="437" spans="1:14" x14ac:dyDescent="0.25">
      <c r="A437" s="210" t="s">
        <v>796</v>
      </c>
      <c r="B437" s="211" t="s">
        <v>1732</v>
      </c>
      <c r="C437" s="212" t="s">
        <v>168</v>
      </c>
      <c r="D437" s="215" t="s">
        <v>1733</v>
      </c>
      <c r="E437" s="212" t="s">
        <v>860</v>
      </c>
      <c r="F437" s="212" t="s">
        <v>168</v>
      </c>
      <c r="G437" s="215" t="s">
        <v>843</v>
      </c>
      <c r="H437" s="213">
        <f>IF(OR(SUMPRODUCT(--('A3'!Y14:'A3'!Y40=""),--('A3'!Z14:'A3'!Z40=""))&gt;0,COUNTIF('A3'!Z14:'A3'!Z40,"M")&gt;0,COUNTIF('A3'!Z14:'A3'!Z40,"X")=27),"",SUM('A3'!Y14:'A3'!Y40))</f>
        <v>0</v>
      </c>
      <c r="I437" s="213" t="str">
        <f>IF(AND(COUNTIF('A3'!Z14:'A3'!Z40,"X")=27,SUM('A3'!Y14:'A3'!Y40)=0,ISNUMBER('A3'!Y41)),"",IF(COUNTIF('A3'!Z14:'A3'!Z40,"M")&gt;0,"M",IF(AND(COUNTIF('A3'!Z14:'A3'!Z40,'A3'!Z14)=27,OR('A3'!Z14="X",'A3'!Z14="W",'A3'!Z14="Z")),UPPER('A3'!Z14),"")))</f>
        <v/>
      </c>
      <c r="J437" s="214" t="s">
        <v>860</v>
      </c>
      <c r="K437" s="213">
        <f>IF(AND(ISBLANK('A3'!Y41),$L$437&lt;&gt;"Z"),"",'A3'!Y41)</f>
        <v>0</v>
      </c>
      <c r="L437" s="213" t="str">
        <f>IF(ISBLANK('A3'!Z41),"",'A3'!Z41)</f>
        <v/>
      </c>
      <c r="M437" s="133" t="str">
        <f t="shared" si="13"/>
        <v>OK</v>
      </c>
      <c r="N437" s="134"/>
    </row>
    <row r="438" spans="1:14" x14ac:dyDescent="0.25">
      <c r="A438" s="210" t="s">
        <v>796</v>
      </c>
      <c r="B438" s="211" t="s">
        <v>1734</v>
      </c>
      <c r="C438" s="212" t="s">
        <v>168</v>
      </c>
      <c r="D438" s="215" t="s">
        <v>1735</v>
      </c>
      <c r="E438" s="212" t="s">
        <v>860</v>
      </c>
      <c r="F438" s="212" t="s">
        <v>168</v>
      </c>
      <c r="G438" s="215" t="s">
        <v>822</v>
      </c>
      <c r="H438" s="213">
        <f>IF(OR(SUMPRODUCT(--('A3'!Y43:'A3'!Y69=""),--('A3'!Z43:'A3'!Z69=""))&gt;0,COUNTIF('A3'!Z43:'A3'!Z69,"M")&gt;0,COUNTIF('A3'!Z43:'A3'!Z69,"X")=27),"",SUM('A3'!Y43:'A3'!Y69))</f>
        <v>0</v>
      </c>
      <c r="I438" s="213" t="str">
        <f>IF(AND(COUNTIF('A3'!Z43:'A3'!Z69,"X")=27,SUM('A3'!Y43:'A3'!Y69)=0,ISNUMBER('A3'!Y70)),"",IF(COUNTIF('A3'!Z43:'A3'!Z69,"M")&gt;0,"M",IF(AND(COUNTIF('A3'!Z43:'A3'!Z69,'A3'!Z43)=27,OR('A3'!Z43="X",'A3'!Z43="W",'A3'!Z43="Z")),UPPER('A3'!Z43),"")))</f>
        <v/>
      </c>
      <c r="J438" s="214" t="s">
        <v>860</v>
      </c>
      <c r="K438" s="213">
        <f>IF(AND(ISBLANK('A3'!Y70),$L$438&lt;&gt;"Z"),"",'A3'!Y70)</f>
        <v>0</v>
      </c>
      <c r="L438" s="213" t="str">
        <f>IF(ISBLANK('A3'!Z70),"",'A3'!Z70)</f>
        <v/>
      </c>
      <c r="M438" s="133" t="str">
        <f t="shared" si="13"/>
        <v>OK</v>
      </c>
      <c r="N438" s="134"/>
    </row>
    <row r="439" spans="1:14" x14ac:dyDescent="0.25">
      <c r="A439" s="210" t="s">
        <v>796</v>
      </c>
      <c r="B439" s="211" t="s">
        <v>1736</v>
      </c>
      <c r="C439" s="212" t="s">
        <v>168</v>
      </c>
      <c r="D439" s="215" t="s">
        <v>1737</v>
      </c>
      <c r="E439" s="212" t="s">
        <v>860</v>
      </c>
      <c r="F439" s="212" t="s">
        <v>168</v>
      </c>
      <c r="G439" s="215" t="s">
        <v>1738</v>
      </c>
      <c r="H439" s="213">
        <f>IF(OR(AND('A3'!Y14="",'A3'!Z14=""),AND('A3'!Y43="",'A3'!Z43=""),AND('A3'!Z14="X",'A3'!Z43="X"),OR('A3'!Z14="M",'A3'!Z43="M")),"",SUM('A3'!Y14,'A3'!Y43))</f>
        <v>0</v>
      </c>
      <c r="I439" s="213" t="str">
        <f>IF(AND(AND('A3'!Z14="X",'A3'!Z43="X"),SUM('A3'!Y14,'A3'!Y43)=0,ISNUMBER('A3'!Y72)),"",IF(OR('A3'!Z14="M",'A3'!Z43="M"),"M",IF(AND('A3'!Z14='A3'!Z43,OR('A3'!Z14="X",'A3'!Z14="W",'A3'!Z14="Z")),UPPER('A3'!Z14),"")))</f>
        <v/>
      </c>
      <c r="J439" s="214" t="s">
        <v>860</v>
      </c>
      <c r="K439" s="213">
        <f>IF(AND(ISBLANK('A3'!Y72),$L$439&lt;&gt;"Z"),"",'A3'!Y72)</f>
        <v>0</v>
      </c>
      <c r="L439" s="213" t="str">
        <f>IF(ISBLANK('A3'!Z72),"",'A3'!Z72)</f>
        <v/>
      </c>
      <c r="M439" s="133" t="str">
        <f t="shared" si="13"/>
        <v>OK</v>
      </c>
      <c r="N439" s="134"/>
    </row>
    <row r="440" spans="1:14" x14ac:dyDescent="0.25">
      <c r="A440" s="210" t="s">
        <v>796</v>
      </c>
      <c r="B440" s="211" t="s">
        <v>1739</v>
      </c>
      <c r="C440" s="212" t="s">
        <v>168</v>
      </c>
      <c r="D440" s="215" t="s">
        <v>1740</v>
      </c>
      <c r="E440" s="212" t="s">
        <v>860</v>
      </c>
      <c r="F440" s="212" t="s">
        <v>168</v>
      </c>
      <c r="G440" s="215" t="s">
        <v>1741</v>
      </c>
      <c r="H440" s="213">
        <f>IF(OR(AND('A3'!Y15="",'A3'!Z15=""),AND('A3'!Y44="",'A3'!Z44=""),AND('A3'!Z15="X",'A3'!Z44="X"),OR('A3'!Z15="M",'A3'!Z44="M")),"",SUM('A3'!Y15,'A3'!Y44))</f>
        <v>0</v>
      </c>
      <c r="I440" s="213" t="str">
        <f>IF(AND(AND('A3'!Z15="X",'A3'!Z44="X"),SUM('A3'!Y15,'A3'!Y44)=0,ISNUMBER('A3'!Y73)),"",IF(OR('A3'!Z15="M",'A3'!Z44="M"),"M",IF(AND('A3'!Z15='A3'!Z44,OR('A3'!Z15="X",'A3'!Z15="W",'A3'!Z15="Z")),UPPER('A3'!Z15),"")))</f>
        <v/>
      </c>
      <c r="J440" s="214" t="s">
        <v>860</v>
      </c>
      <c r="K440" s="213">
        <f>IF(AND(ISBLANK('A3'!Y73),$L$440&lt;&gt;"Z"),"",'A3'!Y73)</f>
        <v>0</v>
      </c>
      <c r="L440" s="213" t="str">
        <f>IF(ISBLANK('A3'!Z73),"",'A3'!Z73)</f>
        <v/>
      </c>
      <c r="M440" s="133" t="str">
        <f t="shared" si="13"/>
        <v>OK</v>
      </c>
      <c r="N440" s="134"/>
    </row>
    <row r="441" spans="1:14" x14ac:dyDescent="0.25">
      <c r="A441" s="210" t="s">
        <v>796</v>
      </c>
      <c r="B441" s="211" t="s">
        <v>1742</v>
      </c>
      <c r="C441" s="212" t="s">
        <v>168</v>
      </c>
      <c r="D441" s="215" t="s">
        <v>1743</v>
      </c>
      <c r="E441" s="212" t="s">
        <v>860</v>
      </c>
      <c r="F441" s="212" t="s">
        <v>168</v>
      </c>
      <c r="G441" s="215" t="s">
        <v>929</v>
      </c>
      <c r="H441" s="213">
        <f>IF(OR(AND('A3'!Y16="",'A3'!Z16=""),AND('A3'!Y45="",'A3'!Z45=""),AND('A3'!Z16="X",'A3'!Z45="X"),OR('A3'!Z16="M",'A3'!Z45="M")),"",SUM('A3'!Y16,'A3'!Y45))</f>
        <v>0</v>
      </c>
      <c r="I441" s="213" t="str">
        <f>IF(AND(AND('A3'!Z16="X",'A3'!Z45="X"),SUM('A3'!Y16,'A3'!Y45)=0,ISNUMBER('A3'!Y74)),"",IF(OR('A3'!Z16="M",'A3'!Z45="M"),"M",IF(AND('A3'!Z16='A3'!Z45,OR('A3'!Z16="X",'A3'!Z16="W",'A3'!Z16="Z")),UPPER('A3'!Z16),"")))</f>
        <v/>
      </c>
      <c r="J441" s="214" t="s">
        <v>860</v>
      </c>
      <c r="K441" s="213">
        <f>IF(AND(ISBLANK('A3'!Y74),$L$441&lt;&gt;"Z"),"",'A3'!Y74)</f>
        <v>0</v>
      </c>
      <c r="L441" s="213" t="str">
        <f>IF(ISBLANK('A3'!Z74),"",'A3'!Z74)</f>
        <v/>
      </c>
      <c r="M441" s="133" t="str">
        <f t="shared" si="13"/>
        <v>OK</v>
      </c>
      <c r="N441" s="134"/>
    </row>
    <row r="442" spans="1:14" x14ac:dyDescent="0.25">
      <c r="A442" s="210" t="s">
        <v>796</v>
      </c>
      <c r="B442" s="211" t="s">
        <v>1744</v>
      </c>
      <c r="C442" s="212" t="s">
        <v>168</v>
      </c>
      <c r="D442" s="215" t="s">
        <v>1745</v>
      </c>
      <c r="E442" s="212" t="s">
        <v>860</v>
      </c>
      <c r="F442" s="212" t="s">
        <v>168</v>
      </c>
      <c r="G442" s="215" t="s">
        <v>1056</v>
      </c>
      <c r="H442" s="213">
        <f>IF(OR(AND('A3'!Y17="",'A3'!Z17=""),AND('A3'!Y46="",'A3'!Z46=""),AND('A3'!Z17="X",'A3'!Z46="X"),OR('A3'!Z17="M",'A3'!Z46="M")),"",SUM('A3'!Y17,'A3'!Y46))</f>
        <v>0</v>
      </c>
      <c r="I442" s="213" t="str">
        <f>IF(AND(AND('A3'!Z17="X",'A3'!Z46="X"),SUM('A3'!Y17,'A3'!Y46)=0,ISNUMBER('A3'!Y75)),"",IF(OR('A3'!Z17="M",'A3'!Z46="M"),"M",IF(AND('A3'!Z17='A3'!Z46,OR('A3'!Z17="X",'A3'!Z17="W",'A3'!Z17="Z")),UPPER('A3'!Z17),"")))</f>
        <v/>
      </c>
      <c r="J442" s="214" t="s">
        <v>860</v>
      </c>
      <c r="K442" s="213">
        <f>IF(AND(ISBLANK('A3'!Y75),$L$442&lt;&gt;"Z"),"",'A3'!Y75)</f>
        <v>0</v>
      </c>
      <c r="L442" s="213" t="str">
        <f>IF(ISBLANK('A3'!Z75),"",'A3'!Z75)</f>
        <v/>
      </c>
      <c r="M442" s="133" t="str">
        <f t="shared" si="13"/>
        <v>OK</v>
      </c>
      <c r="N442" s="134"/>
    </row>
    <row r="443" spans="1:14" x14ac:dyDescent="0.25">
      <c r="A443" s="210" t="s">
        <v>796</v>
      </c>
      <c r="B443" s="211" t="s">
        <v>1746</v>
      </c>
      <c r="C443" s="212" t="s">
        <v>168</v>
      </c>
      <c r="D443" s="215" t="s">
        <v>1747</v>
      </c>
      <c r="E443" s="212" t="s">
        <v>860</v>
      </c>
      <c r="F443" s="212" t="s">
        <v>168</v>
      </c>
      <c r="G443" s="215" t="s">
        <v>1748</v>
      </c>
      <c r="H443" s="213">
        <f>IF(OR(AND('A3'!Y18="",'A3'!Z18=""),AND('A3'!Y47="",'A3'!Z47=""),AND('A3'!Z18="X",'A3'!Z47="X"),OR('A3'!Z18="M",'A3'!Z47="M")),"",SUM('A3'!Y18,'A3'!Y47))</f>
        <v>0</v>
      </c>
      <c r="I443" s="213" t="str">
        <f>IF(AND(AND('A3'!Z18="X",'A3'!Z47="X"),SUM('A3'!Y18,'A3'!Y47)=0,ISNUMBER('A3'!Y76)),"",IF(OR('A3'!Z18="M",'A3'!Z47="M"),"M",IF(AND('A3'!Z18='A3'!Z47,OR('A3'!Z18="X",'A3'!Z18="W",'A3'!Z18="Z")),UPPER('A3'!Z18),"")))</f>
        <v/>
      </c>
      <c r="J443" s="214" t="s">
        <v>860</v>
      </c>
      <c r="K443" s="213">
        <f>IF(AND(ISBLANK('A3'!Y76),$L$443&lt;&gt;"Z"),"",'A3'!Y76)</f>
        <v>0</v>
      </c>
      <c r="L443" s="213" t="str">
        <f>IF(ISBLANK('A3'!Z76),"",'A3'!Z76)</f>
        <v/>
      </c>
      <c r="M443" s="133" t="str">
        <f t="shared" si="13"/>
        <v>OK</v>
      </c>
      <c r="N443" s="134"/>
    </row>
    <row r="444" spans="1:14" x14ac:dyDescent="0.25">
      <c r="A444" s="210" t="s">
        <v>796</v>
      </c>
      <c r="B444" s="211" t="s">
        <v>1749</v>
      </c>
      <c r="C444" s="212" t="s">
        <v>168</v>
      </c>
      <c r="D444" s="215" t="s">
        <v>1750</v>
      </c>
      <c r="E444" s="212" t="s">
        <v>860</v>
      </c>
      <c r="F444" s="212" t="s">
        <v>168</v>
      </c>
      <c r="G444" s="215" t="s">
        <v>1751</v>
      </c>
      <c r="H444" s="213">
        <f>IF(OR(AND('A3'!Y19="",'A3'!Z19=""),AND('A3'!Y48="",'A3'!Z48=""),AND('A3'!Z19="X",'A3'!Z48="X"),OR('A3'!Z19="M",'A3'!Z48="M")),"",SUM('A3'!Y19,'A3'!Y48))</f>
        <v>0</v>
      </c>
      <c r="I444" s="213" t="str">
        <f>IF(AND(AND('A3'!Z19="X",'A3'!Z48="X"),SUM('A3'!Y19,'A3'!Y48)=0,ISNUMBER('A3'!Y77)),"",IF(OR('A3'!Z19="M",'A3'!Z48="M"),"M",IF(AND('A3'!Z19='A3'!Z48,OR('A3'!Z19="X",'A3'!Z19="W",'A3'!Z19="Z")),UPPER('A3'!Z19),"")))</f>
        <v/>
      </c>
      <c r="J444" s="214" t="s">
        <v>860</v>
      </c>
      <c r="K444" s="213">
        <f>IF(AND(ISBLANK('A3'!Y77),$L$444&lt;&gt;"Z"),"",'A3'!Y77)</f>
        <v>0</v>
      </c>
      <c r="L444" s="213" t="str">
        <f>IF(ISBLANK('A3'!Z77),"",'A3'!Z77)</f>
        <v/>
      </c>
      <c r="M444" s="133" t="str">
        <f t="shared" si="13"/>
        <v>OK</v>
      </c>
      <c r="N444" s="134"/>
    </row>
    <row r="445" spans="1:14" x14ac:dyDescent="0.25">
      <c r="A445" s="210" t="s">
        <v>796</v>
      </c>
      <c r="B445" s="211" t="s">
        <v>1752</v>
      </c>
      <c r="C445" s="212" t="s">
        <v>168</v>
      </c>
      <c r="D445" s="215" t="s">
        <v>1753</v>
      </c>
      <c r="E445" s="212" t="s">
        <v>860</v>
      </c>
      <c r="F445" s="212" t="s">
        <v>168</v>
      </c>
      <c r="G445" s="215" t="s">
        <v>1754</v>
      </c>
      <c r="H445" s="213">
        <f>IF(OR(AND('A3'!Y20="",'A3'!Z20=""),AND('A3'!Y49="",'A3'!Z49=""),AND('A3'!Z20="X",'A3'!Z49="X"),OR('A3'!Z20="M",'A3'!Z49="M")),"",SUM('A3'!Y20,'A3'!Y49))</f>
        <v>0</v>
      </c>
      <c r="I445" s="213" t="str">
        <f>IF(AND(AND('A3'!Z20="X",'A3'!Z49="X"),SUM('A3'!Y20,'A3'!Y49)=0,ISNUMBER('A3'!Y78)),"",IF(OR('A3'!Z20="M",'A3'!Z49="M"),"M",IF(AND('A3'!Z20='A3'!Z49,OR('A3'!Z20="X",'A3'!Z20="W",'A3'!Z20="Z")),UPPER('A3'!Z20),"")))</f>
        <v/>
      </c>
      <c r="J445" s="214" t="s">
        <v>860</v>
      </c>
      <c r="K445" s="213">
        <f>IF(AND(ISBLANK('A3'!Y78),$L$445&lt;&gt;"Z"),"",'A3'!Y78)</f>
        <v>0</v>
      </c>
      <c r="L445" s="213" t="str">
        <f>IF(ISBLANK('A3'!Z78),"",'A3'!Z78)</f>
        <v/>
      </c>
      <c r="M445" s="133" t="str">
        <f t="shared" si="13"/>
        <v>OK</v>
      </c>
      <c r="N445" s="134"/>
    </row>
    <row r="446" spans="1:14" x14ac:dyDescent="0.25">
      <c r="A446" s="210" t="s">
        <v>796</v>
      </c>
      <c r="B446" s="211" t="s">
        <v>1755</v>
      </c>
      <c r="C446" s="212" t="s">
        <v>168</v>
      </c>
      <c r="D446" s="215" t="s">
        <v>1756</v>
      </c>
      <c r="E446" s="212" t="s">
        <v>860</v>
      </c>
      <c r="F446" s="212" t="s">
        <v>168</v>
      </c>
      <c r="G446" s="215" t="s">
        <v>1757</v>
      </c>
      <c r="H446" s="213">
        <f>IF(OR(AND('A3'!Y21="",'A3'!Z21=""),AND('A3'!Y50="",'A3'!Z50=""),AND('A3'!Z21="X",'A3'!Z50="X"),OR('A3'!Z21="M",'A3'!Z50="M")),"",SUM('A3'!Y21,'A3'!Y50))</f>
        <v>0</v>
      </c>
      <c r="I446" s="213" t="str">
        <f>IF(AND(AND('A3'!Z21="X",'A3'!Z50="X"),SUM('A3'!Y21,'A3'!Y50)=0,ISNUMBER('A3'!Y79)),"",IF(OR('A3'!Z21="M",'A3'!Z50="M"),"M",IF(AND('A3'!Z21='A3'!Z50,OR('A3'!Z21="X",'A3'!Z21="W",'A3'!Z21="Z")),UPPER('A3'!Z21),"")))</f>
        <v/>
      </c>
      <c r="J446" s="214" t="s">
        <v>860</v>
      </c>
      <c r="K446" s="213">
        <f>IF(AND(ISBLANK('A3'!Y79),$L$446&lt;&gt;"Z"),"",'A3'!Y79)</f>
        <v>0</v>
      </c>
      <c r="L446" s="213" t="str">
        <f>IF(ISBLANK('A3'!Z79),"",'A3'!Z79)</f>
        <v/>
      </c>
      <c r="M446" s="133" t="str">
        <f t="shared" si="13"/>
        <v>OK</v>
      </c>
      <c r="N446" s="134"/>
    </row>
    <row r="447" spans="1:14" x14ac:dyDescent="0.25">
      <c r="A447" s="210" t="s">
        <v>796</v>
      </c>
      <c r="B447" s="211" t="s">
        <v>1758</v>
      </c>
      <c r="C447" s="212" t="s">
        <v>168</v>
      </c>
      <c r="D447" s="215" t="s">
        <v>1759</v>
      </c>
      <c r="E447" s="212" t="s">
        <v>860</v>
      </c>
      <c r="F447" s="212" t="s">
        <v>168</v>
      </c>
      <c r="G447" s="215" t="s">
        <v>1760</v>
      </c>
      <c r="H447" s="213">
        <f>IF(OR(AND('A3'!Y22="",'A3'!Z22=""),AND('A3'!Y51="",'A3'!Z51=""),AND('A3'!Z22="X",'A3'!Z51="X"),OR('A3'!Z22="M",'A3'!Z51="M")),"",SUM('A3'!Y22,'A3'!Y51))</f>
        <v>0</v>
      </c>
      <c r="I447" s="213" t="str">
        <f>IF(AND(AND('A3'!Z22="X",'A3'!Z51="X"),SUM('A3'!Y22,'A3'!Y51)=0,ISNUMBER('A3'!Y80)),"",IF(OR('A3'!Z22="M",'A3'!Z51="M"),"M",IF(AND('A3'!Z22='A3'!Z51,OR('A3'!Z22="X",'A3'!Z22="W",'A3'!Z22="Z")),UPPER('A3'!Z22),"")))</f>
        <v/>
      </c>
      <c r="J447" s="214" t="s">
        <v>860</v>
      </c>
      <c r="K447" s="213">
        <f>IF(AND(ISBLANK('A3'!Y80),$L$447&lt;&gt;"Z"),"",'A3'!Y80)</f>
        <v>0</v>
      </c>
      <c r="L447" s="213" t="str">
        <f>IF(ISBLANK('A3'!Z80),"",'A3'!Z80)</f>
        <v/>
      </c>
      <c r="M447" s="133" t="str">
        <f t="shared" si="13"/>
        <v>OK</v>
      </c>
      <c r="N447" s="134"/>
    </row>
    <row r="448" spans="1:14" x14ac:dyDescent="0.25">
      <c r="A448" s="210" t="s">
        <v>796</v>
      </c>
      <c r="B448" s="211" t="s">
        <v>1761</v>
      </c>
      <c r="C448" s="212" t="s">
        <v>168</v>
      </c>
      <c r="D448" s="215" t="s">
        <v>1762</v>
      </c>
      <c r="E448" s="212" t="s">
        <v>860</v>
      </c>
      <c r="F448" s="212" t="s">
        <v>168</v>
      </c>
      <c r="G448" s="215" t="s">
        <v>1763</v>
      </c>
      <c r="H448" s="213">
        <f>IF(OR(AND('A3'!Y23="",'A3'!Z23=""),AND('A3'!Y52="",'A3'!Z52=""),AND('A3'!Z23="X",'A3'!Z52="X"),OR('A3'!Z23="M",'A3'!Z52="M")),"",SUM('A3'!Y23,'A3'!Y52))</f>
        <v>0</v>
      </c>
      <c r="I448" s="213" t="str">
        <f>IF(AND(AND('A3'!Z23="X",'A3'!Z52="X"),SUM('A3'!Y23,'A3'!Y52)=0,ISNUMBER('A3'!Y81)),"",IF(OR('A3'!Z23="M",'A3'!Z52="M"),"M",IF(AND('A3'!Z23='A3'!Z52,OR('A3'!Z23="X",'A3'!Z23="W",'A3'!Z23="Z")),UPPER('A3'!Z23),"")))</f>
        <v/>
      </c>
      <c r="J448" s="214" t="s">
        <v>860</v>
      </c>
      <c r="K448" s="213">
        <f>IF(AND(ISBLANK('A3'!Y81),$L$448&lt;&gt;"Z"),"",'A3'!Y81)</f>
        <v>0</v>
      </c>
      <c r="L448" s="213" t="str">
        <f>IF(ISBLANK('A3'!Z81),"",'A3'!Z81)</f>
        <v/>
      </c>
      <c r="M448" s="133" t="str">
        <f t="shared" si="13"/>
        <v>OK</v>
      </c>
      <c r="N448" s="134"/>
    </row>
    <row r="449" spans="1:14" x14ac:dyDescent="0.25">
      <c r="A449" s="210" t="s">
        <v>796</v>
      </c>
      <c r="B449" s="211" t="s">
        <v>1764</v>
      </c>
      <c r="C449" s="212" t="s">
        <v>168</v>
      </c>
      <c r="D449" s="215" t="s">
        <v>1765</v>
      </c>
      <c r="E449" s="212" t="s">
        <v>860</v>
      </c>
      <c r="F449" s="212" t="s">
        <v>168</v>
      </c>
      <c r="G449" s="215" t="s">
        <v>1766</v>
      </c>
      <c r="H449" s="213">
        <f>IF(OR(AND('A3'!Y24="",'A3'!Z24=""),AND('A3'!Y53="",'A3'!Z53=""),AND('A3'!Z24="X",'A3'!Z53="X"),OR('A3'!Z24="M",'A3'!Z53="M")),"",SUM('A3'!Y24,'A3'!Y53))</f>
        <v>0</v>
      </c>
      <c r="I449" s="213" t="str">
        <f>IF(AND(AND('A3'!Z24="X",'A3'!Z53="X"),SUM('A3'!Y24,'A3'!Y53)=0,ISNUMBER('A3'!Y82)),"",IF(OR('A3'!Z24="M",'A3'!Z53="M"),"M",IF(AND('A3'!Z24='A3'!Z53,OR('A3'!Z24="X",'A3'!Z24="W",'A3'!Z24="Z")),UPPER('A3'!Z24),"")))</f>
        <v/>
      </c>
      <c r="J449" s="214" t="s">
        <v>860</v>
      </c>
      <c r="K449" s="213">
        <f>IF(AND(ISBLANK('A3'!Y82),$L$449&lt;&gt;"Z"),"",'A3'!Y82)</f>
        <v>0</v>
      </c>
      <c r="L449" s="213" t="str">
        <f>IF(ISBLANK('A3'!Z82),"",'A3'!Z82)</f>
        <v/>
      </c>
      <c r="M449" s="133" t="str">
        <f t="shared" si="13"/>
        <v>OK</v>
      </c>
      <c r="N449" s="134"/>
    </row>
    <row r="450" spans="1:14" x14ac:dyDescent="0.25">
      <c r="A450" s="210" t="s">
        <v>796</v>
      </c>
      <c r="B450" s="211" t="s">
        <v>1767</v>
      </c>
      <c r="C450" s="212" t="s">
        <v>168</v>
      </c>
      <c r="D450" s="215" t="s">
        <v>1768</v>
      </c>
      <c r="E450" s="212" t="s">
        <v>860</v>
      </c>
      <c r="F450" s="212" t="s">
        <v>168</v>
      </c>
      <c r="G450" s="215" t="s">
        <v>1769</v>
      </c>
      <c r="H450" s="213">
        <f>IF(OR(AND('A3'!Y25="",'A3'!Z25=""),AND('A3'!Y54="",'A3'!Z54=""),AND('A3'!Z25="X",'A3'!Z54="X"),OR('A3'!Z25="M",'A3'!Z54="M")),"",SUM('A3'!Y25,'A3'!Y54))</f>
        <v>0</v>
      </c>
      <c r="I450" s="213" t="str">
        <f>IF(AND(AND('A3'!Z25="X",'A3'!Z54="X"),SUM('A3'!Y25,'A3'!Y54)=0,ISNUMBER('A3'!Y83)),"",IF(OR('A3'!Z25="M",'A3'!Z54="M"),"M",IF(AND('A3'!Z25='A3'!Z54,OR('A3'!Z25="X",'A3'!Z25="W",'A3'!Z25="Z")),UPPER('A3'!Z25),"")))</f>
        <v/>
      </c>
      <c r="J450" s="214" t="s">
        <v>860</v>
      </c>
      <c r="K450" s="213">
        <f>IF(AND(ISBLANK('A3'!Y83),$L$450&lt;&gt;"Z"),"",'A3'!Y83)</f>
        <v>0</v>
      </c>
      <c r="L450" s="213" t="str">
        <f>IF(ISBLANK('A3'!Z83),"",'A3'!Z83)</f>
        <v/>
      </c>
      <c r="M450" s="133" t="str">
        <f t="shared" si="13"/>
        <v>OK</v>
      </c>
      <c r="N450" s="134"/>
    </row>
    <row r="451" spans="1:14" x14ac:dyDescent="0.25">
      <c r="A451" s="210" t="s">
        <v>796</v>
      </c>
      <c r="B451" s="211" t="s">
        <v>1770</v>
      </c>
      <c r="C451" s="212" t="s">
        <v>168</v>
      </c>
      <c r="D451" s="215" t="s">
        <v>1771</v>
      </c>
      <c r="E451" s="212" t="s">
        <v>860</v>
      </c>
      <c r="F451" s="212" t="s">
        <v>168</v>
      </c>
      <c r="G451" s="215" t="s">
        <v>1772</v>
      </c>
      <c r="H451" s="213">
        <f>IF(OR(AND('A3'!Y26="",'A3'!Z26=""),AND('A3'!Y55="",'A3'!Z55=""),AND('A3'!Z26="X",'A3'!Z55="X"),OR('A3'!Z26="M",'A3'!Z55="M")),"",SUM('A3'!Y26,'A3'!Y55))</f>
        <v>0</v>
      </c>
      <c r="I451" s="213" t="str">
        <f>IF(AND(AND('A3'!Z26="X",'A3'!Z55="X"),SUM('A3'!Y26,'A3'!Y55)=0,ISNUMBER('A3'!Y84)),"",IF(OR('A3'!Z26="M",'A3'!Z55="M"),"M",IF(AND('A3'!Z26='A3'!Z55,OR('A3'!Z26="X",'A3'!Z26="W",'A3'!Z26="Z")),UPPER('A3'!Z26),"")))</f>
        <v/>
      </c>
      <c r="J451" s="214" t="s">
        <v>860</v>
      </c>
      <c r="K451" s="213">
        <f>IF(AND(ISBLANK('A3'!Y84),$L$451&lt;&gt;"Z"),"",'A3'!Y84)</f>
        <v>0</v>
      </c>
      <c r="L451" s="213" t="str">
        <f>IF(ISBLANK('A3'!Z84),"",'A3'!Z84)</f>
        <v/>
      </c>
      <c r="M451" s="133" t="str">
        <f t="shared" si="13"/>
        <v>OK</v>
      </c>
      <c r="N451" s="134"/>
    </row>
    <row r="452" spans="1:14" x14ac:dyDescent="0.25">
      <c r="A452" s="210" t="s">
        <v>796</v>
      </c>
      <c r="B452" s="211" t="s">
        <v>1773</v>
      </c>
      <c r="C452" s="212" t="s">
        <v>168</v>
      </c>
      <c r="D452" s="215" t="s">
        <v>1774</v>
      </c>
      <c r="E452" s="212" t="s">
        <v>860</v>
      </c>
      <c r="F452" s="212" t="s">
        <v>168</v>
      </c>
      <c r="G452" s="215" t="s">
        <v>1775</v>
      </c>
      <c r="H452" s="213">
        <f>IF(OR(AND('A3'!Y27="",'A3'!Z27=""),AND('A3'!Y56="",'A3'!Z56=""),AND('A3'!Z27="X",'A3'!Z56="X"),OR('A3'!Z27="M",'A3'!Z56="M")),"",SUM('A3'!Y27,'A3'!Y56))</f>
        <v>0</v>
      </c>
      <c r="I452" s="213" t="str">
        <f>IF(AND(AND('A3'!Z27="X",'A3'!Z56="X"),SUM('A3'!Y27,'A3'!Y56)=0,ISNUMBER('A3'!Y85)),"",IF(OR('A3'!Z27="M",'A3'!Z56="M"),"M",IF(AND('A3'!Z27='A3'!Z56,OR('A3'!Z27="X",'A3'!Z27="W",'A3'!Z27="Z")),UPPER('A3'!Z27),"")))</f>
        <v/>
      </c>
      <c r="J452" s="214" t="s">
        <v>860</v>
      </c>
      <c r="K452" s="213">
        <f>IF(AND(ISBLANK('A3'!Y85),$L$452&lt;&gt;"Z"),"",'A3'!Y85)</f>
        <v>0</v>
      </c>
      <c r="L452" s="213" t="str">
        <f>IF(ISBLANK('A3'!Z85),"",'A3'!Z85)</f>
        <v/>
      </c>
      <c r="M452" s="133" t="str">
        <f t="shared" si="13"/>
        <v>OK</v>
      </c>
      <c r="N452" s="134"/>
    </row>
    <row r="453" spans="1:14" x14ac:dyDescent="0.25">
      <c r="A453" s="210" t="s">
        <v>796</v>
      </c>
      <c r="B453" s="211" t="s">
        <v>1776</v>
      </c>
      <c r="C453" s="212" t="s">
        <v>168</v>
      </c>
      <c r="D453" s="215" t="s">
        <v>1777</v>
      </c>
      <c r="E453" s="212" t="s">
        <v>860</v>
      </c>
      <c r="F453" s="212" t="s">
        <v>168</v>
      </c>
      <c r="G453" s="215" t="s">
        <v>1778</v>
      </c>
      <c r="H453" s="213">
        <f>IF(OR(AND('A3'!Y28="",'A3'!Z28=""),AND('A3'!Y57="",'A3'!Z57=""),AND('A3'!Z28="X",'A3'!Z57="X"),OR('A3'!Z28="M",'A3'!Z57="M")),"",SUM('A3'!Y28,'A3'!Y57))</f>
        <v>0</v>
      </c>
      <c r="I453" s="213" t="str">
        <f>IF(AND(AND('A3'!Z28="X",'A3'!Z57="X"),SUM('A3'!Y28,'A3'!Y57)=0,ISNUMBER('A3'!Y86)),"",IF(OR('A3'!Z28="M",'A3'!Z57="M"),"M",IF(AND('A3'!Z28='A3'!Z57,OR('A3'!Z28="X",'A3'!Z28="W",'A3'!Z28="Z")),UPPER('A3'!Z28),"")))</f>
        <v/>
      </c>
      <c r="J453" s="214" t="s">
        <v>860</v>
      </c>
      <c r="K453" s="213">
        <f>IF(AND(ISBLANK('A3'!Y86),$L$453&lt;&gt;"Z"),"",'A3'!Y86)</f>
        <v>0</v>
      </c>
      <c r="L453" s="213" t="str">
        <f>IF(ISBLANK('A3'!Z86),"",'A3'!Z86)</f>
        <v/>
      </c>
      <c r="M453" s="133" t="str">
        <f t="shared" si="13"/>
        <v>OK</v>
      </c>
      <c r="N453" s="134"/>
    </row>
    <row r="454" spans="1:14" x14ac:dyDescent="0.25">
      <c r="A454" s="210" t="s">
        <v>796</v>
      </c>
      <c r="B454" s="211" t="s">
        <v>1779</v>
      </c>
      <c r="C454" s="212" t="s">
        <v>168</v>
      </c>
      <c r="D454" s="215" t="s">
        <v>1780</v>
      </c>
      <c r="E454" s="212" t="s">
        <v>860</v>
      </c>
      <c r="F454" s="212" t="s">
        <v>168</v>
      </c>
      <c r="G454" s="215" t="s">
        <v>1781</v>
      </c>
      <c r="H454" s="213">
        <f>IF(OR(AND('A3'!Y29="",'A3'!Z29=""),AND('A3'!Y58="",'A3'!Z58=""),AND('A3'!Z29="X",'A3'!Z58="X"),OR('A3'!Z29="M",'A3'!Z58="M")),"",SUM('A3'!Y29,'A3'!Y58))</f>
        <v>0</v>
      </c>
      <c r="I454" s="213" t="str">
        <f>IF(AND(AND('A3'!Z29="X",'A3'!Z58="X"),SUM('A3'!Y29,'A3'!Y58)=0,ISNUMBER('A3'!Y87)),"",IF(OR('A3'!Z29="M",'A3'!Z58="M"),"M",IF(AND('A3'!Z29='A3'!Z58,OR('A3'!Z29="X",'A3'!Z29="W",'A3'!Z29="Z")),UPPER('A3'!Z29),"")))</f>
        <v/>
      </c>
      <c r="J454" s="214" t="s">
        <v>860</v>
      </c>
      <c r="K454" s="213">
        <f>IF(AND(ISBLANK('A3'!Y87),$L$454&lt;&gt;"Z"),"",'A3'!Y87)</f>
        <v>0</v>
      </c>
      <c r="L454" s="213" t="str">
        <f>IF(ISBLANK('A3'!Z87),"",'A3'!Z87)</f>
        <v/>
      </c>
      <c r="M454" s="133" t="str">
        <f t="shared" si="13"/>
        <v>OK</v>
      </c>
      <c r="N454" s="134"/>
    </row>
    <row r="455" spans="1:14" x14ac:dyDescent="0.25">
      <c r="A455" s="210" t="s">
        <v>796</v>
      </c>
      <c r="B455" s="211" t="s">
        <v>1782</v>
      </c>
      <c r="C455" s="212" t="s">
        <v>168</v>
      </c>
      <c r="D455" s="215" t="s">
        <v>1783</v>
      </c>
      <c r="E455" s="212" t="s">
        <v>860</v>
      </c>
      <c r="F455" s="212" t="s">
        <v>168</v>
      </c>
      <c r="G455" s="215" t="s">
        <v>1784</v>
      </c>
      <c r="H455" s="213">
        <f>IF(OR(AND('A3'!Y30="",'A3'!Z30=""),AND('A3'!Y59="",'A3'!Z59=""),AND('A3'!Z30="X",'A3'!Z59="X"),OR('A3'!Z30="M",'A3'!Z59="M")),"",SUM('A3'!Y30,'A3'!Y59))</f>
        <v>0</v>
      </c>
      <c r="I455" s="213" t="str">
        <f>IF(AND(AND('A3'!Z30="X",'A3'!Z59="X"),SUM('A3'!Y30,'A3'!Y59)=0,ISNUMBER('A3'!Y88)),"",IF(OR('A3'!Z30="M",'A3'!Z59="M"),"M",IF(AND('A3'!Z30='A3'!Z59,OR('A3'!Z30="X",'A3'!Z30="W",'A3'!Z30="Z")),UPPER('A3'!Z30),"")))</f>
        <v/>
      </c>
      <c r="J455" s="214" t="s">
        <v>860</v>
      </c>
      <c r="K455" s="213">
        <f>IF(AND(ISBLANK('A3'!Y88),$L$455&lt;&gt;"Z"),"",'A3'!Y88)</f>
        <v>0</v>
      </c>
      <c r="L455" s="213" t="str">
        <f>IF(ISBLANK('A3'!Z88),"",'A3'!Z88)</f>
        <v/>
      </c>
      <c r="M455" s="133" t="str">
        <f t="shared" si="13"/>
        <v>OK</v>
      </c>
      <c r="N455" s="134"/>
    </row>
    <row r="456" spans="1:14" x14ac:dyDescent="0.25">
      <c r="A456" s="210" t="s">
        <v>796</v>
      </c>
      <c r="B456" s="211" t="s">
        <v>1785</v>
      </c>
      <c r="C456" s="212" t="s">
        <v>168</v>
      </c>
      <c r="D456" s="215" t="s">
        <v>1786</v>
      </c>
      <c r="E456" s="212" t="s">
        <v>860</v>
      </c>
      <c r="F456" s="212" t="s">
        <v>168</v>
      </c>
      <c r="G456" s="215" t="s">
        <v>1787</v>
      </c>
      <c r="H456" s="213">
        <f>IF(OR(AND('A3'!Y31="",'A3'!Z31=""),AND('A3'!Y60="",'A3'!Z60=""),AND('A3'!Z31="X",'A3'!Z60="X"),OR('A3'!Z31="M",'A3'!Z60="M")),"",SUM('A3'!Y31,'A3'!Y60))</f>
        <v>0</v>
      </c>
      <c r="I456" s="213" t="str">
        <f>IF(AND(AND('A3'!Z31="X",'A3'!Z60="X"),SUM('A3'!Y31,'A3'!Y60)=0,ISNUMBER('A3'!Y89)),"",IF(OR('A3'!Z31="M",'A3'!Z60="M"),"M",IF(AND('A3'!Z31='A3'!Z60,OR('A3'!Z31="X",'A3'!Z31="W",'A3'!Z31="Z")),UPPER('A3'!Z31),"")))</f>
        <v/>
      </c>
      <c r="J456" s="214" t="s">
        <v>860</v>
      </c>
      <c r="K456" s="213">
        <f>IF(AND(ISBLANK('A3'!Y89),$L$456&lt;&gt;"Z"),"",'A3'!Y89)</f>
        <v>0</v>
      </c>
      <c r="L456" s="213" t="str">
        <f>IF(ISBLANK('A3'!Z89),"",'A3'!Z89)</f>
        <v/>
      </c>
      <c r="M456" s="133" t="str">
        <f t="shared" si="13"/>
        <v>OK</v>
      </c>
      <c r="N456" s="134"/>
    </row>
    <row r="457" spans="1:14" x14ac:dyDescent="0.25">
      <c r="A457" s="210" t="s">
        <v>796</v>
      </c>
      <c r="B457" s="211" t="s">
        <v>1788</v>
      </c>
      <c r="C457" s="212" t="s">
        <v>168</v>
      </c>
      <c r="D457" s="215" t="s">
        <v>1789</v>
      </c>
      <c r="E457" s="212" t="s">
        <v>860</v>
      </c>
      <c r="F457" s="212" t="s">
        <v>168</v>
      </c>
      <c r="G457" s="215" t="s">
        <v>1790</v>
      </c>
      <c r="H457" s="213">
        <f>IF(OR(AND('A3'!Y32="",'A3'!Z32=""),AND('A3'!Y61="",'A3'!Z61=""),AND('A3'!Z32="X",'A3'!Z61="X"),OR('A3'!Z32="M",'A3'!Z61="M")),"",SUM('A3'!Y32,'A3'!Y61))</f>
        <v>0</v>
      </c>
      <c r="I457" s="213" t="str">
        <f>IF(AND(AND('A3'!Z32="X",'A3'!Z61="X"),SUM('A3'!Y32,'A3'!Y61)=0,ISNUMBER('A3'!Y90)),"",IF(OR('A3'!Z32="M",'A3'!Z61="M"),"M",IF(AND('A3'!Z32='A3'!Z61,OR('A3'!Z32="X",'A3'!Z32="W",'A3'!Z32="Z")),UPPER('A3'!Z32),"")))</f>
        <v/>
      </c>
      <c r="J457" s="214" t="s">
        <v>860</v>
      </c>
      <c r="K457" s="213">
        <f>IF(AND(ISBLANK('A3'!Y90),$L$457&lt;&gt;"Z"),"",'A3'!Y90)</f>
        <v>0</v>
      </c>
      <c r="L457" s="213" t="str">
        <f>IF(ISBLANK('A3'!Z90),"",'A3'!Z90)</f>
        <v/>
      </c>
      <c r="M457" s="133" t="str">
        <f t="shared" si="13"/>
        <v>OK</v>
      </c>
      <c r="N457" s="134"/>
    </row>
    <row r="458" spans="1:14" x14ac:dyDescent="0.25">
      <c r="A458" s="210" t="s">
        <v>796</v>
      </c>
      <c r="B458" s="211" t="s">
        <v>1791</v>
      </c>
      <c r="C458" s="212" t="s">
        <v>168</v>
      </c>
      <c r="D458" s="215" t="s">
        <v>1792</v>
      </c>
      <c r="E458" s="212" t="s">
        <v>860</v>
      </c>
      <c r="F458" s="212" t="s">
        <v>168</v>
      </c>
      <c r="G458" s="215" t="s">
        <v>1793</v>
      </c>
      <c r="H458" s="213">
        <f>IF(OR(AND('A3'!Y33="",'A3'!Z33=""),AND('A3'!Y62="",'A3'!Z62=""),AND('A3'!Z33="X",'A3'!Z62="X"),OR('A3'!Z33="M",'A3'!Z62="M")),"",SUM('A3'!Y33,'A3'!Y62))</f>
        <v>0</v>
      </c>
      <c r="I458" s="213" t="str">
        <f>IF(AND(AND('A3'!Z33="X",'A3'!Z62="X"),SUM('A3'!Y33,'A3'!Y62)=0,ISNUMBER('A3'!Y91)),"",IF(OR('A3'!Z33="M",'A3'!Z62="M"),"M",IF(AND('A3'!Z33='A3'!Z62,OR('A3'!Z33="X",'A3'!Z33="W",'A3'!Z33="Z")),UPPER('A3'!Z33),"")))</f>
        <v/>
      </c>
      <c r="J458" s="214" t="s">
        <v>860</v>
      </c>
      <c r="K458" s="213">
        <f>IF(AND(ISBLANK('A3'!Y91),$L$458&lt;&gt;"Z"),"",'A3'!Y91)</f>
        <v>0</v>
      </c>
      <c r="L458" s="213" t="str">
        <f>IF(ISBLANK('A3'!Z91),"",'A3'!Z91)</f>
        <v/>
      </c>
      <c r="M458" s="133" t="str">
        <f t="shared" si="13"/>
        <v>OK</v>
      </c>
      <c r="N458" s="134"/>
    </row>
    <row r="459" spans="1:14" x14ac:dyDescent="0.25">
      <c r="A459" s="210" t="s">
        <v>796</v>
      </c>
      <c r="B459" s="211" t="s">
        <v>1794</v>
      </c>
      <c r="C459" s="212" t="s">
        <v>168</v>
      </c>
      <c r="D459" s="215" t="s">
        <v>1795</v>
      </c>
      <c r="E459" s="212" t="s">
        <v>860</v>
      </c>
      <c r="F459" s="212" t="s">
        <v>168</v>
      </c>
      <c r="G459" s="215" t="s">
        <v>983</v>
      </c>
      <c r="H459" s="213">
        <f>IF(OR(AND('A3'!Y34="",'A3'!Z34=""),AND('A3'!Y63="",'A3'!Z63=""),AND('A3'!Z34="X",'A3'!Z63="X"),OR('A3'!Z34="M",'A3'!Z63="M")),"",SUM('A3'!Y34,'A3'!Y63))</f>
        <v>0</v>
      </c>
      <c r="I459" s="213" t="str">
        <f>IF(AND(AND('A3'!Z34="X",'A3'!Z63="X"),SUM('A3'!Y34,'A3'!Y63)=0,ISNUMBER('A3'!Y92)),"",IF(OR('A3'!Z34="M",'A3'!Z63="M"),"M",IF(AND('A3'!Z34='A3'!Z63,OR('A3'!Z34="X",'A3'!Z34="W",'A3'!Z34="Z")),UPPER('A3'!Z34),"")))</f>
        <v/>
      </c>
      <c r="J459" s="214" t="s">
        <v>860</v>
      </c>
      <c r="K459" s="213">
        <f>IF(AND(ISBLANK('A3'!Y92),$L$459&lt;&gt;"Z"),"",'A3'!Y92)</f>
        <v>0</v>
      </c>
      <c r="L459" s="213" t="str">
        <f>IF(ISBLANK('A3'!Z92),"",'A3'!Z92)</f>
        <v/>
      </c>
      <c r="M459" s="133" t="str">
        <f t="shared" si="13"/>
        <v>OK</v>
      </c>
      <c r="N459" s="134"/>
    </row>
    <row r="460" spans="1:14" x14ac:dyDescent="0.25">
      <c r="A460" s="210" t="s">
        <v>796</v>
      </c>
      <c r="B460" s="211" t="s">
        <v>1796</v>
      </c>
      <c r="C460" s="212" t="s">
        <v>168</v>
      </c>
      <c r="D460" s="215" t="s">
        <v>1797</v>
      </c>
      <c r="E460" s="212" t="s">
        <v>860</v>
      </c>
      <c r="F460" s="212" t="s">
        <v>168</v>
      </c>
      <c r="G460" s="215" t="s">
        <v>982</v>
      </c>
      <c r="H460" s="213">
        <f>IF(OR(AND('A3'!Y35="",'A3'!Z35=""),AND('A3'!Y64="",'A3'!Z64=""),AND('A3'!Z35="X",'A3'!Z64="X"),OR('A3'!Z35="M",'A3'!Z64="M")),"",SUM('A3'!Y35,'A3'!Y64))</f>
        <v>0</v>
      </c>
      <c r="I460" s="213" t="str">
        <f>IF(AND(AND('A3'!Z35="X",'A3'!Z64="X"),SUM('A3'!Y35,'A3'!Y64)=0,ISNUMBER('A3'!Y93)),"",IF(OR('A3'!Z35="M",'A3'!Z64="M"),"M",IF(AND('A3'!Z35='A3'!Z64,OR('A3'!Z35="X",'A3'!Z35="W",'A3'!Z35="Z")),UPPER('A3'!Z35),"")))</f>
        <v/>
      </c>
      <c r="J460" s="214" t="s">
        <v>860</v>
      </c>
      <c r="K460" s="213">
        <f>IF(AND(ISBLANK('A3'!Y93),$L$460&lt;&gt;"Z"),"",'A3'!Y93)</f>
        <v>0</v>
      </c>
      <c r="L460" s="213" t="str">
        <f>IF(ISBLANK('A3'!Z93),"",'A3'!Z93)</f>
        <v/>
      </c>
      <c r="M460" s="133" t="str">
        <f t="shared" si="13"/>
        <v>OK</v>
      </c>
      <c r="N460" s="134"/>
    </row>
    <row r="461" spans="1:14" x14ac:dyDescent="0.25">
      <c r="A461" s="210" t="s">
        <v>796</v>
      </c>
      <c r="B461" s="211" t="s">
        <v>1798</v>
      </c>
      <c r="C461" s="212" t="s">
        <v>168</v>
      </c>
      <c r="D461" s="215" t="s">
        <v>1799</v>
      </c>
      <c r="E461" s="212" t="s">
        <v>860</v>
      </c>
      <c r="F461" s="212" t="s">
        <v>168</v>
      </c>
      <c r="G461" s="215" t="s">
        <v>1800</v>
      </c>
      <c r="H461" s="213">
        <f>IF(OR(AND('A3'!Y36="",'A3'!Z36=""),AND('A3'!Y65="",'A3'!Z65=""),AND('A3'!Z36="X",'A3'!Z65="X"),OR('A3'!Z36="M",'A3'!Z65="M")),"",SUM('A3'!Y36,'A3'!Y65))</f>
        <v>0</v>
      </c>
      <c r="I461" s="213" t="str">
        <f>IF(AND(AND('A3'!Z36="X",'A3'!Z65="X"),SUM('A3'!Y36,'A3'!Y65)=0,ISNUMBER('A3'!Y94)),"",IF(OR('A3'!Z36="M",'A3'!Z65="M"),"M",IF(AND('A3'!Z36='A3'!Z65,OR('A3'!Z36="X",'A3'!Z36="W",'A3'!Z36="Z")),UPPER('A3'!Z36),"")))</f>
        <v/>
      </c>
      <c r="J461" s="214" t="s">
        <v>860</v>
      </c>
      <c r="K461" s="213">
        <f>IF(AND(ISBLANK('A3'!Y94),$L$461&lt;&gt;"Z"),"",'A3'!Y94)</f>
        <v>0</v>
      </c>
      <c r="L461" s="213" t="str">
        <f>IF(ISBLANK('A3'!Z94),"",'A3'!Z94)</f>
        <v/>
      </c>
      <c r="M461" s="133" t="str">
        <f t="shared" si="13"/>
        <v>OK</v>
      </c>
      <c r="N461" s="134"/>
    </row>
    <row r="462" spans="1:14" x14ac:dyDescent="0.25">
      <c r="A462" s="210" t="s">
        <v>796</v>
      </c>
      <c r="B462" s="211" t="s">
        <v>1801</v>
      </c>
      <c r="C462" s="212" t="s">
        <v>168</v>
      </c>
      <c r="D462" s="215" t="s">
        <v>1802</v>
      </c>
      <c r="E462" s="212" t="s">
        <v>860</v>
      </c>
      <c r="F462" s="212" t="s">
        <v>168</v>
      </c>
      <c r="G462" s="215" t="s">
        <v>1803</v>
      </c>
      <c r="H462" s="213">
        <f>IF(OR(AND('A3'!Y37="",'A3'!Z37=""),AND('A3'!Y66="",'A3'!Z66=""),AND('A3'!Z37="X",'A3'!Z66="X"),OR('A3'!Z37="M",'A3'!Z66="M")),"",SUM('A3'!Y37,'A3'!Y66))</f>
        <v>0</v>
      </c>
      <c r="I462" s="213" t="str">
        <f>IF(AND(AND('A3'!Z37="X",'A3'!Z66="X"),SUM('A3'!Y37,'A3'!Y66)=0,ISNUMBER('A3'!Y95)),"",IF(OR('A3'!Z37="M",'A3'!Z66="M"),"M",IF(AND('A3'!Z37='A3'!Z66,OR('A3'!Z37="X",'A3'!Z37="W",'A3'!Z37="Z")),UPPER('A3'!Z37),"")))</f>
        <v/>
      </c>
      <c r="J462" s="214" t="s">
        <v>860</v>
      </c>
      <c r="K462" s="213">
        <f>IF(AND(ISBLANK('A3'!Y95),$L$462&lt;&gt;"Z"),"",'A3'!Y95)</f>
        <v>0</v>
      </c>
      <c r="L462" s="213" t="str">
        <f>IF(ISBLANK('A3'!Z95),"",'A3'!Z95)</f>
        <v/>
      </c>
      <c r="M462" s="133" t="str">
        <f t="shared" si="13"/>
        <v>OK</v>
      </c>
      <c r="N462" s="134"/>
    </row>
    <row r="463" spans="1:14" x14ac:dyDescent="0.25">
      <c r="A463" s="210" t="s">
        <v>796</v>
      </c>
      <c r="B463" s="211" t="s">
        <v>1804</v>
      </c>
      <c r="C463" s="212" t="s">
        <v>168</v>
      </c>
      <c r="D463" s="215" t="s">
        <v>1805</v>
      </c>
      <c r="E463" s="212" t="s">
        <v>860</v>
      </c>
      <c r="F463" s="212" t="s">
        <v>168</v>
      </c>
      <c r="G463" s="215" t="s">
        <v>1806</v>
      </c>
      <c r="H463" s="213">
        <f>IF(OR(AND('A3'!Y38="",'A3'!Z38=""),AND('A3'!Y67="",'A3'!Z67=""),AND('A3'!Z38="X",'A3'!Z67="X"),OR('A3'!Z38="M",'A3'!Z67="M")),"",SUM('A3'!Y38,'A3'!Y67))</f>
        <v>0</v>
      </c>
      <c r="I463" s="213" t="str">
        <f>IF(AND(AND('A3'!Z38="X",'A3'!Z67="X"),SUM('A3'!Y38,'A3'!Y67)=0,ISNUMBER('A3'!Y96)),"",IF(OR('A3'!Z38="M",'A3'!Z67="M"),"M",IF(AND('A3'!Z38='A3'!Z67,OR('A3'!Z38="X",'A3'!Z38="W",'A3'!Z38="Z")),UPPER('A3'!Z38),"")))</f>
        <v/>
      </c>
      <c r="J463" s="214" t="s">
        <v>860</v>
      </c>
      <c r="K463" s="213">
        <f>IF(AND(ISBLANK('A3'!Y96),$L$463&lt;&gt;"Z"),"",'A3'!Y96)</f>
        <v>0</v>
      </c>
      <c r="L463" s="213" t="str">
        <f>IF(ISBLANK('A3'!Z96),"",'A3'!Z96)</f>
        <v/>
      </c>
      <c r="M463" s="133" t="str">
        <f t="shared" si="13"/>
        <v>OK</v>
      </c>
      <c r="N463" s="134"/>
    </row>
    <row r="464" spans="1:14" x14ac:dyDescent="0.25">
      <c r="A464" s="210" t="s">
        <v>796</v>
      </c>
      <c r="B464" s="211" t="s">
        <v>1807</v>
      </c>
      <c r="C464" s="212" t="s">
        <v>168</v>
      </c>
      <c r="D464" s="215" t="s">
        <v>1808</v>
      </c>
      <c r="E464" s="212" t="s">
        <v>860</v>
      </c>
      <c r="F464" s="212" t="s">
        <v>168</v>
      </c>
      <c r="G464" s="215" t="s">
        <v>1809</v>
      </c>
      <c r="H464" s="213">
        <f>IF(OR(AND('A3'!Y39="",'A3'!Z39=""),AND('A3'!Y68="",'A3'!Z68=""),AND('A3'!Z39="X",'A3'!Z68="X"),OR('A3'!Z39="M",'A3'!Z68="M")),"",SUM('A3'!Y39,'A3'!Y68))</f>
        <v>0</v>
      </c>
      <c r="I464" s="213" t="str">
        <f>IF(AND(AND('A3'!Z39="X",'A3'!Z68="X"),SUM('A3'!Y39,'A3'!Y68)=0,ISNUMBER('A3'!Y97)),"",IF(OR('A3'!Z39="M",'A3'!Z68="M"),"M",IF(AND('A3'!Z39='A3'!Z68,OR('A3'!Z39="X",'A3'!Z39="W",'A3'!Z39="Z")),UPPER('A3'!Z39),"")))</f>
        <v/>
      </c>
      <c r="J464" s="214" t="s">
        <v>860</v>
      </c>
      <c r="K464" s="213">
        <f>IF(AND(ISBLANK('A3'!Y97),$L$464&lt;&gt;"Z"),"",'A3'!Y97)</f>
        <v>0</v>
      </c>
      <c r="L464" s="213" t="str">
        <f>IF(ISBLANK('A3'!Z97),"",'A3'!Z97)</f>
        <v/>
      </c>
      <c r="M464" s="133" t="str">
        <f t="shared" si="13"/>
        <v>OK</v>
      </c>
      <c r="N464" s="134"/>
    </row>
    <row r="465" spans="1:14" x14ac:dyDescent="0.25">
      <c r="A465" s="210" t="s">
        <v>796</v>
      </c>
      <c r="B465" s="211" t="s">
        <v>1810</v>
      </c>
      <c r="C465" s="212" t="s">
        <v>168</v>
      </c>
      <c r="D465" s="215" t="s">
        <v>1811</v>
      </c>
      <c r="E465" s="212" t="s">
        <v>860</v>
      </c>
      <c r="F465" s="212" t="s">
        <v>168</v>
      </c>
      <c r="G465" s="215" t="s">
        <v>1812</v>
      </c>
      <c r="H465" s="213">
        <f>IF(OR(AND('A3'!Y40="",'A3'!Z40=""),AND('A3'!Y69="",'A3'!Z69=""),AND('A3'!Z40="X",'A3'!Z69="X"),OR('A3'!Z40="M",'A3'!Z69="M")),"",SUM('A3'!Y40,'A3'!Y69))</f>
        <v>0</v>
      </c>
      <c r="I465" s="213" t="str">
        <f>IF(AND(AND('A3'!Z40="X",'A3'!Z69="X"),SUM('A3'!Y40,'A3'!Y69)=0,ISNUMBER('A3'!Y98)),"",IF(OR('A3'!Z40="M",'A3'!Z69="M"),"M",IF(AND('A3'!Z40='A3'!Z69,OR('A3'!Z40="X",'A3'!Z40="W",'A3'!Z40="Z")),UPPER('A3'!Z40),"")))</f>
        <v/>
      </c>
      <c r="J465" s="214" t="s">
        <v>860</v>
      </c>
      <c r="K465" s="213">
        <f>IF(AND(ISBLANK('A3'!Y98),$L$465&lt;&gt;"Z"),"",'A3'!Y98)</f>
        <v>0</v>
      </c>
      <c r="L465" s="213" t="str">
        <f>IF(ISBLANK('A3'!Z98),"",'A3'!Z98)</f>
        <v/>
      </c>
      <c r="M465" s="133" t="str">
        <f t="shared" si="13"/>
        <v>OK</v>
      </c>
      <c r="N465" s="134"/>
    </row>
    <row r="466" spans="1:14" x14ac:dyDescent="0.25">
      <c r="A466" s="210" t="s">
        <v>796</v>
      </c>
      <c r="B466" s="211" t="s">
        <v>1813</v>
      </c>
      <c r="C466" s="212" t="s">
        <v>168</v>
      </c>
      <c r="D466" s="215" t="s">
        <v>1814</v>
      </c>
      <c r="E466" s="212" t="s">
        <v>860</v>
      </c>
      <c r="F466" s="212" t="s">
        <v>168</v>
      </c>
      <c r="G466" s="215" t="s">
        <v>801</v>
      </c>
      <c r="H466" s="213">
        <f>IF(OR(AND('A3'!Y41="",'A3'!Z41=""),AND('A3'!Y70="",'A3'!Z70=""),AND('A3'!Z41="X",'A3'!Z70="X"),OR('A3'!Z41="M",'A3'!Z70="M")),"",SUM('A3'!Y41,'A3'!Y70))</f>
        <v>0</v>
      </c>
      <c r="I466" s="213" t="str">
        <f>IF(AND(AND('A3'!Z41="X",'A3'!Z70="X"),SUM('A3'!Y41,'A3'!Y70)=0,ISNUMBER('A3'!Y99)),"",IF(OR('A3'!Z41="M",'A3'!Z70="M"),"M",IF(AND('A3'!Z41='A3'!Z70,OR('A3'!Z41="X",'A3'!Z41="W",'A3'!Z41="Z")),UPPER('A3'!Z41),"")))</f>
        <v/>
      </c>
      <c r="J466" s="214" t="s">
        <v>860</v>
      </c>
      <c r="K466" s="213">
        <f>IF(AND(ISBLANK('A3'!Y99),$L$466&lt;&gt;"Z"),"",'A3'!Y99)</f>
        <v>0</v>
      </c>
      <c r="L466" s="213" t="str">
        <f>IF(ISBLANK('A3'!Z99),"",'A3'!Z99)</f>
        <v/>
      </c>
      <c r="M466" s="133" t="str">
        <f t="shared" si="13"/>
        <v>OK</v>
      </c>
      <c r="N466" s="134"/>
    </row>
    <row r="467" spans="1:14" x14ac:dyDescent="0.25">
      <c r="A467" s="210" t="s">
        <v>796</v>
      </c>
      <c r="B467" s="211" t="s">
        <v>1815</v>
      </c>
      <c r="C467" s="212" t="s">
        <v>168</v>
      </c>
      <c r="D467" s="215" t="s">
        <v>1411</v>
      </c>
      <c r="E467" s="212" t="s">
        <v>860</v>
      </c>
      <c r="F467" s="212" t="s">
        <v>168</v>
      </c>
      <c r="G467" s="215" t="s">
        <v>1101</v>
      </c>
      <c r="H467" s="213">
        <f>IF(OR(EXACT('A3'!V14,'A3'!W14),EXACT('A3'!Y14,'A3'!Z14),AND('A3'!W14="X",'A3'!Z14="X"),OR('A3'!W14="M",'A3'!Z14="M")),"",SUM('A3'!V14,'A3'!Y14))</f>
        <v>0</v>
      </c>
      <c r="I467" s="213" t="str">
        <f>IF(AND(AND('A3'!W14="X",'A3'!Z14="X"),SUM('A3'!V14,'A3'!Y14)=0,ISNUMBER('A3'!AB14)),"",IF(OR('A3'!W14="M",'A3'!Z14="M"),"M",IF(AND('A3'!W14='A3'!Z14,OR('A3'!W14="X",'A3'!W14="W",'A3'!W14="Z")),UPPER('A3'!W14),"")))</f>
        <v/>
      </c>
      <c r="J467" s="214" t="s">
        <v>860</v>
      </c>
      <c r="K467" s="213">
        <f>IF(AND(ISBLANK('A3'!AB14),$L$467&lt;&gt;"Z"),"",'A3'!AB14)</f>
        <v>0</v>
      </c>
      <c r="L467" s="213" t="str">
        <f>IF(ISBLANK('A3'!AC14),"",'A3'!AC14)</f>
        <v/>
      </c>
      <c r="M467" s="133" t="str">
        <f t="shared" si="13"/>
        <v>OK</v>
      </c>
      <c r="N467" s="134"/>
    </row>
    <row r="468" spans="1:14" x14ac:dyDescent="0.25">
      <c r="A468" s="210" t="s">
        <v>796</v>
      </c>
      <c r="B468" s="211" t="s">
        <v>1816</v>
      </c>
      <c r="C468" s="212" t="s">
        <v>168</v>
      </c>
      <c r="D468" s="215" t="s">
        <v>1413</v>
      </c>
      <c r="E468" s="212" t="s">
        <v>860</v>
      </c>
      <c r="F468" s="212" t="s">
        <v>168</v>
      </c>
      <c r="G468" s="215" t="s">
        <v>1103</v>
      </c>
      <c r="H468" s="213">
        <f>IF(OR(EXACT('A3'!V15,'A3'!W15),EXACT('A3'!Y15,'A3'!Z15),AND('A3'!W15="X",'A3'!Z15="X"),OR('A3'!W15="M",'A3'!Z15="M")),"",SUM('A3'!V15,'A3'!Y15))</f>
        <v>0</v>
      </c>
      <c r="I468" s="213" t="str">
        <f>IF(AND(AND('A3'!W15="X",'A3'!Z15="X"),SUM('A3'!V15,'A3'!Y15)=0,ISNUMBER('A3'!AB15)),"",IF(OR('A3'!W15="M",'A3'!Z15="M"),"M",IF(AND('A3'!W15='A3'!Z15,OR('A3'!W15="X",'A3'!W15="W",'A3'!W15="Z")),UPPER('A3'!W15),"")))</f>
        <v/>
      </c>
      <c r="J468" s="214" t="s">
        <v>860</v>
      </c>
      <c r="K468" s="213">
        <f>IF(AND(ISBLANK('A3'!AB15),$L$468&lt;&gt;"Z"),"",'A3'!AB15)</f>
        <v>0</v>
      </c>
      <c r="L468" s="213" t="str">
        <f>IF(ISBLANK('A3'!AC15),"",'A3'!AC15)</f>
        <v/>
      </c>
      <c r="M468" s="133" t="str">
        <f t="shared" si="13"/>
        <v>OK</v>
      </c>
      <c r="N468" s="134"/>
    </row>
    <row r="469" spans="1:14" x14ac:dyDescent="0.25">
      <c r="A469" s="210" t="s">
        <v>796</v>
      </c>
      <c r="B469" s="211" t="s">
        <v>1817</v>
      </c>
      <c r="C469" s="212" t="s">
        <v>168</v>
      </c>
      <c r="D469" s="215" t="s">
        <v>1818</v>
      </c>
      <c r="E469" s="212" t="s">
        <v>860</v>
      </c>
      <c r="F469" s="212" t="s">
        <v>168</v>
      </c>
      <c r="G469" s="215" t="s">
        <v>1105</v>
      </c>
      <c r="H469" s="213">
        <f>IF(OR(EXACT('A3'!V16,'A3'!W16),EXACT('A3'!Y16,'A3'!Z16),AND('A3'!W16="X",'A3'!Z16="X"),OR('A3'!W16="M",'A3'!Z16="M")),"",SUM('A3'!V16,'A3'!Y16))</f>
        <v>0</v>
      </c>
      <c r="I469" s="213" t="str">
        <f>IF(AND(AND('A3'!W16="X",'A3'!Z16="X"),SUM('A3'!V16,'A3'!Y16)=0,ISNUMBER('A3'!AB16)),"",IF(OR('A3'!W16="M",'A3'!Z16="M"),"M",IF(AND('A3'!W16='A3'!Z16,OR('A3'!W16="X",'A3'!W16="W",'A3'!W16="Z")),UPPER('A3'!W16),"")))</f>
        <v/>
      </c>
      <c r="J469" s="214" t="s">
        <v>860</v>
      </c>
      <c r="K469" s="213">
        <f>IF(AND(ISBLANK('A3'!AB16),$L$469&lt;&gt;"Z"),"",'A3'!AB16)</f>
        <v>0</v>
      </c>
      <c r="L469" s="213" t="str">
        <f>IF(ISBLANK('A3'!AC16),"",'A3'!AC16)</f>
        <v/>
      </c>
      <c r="M469" s="133" t="str">
        <f t="shared" si="13"/>
        <v>OK</v>
      </c>
      <c r="N469" s="134"/>
    </row>
    <row r="470" spans="1:14" x14ac:dyDescent="0.25">
      <c r="A470" s="210" t="s">
        <v>796</v>
      </c>
      <c r="B470" s="211" t="s">
        <v>1819</v>
      </c>
      <c r="C470" s="212" t="s">
        <v>168</v>
      </c>
      <c r="D470" s="215" t="s">
        <v>1417</v>
      </c>
      <c r="E470" s="212" t="s">
        <v>860</v>
      </c>
      <c r="F470" s="212" t="s">
        <v>168</v>
      </c>
      <c r="G470" s="215" t="s">
        <v>1107</v>
      </c>
      <c r="H470" s="213">
        <f>IF(OR(EXACT('A3'!V17,'A3'!W17),EXACT('A3'!Y17,'A3'!Z17),AND('A3'!W17="X",'A3'!Z17="X"),OR('A3'!W17="M",'A3'!Z17="M")),"",SUM('A3'!V17,'A3'!Y17))</f>
        <v>0</v>
      </c>
      <c r="I470" s="213" t="str">
        <f>IF(AND(AND('A3'!W17="X",'A3'!Z17="X"),SUM('A3'!V17,'A3'!Y17)=0,ISNUMBER('A3'!AB17)),"",IF(OR('A3'!W17="M",'A3'!Z17="M"),"M",IF(AND('A3'!W17='A3'!Z17,OR('A3'!W17="X",'A3'!W17="W",'A3'!W17="Z")),UPPER('A3'!W17),"")))</f>
        <v/>
      </c>
      <c r="J470" s="214" t="s">
        <v>860</v>
      </c>
      <c r="K470" s="213">
        <f>IF(AND(ISBLANK('A3'!AB17),$L$470&lt;&gt;"Z"),"",'A3'!AB17)</f>
        <v>0</v>
      </c>
      <c r="L470" s="213" t="str">
        <f>IF(ISBLANK('A3'!AC17),"",'A3'!AC17)</f>
        <v/>
      </c>
      <c r="M470" s="133" t="str">
        <f t="shared" si="13"/>
        <v>OK</v>
      </c>
      <c r="N470" s="134"/>
    </row>
    <row r="471" spans="1:14" x14ac:dyDescent="0.25">
      <c r="A471" s="210" t="s">
        <v>796</v>
      </c>
      <c r="B471" s="211" t="s">
        <v>1820</v>
      </c>
      <c r="C471" s="212" t="s">
        <v>168</v>
      </c>
      <c r="D471" s="215" t="s">
        <v>1419</v>
      </c>
      <c r="E471" s="212" t="s">
        <v>860</v>
      </c>
      <c r="F471" s="212" t="s">
        <v>168</v>
      </c>
      <c r="G471" s="215" t="s">
        <v>1109</v>
      </c>
      <c r="H471" s="213">
        <f>IF(OR(EXACT('A3'!V18,'A3'!W18),EXACT('A3'!Y18,'A3'!Z18),AND('A3'!W18="X",'A3'!Z18="X"),OR('A3'!W18="M",'A3'!Z18="M")),"",SUM('A3'!V18,'A3'!Y18))</f>
        <v>0</v>
      </c>
      <c r="I471" s="213" t="str">
        <f>IF(AND(AND('A3'!W18="X",'A3'!Z18="X"),SUM('A3'!V18,'A3'!Y18)=0,ISNUMBER('A3'!AB18)),"",IF(OR('A3'!W18="M",'A3'!Z18="M"),"M",IF(AND('A3'!W18='A3'!Z18,OR('A3'!W18="X",'A3'!W18="W",'A3'!W18="Z")),UPPER('A3'!W18),"")))</f>
        <v/>
      </c>
      <c r="J471" s="214" t="s">
        <v>860</v>
      </c>
      <c r="K471" s="213">
        <f>IF(AND(ISBLANK('A3'!AB18),$L$471&lt;&gt;"Z"),"",'A3'!AB18)</f>
        <v>0</v>
      </c>
      <c r="L471" s="213" t="str">
        <f>IF(ISBLANK('A3'!AC18),"",'A3'!AC18)</f>
        <v/>
      </c>
      <c r="M471" s="133" t="str">
        <f t="shared" si="13"/>
        <v>OK</v>
      </c>
      <c r="N471" s="134"/>
    </row>
    <row r="472" spans="1:14" x14ac:dyDescent="0.25">
      <c r="A472" s="210" t="s">
        <v>796</v>
      </c>
      <c r="B472" s="211" t="s">
        <v>1821</v>
      </c>
      <c r="C472" s="212" t="s">
        <v>168</v>
      </c>
      <c r="D472" s="215" t="s">
        <v>1822</v>
      </c>
      <c r="E472" s="212" t="s">
        <v>860</v>
      </c>
      <c r="F472" s="212" t="s">
        <v>168</v>
      </c>
      <c r="G472" s="215" t="s">
        <v>1111</v>
      </c>
      <c r="H472" s="213">
        <f>IF(OR(EXACT('A3'!V19,'A3'!W19),EXACT('A3'!Y19,'A3'!Z19),AND('A3'!W19="X",'A3'!Z19="X"),OR('A3'!W19="M",'A3'!Z19="M")),"",SUM('A3'!V19,'A3'!Y19))</f>
        <v>0</v>
      </c>
      <c r="I472" s="213" t="str">
        <f>IF(AND(AND('A3'!W19="X",'A3'!Z19="X"),SUM('A3'!V19,'A3'!Y19)=0,ISNUMBER('A3'!AB19)),"",IF(OR('A3'!W19="M",'A3'!Z19="M"),"M",IF(AND('A3'!W19='A3'!Z19,OR('A3'!W19="X",'A3'!W19="W",'A3'!W19="Z")),UPPER('A3'!W19),"")))</f>
        <v/>
      </c>
      <c r="J472" s="214" t="s">
        <v>860</v>
      </c>
      <c r="K472" s="213">
        <f>IF(AND(ISBLANK('A3'!AB19),$L$472&lt;&gt;"Z"),"",'A3'!AB19)</f>
        <v>0</v>
      </c>
      <c r="L472" s="213" t="str">
        <f>IF(ISBLANK('A3'!AC19),"",'A3'!AC19)</f>
        <v/>
      </c>
      <c r="M472" s="133" t="str">
        <f t="shared" ref="M472:M535" si="14">IF(AND(ISNUMBER(H472),ISNUMBER(K472)),IF(OR(ROUND(H472,0)&lt;&gt;ROUND(K472,0),I472&lt;&gt;L472),"Check","OK"),IF(OR(AND(H472&lt;&gt;K472,I472&lt;&gt;"Z",L472&lt;&gt;"Z"),I472&lt;&gt;L472),"Check","OK"))</f>
        <v>OK</v>
      </c>
      <c r="N472" s="134"/>
    </row>
    <row r="473" spans="1:14" x14ac:dyDescent="0.25">
      <c r="A473" s="210" t="s">
        <v>796</v>
      </c>
      <c r="B473" s="211" t="s">
        <v>1823</v>
      </c>
      <c r="C473" s="212" t="s">
        <v>168</v>
      </c>
      <c r="D473" s="215" t="s">
        <v>1824</v>
      </c>
      <c r="E473" s="212" t="s">
        <v>860</v>
      </c>
      <c r="F473" s="212" t="s">
        <v>168</v>
      </c>
      <c r="G473" s="215" t="s">
        <v>839</v>
      </c>
      <c r="H473" s="213">
        <f>IF(OR(EXACT('A3'!V20,'A3'!W20),EXACT('A3'!Y20,'A3'!Z20),AND('A3'!W20="X",'A3'!Z20="X"),OR('A3'!W20="M",'A3'!Z20="M")),"",SUM('A3'!V20,'A3'!Y20))</f>
        <v>0</v>
      </c>
      <c r="I473" s="213" t="str">
        <f>IF(AND(AND('A3'!W20="X",'A3'!Z20="X"),SUM('A3'!V20,'A3'!Y20)=0,ISNUMBER('A3'!AB20)),"",IF(OR('A3'!W20="M",'A3'!Z20="M"),"M",IF(AND('A3'!W20='A3'!Z20,OR('A3'!W20="X",'A3'!W20="W",'A3'!W20="Z")),UPPER('A3'!W20),"")))</f>
        <v/>
      </c>
      <c r="J473" s="214" t="s">
        <v>860</v>
      </c>
      <c r="K473" s="213">
        <f>IF(AND(ISBLANK('A3'!AB20),$L$473&lt;&gt;"Z"),"",'A3'!AB20)</f>
        <v>0</v>
      </c>
      <c r="L473" s="213" t="str">
        <f>IF(ISBLANK('A3'!AC20),"",'A3'!AC20)</f>
        <v/>
      </c>
      <c r="M473" s="133" t="str">
        <f t="shared" si="14"/>
        <v>OK</v>
      </c>
      <c r="N473" s="134"/>
    </row>
    <row r="474" spans="1:14" x14ac:dyDescent="0.25">
      <c r="A474" s="210" t="s">
        <v>796</v>
      </c>
      <c r="B474" s="211" t="s">
        <v>1825</v>
      </c>
      <c r="C474" s="212" t="s">
        <v>168</v>
      </c>
      <c r="D474" s="215" t="s">
        <v>1826</v>
      </c>
      <c r="E474" s="212" t="s">
        <v>860</v>
      </c>
      <c r="F474" s="212" t="s">
        <v>168</v>
      </c>
      <c r="G474" s="215" t="s">
        <v>818</v>
      </c>
      <c r="H474" s="213">
        <f>IF(OR(EXACT('A3'!V21,'A3'!W21),EXACT('A3'!Y21,'A3'!Z21),AND('A3'!W21="X",'A3'!Z21="X"),OR('A3'!W21="M",'A3'!Z21="M")),"",SUM('A3'!V21,'A3'!Y21))</f>
        <v>0</v>
      </c>
      <c r="I474" s="213" t="str">
        <f>IF(AND(AND('A3'!W21="X",'A3'!Z21="X"),SUM('A3'!V21,'A3'!Y21)=0,ISNUMBER('A3'!AB21)),"",IF(OR('A3'!W21="M",'A3'!Z21="M"),"M",IF(AND('A3'!W21='A3'!Z21,OR('A3'!W21="X",'A3'!W21="W",'A3'!W21="Z")),UPPER('A3'!W21),"")))</f>
        <v/>
      </c>
      <c r="J474" s="214" t="s">
        <v>860</v>
      </c>
      <c r="K474" s="213">
        <f>IF(AND(ISBLANK('A3'!AB21),$L$474&lt;&gt;"Z"),"",'A3'!AB21)</f>
        <v>0</v>
      </c>
      <c r="L474" s="213" t="str">
        <f>IF(ISBLANK('A3'!AC21),"",'A3'!AC21)</f>
        <v/>
      </c>
      <c r="M474" s="133" t="str">
        <f t="shared" si="14"/>
        <v>OK</v>
      </c>
      <c r="N474" s="134"/>
    </row>
    <row r="475" spans="1:14" x14ac:dyDescent="0.25">
      <c r="A475" s="210" t="s">
        <v>796</v>
      </c>
      <c r="B475" s="211" t="s">
        <v>1827</v>
      </c>
      <c r="C475" s="212" t="s">
        <v>168</v>
      </c>
      <c r="D475" s="215" t="s">
        <v>1828</v>
      </c>
      <c r="E475" s="212" t="s">
        <v>860</v>
      </c>
      <c r="F475" s="212" t="s">
        <v>168</v>
      </c>
      <c r="G475" s="215" t="s">
        <v>797</v>
      </c>
      <c r="H475" s="213">
        <f>IF(OR(EXACT('A3'!V22,'A3'!W22),EXACT('A3'!Y22,'A3'!Z22),AND('A3'!W22="X",'A3'!Z22="X"),OR('A3'!W22="M",'A3'!Z22="M")),"",SUM('A3'!V22,'A3'!Y22))</f>
        <v>0</v>
      </c>
      <c r="I475" s="213" t="str">
        <f>IF(AND(AND('A3'!W22="X",'A3'!Z22="X"),SUM('A3'!V22,'A3'!Y22)=0,ISNUMBER('A3'!AB22)),"",IF(OR('A3'!W22="M",'A3'!Z22="M"),"M",IF(AND('A3'!W22='A3'!Z22,OR('A3'!W22="X",'A3'!W22="W",'A3'!W22="Z")),UPPER('A3'!W22),"")))</f>
        <v/>
      </c>
      <c r="J475" s="214" t="s">
        <v>860</v>
      </c>
      <c r="K475" s="213">
        <f>IF(AND(ISBLANK('A3'!AB22),$L$475&lt;&gt;"Z"),"",'A3'!AB22)</f>
        <v>0</v>
      </c>
      <c r="L475" s="213" t="str">
        <f>IF(ISBLANK('A3'!AC22),"",'A3'!AC22)</f>
        <v/>
      </c>
      <c r="M475" s="133" t="str">
        <f t="shared" si="14"/>
        <v>OK</v>
      </c>
      <c r="N475" s="134"/>
    </row>
    <row r="476" spans="1:14" x14ac:dyDescent="0.25">
      <c r="A476" s="210" t="s">
        <v>796</v>
      </c>
      <c r="B476" s="211" t="s">
        <v>1829</v>
      </c>
      <c r="C476" s="212" t="s">
        <v>168</v>
      </c>
      <c r="D476" s="215" t="s">
        <v>1830</v>
      </c>
      <c r="E476" s="212" t="s">
        <v>860</v>
      </c>
      <c r="F476" s="212" t="s">
        <v>168</v>
      </c>
      <c r="G476" s="215" t="s">
        <v>1831</v>
      </c>
      <c r="H476" s="213">
        <f>IF(OR(EXACT('A3'!V23,'A3'!W23),EXACT('A3'!Y23,'A3'!Z23),AND('A3'!W23="X",'A3'!Z23="X"),OR('A3'!W23="M",'A3'!Z23="M")),"",SUM('A3'!V23,'A3'!Y23))</f>
        <v>0</v>
      </c>
      <c r="I476" s="213" t="str">
        <f>IF(AND(AND('A3'!W23="X",'A3'!Z23="X"),SUM('A3'!V23,'A3'!Y23)=0,ISNUMBER('A3'!AB23)),"",IF(OR('A3'!W23="M",'A3'!Z23="M"),"M",IF(AND('A3'!W23='A3'!Z23,OR('A3'!W23="X",'A3'!W23="W",'A3'!W23="Z")),UPPER('A3'!W23),"")))</f>
        <v/>
      </c>
      <c r="J476" s="214" t="s">
        <v>860</v>
      </c>
      <c r="K476" s="213">
        <f>IF(AND(ISBLANK('A3'!AB23),$L$476&lt;&gt;"Z"),"",'A3'!AB23)</f>
        <v>0</v>
      </c>
      <c r="L476" s="213" t="str">
        <f>IF(ISBLANK('A3'!AC23),"",'A3'!AC23)</f>
        <v/>
      </c>
      <c r="M476" s="133" t="str">
        <f t="shared" si="14"/>
        <v>OK</v>
      </c>
      <c r="N476" s="134"/>
    </row>
    <row r="477" spans="1:14" x14ac:dyDescent="0.25">
      <c r="A477" s="210" t="s">
        <v>796</v>
      </c>
      <c r="B477" s="211" t="s">
        <v>1832</v>
      </c>
      <c r="C477" s="212" t="s">
        <v>168</v>
      </c>
      <c r="D477" s="215" t="s">
        <v>1833</v>
      </c>
      <c r="E477" s="212" t="s">
        <v>860</v>
      </c>
      <c r="F477" s="212" t="s">
        <v>168</v>
      </c>
      <c r="G477" s="215" t="s">
        <v>1254</v>
      </c>
      <c r="H477" s="213">
        <f>IF(OR(EXACT('A3'!V24,'A3'!W24),EXACT('A3'!Y24,'A3'!Z24),AND('A3'!W24="X",'A3'!Z24="X"),OR('A3'!W24="M",'A3'!Z24="M")),"",SUM('A3'!V24,'A3'!Y24))</f>
        <v>0</v>
      </c>
      <c r="I477" s="213" t="str">
        <f>IF(AND(AND('A3'!W24="X",'A3'!Z24="X"),SUM('A3'!V24,'A3'!Y24)=0,ISNUMBER('A3'!AB24)),"",IF(OR('A3'!W24="M",'A3'!Z24="M"),"M",IF(AND('A3'!W24='A3'!Z24,OR('A3'!W24="X",'A3'!W24="W",'A3'!W24="Z")),UPPER('A3'!W24),"")))</f>
        <v/>
      </c>
      <c r="J477" s="214" t="s">
        <v>860</v>
      </c>
      <c r="K477" s="213">
        <f>IF(AND(ISBLANK('A3'!AB24),$L$477&lt;&gt;"Z"),"",'A3'!AB24)</f>
        <v>0</v>
      </c>
      <c r="L477" s="213" t="str">
        <f>IF(ISBLANK('A3'!AC24),"",'A3'!AC24)</f>
        <v/>
      </c>
      <c r="M477" s="133" t="str">
        <f t="shared" si="14"/>
        <v>OK</v>
      </c>
      <c r="N477" s="134"/>
    </row>
    <row r="478" spans="1:14" x14ac:dyDescent="0.25">
      <c r="A478" s="210" t="s">
        <v>796</v>
      </c>
      <c r="B478" s="211" t="s">
        <v>1834</v>
      </c>
      <c r="C478" s="212" t="s">
        <v>168</v>
      </c>
      <c r="D478" s="215" t="s">
        <v>1835</v>
      </c>
      <c r="E478" s="212" t="s">
        <v>860</v>
      </c>
      <c r="F478" s="212" t="s">
        <v>168</v>
      </c>
      <c r="G478" s="215" t="s">
        <v>1256</v>
      </c>
      <c r="H478" s="213">
        <f>IF(OR(EXACT('A3'!V25,'A3'!W25),EXACT('A3'!Y25,'A3'!Z25),AND('A3'!W25="X",'A3'!Z25="X"),OR('A3'!W25="M",'A3'!Z25="M")),"",SUM('A3'!V25,'A3'!Y25))</f>
        <v>0</v>
      </c>
      <c r="I478" s="213" t="str">
        <f>IF(AND(AND('A3'!W25="X",'A3'!Z25="X"),SUM('A3'!V25,'A3'!Y25)=0,ISNUMBER('A3'!AB25)),"",IF(OR('A3'!W25="M",'A3'!Z25="M"),"M",IF(AND('A3'!W25='A3'!Z25,OR('A3'!W25="X",'A3'!W25="W",'A3'!W25="Z")),UPPER('A3'!W25),"")))</f>
        <v/>
      </c>
      <c r="J478" s="214" t="s">
        <v>860</v>
      </c>
      <c r="K478" s="213">
        <f>IF(AND(ISBLANK('A3'!AB25),$L$478&lt;&gt;"Z"),"",'A3'!AB25)</f>
        <v>0</v>
      </c>
      <c r="L478" s="213" t="str">
        <f>IF(ISBLANK('A3'!AC25),"",'A3'!AC25)</f>
        <v/>
      </c>
      <c r="M478" s="133" t="str">
        <f t="shared" si="14"/>
        <v>OK</v>
      </c>
      <c r="N478" s="134"/>
    </row>
    <row r="479" spans="1:14" x14ac:dyDescent="0.25">
      <c r="A479" s="210" t="s">
        <v>796</v>
      </c>
      <c r="B479" s="211" t="s">
        <v>1836</v>
      </c>
      <c r="C479" s="212" t="s">
        <v>168</v>
      </c>
      <c r="D479" s="215" t="s">
        <v>1837</v>
      </c>
      <c r="E479" s="212" t="s">
        <v>860</v>
      </c>
      <c r="F479" s="212" t="s">
        <v>168</v>
      </c>
      <c r="G479" s="215" t="s">
        <v>1258</v>
      </c>
      <c r="H479" s="213">
        <f>IF(OR(EXACT('A3'!V26,'A3'!W26),EXACT('A3'!Y26,'A3'!Z26),AND('A3'!W26="X",'A3'!Z26="X"),OR('A3'!W26="M",'A3'!Z26="M")),"",SUM('A3'!V26,'A3'!Y26))</f>
        <v>0</v>
      </c>
      <c r="I479" s="213" t="str">
        <f>IF(AND(AND('A3'!W26="X",'A3'!Z26="X"),SUM('A3'!V26,'A3'!Y26)=0,ISNUMBER('A3'!AB26)),"",IF(OR('A3'!W26="M",'A3'!Z26="M"),"M",IF(AND('A3'!W26='A3'!Z26,OR('A3'!W26="X",'A3'!W26="W",'A3'!W26="Z")),UPPER('A3'!W26),"")))</f>
        <v/>
      </c>
      <c r="J479" s="214" t="s">
        <v>860</v>
      </c>
      <c r="K479" s="213">
        <f>IF(AND(ISBLANK('A3'!AB26),$L$479&lt;&gt;"Z"),"",'A3'!AB26)</f>
        <v>0</v>
      </c>
      <c r="L479" s="213" t="str">
        <f>IF(ISBLANK('A3'!AC26),"",'A3'!AC26)</f>
        <v/>
      </c>
      <c r="M479" s="133" t="str">
        <f t="shared" si="14"/>
        <v>OK</v>
      </c>
      <c r="N479" s="134"/>
    </row>
    <row r="480" spans="1:14" x14ac:dyDescent="0.25">
      <c r="A480" s="210" t="s">
        <v>796</v>
      </c>
      <c r="B480" s="211" t="s">
        <v>1838</v>
      </c>
      <c r="C480" s="212" t="s">
        <v>168</v>
      </c>
      <c r="D480" s="215" t="s">
        <v>1839</v>
      </c>
      <c r="E480" s="212" t="s">
        <v>860</v>
      </c>
      <c r="F480" s="212" t="s">
        <v>168</v>
      </c>
      <c r="G480" s="215" t="s">
        <v>1260</v>
      </c>
      <c r="H480" s="213">
        <f>IF(OR(EXACT('A3'!V27,'A3'!W27),EXACT('A3'!Y27,'A3'!Z27),AND('A3'!W27="X",'A3'!Z27="X"),OR('A3'!W27="M",'A3'!Z27="M")),"",SUM('A3'!V27,'A3'!Y27))</f>
        <v>0</v>
      </c>
      <c r="I480" s="213" t="str">
        <f>IF(AND(AND('A3'!W27="X",'A3'!Z27="X"),SUM('A3'!V27,'A3'!Y27)=0,ISNUMBER('A3'!AB27)),"",IF(OR('A3'!W27="M",'A3'!Z27="M"),"M",IF(AND('A3'!W27='A3'!Z27,OR('A3'!W27="X",'A3'!W27="W",'A3'!W27="Z")),UPPER('A3'!W27),"")))</f>
        <v/>
      </c>
      <c r="J480" s="214" t="s">
        <v>860</v>
      </c>
      <c r="K480" s="213">
        <f>IF(AND(ISBLANK('A3'!AB27),$L$480&lt;&gt;"Z"),"",'A3'!AB27)</f>
        <v>0</v>
      </c>
      <c r="L480" s="213" t="str">
        <f>IF(ISBLANK('A3'!AC27),"",'A3'!AC27)</f>
        <v/>
      </c>
      <c r="M480" s="133" t="str">
        <f t="shared" si="14"/>
        <v>OK</v>
      </c>
      <c r="N480" s="134"/>
    </row>
    <row r="481" spans="1:14" x14ac:dyDescent="0.25">
      <c r="A481" s="210" t="s">
        <v>796</v>
      </c>
      <c r="B481" s="211" t="s">
        <v>1840</v>
      </c>
      <c r="C481" s="212" t="s">
        <v>168</v>
      </c>
      <c r="D481" s="215" t="s">
        <v>1841</v>
      </c>
      <c r="E481" s="212" t="s">
        <v>860</v>
      </c>
      <c r="F481" s="212" t="s">
        <v>168</v>
      </c>
      <c r="G481" s="215" t="s">
        <v>1262</v>
      </c>
      <c r="H481" s="213">
        <f>IF(OR(EXACT('A3'!V28,'A3'!W28),EXACT('A3'!Y28,'A3'!Z28),AND('A3'!W28="X",'A3'!Z28="X"),OR('A3'!W28="M",'A3'!Z28="M")),"",SUM('A3'!V28,'A3'!Y28))</f>
        <v>0</v>
      </c>
      <c r="I481" s="213" t="str">
        <f>IF(AND(AND('A3'!W28="X",'A3'!Z28="X"),SUM('A3'!V28,'A3'!Y28)=0,ISNUMBER('A3'!AB28)),"",IF(OR('A3'!W28="M",'A3'!Z28="M"),"M",IF(AND('A3'!W28='A3'!Z28,OR('A3'!W28="X",'A3'!W28="W",'A3'!W28="Z")),UPPER('A3'!W28),"")))</f>
        <v/>
      </c>
      <c r="J481" s="214" t="s">
        <v>860</v>
      </c>
      <c r="K481" s="213">
        <f>IF(AND(ISBLANK('A3'!AB28),$L$481&lt;&gt;"Z"),"",'A3'!AB28)</f>
        <v>0</v>
      </c>
      <c r="L481" s="213" t="str">
        <f>IF(ISBLANK('A3'!AC28),"",'A3'!AC28)</f>
        <v/>
      </c>
      <c r="M481" s="133" t="str">
        <f t="shared" si="14"/>
        <v>OK</v>
      </c>
      <c r="N481" s="134"/>
    </row>
    <row r="482" spans="1:14" x14ac:dyDescent="0.25">
      <c r="A482" s="210" t="s">
        <v>796</v>
      </c>
      <c r="B482" s="211" t="s">
        <v>1842</v>
      </c>
      <c r="C482" s="212" t="s">
        <v>168</v>
      </c>
      <c r="D482" s="215" t="s">
        <v>1843</v>
      </c>
      <c r="E482" s="212" t="s">
        <v>860</v>
      </c>
      <c r="F482" s="212" t="s">
        <v>168</v>
      </c>
      <c r="G482" s="215" t="s">
        <v>1264</v>
      </c>
      <c r="H482" s="213">
        <f>IF(OR(EXACT('A3'!V29,'A3'!W29),EXACT('A3'!Y29,'A3'!Z29),AND('A3'!W29="X",'A3'!Z29="X"),OR('A3'!W29="M",'A3'!Z29="M")),"",SUM('A3'!V29,'A3'!Y29))</f>
        <v>0</v>
      </c>
      <c r="I482" s="213" t="str">
        <f>IF(AND(AND('A3'!W29="X",'A3'!Z29="X"),SUM('A3'!V29,'A3'!Y29)=0,ISNUMBER('A3'!AB29)),"",IF(OR('A3'!W29="M",'A3'!Z29="M"),"M",IF(AND('A3'!W29='A3'!Z29,OR('A3'!W29="X",'A3'!W29="W",'A3'!W29="Z")),UPPER('A3'!W29),"")))</f>
        <v/>
      </c>
      <c r="J482" s="214" t="s">
        <v>860</v>
      </c>
      <c r="K482" s="213">
        <f>IF(AND(ISBLANK('A3'!AB29),$L$482&lt;&gt;"Z"),"",'A3'!AB29)</f>
        <v>0</v>
      </c>
      <c r="L482" s="213" t="str">
        <f>IF(ISBLANK('A3'!AC29),"",'A3'!AC29)</f>
        <v/>
      </c>
      <c r="M482" s="133" t="str">
        <f t="shared" si="14"/>
        <v>OK</v>
      </c>
      <c r="N482" s="134"/>
    </row>
    <row r="483" spans="1:14" x14ac:dyDescent="0.25">
      <c r="A483" s="210" t="s">
        <v>796</v>
      </c>
      <c r="B483" s="211" t="s">
        <v>1844</v>
      </c>
      <c r="C483" s="212" t="s">
        <v>168</v>
      </c>
      <c r="D483" s="215" t="s">
        <v>1845</v>
      </c>
      <c r="E483" s="212" t="s">
        <v>860</v>
      </c>
      <c r="F483" s="212" t="s">
        <v>168</v>
      </c>
      <c r="G483" s="215" t="s">
        <v>1266</v>
      </c>
      <c r="H483" s="213">
        <f>IF(OR(EXACT('A3'!V30,'A3'!W30),EXACT('A3'!Y30,'A3'!Z30),AND('A3'!W30="X",'A3'!Z30="X"),OR('A3'!W30="M",'A3'!Z30="M")),"",SUM('A3'!V30,'A3'!Y30))</f>
        <v>0</v>
      </c>
      <c r="I483" s="213" t="str">
        <f>IF(AND(AND('A3'!W30="X",'A3'!Z30="X"),SUM('A3'!V30,'A3'!Y30)=0,ISNUMBER('A3'!AB30)),"",IF(OR('A3'!W30="M",'A3'!Z30="M"),"M",IF(AND('A3'!W30='A3'!Z30,OR('A3'!W30="X",'A3'!W30="W",'A3'!W30="Z")),UPPER('A3'!W30),"")))</f>
        <v/>
      </c>
      <c r="J483" s="214" t="s">
        <v>860</v>
      </c>
      <c r="K483" s="213">
        <f>IF(AND(ISBLANK('A3'!AB30),$L$483&lt;&gt;"Z"),"",'A3'!AB30)</f>
        <v>0</v>
      </c>
      <c r="L483" s="213" t="str">
        <f>IF(ISBLANK('A3'!AC30),"",'A3'!AC30)</f>
        <v/>
      </c>
      <c r="M483" s="133" t="str">
        <f t="shared" si="14"/>
        <v>OK</v>
      </c>
      <c r="N483" s="134"/>
    </row>
    <row r="484" spans="1:14" x14ac:dyDescent="0.25">
      <c r="A484" s="210" t="s">
        <v>796</v>
      </c>
      <c r="B484" s="211" t="s">
        <v>1846</v>
      </c>
      <c r="C484" s="212" t="s">
        <v>168</v>
      </c>
      <c r="D484" s="215" t="s">
        <v>1847</v>
      </c>
      <c r="E484" s="212" t="s">
        <v>860</v>
      </c>
      <c r="F484" s="212" t="s">
        <v>168</v>
      </c>
      <c r="G484" s="215" t="s">
        <v>1268</v>
      </c>
      <c r="H484" s="213">
        <f>IF(OR(EXACT('A3'!V31,'A3'!W31),EXACT('A3'!Y31,'A3'!Z31),AND('A3'!W31="X",'A3'!Z31="X"),OR('A3'!W31="M",'A3'!Z31="M")),"",SUM('A3'!V31,'A3'!Y31))</f>
        <v>0</v>
      </c>
      <c r="I484" s="213" t="str">
        <f>IF(AND(AND('A3'!W31="X",'A3'!Z31="X"),SUM('A3'!V31,'A3'!Y31)=0,ISNUMBER('A3'!AB31)),"",IF(OR('A3'!W31="M",'A3'!Z31="M"),"M",IF(AND('A3'!W31='A3'!Z31,OR('A3'!W31="X",'A3'!W31="W",'A3'!W31="Z")),UPPER('A3'!W31),"")))</f>
        <v/>
      </c>
      <c r="J484" s="214" t="s">
        <v>860</v>
      </c>
      <c r="K484" s="213">
        <f>IF(AND(ISBLANK('A3'!AB31),$L$484&lt;&gt;"Z"),"",'A3'!AB31)</f>
        <v>0</v>
      </c>
      <c r="L484" s="213" t="str">
        <f>IF(ISBLANK('A3'!AC31),"",'A3'!AC31)</f>
        <v/>
      </c>
      <c r="M484" s="133" t="str">
        <f t="shared" si="14"/>
        <v>OK</v>
      </c>
      <c r="N484" s="134"/>
    </row>
    <row r="485" spans="1:14" x14ac:dyDescent="0.25">
      <c r="A485" s="210" t="s">
        <v>796</v>
      </c>
      <c r="B485" s="211" t="s">
        <v>1848</v>
      </c>
      <c r="C485" s="212" t="s">
        <v>168</v>
      </c>
      <c r="D485" s="215" t="s">
        <v>1849</v>
      </c>
      <c r="E485" s="212" t="s">
        <v>860</v>
      </c>
      <c r="F485" s="212" t="s">
        <v>168</v>
      </c>
      <c r="G485" s="215" t="s">
        <v>1013</v>
      </c>
      <c r="H485" s="213">
        <f>IF(OR(EXACT('A3'!V32,'A3'!W32),EXACT('A3'!Y32,'A3'!Z32),AND('A3'!W32="X",'A3'!Z32="X"),OR('A3'!W32="M",'A3'!Z32="M")),"",SUM('A3'!V32,'A3'!Y32))</f>
        <v>0</v>
      </c>
      <c r="I485" s="213" t="str">
        <f>IF(AND(AND('A3'!W32="X",'A3'!Z32="X"),SUM('A3'!V32,'A3'!Y32)=0,ISNUMBER('A3'!AB32)),"",IF(OR('A3'!W32="M",'A3'!Z32="M"),"M",IF(AND('A3'!W32='A3'!Z32,OR('A3'!W32="X",'A3'!W32="W",'A3'!W32="Z")),UPPER('A3'!W32),"")))</f>
        <v/>
      </c>
      <c r="J485" s="214" t="s">
        <v>860</v>
      </c>
      <c r="K485" s="213">
        <f>IF(AND(ISBLANK('A3'!AB32),$L$485&lt;&gt;"Z"),"",'A3'!AB32)</f>
        <v>0</v>
      </c>
      <c r="L485" s="213" t="str">
        <f>IF(ISBLANK('A3'!AC32),"",'A3'!AC32)</f>
        <v/>
      </c>
      <c r="M485" s="133" t="str">
        <f t="shared" si="14"/>
        <v>OK</v>
      </c>
      <c r="N485" s="134"/>
    </row>
    <row r="486" spans="1:14" x14ac:dyDescent="0.25">
      <c r="A486" s="210" t="s">
        <v>796</v>
      </c>
      <c r="B486" s="211" t="s">
        <v>1850</v>
      </c>
      <c r="C486" s="212" t="s">
        <v>168</v>
      </c>
      <c r="D486" s="215" t="s">
        <v>1851</v>
      </c>
      <c r="E486" s="212" t="s">
        <v>860</v>
      </c>
      <c r="F486" s="212" t="s">
        <v>168</v>
      </c>
      <c r="G486" s="215" t="s">
        <v>1012</v>
      </c>
      <c r="H486" s="213">
        <f>IF(OR(EXACT('A3'!V33,'A3'!W33),EXACT('A3'!Y33,'A3'!Z33),AND('A3'!W33="X",'A3'!Z33="X"),OR('A3'!W33="M",'A3'!Z33="M")),"",SUM('A3'!V33,'A3'!Y33))</f>
        <v>0</v>
      </c>
      <c r="I486" s="213" t="str">
        <f>IF(AND(AND('A3'!W33="X",'A3'!Z33="X"),SUM('A3'!V33,'A3'!Y33)=0,ISNUMBER('A3'!AB33)),"",IF(OR('A3'!W33="M",'A3'!Z33="M"),"M",IF(AND('A3'!W33='A3'!Z33,OR('A3'!W33="X",'A3'!W33="W",'A3'!W33="Z")),UPPER('A3'!W33),"")))</f>
        <v/>
      </c>
      <c r="J486" s="214" t="s">
        <v>860</v>
      </c>
      <c r="K486" s="213">
        <f>IF(AND(ISBLANK('A3'!AB33),$L$486&lt;&gt;"Z"),"",'A3'!AB33)</f>
        <v>0</v>
      </c>
      <c r="L486" s="213" t="str">
        <f>IF(ISBLANK('A3'!AC33),"",'A3'!AC33)</f>
        <v/>
      </c>
      <c r="M486" s="133" t="str">
        <f t="shared" si="14"/>
        <v>OK</v>
      </c>
      <c r="N486" s="134"/>
    </row>
    <row r="487" spans="1:14" x14ac:dyDescent="0.25">
      <c r="A487" s="210" t="s">
        <v>796</v>
      </c>
      <c r="B487" s="211" t="s">
        <v>1852</v>
      </c>
      <c r="C487" s="212" t="s">
        <v>168</v>
      </c>
      <c r="D487" s="215" t="s">
        <v>1853</v>
      </c>
      <c r="E487" s="212" t="s">
        <v>860</v>
      </c>
      <c r="F487" s="212" t="s">
        <v>168</v>
      </c>
      <c r="G487" s="215" t="s">
        <v>1854</v>
      </c>
      <c r="H487" s="213">
        <f>IF(OR(EXACT('A3'!V34,'A3'!W34),EXACT('A3'!Y34,'A3'!Z34),AND('A3'!W34="X",'A3'!Z34="X"),OR('A3'!W34="M",'A3'!Z34="M")),"",SUM('A3'!V34,'A3'!Y34))</f>
        <v>0</v>
      </c>
      <c r="I487" s="213" t="str">
        <f>IF(AND(AND('A3'!W34="X",'A3'!Z34="X"),SUM('A3'!V34,'A3'!Y34)=0,ISNUMBER('A3'!AB34)),"",IF(OR('A3'!W34="M",'A3'!Z34="M"),"M",IF(AND('A3'!W34='A3'!Z34,OR('A3'!W34="X",'A3'!W34="W",'A3'!W34="Z")),UPPER('A3'!W34),"")))</f>
        <v/>
      </c>
      <c r="J487" s="214" t="s">
        <v>860</v>
      </c>
      <c r="K487" s="213">
        <f>IF(AND(ISBLANK('A3'!AB34),$L$487&lt;&gt;"Z"),"",'A3'!AB34)</f>
        <v>0</v>
      </c>
      <c r="L487" s="213" t="str">
        <f>IF(ISBLANK('A3'!AC34),"",'A3'!AC34)</f>
        <v/>
      </c>
      <c r="M487" s="133" t="str">
        <f t="shared" si="14"/>
        <v>OK</v>
      </c>
      <c r="N487" s="134"/>
    </row>
    <row r="488" spans="1:14" x14ac:dyDescent="0.25">
      <c r="A488" s="210" t="s">
        <v>796</v>
      </c>
      <c r="B488" s="211" t="s">
        <v>1855</v>
      </c>
      <c r="C488" s="212" t="s">
        <v>168</v>
      </c>
      <c r="D488" s="215" t="s">
        <v>1856</v>
      </c>
      <c r="E488" s="212" t="s">
        <v>860</v>
      </c>
      <c r="F488" s="212" t="s">
        <v>168</v>
      </c>
      <c r="G488" s="215" t="s">
        <v>1857</v>
      </c>
      <c r="H488" s="213">
        <f>IF(OR(EXACT('A3'!V35,'A3'!W35),EXACT('A3'!Y35,'A3'!Z35),AND('A3'!W35="X",'A3'!Z35="X"),OR('A3'!W35="M",'A3'!Z35="M")),"",SUM('A3'!V35,'A3'!Y35))</f>
        <v>0</v>
      </c>
      <c r="I488" s="213" t="str">
        <f>IF(AND(AND('A3'!W35="X",'A3'!Z35="X"),SUM('A3'!V35,'A3'!Y35)=0,ISNUMBER('A3'!AB35)),"",IF(OR('A3'!W35="M",'A3'!Z35="M"),"M",IF(AND('A3'!W35='A3'!Z35,OR('A3'!W35="X",'A3'!W35="W",'A3'!W35="Z")),UPPER('A3'!W35),"")))</f>
        <v/>
      </c>
      <c r="J488" s="214" t="s">
        <v>860</v>
      </c>
      <c r="K488" s="213">
        <f>IF(AND(ISBLANK('A3'!AB35),$L$488&lt;&gt;"Z"),"",'A3'!AB35)</f>
        <v>0</v>
      </c>
      <c r="L488" s="213" t="str">
        <f>IF(ISBLANK('A3'!AC35),"",'A3'!AC35)</f>
        <v/>
      </c>
      <c r="M488" s="133" t="str">
        <f t="shared" si="14"/>
        <v>OK</v>
      </c>
      <c r="N488" s="134"/>
    </row>
    <row r="489" spans="1:14" x14ac:dyDescent="0.25">
      <c r="A489" s="210" t="s">
        <v>796</v>
      </c>
      <c r="B489" s="211" t="s">
        <v>1858</v>
      </c>
      <c r="C489" s="212" t="s">
        <v>168</v>
      </c>
      <c r="D489" s="215" t="s">
        <v>1859</v>
      </c>
      <c r="E489" s="212" t="s">
        <v>860</v>
      </c>
      <c r="F489" s="212" t="s">
        <v>168</v>
      </c>
      <c r="G489" s="215" t="s">
        <v>1860</v>
      </c>
      <c r="H489" s="213">
        <f>IF(OR(EXACT('A3'!V36,'A3'!W36),EXACT('A3'!Y36,'A3'!Z36),AND('A3'!W36="X",'A3'!Z36="X"),OR('A3'!W36="M",'A3'!Z36="M")),"",SUM('A3'!V36,'A3'!Y36))</f>
        <v>0</v>
      </c>
      <c r="I489" s="213" t="str">
        <f>IF(AND(AND('A3'!W36="X",'A3'!Z36="X"),SUM('A3'!V36,'A3'!Y36)=0,ISNUMBER('A3'!AB36)),"",IF(OR('A3'!W36="M",'A3'!Z36="M"),"M",IF(AND('A3'!W36='A3'!Z36,OR('A3'!W36="X",'A3'!W36="W",'A3'!W36="Z")),UPPER('A3'!W36),"")))</f>
        <v/>
      </c>
      <c r="J489" s="214" t="s">
        <v>860</v>
      </c>
      <c r="K489" s="213">
        <f>IF(AND(ISBLANK('A3'!AB36),$L$489&lt;&gt;"Z"),"",'A3'!AB36)</f>
        <v>0</v>
      </c>
      <c r="L489" s="213" t="str">
        <f>IF(ISBLANK('A3'!AC36),"",'A3'!AC36)</f>
        <v/>
      </c>
      <c r="M489" s="133" t="str">
        <f t="shared" si="14"/>
        <v>OK</v>
      </c>
      <c r="N489" s="134"/>
    </row>
    <row r="490" spans="1:14" x14ac:dyDescent="0.25">
      <c r="A490" s="210" t="s">
        <v>796</v>
      </c>
      <c r="B490" s="211" t="s">
        <v>1861</v>
      </c>
      <c r="C490" s="212" t="s">
        <v>168</v>
      </c>
      <c r="D490" s="215" t="s">
        <v>1862</v>
      </c>
      <c r="E490" s="212" t="s">
        <v>860</v>
      </c>
      <c r="F490" s="212" t="s">
        <v>168</v>
      </c>
      <c r="G490" s="215" t="s">
        <v>1863</v>
      </c>
      <c r="H490" s="213">
        <f>IF(OR(EXACT('A3'!V37,'A3'!W37),EXACT('A3'!Y37,'A3'!Z37),AND('A3'!W37="X",'A3'!Z37="X"),OR('A3'!W37="M",'A3'!Z37="M")),"",SUM('A3'!V37,'A3'!Y37))</f>
        <v>0</v>
      </c>
      <c r="I490" s="213" t="str">
        <f>IF(AND(AND('A3'!W37="X",'A3'!Z37="X"),SUM('A3'!V37,'A3'!Y37)=0,ISNUMBER('A3'!AB37)),"",IF(OR('A3'!W37="M",'A3'!Z37="M"),"M",IF(AND('A3'!W37='A3'!Z37,OR('A3'!W37="X",'A3'!W37="W",'A3'!W37="Z")),UPPER('A3'!W37),"")))</f>
        <v/>
      </c>
      <c r="J490" s="214" t="s">
        <v>860</v>
      </c>
      <c r="K490" s="213">
        <f>IF(AND(ISBLANK('A3'!AB37),$L$490&lt;&gt;"Z"),"",'A3'!AB37)</f>
        <v>0</v>
      </c>
      <c r="L490" s="213" t="str">
        <f>IF(ISBLANK('A3'!AC37),"",'A3'!AC37)</f>
        <v/>
      </c>
      <c r="M490" s="133" t="str">
        <f t="shared" si="14"/>
        <v>OK</v>
      </c>
      <c r="N490" s="134"/>
    </row>
    <row r="491" spans="1:14" x14ac:dyDescent="0.25">
      <c r="A491" s="210" t="s">
        <v>796</v>
      </c>
      <c r="B491" s="211" t="s">
        <v>1864</v>
      </c>
      <c r="C491" s="212" t="s">
        <v>168</v>
      </c>
      <c r="D491" s="215" t="s">
        <v>1865</v>
      </c>
      <c r="E491" s="212" t="s">
        <v>860</v>
      </c>
      <c r="F491" s="212" t="s">
        <v>168</v>
      </c>
      <c r="G491" s="215" t="s">
        <v>940</v>
      </c>
      <c r="H491" s="213">
        <f>IF(OR(EXACT('A3'!V38,'A3'!W38),EXACT('A3'!Y38,'A3'!Z38),AND('A3'!W38="X",'A3'!Z38="X"),OR('A3'!W38="M",'A3'!Z38="M")),"",SUM('A3'!V38,'A3'!Y38))</f>
        <v>0</v>
      </c>
      <c r="I491" s="213" t="str">
        <f>IF(AND(AND('A3'!W38="X",'A3'!Z38="X"),SUM('A3'!V38,'A3'!Y38)=0,ISNUMBER('A3'!AB38)),"",IF(OR('A3'!W38="M",'A3'!Z38="M"),"M",IF(AND('A3'!W38='A3'!Z38,OR('A3'!W38="X",'A3'!W38="W",'A3'!W38="Z")),UPPER('A3'!W38),"")))</f>
        <v/>
      </c>
      <c r="J491" s="214" t="s">
        <v>860</v>
      </c>
      <c r="K491" s="213">
        <f>IF(AND(ISBLANK('A3'!AB38),$L$491&lt;&gt;"Z"),"",'A3'!AB38)</f>
        <v>0</v>
      </c>
      <c r="L491" s="213" t="str">
        <f>IF(ISBLANK('A3'!AC38),"",'A3'!AC38)</f>
        <v/>
      </c>
      <c r="M491" s="133" t="str">
        <f t="shared" si="14"/>
        <v>OK</v>
      </c>
      <c r="N491" s="134"/>
    </row>
    <row r="492" spans="1:14" x14ac:dyDescent="0.25">
      <c r="A492" s="210" t="s">
        <v>796</v>
      </c>
      <c r="B492" s="211" t="s">
        <v>1866</v>
      </c>
      <c r="C492" s="212" t="s">
        <v>168</v>
      </c>
      <c r="D492" s="215" t="s">
        <v>1867</v>
      </c>
      <c r="E492" s="212" t="s">
        <v>860</v>
      </c>
      <c r="F492" s="212" t="s">
        <v>168</v>
      </c>
      <c r="G492" s="215" t="s">
        <v>939</v>
      </c>
      <c r="H492" s="213">
        <f>IF(OR(EXACT('A3'!V39,'A3'!W39),EXACT('A3'!Y39,'A3'!Z39),AND('A3'!W39="X",'A3'!Z39="X"),OR('A3'!W39="M",'A3'!Z39="M")),"",SUM('A3'!V39,'A3'!Y39))</f>
        <v>0</v>
      </c>
      <c r="I492" s="213" t="str">
        <f>IF(AND(AND('A3'!W39="X",'A3'!Z39="X"),SUM('A3'!V39,'A3'!Y39)=0,ISNUMBER('A3'!AB39)),"",IF(OR('A3'!W39="M",'A3'!Z39="M"),"M",IF(AND('A3'!W39='A3'!Z39,OR('A3'!W39="X",'A3'!W39="W",'A3'!W39="Z")),UPPER('A3'!W39),"")))</f>
        <v/>
      </c>
      <c r="J492" s="214" t="s">
        <v>860</v>
      </c>
      <c r="K492" s="213">
        <f>IF(AND(ISBLANK('A3'!AB39),$L$492&lt;&gt;"Z"),"",'A3'!AB39)</f>
        <v>0</v>
      </c>
      <c r="L492" s="213" t="str">
        <f>IF(ISBLANK('A3'!AC39),"",'A3'!AC39)</f>
        <v/>
      </c>
      <c r="M492" s="133" t="str">
        <f t="shared" si="14"/>
        <v>OK</v>
      </c>
      <c r="N492" s="134"/>
    </row>
    <row r="493" spans="1:14" x14ac:dyDescent="0.25">
      <c r="A493" s="210" t="s">
        <v>796</v>
      </c>
      <c r="B493" s="211" t="s">
        <v>1868</v>
      </c>
      <c r="C493" s="212" t="s">
        <v>168</v>
      </c>
      <c r="D493" s="215" t="s">
        <v>1869</v>
      </c>
      <c r="E493" s="212" t="s">
        <v>860</v>
      </c>
      <c r="F493" s="212" t="s">
        <v>168</v>
      </c>
      <c r="G493" s="215" t="s">
        <v>1870</v>
      </c>
      <c r="H493" s="213">
        <f>IF(OR(EXACT('A3'!V40,'A3'!W40),EXACT('A3'!Y40,'A3'!Z40),AND('A3'!W40="X",'A3'!Z40="X"),OR('A3'!W40="M",'A3'!Z40="M")),"",SUM('A3'!V40,'A3'!Y40))</f>
        <v>0</v>
      </c>
      <c r="I493" s="213" t="str">
        <f>IF(AND(AND('A3'!W40="X",'A3'!Z40="X"),SUM('A3'!V40,'A3'!Y40)=0,ISNUMBER('A3'!AB40)),"",IF(OR('A3'!W40="M",'A3'!Z40="M"),"M",IF(AND('A3'!W40='A3'!Z40,OR('A3'!W40="X",'A3'!W40="W",'A3'!W40="Z")),UPPER('A3'!W40),"")))</f>
        <v/>
      </c>
      <c r="J493" s="214" t="s">
        <v>860</v>
      </c>
      <c r="K493" s="213">
        <f>IF(AND(ISBLANK('A3'!AB40),$L$493&lt;&gt;"Z"),"",'A3'!AB40)</f>
        <v>0</v>
      </c>
      <c r="L493" s="213" t="str">
        <f>IF(ISBLANK('A3'!AC40),"",'A3'!AC40)</f>
        <v/>
      </c>
      <c r="M493" s="133" t="str">
        <f t="shared" si="14"/>
        <v>OK</v>
      </c>
      <c r="N493" s="134"/>
    </row>
    <row r="494" spans="1:14" x14ac:dyDescent="0.25">
      <c r="A494" s="210" t="s">
        <v>796</v>
      </c>
      <c r="B494" s="211" t="s">
        <v>1871</v>
      </c>
      <c r="C494" s="212" t="s">
        <v>168</v>
      </c>
      <c r="D494" s="215" t="s">
        <v>1872</v>
      </c>
      <c r="E494" s="212" t="s">
        <v>860</v>
      </c>
      <c r="F494" s="212" t="s">
        <v>168</v>
      </c>
      <c r="G494" s="215" t="s">
        <v>840</v>
      </c>
      <c r="H494" s="213">
        <f>IF(OR(SUMPRODUCT(--('A3'!AB14:'A3'!AB40=""),--('A3'!AC14:'A3'!AC40=""))&gt;0,COUNTIF('A3'!AC14:'A3'!AC40,"M")&gt;0,COUNTIF('A3'!AC14:'A3'!AC40,"X")=27),"",SUM('A3'!AB14:'A3'!AB40))</f>
        <v>0</v>
      </c>
      <c r="I494" s="213" t="str">
        <f>IF(AND(COUNTIF('A3'!AC14:'A3'!AC40,"X")=27,SUM('A3'!AB14:'A3'!AB40)=0,ISNUMBER('A3'!AB41)),"",IF(COUNTIF('A3'!AC14:'A3'!AC40,"M")&gt;0,"M",IF(AND(COUNTIF('A3'!AC14:'A3'!AC40,'A3'!AC14)=27,OR('A3'!AC14="X",'A3'!AC14="W",'A3'!AC14="Z")),UPPER('A3'!AC14),"")))</f>
        <v/>
      </c>
      <c r="J494" s="214" t="s">
        <v>860</v>
      </c>
      <c r="K494" s="213">
        <f>IF(AND(ISBLANK('A3'!AB41),$L$494&lt;&gt;"Z"),"",'A3'!AB41)</f>
        <v>0</v>
      </c>
      <c r="L494" s="213" t="str">
        <f>IF(ISBLANK('A3'!AC41),"",'A3'!AC41)</f>
        <v/>
      </c>
      <c r="M494" s="133" t="str">
        <f t="shared" si="14"/>
        <v>OK</v>
      </c>
      <c r="N494" s="134"/>
    </row>
    <row r="495" spans="1:14" x14ac:dyDescent="0.25">
      <c r="A495" s="210" t="s">
        <v>796</v>
      </c>
      <c r="B495" s="211" t="s">
        <v>1873</v>
      </c>
      <c r="C495" s="212" t="s">
        <v>168</v>
      </c>
      <c r="D495" s="215" t="s">
        <v>1874</v>
      </c>
      <c r="E495" s="212" t="s">
        <v>860</v>
      </c>
      <c r="F495" s="212" t="s">
        <v>168</v>
      </c>
      <c r="G495" s="215" t="s">
        <v>1875</v>
      </c>
      <c r="H495" s="213">
        <f>IF(OR(EXACT('A3'!V43,'A3'!W43),EXACT('A3'!Y43,'A3'!Z43),AND('A3'!W43="X",'A3'!Z43="X"),OR('A3'!W43="M",'A3'!Z43="M")),"",SUM('A3'!V43,'A3'!Y43))</f>
        <v>0</v>
      </c>
      <c r="I495" s="213" t="str">
        <f>IF(AND(AND('A3'!W43="X",'A3'!Z43="X"),SUM('A3'!V43,'A3'!Y43)=0,ISNUMBER('A3'!AB43)),"",IF(OR('A3'!W43="M",'A3'!Z43="M"),"M",IF(AND('A3'!W43='A3'!Z43,OR('A3'!W43="X",'A3'!W43="W",'A3'!W43="Z")),UPPER('A3'!W43),"")))</f>
        <v/>
      </c>
      <c r="J495" s="214" t="s">
        <v>860</v>
      </c>
      <c r="K495" s="213">
        <f>IF(AND(ISBLANK('A3'!AB43),$L$495&lt;&gt;"Z"),"",'A3'!AB43)</f>
        <v>0</v>
      </c>
      <c r="L495" s="213" t="str">
        <f>IF(ISBLANK('A3'!AC43),"",'A3'!AC43)</f>
        <v/>
      </c>
      <c r="M495" s="133" t="str">
        <f t="shared" si="14"/>
        <v>OK</v>
      </c>
      <c r="N495" s="134"/>
    </row>
    <row r="496" spans="1:14" x14ac:dyDescent="0.25">
      <c r="A496" s="210" t="s">
        <v>796</v>
      </c>
      <c r="B496" s="211" t="s">
        <v>1876</v>
      </c>
      <c r="C496" s="212" t="s">
        <v>168</v>
      </c>
      <c r="D496" s="215" t="s">
        <v>1877</v>
      </c>
      <c r="E496" s="212" t="s">
        <v>860</v>
      </c>
      <c r="F496" s="212" t="s">
        <v>168</v>
      </c>
      <c r="G496" s="215" t="s">
        <v>1878</v>
      </c>
      <c r="H496" s="213">
        <f>IF(OR(EXACT('A3'!V44,'A3'!W44),EXACT('A3'!Y44,'A3'!Z44),AND('A3'!W44="X",'A3'!Z44="X"),OR('A3'!W44="M",'A3'!Z44="M")),"",SUM('A3'!V44,'A3'!Y44))</f>
        <v>0</v>
      </c>
      <c r="I496" s="213" t="str">
        <f>IF(AND(AND('A3'!W44="X",'A3'!Z44="X"),SUM('A3'!V44,'A3'!Y44)=0,ISNUMBER('A3'!AB44)),"",IF(OR('A3'!W44="M",'A3'!Z44="M"),"M",IF(AND('A3'!W44='A3'!Z44,OR('A3'!W44="X",'A3'!W44="W",'A3'!W44="Z")),UPPER('A3'!W44),"")))</f>
        <v/>
      </c>
      <c r="J496" s="214" t="s">
        <v>860</v>
      </c>
      <c r="K496" s="213">
        <f>IF(AND(ISBLANK('A3'!AB44),$L$496&lt;&gt;"Z"),"",'A3'!AB44)</f>
        <v>0</v>
      </c>
      <c r="L496" s="213" t="str">
        <f>IF(ISBLANK('A3'!AC44),"",'A3'!AC44)</f>
        <v/>
      </c>
      <c r="M496" s="133" t="str">
        <f t="shared" si="14"/>
        <v>OK</v>
      </c>
      <c r="N496" s="134"/>
    </row>
    <row r="497" spans="1:14" x14ac:dyDescent="0.25">
      <c r="A497" s="210" t="s">
        <v>796</v>
      </c>
      <c r="B497" s="211" t="s">
        <v>1879</v>
      </c>
      <c r="C497" s="212" t="s">
        <v>168</v>
      </c>
      <c r="D497" s="215" t="s">
        <v>1880</v>
      </c>
      <c r="E497" s="212" t="s">
        <v>860</v>
      </c>
      <c r="F497" s="212" t="s">
        <v>168</v>
      </c>
      <c r="G497" s="215" t="s">
        <v>1881</v>
      </c>
      <c r="H497" s="213">
        <f>IF(OR(EXACT('A3'!V45,'A3'!W45),EXACT('A3'!Y45,'A3'!Z45),AND('A3'!W45="X",'A3'!Z45="X"),OR('A3'!W45="M",'A3'!Z45="M")),"",SUM('A3'!V45,'A3'!Y45))</f>
        <v>0</v>
      </c>
      <c r="I497" s="213" t="str">
        <f>IF(AND(AND('A3'!W45="X",'A3'!Z45="X"),SUM('A3'!V45,'A3'!Y45)=0,ISNUMBER('A3'!AB45)),"",IF(OR('A3'!W45="M",'A3'!Z45="M"),"M",IF(AND('A3'!W45='A3'!Z45,OR('A3'!W45="X",'A3'!W45="W",'A3'!W45="Z")),UPPER('A3'!W45),"")))</f>
        <v/>
      </c>
      <c r="J497" s="214" t="s">
        <v>860</v>
      </c>
      <c r="K497" s="213">
        <f>IF(AND(ISBLANK('A3'!AB45),$L$497&lt;&gt;"Z"),"",'A3'!AB45)</f>
        <v>0</v>
      </c>
      <c r="L497" s="213" t="str">
        <f>IF(ISBLANK('A3'!AC45),"",'A3'!AC45)</f>
        <v/>
      </c>
      <c r="M497" s="133" t="str">
        <f t="shared" si="14"/>
        <v>OK</v>
      </c>
      <c r="N497" s="134"/>
    </row>
    <row r="498" spans="1:14" x14ac:dyDescent="0.25">
      <c r="A498" s="210" t="s">
        <v>796</v>
      </c>
      <c r="B498" s="211" t="s">
        <v>1882</v>
      </c>
      <c r="C498" s="212" t="s">
        <v>168</v>
      </c>
      <c r="D498" s="215" t="s">
        <v>1883</v>
      </c>
      <c r="E498" s="212" t="s">
        <v>860</v>
      </c>
      <c r="F498" s="212" t="s">
        <v>168</v>
      </c>
      <c r="G498" s="215" t="s">
        <v>1884</v>
      </c>
      <c r="H498" s="213">
        <f>IF(OR(EXACT('A3'!V46,'A3'!W46),EXACT('A3'!Y46,'A3'!Z46),AND('A3'!W46="X",'A3'!Z46="X"),OR('A3'!W46="M",'A3'!Z46="M")),"",SUM('A3'!V46,'A3'!Y46))</f>
        <v>0</v>
      </c>
      <c r="I498" s="213" t="str">
        <f>IF(AND(AND('A3'!W46="X",'A3'!Z46="X"),SUM('A3'!V46,'A3'!Y46)=0,ISNUMBER('A3'!AB46)),"",IF(OR('A3'!W46="M",'A3'!Z46="M"),"M",IF(AND('A3'!W46='A3'!Z46,OR('A3'!W46="X",'A3'!W46="W",'A3'!W46="Z")),UPPER('A3'!W46),"")))</f>
        <v/>
      </c>
      <c r="J498" s="214" t="s">
        <v>860</v>
      </c>
      <c r="K498" s="213">
        <f>IF(AND(ISBLANK('A3'!AB46),$L$498&lt;&gt;"Z"),"",'A3'!AB46)</f>
        <v>0</v>
      </c>
      <c r="L498" s="213" t="str">
        <f>IF(ISBLANK('A3'!AC46),"",'A3'!AC46)</f>
        <v/>
      </c>
      <c r="M498" s="133" t="str">
        <f t="shared" si="14"/>
        <v>OK</v>
      </c>
      <c r="N498" s="134"/>
    </row>
    <row r="499" spans="1:14" x14ac:dyDescent="0.25">
      <c r="A499" s="210" t="s">
        <v>796</v>
      </c>
      <c r="B499" s="211" t="s">
        <v>1885</v>
      </c>
      <c r="C499" s="212" t="s">
        <v>168</v>
      </c>
      <c r="D499" s="215" t="s">
        <v>1886</v>
      </c>
      <c r="E499" s="212" t="s">
        <v>860</v>
      </c>
      <c r="F499" s="212" t="s">
        <v>168</v>
      </c>
      <c r="G499" s="215" t="s">
        <v>1887</v>
      </c>
      <c r="H499" s="213">
        <f>IF(OR(EXACT('A3'!V47,'A3'!W47),EXACT('A3'!Y47,'A3'!Z47),AND('A3'!W47="X",'A3'!Z47="X"),OR('A3'!W47="M",'A3'!Z47="M")),"",SUM('A3'!V47,'A3'!Y47))</f>
        <v>0</v>
      </c>
      <c r="I499" s="213" t="str">
        <f>IF(AND(AND('A3'!W47="X",'A3'!Z47="X"),SUM('A3'!V47,'A3'!Y47)=0,ISNUMBER('A3'!AB47)),"",IF(OR('A3'!W47="M",'A3'!Z47="M"),"M",IF(AND('A3'!W47='A3'!Z47,OR('A3'!W47="X",'A3'!W47="W",'A3'!W47="Z")),UPPER('A3'!W47),"")))</f>
        <v/>
      </c>
      <c r="J499" s="214" t="s">
        <v>860</v>
      </c>
      <c r="K499" s="213">
        <f>IF(AND(ISBLANK('A3'!AB47),$L$499&lt;&gt;"Z"),"",'A3'!AB47)</f>
        <v>0</v>
      </c>
      <c r="L499" s="213" t="str">
        <f>IF(ISBLANK('A3'!AC47),"",'A3'!AC47)</f>
        <v/>
      </c>
      <c r="M499" s="133" t="str">
        <f t="shared" si="14"/>
        <v>OK</v>
      </c>
      <c r="N499" s="134"/>
    </row>
    <row r="500" spans="1:14" x14ac:dyDescent="0.25">
      <c r="A500" s="210" t="s">
        <v>796</v>
      </c>
      <c r="B500" s="211" t="s">
        <v>1888</v>
      </c>
      <c r="C500" s="212" t="s">
        <v>168</v>
      </c>
      <c r="D500" s="215" t="s">
        <v>1889</v>
      </c>
      <c r="E500" s="212" t="s">
        <v>860</v>
      </c>
      <c r="F500" s="212" t="s">
        <v>168</v>
      </c>
      <c r="G500" s="215" t="s">
        <v>1890</v>
      </c>
      <c r="H500" s="213">
        <f>IF(OR(EXACT('A3'!V48,'A3'!W48),EXACT('A3'!Y48,'A3'!Z48),AND('A3'!W48="X",'A3'!Z48="X"),OR('A3'!W48="M",'A3'!Z48="M")),"",SUM('A3'!V48,'A3'!Y48))</f>
        <v>0</v>
      </c>
      <c r="I500" s="213" t="str">
        <f>IF(AND(AND('A3'!W48="X",'A3'!Z48="X"),SUM('A3'!V48,'A3'!Y48)=0,ISNUMBER('A3'!AB48)),"",IF(OR('A3'!W48="M",'A3'!Z48="M"),"M",IF(AND('A3'!W48='A3'!Z48,OR('A3'!W48="X",'A3'!W48="W",'A3'!W48="Z")),UPPER('A3'!W48),"")))</f>
        <v/>
      </c>
      <c r="J500" s="214" t="s">
        <v>860</v>
      </c>
      <c r="K500" s="213">
        <f>IF(AND(ISBLANK('A3'!AB48),$L$500&lt;&gt;"Z"),"",'A3'!AB48)</f>
        <v>0</v>
      </c>
      <c r="L500" s="213" t="str">
        <f>IF(ISBLANK('A3'!AC48),"",'A3'!AC48)</f>
        <v/>
      </c>
      <c r="M500" s="133" t="str">
        <f t="shared" si="14"/>
        <v>OK</v>
      </c>
      <c r="N500" s="134"/>
    </row>
    <row r="501" spans="1:14" x14ac:dyDescent="0.25">
      <c r="A501" s="210" t="s">
        <v>796</v>
      </c>
      <c r="B501" s="211" t="s">
        <v>1891</v>
      </c>
      <c r="C501" s="212" t="s">
        <v>168</v>
      </c>
      <c r="D501" s="215" t="s">
        <v>1892</v>
      </c>
      <c r="E501" s="212" t="s">
        <v>860</v>
      </c>
      <c r="F501" s="212" t="s">
        <v>168</v>
      </c>
      <c r="G501" s="215" t="s">
        <v>1893</v>
      </c>
      <c r="H501" s="213">
        <f>IF(OR(EXACT('A3'!V49,'A3'!W49),EXACT('A3'!Y49,'A3'!Z49),AND('A3'!W49="X",'A3'!Z49="X"),OR('A3'!W49="M",'A3'!Z49="M")),"",SUM('A3'!V49,'A3'!Y49))</f>
        <v>0</v>
      </c>
      <c r="I501" s="213" t="str">
        <f>IF(AND(AND('A3'!W49="X",'A3'!Z49="X"),SUM('A3'!V49,'A3'!Y49)=0,ISNUMBER('A3'!AB49)),"",IF(OR('A3'!W49="M",'A3'!Z49="M"),"M",IF(AND('A3'!W49='A3'!Z49,OR('A3'!W49="X",'A3'!W49="W",'A3'!W49="Z")),UPPER('A3'!W49),"")))</f>
        <v/>
      </c>
      <c r="J501" s="214" t="s">
        <v>860</v>
      </c>
      <c r="K501" s="213">
        <f>IF(AND(ISBLANK('A3'!AB49),$L$501&lt;&gt;"Z"),"",'A3'!AB49)</f>
        <v>0</v>
      </c>
      <c r="L501" s="213" t="str">
        <f>IF(ISBLANK('A3'!AC49),"",'A3'!AC49)</f>
        <v/>
      </c>
      <c r="M501" s="133" t="str">
        <f t="shared" si="14"/>
        <v>OK</v>
      </c>
      <c r="N501" s="134"/>
    </row>
    <row r="502" spans="1:14" x14ac:dyDescent="0.25">
      <c r="A502" s="210" t="s">
        <v>796</v>
      </c>
      <c r="B502" s="211" t="s">
        <v>1894</v>
      </c>
      <c r="C502" s="212" t="s">
        <v>168</v>
      </c>
      <c r="D502" s="215" t="s">
        <v>1895</v>
      </c>
      <c r="E502" s="212" t="s">
        <v>860</v>
      </c>
      <c r="F502" s="212" t="s">
        <v>168</v>
      </c>
      <c r="G502" s="215" t="s">
        <v>1896</v>
      </c>
      <c r="H502" s="213">
        <f>IF(OR(EXACT('A3'!V50,'A3'!W50),EXACT('A3'!Y50,'A3'!Z50),AND('A3'!W50="X",'A3'!Z50="X"),OR('A3'!W50="M",'A3'!Z50="M")),"",SUM('A3'!V50,'A3'!Y50))</f>
        <v>0</v>
      </c>
      <c r="I502" s="213" t="str">
        <f>IF(AND(AND('A3'!W50="X",'A3'!Z50="X"),SUM('A3'!V50,'A3'!Y50)=0,ISNUMBER('A3'!AB50)),"",IF(OR('A3'!W50="M",'A3'!Z50="M"),"M",IF(AND('A3'!W50='A3'!Z50,OR('A3'!W50="X",'A3'!W50="W",'A3'!W50="Z")),UPPER('A3'!W50),"")))</f>
        <v/>
      </c>
      <c r="J502" s="214" t="s">
        <v>860</v>
      </c>
      <c r="K502" s="213">
        <f>IF(AND(ISBLANK('A3'!AB50),$L$502&lt;&gt;"Z"),"",'A3'!AB50)</f>
        <v>0</v>
      </c>
      <c r="L502" s="213" t="str">
        <f>IF(ISBLANK('A3'!AC50),"",'A3'!AC50)</f>
        <v/>
      </c>
      <c r="M502" s="133" t="str">
        <f t="shared" si="14"/>
        <v>OK</v>
      </c>
      <c r="N502" s="134"/>
    </row>
    <row r="503" spans="1:14" x14ac:dyDescent="0.25">
      <c r="A503" s="210" t="s">
        <v>796</v>
      </c>
      <c r="B503" s="211" t="s">
        <v>1897</v>
      </c>
      <c r="C503" s="212" t="s">
        <v>168</v>
      </c>
      <c r="D503" s="215" t="s">
        <v>1898</v>
      </c>
      <c r="E503" s="212" t="s">
        <v>860</v>
      </c>
      <c r="F503" s="212" t="s">
        <v>168</v>
      </c>
      <c r="G503" s="215" t="s">
        <v>1899</v>
      </c>
      <c r="H503" s="213">
        <f>IF(OR(EXACT('A3'!V51,'A3'!W51),EXACT('A3'!Y51,'A3'!Z51),AND('A3'!W51="X",'A3'!Z51="X"),OR('A3'!W51="M",'A3'!Z51="M")),"",SUM('A3'!V51,'A3'!Y51))</f>
        <v>0</v>
      </c>
      <c r="I503" s="213" t="str">
        <f>IF(AND(AND('A3'!W51="X",'A3'!Z51="X"),SUM('A3'!V51,'A3'!Y51)=0,ISNUMBER('A3'!AB51)),"",IF(OR('A3'!W51="M",'A3'!Z51="M"),"M",IF(AND('A3'!W51='A3'!Z51,OR('A3'!W51="X",'A3'!W51="W",'A3'!W51="Z")),UPPER('A3'!W51),"")))</f>
        <v/>
      </c>
      <c r="J503" s="214" t="s">
        <v>860</v>
      </c>
      <c r="K503" s="213">
        <f>IF(AND(ISBLANK('A3'!AB51),$L$503&lt;&gt;"Z"),"",'A3'!AB51)</f>
        <v>0</v>
      </c>
      <c r="L503" s="213" t="str">
        <f>IF(ISBLANK('A3'!AC51),"",'A3'!AC51)</f>
        <v/>
      </c>
      <c r="M503" s="133" t="str">
        <f t="shared" si="14"/>
        <v>OK</v>
      </c>
      <c r="N503" s="134"/>
    </row>
    <row r="504" spans="1:14" x14ac:dyDescent="0.25">
      <c r="A504" s="210" t="s">
        <v>796</v>
      </c>
      <c r="B504" s="211" t="s">
        <v>1900</v>
      </c>
      <c r="C504" s="212" t="s">
        <v>168</v>
      </c>
      <c r="D504" s="215" t="s">
        <v>1901</v>
      </c>
      <c r="E504" s="212" t="s">
        <v>860</v>
      </c>
      <c r="F504" s="212" t="s">
        <v>168</v>
      </c>
      <c r="G504" s="215" t="s">
        <v>1902</v>
      </c>
      <c r="H504" s="213">
        <f>IF(OR(EXACT('A3'!V52,'A3'!W52),EXACT('A3'!Y52,'A3'!Z52),AND('A3'!W52="X",'A3'!Z52="X"),OR('A3'!W52="M",'A3'!Z52="M")),"",SUM('A3'!V52,'A3'!Y52))</f>
        <v>0</v>
      </c>
      <c r="I504" s="213" t="str">
        <f>IF(AND(AND('A3'!W52="X",'A3'!Z52="X"),SUM('A3'!V52,'A3'!Y52)=0,ISNUMBER('A3'!AB52)),"",IF(OR('A3'!W52="M",'A3'!Z52="M"),"M",IF(AND('A3'!W52='A3'!Z52,OR('A3'!W52="X",'A3'!W52="W",'A3'!W52="Z")),UPPER('A3'!W52),"")))</f>
        <v/>
      </c>
      <c r="J504" s="214" t="s">
        <v>860</v>
      </c>
      <c r="K504" s="213">
        <f>IF(AND(ISBLANK('A3'!AB52),$L$504&lt;&gt;"Z"),"",'A3'!AB52)</f>
        <v>0</v>
      </c>
      <c r="L504" s="213" t="str">
        <f>IF(ISBLANK('A3'!AC52),"",'A3'!AC52)</f>
        <v/>
      </c>
      <c r="M504" s="133" t="str">
        <f t="shared" si="14"/>
        <v>OK</v>
      </c>
      <c r="N504" s="134"/>
    </row>
    <row r="505" spans="1:14" x14ac:dyDescent="0.25">
      <c r="A505" s="210" t="s">
        <v>796</v>
      </c>
      <c r="B505" s="211" t="s">
        <v>1903</v>
      </c>
      <c r="C505" s="212" t="s">
        <v>168</v>
      </c>
      <c r="D505" s="215" t="s">
        <v>1904</v>
      </c>
      <c r="E505" s="212" t="s">
        <v>860</v>
      </c>
      <c r="F505" s="212" t="s">
        <v>168</v>
      </c>
      <c r="G505" s="215" t="s">
        <v>1036</v>
      </c>
      <c r="H505" s="213">
        <f>IF(OR(EXACT('A3'!V53,'A3'!W53),EXACT('A3'!Y53,'A3'!Z53),AND('A3'!W53="X",'A3'!Z53="X"),OR('A3'!W53="M",'A3'!Z53="M")),"",SUM('A3'!V53,'A3'!Y53))</f>
        <v>0</v>
      </c>
      <c r="I505" s="213" t="str">
        <f>IF(AND(AND('A3'!W53="X",'A3'!Z53="X"),SUM('A3'!V53,'A3'!Y53)=0,ISNUMBER('A3'!AB53)),"",IF(OR('A3'!W53="M",'A3'!Z53="M"),"M",IF(AND('A3'!W53='A3'!Z53,OR('A3'!W53="X",'A3'!W53="W",'A3'!W53="Z")),UPPER('A3'!W53),"")))</f>
        <v/>
      </c>
      <c r="J505" s="214" t="s">
        <v>860</v>
      </c>
      <c r="K505" s="213">
        <f>IF(AND(ISBLANK('A3'!AB53),$L$505&lt;&gt;"Z"),"",'A3'!AB53)</f>
        <v>0</v>
      </c>
      <c r="L505" s="213" t="str">
        <f>IF(ISBLANK('A3'!AC53),"",'A3'!AC53)</f>
        <v/>
      </c>
      <c r="M505" s="133" t="str">
        <f t="shared" si="14"/>
        <v>OK</v>
      </c>
      <c r="N505" s="134"/>
    </row>
    <row r="506" spans="1:14" x14ac:dyDescent="0.25">
      <c r="A506" s="210" t="s">
        <v>796</v>
      </c>
      <c r="B506" s="211" t="s">
        <v>1905</v>
      </c>
      <c r="C506" s="212" t="s">
        <v>168</v>
      </c>
      <c r="D506" s="215" t="s">
        <v>1906</v>
      </c>
      <c r="E506" s="212" t="s">
        <v>860</v>
      </c>
      <c r="F506" s="212" t="s">
        <v>168</v>
      </c>
      <c r="G506" s="215" t="s">
        <v>1035</v>
      </c>
      <c r="H506" s="213">
        <f>IF(OR(EXACT('A3'!V54,'A3'!W54),EXACT('A3'!Y54,'A3'!Z54),AND('A3'!W54="X",'A3'!Z54="X"),OR('A3'!W54="M",'A3'!Z54="M")),"",SUM('A3'!V54,'A3'!Y54))</f>
        <v>0</v>
      </c>
      <c r="I506" s="213" t="str">
        <f>IF(AND(AND('A3'!W54="X",'A3'!Z54="X"),SUM('A3'!V54,'A3'!Y54)=0,ISNUMBER('A3'!AB54)),"",IF(OR('A3'!W54="M",'A3'!Z54="M"),"M",IF(AND('A3'!W54='A3'!Z54,OR('A3'!W54="X",'A3'!W54="W",'A3'!W54="Z")),UPPER('A3'!W54),"")))</f>
        <v/>
      </c>
      <c r="J506" s="214" t="s">
        <v>860</v>
      </c>
      <c r="K506" s="213">
        <f>IF(AND(ISBLANK('A3'!AB54),$L$506&lt;&gt;"Z"),"",'A3'!AB54)</f>
        <v>0</v>
      </c>
      <c r="L506" s="213" t="str">
        <f>IF(ISBLANK('A3'!AC54),"",'A3'!AC54)</f>
        <v/>
      </c>
      <c r="M506" s="133" t="str">
        <f t="shared" si="14"/>
        <v>OK</v>
      </c>
      <c r="N506" s="134"/>
    </row>
    <row r="507" spans="1:14" x14ac:dyDescent="0.25">
      <c r="A507" s="210" t="s">
        <v>796</v>
      </c>
      <c r="B507" s="211" t="s">
        <v>1907</v>
      </c>
      <c r="C507" s="212" t="s">
        <v>168</v>
      </c>
      <c r="D507" s="215" t="s">
        <v>1908</v>
      </c>
      <c r="E507" s="212" t="s">
        <v>860</v>
      </c>
      <c r="F507" s="212" t="s">
        <v>168</v>
      </c>
      <c r="G507" s="215" t="s">
        <v>1909</v>
      </c>
      <c r="H507" s="213">
        <f>IF(OR(EXACT('A3'!V55,'A3'!W55),EXACT('A3'!Y55,'A3'!Z55),AND('A3'!W55="X",'A3'!Z55="X"),OR('A3'!W55="M",'A3'!Z55="M")),"",SUM('A3'!V55,'A3'!Y55))</f>
        <v>0</v>
      </c>
      <c r="I507" s="213" t="str">
        <f>IF(AND(AND('A3'!W55="X",'A3'!Z55="X"),SUM('A3'!V55,'A3'!Y55)=0,ISNUMBER('A3'!AB55)),"",IF(OR('A3'!W55="M",'A3'!Z55="M"),"M",IF(AND('A3'!W55='A3'!Z55,OR('A3'!W55="X",'A3'!W55="W",'A3'!W55="Z")),UPPER('A3'!W55),"")))</f>
        <v/>
      </c>
      <c r="J507" s="214" t="s">
        <v>860</v>
      </c>
      <c r="K507" s="213">
        <f>IF(AND(ISBLANK('A3'!AB55),$L$507&lt;&gt;"Z"),"",'A3'!AB55)</f>
        <v>0</v>
      </c>
      <c r="L507" s="213" t="str">
        <f>IF(ISBLANK('A3'!AC55),"",'A3'!AC55)</f>
        <v/>
      </c>
      <c r="M507" s="133" t="str">
        <f t="shared" si="14"/>
        <v>OK</v>
      </c>
      <c r="N507" s="134"/>
    </row>
    <row r="508" spans="1:14" x14ac:dyDescent="0.25">
      <c r="A508" s="210" t="s">
        <v>796</v>
      </c>
      <c r="B508" s="211" t="s">
        <v>1910</v>
      </c>
      <c r="C508" s="212" t="s">
        <v>168</v>
      </c>
      <c r="D508" s="215" t="s">
        <v>1911</v>
      </c>
      <c r="E508" s="212" t="s">
        <v>860</v>
      </c>
      <c r="F508" s="212" t="s">
        <v>168</v>
      </c>
      <c r="G508" s="215" t="s">
        <v>1912</v>
      </c>
      <c r="H508" s="213">
        <f>IF(OR(EXACT('A3'!V56,'A3'!W56),EXACT('A3'!Y56,'A3'!Z56),AND('A3'!W56="X",'A3'!Z56="X"),OR('A3'!W56="M",'A3'!Z56="M")),"",SUM('A3'!V56,'A3'!Y56))</f>
        <v>0</v>
      </c>
      <c r="I508" s="213" t="str">
        <f>IF(AND(AND('A3'!W56="X",'A3'!Z56="X"),SUM('A3'!V56,'A3'!Y56)=0,ISNUMBER('A3'!AB56)),"",IF(OR('A3'!W56="M",'A3'!Z56="M"),"M",IF(AND('A3'!W56='A3'!Z56,OR('A3'!W56="X",'A3'!W56="W",'A3'!W56="Z")),UPPER('A3'!W56),"")))</f>
        <v/>
      </c>
      <c r="J508" s="214" t="s">
        <v>860</v>
      </c>
      <c r="K508" s="213">
        <f>IF(AND(ISBLANK('A3'!AB56),$L$508&lt;&gt;"Z"),"",'A3'!AB56)</f>
        <v>0</v>
      </c>
      <c r="L508" s="213" t="str">
        <f>IF(ISBLANK('A3'!AC56),"",'A3'!AC56)</f>
        <v/>
      </c>
      <c r="M508" s="133" t="str">
        <f t="shared" si="14"/>
        <v>OK</v>
      </c>
      <c r="N508" s="134"/>
    </row>
    <row r="509" spans="1:14" x14ac:dyDescent="0.25">
      <c r="A509" s="210" t="s">
        <v>796</v>
      </c>
      <c r="B509" s="211" t="s">
        <v>1913</v>
      </c>
      <c r="C509" s="212" t="s">
        <v>168</v>
      </c>
      <c r="D509" s="215" t="s">
        <v>1914</v>
      </c>
      <c r="E509" s="212" t="s">
        <v>860</v>
      </c>
      <c r="F509" s="212" t="s">
        <v>168</v>
      </c>
      <c r="G509" s="215" t="s">
        <v>1915</v>
      </c>
      <c r="H509" s="213">
        <f>IF(OR(EXACT('A3'!V57,'A3'!W57),EXACT('A3'!Y57,'A3'!Z57),AND('A3'!W57="X",'A3'!Z57="X"),OR('A3'!W57="M",'A3'!Z57="M")),"",SUM('A3'!V57,'A3'!Y57))</f>
        <v>0</v>
      </c>
      <c r="I509" s="213" t="str">
        <f>IF(AND(AND('A3'!W57="X",'A3'!Z57="X"),SUM('A3'!V57,'A3'!Y57)=0,ISNUMBER('A3'!AB57)),"",IF(OR('A3'!W57="M",'A3'!Z57="M"),"M",IF(AND('A3'!W57='A3'!Z57,OR('A3'!W57="X",'A3'!W57="W",'A3'!W57="Z")),UPPER('A3'!W57),"")))</f>
        <v/>
      </c>
      <c r="J509" s="214" t="s">
        <v>860</v>
      </c>
      <c r="K509" s="213">
        <f>IF(AND(ISBLANK('A3'!AB57),$L$509&lt;&gt;"Z"),"",'A3'!AB57)</f>
        <v>0</v>
      </c>
      <c r="L509" s="213" t="str">
        <f>IF(ISBLANK('A3'!AC57),"",'A3'!AC57)</f>
        <v/>
      </c>
      <c r="M509" s="133" t="str">
        <f t="shared" si="14"/>
        <v>OK</v>
      </c>
      <c r="N509" s="134"/>
    </row>
    <row r="510" spans="1:14" x14ac:dyDescent="0.25">
      <c r="A510" s="210" t="s">
        <v>796</v>
      </c>
      <c r="B510" s="211" t="s">
        <v>1916</v>
      </c>
      <c r="C510" s="212" t="s">
        <v>168</v>
      </c>
      <c r="D510" s="215" t="s">
        <v>1917</v>
      </c>
      <c r="E510" s="212" t="s">
        <v>860</v>
      </c>
      <c r="F510" s="212" t="s">
        <v>168</v>
      </c>
      <c r="G510" s="215" t="s">
        <v>1918</v>
      </c>
      <c r="H510" s="213">
        <f>IF(OR(EXACT('A3'!V58,'A3'!W58),EXACT('A3'!Y58,'A3'!Z58),AND('A3'!W58="X",'A3'!Z58="X"),OR('A3'!W58="M",'A3'!Z58="M")),"",SUM('A3'!V58,'A3'!Y58))</f>
        <v>0</v>
      </c>
      <c r="I510" s="213" t="str">
        <f>IF(AND(AND('A3'!W58="X",'A3'!Z58="X"),SUM('A3'!V58,'A3'!Y58)=0,ISNUMBER('A3'!AB58)),"",IF(OR('A3'!W58="M",'A3'!Z58="M"),"M",IF(AND('A3'!W58='A3'!Z58,OR('A3'!W58="X",'A3'!W58="W",'A3'!W58="Z")),UPPER('A3'!W58),"")))</f>
        <v/>
      </c>
      <c r="J510" s="214" t="s">
        <v>860</v>
      </c>
      <c r="K510" s="213">
        <f>IF(AND(ISBLANK('A3'!AB58),$L$510&lt;&gt;"Z"),"",'A3'!AB58)</f>
        <v>0</v>
      </c>
      <c r="L510" s="213" t="str">
        <f>IF(ISBLANK('A3'!AC58),"",'A3'!AC58)</f>
        <v/>
      </c>
      <c r="M510" s="133" t="str">
        <f t="shared" si="14"/>
        <v>OK</v>
      </c>
      <c r="N510" s="134"/>
    </row>
    <row r="511" spans="1:14" x14ac:dyDescent="0.25">
      <c r="A511" s="210" t="s">
        <v>796</v>
      </c>
      <c r="B511" s="211" t="s">
        <v>1919</v>
      </c>
      <c r="C511" s="212" t="s">
        <v>168</v>
      </c>
      <c r="D511" s="215" t="s">
        <v>1920</v>
      </c>
      <c r="E511" s="212" t="s">
        <v>860</v>
      </c>
      <c r="F511" s="212" t="s">
        <v>168</v>
      </c>
      <c r="G511" s="215" t="s">
        <v>1921</v>
      </c>
      <c r="H511" s="213">
        <f>IF(OR(EXACT('A3'!V59,'A3'!W59),EXACT('A3'!Y59,'A3'!Z59),AND('A3'!W59="X",'A3'!Z59="X"),OR('A3'!W59="M",'A3'!Z59="M")),"",SUM('A3'!V59,'A3'!Y59))</f>
        <v>0</v>
      </c>
      <c r="I511" s="213" t="str">
        <f>IF(AND(AND('A3'!W59="X",'A3'!Z59="X"),SUM('A3'!V59,'A3'!Y59)=0,ISNUMBER('A3'!AB59)),"",IF(OR('A3'!W59="M",'A3'!Z59="M"),"M",IF(AND('A3'!W59='A3'!Z59,OR('A3'!W59="X",'A3'!W59="W",'A3'!W59="Z")),UPPER('A3'!W59),"")))</f>
        <v/>
      </c>
      <c r="J511" s="214" t="s">
        <v>860</v>
      </c>
      <c r="K511" s="213">
        <f>IF(AND(ISBLANK('A3'!AB59),$L$511&lt;&gt;"Z"),"",'A3'!AB59)</f>
        <v>0</v>
      </c>
      <c r="L511" s="213" t="str">
        <f>IF(ISBLANK('A3'!AC59),"",'A3'!AC59)</f>
        <v/>
      </c>
      <c r="M511" s="133" t="str">
        <f t="shared" si="14"/>
        <v>OK</v>
      </c>
      <c r="N511" s="134"/>
    </row>
    <row r="512" spans="1:14" x14ac:dyDescent="0.25">
      <c r="A512" s="210" t="s">
        <v>796</v>
      </c>
      <c r="B512" s="211" t="s">
        <v>1922</v>
      </c>
      <c r="C512" s="212" t="s">
        <v>168</v>
      </c>
      <c r="D512" s="215" t="s">
        <v>1923</v>
      </c>
      <c r="E512" s="212" t="s">
        <v>860</v>
      </c>
      <c r="F512" s="212" t="s">
        <v>168</v>
      </c>
      <c r="G512" s="215" t="s">
        <v>1924</v>
      </c>
      <c r="H512" s="213">
        <f>IF(OR(EXACT('A3'!V60,'A3'!W60),EXACT('A3'!Y60,'A3'!Z60),AND('A3'!W60="X",'A3'!Z60="X"),OR('A3'!W60="M",'A3'!Z60="M")),"",SUM('A3'!V60,'A3'!Y60))</f>
        <v>0</v>
      </c>
      <c r="I512" s="213" t="str">
        <f>IF(AND(AND('A3'!W60="X",'A3'!Z60="X"),SUM('A3'!V60,'A3'!Y60)=0,ISNUMBER('A3'!AB60)),"",IF(OR('A3'!W60="M",'A3'!Z60="M"),"M",IF(AND('A3'!W60='A3'!Z60,OR('A3'!W60="X",'A3'!W60="W",'A3'!W60="Z")),UPPER('A3'!W60),"")))</f>
        <v/>
      </c>
      <c r="J512" s="214" t="s">
        <v>860</v>
      </c>
      <c r="K512" s="213">
        <f>IF(AND(ISBLANK('A3'!AB60),$L$512&lt;&gt;"Z"),"",'A3'!AB60)</f>
        <v>0</v>
      </c>
      <c r="L512" s="213" t="str">
        <f>IF(ISBLANK('A3'!AC60),"",'A3'!AC60)</f>
        <v/>
      </c>
      <c r="M512" s="133" t="str">
        <f t="shared" si="14"/>
        <v>OK</v>
      </c>
      <c r="N512" s="134"/>
    </row>
    <row r="513" spans="1:14" x14ac:dyDescent="0.25">
      <c r="A513" s="210" t="s">
        <v>796</v>
      </c>
      <c r="B513" s="211" t="s">
        <v>1925</v>
      </c>
      <c r="C513" s="212" t="s">
        <v>168</v>
      </c>
      <c r="D513" s="215" t="s">
        <v>1926</v>
      </c>
      <c r="E513" s="212" t="s">
        <v>860</v>
      </c>
      <c r="F513" s="212" t="s">
        <v>168</v>
      </c>
      <c r="G513" s="215" t="s">
        <v>1927</v>
      </c>
      <c r="H513" s="213">
        <f>IF(OR(EXACT('A3'!V61,'A3'!W61),EXACT('A3'!Y61,'A3'!Z61),AND('A3'!W61="X",'A3'!Z61="X"),OR('A3'!W61="M",'A3'!Z61="M")),"",SUM('A3'!V61,'A3'!Y61))</f>
        <v>0</v>
      </c>
      <c r="I513" s="213" t="str">
        <f>IF(AND(AND('A3'!W61="X",'A3'!Z61="X"),SUM('A3'!V61,'A3'!Y61)=0,ISNUMBER('A3'!AB61)),"",IF(OR('A3'!W61="M",'A3'!Z61="M"),"M",IF(AND('A3'!W61='A3'!Z61,OR('A3'!W61="X",'A3'!W61="W",'A3'!W61="Z")),UPPER('A3'!W61),"")))</f>
        <v/>
      </c>
      <c r="J513" s="214" t="s">
        <v>860</v>
      </c>
      <c r="K513" s="213">
        <f>IF(AND(ISBLANK('A3'!AB61),$L$513&lt;&gt;"Z"),"",'A3'!AB61)</f>
        <v>0</v>
      </c>
      <c r="L513" s="213" t="str">
        <f>IF(ISBLANK('A3'!AC61),"",'A3'!AC61)</f>
        <v/>
      </c>
      <c r="M513" s="133" t="str">
        <f t="shared" si="14"/>
        <v>OK</v>
      </c>
      <c r="N513" s="134"/>
    </row>
    <row r="514" spans="1:14" x14ac:dyDescent="0.25">
      <c r="A514" s="210" t="s">
        <v>796</v>
      </c>
      <c r="B514" s="211" t="s">
        <v>1928</v>
      </c>
      <c r="C514" s="212" t="s">
        <v>168</v>
      </c>
      <c r="D514" s="215" t="s">
        <v>1929</v>
      </c>
      <c r="E514" s="212" t="s">
        <v>860</v>
      </c>
      <c r="F514" s="212" t="s">
        <v>168</v>
      </c>
      <c r="G514" s="215" t="s">
        <v>1930</v>
      </c>
      <c r="H514" s="213">
        <f>IF(OR(EXACT('A3'!V62,'A3'!W62),EXACT('A3'!Y62,'A3'!Z62),AND('A3'!W62="X",'A3'!Z62="X"),OR('A3'!W62="M",'A3'!Z62="M")),"",SUM('A3'!V62,'A3'!Y62))</f>
        <v>0</v>
      </c>
      <c r="I514" s="213" t="str">
        <f>IF(AND(AND('A3'!W62="X",'A3'!Z62="X"),SUM('A3'!V62,'A3'!Y62)=0,ISNUMBER('A3'!AB62)),"",IF(OR('A3'!W62="M",'A3'!Z62="M"),"M",IF(AND('A3'!W62='A3'!Z62,OR('A3'!W62="X",'A3'!W62="W",'A3'!W62="Z")),UPPER('A3'!W62),"")))</f>
        <v/>
      </c>
      <c r="J514" s="214" t="s">
        <v>860</v>
      </c>
      <c r="K514" s="213">
        <f>IF(AND(ISBLANK('A3'!AB62),$L$514&lt;&gt;"Z"),"",'A3'!AB62)</f>
        <v>0</v>
      </c>
      <c r="L514" s="213" t="str">
        <f>IF(ISBLANK('A3'!AC62),"",'A3'!AC62)</f>
        <v/>
      </c>
      <c r="M514" s="133" t="str">
        <f t="shared" si="14"/>
        <v>OK</v>
      </c>
      <c r="N514" s="134"/>
    </row>
    <row r="515" spans="1:14" x14ac:dyDescent="0.25">
      <c r="A515" s="210" t="s">
        <v>796</v>
      </c>
      <c r="B515" s="211" t="s">
        <v>1931</v>
      </c>
      <c r="C515" s="212" t="s">
        <v>168</v>
      </c>
      <c r="D515" s="215" t="s">
        <v>1932</v>
      </c>
      <c r="E515" s="212" t="s">
        <v>860</v>
      </c>
      <c r="F515" s="212" t="s">
        <v>168</v>
      </c>
      <c r="G515" s="215" t="s">
        <v>1933</v>
      </c>
      <c r="H515" s="213">
        <f>IF(OR(EXACT('A3'!V63,'A3'!W63),EXACT('A3'!Y63,'A3'!Z63),AND('A3'!W63="X",'A3'!Z63="X"),OR('A3'!W63="M",'A3'!Z63="M")),"",SUM('A3'!V63,'A3'!Y63))</f>
        <v>0</v>
      </c>
      <c r="I515" s="213" t="str">
        <f>IF(AND(AND('A3'!W63="X",'A3'!Z63="X"),SUM('A3'!V63,'A3'!Y63)=0,ISNUMBER('A3'!AB63)),"",IF(OR('A3'!W63="M",'A3'!Z63="M"),"M",IF(AND('A3'!W63='A3'!Z63,OR('A3'!W63="X",'A3'!W63="W",'A3'!W63="Z")),UPPER('A3'!W63),"")))</f>
        <v/>
      </c>
      <c r="J515" s="214" t="s">
        <v>860</v>
      </c>
      <c r="K515" s="213">
        <f>IF(AND(ISBLANK('A3'!AB63),$L$515&lt;&gt;"Z"),"",'A3'!AB63)</f>
        <v>0</v>
      </c>
      <c r="L515" s="213" t="str">
        <f>IF(ISBLANK('A3'!AC63),"",'A3'!AC63)</f>
        <v/>
      </c>
      <c r="M515" s="133" t="str">
        <f t="shared" si="14"/>
        <v>OK</v>
      </c>
      <c r="N515" s="134"/>
    </row>
    <row r="516" spans="1:14" x14ac:dyDescent="0.25">
      <c r="A516" s="210" t="s">
        <v>796</v>
      </c>
      <c r="B516" s="211" t="s">
        <v>1934</v>
      </c>
      <c r="C516" s="212" t="s">
        <v>168</v>
      </c>
      <c r="D516" s="215" t="s">
        <v>1935</v>
      </c>
      <c r="E516" s="212" t="s">
        <v>860</v>
      </c>
      <c r="F516" s="212" t="s">
        <v>168</v>
      </c>
      <c r="G516" s="215" t="s">
        <v>1936</v>
      </c>
      <c r="H516" s="213">
        <f>IF(OR(EXACT('A3'!V64,'A3'!W64),EXACT('A3'!Y64,'A3'!Z64),AND('A3'!W64="X",'A3'!Z64="X"),OR('A3'!W64="M",'A3'!Z64="M")),"",SUM('A3'!V64,'A3'!Y64))</f>
        <v>0</v>
      </c>
      <c r="I516" s="213" t="str">
        <f>IF(AND(AND('A3'!W64="X",'A3'!Z64="X"),SUM('A3'!V64,'A3'!Y64)=0,ISNUMBER('A3'!AB64)),"",IF(OR('A3'!W64="M",'A3'!Z64="M"),"M",IF(AND('A3'!W64='A3'!Z64,OR('A3'!W64="X",'A3'!W64="W",'A3'!W64="Z")),UPPER('A3'!W64),"")))</f>
        <v/>
      </c>
      <c r="J516" s="214" t="s">
        <v>860</v>
      </c>
      <c r="K516" s="213">
        <f>IF(AND(ISBLANK('A3'!AB64),$L$516&lt;&gt;"Z"),"",'A3'!AB64)</f>
        <v>0</v>
      </c>
      <c r="L516" s="213" t="str">
        <f>IF(ISBLANK('A3'!AC64),"",'A3'!AC64)</f>
        <v/>
      </c>
      <c r="M516" s="133" t="str">
        <f t="shared" si="14"/>
        <v>OK</v>
      </c>
      <c r="N516" s="134"/>
    </row>
    <row r="517" spans="1:14" x14ac:dyDescent="0.25">
      <c r="A517" s="210" t="s">
        <v>796</v>
      </c>
      <c r="B517" s="211" t="s">
        <v>1937</v>
      </c>
      <c r="C517" s="212" t="s">
        <v>168</v>
      </c>
      <c r="D517" s="215" t="s">
        <v>1938</v>
      </c>
      <c r="E517" s="212" t="s">
        <v>860</v>
      </c>
      <c r="F517" s="212" t="s">
        <v>168</v>
      </c>
      <c r="G517" s="215" t="s">
        <v>963</v>
      </c>
      <c r="H517" s="213">
        <f>IF(OR(EXACT('A3'!V65,'A3'!W65),EXACT('A3'!Y65,'A3'!Z65),AND('A3'!W65="X",'A3'!Z65="X"),OR('A3'!W65="M",'A3'!Z65="M")),"",SUM('A3'!V65,'A3'!Y65))</f>
        <v>0</v>
      </c>
      <c r="I517" s="213" t="str">
        <f>IF(AND(AND('A3'!W65="X",'A3'!Z65="X"),SUM('A3'!V65,'A3'!Y65)=0,ISNUMBER('A3'!AB65)),"",IF(OR('A3'!W65="M",'A3'!Z65="M"),"M",IF(AND('A3'!W65='A3'!Z65,OR('A3'!W65="X",'A3'!W65="W",'A3'!W65="Z")),UPPER('A3'!W65),"")))</f>
        <v/>
      </c>
      <c r="J517" s="214" t="s">
        <v>860</v>
      </c>
      <c r="K517" s="213">
        <f>IF(AND(ISBLANK('A3'!AB65),$L$517&lt;&gt;"Z"),"",'A3'!AB65)</f>
        <v>0</v>
      </c>
      <c r="L517" s="213" t="str">
        <f>IF(ISBLANK('A3'!AC65),"",'A3'!AC65)</f>
        <v/>
      </c>
      <c r="M517" s="133" t="str">
        <f t="shared" si="14"/>
        <v>OK</v>
      </c>
      <c r="N517" s="134"/>
    </row>
    <row r="518" spans="1:14" x14ac:dyDescent="0.25">
      <c r="A518" s="210" t="s">
        <v>796</v>
      </c>
      <c r="B518" s="211" t="s">
        <v>1939</v>
      </c>
      <c r="C518" s="212" t="s">
        <v>168</v>
      </c>
      <c r="D518" s="215" t="s">
        <v>1940</v>
      </c>
      <c r="E518" s="212" t="s">
        <v>860</v>
      </c>
      <c r="F518" s="212" t="s">
        <v>168</v>
      </c>
      <c r="G518" s="215" t="s">
        <v>962</v>
      </c>
      <c r="H518" s="213">
        <f>IF(OR(EXACT('A3'!V66,'A3'!W66),EXACT('A3'!Y66,'A3'!Z66),AND('A3'!W66="X",'A3'!Z66="X"),OR('A3'!W66="M",'A3'!Z66="M")),"",SUM('A3'!V66,'A3'!Y66))</f>
        <v>0</v>
      </c>
      <c r="I518" s="213" t="str">
        <f>IF(AND(AND('A3'!W66="X",'A3'!Z66="X"),SUM('A3'!V66,'A3'!Y66)=0,ISNUMBER('A3'!AB66)),"",IF(OR('A3'!W66="M",'A3'!Z66="M"),"M",IF(AND('A3'!W66='A3'!Z66,OR('A3'!W66="X",'A3'!W66="W",'A3'!W66="Z")),UPPER('A3'!W66),"")))</f>
        <v/>
      </c>
      <c r="J518" s="214" t="s">
        <v>860</v>
      </c>
      <c r="K518" s="213">
        <f>IF(AND(ISBLANK('A3'!AB66),$L$518&lt;&gt;"Z"),"",'A3'!AB66)</f>
        <v>0</v>
      </c>
      <c r="L518" s="213" t="str">
        <f>IF(ISBLANK('A3'!AC66),"",'A3'!AC66)</f>
        <v/>
      </c>
      <c r="M518" s="133" t="str">
        <f t="shared" si="14"/>
        <v>OK</v>
      </c>
      <c r="N518" s="134"/>
    </row>
    <row r="519" spans="1:14" x14ac:dyDescent="0.25">
      <c r="A519" s="210" t="s">
        <v>796</v>
      </c>
      <c r="B519" s="211" t="s">
        <v>1941</v>
      </c>
      <c r="C519" s="212" t="s">
        <v>168</v>
      </c>
      <c r="D519" s="215" t="s">
        <v>1942</v>
      </c>
      <c r="E519" s="212" t="s">
        <v>860</v>
      </c>
      <c r="F519" s="212" t="s">
        <v>168</v>
      </c>
      <c r="G519" s="215" t="s">
        <v>1943</v>
      </c>
      <c r="H519" s="213">
        <f>IF(OR(EXACT('A3'!V67,'A3'!W67),EXACT('A3'!Y67,'A3'!Z67),AND('A3'!W67="X",'A3'!Z67="X"),OR('A3'!W67="M",'A3'!Z67="M")),"",SUM('A3'!V67,'A3'!Y67))</f>
        <v>0</v>
      </c>
      <c r="I519" s="213" t="str">
        <f>IF(AND(AND('A3'!W67="X",'A3'!Z67="X"),SUM('A3'!V67,'A3'!Y67)=0,ISNUMBER('A3'!AB67)),"",IF(OR('A3'!W67="M",'A3'!Z67="M"),"M",IF(AND('A3'!W67='A3'!Z67,OR('A3'!W67="X",'A3'!W67="W",'A3'!W67="Z")),UPPER('A3'!W67),"")))</f>
        <v/>
      </c>
      <c r="J519" s="214" t="s">
        <v>860</v>
      </c>
      <c r="K519" s="213">
        <f>IF(AND(ISBLANK('A3'!AB67),$L$519&lt;&gt;"Z"),"",'A3'!AB67)</f>
        <v>0</v>
      </c>
      <c r="L519" s="213" t="str">
        <f>IF(ISBLANK('A3'!AC67),"",'A3'!AC67)</f>
        <v/>
      </c>
      <c r="M519" s="133" t="str">
        <f t="shared" si="14"/>
        <v>OK</v>
      </c>
      <c r="N519" s="134"/>
    </row>
    <row r="520" spans="1:14" x14ac:dyDescent="0.25">
      <c r="A520" s="210" t="s">
        <v>796</v>
      </c>
      <c r="B520" s="211" t="s">
        <v>1944</v>
      </c>
      <c r="C520" s="212" t="s">
        <v>168</v>
      </c>
      <c r="D520" s="215" t="s">
        <v>1945</v>
      </c>
      <c r="E520" s="212" t="s">
        <v>860</v>
      </c>
      <c r="F520" s="212" t="s">
        <v>168</v>
      </c>
      <c r="G520" s="215" t="s">
        <v>1946</v>
      </c>
      <c r="H520" s="213">
        <f>IF(OR(EXACT('A3'!V68,'A3'!W68),EXACT('A3'!Y68,'A3'!Z68),AND('A3'!W68="X",'A3'!Z68="X"),OR('A3'!W68="M",'A3'!Z68="M")),"",SUM('A3'!V68,'A3'!Y68))</f>
        <v>0</v>
      </c>
      <c r="I520" s="213" t="str">
        <f>IF(AND(AND('A3'!W68="X",'A3'!Z68="X"),SUM('A3'!V68,'A3'!Y68)=0,ISNUMBER('A3'!AB68)),"",IF(OR('A3'!W68="M",'A3'!Z68="M"),"M",IF(AND('A3'!W68='A3'!Z68,OR('A3'!W68="X",'A3'!W68="W",'A3'!W68="Z")),UPPER('A3'!W68),"")))</f>
        <v/>
      </c>
      <c r="J520" s="214" t="s">
        <v>860</v>
      </c>
      <c r="K520" s="213">
        <f>IF(AND(ISBLANK('A3'!AB68),$L$520&lt;&gt;"Z"),"",'A3'!AB68)</f>
        <v>0</v>
      </c>
      <c r="L520" s="213" t="str">
        <f>IF(ISBLANK('A3'!AC68),"",'A3'!AC68)</f>
        <v/>
      </c>
      <c r="M520" s="133" t="str">
        <f t="shared" si="14"/>
        <v>OK</v>
      </c>
      <c r="N520" s="134"/>
    </row>
    <row r="521" spans="1:14" x14ac:dyDescent="0.25">
      <c r="A521" s="210" t="s">
        <v>796</v>
      </c>
      <c r="B521" s="211" t="s">
        <v>1947</v>
      </c>
      <c r="C521" s="212" t="s">
        <v>168</v>
      </c>
      <c r="D521" s="215" t="s">
        <v>1948</v>
      </c>
      <c r="E521" s="212" t="s">
        <v>860</v>
      </c>
      <c r="F521" s="212" t="s">
        <v>168</v>
      </c>
      <c r="G521" s="215" t="s">
        <v>1949</v>
      </c>
      <c r="H521" s="213">
        <f>IF(OR(EXACT('A3'!V69,'A3'!W69),EXACT('A3'!Y69,'A3'!Z69),AND('A3'!W69="X",'A3'!Z69="X"),OR('A3'!W69="M",'A3'!Z69="M")),"",SUM('A3'!V69,'A3'!Y69))</f>
        <v>0</v>
      </c>
      <c r="I521" s="213" t="str">
        <f>IF(AND(AND('A3'!W69="X",'A3'!Z69="X"),SUM('A3'!V69,'A3'!Y69)=0,ISNUMBER('A3'!AB69)),"",IF(OR('A3'!W69="M",'A3'!Z69="M"),"M",IF(AND('A3'!W69='A3'!Z69,OR('A3'!W69="X",'A3'!W69="W",'A3'!W69="Z")),UPPER('A3'!W69),"")))</f>
        <v/>
      </c>
      <c r="J521" s="214" t="s">
        <v>860</v>
      </c>
      <c r="K521" s="213">
        <f>IF(AND(ISBLANK('A3'!AB69),$L$521&lt;&gt;"Z"),"",'A3'!AB69)</f>
        <v>0</v>
      </c>
      <c r="L521" s="213" t="str">
        <f>IF(ISBLANK('A3'!AC69),"",'A3'!AC69)</f>
        <v/>
      </c>
      <c r="M521" s="133" t="str">
        <f t="shared" si="14"/>
        <v>OK</v>
      </c>
      <c r="N521" s="134"/>
    </row>
    <row r="522" spans="1:14" x14ac:dyDescent="0.25">
      <c r="A522" s="210" t="s">
        <v>796</v>
      </c>
      <c r="B522" s="211" t="s">
        <v>1950</v>
      </c>
      <c r="C522" s="212" t="s">
        <v>168</v>
      </c>
      <c r="D522" s="215" t="s">
        <v>1951</v>
      </c>
      <c r="E522" s="212" t="s">
        <v>860</v>
      </c>
      <c r="F522" s="212" t="s">
        <v>168</v>
      </c>
      <c r="G522" s="215" t="s">
        <v>819</v>
      </c>
      <c r="H522" s="213">
        <f>IF(OR(SUMPRODUCT(--('A3'!AB43:'A3'!AB69=""),--('A3'!AC43:'A3'!AC69=""))&gt;0,COUNTIF('A3'!AC43:'A3'!AC69,"M")&gt;0,COUNTIF('A3'!AC43:'A3'!AC69,"X")=27),"",SUM('A3'!AB43:'A3'!AB69))</f>
        <v>0</v>
      </c>
      <c r="I522" s="213" t="str">
        <f>IF(AND(COUNTIF('A3'!AC43:'A3'!AC69,"X")=27,SUM('A3'!AB43:'A3'!AB69)=0,ISNUMBER('A3'!AB70)),"",IF(COUNTIF('A3'!AC43:'A3'!AC69,"M")&gt;0,"M",IF(AND(COUNTIF('A3'!AC43:'A3'!AC69,'A3'!AC43)=27,OR('A3'!AC43="X",'A3'!AC43="W",'A3'!AC43="Z")),UPPER('A3'!AC43),"")))</f>
        <v/>
      </c>
      <c r="J522" s="214" t="s">
        <v>860</v>
      </c>
      <c r="K522" s="213">
        <f>IF(AND(ISBLANK('A3'!AB70),$L$522&lt;&gt;"Z"),"",'A3'!AB70)</f>
        <v>0</v>
      </c>
      <c r="L522" s="213" t="str">
        <f>IF(ISBLANK('A3'!AC70),"",'A3'!AC70)</f>
        <v/>
      </c>
      <c r="M522" s="133" t="str">
        <f t="shared" si="14"/>
        <v>OK</v>
      </c>
      <c r="N522" s="134"/>
    </row>
    <row r="523" spans="1:14" x14ac:dyDescent="0.25">
      <c r="A523" s="210" t="s">
        <v>796</v>
      </c>
      <c r="B523" s="211" t="s">
        <v>1952</v>
      </c>
      <c r="C523" s="212" t="s">
        <v>168</v>
      </c>
      <c r="D523" s="215" t="s">
        <v>1953</v>
      </c>
      <c r="E523" s="212" t="s">
        <v>860</v>
      </c>
      <c r="F523" s="212" t="s">
        <v>168</v>
      </c>
      <c r="G523" s="215" t="s">
        <v>1954</v>
      </c>
      <c r="H523" s="213">
        <f>IF(OR(AND('A3'!AB14="",'A3'!AC14=""),AND('A3'!AB43="",'A3'!AC43=""),AND('A3'!AC14="X",'A3'!AC43="X"),OR('A3'!AC14="M",'A3'!AC43="M")),"",SUM('A3'!AB14,'A3'!AB43))</f>
        <v>0</v>
      </c>
      <c r="I523" s="213" t="str">
        <f>IF(AND(AND('A3'!AC14="X",'A3'!AC43="X"),SUM('A3'!AB14,'A3'!AB43)=0,ISNUMBER('A3'!AB72)),"",IF(OR('A3'!AC14="M",'A3'!AC43="M"),"M",IF(AND('A3'!AC14='A3'!AC43,OR('A3'!AC14="X",'A3'!AC14="W",'A3'!AC14="Z")),UPPER('A3'!AC14),"")))</f>
        <v/>
      </c>
      <c r="J523" s="214" t="s">
        <v>860</v>
      </c>
      <c r="K523" s="213">
        <f>IF(AND(ISBLANK('A3'!AB72),$L$523&lt;&gt;"Z"),"",'A3'!AB72)</f>
        <v>0</v>
      </c>
      <c r="L523" s="213" t="str">
        <f>IF(ISBLANK('A3'!AC72),"",'A3'!AC72)</f>
        <v/>
      </c>
      <c r="M523" s="133" t="str">
        <f t="shared" si="14"/>
        <v>OK</v>
      </c>
      <c r="N523" s="134"/>
    </row>
    <row r="524" spans="1:14" x14ac:dyDescent="0.25">
      <c r="A524" s="210" t="s">
        <v>796</v>
      </c>
      <c r="B524" s="211" t="s">
        <v>1955</v>
      </c>
      <c r="C524" s="212" t="s">
        <v>168</v>
      </c>
      <c r="D524" s="215" t="s">
        <v>1956</v>
      </c>
      <c r="E524" s="212" t="s">
        <v>860</v>
      </c>
      <c r="F524" s="212" t="s">
        <v>168</v>
      </c>
      <c r="G524" s="215" t="s">
        <v>1957</v>
      </c>
      <c r="H524" s="213">
        <f>IF(OR(AND('A3'!AB15="",'A3'!AC15=""),AND('A3'!AB44="",'A3'!AC44=""),AND('A3'!AC15="X",'A3'!AC44="X"),OR('A3'!AC15="M",'A3'!AC44="M")),"",SUM('A3'!AB15,'A3'!AB44))</f>
        <v>0</v>
      </c>
      <c r="I524" s="213" t="str">
        <f>IF(AND(AND('A3'!AC15="X",'A3'!AC44="X"),SUM('A3'!AB15,'A3'!AB44)=0,ISNUMBER('A3'!AB73)),"",IF(OR('A3'!AC15="M",'A3'!AC44="M"),"M",IF(AND('A3'!AC15='A3'!AC44,OR('A3'!AC15="X",'A3'!AC15="W",'A3'!AC15="Z")),UPPER('A3'!AC15),"")))</f>
        <v/>
      </c>
      <c r="J524" s="214" t="s">
        <v>860</v>
      </c>
      <c r="K524" s="213">
        <f>IF(AND(ISBLANK('A3'!AB73),$L$524&lt;&gt;"Z"),"",'A3'!AB73)</f>
        <v>0</v>
      </c>
      <c r="L524" s="213" t="str">
        <f>IF(ISBLANK('A3'!AC73),"",'A3'!AC73)</f>
        <v/>
      </c>
      <c r="M524" s="133" t="str">
        <f t="shared" si="14"/>
        <v>OK</v>
      </c>
      <c r="N524" s="134"/>
    </row>
    <row r="525" spans="1:14" x14ac:dyDescent="0.25">
      <c r="A525" s="210" t="s">
        <v>796</v>
      </c>
      <c r="B525" s="211" t="s">
        <v>1958</v>
      </c>
      <c r="C525" s="212" t="s">
        <v>168</v>
      </c>
      <c r="D525" s="215" t="s">
        <v>1959</v>
      </c>
      <c r="E525" s="212" t="s">
        <v>860</v>
      </c>
      <c r="F525" s="212" t="s">
        <v>168</v>
      </c>
      <c r="G525" s="215" t="s">
        <v>1059</v>
      </c>
      <c r="H525" s="213">
        <f>IF(OR(AND('A3'!AB16="",'A3'!AC16=""),AND('A3'!AB45="",'A3'!AC45=""),AND('A3'!AC16="X",'A3'!AC45="X"),OR('A3'!AC16="M",'A3'!AC45="M")),"",SUM('A3'!AB16,'A3'!AB45))</f>
        <v>0</v>
      </c>
      <c r="I525" s="213" t="str">
        <f>IF(AND(AND('A3'!AC16="X",'A3'!AC45="X"),SUM('A3'!AB16,'A3'!AB45)=0,ISNUMBER('A3'!AB74)),"",IF(OR('A3'!AC16="M",'A3'!AC45="M"),"M",IF(AND('A3'!AC16='A3'!AC45,OR('A3'!AC16="X",'A3'!AC16="W",'A3'!AC16="Z")),UPPER('A3'!AC16),"")))</f>
        <v/>
      </c>
      <c r="J525" s="214" t="s">
        <v>860</v>
      </c>
      <c r="K525" s="213">
        <f>IF(AND(ISBLANK('A3'!AB74),$L$525&lt;&gt;"Z"),"",'A3'!AB74)</f>
        <v>0</v>
      </c>
      <c r="L525" s="213" t="str">
        <f>IF(ISBLANK('A3'!AC74),"",'A3'!AC74)</f>
        <v/>
      </c>
      <c r="M525" s="133" t="str">
        <f t="shared" si="14"/>
        <v>OK</v>
      </c>
      <c r="N525" s="134"/>
    </row>
    <row r="526" spans="1:14" x14ac:dyDescent="0.25">
      <c r="A526" s="210" t="s">
        <v>796</v>
      </c>
      <c r="B526" s="211" t="s">
        <v>1960</v>
      </c>
      <c r="C526" s="212" t="s">
        <v>168</v>
      </c>
      <c r="D526" s="215" t="s">
        <v>1961</v>
      </c>
      <c r="E526" s="212" t="s">
        <v>860</v>
      </c>
      <c r="F526" s="212" t="s">
        <v>168</v>
      </c>
      <c r="G526" s="215" t="s">
        <v>1058</v>
      </c>
      <c r="H526" s="213">
        <f>IF(OR(AND('A3'!AB17="",'A3'!AC17=""),AND('A3'!AB46="",'A3'!AC46=""),AND('A3'!AC17="X",'A3'!AC46="X"),OR('A3'!AC17="M",'A3'!AC46="M")),"",SUM('A3'!AB17,'A3'!AB46))</f>
        <v>0</v>
      </c>
      <c r="I526" s="213" t="str">
        <f>IF(AND(AND('A3'!AC17="X",'A3'!AC46="X"),SUM('A3'!AB17,'A3'!AB46)=0,ISNUMBER('A3'!AB75)),"",IF(OR('A3'!AC17="M",'A3'!AC46="M"),"M",IF(AND('A3'!AC17='A3'!AC46,OR('A3'!AC17="X",'A3'!AC17="W",'A3'!AC17="Z")),UPPER('A3'!AC17),"")))</f>
        <v/>
      </c>
      <c r="J526" s="214" t="s">
        <v>860</v>
      </c>
      <c r="K526" s="213">
        <f>IF(AND(ISBLANK('A3'!AB75),$L$526&lt;&gt;"Z"),"",'A3'!AB75)</f>
        <v>0</v>
      </c>
      <c r="L526" s="213" t="str">
        <f>IF(ISBLANK('A3'!AC75),"",'A3'!AC75)</f>
        <v/>
      </c>
      <c r="M526" s="133" t="str">
        <f t="shared" si="14"/>
        <v>OK</v>
      </c>
      <c r="N526" s="134"/>
    </row>
    <row r="527" spans="1:14" x14ac:dyDescent="0.25">
      <c r="A527" s="210" t="s">
        <v>796</v>
      </c>
      <c r="B527" s="211" t="s">
        <v>1962</v>
      </c>
      <c r="C527" s="212" t="s">
        <v>168</v>
      </c>
      <c r="D527" s="215" t="s">
        <v>1963</v>
      </c>
      <c r="E527" s="212" t="s">
        <v>860</v>
      </c>
      <c r="F527" s="212" t="s">
        <v>168</v>
      </c>
      <c r="G527" s="215" t="s">
        <v>1964</v>
      </c>
      <c r="H527" s="213">
        <f>IF(OR(AND('A3'!AB18="",'A3'!AC18=""),AND('A3'!AB47="",'A3'!AC47=""),AND('A3'!AC18="X",'A3'!AC47="X"),OR('A3'!AC18="M",'A3'!AC47="M")),"",SUM('A3'!AB18,'A3'!AB47))</f>
        <v>0</v>
      </c>
      <c r="I527" s="213" t="str">
        <f>IF(AND(AND('A3'!AC18="X",'A3'!AC47="X"),SUM('A3'!AB18,'A3'!AB47)=0,ISNUMBER('A3'!AB76)),"",IF(OR('A3'!AC18="M",'A3'!AC47="M"),"M",IF(AND('A3'!AC18='A3'!AC47,OR('A3'!AC18="X",'A3'!AC18="W",'A3'!AC18="Z")),UPPER('A3'!AC18),"")))</f>
        <v/>
      </c>
      <c r="J527" s="214" t="s">
        <v>860</v>
      </c>
      <c r="K527" s="213">
        <f>IF(AND(ISBLANK('A3'!AB76),$L$527&lt;&gt;"Z"),"",'A3'!AB76)</f>
        <v>0</v>
      </c>
      <c r="L527" s="213" t="str">
        <f>IF(ISBLANK('A3'!AC76),"",'A3'!AC76)</f>
        <v/>
      </c>
      <c r="M527" s="133" t="str">
        <f t="shared" si="14"/>
        <v>OK</v>
      </c>
      <c r="N527" s="134"/>
    </row>
    <row r="528" spans="1:14" x14ac:dyDescent="0.25">
      <c r="A528" s="210" t="s">
        <v>796</v>
      </c>
      <c r="B528" s="211" t="s">
        <v>1965</v>
      </c>
      <c r="C528" s="212" t="s">
        <v>168</v>
      </c>
      <c r="D528" s="215" t="s">
        <v>1966</v>
      </c>
      <c r="E528" s="212" t="s">
        <v>860</v>
      </c>
      <c r="F528" s="212" t="s">
        <v>168</v>
      </c>
      <c r="G528" s="215" t="s">
        <v>1967</v>
      </c>
      <c r="H528" s="213">
        <f>IF(OR(AND('A3'!AB19="",'A3'!AC19=""),AND('A3'!AB48="",'A3'!AC48=""),AND('A3'!AC19="X",'A3'!AC48="X"),OR('A3'!AC19="M",'A3'!AC48="M")),"",SUM('A3'!AB19,'A3'!AB48))</f>
        <v>0</v>
      </c>
      <c r="I528" s="213" t="str">
        <f>IF(AND(AND('A3'!AC19="X",'A3'!AC48="X"),SUM('A3'!AB19,'A3'!AB48)=0,ISNUMBER('A3'!AB77)),"",IF(OR('A3'!AC19="M",'A3'!AC48="M"),"M",IF(AND('A3'!AC19='A3'!AC48,OR('A3'!AC19="X",'A3'!AC19="W",'A3'!AC19="Z")),UPPER('A3'!AC19),"")))</f>
        <v/>
      </c>
      <c r="J528" s="214" t="s">
        <v>860</v>
      </c>
      <c r="K528" s="213">
        <f>IF(AND(ISBLANK('A3'!AB77),$L$528&lt;&gt;"Z"),"",'A3'!AB77)</f>
        <v>0</v>
      </c>
      <c r="L528" s="213" t="str">
        <f>IF(ISBLANK('A3'!AC77),"",'A3'!AC77)</f>
        <v/>
      </c>
      <c r="M528" s="133" t="str">
        <f t="shared" si="14"/>
        <v>OK</v>
      </c>
      <c r="N528" s="134"/>
    </row>
    <row r="529" spans="1:14" x14ac:dyDescent="0.25">
      <c r="A529" s="210" t="s">
        <v>796</v>
      </c>
      <c r="B529" s="211" t="s">
        <v>1968</v>
      </c>
      <c r="C529" s="212" t="s">
        <v>168</v>
      </c>
      <c r="D529" s="215" t="s">
        <v>1969</v>
      </c>
      <c r="E529" s="212" t="s">
        <v>860</v>
      </c>
      <c r="F529" s="212" t="s">
        <v>168</v>
      </c>
      <c r="G529" s="215" t="s">
        <v>1970</v>
      </c>
      <c r="H529" s="213">
        <f>IF(OR(AND('A3'!AB20="",'A3'!AC20=""),AND('A3'!AB49="",'A3'!AC49=""),AND('A3'!AC20="X",'A3'!AC49="X"),OR('A3'!AC20="M",'A3'!AC49="M")),"",SUM('A3'!AB20,'A3'!AB49))</f>
        <v>0</v>
      </c>
      <c r="I529" s="213" t="str">
        <f>IF(AND(AND('A3'!AC20="X",'A3'!AC49="X"),SUM('A3'!AB20,'A3'!AB49)=0,ISNUMBER('A3'!AB78)),"",IF(OR('A3'!AC20="M",'A3'!AC49="M"),"M",IF(AND('A3'!AC20='A3'!AC49,OR('A3'!AC20="X",'A3'!AC20="W",'A3'!AC20="Z")),UPPER('A3'!AC20),"")))</f>
        <v/>
      </c>
      <c r="J529" s="214" t="s">
        <v>860</v>
      </c>
      <c r="K529" s="213">
        <f>IF(AND(ISBLANK('A3'!AB78),$L$529&lt;&gt;"Z"),"",'A3'!AB78)</f>
        <v>0</v>
      </c>
      <c r="L529" s="213" t="str">
        <f>IF(ISBLANK('A3'!AC78),"",'A3'!AC78)</f>
        <v/>
      </c>
      <c r="M529" s="133" t="str">
        <f t="shared" si="14"/>
        <v>OK</v>
      </c>
      <c r="N529" s="134"/>
    </row>
    <row r="530" spans="1:14" x14ac:dyDescent="0.25">
      <c r="A530" s="210" t="s">
        <v>796</v>
      </c>
      <c r="B530" s="211" t="s">
        <v>1971</v>
      </c>
      <c r="C530" s="212" t="s">
        <v>168</v>
      </c>
      <c r="D530" s="215" t="s">
        <v>1972</v>
      </c>
      <c r="E530" s="212" t="s">
        <v>860</v>
      </c>
      <c r="F530" s="212" t="s">
        <v>168</v>
      </c>
      <c r="G530" s="215" t="s">
        <v>1973</v>
      </c>
      <c r="H530" s="213">
        <f>IF(OR(AND('A3'!AB21="",'A3'!AC21=""),AND('A3'!AB50="",'A3'!AC50=""),AND('A3'!AC21="X",'A3'!AC50="X"),OR('A3'!AC21="M",'A3'!AC50="M")),"",SUM('A3'!AB21,'A3'!AB50))</f>
        <v>0</v>
      </c>
      <c r="I530" s="213" t="str">
        <f>IF(AND(AND('A3'!AC21="X",'A3'!AC50="X"),SUM('A3'!AB21,'A3'!AB50)=0,ISNUMBER('A3'!AB79)),"",IF(OR('A3'!AC21="M",'A3'!AC50="M"),"M",IF(AND('A3'!AC21='A3'!AC50,OR('A3'!AC21="X",'A3'!AC21="W",'A3'!AC21="Z")),UPPER('A3'!AC21),"")))</f>
        <v/>
      </c>
      <c r="J530" s="214" t="s">
        <v>860</v>
      </c>
      <c r="K530" s="213">
        <f>IF(AND(ISBLANK('A3'!AB79),$L$530&lt;&gt;"Z"),"",'A3'!AB79)</f>
        <v>0</v>
      </c>
      <c r="L530" s="213" t="str">
        <f>IF(ISBLANK('A3'!AC79),"",'A3'!AC79)</f>
        <v/>
      </c>
      <c r="M530" s="133" t="str">
        <f t="shared" si="14"/>
        <v>OK</v>
      </c>
      <c r="N530" s="134"/>
    </row>
    <row r="531" spans="1:14" x14ac:dyDescent="0.25">
      <c r="A531" s="210" t="s">
        <v>796</v>
      </c>
      <c r="B531" s="211" t="s">
        <v>1974</v>
      </c>
      <c r="C531" s="212" t="s">
        <v>168</v>
      </c>
      <c r="D531" s="215" t="s">
        <v>1975</v>
      </c>
      <c r="E531" s="212" t="s">
        <v>860</v>
      </c>
      <c r="F531" s="212" t="s">
        <v>168</v>
      </c>
      <c r="G531" s="215" t="s">
        <v>1976</v>
      </c>
      <c r="H531" s="213">
        <f>IF(OR(AND('A3'!AB22="",'A3'!AC22=""),AND('A3'!AB51="",'A3'!AC51=""),AND('A3'!AC22="X",'A3'!AC51="X"),OR('A3'!AC22="M",'A3'!AC51="M")),"",SUM('A3'!AB22,'A3'!AB51))</f>
        <v>0</v>
      </c>
      <c r="I531" s="213" t="str">
        <f>IF(AND(AND('A3'!AC22="X",'A3'!AC51="X"),SUM('A3'!AB22,'A3'!AB51)=0,ISNUMBER('A3'!AB80)),"",IF(OR('A3'!AC22="M",'A3'!AC51="M"),"M",IF(AND('A3'!AC22='A3'!AC51,OR('A3'!AC22="X",'A3'!AC22="W",'A3'!AC22="Z")),UPPER('A3'!AC22),"")))</f>
        <v/>
      </c>
      <c r="J531" s="214" t="s">
        <v>860</v>
      </c>
      <c r="K531" s="213">
        <f>IF(AND(ISBLANK('A3'!AB80),$L$531&lt;&gt;"Z"),"",'A3'!AB80)</f>
        <v>0</v>
      </c>
      <c r="L531" s="213" t="str">
        <f>IF(ISBLANK('A3'!AC80),"",'A3'!AC80)</f>
        <v/>
      </c>
      <c r="M531" s="133" t="str">
        <f t="shared" si="14"/>
        <v>OK</v>
      </c>
      <c r="N531" s="134"/>
    </row>
    <row r="532" spans="1:14" x14ac:dyDescent="0.25">
      <c r="A532" s="210" t="s">
        <v>796</v>
      </c>
      <c r="B532" s="211" t="s">
        <v>1977</v>
      </c>
      <c r="C532" s="212" t="s">
        <v>168</v>
      </c>
      <c r="D532" s="215" t="s">
        <v>1978</v>
      </c>
      <c r="E532" s="212" t="s">
        <v>860</v>
      </c>
      <c r="F532" s="212" t="s">
        <v>168</v>
      </c>
      <c r="G532" s="215" t="s">
        <v>1979</v>
      </c>
      <c r="H532" s="213">
        <f>IF(OR(AND('A3'!AB23="",'A3'!AC23=""),AND('A3'!AB52="",'A3'!AC52=""),AND('A3'!AC23="X",'A3'!AC52="X"),OR('A3'!AC23="M",'A3'!AC52="M")),"",SUM('A3'!AB23,'A3'!AB52))</f>
        <v>0</v>
      </c>
      <c r="I532" s="213" t="str">
        <f>IF(AND(AND('A3'!AC23="X",'A3'!AC52="X"),SUM('A3'!AB23,'A3'!AB52)=0,ISNUMBER('A3'!AB81)),"",IF(OR('A3'!AC23="M",'A3'!AC52="M"),"M",IF(AND('A3'!AC23='A3'!AC52,OR('A3'!AC23="X",'A3'!AC23="W",'A3'!AC23="Z")),UPPER('A3'!AC23),"")))</f>
        <v/>
      </c>
      <c r="J532" s="214" t="s">
        <v>860</v>
      </c>
      <c r="K532" s="213">
        <f>IF(AND(ISBLANK('A3'!AB81),$L$532&lt;&gt;"Z"),"",'A3'!AB81)</f>
        <v>0</v>
      </c>
      <c r="L532" s="213" t="str">
        <f>IF(ISBLANK('A3'!AC81),"",'A3'!AC81)</f>
        <v/>
      </c>
      <c r="M532" s="133" t="str">
        <f t="shared" si="14"/>
        <v>OK</v>
      </c>
      <c r="N532" s="134"/>
    </row>
    <row r="533" spans="1:14" x14ac:dyDescent="0.25">
      <c r="A533" s="210" t="s">
        <v>796</v>
      </c>
      <c r="B533" s="211" t="s">
        <v>1980</v>
      </c>
      <c r="C533" s="212" t="s">
        <v>168</v>
      </c>
      <c r="D533" s="215" t="s">
        <v>1981</v>
      </c>
      <c r="E533" s="212" t="s">
        <v>860</v>
      </c>
      <c r="F533" s="212" t="s">
        <v>168</v>
      </c>
      <c r="G533" s="215" t="s">
        <v>1982</v>
      </c>
      <c r="H533" s="213">
        <f>IF(OR(AND('A3'!AB24="",'A3'!AC24=""),AND('A3'!AB53="",'A3'!AC53=""),AND('A3'!AC24="X",'A3'!AC53="X"),OR('A3'!AC24="M",'A3'!AC53="M")),"",SUM('A3'!AB24,'A3'!AB53))</f>
        <v>0</v>
      </c>
      <c r="I533" s="213" t="str">
        <f>IF(AND(AND('A3'!AC24="X",'A3'!AC53="X"),SUM('A3'!AB24,'A3'!AB53)=0,ISNUMBER('A3'!AB82)),"",IF(OR('A3'!AC24="M",'A3'!AC53="M"),"M",IF(AND('A3'!AC24='A3'!AC53,OR('A3'!AC24="X",'A3'!AC24="W",'A3'!AC24="Z")),UPPER('A3'!AC24),"")))</f>
        <v/>
      </c>
      <c r="J533" s="214" t="s">
        <v>860</v>
      </c>
      <c r="K533" s="213">
        <f>IF(AND(ISBLANK('A3'!AB82),$L$533&lt;&gt;"Z"),"",'A3'!AB82)</f>
        <v>0</v>
      </c>
      <c r="L533" s="213" t="str">
        <f>IF(ISBLANK('A3'!AC82),"",'A3'!AC82)</f>
        <v/>
      </c>
      <c r="M533" s="133" t="str">
        <f t="shared" si="14"/>
        <v>OK</v>
      </c>
      <c r="N533" s="134"/>
    </row>
    <row r="534" spans="1:14" x14ac:dyDescent="0.25">
      <c r="A534" s="210" t="s">
        <v>796</v>
      </c>
      <c r="B534" s="211" t="s">
        <v>1983</v>
      </c>
      <c r="C534" s="212" t="s">
        <v>168</v>
      </c>
      <c r="D534" s="215" t="s">
        <v>1984</v>
      </c>
      <c r="E534" s="212" t="s">
        <v>860</v>
      </c>
      <c r="F534" s="212" t="s">
        <v>168</v>
      </c>
      <c r="G534" s="215" t="s">
        <v>1985</v>
      </c>
      <c r="H534" s="213">
        <f>IF(OR(AND('A3'!AB25="",'A3'!AC25=""),AND('A3'!AB54="",'A3'!AC54=""),AND('A3'!AC25="X",'A3'!AC54="X"),OR('A3'!AC25="M",'A3'!AC54="M")),"",SUM('A3'!AB25,'A3'!AB54))</f>
        <v>0</v>
      </c>
      <c r="I534" s="213" t="str">
        <f>IF(AND(AND('A3'!AC25="X",'A3'!AC54="X"),SUM('A3'!AB25,'A3'!AB54)=0,ISNUMBER('A3'!AB83)),"",IF(OR('A3'!AC25="M",'A3'!AC54="M"),"M",IF(AND('A3'!AC25='A3'!AC54,OR('A3'!AC25="X",'A3'!AC25="W",'A3'!AC25="Z")),UPPER('A3'!AC25),"")))</f>
        <v/>
      </c>
      <c r="J534" s="214" t="s">
        <v>860</v>
      </c>
      <c r="K534" s="213">
        <f>IF(AND(ISBLANK('A3'!AB83),$L$534&lt;&gt;"Z"),"",'A3'!AB83)</f>
        <v>0</v>
      </c>
      <c r="L534" s="213" t="str">
        <f>IF(ISBLANK('A3'!AC83),"",'A3'!AC83)</f>
        <v/>
      </c>
      <c r="M534" s="133" t="str">
        <f t="shared" si="14"/>
        <v>OK</v>
      </c>
      <c r="N534" s="134"/>
    </row>
    <row r="535" spans="1:14" x14ac:dyDescent="0.25">
      <c r="A535" s="210" t="s">
        <v>796</v>
      </c>
      <c r="B535" s="211" t="s">
        <v>1986</v>
      </c>
      <c r="C535" s="212" t="s">
        <v>168</v>
      </c>
      <c r="D535" s="215" t="s">
        <v>1987</v>
      </c>
      <c r="E535" s="212" t="s">
        <v>860</v>
      </c>
      <c r="F535" s="212" t="s">
        <v>168</v>
      </c>
      <c r="G535" s="215" t="s">
        <v>1988</v>
      </c>
      <c r="H535" s="213">
        <f>IF(OR(AND('A3'!AB26="",'A3'!AC26=""),AND('A3'!AB55="",'A3'!AC55=""),AND('A3'!AC26="X",'A3'!AC55="X"),OR('A3'!AC26="M",'A3'!AC55="M")),"",SUM('A3'!AB26,'A3'!AB55))</f>
        <v>0</v>
      </c>
      <c r="I535" s="213" t="str">
        <f>IF(AND(AND('A3'!AC26="X",'A3'!AC55="X"),SUM('A3'!AB26,'A3'!AB55)=0,ISNUMBER('A3'!AB84)),"",IF(OR('A3'!AC26="M",'A3'!AC55="M"),"M",IF(AND('A3'!AC26='A3'!AC55,OR('A3'!AC26="X",'A3'!AC26="W",'A3'!AC26="Z")),UPPER('A3'!AC26),"")))</f>
        <v/>
      </c>
      <c r="J535" s="214" t="s">
        <v>860</v>
      </c>
      <c r="K535" s="213">
        <f>IF(AND(ISBLANK('A3'!AB84),$L$535&lt;&gt;"Z"),"",'A3'!AB84)</f>
        <v>0</v>
      </c>
      <c r="L535" s="213" t="str">
        <f>IF(ISBLANK('A3'!AC84),"",'A3'!AC84)</f>
        <v/>
      </c>
      <c r="M535" s="133" t="str">
        <f t="shared" si="14"/>
        <v>OK</v>
      </c>
      <c r="N535" s="134"/>
    </row>
    <row r="536" spans="1:14" x14ac:dyDescent="0.25">
      <c r="A536" s="210" t="s">
        <v>796</v>
      </c>
      <c r="B536" s="211" t="s">
        <v>1989</v>
      </c>
      <c r="C536" s="212" t="s">
        <v>168</v>
      </c>
      <c r="D536" s="215" t="s">
        <v>1990</v>
      </c>
      <c r="E536" s="212" t="s">
        <v>860</v>
      </c>
      <c r="F536" s="212" t="s">
        <v>168</v>
      </c>
      <c r="G536" s="215" t="s">
        <v>1991</v>
      </c>
      <c r="H536" s="213">
        <f>IF(OR(AND('A3'!AB27="",'A3'!AC27=""),AND('A3'!AB56="",'A3'!AC56=""),AND('A3'!AC27="X",'A3'!AC56="X"),OR('A3'!AC27="M",'A3'!AC56="M")),"",SUM('A3'!AB27,'A3'!AB56))</f>
        <v>0</v>
      </c>
      <c r="I536" s="213" t="str">
        <f>IF(AND(AND('A3'!AC27="X",'A3'!AC56="X"),SUM('A3'!AB27,'A3'!AB56)=0,ISNUMBER('A3'!AB85)),"",IF(OR('A3'!AC27="M",'A3'!AC56="M"),"M",IF(AND('A3'!AC27='A3'!AC56,OR('A3'!AC27="X",'A3'!AC27="W",'A3'!AC27="Z")),UPPER('A3'!AC27),"")))</f>
        <v/>
      </c>
      <c r="J536" s="214" t="s">
        <v>860</v>
      </c>
      <c r="K536" s="213">
        <f>IF(AND(ISBLANK('A3'!AB85),$L$536&lt;&gt;"Z"),"",'A3'!AB85)</f>
        <v>0</v>
      </c>
      <c r="L536" s="213" t="str">
        <f>IF(ISBLANK('A3'!AC85),"",'A3'!AC85)</f>
        <v/>
      </c>
      <c r="M536" s="133" t="str">
        <f t="shared" ref="M536:M599" si="15">IF(AND(ISNUMBER(H536),ISNUMBER(K536)),IF(OR(ROUND(H536,0)&lt;&gt;ROUND(K536,0),I536&lt;&gt;L536),"Check","OK"),IF(OR(AND(H536&lt;&gt;K536,I536&lt;&gt;"Z",L536&lt;&gt;"Z"),I536&lt;&gt;L536),"Check","OK"))</f>
        <v>OK</v>
      </c>
      <c r="N536" s="134"/>
    </row>
    <row r="537" spans="1:14" x14ac:dyDescent="0.25">
      <c r="A537" s="210" t="s">
        <v>796</v>
      </c>
      <c r="B537" s="211" t="s">
        <v>1992</v>
      </c>
      <c r="C537" s="212" t="s">
        <v>168</v>
      </c>
      <c r="D537" s="215" t="s">
        <v>1993</v>
      </c>
      <c r="E537" s="212" t="s">
        <v>860</v>
      </c>
      <c r="F537" s="212" t="s">
        <v>168</v>
      </c>
      <c r="G537" s="215" t="s">
        <v>1994</v>
      </c>
      <c r="H537" s="213">
        <f>IF(OR(AND('A3'!AB28="",'A3'!AC28=""),AND('A3'!AB57="",'A3'!AC57=""),AND('A3'!AC28="X",'A3'!AC57="X"),OR('A3'!AC28="M",'A3'!AC57="M")),"",SUM('A3'!AB28,'A3'!AB57))</f>
        <v>0</v>
      </c>
      <c r="I537" s="213" t="str">
        <f>IF(AND(AND('A3'!AC28="X",'A3'!AC57="X"),SUM('A3'!AB28,'A3'!AB57)=0,ISNUMBER('A3'!AB86)),"",IF(OR('A3'!AC28="M",'A3'!AC57="M"),"M",IF(AND('A3'!AC28='A3'!AC57,OR('A3'!AC28="X",'A3'!AC28="W",'A3'!AC28="Z")),UPPER('A3'!AC28),"")))</f>
        <v/>
      </c>
      <c r="J537" s="214" t="s">
        <v>860</v>
      </c>
      <c r="K537" s="213">
        <f>IF(AND(ISBLANK('A3'!AB86),$L$537&lt;&gt;"Z"),"",'A3'!AB86)</f>
        <v>0</v>
      </c>
      <c r="L537" s="213" t="str">
        <f>IF(ISBLANK('A3'!AC86),"",'A3'!AC86)</f>
        <v/>
      </c>
      <c r="M537" s="133" t="str">
        <f t="shared" si="15"/>
        <v>OK</v>
      </c>
      <c r="N537" s="134"/>
    </row>
    <row r="538" spans="1:14" x14ac:dyDescent="0.25">
      <c r="A538" s="210" t="s">
        <v>796</v>
      </c>
      <c r="B538" s="211" t="s">
        <v>1995</v>
      </c>
      <c r="C538" s="212" t="s">
        <v>168</v>
      </c>
      <c r="D538" s="215" t="s">
        <v>1996</v>
      </c>
      <c r="E538" s="212" t="s">
        <v>860</v>
      </c>
      <c r="F538" s="212" t="s">
        <v>168</v>
      </c>
      <c r="G538" s="215" t="s">
        <v>1997</v>
      </c>
      <c r="H538" s="213">
        <f>IF(OR(AND('A3'!AB29="",'A3'!AC29=""),AND('A3'!AB58="",'A3'!AC58=""),AND('A3'!AC29="X",'A3'!AC58="X"),OR('A3'!AC29="M",'A3'!AC58="M")),"",SUM('A3'!AB29,'A3'!AB58))</f>
        <v>0</v>
      </c>
      <c r="I538" s="213" t="str">
        <f>IF(AND(AND('A3'!AC29="X",'A3'!AC58="X"),SUM('A3'!AB29,'A3'!AB58)=0,ISNUMBER('A3'!AB87)),"",IF(OR('A3'!AC29="M",'A3'!AC58="M"),"M",IF(AND('A3'!AC29='A3'!AC58,OR('A3'!AC29="X",'A3'!AC29="W",'A3'!AC29="Z")),UPPER('A3'!AC29),"")))</f>
        <v/>
      </c>
      <c r="J538" s="214" t="s">
        <v>860</v>
      </c>
      <c r="K538" s="213">
        <f>IF(AND(ISBLANK('A3'!AB87),$L$538&lt;&gt;"Z"),"",'A3'!AB87)</f>
        <v>0</v>
      </c>
      <c r="L538" s="213" t="str">
        <f>IF(ISBLANK('A3'!AC87),"",'A3'!AC87)</f>
        <v/>
      </c>
      <c r="M538" s="133" t="str">
        <f t="shared" si="15"/>
        <v>OK</v>
      </c>
      <c r="N538" s="134"/>
    </row>
    <row r="539" spans="1:14" x14ac:dyDescent="0.25">
      <c r="A539" s="210" t="s">
        <v>796</v>
      </c>
      <c r="B539" s="211" t="s">
        <v>1998</v>
      </c>
      <c r="C539" s="212" t="s">
        <v>168</v>
      </c>
      <c r="D539" s="215" t="s">
        <v>1999</v>
      </c>
      <c r="E539" s="212" t="s">
        <v>860</v>
      </c>
      <c r="F539" s="212" t="s">
        <v>168</v>
      </c>
      <c r="G539" s="215" t="s">
        <v>2000</v>
      </c>
      <c r="H539" s="213">
        <f>IF(OR(AND('A3'!AB30="",'A3'!AC30=""),AND('A3'!AB59="",'A3'!AC59=""),AND('A3'!AC30="X",'A3'!AC59="X"),OR('A3'!AC30="M",'A3'!AC59="M")),"",SUM('A3'!AB30,'A3'!AB59))</f>
        <v>0</v>
      </c>
      <c r="I539" s="213" t="str">
        <f>IF(AND(AND('A3'!AC30="X",'A3'!AC59="X"),SUM('A3'!AB30,'A3'!AB59)=0,ISNUMBER('A3'!AB88)),"",IF(OR('A3'!AC30="M",'A3'!AC59="M"),"M",IF(AND('A3'!AC30='A3'!AC59,OR('A3'!AC30="X",'A3'!AC30="W",'A3'!AC30="Z")),UPPER('A3'!AC30),"")))</f>
        <v/>
      </c>
      <c r="J539" s="214" t="s">
        <v>860</v>
      </c>
      <c r="K539" s="213">
        <f>IF(AND(ISBLANK('A3'!AB88),$L$539&lt;&gt;"Z"),"",'A3'!AB88)</f>
        <v>0</v>
      </c>
      <c r="L539" s="213" t="str">
        <f>IF(ISBLANK('A3'!AC88),"",'A3'!AC88)</f>
        <v/>
      </c>
      <c r="M539" s="133" t="str">
        <f t="shared" si="15"/>
        <v>OK</v>
      </c>
      <c r="N539" s="134"/>
    </row>
    <row r="540" spans="1:14" x14ac:dyDescent="0.25">
      <c r="A540" s="210" t="s">
        <v>796</v>
      </c>
      <c r="B540" s="211" t="s">
        <v>2001</v>
      </c>
      <c r="C540" s="212" t="s">
        <v>168</v>
      </c>
      <c r="D540" s="215" t="s">
        <v>2002</v>
      </c>
      <c r="E540" s="212" t="s">
        <v>860</v>
      </c>
      <c r="F540" s="212" t="s">
        <v>168</v>
      </c>
      <c r="G540" s="215" t="s">
        <v>2003</v>
      </c>
      <c r="H540" s="213">
        <f>IF(OR(AND('A3'!AB31="",'A3'!AC31=""),AND('A3'!AB60="",'A3'!AC60=""),AND('A3'!AC31="X",'A3'!AC60="X"),OR('A3'!AC31="M",'A3'!AC60="M")),"",SUM('A3'!AB31,'A3'!AB60))</f>
        <v>0</v>
      </c>
      <c r="I540" s="213" t="str">
        <f>IF(AND(AND('A3'!AC31="X",'A3'!AC60="X"),SUM('A3'!AB31,'A3'!AB60)=0,ISNUMBER('A3'!AB89)),"",IF(OR('A3'!AC31="M",'A3'!AC60="M"),"M",IF(AND('A3'!AC31='A3'!AC60,OR('A3'!AC31="X",'A3'!AC31="W",'A3'!AC31="Z")),UPPER('A3'!AC31),"")))</f>
        <v/>
      </c>
      <c r="J540" s="214" t="s">
        <v>860</v>
      </c>
      <c r="K540" s="213">
        <f>IF(AND(ISBLANK('A3'!AB89),$L$540&lt;&gt;"Z"),"",'A3'!AB89)</f>
        <v>0</v>
      </c>
      <c r="L540" s="213" t="str">
        <f>IF(ISBLANK('A3'!AC89),"",'A3'!AC89)</f>
        <v/>
      </c>
      <c r="M540" s="133" t="str">
        <f t="shared" si="15"/>
        <v>OK</v>
      </c>
      <c r="N540" s="134"/>
    </row>
    <row r="541" spans="1:14" x14ac:dyDescent="0.25">
      <c r="A541" s="210" t="s">
        <v>796</v>
      </c>
      <c r="B541" s="211" t="s">
        <v>2004</v>
      </c>
      <c r="C541" s="212" t="s">
        <v>168</v>
      </c>
      <c r="D541" s="215" t="s">
        <v>2005</v>
      </c>
      <c r="E541" s="212" t="s">
        <v>860</v>
      </c>
      <c r="F541" s="212" t="s">
        <v>168</v>
      </c>
      <c r="G541" s="215" t="s">
        <v>2006</v>
      </c>
      <c r="H541" s="213">
        <f>IF(OR(AND('A3'!AB32="",'A3'!AC32=""),AND('A3'!AB61="",'A3'!AC61=""),AND('A3'!AC32="X",'A3'!AC61="X"),OR('A3'!AC32="M",'A3'!AC61="M")),"",SUM('A3'!AB32,'A3'!AB61))</f>
        <v>0</v>
      </c>
      <c r="I541" s="213" t="str">
        <f>IF(AND(AND('A3'!AC32="X",'A3'!AC61="X"),SUM('A3'!AB32,'A3'!AB61)=0,ISNUMBER('A3'!AB90)),"",IF(OR('A3'!AC32="M",'A3'!AC61="M"),"M",IF(AND('A3'!AC32='A3'!AC61,OR('A3'!AC32="X",'A3'!AC32="W",'A3'!AC32="Z")),UPPER('A3'!AC32),"")))</f>
        <v/>
      </c>
      <c r="J541" s="214" t="s">
        <v>860</v>
      </c>
      <c r="K541" s="213">
        <f>IF(AND(ISBLANK('A3'!AB90),$L$541&lt;&gt;"Z"),"",'A3'!AB90)</f>
        <v>0</v>
      </c>
      <c r="L541" s="213" t="str">
        <f>IF(ISBLANK('A3'!AC90),"",'A3'!AC90)</f>
        <v/>
      </c>
      <c r="M541" s="133" t="str">
        <f t="shared" si="15"/>
        <v>OK</v>
      </c>
      <c r="N541" s="134"/>
    </row>
    <row r="542" spans="1:14" x14ac:dyDescent="0.25">
      <c r="A542" s="210" t="s">
        <v>796</v>
      </c>
      <c r="B542" s="211" t="s">
        <v>2007</v>
      </c>
      <c r="C542" s="212" t="s">
        <v>168</v>
      </c>
      <c r="D542" s="215" t="s">
        <v>2008</v>
      </c>
      <c r="E542" s="212" t="s">
        <v>860</v>
      </c>
      <c r="F542" s="212" t="s">
        <v>168</v>
      </c>
      <c r="G542" s="215" t="s">
        <v>2009</v>
      </c>
      <c r="H542" s="213">
        <f>IF(OR(AND('A3'!AB33="",'A3'!AC33=""),AND('A3'!AB62="",'A3'!AC62=""),AND('A3'!AC33="X",'A3'!AC62="X"),OR('A3'!AC33="M",'A3'!AC62="M")),"",SUM('A3'!AB33,'A3'!AB62))</f>
        <v>0</v>
      </c>
      <c r="I542" s="213" t="str">
        <f>IF(AND(AND('A3'!AC33="X",'A3'!AC62="X"),SUM('A3'!AB33,'A3'!AB62)=0,ISNUMBER('A3'!AB91)),"",IF(OR('A3'!AC33="M",'A3'!AC62="M"),"M",IF(AND('A3'!AC33='A3'!AC62,OR('A3'!AC33="X",'A3'!AC33="W",'A3'!AC33="Z")),UPPER('A3'!AC33),"")))</f>
        <v/>
      </c>
      <c r="J542" s="214" t="s">
        <v>860</v>
      </c>
      <c r="K542" s="213">
        <f>IF(AND(ISBLANK('A3'!AB91),$L$542&lt;&gt;"Z"),"",'A3'!AB91)</f>
        <v>0</v>
      </c>
      <c r="L542" s="213" t="str">
        <f>IF(ISBLANK('A3'!AC91),"",'A3'!AC91)</f>
        <v/>
      </c>
      <c r="M542" s="133" t="str">
        <f t="shared" si="15"/>
        <v>OK</v>
      </c>
      <c r="N542" s="134"/>
    </row>
    <row r="543" spans="1:14" x14ac:dyDescent="0.25">
      <c r="A543" s="210" t="s">
        <v>796</v>
      </c>
      <c r="B543" s="211" t="s">
        <v>2010</v>
      </c>
      <c r="C543" s="212" t="s">
        <v>168</v>
      </c>
      <c r="D543" s="215" t="s">
        <v>2011</v>
      </c>
      <c r="E543" s="212" t="s">
        <v>860</v>
      </c>
      <c r="F543" s="212" t="s">
        <v>168</v>
      </c>
      <c r="G543" s="215" t="s">
        <v>986</v>
      </c>
      <c r="H543" s="213">
        <f>IF(OR(AND('A3'!AB34="",'A3'!AC34=""),AND('A3'!AB63="",'A3'!AC63=""),AND('A3'!AC34="X",'A3'!AC63="X"),OR('A3'!AC34="M",'A3'!AC63="M")),"",SUM('A3'!AB34,'A3'!AB63))</f>
        <v>0</v>
      </c>
      <c r="I543" s="213" t="str">
        <f>IF(AND(AND('A3'!AC34="X",'A3'!AC63="X"),SUM('A3'!AB34,'A3'!AB63)=0,ISNUMBER('A3'!AB92)),"",IF(OR('A3'!AC34="M",'A3'!AC63="M"),"M",IF(AND('A3'!AC34='A3'!AC63,OR('A3'!AC34="X",'A3'!AC34="W",'A3'!AC34="Z")),UPPER('A3'!AC34),"")))</f>
        <v/>
      </c>
      <c r="J543" s="214" t="s">
        <v>860</v>
      </c>
      <c r="K543" s="213">
        <f>IF(AND(ISBLANK('A3'!AB92),$L$543&lt;&gt;"Z"),"",'A3'!AB92)</f>
        <v>0</v>
      </c>
      <c r="L543" s="213" t="str">
        <f>IF(ISBLANK('A3'!AC92),"",'A3'!AC92)</f>
        <v/>
      </c>
      <c r="M543" s="133" t="str">
        <f t="shared" si="15"/>
        <v>OK</v>
      </c>
      <c r="N543" s="134"/>
    </row>
    <row r="544" spans="1:14" x14ac:dyDescent="0.25">
      <c r="A544" s="210" t="s">
        <v>796</v>
      </c>
      <c r="B544" s="211" t="s">
        <v>2012</v>
      </c>
      <c r="C544" s="212" t="s">
        <v>168</v>
      </c>
      <c r="D544" s="215" t="s">
        <v>2013</v>
      </c>
      <c r="E544" s="212" t="s">
        <v>860</v>
      </c>
      <c r="F544" s="212" t="s">
        <v>168</v>
      </c>
      <c r="G544" s="215" t="s">
        <v>985</v>
      </c>
      <c r="H544" s="213">
        <f>IF(OR(AND('A3'!AB35="",'A3'!AC35=""),AND('A3'!AB64="",'A3'!AC64=""),AND('A3'!AC35="X",'A3'!AC64="X"),OR('A3'!AC35="M",'A3'!AC64="M")),"",SUM('A3'!AB35,'A3'!AB64))</f>
        <v>0</v>
      </c>
      <c r="I544" s="213" t="str">
        <f>IF(AND(AND('A3'!AC35="X",'A3'!AC64="X"),SUM('A3'!AB35,'A3'!AB64)=0,ISNUMBER('A3'!AB93)),"",IF(OR('A3'!AC35="M",'A3'!AC64="M"),"M",IF(AND('A3'!AC35='A3'!AC64,OR('A3'!AC35="X",'A3'!AC35="W",'A3'!AC35="Z")),UPPER('A3'!AC35),"")))</f>
        <v/>
      </c>
      <c r="J544" s="214" t="s">
        <v>860</v>
      </c>
      <c r="K544" s="213">
        <f>IF(AND(ISBLANK('A3'!AB93),$L$544&lt;&gt;"Z"),"",'A3'!AB93)</f>
        <v>0</v>
      </c>
      <c r="L544" s="213" t="str">
        <f>IF(ISBLANK('A3'!AC93),"",'A3'!AC93)</f>
        <v/>
      </c>
      <c r="M544" s="133" t="str">
        <f t="shared" si="15"/>
        <v>OK</v>
      </c>
      <c r="N544" s="134"/>
    </row>
    <row r="545" spans="1:14" x14ac:dyDescent="0.25">
      <c r="A545" s="210" t="s">
        <v>796</v>
      </c>
      <c r="B545" s="211" t="s">
        <v>2014</v>
      </c>
      <c r="C545" s="212" t="s">
        <v>168</v>
      </c>
      <c r="D545" s="215" t="s">
        <v>2015</v>
      </c>
      <c r="E545" s="212" t="s">
        <v>860</v>
      </c>
      <c r="F545" s="212" t="s">
        <v>168</v>
      </c>
      <c r="G545" s="215" t="s">
        <v>2016</v>
      </c>
      <c r="H545" s="213">
        <f>IF(OR(AND('A3'!AB36="",'A3'!AC36=""),AND('A3'!AB65="",'A3'!AC65=""),AND('A3'!AC36="X",'A3'!AC65="X"),OR('A3'!AC36="M",'A3'!AC65="M")),"",SUM('A3'!AB36,'A3'!AB65))</f>
        <v>0</v>
      </c>
      <c r="I545" s="213" t="str">
        <f>IF(AND(AND('A3'!AC36="X",'A3'!AC65="X"),SUM('A3'!AB36,'A3'!AB65)=0,ISNUMBER('A3'!AB94)),"",IF(OR('A3'!AC36="M",'A3'!AC65="M"),"M",IF(AND('A3'!AC36='A3'!AC65,OR('A3'!AC36="X",'A3'!AC36="W",'A3'!AC36="Z")),UPPER('A3'!AC36),"")))</f>
        <v/>
      </c>
      <c r="J545" s="214" t="s">
        <v>860</v>
      </c>
      <c r="K545" s="213">
        <f>IF(AND(ISBLANK('A3'!AB94),$L$545&lt;&gt;"Z"),"",'A3'!AB94)</f>
        <v>0</v>
      </c>
      <c r="L545" s="213" t="str">
        <f>IF(ISBLANK('A3'!AC94),"",'A3'!AC94)</f>
        <v/>
      </c>
      <c r="M545" s="133" t="str">
        <f t="shared" si="15"/>
        <v>OK</v>
      </c>
      <c r="N545" s="134"/>
    </row>
    <row r="546" spans="1:14" x14ac:dyDescent="0.25">
      <c r="A546" s="210" t="s">
        <v>796</v>
      </c>
      <c r="B546" s="211" t="s">
        <v>2017</v>
      </c>
      <c r="C546" s="212" t="s">
        <v>168</v>
      </c>
      <c r="D546" s="215" t="s">
        <v>2018</v>
      </c>
      <c r="E546" s="212" t="s">
        <v>860</v>
      </c>
      <c r="F546" s="212" t="s">
        <v>168</v>
      </c>
      <c r="G546" s="215" t="s">
        <v>2019</v>
      </c>
      <c r="H546" s="213">
        <f>IF(OR(AND('A3'!AB37="",'A3'!AC37=""),AND('A3'!AB66="",'A3'!AC66=""),AND('A3'!AC37="X",'A3'!AC66="X"),OR('A3'!AC37="M",'A3'!AC66="M")),"",SUM('A3'!AB37,'A3'!AB66))</f>
        <v>0</v>
      </c>
      <c r="I546" s="213" t="str">
        <f>IF(AND(AND('A3'!AC37="X",'A3'!AC66="X"),SUM('A3'!AB37,'A3'!AB66)=0,ISNUMBER('A3'!AB95)),"",IF(OR('A3'!AC37="M",'A3'!AC66="M"),"M",IF(AND('A3'!AC37='A3'!AC66,OR('A3'!AC37="X",'A3'!AC37="W",'A3'!AC37="Z")),UPPER('A3'!AC37),"")))</f>
        <v/>
      </c>
      <c r="J546" s="214" t="s">
        <v>860</v>
      </c>
      <c r="K546" s="213">
        <f>IF(AND(ISBLANK('A3'!AB95),$L$546&lt;&gt;"Z"),"",'A3'!AB95)</f>
        <v>0</v>
      </c>
      <c r="L546" s="213" t="str">
        <f>IF(ISBLANK('A3'!AC95),"",'A3'!AC95)</f>
        <v/>
      </c>
      <c r="M546" s="133" t="str">
        <f t="shared" si="15"/>
        <v>OK</v>
      </c>
      <c r="N546" s="134"/>
    </row>
    <row r="547" spans="1:14" x14ac:dyDescent="0.25">
      <c r="A547" s="210" t="s">
        <v>796</v>
      </c>
      <c r="B547" s="211" t="s">
        <v>2020</v>
      </c>
      <c r="C547" s="212" t="s">
        <v>168</v>
      </c>
      <c r="D547" s="215" t="s">
        <v>2021</v>
      </c>
      <c r="E547" s="212" t="s">
        <v>860</v>
      </c>
      <c r="F547" s="212" t="s">
        <v>168</v>
      </c>
      <c r="G547" s="215" t="s">
        <v>2022</v>
      </c>
      <c r="H547" s="213">
        <f>IF(OR(AND('A3'!AB38="",'A3'!AC38=""),AND('A3'!AB67="",'A3'!AC67=""),AND('A3'!AC38="X",'A3'!AC67="X"),OR('A3'!AC38="M",'A3'!AC67="M")),"",SUM('A3'!AB38,'A3'!AB67))</f>
        <v>0</v>
      </c>
      <c r="I547" s="213" t="str">
        <f>IF(AND(AND('A3'!AC38="X",'A3'!AC67="X"),SUM('A3'!AB38,'A3'!AB67)=0,ISNUMBER('A3'!AB96)),"",IF(OR('A3'!AC38="M",'A3'!AC67="M"),"M",IF(AND('A3'!AC38='A3'!AC67,OR('A3'!AC38="X",'A3'!AC38="W",'A3'!AC38="Z")),UPPER('A3'!AC38),"")))</f>
        <v/>
      </c>
      <c r="J547" s="214" t="s">
        <v>860</v>
      </c>
      <c r="K547" s="213">
        <f>IF(AND(ISBLANK('A3'!AB96),$L$547&lt;&gt;"Z"),"",'A3'!AB96)</f>
        <v>0</v>
      </c>
      <c r="L547" s="213" t="str">
        <f>IF(ISBLANK('A3'!AC96),"",'A3'!AC96)</f>
        <v/>
      </c>
      <c r="M547" s="133" t="str">
        <f t="shared" si="15"/>
        <v>OK</v>
      </c>
      <c r="N547" s="134"/>
    </row>
    <row r="548" spans="1:14" x14ac:dyDescent="0.25">
      <c r="A548" s="210" t="s">
        <v>796</v>
      </c>
      <c r="B548" s="211" t="s">
        <v>2023</v>
      </c>
      <c r="C548" s="212" t="s">
        <v>168</v>
      </c>
      <c r="D548" s="215" t="s">
        <v>2024</v>
      </c>
      <c r="E548" s="212" t="s">
        <v>860</v>
      </c>
      <c r="F548" s="212" t="s">
        <v>168</v>
      </c>
      <c r="G548" s="215" t="s">
        <v>2025</v>
      </c>
      <c r="H548" s="213">
        <f>IF(OR(AND('A3'!AB39="",'A3'!AC39=""),AND('A3'!AB68="",'A3'!AC68=""),AND('A3'!AC39="X",'A3'!AC68="X"),OR('A3'!AC39="M",'A3'!AC68="M")),"",SUM('A3'!AB39,'A3'!AB68))</f>
        <v>0</v>
      </c>
      <c r="I548" s="213" t="str">
        <f>IF(AND(AND('A3'!AC39="X",'A3'!AC68="X"),SUM('A3'!AB39,'A3'!AB68)=0,ISNUMBER('A3'!AB97)),"",IF(OR('A3'!AC39="M",'A3'!AC68="M"),"M",IF(AND('A3'!AC39='A3'!AC68,OR('A3'!AC39="X",'A3'!AC39="W",'A3'!AC39="Z")),UPPER('A3'!AC39),"")))</f>
        <v/>
      </c>
      <c r="J548" s="214" t="s">
        <v>860</v>
      </c>
      <c r="K548" s="213">
        <f>IF(AND(ISBLANK('A3'!AB97),$L$548&lt;&gt;"Z"),"",'A3'!AB97)</f>
        <v>0</v>
      </c>
      <c r="L548" s="213" t="str">
        <f>IF(ISBLANK('A3'!AC97),"",'A3'!AC97)</f>
        <v/>
      </c>
      <c r="M548" s="133" t="str">
        <f t="shared" si="15"/>
        <v>OK</v>
      </c>
      <c r="N548" s="134"/>
    </row>
    <row r="549" spans="1:14" x14ac:dyDescent="0.25">
      <c r="A549" s="210" t="s">
        <v>796</v>
      </c>
      <c r="B549" s="211" t="s">
        <v>2026</v>
      </c>
      <c r="C549" s="212" t="s">
        <v>168</v>
      </c>
      <c r="D549" s="215" t="s">
        <v>2027</v>
      </c>
      <c r="E549" s="212" t="s">
        <v>860</v>
      </c>
      <c r="F549" s="212" t="s">
        <v>168</v>
      </c>
      <c r="G549" s="215" t="s">
        <v>2028</v>
      </c>
      <c r="H549" s="213">
        <f>IF(OR(AND('A3'!AB40="",'A3'!AC40=""),AND('A3'!AB69="",'A3'!AC69=""),AND('A3'!AC40="X",'A3'!AC69="X"),OR('A3'!AC40="M",'A3'!AC69="M")),"",SUM('A3'!AB40,'A3'!AB69))</f>
        <v>0</v>
      </c>
      <c r="I549" s="213" t="str">
        <f>IF(AND(AND('A3'!AC40="X",'A3'!AC69="X"),SUM('A3'!AB40,'A3'!AB69)=0,ISNUMBER('A3'!AB98)),"",IF(OR('A3'!AC40="M",'A3'!AC69="M"),"M",IF(AND('A3'!AC40='A3'!AC69,OR('A3'!AC40="X",'A3'!AC40="W",'A3'!AC40="Z")),UPPER('A3'!AC40),"")))</f>
        <v/>
      </c>
      <c r="J549" s="214" t="s">
        <v>860</v>
      </c>
      <c r="K549" s="213">
        <f>IF(AND(ISBLANK('A3'!AB98),$L$549&lt;&gt;"Z"),"",'A3'!AB98)</f>
        <v>0</v>
      </c>
      <c r="L549" s="213" t="str">
        <f>IF(ISBLANK('A3'!AC98),"",'A3'!AC98)</f>
        <v/>
      </c>
      <c r="M549" s="133" t="str">
        <f t="shared" si="15"/>
        <v>OK</v>
      </c>
      <c r="N549" s="134"/>
    </row>
    <row r="550" spans="1:14" x14ac:dyDescent="0.25">
      <c r="A550" s="210" t="s">
        <v>796</v>
      </c>
      <c r="B550" s="211" t="s">
        <v>2029</v>
      </c>
      <c r="C550" s="212" t="s">
        <v>168</v>
      </c>
      <c r="D550" s="215" t="s">
        <v>2030</v>
      </c>
      <c r="E550" s="212" t="s">
        <v>860</v>
      </c>
      <c r="F550" s="212" t="s">
        <v>168</v>
      </c>
      <c r="G550" s="215" t="s">
        <v>798</v>
      </c>
      <c r="H550" s="213">
        <f>IF(OR(AND('A3'!AB41="",'A3'!AC41=""),AND('A3'!AB70="",'A3'!AC70=""),AND('A3'!AC41="X",'A3'!AC70="X"),OR('A3'!AC41="M",'A3'!AC70="M")),"",SUM('A3'!AB41,'A3'!AB70))</f>
        <v>0</v>
      </c>
      <c r="I550" s="213" t="str">
        <f>IF(AND(AND('A3'!AC41="X",'A3'!AC70="X"),SUM('A3'!AB41,'A3'!AB70)=0,ISNUMBER('A3'!AB99)),"",IF(OR('A3'!AC41="M",'A3'!AC70="M"),"M",IF(AND('A3'!AC41='A3'!AC70,OR('A3'!AC41="X",'A3'!AC41="W",'A3'!AC41="Z")),UPPER('A3'!AC41),"")))</f>
        <v/>
      </c>
      <c r="J550" s="214" t="s">
        <v>860</v>
      </c>
      <c r="K550" s="213">
        <f>IF(AND(ISBLANK('A3'!AB99),$L$550&lt;&gt;"Z"),"",'A3'!AB99)</f>
        <v>0</v>
      </c>
      <c r="L550" s="213" t="str">
        <f>IF(ISBLANK('A3'!AC99),"",'A3'!AC99)</f>
        <v/>
      </c>
      <c r="M550" s="133" t="str">
        <f t="shared" si="15"/>
        <v>OK</v>
      </c>
      <c r="N550" s="134"/>
    </row>
    <row r="551" spans="1:14" x14ac:dyDescent="0.25">
      <c r="A551" s="210" t="s">
        <v>796</v>
      </c>
      <c r="B551" s="211" t="s">
        <v>2031</v>
      </c>
      <c r="C551" s="212" t="s">
        <v>168</v>
      </c>
      <c r="D551" s="215" t="s">
        <v>2032</v>
      </c>
      <c r="E551" s="212" t="s">
        <v>860</v>
      </c>
      <c r="F551" s="212" t="s">
        <v>168</v>
      </c>
      <c r="G551" s="215" t="s">
        <v>845</v>
      </c>
      <c r="H551" s="213">
        <f>IF(OR(SUMPRODUCT(--('A3'!AE14:'A3'!AE40=""),--('A3'!AF14:'A3'!AF40=""))&gt;0,COUNTIF('A3'!AF14:'A3'!AF40,"M")&gt;0,COUNTIF('A3'!AF14:'A3'!AF40,"X")=27),"",SUM('A3'!AE14:'A3'!AE40))</f>
        <v>0</v>
      </c>
      <c r="I551" s="213" t="str">
        <f>IF(AND(COUNTIF('A3'!AF14:'A3'!AF40,"X")=27,SUM('A3'!AE14:'A3'!AE40)=0,ISNUMBER('A3'!AE41)),"",IF(COUNTIF('A3'!AF14:'A3'!AF40,"M")&gt;0,"M",IF(AND(COUNTIF('A3'!AF14:'A3'!AF40,'A3'!AF14)=27,OR('A3'!AF14="X",'A3'!AF14="W",'A3'!AF14="Z")),UPPER('A3'!AF14),"")))</f>
        <v/>
      </c>
      <c r="J551" s="214" t="s">
        <v>860</v>
      </c>
      <c r="K551" s="213">
        <f>IF(AND(ISBLANK('A3'!AE41),$L$551&lt;&gt;"Z"),"",'A3'!AE41)</f>
        <v>0</v>
      </c>
      <c r="L551" s="213" t="str">
        <f>IF(ISBLANK('A3'!AF41),"",'A3'!AF41)</f>
        <v/>
      </c>
      <c r="M551" s="133" t="str">
        <f t="shared" si="15"/>
        <v>OK</v>
      </c>
      <c r="N551" s="134"/>
    </row>
    <row r="552" spans="1:14" x14ac:dyDescent="0.25">
      <c r="A552" s="210" t="s">
        <v>796</v>
      </c>
      <c r="B552" s="211" t="s">
        <v>2033</v>
      </c>
      <c r="C552" s="212" t="s">
        <v>168</v>
      </c>
      <c r="D552" s="215" t="s">
        <v>2034</v>
      </c>
      <c r="E552" s="212" t="s">
        <v>860</v>
      </c>
      <c r="F552" s="212" t="s">
        <v>168</v>
      </c>
      <c r="G552" s="215" t="s">
        <v>824</v>
      </c>
      <c r="H552" s="213">
        <f>IF(OR(SUMPRODUCT(--('A3'!AE43:'A3'!AE69=""),--('A3'!AF43:'A3'!AF69=""))&gt;0,COUNTIF('A3'!AF43:'A3'!AF69,"M")&gt;0,COUNTIF('A3'!AF43:'A3'!AF69,"X")=27),"",SUM('A3'!AE43:'A3'!AE69))</f>
        <v>0</v>
      </c>
      <c r="I552" s="213" t="str">
        <f>IF(AND(COUNTIF('A3'!AF43:'A3'!AF69,"X")=27,SUM('A3'!AE43:'A3'!AE69)=0,ISNUMBER('A3'!AE70)),"",IF(COUNTIF('A3'!AF43:'A3'!AF69,"M")&gt;0,"M",IF(AND(COUNTIF('A3'!AF43:'A3'!AF69,'A3'!AF43)=27,OR('A3'!AF43="X",'A3'!AF43="W",'A3'!AF43="Z")),UPPER('A3'!AF43),"")))</f>
        <v/>
      </c>
      <c r="J552" s="214" t="s">
        <v>860</v>
      </c>
      <c r="K552" s="213">
        <f>IF(AND(ISBLANK('A3'!AE70),$L$552&lt;&gt;"Z"),"",'A3'!AE70)</f>
        <v>0</v>
      </c>
      <c r="L552" s="213" t="str">
        <f>IF(ISBLANK('A3'!AF70),"",'A3'!AF70)</f>
        <v/>
      </c>
      <c r="M552" s="133" t="str">
        <f t="shared" si="15"/>
        <v>OK</v>
      </c>
      <c r="N552" s="134"/>
    </row>
    <row r="553" spans="1:14" x14ac:dyDescent="0.25">
      <c r="A553" s="210" t="s">
        <v>796</v>
      </c>
      <c r="B553" s="211" t="s">
        <v>2035</v>
      </c>
      <c r="C553" s="212" t="s">
        <v>168</v>
      </c>
      <c r="D553" s="215" t="s">
        <v>2036</v>
      </c>
      <c r="E553" s="212" t="s">
        <v>860</v>
      </c>
      <c r="F553" s="212" t="s">
        <v>168</v>
      </c>
      <c r="G553" s="215" t="s">
        <v>2037</v>
      </c>
      <c r="H553" s="213">
        <f>IF(OR(AND('A3'!AE14="",'A3'!AF14=""),AND('A3'!AE43="",'A3'!AF43=""),AND('A3'!AF14="X",'A3'!AF43="X"),OR('A3'!AF14="M",'A3'!AF43="M")),"",SUM('A3'!AE14,'A3'!AE43))</f>
        <v>0</v>
      </c>
      <c r="I553" s="213" t="str">
        <f>IF(AND(AND('A3'!AF14="X",'A3'!AF43="X"),SUM('A3'!AE14,'A3'!AE43)=0,ISNUMBER('A3'!AE72)),"",IF(OR('A3'!AF14="M",'A3'!AF43="M"),"M",IF(AND('A3'!AF14='A3'!AF43,OR('A3'!AF14="X",'A3'!AF14="W",'A3'!AF14="Z")),UPPER('A3'!AF14),"")))</f>
        <v/>
      </c>
      <c r="J553" s="214" t="s">
        <v>860</v>
      </c>
      <c r="K553" s="213">
        <f>IF(AND(ISBLANK('A3'!AE72),$L$553&lt;&gt;"Z"),"",'A3'!AE72)</f>
        <v>0</v>
      </c>
      <c r="L553" s="213" t="str">
        <f>IF(ISBLANK('A3'!AF72),"",'A3'!AF72)</f>
        <v/>
      </c>
      <c r="M553" s="133" t="str">
        <f t="shared" si="15"/>
        <v>OK</v>
      </c>
      <c r="N553" s="134"/>
    </row>
    <row r="554" spans="1:14" x14ac:dyDescent="0.25">
      <c r="A554" s="210" t="s">
        <v>796</v>
      </c>
      <c r="B554" s="211" t="s">
        <v>2038</v>
      </c>
      <c r="C554" s="212" t="s">
        <v>168</v>
      </c>
      <c r="D554" s="215" t="s">
        <v>2039</v>
      </c>
      <c r="E554" s="212" t="s">
        <v>860</v>
      </c>
      <c r="F554" s="212" t="s">
        <v>168</v>
      </c>
      <c r="G554" s="215" t="s">
        <v>2040</v>
      </c>
      <c r="H554" s="213">
        <f>IF(OR(AND('A3'!AE15="",'A3'!AF15=""),AND('A3'!AE44="",'A3'!AF44=""),AND('A3'!AF15="X",'A3'!AF44="X"),OR('A3'!AF15="M",'A3'!AF44="M")),"",SUM('A3'!AE15,'A3'!AE44))</f>
        <v>0</v>
      </c>
      <c r="I554" s="213" t="str">
        <f>IF(AND(AND('A3'!AF15="X",'A3'!AF44="X"),SUM('A3'!AE15,'A3'!AE44)=0,ISNUMBER('A3'!AE73)),"",IF(OR('A3'!AF15="M",'A3'!AF44="M"),"M",IF(AND('A3'!AF15='A3'!AF44,OR('A3'!AF15="X",'A3'!AF15="W",'A3'!AF15="Z")),UPPER('A3'!AF15),"")))</f>
        <v/>
      </c>
      <c r="J554" s="214" t="s">
        <v>860</v>
      </c>
      <c r="K554" s="213">
        <f>IF(AND(ISBLANK('A3'!AE73),$L$554&lt;&gt;"Z"),"",'A3'!AE73)</f>
        <v>0</v>
      </c>
      <c r="L554" s="213" t="str">
        <f>IF(ISBLANK('A3'!AF73),"",'A3'!AF73)</f>
        <v/>
      </c>
      <c r="M554" s="133" t="str">
        <f t="shared" si="15"/>
        <v>OK</v>
      </c>
      <c r="N554" s="134"/>
    </row>
    <row r="555" spans="1:14" x14ac:dyDescent="0.25">
      <c r="A555" s="210" t="s">
        <v>796</v>
      </c>
      <c r="B555" s="211" t="s">
        <v>2041</v>
      </c>
      <c r="C555" s="212" t="s">
        <v>168</v>
      </c>
      <c r="D555" s="215" t="s">
        <v>2042</v>
      </c>
      <c r="E555" s="212" t="s">
        <v>860</v>
      </c>
      <c r="F555" s="212" t="s">
        <v>168</v>
      </c>
      <c r="G555" s="215" t="s">
        <v>1062</v>
      </c>
      <c r="H555" s="213">
        <f>IF(OR(AND('A3'!AE16="",'A3'!AF16=""),AND('A3'!AE45="",'A3'!AF45=""),AND('A3'!AF16="X",'A3'!AF45="X"),OR('A3'!AF16="M",'A3'!AF45="M")),"",SUM('A3'!AE16,'A3'!AE45))</f>
        <v>0</v>
      </c>
      <c r="I555" s="213" t="str">
        <f>IF(AND(AND('A3'!AF16="X",'A3'!AF45="X"),SUM('A3'!AE16,'A3'!AE45)=0,ISNUMBER('A3'!AE74)),"",IF(OR('A3'!AF16="M",'A3'!AF45="M"),"M",IF(AND('A3'!AF16='A3'!AF45,OR('A3'!AF16="X",'A3'!AF16="W",'A3'!AF16="Z")),UPPER('A3'!AF16),"")))</f>
        <v/>
      </c>
      <c r="J555" s="214" t="s">
        <v>860</v>
      </c>
      <c r="K555" s="213">
        <f>IF(AND(ISBLANK('A3'!AE74),$L$555&lt;&gt;"Z"),"",'A3'!AE74)</f>
        <v>0</v>
      </c>
      <c r="L555" s="213" t="str">
        <f>IF(ISBLANK('A3'!AF74),"",'A3'!AF74)</f>
        <v/>
      </c>
      <c r="M555" s="133" t="str">
        <f t="shared" si="15"/>
        <v>OK</v>
      </c>
      <c r="N555" s="134"/>
    </row>
    <row r="556" spans="1:14" x14ac:dyDescent="0.25">
      <c r="A556" s="210" t="s">
        <v>796</v>
      </c>
      <c r="B556" s="211" t="s">
        <v>2043</v>
      </c>
      <c r="C556" s="212" t="s">
        <v>168</v>
      </c>
      <c r="D556" s="215" t="s">
        <v>2044</v>
      </c>
      <c r="E556" s="212" t="s">
        <v>860</v>
      </c>
      <c r="F556" s="212" t="s">
        <v>168</v>
      </c>
      <c r="G556" s="215" t="s">
        <v>1061</v>
      </c>
      <c r="H556" s="213">
        <f>IF(OR(AND('A3'!AE17="",'A3'!AF17=""),AND('A3'!AE46="",'A3'!AF46=""),AND('A3'!AF17="X",'A3'!AF46="X"),OR('A3'!AF17="M",'A3'!AF46="M")),"",SUM('A3'!AE17,'A3'!AE46))</f>
        <v>0</v>
      </c>
      <c r="I556" s="213" t="str">
        <f>IF(AND(AND('A3'!AF17="X",'A3'!AF46="X"),SUM('A3'!AE17,'A3'!AE46)=0,ISNUMBER('A3'!AE75)),"",IF(OR('A3'!AF17="M",'A3'!AF46="M"),"M",IF(AND('A3'!AF17='A3'!AF46,OR('A3'!AF17="X",'A3'!AF17="W",'A3'!AF17="Z")),UPPER('A3'!AF17),"")))</f>
        <v/>
      </c>
      <c r="J556" s="214" t="s">
        <v>860</v>
      </c>
      <c r="K556" s="213">
        <f>IF(AND(ISBLANK('A3'!AE75),$L$556&lt;&gt;"Z"),"",'A3'!AE75)</f>
        <v>0</v>
      </c>
      <c r="L556" s="213" t="str">
        <f>IF(ISBLANK('A3'!AF75),"",'A3'!AF75)</f>
        <v/>
      </c>
      <c r="M556" s="133" t="str">
        <f t="shared" si="15"/>
        <v>OK</v>
      </c>
      <c r="N556" s="134"/>
    </row>
    <row r="557" spans="1:14" x14ac:dyDescent="0.25">
      <c r="A557" s="210" t="s">
        <v>796</v>
      </c>
      <c r="B557" s="211" t="s">
        <v>2045</v>
      </c>
      <c r="C557" s="212" t="s">
        <v>168</v>
      </c>
      <c r="D557" s="215" t="s">
        <v>2046</v>
      </c>
      <c r="E557" s="212" t="s">
        <v>860</v>
      </c>
      <c r="F557" s="212" t="s">
        <v>168</v>
      </c>
      <c r="G557" s="215" t="s">
        <v>2047</v>
      </c>
      <c r="H557" s="213">
        <f>IF(OR(AND('A3'!AE18="",'A3'!AF18=""),AND('A3'!AE47="",'A3'!AF47=""),AND('A3'!AF18="X",'A3'!AF47="X"),OR('A3'!AF18="M",'A3'!AF47="M")),"",SUM('A3'!AE18,'A3'!AE47))</f>
        <v>0</v>
      </c>
      <c r="I557" s="213" t="str">
        <f>IF(AND(AND('A3'!AF18="X",'A3'!AF47="X"),SUM('A3'!AE18,'A3'!AE47)=0,ISNUMBER('A3'!AE76)),"",IF(OR('A3'!AF18="M",'A3'!AF47="M"),"M",IF(AND('A3'!AF18='A3'!AF47,OR('A3'!AF18="X",'A3'!AF18="W",'A3'!AF18="Z")),UPPER('A3'!AF18),"")))</f>
        <v/>
      </c>
      <c r="J557" s="214" t="s">
        <v>860</v>
      </c>
      <c r="K557" s="213">
        <f>IF(AND(ISBLANK('A3'!AE76),$L$557&lt;&gt;"Z"),"",'A3'!AE76)</f>
        <v>0</v>
      </c>
      <c r="L557" s="213" t="str">
        <f>IF(ISBLANK('A3'!AF76),"",'A3'!AF76)</f>
        <v/>
      </c>
      <c r="M557" s="133" t="str">
        <f t="shared" si="15"/>
        <v>OK</v>
      </c>
      <c r="N557" s="134"/>
    </row>
    <row r="558" spans="1:14" x14ac:dyDescent="0.25">
      <c r="A558" s="210" t="s">
        <v>796</v>
      </c>
      <c r="B558" s="211" t="s">
        <v>2048</v>
      </c>
      <c r="C558" s="212" t="s">
        <v>168</v>
      </c>
      <c r="D558" s="215" t="s">
        <v>2049</v>
      </c>
      <c r="E558" s="212" t="s">
        <v>860</v>
      </c>
      <c r="F558" s="212" t="s">
        <v>168</v>
      </c>
      <c r="G558" s="215" t="s">
        <v>2050</v>
      </c>
      <c r="H558" s="213">
        <f>IF(OR(AND('A3'!AE19="",'A3'!AF19=""),AND('A3'!AE48="",'A3'!AF48=""),AND('A3'!AF19="X",'A3'!AF48="X"),OR('A3'!AF19="M",'A3'!AF48="M")),"",SUM('A3'!AE19,'A3'!AE48))</f>
        <v>0</v>
      </c>
      <c r="I558" s="213" t="str">
        <f>IF(AND(AND('A3'!AF19="X",'A3'!AF48="X"),SUM('A3'!AE19,'A3'!AE48)=0,ISNUMBER('A3'!AE77)),"",IF(OR('A3'!AF19="M",'A3'!AF48="M"),"M",IF(AND('A3'!AF19='A3'!AF48,OR('A3'!AF19="X",'A3'!AF19="W",'A3'!AF19="Z")),UPPER('A3'!AF19),"")))</f>
        <v/>
      </c>
      <c r="J558" s="214" t="s">
        <v>860</v>
      </c>
      <c r="K558" s="213">
        <f>IF(AND(ISBLANK('A3'!AE77),$L$558&lt;&gt;"Z"),"",'A3'!AE77)</f>
        <v>0</v>
      </c>
      <c r="L558" s="213" t="str">
        <f>IF(ISBLANK('A3'!AF77),"",'A3'!AF77)</f>
        <v/>
      </c>
      <c r="M558" s="133" t="str">
        <f t="shared" si="15"/>
        <v>OK</v>
      </c>
      <c r="N558" s="134"/>
    </row>
    <row r="559" spans="1:14" x14ac:dyDescent="0.25">
      <c r="A559" s="210" t="s">
        <v>796</v>
      </c>
      <c r="B559" s="211" t="s">
        <v>2051</v>
      </c>
      <c r="C559" s="212" t="s">
        <v>168</v>
      </c>
      <c r="D559" s="215" t="s">
        <v>2052</v>
      </c>
      <c r="E559" s="212" t="s">
        <v>860</v>
      </c>
      <c r="F559" s="212" t="s">
        <v>168</v>
      </c>
      <c r="G559" s="215" t="s">
        <v>2053</v>
      </c>
      <c r="H559" s="213">
        <f>IF(OR(AND('A3'!AE20="",'A3'!AF20=""),AND('A3'!AE49="",'A3'!AF49=""),AND('A3'!AF20="X",'A3'!AF49="X"),OR('A3'!AF20="M",'A3'!AF49="M")),"",SUM('A3'!AE20,'A3'!AE49))</f>
        <v>0</v>
      </c>
      <c r="I559" s="213" t="str">
        <f>IF(AND(AND('A3'!AF20="X",'A3'!AF49="X"),SUM('A3'!AE20,'A3'!AE49)=0,ISNUMBER('A3'!AE78)),"",IF(OR('A3'!AF20="M",'A3'!AF49="M"),"M",IF(AND('A3'!AF20='A3'!AF49,OR('A3'!AF20="X",'A3'!AF20="W",'A3'!AF20="Z")),UPPER('A3'!AF20),"")))</f>
        <v/>
      </c>
      <c r="J559" s="214" t="s">
        <v>860</v>
      </c>
      <c r="K559" s="213">
        <f>IF(AND(ISBLANK('A3'!AE78),$L$559&lt;&gt;"Z"),"",'A3'!AE78)</f>
        <v>0</v>
      </c>
      <c r="L559" s="213" t="str">
        <f>IF(ISBLANK('A3'!AF78),"",'A3'!AF78)</f>
        <v/>
      </c>
      <c r="M559" s="133" t="str">
        <f t="shared" si="15"/>
        <v>OK</v>
      </c>
      <c r="N559" s="134"/>
    </row>
    <row r="560" spans="1:14" x14ac:dyDescent="0.25">
      <c r="A560" s="210" t="s">
        <v>796</v>
      </c>
      <c r="B560" s="211" t="s">
        <v>2054</v>
      </c>
      <c r="C560" s="212" t="s">
        <v>168</v>
      </c>
      <c r="D560" s="215" t="s">
        <v>2055</v>
      </c>
      <c r="E560" s="212" t="s">
        <v>860</v>
      </c>
      <c r="F560" s="212" t="s">
        <v>168</v>
      </c>
      <c r="G560" s="215" t="s">
        <v>2056</v>
      </c>
      <c r="H560" s="213">
        <f>IF(OR(AND('A3'!AE21="",'A3'!AF21=""),AND('A3'!AE50="",'A3'!AF50=""),AND('A3'!AF21="X",'A3'!AF50="X"),OR('A3'!AF21="M",'A3'!AF50="M")),"",SUM('A3'!AE21,'A3'!AE50))</f>
        <v>0</v>
      </c>
      <c r="I560" s="213" t="str">
        <f>IF(AND(AND('A3'!AF21="X",'A3'!AF50="X"),SUM('A3'!AE21,'A3'!AE50)=0,ISNUMBER('A3'!AE79)),"",IF(OR('A3'!AF21="M",'A3'!AF50="M"),"M",IF(AND('A3'!AF21='A3'!AF50,OR('A3'!AF21="X",'A3'!AF21="W",'A3'!AF21="Z")),UPPER('A3'!AF21),"")))</f>
        <v/>
      </c>
      <c r="J560" s="214" t="s">
        <v>860</v>
      </c>
      <c r="K560" s="213">
        <f>IF(AND(ISBLANK('A3'!AE79),$L$560&lt;&gt;"Z"),"",'A3'!AE79)</f>
        <v>0</v>
      </c>
      <c r="L560" s="213" t="str">
        <f>IF(ISBLANK('A3'!AF79),"",'A3'!AF79)</f>
        <v/>
      </c>
      <c r="M560" s="133" t="str">
        <f t="shared" si="15"/>
        <v>OK</v>
      </c>
      <c r="N560" s="134"/>
    </row>
    <row r="561" spans="1:14" x14ac:dyDescent="0.25">
      <c r="A561" s="210" t="s">
        <v>796</v>
      </c>
      <c r="B561" s="211" t="s">
        <v>2057</v>
      </c>
      <c r="C561" s="212" t="s">
        <v>168</v>
      </c>
      <c r="D561" s="215" t="s">
        <v>2058</v>
      </c>
      <c r="E561" s="212" t="s">
        <v>860</v>
      </c>
      <c r="F561" s="212" t="s">
        <v>168</v>
      </c>
      <c r="G561" s="215" t="s">
        <v>2059</v>
      </c>
      <c r="H561" s="213">
        <f>IF(OR(AND('A3'!AE22="",'A3'!AF22=""),AND('A3'!AE51="",'A3'!AF51=""),AND('A3'!AF22="X",'A3'!AF51="X"),OR('A3'!AF22="M",'A3'!AF51="M")),"",SUM('A3'!AE22,'A3'!AE51))</f>
        <v>0</v>
      </c>
      <c r="I561" s="213" t="str">
        <f>IF(AND(AND('A3'!AF22="X",'A3'!AF51="X"),SUM('A3'!AE22,'A3'!AE51)=0,ISNUMBER('A3'!AE80)),"",IF(OR('A3'!AF22="M",'A3'!AF51="M"),"M",IF(AND('A3'!AF22='A3'!AF51,OR('A3'!AF22="X",'A3'!AF22="W",'A3'!AF22="Z")),UPPER('A3'!AF22),"")))</f>
        <v/>
      </c>
      <c r="J561" s="214" t="s">
        <v>860</v>
      </c>
      <c r="K561" s="213">
        <f>IF(AND(ISBLANK('A3'!AE80),$L$561&lt;&gt;"Z"),"",'A3'!AE80)</f>
        <v>0</v>
      </c>
      <c r="L561" s="213" t="str">
        <f>IF(ISBLANK('A3'!AF80),"",'A3'!AF80)</f>
        <v/>
      </c>
      <c r="M561" s="133" t="str">
        <f t="shared" si="15"/>
        <v>OK</v>
      </c>
      <c r="N561" s="134"/>
    </row>
    <row r="562" spans="1:14" x14ac:dyDescent="0.25">
      <c r="A562" s="210" t="s">
        <v>796</v>
      </c>
      <c r="B562" s="211" t="s">
        <v>2060</v>
      </c>
      <c r="C562" s="212" t="s">
        <v>168</v>
      </c>
      <c r="D562" s="215" t="s">
        <v>2061</v>
      </c>
      <c r="E562" s="212" t="s">
        <v>860</v>
      </c>
      <c r="F562" s="212" t="s">
        <v>168</v>
      </c>
      <c r="G562" s="215" t="s">
        <v>2062</v>
      </c>
      <c r="H562" s="213">
        <f>IF(OR(AND('A3'!AE23="",'A3'!AF23=""),AND('A3'!AE52="",'A3'!AF52=""),AND('A3'!AF23="X",'A3'!AF52="X"),OR('A3'!AF23="M",'A3'!AF52="M")),"",SUM('A3'!AE23,'A3'!AE52))</f>
        <v>0</v>
      </c>
      <c r="I562" s="213" t="str">
        <f>IF(AND(AND('A3'!AF23="X",'A3'!AF52="X"),SUM('A3'!AE23,'A3'!AE52)=0,ISNUMBER('A3'!AE81)),"",IF(OR('A3'!AF23="M",'A3'!AF52="M"),"M",IF(AND('A3'!AF23='A3'!AF52,OR('A3'!AF23="X",'A3'!AF23="W",'A3'!AF23="Z")),UPPER('A3'!AF23),"")))</f>
        <v/>
      </c>
      <c r="J562" s="214" t="s">
        <v>860</v>
      </c>
      <c r="K562" s="213">
        <f>IF(AND(ISBLANK('A3'!AE81),$L$562&lt;&gt;"Z"),"",'A3'!AE81)</f>
        <v>0</v>
      </c>
      <c r="L562" s="213" t="str">
        <f>IF(ISBLANK('A3'!AF81),"",'A3'!AF81)</f>
        <v/>
      </c>
      <c r="M562" s="133" t="str">
        <f t="shared" si="15"/>
        <v>OK</v>
      </c>
      <c r="N562" s="134"/>
    </row>
    <row r="563" spans="1:14" x14ac:dyDescent="0.25">
      <c r="A563" s="210" t="s">
        <v>796</v>
      </c>
      <c r="B563" s="211" t="s">
        <v>2063</v>
      </c>
      <c r="C563" s="212" t="s">
        <v>168</v>
      </c>
      <c r="D563" s="215" t="s">
        <v>2064</v>
      </c>
      <c r="E563" s="212" t="s">
        <v>860</v>
      </c>
      <c r="F563" s="212" t="s">
        <v>168</v>
      </c>
      <c r="G563" s="215" t="s">
        <v>2065</v>
      </c>
      <c r="H563" s="213">
        <f>IF(OR(AND('A3'!AE24="",'A3'!AF24=""),AND('A3'!AE53="",'A3'!AF53=""),AND('A3'!AF24="X",'A3'!AF53="X"),OR('A3'!AF24="M",'A3'!AF53="M")),"",SUM('A3'!AE24,'A3'!AE53))</f>
        <v>0</v>
      </c>
      <c r="I563" s="213" t="str">
        <f>IF(AND(AND('A3'!AF24="X",'A3'!AF53="X"),SUM('A3'!AE24,'A3'!AE53)=0,ISNUMBER('A3'!AE82)),"",IF(OR('A3'!AF24="M",'A3'!AF53="M"),"M",IF(AND('A3'!AF24='A3'!AF53,OR('A3'!AF24="X",'A3'!AF24="W",'A3'!AF24="Z")),UPPER('A3'!AF24),"")))</f>
        <v/>
      </c>
      <c r="J563" s="214" t="s">
        <v>860</v>
      </c>
      <c r="K563" s="213">
        <f>IF(AND(ISBLANK('A3'!AE82),$L$563&lt;&gt;"Z"),"",'A3'!AE82)</f>
        <v>0</v>
      </c>
      <c r="L563" s="213" t="str">
        <f>IF(ISBLANK('A3'!AF82),"",'A3'!AF82)</f>
        <v/>
      </c>
      <c r="M563" s="133" t="str">
        <f t="shared" si="15"/>
        <v>OK</v>
      </c>
      <c r="N563" s="134"/>
    </row>
    <row r="564" spans="1:14" x14ac:dyDescent="0.25">
      <c r="A564" s="210" t="s">
        <v>796</v>
      </c>
      <c r="B564" s="211" t="s">
        <v>2066</v>
      </c>
      <c r="C564" s="212" t="s">
        <v>168</v>
      </c>
      <c r="D564" s="215" t="s">
        <v>2067</v>
      </c>
      <c r="E564" s="212" t="s">
        <v>860</v>
      </c>
      <c r="F564" s="212" t="s">
        <v>168</v>
      </c>
      <c r="G564" s="215" t="s">
        <v>2068</v>
      </c>
      <c r="H564" s="213">
        <f>IF(OR(AND('A3'!AE25="",'A3'!AF25=""),AND('A3'!AE54="",'A3'!AF54=""),AND('A3'!AF25="X",'A3'!AF54="X"),OR('A3'!AF25="M",'A3'!AF54="M")),"",SUM('A3'!AE25,'A3'!AE54))</f>
        <v>0</v>
      </c>
      <c r="I564" s="213" t="str">
        <f>IF(AND(AND('A3'!AF25="X",'A3'!AF54="X"),SUM('A3'!AE25,'A3'!AE54)=0,ISNUMBER('A3'!AE83)),"",IF(OR('A3'!AF25="M",'A3'!AF54="M"),"M",IF(AND('A3'!AF25='A3'!AF54,OR('A3'!AF25="X",'A3'!AF25="W",'A3'!AF25="Z")),UPPER('A3'!AF25),"")))</f>
        <v/>
      </c>
      <c r="J564" s="214" t="s">
        <v>860</v>
      </c>
      <c r="K564" s="213">
        <f>IF(AND(ISBLANK('A3'!AE83),$L$564&lt;&gt;"Z"),"",'A3'!AE83)</f>
        <v>0</v>
      </c>
      <c r="L564" s="213" t="str">
        <f>IF(ISBLANK('A3'!AF83),"",'A3'!AF83)</f>
        <v/>
      </c>
      <c r="M564" s="133" t="str">
        <f t="shared" si="15"/>
        <v>OK</v>
      </c>
      <c r="N564" s="134"/>
    </row>
    <row r="565" spans="1:14" x14ac:dyDescent="0.25">
      <c r="A565" s="210" t="s">
        <v>796</v>
      </c>
      <c r="B565" s="211" t="s">
        <v>2069</v>
      </c>
      <c r="C565" s="212" t="s">
        <v>168</v>
      </c>
      <c r="D565" s="215" t="s">
        <v>2070</v>
      </c>
      <c r="E565" s="212" t="s">
        <v>860</v>
      </c>
      <c r="F565" s="212" t="s">
        <v>168</v>
      </c>
      <c r="G565" s="215" t="s">
        <v>2071</v>
      </c>
      <c r="H565" s="213">
        <f>IF(OR(AND('A3'!AE26="",'A3'!AF26=""),AND('A3'!AE55="",'A3'!AF55=""),AND('A3'!AF26="X",'A3'!AF55="X"),OR('A3'!AF26="M",'A3'!AF55="M")),"",SUM('A3'!AE26,'A3'!AE55))</f>
        <v>0</v>
      </c>
      <c r="I565" s="213" t="str">
        <f>IF(AND(AND('A3'!AF26="X",'A3'!AF55="X"),SUM('A3'!AE26,'A3'!AE55)=0,ISNUMBER('A3'!AE84)),"",IF(OR('A3'!AF26="M",'A3'!AF55="M"),"M",IF(AND('A3'!AF26='A3'!AF55,OR('A3'!AF26="X",'A3'!AF26="W",'A3'!AF26="Z")),UPPER('A3'!AF26),"")))</f>
        <v/>
      </c>
      <c r="J565" s="214" t="s">
        <v>860</v>
      </c>
      <c r="K565" s="213">
        <f>IF(AND(ISBLANK('A3'!AE84),$L$565&lt;&gt;"Z"),"",'A3'!AE84)</f>
        <v>0</v>
      </c>
      <c r="L565" s="213" t="str">
        <f>IF(ISBLANK('A3'!AF84),"",'A3'!AF84)</f>
        <v/>
      </c>
      <c r="M565" s="133" t="str">
        <f t="shared" si="15"/>
        <v>OK</v>
      </c>
      <c r="N565" s="134"/>
    </row>
    <row r="566" spans="1:14" x14ac:dyDescent="0.25">
      <c r="A566" s="210" t="s">
        <v>796</v>
      </c>
      <c r="B566" s="211" t="s">
        <v>2072</v>
      </c>
      <c r="C566" s="212" t="s">
        <v>168</v>
      </c>
      <c r="D566" s="215" t="s">
        <v>2073</v>
      </c>
      <c r="E566" s="212" t="s">
        <v>860</v>
      </c>
      <c r="F566" s="212" t="s">
        <v>168</v>
      </c>
      <c r="G566" s="215" t="s">
        <v>2074</v>
      </c>
      <c r="H566" s="213">
        <f>IF(OR(AND('A3'!AE27="",'A3'!AF27=""),AND('A3'!AE56="",'A3'!AF56=""),AND('A3'!AF27="X",'A3'!AF56="X"),OR('A3'!AF27="M",'A3'!AF56="M")),"",SUM('A3'!AE27,'A3'!AE56))</f>
        <v>0</v>
      </c>
      <c r="I566" s="213" t="str">
        <f>IF(AND(AND('A3'!AF27="X",'A3'!AF56="X"),SUM('A3'!AE27,'A3'!AE56)=0,ISNUMBER('A3'!AE85)),"",IF(OR('A3'!AF27="M",'A3'!AF56="M"),"M",IF(AND('A3'!AF27='A3'!AF56,OR('A3'!AF27="X",'A3'!AF27="W",'A3'!AF27="Z")),UPPER('A3'!AF27),"")))</f>
        <v/>
      </c>
      <c r="J566" s="214" t="s">
        <v>860</v>
      </c>
      <c r="K566" s="213">
        <f>IF(AND(ISBLANK('A3'!AE85),$L$566&lt;&gt;"Z"),"",'A3'!AE85)</f>
        <v>0</v>
      </c>
      <c r="L566" s="213" t="str">
        <f>IF(ISBLANK('A3'!AF85),"",'A3'!AF85)</f>
        <v/>
      </c>
      <c r="M566" s="133" t="str">
        <f t="shared" si="15"/>
        <v>OK</v>
      </c>
      <c r="N566" s="134"/>
    </row>
    <row r="567" spans="1:14" x14ac:dyDescent="0.25">
      <c r="A567" s="210" t="s">
        <v>796</v>
      </c>
      <c r="B567" s="211" t="s">
        <v>2075</v>
      </c>
      <c r="C567" s="212" t="s">
        <v>168</v>
      </c>
      <c r="D567" s="215" t="s">
        <v>2076</v>
      </c>
      <c r="E567" s="212" t="s">
        <v>860</v>
      </c>
      <c r="F567" s="212" t="s">
        <v>168</v>
      </c>
      <c r="G567" s="215" t="s">
        <v>2077</v>
      </c>
      <c r="H567" s="213">
        <f>IF(OR(AND('A3'!AE28="",'A3'!AF28=""),AND('A3'!AE57="",'A3'!AF57=""),AND('A3'!AF28="X",'A3'!AF57="X"),OR('A3'!AF28="M",'A3'!AF57="M")),"",SUM('A3'!AE28,'A3'!AE57))</f>
        <v>0</v>
      </c>
      <c r="I567" s="213" t="str">
        <f>IF(AND(AND('A3'!AF28="X",'A3'!AF57="X"),SUM('A3'!AE28,'A3'!AE57)=0,ISNUMBER('A3'!AE86)),"",IF(OR('A3'!AF28="M",'A3'!AF57="M"),"M",IF(AND('A3'!AF28='A3'!AF57,OR('A3'!AF28="X",'A3'!AF28="W",'A3'!AF28="Z")),UPPER('A3'!AF28),"")))</f>
        <v/>
      </c>
      <c r="J567" s="214" t="s">
        <v>860</v>
      </c>
      <c r="K567" s="213">
        <f>IF(AND(ISBLANK('A3'!AE86),$L$567&lt;&gt;"Z"),"",'A3'!AE86)</f>
        <v>0</v>
      </c>
      <c r="L567" s="213" t="str">
        <f>IF(ISBLANK('A3'!AF86),"",'A3'!AF86)</f>
        <v/>
      </c>
      <c r="M567" s="133" t="str">
        <f t="shared" si="15"/>
        <v>OK</v>
      </c>
      <c r="N567" s="134"/>
    </row>
    <row r="568" spans="1:14" x14ac:dyDescent="0.25">
      <c r="A568" s="210" t="s">
        <v>796</v>
      </c>
      <c r="B568" s="211" t="s">
        <v>2078</v>
      </c>
      <c r="C568" s="212" t="s">
        <v>168</v>
      </c>
      <c r="D568" s="215" t="s">
        <v>2079</v>
      </c>
      <c r="E568" s="212" t="s">
        <v>860</v>
      </c>
      <c r="F568" s="212" t="s">
        <v>168</v>
      </c>
      <c r="G568" s="215" t="s">
        <v>2080</v>
      </c>
      <c r="H568" s="213">
        <f>IF(OR(AND('A3'!AE29="",'A3'!AF29=""),AND('A3'!AE58="",'A3'!AF58=""),AND('A3'!AF29="X",'A3'!AF58="X"),OR('A3'!AF29="M",'A3'!AF58="M")),"",SUM('A3'!AE29,'A3'!AE58))</f>
        <v>0</v>
      </c>
      <c r="I568" s="213" t="str">
        <f>IF(AND(AND('A3'!AF29="X",'A3'!AF58="X"),SUM('A3'!AE29,'A3'!AE58)=0,ISNUMBER('A3'!AE87)),"",IF(OR('A3'!AF29="M",'A3'!AF58="M"),"M",IF(AND('A3'!AF29='A3'!AF58,OR('A3'!AF29="X",'A3'!AF29="W",'A3'!AF29="Z")),UPPER('A3'!AF29),"")))</f>
        <v/>
      </c>
      <c r="J568" s="214" t="s">
        <v>860</v>
      </c>
      <c r="K568" s="213">
        <f>IF(AND(ISBLANK('A3'!AE87),$L$568&lt;&gt;"Z"),"",'A3'!AE87)</f>
        <v>0</v>
      </c>
      <c r="L568" s="213" t="str">
        <f>IF(ISBLANK('A3'!AF87),"",'A3'!AF87)</f>
        <v/>
      </c>
      <c r="M568" s="133" t="str">
        <f t="shared" si="15"/>
        <v>OK</v>
      </c>
      <c r="N568" s="134"/>
    </row>
    <row r="569" spans="1:14" x14ac:dyDescent="0.25">
      <c r="A569" s="210" t="s">
        <v>796</v>
      </c>
      <c r="B569" s="211" t="s">
        <v>2081</v>
      </c>
      <c r="C569" s="212" t="s">
        <v>168</v>
      </c>
      <c r="D569" s="215" t="s">
        <v>2082</v>
      </c>
      <c r="E569" s="212" t="s">
        <v>860</v>
      </c>
      <c r="F569" s="212" t="s">
        <v>168</v>
      </c>
      <c r="G569" s="215" t="s">
        <v>2083</v>
      </c>
      <c r="H569" s="213">
        <f>IF(OR(AND('A3'!AE30="",'A3'!AF30=""),AND('A3'!AE59="",'A3'!AF59=""),AND('A3'!AF30="X",'A3'!AF59="X"),OR('A3'!AF30="M",'A3'!AF59="M")),"",SUM('A3'!AE30,'A3'!AE59))</f>
        <v>0</v>
      </c>
      <c r="I569" s="213" t="str">
        <f>IF(AND(AND('A3'!AF30="X",'A3'!AF59="X"),SUM('A3'!AE30,'A3'!AE59)=0,ISNUMBER('A3'!AE88)),"",IF(OR('A3'!AF30="M",'A3'!AF59="M"),"M",IF(AND('A3'!AF30='A3'!AF59,OR('A3'!AF30="X",'A3'!AF30="W",'A3'!AF30="Z")),UPPER('A3'!AF30),"")))</f>
        <v/>
      </c>
      <c r="J569" s="214" t="s">
        <v>860</v>
      </c>
      <c r="K569" s="213">
        <f>IF(AND(ISBLANK('A3'!AE88),$L$569&lt;&gt;"Z"),"",'A3'!AE88)</f>
        <v>0</v>
      </c>
      <c r="L569" s="213" t="str">
        <f>IF(ISBLANK('A3'!AF88),"",'A3'!AF88)</f>
        <v/>
      </c>
      <c r="M569" s="133" t="str">
        <f t="shared" si="15"/>
        <v>OK</v>
      </c>
      <c r="N569" s="134"/>
    </row>
    <row r="570" spans="1:14" x14ac:dyDescent="0.25">
      <c r="A570" s="210" t="s">
        <v>796</v>
      </c>
      <c r="B570" s="211" t="s">
        <v>2084</v>
      </c>
      <c r="C570" s="212" t="s">
        <v>168</v>
      </c>
      <c r="D570" s="215" t="s">
        <v>2085</v>
      </c>
      <c r="E570" s="212" t="s">
        <v>860</v>
      </c>
      <c r="F570" s="212" t="s">
        <v>168</v>
      </c>
      <c r="G570" s="215" t="s">
        <v>2086</v>
      </c>
      <c r="H570" s="213">
        <f>IF(OR(AND('A3'!AE31="",'A3'!AF31=""),AND('A3'!AE60="",'A3'!AF60=""),AND('A3'!AF31="X",'A3'!AF60="X"),OR('A3'!AF31="M",'A3'!AF60="M")),"",SUM('A3'!AE31,'A3'!AE60))</f>
        <v>0</v>
      </c>
      <c r="I570" s="213" t="str">
        <f>IF(AND(AND('A3'!AF31="X",'A3'!AF60="X"),SUM('A3'!AE31,'A3'!AE60)=0,ISNUMBER('A3'!AE89)),"",IF(OR('A3'!AF31="M",'A3'!AF60="M"),"M",IF(AND('A3'!AF31='A3'!AF60,OR('A3'!AF31="X",'A3'!AF31="W",'A3'!AF31="Z")),UPPER('A3'!AF31),"")))</f>
        <v/>
      </c>
      <c r="J570" s="214" t="s">
        <v>860</v>
      </c>
      <c r="K570" s="213">
        <f>IF(AND(ISBLANK('A3'!AE89),$L$570&lt;&gt;"Z"),"",'A3'!AE89)</f>
        <v>0</v>
      </c>
      <c r="L570" s="213" t="str">
        <f>IF(ISBLANK('A3'!AF89),"",'A3'!AF89)</f>
        <v/>
      </c>
      <c r="M570" s="133" t="str">
        <f t="shared" si="15"/>
        <v>OK</v>
      </c>
      <c r="N570" s="134"/>
    </row>
    <row r="571" spans="1:14" x14ac:dyDescent="0.25">
      <c r="A571" s="210" t="s">
        <v>796</v>
      </c>
      <c r="B571" s="211" t="s">
        <v>2087</v>
      </c>
      <c r="C571" s="212" t="s">
        <v>168</v>
      </c>
      <c r="D571" s="215" t="s">
        <v>2088</v>
      </c>
      <c r="E571" s="212" t="s">
        <v>860</v>
      </c>
      <c r="F571" s="212" t="s">
        <v>168</v>
      </c>
      <c r="G571" s="215" t="s">
        <v>2089</v>
      </c>
      <c r="H571" s="213">
        <f>IF(OR(AND('A3'!AE32="",'A3'!AF32=""),AND('A3'!AE61="",'A3'!AF61=""),AND('A3'!AF32="X",'A3'!AF61="X"),OR('A3'!AF32="M",'A3'!AF61="M")),"",SUM('A3'!AE32,'A3'!AE61))</f>
        <v>0</v>
      </c>
      <c r="I571" s="213" t="str">
        <f>IF(AND(AND('A3'!AF32="X",'A3'!AF61="X"),SUM('A3'!AE32,'A3'!AE61)=0,ISNUMBER('A3'!AE90)),"",IF(OR('A3'!AF32="M",'A3'!AF61="M"),"M",IF(AND('A3'!AF32='A3'!AF61,OR('A3'!AF32="X",'A3'!AF32="W",'A3'!AF32="Z")),UPPER('A3'!AF32),"")))</f>
        <v/>
      </c>
      <c r="J571" s="214" t="s">
        <v>860</v>
      </c>
      <c r="K571" s="213">
        <f>IF(AND(ISBLANK('A3'!AE90),$L$571&lt;&gt;"Z"),"",'A3'!AE90)</f>
        <v>0</v>
      </c>
      <c r="L571" s="213" t="str">
        <f>IF(ISBLANK('A3'!AF90),"",'A3'!AF90)</f>
        <v/>
      </c>
      <c r="M571" s="133" t="str">
        <f t="shared" si="15"/>
        <v>OK</v>
      </c>
      <c r="N571" s="134"/>
    </row>
    <row r="572" spans="1:14" x14ac:dyDescent="0.25">
      <c r="A572" s="210" t="s">
        <v>796</v>
      </c>
      <c r="B572" s="211" t="s">
        <v>2090</v>
      </c>
      <c r="C572" s="212" t="s">
        <v>168</v>
      </c>
      <c r="D572" s="215" t="s">
        <v>2091</v>
      </c>
      <c r="E572" s="212" t="s">
        <v>860</v>
      </c>
      <c r="F572" s="212" t="s">
        <v>168</v>
      </c>
      <c r="G572" s="215" t="s">
        <v>2092</v>
      </c>
      <c r="H572" s="213">
        <f>IF(OR(AND('A3'!AE33="",'A3'!AF33=""),AND('A3'!AE62="",'A3'!AF62=""),AND('A3'!AF33="X",'A3'!AF62="X"),OR('A3'!AF33="M",'A3'!AF62="M")),"",SUM('A3'!AE33,'A3'!AE62))</f>
        <v>0</v>
      </c>
      <c r="I572" s="213" t="str">
        <f>IF(AND(AND('A3'!AF33="X",'A3'!AF62="X"),SUM('A3'!AE33,'A3'!AE62)=0,ISNUMBER('A3'!AE91)),"",IF(OR('A3'!AF33="M",'A3'!AF62="M"),"M",IF(AND('A3'!AF33='A3'!AF62,OR('A3'!AF33="X",'A3'!AF33="W",'A3'!AF33="Z")),UPPER('A3'!AF33),"")))</f>
        <v/>
      </c>
      <c r="J572" s="214" t="s">
        <v>860</v>
      </c>
      <c r="K572" s="213">
        <f>IF(AND(ISBLANK('A3'!AE91),$L$572&lt;&gt;"Z"),"",'A3'!AE91)</f>
        <v>0</v>
      </c>
      <c r="L572" s="213" t="str">
        <f>IF(ISBLANK('A3'!AF91),"",'A3'!AF91)</f>
        <v/>
      </c>
      <c r="M572" s="133" t="str">
        <f t="shared" si="15"/>
        <v>OK</v>
      </c>
      <c r="N572" s="134"/>
    </row>
    <row r="573" spans="1:14" x14ac:dyDescent="0.25">
      <c r="A573" s="210" t="s">
        <v>796</v>
      </c>
      <c r="B573" s="211" t="s">
        <v>2093</v>
      </c>
      <c r="C573" s="212" t="s">
        <v>168</v>
      </c>
      <c r="D573" s="215" t="s">
        <v>2094</v>
      </c>
      <c r="E573" s="212" t="s">
        <v>860</v>
      </c>
      <c r="F573" s="212" t="s">
        <v>168</v>
      </c>
      <c r="G573" s="215" t="s">
        <v>989</v>
      </c>
      <c r="H573" s="213">
        <f>IF(OR(AND('A3'!AE34="",'A3'!AF34=""),AND('A3'!AE63="",'A3'!AF63=""),AND('A3'!AF34="X",'A3'!AF63="X"),OR('A3'!AF34="M",'A3'!AF63="M")),"",SUM('A3'!AE34,'A3'!AE63))</f>
        <v>0</v>
      </c>
      <c r="I573" s="213" t="str">
        <f>IF(AND(AND('A3'!AF34="X",'A3'!AF63="X"),SUM('A3'!AE34,'A3'!AE63)=0,ISNUMBER('A3'!AE92)),"",IF(OR('A3'!AF34="M",'A3'!AF63="M"),"M",IF(AND('A3'!AF34='A3'!AF63,OR('A3'!AF34="X",'A3'!AF34="W",'A3'!AF34="Z")),UPPER('A3'!AF34),"")))</f>
        <v/>
      </c>
      <c r="J573" s="214" t="s">
        <v>860</v>
      </c>
      <c r="K573" s="213">
        <f>IF(AND(ISBLANK('A3'!AE92),$L$573&lt;&gt;"Z"),"",'A3'!AE92)</f>
        <v>0</v>
      </c>
      <c r="L573" s="213" t="str">
        <f>IF(ISBLANK('A3'!AF92),"",'A3'!AF92)</f>
        <v/>
      </c>
      <c r="M573" s="133" t="str">
        <f t="shared" si="15"/>
        <v>OK</v>
      </c>
      <c r="N573" s="134"/>
    </row>
    <row r="574" spans="1:14" x14ac:dyDescent="0.25">
      <c r="A574" s="210" t="s">
        <v>796</v>
      </c>
      <c r="B574" s="211" t="s">
        <v>2095</v>
      </c>
      <c r="C574" s="212" t="s">
        <v>168</v>
      </c>
      <c r="D574" s="215" t="s">
        <v>2096</v>
      </c>
      <c r="E574" s="212" t="s">
        <v>860</v>
      </c>
      <c r="F574" s="212" t="s">
        <v>168</v>
      </c>
      <c r="G574" s="215" t="s">
        <v>988</v>
      </c>
      <c r="H574" s="213">
        <f>IF(OR(AND('A3'!AE35="",'A3'!AF35=""),AND('A3'!AE64="",'A3'!AF64=""),AND('A3'!AF35="X",'A3'!AF64="X"),OR('A3'!AF35="M",'A3'!AF64="M")),"",SUM('A3'!AE35,'A3'!AE64))</f>
        <v>0</v>
      </c>
      <c r="I574" s="213" t="str">
        <f>IF(AND(AND('A3'!AF35="X",'A3'!AF64="X"),SUM('A3'!AE35,'A3'!AE64)=0,ISNUMBER('A3'!AE93)),"",IF(OR('A3'!AF35="M",'A3'!AF64="M"),"M",IF(AND('A3'!AF35='A3'!AF64,OR('A3'!AF35="X",'A3'!AF35="W",'A3'!AF35="Z")),UPPER('A3'!AF35),"")))</f>
        <v/>
      </c>
      <c r="J574" s="214" t="s">
        <v>860</v>
      </c>
      <c r="K574" s="213">
        <f>IF(AND(ISBLANK('A3'!AE93),$L$574&lt;&gt;"Z"),"",'A3'!AE93)</f>
        <v>0</v>
      </c>
      <c r="L574" s="213" t="str">
        <f>IF(ISBLANK('A3'!AF93),"",'A3'!AF93)</f>
        <v/>
      </c>
      <c r="M574" s="133" t="str">
        <f t="shared" si="15"/>
        <v>OK</v>
      </c>
      <c r="N574" s="134"/>
    </row>
    <row r="575" spans="1:14" x14ac:dyDescent="0.25">
      <c r="A575" s="210" t="s">
        <v>796</v>
      </c>
      <c r="B575" s="211" t="s">
        <v>2097</v>
      </c>
      <c r="C575" s="212" t="s">
        <v>168</v>
      </c>
      <c r="D575" s="215" t="s">
        <v>2098</v>
      </c>
      <c r="E575" s="212" t="s">
        <v>860</v>
      </c>
      <c r="F575" s="212" t="s">
        <v>168</v>
      </c>
      <c r="G575" s="215" t="s">
        <v>2099</v>
      </c>
      <c r="H575" s="213">
        <f>IF(OR(AND('A3'!AE36="",'A3'!AF36=""),AND('A3'!AE65="",'A3'!AF65=""),AND('A3'!AF36="X",'A3'!AF65="X"),OR('A3'!AF36="M",'A3'!AF65="M")),"",SUM('A3'!AE36,'A3'!AE65))</f>
        <v>0</v>
      </c>
      <c r="I575" s="213" t="str">
        <f>IF(AND(AND('A3'!AF36="X",'A3'!AF65="X"),SUM('A3'!AE36,'A3'!AE65)=0,ISNUMBER('A3'!AE94)),"",IF(OR('A3'!AF36="M",'A3'!AF65="M"),"M",IF(AND('A3'!AF36='A3'!AF65,OR('A3'!AF36="X",'A3'!AF36="W",'A3'!AF36="Z")),UPPER('A3'!AF36),"")))</f>
        <v/>
      </c>
      <c r="J575" s="214" t="s">
        <v>860</v>
      </c>
      <c r="K575" s="213">
        <f>IF(AND(ISBLANK('A3'!AE94),$L$575&lt;&gt;"Z"),"",'A3'!AE94)</f>
        <v>0</v>
      </c>
      <c r="L575" s="213" t="str">
        <f>IF(ISBLANK('A3'!AF94),"",'A3'!AF94)</f>
        <v/>
      </c>
      <c r="M575" s="133" t="str">
        <f t="shared" si="15"/>
        <v>OK</v>
      </c>
      <c r="N575" s="134"/>
    </row>
    <row r="576" spans="1:14" x14ac:dyDescent="0.25">
      <c r="A576" s="210" t="s">
        <v>796</v>
      </c>
      <c r="B576" s="211" t="s">
        <v>2100</v>
      </c>
      <c r="C576" s="212" t="s">
        <v>168</v>
      </c>
      <c r="D576" s="215" t="s">
        <v>2101</v>
      </c>
      <c r="E576" s="212" t="s">
        <v>860</v>
      </c>
      <c r="F576" s="212" t="s">
        <v>168</v>
      </c>
      <c r="G576" s="215" t="s">
        <v>2102</v>
      </c>
      <c r="H576" s="213">
        <f>IF(OR(AND('A3'!AE37="",'A3'!AF37=""),AND('A3'!AE66="",'A3'!AF66=""),AND('A3'!AF37="X",'A3'!AF66="X"),OR('A3'!AF37="M",'A3'!AF66="M")),"",SUM('A3'!AE37,'A3'!AE66))</f>
        <v>0</v>
      </c>
      <c r="I576" s="213" t="str">
        <f>IF(AND(AND('A3'!AF37="X",'A3'!AF66="X"),SUM('A3'!AE37,'A3'!AE66)=0,ISNUMBER('A3'!AE95)),"",IF(OR('A3'!AF37="M",'A3'!AF66="M"),"M",IF(AND('A3'!AF37='A3'!AF66,OR('A3'!AF37="X",'A3'!AF37="W",'A3'!AF37="Z")),UPPER('A3'!AF37),"")))</f>
        <v/>
      </c>
      <c r="J576" s="214" t="s">
        <v>860</v>
      </c>
      <c r="K576" s="213">
        <f>IF(AND(ISBLANK('A3'!AE95),$L$576&lt;&gt;"Z"),"",'A3'!AE95)</f>
        <v>0</v>
      </c>
      <c r="L576" s="213" t="str">
        <f>IF(ISBLANK('A3'!AF95),"",'A3'!AF95)</f>
        <v/>
      </c>
      <c r="M576" s="133" t="str">
        <f t="shared" si="15"/>
        <v>OK</v>
      </c>
      <c r="N576" s="134"/>
    </row>
    <row r="577" spans="1:14" x14ac:dyDescent="0.25">
      <c r="A577" s="210" t="s">
        <v>796</v>
      </c>
      <c r="B577" s="211" t="s">
        <v>2103</v>
      </c>
      <c r="C577" s="212" t="s">
        <v>168</v>
      </c>
      <c r="D577" s="215" t="s">
        <v>2104</v>
      </c>
      <c r="E577" s="212" t="s">
        <v>860</v>
      </c>
      <c r="F577" s="212" t="s">
        <v>168</v>
      </c>
      <c r="G577" s="215" t="s">
        <v>2105</v>
      </c>
      <c r="H577" s="213">
        <f>IF(OR(AND('A3'!AE38="",'A3'!AF38=""),AND('A3'!AE67="",'A3'!AF67=""),AND('A3'!AF38="X",'A3'!AF67="X"),OR('A3'!AF38="M",'A3'!AF67="M")),"",SUM('A3'!AE38,'A3'!AE67))</f>
        <v>0</v>
      </c>
      <c r="I577" s="213" t="str">
        <f>IF(AND(AND('A3'!AF38="X",'A3'!AF67="X"),SUM('A3'!AE38,'A3'!AE67)=0,ISNUMBER('A3'!AE96)),"",IF(OR('A3'!AF38="M",'A3'!AF67="M"),"M",IF(AND('A3'!AF38='A3'!AF67,OR('A3'!AF38="X",'A3'!AF38="W",'A3'!AF38="Z")),UPPER('A3'!AF38),"")))</f>
        <v/>
      </c>
      <c r="J577" s="214" t="s">
        <v>860</v>
      </c>
      <c r="K577" s="213">
        <f>IF(AND(ISBLANK('A3'!AE96),$L$577&lt;&gt;"Z"),"",'A3'!AE96)</f>
        <v>0</v>
      </c>
      <c r="L577" s="213" t="str">
        <f>IF(ISBLANK('A3'!AF96),"",'A3'!AF96)</f>
        <v/>
      </c>
      <c r="M577" s="133" t="str">
        <f t="shared" si="15"/>
        <v>OK</v>
      </c>
      <c r="N577" s="134"/>
    </row>
    <row r="578" spans="1:14" x14ac:dyDescent="0.25">
      <c r="A578" s="210" t="s">
        <v>796</v>
      </c>
      <c r="B578" s="211" t="s">
        <v>2106</v>
      </c>
      <c r="C578" s="212" t="s">
        <v>168</v>
      </c>
      <c r="D578" s="215" t="s">
        <v>2107</v>
      </c>
      <c r="E578" s="212" t="s">
        <v>860</v>
      </c>
      <c r="F578" s="212" t="s">
        <v>168</v>
      </c>
      <c r="G578" s="215" t="s">
        <v>2108</v>
      </c>
      <c r="H578" s="213">
        <f>IF(OR(AND('A3'!AE39="",'A3'!AF39=""),AND('A3'!AE68="",'A3'!AF68=""),AND('A3'!AF39="X",'A3'!AF68="X"),OR('A3'!AF39="M",'A3'!AF68="M")),"",SUM('A3'!AE39,'A3'!AE68))</f>
        <v>0</v>
      </c>
      <c r="I578" s="213" t="str">
        <f>IF(AND(AND('A3'!AF39="X",'A3'!AF68="X"),SUM('A3'!AE39,'A3'!AE68)=0,ISNUMBER('A3'!AE97)),"",IF(OR('A3'!AF39="M",'A3'!AF68="M"),"M",IF(AND('A3'!AF39='A3'!AF68,OR('A3'!AF39="X",'A3'!AF39="W",'A3'!AF39="Z")),UPPER('A3'!AF39),"")))</f>
        <v/>
      </c>
      <c r="J578" s="214" t="s">
        <v>860</v>
      </c>
      <c r="K578" s="213">
        <f>IF(AND(ISBLANK('A3'!AE97),$L$578&lt;&gt;"Z"),"",'A3'!AE97)</f>
        <v>0</v>
      </c>
      <c r="L578" s="213" t="str">
        <f>IF(ISBLANK('A3'!AF97),"",'A3'!AF97)</f>
        <v/>
      </c>
      <c r="M578" s="133" t="str">
        <f t="shared" si="15"/>
        <v>OK</v>
      </c>
      <c r="N578" s="134"/>
    </row>
    <row r="579" spans="1:14" x14ac:dyDescent="0.25">
      <c r="A579" s="210" t="s">
        <v>796</v>
      </c>
      <c r="B579" s="211" t="s">
        <v>2109</v>
      </c>
      <c r="C579" s="212" t="s">
        <v>168</v>
      </c>
      <c r="D579" s="215" t="s">
        <v>2110</v>
      </c>
      <c r="E579" s="212" t="s">
        <v>860</v>
      </c>
      <c r="F579" s="212" t="s">
        <v>168</v>
      </c>
      <c r="G579" s="215" t="s">
        <v>2111</v>
      </c>
      <c r="H579" s="213">
        <f>IF(OR(AND('A3'!AE40="",'A3'!AF40=""),AND('A3'!AE69="",'A3'!AF69=""),AND('A3'!AF40="X",'A3'!AF69="X"),OR('A3'!AF40="M",'A3'!AF69="M")),"",SUM('A3'!AE40,'A3'!AE69))</f>
        <v>0</v>
      </c>
      <c r="I579" s="213" t="str">
        <f>IF(AND(AND('A3'!AF40="X",'A3'!AF69="X"),SUM('A3'!AE40,'A3'!AE69)=0,ISNUMBER('A3'!AE98)),"",IF(OR('A3'!AF40="M",'A3'!AF69="M"),"M",IF(AND('A3'!AF40='A3'!AF69,OR('A3'!AF40="X",'A3'!AF40="W",'A3'!AF40="Z")),UPPER('A3'!AF40),"")))</f>
        <v/>
      </c>
      <c r="J579" s="214" t="s">
        <v>860</v>
      </c>
      <c r="K579" s="213">
        <f>IF(AND(ISBLANK('A3'!AE98),$L$579&lt;&gt;"Z"),"",'A3'!AE98)</f>
        <v>0</v>
      </c>
      <c r="L579" s="213" t="str">
        <f>IF(ISBLANK('A3'!AF98),"",'A3'!AF98)</f>
        <v/>
      </c>
      <c r="M579" s="133" t="str">
        <f t="shared" si="15"/>
        <v>OK</v>
      </c>
      <c r="N579" s="134"/>
    </row>
    <row r="580" spans="1:14" x14ac:dyDescent="0.25">
      <c r="A580" s="210" t="s">
        <v>796</v>
      </c>
      <c r="B580" s="211" t="s">
        <v>2112</v>
      </c>
      <c r="C580" s="212" t="s">
        <v>168</v>
      </c>
      <c r="D580" s="215" t="s">
        <v>2113</v>
      </c>
      <c r="E580" s="212" t="s">
        <v>860</v>
      </c>
      <c r="F580" s="212" t="s">
        <v>168</v>
      </c>
      <c r="G580" s="215" t="s">
        <v>803</v>
      </c>
      <c r="H580" s="213">
        <f>IF(OR(AND('A3'!AE41="",'A3'!AF41=""),AND('A3'!AE70="",'A3'!AF70=""),AND('A3'!AF41="X",'A3'!AF70="X"),OR('A3'!AF41="M",'A3'!AF70="M")),"",SUM('A3'!AE41,'A3'!AE70))</f>
        <v>0</v>
      </c>
      <c r="I580" s="213" t="str">
        <f>IF(AND(AND('A3'!AF41="X",'A3'!AF70="X"),SUM('A3'!AE41,'A3'!AE70)=0,ISNUMBER('A3'!AE99)),"",IF(OR('A3'!AF41="M",'A3'!AF70="M"),"M",IF(AND('A3'!AF41='A3'!AF70,OR('A3'!AF41="X",'A3'!AF41="W",'A3'!AF41="Z")),UPPER('A3'!AF41),"")))</f>
        <v/>
      </c>
      <c r="J580" s="214" t="s">
        <v>860</v>
      </c>
      <c r="K580" s="213">
        <f>IF(AND(ISBLANK('A3'!AE99),$L$580&lt;&gt;"Z"),"",'A3'!AE99)</f>
        <v>0</v>
      </c>
      <c r="L580" s="213" t="str">
        <f>IF(ISBLANK('A3'!AF99),"",'A3'!AF99)</f>
        <v/>
      </c>
      <c r="M580" s="133" t="str">
        <f t="shared" si="15"/>
        <v>OK</v>
      </c>
      <c r="N580" s="134"/>
    </row>
    <row r="581" spans="1:14" x14ac:dyDescent="0.25">
      <c r="A581" s="210" t="s">
        <v>796</v>
      </c>
      <c r="B581" s="211" t="s">
        <v>2114</v>
      </c>
      <c r="C581" s="212" t="s">
        <v>168</v>
      </c>
      <c r="D581" s="215" t="s">
        <v>2115</v>
      </c>
      <c r="E581" s="212" t="s">
        <v>860</v>
      </c>
      <c r="F581" s="212" t="s">
        <v>168</v>
      </c>
      <c r="G581" s="215" t="s">
        <v>849</v>
      </c>
      <c r="H581" s="213">
        <f>IF(OR(SUMPRODUCT(--('A3'!AH14:'A3'!AH40=""),--('A3'!AI14:'A3'!AI40=""))&gt;0,COUNTIF('A3'!AI14:'A3'!AI40,"M")&gt;0,COUNTIF('A3'!AI14:'A3'!AI40,"X")=27),"",SUM('A3'!AH14:'A3'!AH40))</f>
        <v>0</v>
      </c>
      <c r="I581" s="213" t="str">
        <f>IF(AND(COUNTIF('A3'!AI14:'A3'!AI40,"X")=27,SUM('A3'!AH14:'A3'!AH40)=0,ISNUMBER('A3'!AH41)),"",IF(COUNTIF('A3'!AI14:'A3'!AI40,"M")&gt;0,"M",IF(AND(COUNTIF('A3'!AI14:'A3'!AI40,'A3'!AI14)=27,OR('A3'!AI14="X",'A3'!AI14="W",'A3'!AI14="Z")),UPPER('A3'!AI14),"")))</f>
        <v/>
      </c>
      <c r="J581" s="214" t="s">
        <v>860</v>
      </c>
      <c r="K581" s="213">
        <f>IF(AND(ISBLANK('A3'!AH41),$L$581&lt;&gt;"Z"),"",'A3'!AH41)</f>
        <v>0</v>
      </c>
      <c r="L581" s="213" t="str">
        <f>IF(ISBLANK('A3'!AI41),"",'A3'!AI41)</f>
        <v/>
      </c>
      <c r="M581" s="133" t="str">
        <f t="shared" si="15"/>
        <v>OK</v>
      </c>
      <c r="N581" s="134"/>
    </row>
    <row r="582" spans="1:14" x14ac:dyDescent="0.25">
      <c r="A582" s="210" t="s">
        <v>796</v>
      </c>
      <c r="B582" s="211" t="s">
        <v>2116</v>
      </c>
      <c r="C582" s="212" t="s">
        <v>168</v>
      </c>
      <c r="D582" s="215" t="s">
        <v>2117</v>
      </c>
      <c r="E582" s="212" t="s">
        <v>860</v>
      </c>
      <c r="F582" s="212" t="s">
        <v>168</v>
      </c>
      <c r="G582" s="215" t="s">
        <v>828</v>
      </c>
      <c r="H582" s="213">
        <f>IF(OR(SUMPRODUCT(--('A3'!AH43:'A3'!AH69=""),--('A3'!AI43:'A3'!AI69=""))&gt;0,COUNTIF('A3'!AI43:'A3'!AI69,"M")&gt;0,COUNTIF('A3'!AI43:'A3'!AI69,"X")=27),"",SUM('A3'!AH43:'A3'!AH69))</f>
        <v>0</v>
      </c>
      <c r="I582" s="213" t="str">
        <f>IF(AND(COUNTIF('A3'!AI43:'A3'!AI69,"X")=27,SUM('A3'!AH43:'A3'!AH69)=0,ISNUMBER('A3'!AH70)),"",IF(COUNTIF('A3'!AI43:'A3'!AI69,"M")&gt;0,"M",IF(AND(COUNTIF('A3'!AI43:'A3'!AI69,'A3'!AI43)=27,OR('A3'!AI43="X",'A3'!AI43="W",'A3'!AI43="Z")),UPPER('A3'!AI43),"")))</f>
        <v/>
      </c>
      <c r="J582" s="214" t="s">
        <v>860</v>
      </c>
      <c r="K582" s="213">
        <f>IF(AND(ISBLANK('A3'!AH70),$L$582&lt;&gt;"Z"),"",'A3'!AH70)</f>
        <v>0</v>
      </c>
      <c r="L582" s="213" t="str">
        <f>IF(ISBLANK('A3'!AI70),"",'A3'!AI70)</f>
        <v/>
      </c>
      <c r="M582" s="133" t="str">
        <f t="shared" si="15"/>
        <v>OK</v>
      </c>
      <c r="N582" s="134"/>
    </row>
    <row r="583" spans="1:14" x14ac:dyDescent="0.25">
      <c r="A583" s="210" t="s">
        <v>796</v>
      </c>
      <c r="B583" s="211" t="s">
        <v>2118</v>
      </c>
      <c r="C583" s="212" t="s">
        <v>168</v>
      </c>
      <c r="D583" s="215" t="s">
        <v>2119</v>
      </c>
      <c r="E583" s="212" t="s">
        <v>860</v>
      </c>
      <c r="F583" s="212" t="s">
        <v>168</v>
      </c>
      <c r="G583" s="215" t="s">
        <v>2120</v>
      </c>
      <c r="H583" s="213">
        <f>IF(OR(AND('A3'!AH14="",'A3'!AI14=""),AND('A3'!AH43="",'A3'!AI43=""),AND('A3'!AI14="X",'A3'!AI43="X"),OR('A3'!AI14="M",'A3'!AI43="M")),"",SUM('A3'!AH14,'A3'!AH43))</f>
        <v>0</v>
      </c>
      <c r="I583" s="213" t="str">
        <f>IF(AND(AND('A3'!AI14="X",'A3'!AI43="X"),SUM('A3'!AH14,'A3'!AH43)=0,ISNUMBER('A3'!AH72)),"",IF(OR('A3'!AI14="M",'A3'!AI43="M"),"M",IF(AND('A3'!AI14='A3'!AI43,OR('A3'!AI14="X",'A3'!AI14="W",'A3'!AI14="Z")),UPPER('A3'!AI14),"")))</f>
        <v/>
      </c>
      <c r="J583" s="214" t="s">
        <v>860</v>
      </c>
      <c r="K583" s="213">
        <f>IF(AND(ISBLANK('A3'!AH72),$L$583&lt;&gt;"Z"),"",'A3'!AH72)</f>
        <v>0</v>
      </c>
      <c r="L583" s="213" t="str">
        <f>IF(ISBLANK('A3'!AI72),"",'A3'!AI72)</f>
        <v/>
      </c>
      <c r="M583" s="133" t="str">
        <f t="shared" si="15"/>
        <v>OK</v>
      </c>
      <c r="N583" s="134"/>
    </row>
    <row r="584" spans="1:14" x14ac:dyDescent="0.25">
      <c r="A584" s="210" t="s">
        <v>796</v>
      </c>
      <c r="B584" s="211" t="s">
        <v>2121</v>
      </c>
      <c r="C584" s="212" t="s">
        <v>168</v>
      </c>
      <c r="D584" s="215" t="s">
        <v>2122</v>
      </c>
      <c r="E584" s="212" t="s">
        <v>860</v>
      </c>
      <c r="F584" s="212" t="s">
        <v>168</v>
      </c>
      <c r="G584" s="215" t="s">
        <v>2123</v>
      </c>
      <c r="H584" s="213">
        <f>IF(OR(AND('A3'!AH15="",'A3'!AI15=""),AND('A3'!AH44="",'A3'!AI44=""),AND('A3'!AI15="X",'A3'!AI44="X"),OR('A3'!AI15="M",'A3'!AI44="M")),"",SUM('A3'!AH15,'A3'!AH44))</f>
        <v>0</v>
      </c>
      <c r="I584" s="213" t="str">
        <f>IF(AND(AND('A3'!AI15="X",'A3'!AI44="X"),SUM('A3'!AH15,'A3'!AH44)=0,ISNUMBER('A3'!AH73)),"",IF(OR('A3'!AI15="M",'A3'!AI44="M"),"M",IF(AND('A3'!AI15='A3'!AI44,OR('A3'!AI15="X",'A3'!AI15="W",'A3'!AI15="Z")),UPPER('A3'!AI15),"")))</f>
        <v/>
      </c>
      <c r="J584" s="214" t="s">
        <v>860</v>
      </c>
      <c r="K584" s="213">
        <f>IF(AND(ISBLANK('A3'!AH73),$L$584&lt;&gt;"Z"),"",'A3'!AH73)</f>
        <v>0</v>
      </c>
      <c r="L584" s="213" t="str">
        <f>IF(ISBLANK('A3'!AI73),"",'A3'!AI73)</f>
        <v/>
      </c>
      <c r="M584" s="133" t="str">
        <f t="shared" si="15"/>
        <v>OK</v>
      </c>
      <c r="N584" s="134"/>
    </row>
    <row r="585" spans="1:14" x14ac:dyDescent="0.25">
      <c r="A585" s="210" t="s">
        <v>796</v>
      </c>
      <c r="B585" s="211" t="s">
        <v>2124</v>
      </c>
      <c r="C585" s="212" t="s">
        <v>168</v>
      </c>
      <c r="D585" s="215" t="s">
        <v>2125</v>
      </c>
      <c r="E585" s="212" t="s">
        <v>860</v>
      </c>
      <c r="F585" s="212" t="s">
        <v>168</v>
      </c>
      <c r="G585" s="215" t="s">
        <v>1065</v>
      </c>
      <c r="H585" s="213">
        <f>IF(OR(AND('A3'!AH16="",'A3'!AI16=""),AND('A3'!AH45="",'A3'!AI45=""),AND('A3'!AI16="X",'A3'!AI45="X"),OR('A3'!AI16="M",'A3'!AI45="M")),"",SUM('A3'!AH16,'A3'!AH45))</f>
        <v>0</v>
      </c>
      <c r="I585" s="213" t="str">
        <f>IF(AND(AND('A3'!AI16="X",'A3'!AI45="X"),SUM('A3'!AH16,'A3'!AH45)=0,ISNUMBER('A3'!AH74)),"",IF(OR('A3'!AI16="M",'A3'!AI45="M"),"M",IF(AND('A3'!AI16='A3'!AI45,OR('A3'!AI16="X",'A3'!AI16="W",'A3'!AI16="Z")),UPPER('A3'!AI16),"")))</f>
        <v/>
      </c>
      <c r="J585" s="214" t="s">
        <v>860</v>
      </c>
      <c r="K585" s="213">
        <f>IF(AND(ISBLANK('A3'!AH74),$L$585&lt;&gt;"Z"),"",'A3'!AH74)</f>
        <v>0</v>
      </c>
      <c r="L585" s="213" t="str">
        <f>IF(ISBLANK('A3'!AI74),"",'A3'!AI74)</f>
        <v/>
      </c>
      <c r="M585" s="133" t="str">
        <f t="shared" si="15"/>
        <v>OK</v>
      </c>
      <c r="N585" s="134"/>
    </row>
    <row r="586" spans="1:14" x14ac:dyDescent="0.25">
      <c r="A586" s="210" t="s">
        <v>796</v>
      </c>
      <c r="B586" s="211" t="s">
        <v>2126</v>
      </c>
      <c r="C586" s="212" t="s">
        <v>168</v>
      </c>
      <c r="D586" s="215" t="s">
        <v>2127</v>
      </c>
      <c r="E586" s="212" t="s">
        <v>860</v>
      </c>
      <c r="F586" s="212" t="s">
        <v>168</v>
      </c>
      <c r="G586" s="215" t="s">
        <v>1064</v>
      </c>
      <c r="H586" s="213">
        <f>IF(OR(AND('A3'!AH17="",'A3'!AI17=""),AND('A3'!AH46="",'A3'!AI46=""),AND('A3'!AI17="X",'A3'!AI46="X"),OR('A3'!AI17="M",'A3'!AI46="M")),"",SUM('A3'!AH17,'A3'!AH46))</f>
        <v>0</v>
      </c>
      <c r="I586" s="213" t="str">
        <f>IF(AND(AND('A3'!AI17="X",'A3'!AI46="X"),SUM('A3'!AH17,'A3'!AH46)=0,ISNUMBER('A3'!AH75)),"",IF(OR('A3'!AI17="M",'A3'!AI46="M"),"M",IF(AND('A3'!AI17='A3'!AI46,OR('A3'!AI17="X",'A3'!AI17="W",'A3'!AI17="Z")),UPPER('A3'!AI17),"")))</f>
        <v/>
      </c>
      <c r="J586" s="214" t="s">
        <v>860</v>
      </c>
      <c r="K586" s="213">
        <f>IF(AND(ISBLANK('A3'!AH75),$L$586&lt;&gt;"Z"),"",'A3'!AH75)</f>
        <v>0</v>
      </c>
      <c r="L586" s="213" t="str">
        <f>IF(ISBLANK('A3'!AI75),"",'A3'!AI75)</f>
        <v/>
      </c>
      <c r="M586" s="133" t="str">
        <f t="shared" si="15"/>
        <v>OK</v>
      </c>
      <c r="N586" s="134"/>
    </row>
    <row r="587" spans="1:14" x14ac:dyDescent="0.25">
      <c r="A587" s="210" t="s">
        <v>796</v>
      </c>
      <c r="B587" s="211" t="s">
        <v>2128</v>
      </c>
      <c r="C587" s="212" t="s">
        <v>168</v>
      </c>
      <c r="D587" s="215" t="s">
        <v>2129</v>
      </c>
      <c r="E587" s="212" t="s">
        <v>860</v>
      </c>
      <c r="F587" s="212" t="s">
        <v>168</v>
      </c>
      <c r="G587" s="215" t="s">
        <v>2130</v>
      </c>
      <c r="H587" s="213">
        <f>IF(OR(AND('A3'!AH18="",'A3'!AI18=""),AND('A3'!AH47="",'A3'!AI47=""),AND('A3'!AI18="X",'A3'!AI47="X"),OR('A3'!AI18="M",'A3'!AI47="M")),"",SUM('A3'!AH18,'A3'!AH47))</f>
        <v>0</v>
      </c>
      <c r="I587" s="213" t="str">
        <f>IF(AND(AND('A3'!AI18="X",'A3'!AI47="X"),SUM('A3'!AH18,'A3'!AH47)=0,ISNUMBER('A3'!AH76)),"",IF(OR('A3'!AI18="M",'A3'!AI47="M"),"M",IF(AND('A3'!AI18='A3'!AI47,OR('A3'!AI18="X",'A3'!AI18="W",'A3'!AI18="Z")),UPPER('A3'!AI18),"")))</f>
        <v/>
      </c>
      <c r="J587" s="214" t="s">
        <v>860</v>
      </c>
      <c r="K587" s="213">
        <f>IF(AND(ISBLANK('A3'!AH76),$L$587&lt;&gt;"Z"),"",'A3'!AH76)</f>
        <v>0</v>
      </c>
      <c r="L587" s="213" t="str">
        <f>IF(ISBLANK('A3'!AI76),"",'A3'!AI76)</f>
        <v/>
      </c>
      <c r="M587" s="133" t="str">
        <f t="shared" si="15"/>
        <v>OK</v>
      </c>
      <c r="N587" s="134"/>
    </row>
    <row r="588" spans="1:14" x14ac:dyDescent="0.25">
      <c r="A588" s="210" t="s">
        <v>796</v>
      </c>
      <c r="B588" s="211" t="s">
        <v>2131</v>
      </c>
      <c r="C588" s="212" t="s">
        <v>168</v>
      </c>
      <c r="D588" s="215" t="s">
        <v>2132</v>
      </c>
      <c r="E588" s="212" t="s">
        <v>860</v>
      </c>
      <c r="F588" s="212" t="s">
        <v>168</v>
      </c>
      <c r="G588" s="215" t="s">
        <v>2133</v>
      </c>
      <c r="H588" s="213">
        <f>IF(OR(AND('A3'!AH19="",'A3'!AI19=""),AND('A3'!AH48="",'A3'!AI48=""),AND('A3'!AI19="X",'A3'!AI48="X"),OR('A3'!AI19="M",'A3'!AI48="M")),"",SUM('A3'!AH19,'A3'!AH48))</f>
        <v>0</v>
      </c>
      <c r="I588" s="213" t="str">
        <f>IF(AND(AND('A3'!AI19="X",'A3'!AI48="X"),SUM('A3'!AH19,'A3'!AH48)=0,ISNUMBER('A3'!AH77)),"",IF(OR('A3'!AI19="M",'A3'!AI48="M"),"M",IF(AND('A3'!AI19='A3'!AI48,OR('A3'!AI19="X",'A3'!AI19="W",'A3'!AI19="Z")),UPPER('A3'!AI19),"")))</f>
        <v/>
      </c>
      <c r="J588" s="214" t="s">
        <v>860</v>
      </c>
      <c r="K588" s="213">
        <f>IF(AND(ISBLANK('A3'!AH77),$L$588&lt;&gt;"Z"),"",'A3'!AH77)</f>
        <v>0</v>
      </c>
      <c r="L588" s="213" t="str">
        <f>IF(ISBLANK('A3'!AI77),"",'A3'!AI77)</f>
        <v/>
      </c>
      <c r="M588" s="133" t="str">
        <f t="shared" si="15"/>
        <v>OK</v>
      </c>
      <c r="N588" s="134"/>
    </row>
    <row r="589" spans="1:14" x14ac:dyDescent="0.25">
      <c r="A589" s="210" t="s">
        <v>796</v>
      </c>
      <c r="B589" s="211" t="s">
        <v>2134</v>
      </c>
      <c r="C589" s="212" t="s">
        <v>168</v>
      </c>
      <c r="D589" s="215" t="s">
        <v>2135</v>
      </c>
      <c r="E589" s="212" t="s">
        <v>860</v>
      </c>
      <c r="F589" s="212" t="s">
        <v>168</v>
      </c>
      <c r="G589" s="215" t="s">
        <v>2136</v>
      </c>
      <c r="H589" s="213">
        <f>IF(OR(AND('A3'!AH20="",'A3'!AI20=""),AND('A3'!AH49="",'A3'!AI49=""),AND('A3'!AI20="X",'A3'!AI49="X"),OR('A3'!AI20="M",'A3'!AI49="M")),"",SUM('A3'!AH20,'A3'!AH49))</f>
        <v>0</v>
      </c>
      <c r="I589" s="213" t="str">
        <f>IF(AND(AND('A3'!AI20="X",'A3'!AI49="X"),SUM('A3'!AH20,'A3'!AH49)=0,ISNUMBER('A3'!AH78)),"",IF(OR('A3'!AI20="M",'A3'!AI49="M"),"M",IF(AND('A3'!AI20='A3'!AI49,OR('A3'!AI20="X",'A3'!AI20="W",'A3'!AI20="Z")),UPPER('A3'!AI20),"")))</f>
        <v/>
      </c>
      <c r="J589" s="214" t="s">
        <v>860</v>
      </c>
      <c r="K589" s="213">
        <f>IF(AND(ISBLANK('A3'!AH78),$L$589&lt;&gt;"Z"),"",'A3'!AH78)</f>
        <v>0</v>
      </c>
      <c r="L589" s="213" t="str">
        <f>IF(ISBLANK('A3'!AI78),"",'A3'!AI78)</f>
        <v/>
      </c>
      <c r="M589" s="133" t="str">
        <f t="shared" si="15"/>
        <v>OK</v>
      </c>
      <c r="N589" s="134"/>
    </row>
    <row r="590" spans="1:14" x14ac:dyDescent="0.25">
      <c r="A590" s="210" t="s">
        <v>796</v>
      </c>
      <c r="B590" s="211" t="s">
        <v>2137</v>
      </c>
      <c r="C590" s="212" t="s">
        <v>168</v>
      </c>
      <c r="D590" s="215" t="s">
        <v>2138</v>
      </c>
      <c r="E590" s="212" t="s">
        <v>860</v>
      </c>
      <c r="F590" s="212" t="s">
        <v>168</v>
      </c>
      <c r="G590" s="215" t="s">
        <v>2139</v>
      </c>
      <c r="H590" s="213">
        <f>IF(OR(AND('A3'!AH21="",'A3'!AI21=""),AND('A3'!AH50="",'A3'!AI50=""),AND('A3'!AI21="X",'A3'!AI50="X"),OR('A3'!AI21="M",'A3'!AI50="M")),"",SUM('A3'!AH21,'A3'!AH50))</f>
        <v>0</v>
      </c>
      <c r="I590" s="213" t="str">
        <f>IF(AND(AND('A3'!AI21="X",'A3'!AI50="X"),SUM('A3'!AH21,'A3'!AH50)=0,ISNUMBER('A3'!AH79)),"",IF(OR('A3'!AI21="M",'A3'!AI50="M"),"M",IF(AND('A3'!AI21='A3'!AI50,OR('A3'!AI21="X",'A3'!AI21="W",'A3'!AI21="Z")),UPPER('A3'!AI21),"")))</f>
        <v/>
      </c>
      <c r="J590" s="214" t="s">
        <v>860</v>
      </c>
      <c r="K590" s="213">
        <f>IF(AND(ISBLANK('A3'!AH79),$L$590&lt;&gt;"Z"),"",'A3'!AH79)</f>
        <v>0</v>
      </c>
      <c r="L590" s="213" t="str">
        <f>IF(ISBLANK('A3'!AI79),"",'A3'!AI79)</f>
        <v/>
      </c>
      <c r="M590" s="133" t="str">
        <f t="shared" si="15"/>
        <v>OK</v>
      </c>
      <c r="N590" s="134"/>
    </row>
    <row r="591" spans="1:14" x14ac:dyDescent="0.25">
      <c r="A591" s="210" t="s">
        <v>796</v>
      </c>
      <c r="B591" s="211" t="s">
        <v>2140</v>
      </c>
      <c r="C591" s="212" t="s">
        <v>168</v>
      </c>
      <c r="D591" s="215" t="s">
        <v>2141</v>
      </c>
      <c r="E591" s="212" t="s">
        <v>860</v>
      </c>
      <c r="F591" s="212" t="s">
        <v>168</v>
      </c>
      <c r="G591" s="215" t="s">
        <v>2142</v>
      </c>
      <c r="H591" s="213">
        <f>IF(OR(AND('A3'!AH22="",'A3'!AI22=""),AND('A3'!AH51="",'A3'!AI51=""),AND('A3'!AI22="X",'A3'!AI51="X"),OR('A3'!AI22="M",'A3'!AI51="M")),"",SUM('A3'!AH22,'A3'!AH51))</f>
        <v>0</v>
      </c>
      <c r="I591" s="213" t="str">
        <f>IF(AND(AND('A3'!AI22="X",'A3'!AI51="X"),SUM('A3'!AH22,'A3'!AH51)=0,ISNUMBER('A3'!AH80)),"",IF(OR('A3'!AI22="M",'A3'!AI51="M"),"M",IF(AND('A3'!AI22='A3'!AI51,OR('A3'!AI22="X",'A3'!AI22="W",'A3'!AI22="Z")),UPPER('A3'!AI22),"")))</f>
        <v/>
      </c>
      <c r="J591" s="214" t="s">
        <v>860</v>
      </c>
      <c r="K591" s="213">
        <f>IF(AND(ISBLANK('A3'!AH80),$L$591&lt;&gt;"Z"),"",'A3'!AH80)</f>
        <v>0</v>
      </c>
      <c r="L591" s="213" t="str">
        <f>IF(ISBLANK('A3'!AI80),"",'A3'!AI80)</f>
        <v/>
      </c>
      <c r="M591" s="133" t="str">
        <f t="shared" si="15"/>
        <v>OK</v>
      </c>
      <c r="N591" s="134"/>
    </row>
    <row r="592" spans="1:14" x14ac:dyDescent="0.25">
      <c r="A592" s="210" t="s">
        <v>796</v>
      </c>
      <c r="B592" s="211" t="s">
        <v>2143</v>
      </c>
      <c r="C592" s="212" t="s">
        <v>168</v>
      </c>
      <c r="D592" s="215" t="s">
        <v>2144</v>
      </c>
      <c r="E592" s="212" t="s">
        <v>860</v>
      </c>
      <c r="F592" s="212" t="s">
        <v>168</v>
      </c>
      <c r="G592" s="215" t="s">
        <v>2145</v>
      </c>
      <c r="H592" s="213">
        <f>IF(OR(AND('A3'!AH23="",'A3'!AI23=""),AND('A3'!AH52="",'A3'!AI52=""),AND('A3'!AI23="X",'A3'!AI52="X"),OR('A3'!AI23="M",'A3'!AI52="M")),"",SUM('A3'!AH23,'A3'!AH52))</f>
        <v>0</v>
      </c>
      <c r="I592" s="213" t="str">
        <f>IF(AND(AND('A3'!AI23="X",'A3'!AI52="X"),SUM('A3'!AH23,'A3'!AH52)=0,ISNUMBER('A3'!AH81)),"",IF(OR('A3'!AI23="M",'A3'!AI52="M"),"M",IF(AND('A3'!AI23='A3'!AI52,OR('A3'!AI23="X",'A3'!AI23="W",'A3'!AI23="Z")),UPPER('A3'!AI23),"")))</f>
        <v/>
      </c>
      <c r="J592" s="214" t="s">
        <v>860</v>
      </c>
      <c r="K592" s="213">
        <f>IF(AND(ISBLANK('A3'!AH81),$L$592&lt;&gt;"Z"),"",'A3'!AH81)</f>
        <v>0</v>
      </c>
      <c r="L592" s="213" t="str">
        <f>IF(ISBLANK('A3'!AI81),"",'A3'!AI81)</f>
        <v/>
      </c>
      <c r="M592" s="133" t="str">
        <f t="shared" si="15"/>
        <v>OK</v>
      </c>
      <c r="N592" s="134"/>
    </row>
    <row r="593" spans="1:14" x14ac:dyDescent="0.25">
      <c r="A593" s="210" t="s">
        <v>796</v>
      </c>
      <c r="B593" s="211" t="s">
        <v>2146</v>
      </c>
      <c r="C593" s="212" t="s">
        <v>168</v>
      </c>
      <c r="D593" s="215" t="s">
        <v>2147</v>
      </c>
      <c r="E593" s="212" t="s">
        <v>860</v>
      </c>
      <c r="F593" s="212" t="s">
        <v>168</v>
      </c>
      <c r="G593" s="215" t="s">
        <v>2148</v>
      </c>
      <c r="H593" s="213">
        <f>IF(OR(AND('A3'!AH24="",'A3'!AI24=""),AND('A3'!AH53="",'A3'!AI53=""),AND('A3'!AI24="X",'A3'!AI53="X"),OR('A3'!AI24="M",'A3'!AI53="M")),"",SUM('A3'!AH24,'A3'!AH53))</f>
        <v>0</v>
      </c>
      <c r="I593" s="213" t="str">
        <f>IF(AND(AND('A3'!AI24="X",'A3'!AI53="X"),SUM('A3'!AH24,'A3'!AH53)=0,ISNUMBER('A3'!AH82)),"",IF(OR('A3'!AI24="M",'A3'!AI53="M"),"M",IF(AND('A3'!AI24='A3'!AI53,OR('A3'!AI24="X",'A3'!AI24="W",'A3'!AI24="Z")),UPPER('A3'!AI24),"")))</f>
        <v/>
      </c>
      <c r="J593" s="214" t="s">
        <v>860</v>
      </c>
      <c r="K593" s="213">
        <f>IF(AND(ISBLANK('A3'!AH82),$L$593&lt;&gt;"Z"),"",'A3'!AH82)</f>
        <v>0</v>
      </c>
      <c r="L593" s="213" t="str">
        <f>IF(ISBLANK('A3'!AI82),"",'A3'!AI82)</f>
        <v/>
      </c>
      <c r="M593" s="133" t="str">
        <f t="shared" si="15"/>
        <v>OK</v>
      </c>
      <c r="N593" s="134"/>
    </row>
    <row r="594" spans="1:14" x14ac:dyDescent="0.25">
      <c r="A594" s="210" t="s">
        <v>796</v>
      </c>
      <c r="B594" s="211" t="s">
        <v>2149</v>
      </c>
      <c r="C594" s="212" t="s">
        <v>168</v>
      </c>
      <c r="D594" s="215" t="s">
        <v>2150</v>
      </c>
      <c r="E594" s="212" t="s">
        <v>860</v>
      </c>
      <c r="F594" s="212" t="s">
        <v>168</v>
      </c>
      <c r="G594" s="215" t="s">
        <v>2151</v>
      </c>
      <c r="H594" s="213">
        <f>IF(OR(AND('A3'!AH25="",'A3'!AI25=""),AND('A3'!AH54="",'A3'!AI54=""),AND('A3'!AI25="X",'A3'!AI54="X"),OR('A3'!AI25="M",'A3'!AI54="M")),"",SUM('A3'!AH25,'A3'!AH54))</f>
        <v>0</v>
      </c>
      <c r="I594" s="213" t="str">
        <f>IF(AND(AND('A3'!AI25="X",'A3'!AI54="X"),SUM('A3'!AH25,'A3'!AH54)=0,ISNUMBER('A3'!AH83)),"",IF(OR('A3'!AI25="M",'A3'!AI54="M"),"M",IF(AND('A3'!AI25='A3'!AI54,OR('A3'!AI25="X",'A3'!AI25="W",'A3'!AI25="Z")),UPPER('A3'!AI25),"")))</f>
        <v/>
      </c>
      <c r="J594" s="214" t="s">
        <v>860</v>
      </c>
      <c r="K594" s="213">
        <f>IF(AND(ISBLANK('A3'!AH83),$L$594&lt;&gt;"Z"),"",'A3'!AH83)</f>
        <v>0</v>
      </c>
      <c r="L594" s="213" t="str">
        <f>IF(ISBLANK('A3'!AI83),"",'A3'!AI83)</f>
        <v/>
      </c>
      <c r="M594" s="133" t="str">
        <f t="shared" si="15"/>
        <v>OK</v>
      </c>
      <c r="N594" s="134"/>
    </row>
    <row r="595" spans="1:14" x14ac:dyDescent="0.25">
      <c r="A595" s="210" t="s">
        <v>796</v>
      </c>
      <c r="B595" s="211" t="s">
        <v>2152</v>
      </c>
      <c r="C595" s="212" t="s">
        <v>168</v>
      </c>
      <c r="D595" s="215" t="s">
        <v>2153</v>
      </c>
      <c r="E595" s="212" t="s">
        <v>860</v>
      </c>
      <c r="F595" s="212" t="s">
        <v>168</v>
      </c>
      <c r="G595" s="215" t="s">
        <v>2154</v>
      </c>
      <c r="H595" s="213">
        <f>IF(OR(AND('A3'!AH26="",'A3'!AI26=""),AND('A3'!AH55="",'A3'!AI55=""),AND('A3'!AI26="X",'A3'!AI55="X"),OR('A3'!AI26="M",'A3'!AI55="M")),"",SUM('A3'!AH26,'A3'!AH55))</f>
        <v>0</v>
      </c>
      <c r="I595" s="213" t="str">
        <f>IF(AND(AND('A3'!AI26="X",'A3'!AI55="X"),SUM('A3'!AH26,'A3'!AH55)=0,ISNUMBER('A3'!AH84)),"",IF(OR('A3'!AI26="M",'A3'!AI55="M"),"M",IF(AND('A3'!AI26='A3'!AI55,OR('A3'!AI26="X",'A3'!AI26="W",'A3'!AI26="Z")),UPPER('A3'!AI26),"")))</f>
        <v/>
      </c>
      <c r="J595" s="214" t="s">
        <v>860</v>
      </c>
      <c r="K595" s="213">
        <f>IF(AND(ISBLANK('A3'!AH84),$L$595&lt;&gt;"Z"),"",'A3'!AH84)</f>
        <v>0</v>
      </c>
      <c r="L595" s="213" t="str">
        <f>IF(ISBLANK('A3'!AI84),"",'A3'!AI84)</f>
        <v/>
      </c>
      <c r="M595" s="133" t="str">
        <f t="shared" si="15"/>
        <v>OK</v>
      </c>
      <c r="N595" s="134"/>
    </row>
    <row r="596" spans="1:14" x14ac:dyDescent="0.25">
      <c r="A596" s="210" t="s">
        <v>796</v>
      </c>
      <c r="B596" s="211" t="s">
        <v>2155</v>
      </c>
      <c r="C596" s="212" t="s">
        <v>168</v>
      </c>
      <c r="D596" s="215" t="s">
        <v>2156</v>
      </c>
      <c r="E596" s="212" t="s">
        <v>860</v>
      </c>
      <c r="F596" s="212" t="s">
        <v>168</v>
      </c>
      <c r="G596" s="215" t="s">
        <v>2157</v>
      </c>
      <c r="H596" s="213">
        <f>IF(OR(AND('A3'!AH27="",'A3'!AI27=""),AND('A3'!AH56="",'A3'!AI56=""),AND('A3'!AI27="X",'A3'!AI56="X"),OR('A3'!AI27="M",'A3'!AI56="M")),"",SUM('A3'!AH27,'A3'!AH56))</f>
        <v>0</v>
      </c>
      <c r="I596" s="213" t="str">
        <f>IF(AND(AND('A3'!AI27="X",'A3'!AI56="X"),SUM('A3'!AH27,'A3'!AH56)=0,ISNUMBER('A3'!AH85)),"",IF(OR('A3'!AI27="M",'A3'!AI56="M"),"M",IF(AND('A3'!AI27='A3'!AI56,OR('A3'!AI27="X",'A3'!AI27="W",'A3'!AI27="Z")),UPPER('A3'!AI27),"")))</f>
        <v/>
      </c>
      <c r="J596" s="214" t="s">
        <v>860</v>
      </c>
      <c r="K596" s="213">
        <f>IF(AND(ISBLANK('A3'!AH85),$L$596&lt;&gt;"Z"),"",'A3'!AH85)</f>
        <v>0</v>
      </c>
      <c r="L596" s="213" t="str">
        <f>IF(ISBLANK('A3'!AI85),"",'A3'!AI85)</f>
        <v/>
      </c>
      <c r="M596" s="133" t="str">
        <f t="shared" si="15"/>
        <v>OK</v>
      </c>
      <c r="N596" s="134"/>
    </row>
    <row r="597" spans="1:14" x14ac:dyDescent="0.25">
      <c r="A597" s="210" t="s">
        <v>796</v>
      </c>
      <c r="B597" s="211" t="s">
        <v>2158</v>
      </c>
      <c r="C597" s="212" t="s">
        <v>168</v>
      </c>
      <c r="D597" s="215" t="s">
        <v>2159</v>
      </c>
      <c r="E597" s="212" t="s">
        <v>860</v>
      </c>
      <c r="F597" s="212" t="s">
        <v>168</v>
      </c>
      <c r="G597" s="215" t="s">
        <v>2160</v>
      </c>
      <c r="H597" s="213">
        <f>IF(OR(AND('A3'!AH28="",'A3'!AI28=""),AND('A3'!AH57="",'A3'!AI57=""),AND('A3'!AI28="X",'A3'!AI57="X"),OR('A3'!AI28="M",'A3'!AI57="M")),"",SUM('A3'!AH28,'A3'!AH57))</f>
        <v>0</v>
      </c>
      <c r="I597" s="213" t="str">
        <f>IF(AND(AND('A3'!AI28="X",'A3'!AI57="X"),SUM('A3'!AH28,'A3'!AH57)=0,ISNUMBER('A3'!AH86)),"",IF(OR('A3'!AI28="M",'A3'!AI57="M"),"M",IF(AND('A3'!AI28='A3'!AI57,OR('A3'!AI28="X",'A3'!AI28="W",'A3'!AI28="Z")),UPPER('A3'!AI28),"")))</f>
        <v/>
      </c>
      <c r="J597" s="214" t="s">
        <v>860</v>
      </c>
      <c r="K597" s="213">
        <f>IF(AND(ISBLANK('A3'!AH86),$L$597&lt;&gt;"Z"),"",'A3'!AH86)</f>
        <v>0</v>
      </c>
      <c r="L597" s="213" t="str">
        <f>IF(ISBLANK('A3'!AI86),"",'A3'!AI86)</f>
        <v/>
      </c>
      <c r="M597" s="133" t="str">
        <f t="shared" si="15"/>
        <v>OK</v>
      </c>
      <c r="N597" s="134"/>
    </row>
    <row r="598" spans="1:14" x14ac:dyDescent="0.25">
      <c r="A598" s="210" t="s">
        <v>796</v>
      </c>
      <c r="B598" s="211" t="s">
        <v>2161</v>
      </c>
      <c r="C598" s="212" t="s">
        <v>168</v>
      </c>
      <c r="D598" s="215" t="s">
        <v>2162</v>
      </c>
      <c r="E598" s="212" t="s">
        <v>860</v>
      </c>
      <c r="F598" s="212" t="s">
        <v>168</v>
      </c>
      <c r="G598" s="215" t="s">
        <v>2163</v>
      </c>
      <c r="H598" s="213">
        <f>IF(OR(AND('A3'!AH29="",'A3'!AI29=""),AND('A3'!AH58="",'A3'!AI58=""),AND('A3'!AI29="X",'A3'!AI58="X"),OR('A3'!AI29="M",'A3'!AI58="M")),"",SUM('A3'!AH29,'A3'!AH58))</f>
        <v>0</v>
      </c>
      <c r="I598" s="213" t="str">
        <f>IF(AND(AND('A3'!AI29="X",'A3'!AI58="X"),SUM('A3'!AH29,'A3'!AH58)=0,ISNUMBER('A3'!AH87)),"",IF(OR('A3'!AI29="M",'A3'!AI58="M"),"M",IF(AND('A3'!AI29='A3'!AI58,OR('A3'!AI29="X",'A3'!AI29="W",'A3'!AI29="Z")),UPPER('A3'!AI29),"")))</f>
        <v/>
      </c>
      <c r="J598" s="214" t="s">
        <v>860</v>
      </c>
      <c r="K598" s="213">
        <f>IF(AND(ISBLANK('A3'!AH87),$L$598&lt;&gt;"Z"),"",'A3'!AH87)</f>
        <v>0</v>
      </c>
      <c r="L598" s="213" t="str">
        <f>IF(ISBLANK('A3'!AI87),"",'A3'!AI87)</f>
        <v/>
      </c>
      <c r="M598" s="133" t="str">
        <f t="shared" si="15"/>
        <v>OK</v>
      </c>
      <c r="N598" s="134"/>
    </row>
    <row r="599" spans="1:14" x14ac:dyDescent="0.25">
      <c r="A599" s="210" t="s">
        <v>796</v>
      </c>
      <c r="B599" s="211" t="s">
        <v>2164</v>
      </c>
      <c r="C599" s="212" t="s">
        <v>168</v>
      </c>
      <c r="D599" s="215" t="s">
        <v>2165</v>
      </c>
      <c r="E599" s="212" t="s">
        <v>860</v>
      </c>
      <c r="F599" s="212" t="s">
        <v>168</v>
      </c>
      <c r="G599" s="215" t="s">
        <v>2166</v>
      </c>
      <c r="H599" s="213">
        <f>IF(OR(AND('A3'!AH30="",'A3'!AI30=""),AND('A3'!AH59="",'A3'!AI59=""),AND('A3'!AI30="X",'A3'!AI59="X"),OR('A3'!AI30="M",'A3'!AI59="M")),"",SUM('A3'!AH30,'A3'!AH59))</f>
        <v>0</v>
      </c>
      <c r="I599" s="213" t="str">
        <f>IF(AND(AND('A3'!AI30="X",'A3'!AI59="X"),SUM('A3'!AH30,'A3'!AH59)=0,ISNUMBER('A3'!AH88)),"",IF(OR('A3'!AI30="M",'A3'!AI59="M"),"M",IF(AND('A3'!AI30='A3'!AI59,OR('A3'!AI30="X",'A3'!AI30="W",'A3'!AI30="Z")),UPPER('A3'!AI30),"")))</f>
        <v/>
      </c>
      <c r="J599" s="214" t="s">
        <v>860</v>
      </c>
      <c r="K599" s="213">
        <f>IF(AND(ISBLANK('A3'!AH88),$L$599&lt;&gt;"Z"),"",'A3'!AH88)</f>
        <v>0</v>
      </c>
      <c r="L599" s="213" t="str">
        <f>IF(ISBLANK('A3'!AI88),"",'A3'!AI88)</f>
        <v/>
      </c>
      <c r="M599" s="133" t="str">
        <f t="shared" si="15"/>
        <v>OK</v>
      </c>
      <c r="N599" s="134"/>
    </row>
    <row r="600" spans="1:14" x14ac:dyDescent="0.25">
      <c r="A600" s="210" t="s">
        <v>796</v>
      </c>
      <c r="B600" s="211" t="s">
        <v>2167</v>
      </c>
      <c r="C600" s="212" t="s">
        <v>168</v>
      </c>
      <c r="D600" s="215" t="s">
        <v>2168</v>
      </c>
      <c r="E600" s="212" t="s">
        <v>860</v>
      </c>
      <c r="F600" s="212" t="s">
        <v>168</v>
      </c>
      <c r="G600" s="215" t="s">
        <v>2169</v>
      </c>
      <c r="H600" s="213">
        <f>IF(OR(AND('A3'!AH31="",'A3'!AI31=""),AND('A3'!AH60="",'A3'!AI60=""),AND('A3'!AI31="X",'A3'!AI60="X"),OR('A3'!AI31="M",'A3'!AI60="M")),"",SUM('A3'!AH31,'A3'!AH60))</f>
        <v>0</v>
      </c>
      <c r="I600" s="213" t="str">
        <f>IF(AND(AND('A3'!AI31="X",'A3'!AI60="X"),SUM('A3'!AH31,'A3'!AH60)=0,ISNUMBER('A3'!AH89)),"",IF(OR('A3'!AI31="M",'A3'!AI60="M"),"M",IF(AND('A3'!AI31='A3'!AI60,OR('A3'!AI31="X",'A3'!AI31="W",'A3'!AI31="Z")),UPPER('A3'!AI31),"")))</f>
        <v/>
      </c>
      <c r="J600" s="214" t="s">
        <v>860</v>
      </c>
      <c r="K600" s="213">
        <f>IF(AND(ISBLANK('A3'!AH89),$L$600&lt;&gt;"Z"),"",'A3'!AH89)</f>
        <v>0</v>
      </c>
      <c r="L600" s="213" t="str">
        <f>IF(ISBLANK('A3'!AI89),"",'A3'!AI89)</f>
        <v/>
      </c>
      <c r="M600" s="133" t="str">
        <f t="shared" ref="M600:M663" si="16">IF(AND(ISNUMBER(H600),ISNUMBER(K600)),IF(OR(ROUND(H600,0)&lt;&gt;ROUND(K600,0),I600&lt;&gt;L600),"Check","OK"),IF(OR(AND(H600&lt;&gt;K600,I600&lt;&gt;"Z",L600&lt;&gt;"Z"),I600&lt;&gt;L600),"Check","OK"))</f>
        <v>OK</v>
      </c>
      <c r="N600" s="134"/>
    </row>
    <row r="601" spans="1:14" x14ac:dyDescent="0.25">
      <c r="A601" s="210" t="s">
        <v>796</v>
      </c>
      <c r="B601" s="211" t="s">
        <v>2170</v>
      </c>
      <c r="C601" s="212" t="s">
        <v>168</v>
      </c>
      <c r="D601" s="215" t="s">
        <v>2171</v>
      </c>
      <c r="E601" s="212" t="s">
        <v>860</v>
      </c>
      <c r="F601" s="212" t="s">
        <v>168</v>
      </c>
      <c r="G601" s="215" t="s">
        <v>2172</v>
      </c>
      <c r="H601" s="213">
        <f>IF(OR(AND('A3'!AH32="",'A3'!AI32=""),AND('A3'!AH61="",'A3'!AI61=""),AND('A3'!AI32="X",'A3'!AI61="X"),OR('A3'!AI32="M",'A3'!AI61="M")),"",SUM('A3'!AH32,'A3'!AH61))</f>
        <v>0</v>
      </c>
      <c r="I601" s="213" t="str">
        <f>IF(AND(AND('A3'!AI32="X",'A3'!AI61="X"),SUM('A3'!AH32,'A3'!AH61)=0,ISNUMBER('A3'!AH90)),"",IF(OR('A3'!AI32="M",'A3'!AI61="M"),"M",IF(AND('A3'!AI32='A3'!AI61,OR('A3'!AI32="X",'A3'!AI32="W",'A3'!AI32="Z")),UPPER('A3'!AI32),"")))</f>
        <v/>
      </c>
      <c r="J601" s="214" t="s">
        <v>860</v>
      </c>
      <c r="K601" s="213">
        <f>IF(AND(ISBLANK('A3'!AH90),$L$601&lt;&gt;"Z"),"",'A3'!AH90)</f>
        <v>0</v>
      </c>
      <c r="L601" s="213" t="str">
        <f>IF(ISBLANK('A3'!AI90),"",'A3'!AI90)</f>
        <v/>
      </c>
      <c r="M601" s="133" t="str">
        <f t="shared" si="16"/>
        <v>OK</v>
      </c>
      <c r="N601" s="134"/>
    </row>
    <row r="602" spans="1:14" x14ac:dyDescent="0.25">
      <c r="A602" s="210" t="s">
        <v>796</v>
      </c>
      <c r="B602" s="211" t="s">
        <v>2173</v>
      </c>
      <c r="C602" s="212" t="s">
        <v>168</v>
      </c>
      <c r="D602" s="215" t="s">
        <v>2174</v>
      </c>
      <c r="E602" s="212" t="s">
        <v>860</v>
      </c>
      <c r="F602" s="212" t="s">
        <v>168</v>
      </c>
      <c r="G602" s="215" t="s">
        <v>2175</v>
      </c>
      <c r="H602" s="213">
        <f>IF(OR(AND('A3'!AH33="",'A3'!AI33=""),AND('A3'!AH62="",'A3'!AI62=""),AND('A3'!AI33="X",'A3'!AI62="X"),OR('A3'!AI33="M",'A3'!AI62="M")),"",SUM('A3'!AH33,'A3'!AH62))</f>
        <v>0</v>
      </c>
      <c r="I602" s="213" t="str">
        <f>IF(AND(AND('A3'!AI33="X",'A3'!AI62="X"),SUM('A3'!AH33,'A3'!AH62)=0,ISNUMBER('A3'!AH91)),"",IF(OR('A3'!AI33="M",'A3'!AI62="M"),"M",IF(AND('A3'!AI33='A3'!AI62,OR('A3'!AI33="X",'A3'!AI33="W",'A3'!AI33="Z")),UPPER('A3'!AI33),"")))</f>
        <v/>
      </c>
      <c r="J602" s="214" t="s">
        <v>860</v>
      </c>
      <c r="K602" s="213">
        <f>IF(AND(ISBLANK('A3'!AH91),$L$602&lt;&gt;"Z"),"",'A3'!AH91)</f>
        <v>0</v>
      </c>
      <c r="L602" s="213" t="str">
        <f>IF(ISBLANK('A3'!AI91),"",'A3'!AI91)</f>
        <v/>
      </c>
      <c r="M602" s="133" t="str">
        <f t="shared" si="16"/>
        <v>OK</v>
      </c>
      <c r="N602" s="134"/>
    </row>
    <row r="603" spans="1:14" x14ac:dyDescent="0.25">
      <c r="A603" s="210" t="s">
        <v>796</v>
      </c>
      <c r="B603" s="211" t="s">
        <v>2176</v>
      </c>
      <c r="C603" s="212" t="s">
        <v>168</v>
      </c>
      <c r="D603" s="215" t="s">
        <v>2177</v>
      </c>
      <c r="E603" s="212" t="s">
        <v>860</v>
      </c>
      <c r="F603" s="212" t="s">
        <v>168</v>
      </c>
      <c r="G603" s="215" t="s">
        <v>992</v>
      </c>
      <c r="H603" s="213">
        <f>IF(OR(AND('A3'!AH34="",'A3'!AI34=""),AND('A3'!AH63="",'A3'!AI63=""),AND('A3'!AI34="X",'A3'!AI63="X"),OR('A3'!AI34="M",'A3'!AI63="M")),"",SUM('A3'!AH34,'A3'!AH63))</f>
        <v>0</v>
      </c>
      <c r="I603" s="213" t="str">
        <f>IF(AND(AND('A3'!AI34="X",'A3'!AI63="X"),SUM('A3'!AH34,'A3'!AH63)=0,ISNUMBER('A3'!AH92)),"",IF(OR('A3'!AI34="M",'A3'!AI63="M"),"M",IF(AND('A3'!AI34='A3'!AI63,OR('A3'!AI34="X",'A3'!AI34="W",'A3'!AI34="Z")),UPPER('A3'!AI34),"")))</f>
        <v/>
      </c>
      <c r="J603" s="214" t="s">
        <v>860</v>
      </c>
      <c r="K603" s="213">
        <f>IF(AND(ISBLANK('A3'!AH92),$L$603&lt;&gt;"Z"),"",'A3'!AH92)</f>
        <v>0</v>
      </c>
      <c r="L603" s="213" t="str">
        <f>IF(ISBLANK('A3'!AI92),"",'A3'!AI92)</f>
        <v/>
      </c>
      <c r="M603" s="133" t="str">
        <f t="shared" si="16"/>
        <v>OK</v>
      </c>
      <c r="N603" s="134"/>
    </row>
    <row r="604" spans="1:14" x14ac:dyDescent="0.25">
      <c r="A604" s="210" t="s">
        <v>796</v>
      </c>
      <c r="B604" s="211" t="s">
        <v>2178</v>
      </c>
      <c r="C604" s="212" t="s">
        <v>168</v>
      </c>
      <c r="D604" s="215" t="s">
        <v>2179</v>
      </c>
      <c r="E604" s="212" t="s">
        <v>860</v>
      </c>
      <c r="F604" s="212" t="s">
        <v>168</v>
      </c>
      <c r="G604" s="215" t="s">
        <v>991</v>
      </c>
      <c r="H604" s="213">
        <f>IF(OR(AND('A3'!AH35="",'A3'!AI35=""),AND('A3'!AH64="",'A3'!AI64=""),AND('A3'!AI35="X",'A3'!AI64="X"),OR('A3'!AI35="M",'A3'!AI64="M")),"",SUM('A3'!AH35,'A3'!AH64))</f>
        <v>0</v>
      </c>
      <c r="I604" s="213" t="str">
        <f>IF(AND(AND('A3'!AI35="X",'A3'!AI64="X"),SUM('A3'!AH35,'A3'!AH64)=0,ISNUMBER('A3'!AH93)),"",IF(OR('A3'!AI35="M",'A3'!AI64="M"),"M",IF(AND('A3'!AI35='A3'!AI64,OR('A3'!AI35="X",'A3'!AI35="W",'A3'!AI35="Z")),UPPER('A3'!AI35),"")))</f>
        <v/>
      </c>
      <c r="J604" s="214" t="s">
        <v>860</v>
      </c>
      <c r="K604" s="213">
        <f>IF(AND(ISBLANK('A3'!AH93),$L$604&lt;&gt;"Z"),"",'A3'!AH93)</f>
        <v>0</v>
      </c>
      <c r="L604" s="213" t="str">
        <f>IF(ISBLANK('A3'!AI93),"",'A3'!AI93)</f>
        <v/>
      </c>
      <c r="M604" s="133" t="str">
        <f t="shared" si="16"/>
        <v>OK</v>
      </c>
      <c r="N604" s="134"/>
    </row>
    <row r="605" spans="1:14" x14ac:dyDescent="0.25">
      <c r="A605" s="210" t="s">
        <v>796</v>
      </c>
      <c r="B605" s="211" t="s">
        <v>2180</v>
      </c>
      <c r="C605" s="212" t="s">
        <v>168</v>
      </c>
      <c r="D605" s="215" t="s">
        <v>2181</v>
      </c>
      <c r="E605" s="212" t="s">
        <v>860</v>
      </c>
      <c r="F605" s="212" t="s">
        <v>168</v>
      </c>
      <c r="G605" s="215" t="s">
        <v>2182</v>
      </c>
      <c r="H605" s="213">
        <f>IF(OR(AND('A3'!AH36="",'A3'!AI36=""),AND('A3'!AH65="",'A3'!AI65=""),AND('A3'!AI36="X",'A3'!AI65="X"),OR('A3'!AI36="M",'A3'!AI65="M")),"",SUM('A3'!AH36,'A3'!AH65))</f>
        <v>0</v>
      </c>
      <c r="I605" s="213" t="str">
        <f>IF(AND(AND('A3'!AI36="X",'A3'!AI65="X"),SUM('A3'!AH36,'A3'!AH65)=0,ISNUMBER('A3'!AH94)),"",IF(OR('A3'!AI36="M",'A3'!AI65="M"),"M",IF(AND('A3'!AI36='A3'!AI65,OR('A3'!AI36="X",'A3'!AI36="W",'A3'!AI36="Z")),UPPER('A3'!AI36),"")))</f>
        <v/>
      </c>
      <c r="J605" s="214" t="s">
        <v>860</v>
      </c>
      <c r="K605" s="213">
        <f>IF(AND(ISBLANK('A3'!AH94),$L$605&lt;&gt;"Z"),"",'A3'!AH94)</f>
        <v>0</v>
      </c>
      <c r="L605" s="213" t="str">
        <f>IF(ISBLANK('A3'!AI94),"",'A3'!AI94)</f>
        <v/>
      </c>
      <c r="M605" s="133" t="str">
        <f t="shared" si="16"/>
        <v>OK</v>
      </c>
      <c r="N605" s="134"/>
    </row>
    <row r="606" spans="1:14" x14ac:dyDescent="0.25">
      <c r="A606" s="210" t="s">
        <v>796</v>
      </c>
      <c r="B606" s="211" t="s">
        <v>2183</v>
      </c>
      <c r="C606" s="212" t="s">
        <v>168</v>
      </c>
      <c r="D606" s="215" t="s">
        <v>2184</v>
      </c>
      <c r="E606" s="212" t="s">
        <v>860</v>
      </c>
      <c r="F606" s="212" t="s">
        <v>168</v>
      </c>
      <c r="G606" s="215" t="s">
        <v>2185</v>
      </c>
      <c r="H606" s="213">
        <f>IF(OR(AND('A3'!AH37="",'A3'!AI37=""),AND('A3'!AH66="",'A3'!AI66=""),AND('A3'!AI37="X",'A3'!AI66="X"),OR('A3'!AI37="M",'A3'!AI66="M")),"",SUM('A3'!AH37,'A3'!AH66))</f>
        <v>0</v>
      </c>
      <c r="I606" s="213" t="str">
        <f>IF(AND(AND('A3'!AI37="X",'A3'!AI66="X"),SUM('A3'!AH37,'A3'!AH66)=0,ISNUMBER('A3'!AH95)),"",IF(OR('A3'!AI37="M",'A3'!AI66="M"),"M",IF(AND('A3'!AI37='A3'!AI66,OR('A3'!AI37="X",'A3'!AI37="W",'A3'!AI37="Z")),UPPER('A3'!AI37),"")))</f>
        <v/>
      </c>
      <c r="J606" s="214" t="s">
        <v>860</v>
      </c>
      <c r="K606" s="213">
        <f>IF(AND(ISBLANK('A3'!AH95),$L$606&lt;&gt;"Z"),"",'A3'!AH95)</f>
        <v>0</v>
      </c>
      <c r="L606" s="213" t="str">
        <f>IF(ISBLANK('A3'!AI95),"",'A3'!AI95)</f>
        <v/>
      </c>
      <c r="M606" s="133" t="str">
        <f t="shared" si="16"/>
        <v>OK</v>
      </c>
      <c r="N606" s="134"/>
    </row>
    <row r="607" spans="1:14" x14ac:dyDescent="0.25">
      <c r="A607" s="210" t="s">
        <v>796</v>
      </c>
      <c r="B607" s="211" t="s">
        <v>2186</v>
      </c>
      <c r="C607" s="212" t="s">
        <v>168</v>
      </c>
      <c r="D607" s="215" t="s">
        <v>2187</v>
      </c>
      <c r="E607" s="212" t="s">
        <v>860</v>
      </c>
      <c r="F607" s="212" t="s">
        <v>168</v>
      </c>
      <c r="G607" s="215" t="s">
        <v>2188</v>
      </c>
      <c r="H607" s="213">
        <f>IF(OR(AND('A3'!AH38="",'A3'!AI38=""),AND('A3'!AH67="",'A3'!AI67=""),AND('A3'!AI38="X",'A3'!AI67="X"),OR('A3'!AI38="M",'A3'!AI67="M")),"",SUM('A3'!AH38,'A3'!AH67))</f>
        <v>0</v>
      </c>
      <c r="I607" s="213" t="str">
        <f>IF(AND(AND('A3'!AI38="X",'A3'!AI67="X"),SUM('A3'!AH38,'A3'!AH67)=0,ISNUMBER('A3'!AH96)),"",IF(OR('A3'!AI38="M",'A3'!AI67="M"),"M",IF(AND('A3'!AI38='A3'!AI67,OR('A3'!AI38="X",'A3'!AI38="W",'A3'!AI38="Z")),UPPER('A3'!AI38),"")))</f>
        <v/>
      </c>
      <c r="J607" s="214" t="s">
        <v>860</v>
      </c>
      <c r="K607" s="213">
        <f>IF(AND(ISBLANK('A3'!AH96),$L$607&lt;&gt;"Z"),"",'A3'!AH96)</f>
        <v>0</v>
      </c>
      <c r="L607" s="213" t="str">
        <f>IF(ISBLANK('A3'!AI96),"",'A3'!AI96)</f>
        <v/>
      </c>
      <c r="M607" s="133" t="str">
        <f t="shared" si="16"/>
        <v>OK</v>
      </c>
      <c r="N607" s="134"/>
    </row>
    <row r="608" spans="1:14" x14ac:dyDescent="0.25">
      <c r="A608" s="210" t="s">
        <v>796</v>
      </c>
      <c r="B608" s="211" t="s">
        <v>2189</v>
      </c>
      <c r="C608" s="212" t="s">
        <v>168</v>
      </c>
      <c r="D608" s="215" t="s">
        <v>2190</v>
      </c>
      <c r="E608" s="212" t="s">
        <v>860</v>
      </c>
      <c r="F608" s="212" t="s">
        <v>168</v>
      </c>
      <c r="G608" s="215" t="s">
        <v>2191</v>
      </c>
      <c r="H608" s="213">
        <f>IF(OR(AND('A3'!AH39="",'A3'!AI39=""),AND('A3'!AH68="",'A3'!AI68=""),AND('A3'!AI39="X",'A3'!AI68="X"),OR('A3'!AI39="M",'A3'!AI68="M")),"",SUM('A3'!AH39,'A3'!AH68))</f>
        <v>0</v>
      </c>
      <c r="I608" s="213" t="str">
        <f>IF(AND(AND('A3'!AI39="X",'A3'!AI68="X"),SUM('A3'!AH39,'A3'!AH68)=0,ISNUMBER('A3'!AH97)),"",IF(OR('A3'!AI39="M",'A3'!AI68="M"),"M",IF(AND('A3'!AI39='A3'!AI68,OR('A3'!AI39="X",'A3'!AI39="W",'A3'!AI39="Z")),UPPER('A3'!AI39),"")))</f>
        <v/>
      </c>
      <c r="J608" s="214" t="s">
        <v>860</v>
      </c>
      <c r="K608" s="213">
        <f>IF(AND(ISBLANK('A3'!AH97),$L$608&lt;&gt;"Z"),"",'A3'!AH97)</f>
        <v>0</v>
      </c>
      <c r="L608" s="213" t="str">
        <f>IF(ISBLANK('A3'!AI97),"",'A3'!AI97)</f>
        <v/>
      </c>
      <c r="M608" s="133" t="str">
        <f t="shared" si="16"/>
        <v>OK</v>
      </c>
      <c r="N608" s="134"/>
    </row>
    <row r="609" spans="1:14" x14ac:dyDescent="0.25">
      <c r="A609" s="210" t="s">
        <v>796</v>
      </c>
      <c r="B609" s="211" t="s">
        <v>2192</v>
      </c>
      <c r="C609" s="212" t="s">
        <v>168</v>
      </c>
      <c r="D609" s="215" t="s">
        <v>2193</v>
      </c>
      <c r="E609" s="212" t="s">
        <v>860</v>
      </c>
      <c r="F609" s="212" t="s">
        <v>168</v>
      </c>
      <c r="G609" s="215" t="s">
        <v>2194</v>
      </c>
      <c r="H609" s="213">
        <f>IF(OR(AND('A3'!AH40="",'A3'!AI40=""),AND('A3'!AH69="",'A3'!AI69=""),AND('A3'!AI40="X",'A3'!AI69="X"),OR('A3'!AI40="M",'A3'!AI69="M")),"",SUM('A3'!AH40,'A3'!AH69))</f>
        <v>0</v>
      </c>
      <c r="I609" s="213" t="str">
        <f>IF(AND(AND('A3'!AI40="X",'A3'!AI69="X"),SUM('A3'!AH40,'A3'!AH69)=0,ISNUMBER('A3'!AH98)),"",IF(OR('A3'!AI40="M",'A3'!AI69="M"),"M",IF(AND('A3'!AI40='A3'!AI69,OR('A3'!AI40="X",'A3'!AI40="W",'A3'!AI40="Z")),UPPER('A3'!AI40),"")))</f>
        <v/>
      </c>
      <c r="J609" s="214" t="s">
        <v>860</v>
      </c>
      <c r="K609" s="213">
        <f>IF(AND(ISBLANK('A3'!AH98),$L$609&lt;&gt;"Z"),"",'A3'!AH98)</f>
        <v>0</v>
      </c>
      <c r="L609" s="213" t="str">
        <f>IF(ISBLANK('A3'!AI98),"",'A3'!AI98)</f>
        <v/>
      </c>
      <c r="M609" s="133" t="str">
        <f t="shared" si="16"/>
        <v>OK</v>
      </c>
      <c r="N609" s="134"/>
    </row>
    <row r="610" spans="1:14" x14ac:dyDescent="0.25">
      <c r="A610" s="210" t="s">
        <v>796</v>
      </c>
      <c r="B610" s="211" t="s">
        <v>2195</v>
      </c>
      <c r="C610" s="212" t="s">
        <v>168</v>
      </c>
      <c r="D610" s="215" t="s">
        <v>2196</v>
      </c>
      <c r="E610" s="212" t="s">
        <v>860</v>
      </c>
      <c r="F610" s="212" t="s">
        <v>168</v>
      </c>
      <c r="G610" s="215" t="s">
        <v>807</v>
      </c>
      <c r="H610" s="213">
        <f>IF(OR(AND('A3'!AH41="",'A3'!AI41=""),AND('A3'!AH70="",'A3'!AI70=""),AND('A3'!AI41="X",'A3'!AI70="X"),OR('A3'!AI41="M",'A3'!AI70="M")),"",SUM('A3'!AH41,'A3'!AH70))</f>
        <v>0</v>
      </c>
      <c r="I610" s="213" t="str">
        <f>IF(AND(AND('A3'!AI41="X",'A3'!AI70="X"),SUM('A3'!AH41,'A3'!AH70)=0,ISNUMBER('A3'!AH99)),"",IF(OR('A3'!AI41="M",'A3'!AI70="M"),"M",IF(AND('A3'!AI41='A3'!AI70,OR('A3'!AI41="X",'A3'!AI41="W",'A3'!AI41="Z")),UPPER('A3'!AI41),"")))</f>
        <v/>
      </c>
      <c r="J610" s="214" t="s">
        <v>860</v>
      </c>
      <c r="K610" s="213">
        <f>IF(AND(ISBLANK('A3'!AH99),$L$610&lt;&gt;"Z"),"",'A3'!AH99)</f>
        <v>0</v>
      </c>
      <c r="L610" s="213" t="str">
        <f>IF(ISBLANK('A3'!AI99),"",'A3'!AI99)</f>
        <v/>
      </c>
      <c r="M610" s="133" t="str">
        <f t="shared" si="16"/>
        <v>OK</v>
      </c>
      <c r="N610" s="134"/>
    </row>
    <row r="611" spans="1:14" x14ac:dyDescent="0.25">
      <c r="A611" s="210" t="s">
        <v>796</v>
      </c>
      <c r="B611" s="211" t="s">
        <v>2197</v>
      </c>
      <c r="C611" s="212" t="s">
        <v>168</v>
      </c>
      <c r="D611" s="215" t="s">
        <v>2198</v>
      </c>
      <c r="E611" s="212" t="s">
        <v>860</v>
      </c>
      <c r="F611" s="212" t="s">
        <v>168</v>
      </c>
      <c r="G611" s="215" t="s">
        <v>851</v>
      </c>
      <c r="H611" s="213">
        <f>IF(OR(SUMPRODUCT(--('A3'!AK14:'A3'!AK40=""),--('A3'!AL14:'A3'!AL40=""))&gt;0,COUNTIF('A3'!AL14:'A3'!AL40,"M")&gt;0,COUNTIF('A3'!AL14:'A3'!AL40,"X")=27),"",SUM('A3'!AK14:'A3'!AK40))</f>
        <v>0</v>
      </c>
      <c r="I611" s="213" t="str">
        <f>IF(AND(COUNTIF('A3'!AL14:'A3'!AL40,"X")=27,SUM('A3'!AK14:'A3'!AK40)=0,ISNUMBER('A3'!AK41)),"",IF(COUNTIF('A3'!AL14:'A3'!AL40,"M")&gt;0,"M",IF(AND(COUNTIF('A3'!AL14:'A3'!AL40,'A3'!AL14)=27,OR('A3'!AL14="X",'A3'!AL14="W",'A3'!AL14="Z")),UPPER('A3'!AL14),"")))</f>
        <v/>
      </c>
      <c r="J611" s="214" t="s">
        <v>860</v>
      </c>
      <c r="K611" s="213">
        <f>IF(AND(ISBLANK('A3'!AK41),$L$611&lt;&gt;"Z"),"",'A3'!AK41)</f>
        <v>0</v>
      </c>
      <c r="L611" s="213" t="str">
        <f>IF(ISBLANK('A3'!AL41),"",'A3'!AL41)</f>
        <v/>
      </c>
      <c r="M611" s="133" t="str">
        <f t="shared" si="16"/>
        <v>OK</v>
      </c>
      <c r="N611" s="134"/>
    </row>
    <row r="612" spans="1:14" x14ac:dyDescent="0.25">
      <c r="A612" s="210" t="s">
        <v>796</v>
      </c>
      <c r="B612" s="211" t="s">
        <v>2199</v>
      </c>
      <c r="C612" s="212" t="s">
        <v>168</v>
      </c>
      <c r="D612" s="215" t="s">
        <v>2200</v>
      </c>
      <c r="E612" s="212" t="s">
        <v>860</v>
      </c>
      <c r="F612" s="212" t="s">
        <v>168</v>
      </c>
      <c r="G612" s="215" t="s">
        <v>830</v>
      </c>
      <c r="H612" s="213">
        <f>IF(OR(SUMPRODUCT(--('A3'!AK43:'A3'!AK69=""),--('A3'!AL43:'A3'!AL69=""))&gt;0,COUNTIF('A3'!AL43:'A3'!AL69,"M")&gt;0,COUNTIF('A3'!AL43:'A3'!AL69,"X")=27),"",SUM('A3'!AK43:'A3'!AK69))</f>
        <v>0</v>
      </c>
      <c r="I612" s="213" t="str">
        <f>IF(AND(COUNTIF('A3'!AL43:'A3'!AL69,"X")=27,SUM('A3'!AK43:'A3'!AK69)=0,ISNUMBER('A3'!AK70)),"",IF(COUNTIF('A3'!AL43:'A3'!AL69,"M")&gt;0,"M",IF(AND(COUNTIF('A3'!AL43:'A3'!AL69,'A3'!AL43)=27,OR('A3'!AL43="X",'A3'!AL43="W",'A3'!AL43="Z")),UPPER('A3'!AL43),"")))</f>
        <v/>
      </c>
      <c r="J612" s="214" t="s">
        <v>860</v>
      </c>
      <c r="K612" s="213">
        <f>IF(AND(ISBLANK('A3'!AK70),$L$612&lt;&gt;"Z"),"",'A3'!AK70)</f>
        <v>0</v>
      </c>
      <c r="L612" s="213" t="str">
        <f>IF(ISBLANK('A3'!AL70),"",'A3'!AL70)</f>
        <v/>
      </c>
      <c r="M612" s="133" t="str">
        <f t="shared" si="16"/>
        <v>OK</v>
      </c>
      <c r="N612" s="134"/>
    </row>
    <row r="613" spans="1:14" x14ac:dyDescent="0.25">
      <c r="A613" s="210" t="s">
        <v>796</v>
      </c>
      <c r="B613" s="211" t="s">
        <v>2201</v>
      </c>
      <c r="C613" s="212" t="s">
        <v>168</v>
      </c>
      <c r="D613" s="215" t="s">
        <v>2202</v>
      </c>
      <c r="E613" s="212" t="s">
        <v>860</v>
      </c>
      <c r="F613" s="212" t="s">
        <v>168</v>
      </c>
      <c r="G613" s="215" t="s">
        <v>2203</v>
      </c>
      <c r="H613" s="213">
        <f>IF(OR(AND('A3'!AK14="",'A3'!AL14=""),AND('A3'!AK43="",'A3'!AL43=""),AND('A3'!AL14="X",'A3'!AL43="X"),OR('A3'!AL14="M",'A3'!AL43="M")),"",SUM('A3'!AK14,'A3'!AK43))</f>
        <v>0</v>
      </c>
      <c r="I613" s="213" t="str">
        <f>IF(AND(AND('A3'!AL14="X",'A3'!AL43="X"),SUM('A3'!AK14,'A3'!AK43)=0,ISNUMBER('A3'!AK72)),"",IF(OR('A3'!AL14="M",'A3'!AL43="M"),"M",IF(AND('A3'!AL14='A3'!AL43,OR('A3'!AL14="X",'A3'!AL14="W",'A3'!AL14="Z")),UPPER('A3'!AL14),"")))</f>
        <v/>
      </c>
      <c r="J613" s="214" t="s">
        <v>860</v>
      </c>
      <c r="K613" s="213">
        <f>IF(AND(ISBLANK('A3'!AK72),$L$613&lt;&gt;"Z"),"",'A3'!AK72)</f>
        <v>0</v>
      </c>
      <c r="L613" s="213" t="str">
        <f>IF(ISBLANK('A3'!AL72),"",'A3'!AL72)</f>
        <v/>
      </c>
      <c r="M613" s="133" t="str">
        <f t="shared" si="16"/>
        <v>OK</v>
      </c>
      <c r="N613" s="134"/>
    </row>
    <row r="614" spans="1:14" x14ac:dyDescent="0.25">
      <c r="A614" s="210" t="s">
        <v>796</v>
      </c>
      <c r="B614" s="211" t="s">
        <v>2204</v>
      </c>
      <c r="C614" s="212" t="s">
        <v>168</v>
      </c>
      <c r="D614" s="215" t="s">
        <v>2205</v>
      </c>
      <c r="E614" s="212" t="s">
        <v>860</v>
      </c>
      <c r="F614" s="212" t="s">
        <v>168</v>
      </c>
      <c r="G614" s="215" t="s">
        <v>2206</v>
      </c>
      <c r="H614" s="213">
        <f>IF(OR(AND('A3'!AK15="",'A3'!AL15=""),AND('A3'!AK44="",'A3'!AL44=""),AND('A3'!AL15="X",'A3'!AL44="X"),OR('A3'!AL15="M",'A3'!AL44="M")),"",SUM('A3'!AK15,'A3'!AK44))</f>
        <v>0</v>
      </c>
      <c r="I614" s="213" t="str">
        <f>IF(AND(AND('A3'!AL15="X",'A3'!AL44="X"),SUM('A3'!AK15,'A3'!AK44)=0,ISNUMBER('A3'!AK73)),"",IF(OR('A3'!AL15="M",'A3'!AL44="M"),"M",IF(AND('A3'!AL15='A3'!AL44,OR('A3'!AL15="X",'A3'!AL15="W",'A3'!AL15="Z")),UPPER('A3'!AL15),"")))</f>
        <v/>
      </c>
      <c r="J614" s="214" t="s">
        <v>860</v>
      </c>
      <c r="K614" s="213">
        <f>IF(AND(ISBLANK('A3'!AK73),$L$614&lt;&gt;"Z"),"",'A3'!AK73)</f>
        <v>0</v>
      </c>
      <c r="L614" s="213" t="str">
        <f>IF(ISBLANK('A3'!AL73),"",'A3'!AL73)</f>
        <v/>
      </c>
      <c r="M614" s="133" t="str">
        <f t="shared" si="16"/>
        <v>OK</v>
      </c>
      <c r="N614" s="134"/>
    </row>
    <row r="615" spans="1:14" x14ac:dyDescent="0.25">
      <c r="A615" s="210" t="s">
        <v>796</v>
      </c>
      <c r="B615" s="211" t="s">
        <v>2207</v>
      </c>
      <c r="C615" s="212" t="s">
        <v>168</v>
      </c>
      <c r="D615" s="215" t="s">
        <v>2208</v>
      </c>
      <c r="E615" s="212" t="s">
        <v>860</v>
      </c>
      <c r="F615" s="212" t="s">
        <v>168</v>
      </c>
      <c r="G615" s="215" t="s">
        <v>1068</v>
      </c>
      <c r="H615" s="213">
        <f>IF(OR(AND('A3'!AK16="",'A3'!AL16=""),AND('A3'!AK45="",'A3'!AL45=""),AND('A3'!AL16="X",'A3'!AL45="X"),OR('A3'!AL16="M",'A3'!AL45="M")),"",SUM('A3'!AK16,'A3'!AK45))</f>
        <v>0</v>
      </c>
      <c r="I615" s="213" t="str">
        <f>IF(AND(AND('A3'!AL16="X",'A3'!AL45="X"),SUM('A3'!AK16,'A3'!AK45)=0,ISNUMBER('A3'!AK74)),"",IF(OR('A3'!AL16="M",'A3'!AL45="M"),"M",IF(AND('A3'!AL16='A3'!AL45,OR('A3'!AL16="X",'A3'!AL16="W",'A3'!AL16="Z")),UPPER('A3'!AL16),"")))</f>
        <v/>
      </c>
      <c r="J615" s="214" t="s">
        <v>860</v>
      </c>
      <c r="K615" s="213">
        <f>IF(AND(ISBLANK('A3'!AK74),$L$615&lt;&gt;"Z"),"",'A3'!AK74)</f>
        <v>0</v>
      </c>
      <c r="L615" s="213" t="str">
        <f>IF(ISBLANK('A3'!AL74),"",'A3'!AL74)</f>
        <v/>
      </c>
      <c r="M615" s="133" t="str">
        <f t="shared" si="16"/>
        <v>OK</v>
      </c>
      <c r="N615" s="134"/>
    </row>
    <row r="616" spans="1:14" x14ac:dyDescent="0.25">
      <c r="A616" s="210" t="s">
        <v>796</v>
      </c>
      <c r="B616" s="211" t="s">
        <v>2209</v>
      </c>
      <c r="C616" s="212" t="s">
        <v>168</v>
      </c>
      <c r="D616" s="215" t="s">
        <v>2210</v>
      </c>
      <c r="E616" s="212" t="s">
        <v>860</v>
      </c>
      <c r="F616" s="212" t="s">
        <v>168</v>
      </c>
      <c r="G616" s="215" t="s">
        <v>1067</v>
      </c>
      <c r="H616" s="213">
        <f>IF(OR(AND('A3'!AK17="",'A3'!AL17=""),AND('A3'!AK46="",'A3'!AL46=""),AND('A3'!AL17="X",'A3'!AL46="X"),OR('A3'!AL17="M",'A3'!AL46="M")),"",SUM('A3'!AK17,'A3'!AK46))</f>
        <v>0</v>
      </c>
      <c r="I616" s="213" t="str">
        <f>IF(AND(AND('A3'!AL17="X",'A3'!AL46="X"),SUM('A3'!AK17,'A3'!AK46)=0,ISNUMBER('A3'!AK75)),"",IF(OR('A3'!AL17="M",'A3'!AL46="M"),"M",IF(AND('A3'!AL17='A3'!AL46,OR('A3'!AL17="X",'A3'!AL17="W",'A3'!AL17="Z")),UPPER('A3'!AL17),"")))</f>
        <v/>
      </c>
      <c r="J616" s="214" t="s">
        <v>860</v>
      </c>
      <c r="K616" s="213">
        <f>IF(AND(ISBLANK('A3'!AK75),$L$616&lt;&gt;"Z"),"",'A3'!AK75)</f>
        <v>0</v>
      </c>
      <c r="L616" s="213" t="str">
        <f>IF(ISBLANK('A3'!AL75),"",'A3'!AL75)</f>
        <v/>
      </c>
      <c r="M616" s="133" t="str">
        <f t="shared" si="16"/>
        <v>OK</v>
      </c>
      <c r="N616" s="134"/>
    </row>
    <row r="617" spans="1:14" x14ac:dyDescent="0.25">
      <c r="A617" s="210" t="s">
        <v>796</v>
      </c>
      <c r="B617" s="211" t="s">
        <v>2211</v>
      </c>
      <c r="C617" s="212" t="s">
        <v>168</v>
      </c>
      <c r="D617" s="215" t="s">
        <v>2212</v>
      </c>
      <c r="E617" s="212" t="s">
        <v>860</v>
      </c>
      <c r="F617" s="212" t="s">
        <v>168</v>
      </c>
      <c r="G617" s="215" t="s">
        <v>2213</v>
      </c>
      <c r="H617" s="213">
        <f>IF(OR(AND('A3'!AK18="",'A3'!AL18=""),AND('A3'!AK47="",'A3'!AL47=""),AND('A3'!AL18="X",'A3'!AL47="X"),OR('A3'!AL18="M",'A3'!AL47="M")),"",SUM('A3'!AK18,'A3'!AK47))</f>
        <v>0</v>
      </c>
      <c r="I617" s="213" t="str">
        <f>IF(AND(AND('A3'!AL18="X",'A3'!AL47="X"),SUM('A3'!AK18,'A3'!AK47)=0,ISNUMBER('A3'!AK76)),"",IF(OR('A3'!AL18="M",'A3'!AL47="M"),"M",IF(AND('A3'!AL18='A3'!AL47,OR('A3'!AL18="X",'A3'!AL18="W",'A3'!AL18="Z")),UPPER('A3'!AL18),"")))</f>
        <v/>
      </c>
      <c r="J617" s="214" t="s">
        <v>860</v>
      </c>
      <c r="K617" s="213">
        <f>IF(AND(ISBLANK('A3'!AK76),$L$617&lt;&gt;"Z"),"",'A3'!AK76)</f>
        <v>0</v>
      </c>
      <c r="L617" s="213" t="str">
        <f>IF(ISBLANK('A3'!AL76),"",'A3'!AL76)</f>
        <v/>
      </c>
      <c r="M617" s="133" t="str">
        <f t="shared" si="16"/>
        <v>OK</v>
      </c>
      <c r="N617" s="134"/>
    </row>
    <row r="618" spans="1:14" x14ac:dyDescent="0.25">
      <c r="A618" s="210" t="s">
        <v>796</v>
      </c>
      <c r="B618" s="211" t="s">
        <v>2214</v>
      </c>
      <c r="C618" s="212" t="s">
        <v>168</v>
      </c>
      <c r="D618" s="215" t="s">
        <v>2215</v>
      </c>
      <c r="E618" s="212" t="s">
        <v>860</v>
      </c>
      <c r="F618" s="212" t="s">
        <v>168</v>
      </c>
      <c r="G618" s="215" t="s">
        <v>2216</v>
      </c>
      <c r="H618" s="213">
        <f>IF(OR(AND('A3'!AK19="",'A3'!AL19=""),AND('A3'!AK48="",'A3'!AL48=""),AND('A3'!AL19="X",'A3'!AL48="X"),OR('A3'!AL19="M",'A3'!AL48="M")),"",SUM('A3'!AK19,'A3'!AK48))</f>
        <v>0</v>
      </c>
      <c r="I618" s="213" t="str">
        <f>IF(AND(AND('A3'!AL19="X",'A3'!AL48="X"),SUM('A3'!AK19,'A3'!AK48)=0,ISNUMBER('A3'!AK77)),"",IF(OR('A3'!AL19="M",'A3'!AL48="M"),"M",IF(AND('A3'!AL19='A3'!AL48,OR('A3'!AL19="X",'A3'!AL19="W",'A3'!AL19="Z")),UPPER('A3'!AL19),"")))</f>
        <v/>
      </c>
      <c r="J618" s="214" t="s">
        <v>860</v>
      </c>
      <c r="K618" s="213">
        <f>IF(AND(ISBLANK('A3'!AK77),$L$618&lt;&gt;"Z"),"",'A3'!AK77)</f>
        <v>0</v>
      </c>
      <c r="L618" s="213" t="str">
        <f>IF(ISBLANK('A3'!AL77),"",'A3'!AL77)</f>
        <v/>
      </c>
      <c r="M618" s="133" t="str">
        <f t="shared" si="16"/>
        <v>OK</v>
      </c>
      <c r="N618" s="134"/>
    </row>
    <row r="619" spans="1:14" x14ac:dyDescent="0.25">
      <c r="A619" s="210" t="s">
        <v>796</v>
      </c>
      <c r="B619" s="211" t="s">
        <v>2217</v>
      </c>
      <c r="C619" s="212" t="s">
        <v>168</v>
      </c>
      <c r="D619" s="215" t="s">
        <v>2218</v>
      </c>
      <c r="E619" s="212" t="s">
        <v>860</v>
      </c>
      <c r="F619" s="212" t="s">
        <v>168</v>
      </c>
      <c r="G619" s="215" t="s">
        <v>2219</v>
      </c>
      <c r="H619" s="213">
        <f>IF(OR(AND('A3'!AK20="",'A3'!AL20=""),AND('A3'!AK49="",'A3'!AL49=""),AND('A3'!AL20="X",'A3'!AL49="X"),OR('A3'!AL20="M",'A3'!AL49="M")),"",SUM('A3'!AK20,'A3'!AK49))</f>
        <v>0</v>
      </c>
      <c r="I619" s="213" t="str">
        <f>IF(AND(AND('A3'!AL20="X",'A3'!AL49="X"),SUM('A3'!AK20,'A3'!AK49)=0,ISNUMBER('A3'!AK78)),"",IF(OR('A3'!AL20="M",'A3'!AL49="M"),"M",IF(AND('A3'!AL20='A3'!AL49,OR('A3'!AL20="X",'A3'!AL20="W",'A3'!AL20="Z")),UPPER('A3'!AL20),"")))</f>
        <v/>
      </c>
      <c r="J619" s="214" t="s">
        <v>860</v>
      </c>
      <c r="K619" s="213">
        <f>IF(AND(ISBLANK('A3'!AK78),$L$619&lt;&gt;"Z"),"",'A3'!AK78)</f>
        <v>0</v>
      </c>
      <c r="L619" s="213" t="str">
        <f>IF(ISBLANK('A3'!AL78),"",'A3'!AL78)</f>
        <v/>
      </c>
      <c r="M619" s="133" t="str">
        <f t="shared" si="16"/>
        <v>OK</v>
      </c>
      <c r="N619" s="134"/>
    </row>
    <row r="620" spans="1:14" x14ac:dyDescent="0.25">
      <c r="A620" s="210" t="s">
        <v>796</v>
      </c>
      <c r="B620" s="211" t="s">
        <v>2220</v>
      </c>
      <c r="C620" s="212" t="s">
        <v>168</v>
      </c>
      <c r="D620" s="215" t="s">
        <v>2221</v>
      </c>
      <c r="E620" s="212" t="s">
        <v>860</v>
      </c>
      <c r="F620" s="212" t="s">
        <v>168</v>
      </c>
      <c r="G620" s="215" t="s">
        <v>2222</v>
      </c>
      <c r="H620" s="213">
        <f>IF(OR(AND('A3'!AK21="",'A3'!AL21=""),AND('A3'!AK50="",'A3'!AL50=""),AND('A3'!AL21="X",'A3'!AL50="X"),OR('A3'!AL21="M",'A3'!AL50="M")),"",SUM('A3'!AK21,'A3'!AK50))</f>
        <v>0</v>
      </c>
      <c r="I620" s="213" t="str">
        <f>IF(AND(AND('A3'!AL21="X",'A3'!AL50="X"),SUM('A3'!AK21,'A3'!AK50)=0,ISNUMBER('A3'!AK79)),"",IF(OR('A3'!AL21="M",'A3'!AL50="M"),"M",IF(AND('A3'!AL21='A3'!AL50,OR('A3'!AL21="X",'A3'!AL21="W",'A3'!AL21="Z")),UPPER('A3'!AL21),"")))</f>
        <v/>
      </c>
      <c r="J620" s="214" t="s">
        <v>860</v>
      </c>
      <c r="K620" s="213">
        <f>IF(AND(ISBLANK('A3'!AK79),$L$620&lt;&gt;"Z"),"",'A3'!AK79)</f>
        <v>0</v>
      </c>
      <c r="L620" s="213" t="str">
        <f>IF(ISBLANK('A3'!AL79),"",'A3'!AL79)</f>
        <v/>
      </c>
      <c r="M620" s="133" t="str">
        <f t="shared" si="16"/>
        <v>OK</v>
      </c>
      <c r="N620" s="134"/>
    </row>
    <row r="621" spans="1:14" x14ac:dyDescent="0.25">
      <c r="A621" s="210" t="s">
        <v>796</v>
      </c>
      <c r="B621" s="211" t="s">
        <v>2223</v>
      </c>
      <c r="C621" s="212" t="s">
        <v>168</v>
      </c>
      <c r="D621" s="215" t="s">
        <v>2224</v>
      </c>
      <c r="E621" s="212" t="s">
        <v>860</v>
      </c>
      <c r="F621" s="212" t="s">
        <v>168</v>
      </c>
      <c r="G621" s="215" t="s">
        <v>2225</v>
      </c>
      <c r="H621" s="213">
        <f>IF(OR(AND('A3'!AK22="",'A3'!AL22=""),AND('A3'!AK51="",'A3'!AL51=""),AND('A3'!AL22="X",'A3'!AL51="X"),OR('A3'!AL22="M",'A3'!AL51="M")),"",SUM('A3'!AK22,'A3'!AK51))</f>
        <v>0</v>
      </c>
      <c r="I621" s="213" t="str">
        <f>IF(AND(AND('A3'!AL22="X",'A3'!AL51="X"),SUM('A3'!AK22,'A3'!AK51)=0,ISNUMBER('A3'!AK80)),"",IF(OR('A3'!AL22="M",'A3'!AL51="M"),"M",IF(AND('A3'!AL22='A3'!AL51,OR('A3'!AL22="X",'A3'!AL22="W",'A3'!AL22="Z")),UPPER('A3'!AL22),"")))</f>
        <v/>
      </c>
      <c r="J621" s="214" t="s">
        <v>860</v>
      </c>
      <c r="K621" s="213">
        <f>IF(AND(ISBLANK('A3'!AK80),$L$621&lt;&gt;"Z"),"",'A3'!AK80)</f>
        <v>0</v>
      </c>
      <c r="L621" s="213" t="str">
        <f>IF(ISBLANK('A3'!AL80),"",'A3'!AL80)</f>
        <v/>
      </c>
      <c r="M621" s="133" t="str">
        <f t="shared" si="16"/>
        <v>OK</v>
      </c>
      <c r="N621" s="134"/>
    </row>
    <row r="622" spans="1:14" x14ac:dyDescent="0.25">
      <c r="A622" s="210" t="s">
        <v>796</v>
      </c>
      <c r="B622" s="211" t="s">
        <v>2226</v>
      </c>
      <c r="C622" s="212" t="s">
        <v>168</v>
      </c>
      <c r="D622" s="215" t="s">
        <v>2227</v>
      </c>
      <c r="E622" s="212" t="s">
        <v>860</v>
      </c>
      <c r="F622" s="212" t="s">
        <v>168</v>
      </c>
      <c r="G622" s="215" t="s">
        <v>2228</v>
      </c>
      <c r="H622" s="213">
        <f>IF(OR(AND('A3'!AK23="",'A3'!AL23=""),AND('A3'!AK52="",'A3'!AL52=""),AND('A3'!AL23="X",'A3'!AL52="X"),OR('A3'!AL23="M",'A3'!AL52="M")),"",SUM('A3'!AK23,'A3'!AK52))</f>
        <v>0</v>
      </c>
      <c r="I622" s="213" t="str">
        <f>IF(AND(AND('A3'!AL23="X",'A3'!AL52="X"),SUM('A3'!AK23,'A3'!AK52)=0,ISNUMBER('A3'!AK81)),"",IF(OR('A3'!AL23="M",'A3'!AL52="M"),"M",IF(AND('A3'!AL23='A3'!AL52,OR('A3'!AL23="X",'A3'!AL23="W",'A3'!AL23="Z")),UPPER('A3'!AL23),"")))</f>
        <v/>
      </c>
      <c r="J622" s="214" t="s">
        <v>860</v>
      </c>
      <c r="K622" s="213">
        <f>IF(AND(ISBLANK('A3'!AK81),$L$622&lt;&gt;"Z"),"",'A3'!AK81)</f>
        <v>0</v>
      </c>
      <c r="L622" s="213" t="str">
        <f>IF(ISBLANK('A3'!AL81),"",'A3'!AL81)</f>
        <v/>
      </c>
      <c r="M622" s="133" t="str">
        <f t="shared" si="16"/>
        <v>OK</v>
      </c>
      <c r="N622" s="134"/>
    </row>
    <row r="623" spans="1:14" x14ac:dyDescent="0.25">
      <c r="A623" s="210" t="s">
        <v>796</v>
      </c>
      <c r="B623" s="211" t="s">
        <v>2229</v>
      </c>
      <c r="C623" s="212" t="s">
        <v>168</v>
      </c>
      <c r="D623" s="215" t="s">
        <v>2230</v>
      </c>
      <c r="E623" s="212" t="s">
        <v>860</v>
      </c>
      <c r="F623" s="212" t="s">
        <v>168</v>
      </c>
      <c r="G623" s="215" t="s">
        <v>2231</v>
      </c>
      <c r="H623" s="213">
        <f>IF(OR(AND('A3'!AK24="",'A3'!AL24=""),AND('A3'!AK53="",'A3'!AL53=""),AND('A3'!AL24="X",'A3'!AL53="X"),OR('A3'!AL24="M",'A3'!AL53="M")),"",SUM('A3'!AK24,'A3'!AK53))</f>
        <v>0</v>
      </c>
      <c r="I623" s="213" t="str">
        <f>IF(AND(AND('A3'!AL24="X",'A3'!AL53="X"),SUM('A3'!AK24,'A3'!AK53)=0,ISNUMBER('A3'!AK82)),"",IF(OR('A3'!AL24="M",'A3'!AL53="M"),"M",IF(AND('A3'!AL24='A3'!AL53,OR('A3'!AL24="X",'A3'!AL24="W",'A3'!AL24="Z")),UPPER('A3'!AL24),"")))</f>
        <v/>
      </c>
      <c r="J623" s="214" t="s">
        <v>860</v>
      </c>
      <c r="K623" s="213">
        <f>IF(AND(ISBLANK('A3'!AK82),$L$623&lt;&gt;"Z"),"",'A3'!AK82)</f>
        <v>0</v>
      </c>
      <c r="L623" s="213" t="str">
        <f>IF(ISBLANK('A3'!AL82),"",'A3'!AL82)</f>
        <v/>
      </c>
      <c r="M623" s="133" t="str">
        <f t="shared" si="16"/>
        <v>OK</v>
      </c>
      <c r="N623" s="134"/>
    </row>
    <row r="624" spans="1:14" x14ac:dyDescent="0.25">
      <c r="A624" s="210" t="s">
        <v>796</v>
      </c>
      <c r="B624" s="211" t="s">
        <v>2232</v>
      </c>
      <c r="C624" s="212" t="s">
        <v>168</v>
      </c>
      <c r="D624" s="215" t="s">
        <v>2233</v>
      </c>
      <c r="E624" s="212" t="s">
        <v>860</v>
      </c>
      <c r="F624" s="212" t="s">
        <v>168</v>
      </c>
      <c r="G624" s="215" t="s">
        <v>2234</v>
      </c>
      <c r="H624" s="213">
        <f>IF(OR(AND('A3'!AK25="",'A3'!AL25=""),AND('A3'!AK54="",'A3'!AL54=""),AND('A3'!AL25="X",'A3'!AL54="X"),OR('A3'!AL25="M",'A3'!AL54="M")),"",SUM('A3'!AK25,'A3'!AK54))</f>
        <v>0</v>
      </c>
      <c r="I624" s="213" t="str">
        <f>IF(AND(AND('A3'!AL25="X",'A3'!AL54="X"),SUM('A3'!AK25,'A3'!AK54)=0,ISNUMBER('A3'!AK83)),"",IF(OR('A3'!AL25="M",'A3'!AL54="M"),"M",IF(AND('A3'!AL25='A3'!AL54,OR('A3'!AL25="X",'A3'!AL25="W",'A3'!AL25="Z")),UPPER('A3'!AL25),"")))</f>
        <v/>
      </c>
      <c r="J624" s="214" t="s">
        <v>860</v>
      </c>
      <c r="K624" s="213">
        <f>IF(AND(ISBLANK('A3'!AK83),$L$624&lt;&gt;"Z"),"",'A3'!AK83)</f>
        <v>0</v>
      </c>
      <c r="L624" s="213" t="str">
        <f>IF(ISBLANK('A3'!AL83),"",'A3'!AL83)</f>
        <v/>
      </c>
      <c r="M624" s="133" t="str">
        <f t="shared" si="16"/>
        <v>OK</v>
      </c>
      <c r="N624" s="134"/>
    </row>
    <row r="625" spans="1:14" x14ac:dyDescent="0.25">
      <c r="A625" s="210" t="s">
        <v>796</v>
      </c>
      <c r="B625" s="211" t="s">
        <v>2235</v>
      </c>
      <c r="C625" s="212" t="s">
        <v>168</v>
      </c>
      <c r="D625" s="215" t="s">
        <v>2236</v>
      </c>
      <c r="E625" s="212" t="s">
        <v>860</v>
      </c>
      <c r="F625" s="212" t="s">
        <v>168</v>
      </c>
      <c r="G625" s="215" t="s">
        <v>2237</v>
      </c>
      <c r="H625" s="213">
        <f>IF(OR(AND('A3'!AK26="",'A3'!AL26=""),AND('A3'!AK55="",'A3'!AL55=""),AND('A3'!AL26="X",'A3'!AL55="X"),OR('A3'!AL26="M",'A3'!AL55="M")),"",SUM('A3'!AK26,'A3'!AK55))</f>
        <v>0</v>
      </c>
      <c r="I625" s="213" t="str">
        <f>IF(AND(AND('A3'!AL26="X",'A3'!AL55="X"),SUM('A3'!AK26,'A3'!AK55)=0,ISNUMBER('A3'!AK84)),"",IF(OR('A3'!AL26="M",'A3'!AL55="M"),"M",IF(AND('A3'!AL26='A3'!AL55,OR('A3'!AL26="X",'A3'!AL26="W",'A3'!AL26="Z")),UPPER('A3'!AL26),"")))</f>
        <v/>
      </c>
      <c r="J625" s="214" t="s">
        <v>860</v>
      </c>
      <c r="K625" s="213">
        <f>IF(AND(ISBLANK('A3'!AK84),$L$625&lt;&gt;"Z"),"",'A3'!AK84)</f>
        <v>0</v>
      </c>
      <c r="L625" s="213" t="str">
        <f>IF(ISBLANK('A3'!AL84),"",'A3'!AL84)</f>
        <v/>
      </c>
      <c r="M625" s="133" t="str">
        <f t="shared" si="16"/>
        <v>OK</v>
      </c>
      <c r="N625" s="134"/>
    </row>
    <row r="626" spans="1:14" x14ac:dyDescent="0.25">
      <c r="A626" s="210" t="s">
        <v>796</v>
      </c>
      <c r="B626" s="211" t="s">
        <v>2238</v>
      </c>
      <c r="C626" s="212" t="s">
        <v>168</v>
      </c>
      <c r="D626" s="215" t="s">
        <v>2239</v>
      </c>
      <c r="E626" s="212" t="s">
        <v>860</v>
      </c>
      <c r="F626" s="212" t="s">
        <v>168</v>
      </c>
      <c r="G626" s="215" t="s">
        <v>2240</v>
      </c>
      <c r="H626" s="213">
        <f>IF(OR(AND('A3'!AK27="",'A3'!AL27=""),AND('A3'!AK56="",'A3'!AL56=""),AND('A3'!AL27="X",'A3'!AL56="X"),OR('A3'!AL27="M",'A3'!AL56="M")),"",SUM('A3'!AK27,'A3'!AK56))</f>
        <v>0</v>
      </c>
      <c r="I626" s="213" t="str">
        <f>IF(AND(AND('A3'!AL27="X",'A3'!AL56="X"),SUM('A3'!AK27,'A3'!AK56)=0,ISNUMBER('A3'!AK85)),"",IF(OR('A3'!AL27="M",'A3'!AL56="M"),"M",IF(AND('A3'!AL27='A3'!AL56,OR('A3'!AL27="X",'A3'!AL27="W",'A3'!AL27="Z")),UPPER('A3'!AL27),"")))</f>
        <v/>
      </c>
      <c r="J626" s="214" t="s">
        <v>860</v>
      </c>
      <c r="K626" s="213">
        <f>IF(AND(ISBLANK('A3'!AK85),$L$626&lt;&gt;"Z"),"",'A3'!AK85)</f>
        <v>0</v>
      </c>
      <c r="L626" s="213" t="str">
        <f>IF(ISBLANK('A3'!AL85),"",'A3'!AL85)</f>
        <v/>
      </c>
      <c r="M626" s="133" t="str">
        <f t="shared" si="16"/>
        <v>OK</v>
      </c>
      <c r="N626" s="134"/>
    </row>
    <row r="627" spans="1:14" x14ac:dyDescent="0.25">
      <c r="A627" s="210" t="s">
        <v>796</v>
      </c>
      <c r="B627" s="211" t="s">
        <v>2241</v>
      </c>
      <c r="C627" s="212" t="s">
        <v>168</v>
      </c>
      <c r="D627" s="215" t="s">
        <v>2242</v>
      </c>
      <c r="E627" s="212" t="s">
        <v>860</v>
      </c>
      <c r="F627" s="212" t="s">
        <v>168</v>
      </c>
      <c r="G627" s="215" t="s">
        <v>2243</v>
      </c>
      <c r="H627" s="213">
        <f>IF(OR(AND('A3'!AK28="",'A3'!AL28=""),AND('A3'!AK57="",'A3'!AL57=""),AND('A3'!AL28="X",'A3'!AL57="X"),OR('A3'!AL28="M",'A3'!AL57="M")),"",SUM('A3'!AK28,'A3'!AK57))</f>
        <v>0</v>
      </c>
      <c r="I627" s="213" t="str">
        <f>IF(AND(AND('A3'!AL28="X",'A3'!AL57="X"),SUM('A3'!AK28,'A3'!AK57)=0,ISNUMBER('A3'!AK86)),"",IF(OR('A3'!AL28="M",'A3'!AL57="M"),"M",IF(AND('A3'!AL28='A3'!AL57,OR('A3'!AL28="X",'A3'!AL28="W",'A3'!AL28="Z")),UPPER('A3'!AL28),"")))</f>
        <v/>
      </c>
      <c r="J627" s="214" t="s">
        <v>860</v>
      </c>
      <c r="K627" s="213">
        <f>IF(AND(ISBLANK('A3'!AK86),$L$627&lt;&gt;"Z"),"",'A3'!AK86)</f>
        <v>0</v>
      </c>
      <c r="L627" s="213" t="str">
        <f>IF(ISBLANK('A3'!AL86),"",'A3'!AL86)</f>
        <v/>
      </c>
      <c r="M627" s="133" t="str">
        <f t="shared" si="16"/>
        <v>OK</v>
      </c>
      <c r="N627" s="134"/>
    </row>
    <row r="628" spans="1:14" x14ac:dyDescent="0.25">
      <c r="A628" s="210" t="s">
        <v>796</v>
      </c>
      <c r="B628" s="211" t="s">
        <v>2244</v>
      </c>
      <c r="C628" s="212" t="s">
        <v>168</v>
      </c>
      <c r="D628" s="215" t="s">
        <v>2245</v>
      </c>
      <c r="E628" s="212" t="s">
        <v>860</v>
      </c>
      <c r="F628" s="212" t="s">
        <v>168</v>
      </c>
      <c r="G628" s="215" t="s">
        <v>2246</v>
      </c>
      <c r="H628" s="213">
        <f>IF(OR(AND('A3'!AK29="",'A3'!AL29=""),AND('A3'!AK58="",'A3'!AL58=""),AND('A3'!AL29="X",'A3'!AL58="X"),OR('A3'!AL29="M",'A3'!AL58="M")),"",SUM('A3'!AK29,'A3'!AK58))</f>
        <v>0</v>
      </c>
      <c r="I628" s="213" t="str">
        <f>IF(AND(AND('A3'!AL29="X",'A3'!AL58="X"),SUM('A3'!AK29,'A3'!AK58)=0,ISNUMBER('A3'!AK87)),"",IF(OR('A3'!AL29="M",'A3'!AL58="M"),"M",IF(AND('A3'!AL29='A3'!AL58,OR('A3'!AL29="X",'A3'!AL29="W",'A3'!AL29="Z")),UPPER('A3'!AL29),"")))</f>
        <v/>
      </c>
      <c r="J628" s="214" t="s">
        <v>860</v>
      </c>
      <c r="K628" s="213">
        <f>IF(AND(ISBLANK('A3'!AK87),$L$628&lt;&gt;"Z"),"",'A3'!AK87)</f>
        <v>0</v>
      </c>
      <c r="L628" s="213" t="str">
        <f>IF(ISBLANK('A3'!AL87),"",'A3'!AL87)</f>
        <v/>
      </c>
      <c r="M628" s="133" t="str">
        <f t="shared" si="16"/>
        <v>OK</v>
      </c>
      <c r="N628" s="134"/>
    </row>
    <row r="629" spans="1:14" x14ac:dyDescent="0.25">
      <c r="A629" s="210" t="s">
        <v>796</v>
      </c>
      <c r="B629" s="211" t="s">
        <v>2247</v>
      </c>
      <c r="C629" s="212" t="s">
        <v>168</v>
      </c>
      <c r="D629" s="215" t="s">
        <v>2248</v>
      </c>
      <c r="E629" s="212" t="s">
        <v>860</v>
      </c>
      <c r="F629" s="212" t="s">
        <v>168</v>
      </c>
      <c r="G629" s="215" t="s">
        <v>2249</v>
      </c>
      <c r="H629" s="213">
        <f>IF(OR(AND('A3'!AK30="",'A3'!AL30=""),AND('A3'!AK59="",'A3'!AL59=""),AND('A3'!AL30="X",'A3'!AL59="X"),OR('A3'!AL30="M",'A3'!AL59="M")),"",SUM('A3'!AK30,'A3'!AK59))</f>
        <v>0</v>
      </c>
      <c r="I629" s="213" t="str">
        <f>IF(AND(AND('A3'!AL30="X",'A3'!AL59="X"),SUM('A3'!AK30,'A3'!AK59)=0,ISNUMBER('A3'!AK88)),"",IF(OR('A3'!AL30="M",'A3'!AL59="M"),"M",IF(AND('A3'!AL30='A3'!AL59,OR('A3'!AL30="X",'A3'!AL30="W",'A3'!AL30="Z")),UPPER('A3'!AL30),"")))</f>
        <v/>
      </c>
      <c r="J629" s="214" t="s">
        <v>860</v>
      </c>
      <c r="K629" s="213">
        <f>IF(AND(ISBLANK('A3'!AK88),$L$629&lt;&gt;"Z"),"",'A3'!AK88)</f>
        <v>0</v>
      </c>
      <c r="L629" s="213" t="str">
        <f>IF(ISBLANK('A3'!AL88),"",'A3'!AL88)</f>
        <v/>
      </c>
      <c r="M629" s="133" t="str">
        <f t="shared" si="16"/>
        <v>OK</v>
      </c>
      <c r="N629" s="134"/>
    </row>
    <row r="630" spans="1:14" x14ac:dyDescent="0.25">
      <c r="A630" s="210" t="s">
        <v>796</v>
      </c>
      <c r="B630" s="211" t="s">
        <v>2250</v>
      </c>
      <c r="C630" s="212" t="s">
        <v>168</v>
      </c>
      <c r="D630" s="215" t="s">
        <v>2251</v>
      </c>
      <c r="E630" s="212" t="s">
        <v>860</v>
      </c>
      <c r="F630" s="212" t="s">
        <v>168</v>
      </c>
      <c r="G630" s="215" t="s">
        <v>2252</v>
      </c>
      <c r="H630" s="213">
        <f>IF(OR(AND('A3'!AK31="",'A3'!AL31=""),AND('A3'!AK60="",'A3'!AL60=""),AND('A3'!AL31="X",'A3'!AL60="X"),OR('A3'!AL31="M",'A3'!AL60="M")),"",SUM('A3'!AK31,'A3'!AK60))</f>
        <v>0</v>
      </c>
      <c r="I630" s="213" t="str">
        <f>IF(AND(AND('A3'!AL31="X",'A3'!AL60="X"),SUM('A3'!AK31,'A3'!AK60)=0,ISNUMBER('A3'!AK89)),"",IF(OR('A3'!AL31="M",'A3'!AL60="M"),"M",IF(AND('A3'!AL31='A3'!AL60,OR('A3'!AL31="X",'A3'!AL31="W",'A3'!AL31="Z")),UPPER('A3'!AL31),"")))</f>
        <v/>
      </c>
      <c r="J630" s="214" t="s">
        <v>860</v>
      </c>
      <c r="K630" s="213">
        <f>IF(AND(ISBLANK('A3'!AK89),$L$630&lt;&gt;"Z"),"",'A3'!AK89)</f>
        <v>0</v>
      </c>
      <c r="L630" s="213" t="str">
        <f>IF(ISBLANK('A3'!AL89),"",'A3'!AL89)</f>
        <v/>
      </c>
      <c r="M630" s="133" t="str">
        <f t="shared" si="16"/>
        <v>OK</v>
      </c>
      <c r="N630" s="134"/>
    </row>
    <row r="631" spans="1:14" x14ac:dyDescent="0.25">
      <c r="A631" s="210" t="s">
        <v>796</v>
      </c>
      <c r="B631" s="211" t="s">
        <v>2253</v>
      </c>
      <c r="C631" s="212" t="s">
        <v>168</v>
      </c>
      <c r="D631" s="215" t="s">
        <v>2254</v>
      </c>
      <c r="E631" s="212" t="s">
        <v>860</v>
      </c>
      <c r="F631" s="212" t="s">
        <v>168</v>
      </c>
      <c r="G631" s="215" t="s">
        <v>2255</v>
      </c>
      <c r="H631" s="213">
        <f>IF(OR(AND('A3'!AK32="",'A3'!AL32=""),AND('A3'!AK61="",'A3'!AL61=""),AND('A3'!AL32="X",'A3'!AL61="X"),OR('A3'!AL32="M",'A3'!AL61="M")),"",SUM('A3'!AK32,'A3'!AK61))</f>
        <v>0</v>
      </c>
      <c r="I631" s="213" t="str">
        <f>IF(AND(AND('A3'!AL32="X",'A3'!AL61="X"),SUM('A3'!AK32,'A3'!AK61)=0,ISNUMBER('A3'!AK90)),"",IF(OR('A3'!AL32="M",'A3'!AL61="M"),"M",IF(AND('A3'!AL32='A3'!AL61,OR('A3'!AL32="X",'A3'!AL32="W",'A3'!AL32="Z")),UPPER('A3'!AL32),"")))</f>
        <v/>
      </c>
      <c r="J631" s="214" t="s">
        <v>860</v>
      </c>
      <c r="K631" s="213">
        <f>IF(AND(ISBLANK('A3'!AK90),$L$631&lt;&gt;"Z"),"",'A3'!AK90)</f>
        <v>0</v>
      </c>
      <c r="L631" s="213" t="str">
        <f>IF(ISBLANK('A3'!AL90),"",'A3'!AL90)</f>
        <v/>
      </c>
      <c r="M631" s="133" t="str">
        <f t="shared" si="16"/>
        <v>OK</v>
      </c>
      <c r="N631" s="134"/>
    </row>
    <row r="632" spans="1:14" x14ac:dyDescent="0.25">
      <c r="A632" s="210" t="s">
        <v>796</v>
      </c>
      <c r="B632" s="211" t="s">
        <v>2256</v>
      </c>
      <c r="C632" s="212" t="s">
        <v>168</v>
      </c>
      <c r="D632" s="215" t="s">
        <v>2257</v>
      </c>
      <c r="E632" s="212" t="s">
        <v>860</v>
      </c>
      <c r="F632" s="212" t="s">
        <v>168</v>
      </c>
      <c r="G632" s="215" t="s">
        <v>2258</v>
      </c>
      <c r="H632" s="213">
        <f>IF(OR(AND('A3'!AK33="",'A3'!AL33=""),AND('A3'!AK62="",'A3'!AL62=""),AND('A3'!AL33="X",'A3'!AL62="X"),OR('A3'!AL33="M",'A3'!AL62="M")),"",SUM('A3'!AK33,'A3'!AK62))</f>
        <v>0</v>
      </c>
      <c r="I632" s="213" t="str">
        <f>IF(AND(AND('A3'!AL33="X",'A3'!AL62="X"),SUM('A3'!AK33,'A3'!AK62)=0,ISNUMBER('A3'!AK91)),"",IF(OR('A3'!AL33="M",'A3'!AL62="M"),"M",IF(AND('A3'!AL33='A3'!AL62,OR('A3'!AL33="X",'A3'!AL33="W",'A3'!AL33="Z")),UPPER('A3'!AL33),"")))</f>
        <v/>
      </c>
      <c r="J632" s="214" t="s">
        <v>860</v>
      </c>
      <c r="K632" s="213">
        <f>IF(AND(ISBLANK('A3'!AK91),$L$632&lt;&gt;"Z"),"",'A3'!AK91)</f>
        <v>0</v>
      </c>
      <c r="L632" s="213" t="str">
        <f>IF(ISBLANK('A3'!AL91),"",'A3'!AL91)</f>
        <v/>
      </c>
      <c r="M632" s="133" t="str">
        <f t="shared" si="16"/>
        <v>OK</v>
      </c>
      <c r="N632" s="134"/>
    </row>
    <row r="633" spans="1:14" x14ac:dyDescent="0.25">
      <c r="A633" s="210" t="s">
        <v>796</v>
      </c>
      <c r="B633" s="211" t="s">
        <v>2259</v>
      </c>
      <c r="C633" s="212" t="s">
        <v>168</v>
      </c>
      <c r="D633" s="215" t="s">
        <v>2260</v>
      </c>
      <c r="E633" s="212" t="s">
        <v>860</v>
      </c>
      <c r="F633" s="212" t="s">
        <v>168</v>
      </c>
      <c r="G633" s="215" t="s">
        <v>995</v>
      </c>
      <c r="H633" s="213">
        <f>IF(OR(AND('A3'!AK34="",'A3'!AL34=""),AND('A3'!AK63="",'A3'!AL63=""),AND('A3'!AL34="X",'A3'!AL63="X"),OR('A3'!AL34="M",'A3'!AL63="M")),"",SUM('A3'!AK34,'A3'!AK63))</f>
        <v>0</v>
      </c>
      <c r="I633" s="213" t="str">
        <f>IF(AND(AND('A3'!AL34="X",'A3'!AL63="X"),SUM('A3'!AK34,'A3'!AK63)=0,ISNUMBER('A3'!AK92)),"",IF(OR('A3'!AL34="M",'A3'!AL63="M"),"M",IF(AND('A3'!AL34='A3'!AL63,OR('A3'!AL34="X",'A3'!AL34="W",'A3'!AL34="Z")),UPPER('A3'!AL34),"")))</f>
        <v/>
      </c>
      <c r="J633" s="214" t="s">
        <v>860</v>
      </c>
      <c r="K633" s="213">
        <f>IF(AND(ISBLANK('A3'!AK92),$L$633&lt;&gt;"Z"),"",'A3'!AK92)</f>
        <v>0</v>
      </c>
      <c r="L633" s="213" t="str">
        <f>IF(ISBLANK('A3'!AL92),"",'A3'!AL92)</f>
        <v/>
      </c>
      <c r="M633" s="133" t="str">
        <f t="shared" si="16"/>
        <v>OK</v>
      </c>
      <c r="N633" s="134"/>
    </row>
    <row r="634" spans="1:14" x14ac:dyDescent="0.25">
      <c r="A634" s="210" t="s">
        <v>796</v>
      </c>
      <c r="B634" s="211" t="s">
        <v>2261</v>
      </c>
      <c r="C634" s="212" t="s">
        <v>168</v>
      </c>
      <c r="D634" s="215" t="s">
        <v>2262</v>
      </c>
      <c r="E634" s="212" t="s">
        <v>860</v>
      </c>
      <c r="F634" s="212" t="s">
        <v>168</v>
      </c>
      <c r="G634" s="215" t="s">
        <v>994</v>
      </c>
      <c r="H634" s="213">
        <f>IF(OR(AND('A3'!AK35="",'A3'!AL35=""),AND('A3'!AK64="",'A3'!AL64=""),AND('A3'!AL35="X",'A3'!AL64="X"),OR('A3'!AL35="M",'A3'!AL64="M")),"",SUM('A3'!AK35,'A3'!AK64))</f>
        <v>0</v>
      </c>
      <c r="I634" s="213" t="str">
        <f>IF(AND(AND('A3'!AL35="X",'A3'!AL64="X"),SUM('A3'!AK35,'A3'!AK64)=0,ISNUMBER('A3'!AK93)),"",IF(OR('A3'!AL35="M",'A3'!AL64="M"),"M",IF(AND('A3'!AL35='A3'!AL64,OR('A3'!AL35="X",'A3'!AL35="W",'A3'!AL35="Z")),UPPER('A3'!AL35),"")))</f>
        <v/>
      </c>
      <c r="J634" s="214" t="s">
        <v>860</v>
      </c>
      <c r="K634" s="213">
        <f>IF(AND(ISBLANK('A3'!AK93),$L$634&lt;&gt;"Z"),"",'A3'!AK93)</f>
        <v>0</v>
      </c>
      <c r="L634" s="213" t="str">
        <f>IF(ISBLANK('A3'!AL93),"",'A3'!AL93)</f>
        <v/>
      </c>
      <c r="M634" s="133" t="str">
        <f t="shared" si="16"/>
        <v>OK</v>
      </c>
      <c r="N634" s="134"/>
    </row>
    <row r="635" spans="1:14" x14ac:dyDescent="0.25">
      <c r="A635" s="210" t="s">
        <v>796</v>
      </c>
      <c r="B635" s="211" t="s">
        <v>2263</v>
      </c>
      <c r="C635" s="212" t="s">
        <v>168</v>
      </c>
      <c r="D635" s="215" t="s">
        <v>2264</v>
      </c>
      <c r="E635" s="212" t="s">
        <v>860</v>
      </c>
      <c r="F635" s="212" t="s">
        <v>168</v>
      </c>
      <c r="G635" s="215" t="s">
        <v>2265</v>
      </c>
      <c r="H635" s="213">
        <f>IF(OR(AND('A3'!AK36="",'A3'!AL36=""),AND('A3'!AK65="",'A3'!AL65=""),AND('A3'!AL36="X",'A3'!AL65="X"),OR('A3'!AL36="M",'A3'!AL65="M")),"",SUM('A3'!AK36,'A3'!AK65))</f>
        <v>0</v>
      </c>
      <c r="I635" s="213" t="str">
        <f>IF(AND(AND('A3'!AL36="X",'A3'!AL65="X"),SUM('A3'!AK36,'A3'!AK65)=0,ISNUMBER('A3'!AK94)),"",IF(OR('A3'!AL36="M",'A3'!AL65="M"),"M",IF(AND('A3'!AL36='A3'!AL65,OR('A3'!AL36="X",'A3'!AL36="W",'A3'!AL36="Z")),UPPER('A3'!AL36),"")))</f>
        <v/>
      </c>
      <c r="J635" s="214" t="s">
        <v>860</v>
      </c>
      <c r="K635" s="213">
        <f>IF(AND(ISBLANK('A3'!AK94),$L$635&lt;&gt;"Z"),"",'A3'!AK94)</f>
        <v>0</v>
      </c>
      <c r="L635" s="213" t="str">
        <f>IF(ISBLANK('A3'!AL94),"",'A3'!AL94)</f>
        <v/>
      </c>
      <c r="M635" s="133" t="str">
        <f t="shared" si="16"/>
        <v>OK</v>
      </c>
      <c r="N635" s="134"/>
    </row>
    <row r="636" spans="1:14" x14ac:dyDescent="0.25">
      <c r="A636" s="210" t="s">
        <v>796</v>
      </c>
      <c r="B636" s="211" t="s">
        <v>2266</v>
      </c>
      <c r="C636" s="212" t="s">
        <v>168</v>
      </c>
      <c r="D636" s="215" t="s">
        <v>2267</v>
      </c>
      <c r="E636" s="212" t="s">
        <v>860</v>
      </c>
      <c r="F636" s="212" t="s">
        <v>168</v>
      </c>
      <c r="G636" s="215" t="s">
        <v>2268</v>
      </c>
      <c r="H636" s="213">
        <f>IF(OR(AND('A3'!AK37="",'A3'!AL37=""),AND('A3'!AK66="",'A3'!AL66=""),AND('A3'!AL37="X",'A3'!AL66="X"),OR('A3'!AL37="M",'A3'!AL66="M")),"",SUM('A3'!AK37,'A3'!AK66))</f>
        <v>0</v>
      </c>
      <c r="I636" s="213" t="str">
        <f>IF(AND(AND('A3'!AL37="X",'A3'!AL66="X"),SUM('A3'!AK37,'A3'!AK66)=0,ISNUMBER('A3'!AK95)),"",IF(OR('A3'!AL37="M",'A3'!AL66="M"),"M",IF(AND('A3'!AL37='A3'!AL66,OR('A3'!AL37="X",'A3'!AL37="W",'A3'!AL37="Z")),UPPER('A3'!AL37),"")))</f>
        <v/>
      </c>
      <c r="J636" s="214" t="s">
        <v>860</v>
      </c>
      <c r="K636" s="213">
        <f>IF(AND(ISBLANK('A3'!AK95),$L$636&lt;&gt;"Z"),"",'A3'!AK95)</f>
        <v>0</v>
      </c>
      <c r="L636" s="213" t="str">
        <f>IF(ISBLANK('A3'!AL95),"",'A3'!AL95)</f>
        <v/>
      </c>
      <c r="M636" s="133" t="str">
        <f t="shared" si="16"/>
        <v>OK</v>
      </c>
      <c r="N636" s="134"/>
    </row>
    <row r="637" spans="1:14" x14ac:dyDescent="0.25">
      <c r="A637" s="210" t="s">
        <v>796</v>
      </c>
      <c r="B637" s="211" t="s">
        <v>2269</v>
      </c>
      <c r="C637" s="212" t="s">
        <v>168</v>
      </c>
      <c r="D637" s="215" t="s">
        <v>2270</v>
      </c>
      <c r="E637" s="212" t="s">
        <v>860</v>
      </c>
      <c r="F637" s="212" t="s">
        <v>168</v>
      </c>
      <c r="G637" s="215" t="s">
        <v>2271</v>
      </c>
      <c r="H637" s="213">
        <f>IF(OR(AND('A3'!AK38="",'A3'!AL38=""),AND('A3'!AK67="",'A3'!AL67=""),AND('A3'!AL38="X",'A3'!AL67="X"),OR('A3'!AL38="M",'A3'!AL67="M")),"",SUM('A3'!AK38,'A3'!AK67))</f>
        <v>0</v>
      </c>
      <c r="I637" s="213" t="str">
        <f>IF(AND(AND('A3'!AL38="X",'A3'!AL67="X"),SUM('A3'!AK38,'A3'!AK67)=0,ISNUMBER('A3'!AK96)),"",IF(OR('A3'!AL38="M",'A3'!AL67="M"),"M",IF(AND('A3'!AL38='A3'!AL67,OR('A3'!AL38="X",'A3'!AL38="W",'A3'!AL38="Z")),UPPER('A3'!AL38),"")))</f>
        <v/>
      </c>
      <c r="J637" s="214" t="s">
        <v>860</v>
      </c>
      <c r="K637" s="213">
        <f>IF(AND(ISBLANK('A3'!AK96),$L$637&lt;&gt;"Z"),"",'A3'!AK96)</f>
        <v>0</v>
      </c>
      <c r="L637" s="213" t="str">
        <f>IF(ISBLANK('A3'!AL96),"",'A3'!AL96)</f>
        <v/>
      </c>
      <c r="M637" s="133" t="str">
        <f t="shared" si="16"/>
        <v>OK</v>
      </c>
      <c r="N637" s="134"/>
    </row>
    <row r="638" spans="1:14" x14ac:dyDescent="0.25">
      <c r="A638" s="210" t="s">
        <v>796</v>
      </c>
      <c r="B638" s="211" t="s">
        <v>2272</v>
      </c>
      <c r="C638" s="212" t="s">
        <v>168</v>
      </c>
      <c r="D638" s="215" t="s">
        <v>2273</v>
      </c>
      <c r="E638" s="212" t="s">
        <v>860</v>
      </c>
      <c r="F638" s="212" t="s">
        <v>168</v>
      </c>
      <c r="G638" s="215" t="s">
        <v>2274</v>
      </c>
      <c r="H638" s="213">
        <f>IF(OR(AND('A3'!AK39="",'A3'!AL39=""),AND('A3'!AK68="",'A3'!AL68=""),AND('A3'!AL39="X",'A3'!AL68="X"),OR('A3'!AL39="M",'A3'!AL68="M")),"",SUM('A3'!AK39,'A3'!AK68))</f>
        <v>0</v>
      </c>
      <c r="I638" s="213" t="str">
        <f>IF(AND(AND('A3'!AL39="X",'A3'!AL68="X"),SUM('A3'!AK39,'A3'!AK68)=0,ISNUMBER('A3'!AK97)),"",IF(OR('A3'!AL39="M",'A3'!AL68="M"),"M",IF(AND('A3'!AL39='A3'!AL68,OR('A3'!AL39="X",'A3'!AL39="W",'A3'!AL39="Z")),UPPER('A3'!AL39),"")))</f>
        <v/>
      </c>
      <c r="J638" s="214" t="s">
        <v>860</v>
      </c>
      <c r="K638" s="213">
        <f>IF(AND(ISBLANK('A3'!AK97),$L$638&lt;&gt;"Z"),"",'A3'!AK97)</f>
        <v>0</v>
      </c>
      <c r="L638" s="213" t="str">
        <f>IF(ISBLANK('A3'!AL97),"",'A3'!AL97)</f>
        <v/>
      </c>
      <c r="M638" s="133" t="str">
        <f t="shared" si="16"/>
        <v>OK</v>
      </c>
      <c r="N638" s="134"/>
    </row>
    <row r="639" spans="1:14" x14ac:dyDescent="0.25">
      <c r="A639" s="210" t="s">
        <v>796</v>
      </c>
      <c r="B639" s="211" t="s">
        <v>2275</v>
      </c>
      <c r="C639" s="212" t="s">
        <v>168</v>
      </c>
      <c r="D639" s="215" t="s">
        <v>2276</v>
      </c>
      <c r="E639" s="212" t="s">
        <v>860</v>
      </c>
      <c r="F639" s="212" t="s">
        <v>168</v>
      </c>
      <c r="G639" s="215" t="s">
        <v>2277</v>
      </c>
      <c r="H639" s="213">
        <f>IF(OR(AND('A3'!AK40="",'A3'!AL40=""),AND('A3'!AK69="",'A3'!AL69=""),AND('A3'!AL40="X",'A3'!AL69="X"),OR('A3'!AL40="M",'A3'!AL69="M")),"",SUM('A3'!AK40,'A3'!AK69))</f>
        <v>0</v>
      </c>
      <c r="I639" s="213" t="str">
        <f>IF(AND(AND('A3'!AL40="X",'A3'!AL69="X"),SUM('A3'!AK40,'A3'!AK69)=0,ISNUMBER('A3'!AK98)),"",IF(OR('A3'!AL40="M",'A3'!AL69="M"),"M",IF(AND('A3'!AL40='A3'!AL69,OR('A3'!AL40="X",'A3'!AL40="W",'A3'!AL40="Z")),UPPER('A3'!AL40),"")))</f>
        <v/>
      </c>
      <c r="J639" s="214" t="s">
        <v>860</v>
      </c>
      <c r="K639" s="213">
        <f>IF(AND(ISBLANK('A3'!AK98),$L$639&lt;&gt;"Z"),"",'A3'!AK98)</f>
        <v>0</v>
      </c>
      <c r="L639" s="213" t="str">
        <f>IF(ISBLANK('A3'!AL98),"",'A3'!AL98)</f>
        <v/>
      </c>
      <c r="M639" s="133" t="str">
        <f t="shared" si="16"/>
        <v>OK</v>
      </c>
      <c r="N639" s="134"/>
    </row>
    <row r="640" spans="1:14" x14ac:dyDescent="0.25">
      <c r="A640" s="210" t="s">
        <v>796</v>
      </c>
      <c r="B640" s="211" t="s">
        <v>2278</v>
      </c>
      <c r="C640" s="212" t="s">
        <v>168</v>
      </c>
      <c r="D640" s="215" t="s">
        <v>2279</v>
      </c>
      <c r="E640" s="212" t="s">
        <v>860</v>
      </c>
      <c r="F640" s="212" t="s">
        <v>168</v>
      </c>
      <c r="G640" s="215" t="s">
        <v>809</v>
      </c>
      <c r="H640" s="213">
        <f>IF(OR(AND('A3'!AK41="",'A3'!AL41=""),AND('A3'!AK70="",'A3'!AL70=""),AND('A3'!AL41="X",'A3'!AL70="X"),OR('A3'!AL41="M",'A3'!AL70="M")),"",SUM('A3'!AK41,'A3'!AK70))</f>
        <v>0</v>
      </c>
      <c r="I640" s="213" t="str">
        <f>IF(AND(AND('A3'!AL41="X",'A3'!AL70="X"),SUM('A3'!AK41,'A3'!AK70)=0,ISNUMBER('A3'!AK99)),"",IF(OR('A3'!AL41="M",'A3'!AL70="M"),"M",IF(AND('A3'!AL41='A3'!AL70,OR('A3'!AL41="X",'A3'!AL41="W",'A3'!AL41="Z")),UPPER('A3'!AL41),"")))</f>
        <v/>
      </c>
      <c r="J640" s="214" t="s">
        <v>860</v>
      </c>
      <c r="K640" s="213">
        <f>IF(AND(ISBLANK('A3'!AK99),$L$640&lt;&gt;"Z"),"",'A3'!AK99)</f>
        <v>0</v>
      </c>
      <c r="L640" s="213" t="str">
        <f>IF(ISBLANK('A3'!AL99),"",'A3'!AL99)</f>
        <v/>
      </c>
      <c r="M640" s="133" t="str">
        <f t="shared" si="16"/>
        <v>OK</v>
      </c>
      <c r="N640" s="134"/>
    </row>
    <row r="641" spans="1:14" x14ac:dyDescent="0.25">
      <c r="A641" s="210" t="s">
        <v>796</v>
      </c>
      <c r="B641" s="211" t="s">
        <v>2280</v>
      </c>
      <c r="C641" s="212" t="s">
        <v>168</v>
      </c>
      <c r="D641" s="215" t="s">
        <v>1459</v>
      </c>
      <c r="E641" s="212" t="s">
        <v>860</v>
      </c>
      <c r="F641" s="212" t="s">
        <v>168</v>
      </c>
      <c r="G641" s="215" t="s">
        <v>1161</v>
      </c>
      <c r="H641" s="213">
        <f>IF(OR(EXACT('A3'!AH14,'A3'!AI14),EXACT('A3'!AK14,'A3'!AL14),AND('A3'!AI14="X",'A3'!AL14="X"),OR('A3'!AI14="M",'A3'!AL14="M")),"",SUM('A3'!AH14,'A3'!AK14))</f>
        <v>0</v>
      </c>
      <c r="I641" s="213" t="str">
        <f>IF(AND(AND('A3'!AI14="X",'A3'!AL14="X"),SUM('A3'!AH14,'A3'!AK14)=0,ISNUMBER('A3'!AN14)),"",IF(OR('A3'!AI14="M",'A3'!AL14="M"),"M",IF(AND('A3'!AI14='A3'!AL14,OR('A3'!AI14="X",'A3'!AI14="W",'A3'!AI14="Z")),UPPER('A3'!AI14),"")))</f>
        <v/>
      </c>
      <c r="J641" s="214" t="s">
        <v>860</v>
      </c>
      <c r="K641" s="213">
        <f>IF(AND(ISBLANK('A3'!AN14),$L$641&lt;&gt;"Z"),"",'A3'!AN14)</f>
        <v>0</v>
      </c>
      <c r="L641" s="213" t="str">
        <f>IF(ISBLANK('A3'!AO14),"",'A3'!AO14)</f>
        <v/>
      </c>
      <c r="M641" s="133" t="str">
        <f t="shared" si="16"/>
        <v>OK</v>
      </c>
      <c r="N641" s="134"/>
    </row>
    <row r="642" spans="1:14" x14ac:dyDescent="0.25">
      <c r="A642" s="210" t="s">
        <v>796</v>
      </c>
      <c r="B642" s="211" t="s">
        <v>2281</v>
      </c>
      <c r="C642" s="212" t="s">
        <v>168</v>
      </c>
      <c r="D642" s="215" t="s">
        <v>1461</v>
      </c>
      <c r="E642" s="212" t="s">
        <v>860</v>
      </c>
      <c r="F642" s="212" t="s">
        <v>168</v>
      </c>
      <c r="G642" s="215" t="s">
        <v>1163</v>
      </c>
      <c r="H642" s="213">
        <f>IF(OR(EXACT('A3'!AH15,'A3'!AI15),EXACT('A3'!AK15,'A3'!AL15),AND('A3'!AI15="X",'A3'!AL15="X"),OR('A3'!AI15="M",'A3'!AL15="M")),"",SUM('A3'!AH15,'A3'!AK15))</f>
        <v>0</v>
      </c>
      <c r="I642" s="213" t="str">
        <f>IF(AND(AND('A3'!AI15="X",'A3'!AL15="X"),SUM('A3'!AH15,'A3'!AK15)=0,ISNUMBER('A3'!AN15)),"",IF(OR('A3'!AI15="M",'A3'!AL15="M"),"M",IF(AND('A3'!AI15='A3'!AL15,OR('A3'!AI15="X",'A3'!AI15="W",'A3'!AI15="Z")),UPPER('A3'!AI15),"")))</f>
        <v/>
      </c>
      <c r="J642" s="214" t="s">
        <v>860</v>
      </c>
      <c r="K642" s="213">
        <f>IF(AND(ISBLANK('A3'!AN15),$L$642&lt;&gt;"Z"),"",'A3'!AN15)</f>
        <v>0</v>
      </c>
      <c r="L642" s="213" t="str">
        <f>IF(ISBLANK('A3'!AO15),"",'A3'!AO15)</f>
        <v/>
      </c>
      <c r="M642" s="133" t="str">
        <f t="shared" si="16"/>
        <v>OK</v>
      </c>
      <c r="N642" s="134"/>
    </row>
    <row r="643" spans="1:14" x14ac:dyDescent="0.25">
      <c r="A643" s="210" t="s">
        <v>796</v>
      </c>
      <c r="B643" s="211" t="s">
        <v>2282</v>
      </c>
      <c r="C643" s="212" t="s">
        <v>168</v>
      </c>
      <c r="D643" s="215" t="s">
        <v>2283</v>
      </c>
      <c r="E643" s="212" t="s">
        <v>860</v>
      </c>
      <c r="F643" s="212" t="s">
        <v>168</v>
      </c>
      <c r="G643" s="215" t="s">
        <v>1165</v>
      </c>
      <c r="H643" s="213">
        <f>IF(OR(EXACT('A3'!AH16,'A3'!AI16),EXACT('A3'!AK16,'A3'!AL16),AND('A3'!AI16="X",'A3'!AL16="X"),OR('A3'!AI16="M",'A3'!AL16="M")),"",SUM('A3'!AH16,'A3'!AK16))</f>
        <v>0</v>
      </c>
      <c r="I643" s="213" t="str">
        <f>IF(AND(AND('A3'!AI16="X",'A3'!AL16="X"),SUM('A3'!AH16,'A3'!AK16)=0,ISNUMBER('A3'!AN16)),"",IF(OR('A3'!AI16="M",'A3'!AL16="M"),"M",IF(AND('A3'!AI16='A3'!AL16,OR('A3'!AI16="X",'A3'!AI16="W",'A3'!AI16="Z")),UPPER('A3'!AI16),"")))</f>
        <v/>
      </c>
      <c r="J643" s="214" t="s">
        <v>860</v>
      </c>
      <c r="K643" s="213">
        <f>IF(AND(ISBLANK('A3'!AN16),$L$643&lt;&gt;"Z"),"",'A3'!AN16)</f>
        <v>0</v>
      </c>
      <c r="L643" s="213" t="str">
        <f>IF(ISBLANK('A3'!AO16),"",'A3'!AO16)</f>
        <v/>
      </c>
      <c r="M643" s="133" t="str">
        <f t="shared" si="16"/>
        <v>OK</v>
      </c>
      <c r="N643" s="134"/>
    </row>
    <row r="644" spans="1:14" x14ac:dyDescent="0.25">
      <c r="A644" s="210" t="s">
        <v>796</v>
      </c>
      <c r="B644" s="211" t="s">
        <v>2284</v>
      </c>
      <c r="C644" s="212" t="s">
        <v>168</v>
      </c>
      <c r="D644" s="215" t="s">
        <v>1465</v>
      </c>
      <c r="E644" s="212" t="s">
        <v>860</v>
      </c>
      <c r="F644" s="212" t="s">
        <v>168</v>
      </c>
      <c r="G644" s="215" t="s">
        <v>1167</v>
      </c>
      <c r="H644" s="213">
        <f>IF(OR(EXACT('A3'!AH17,'A3'!AI17),EXACT('A3'!AK17,'A3'!AL17),AND('A3'!AI17="X",'A3'!AL17="X"),OR('A3'!AI17="M",'A3'!AL17="M")),"",SUM('A3'!AH17,'A3'!AK17))</f>
        <v>0</v>
      </c>
      <c r="I644" s="213" t="str">
        <f>IF(AND(AND('A3'!AI17="X",'A3'!AL17="X"),SUM('A3'!AH17,'A3'!AK17)=0,ISNUMBER('A3'!AN17)),"",IF(OR('A3'!AI17="M",'A3'!AL17="M"),"M",IF(AND('A3'!AI17='A3'!AL17,OR('A3'!AI17="X",'A3'!AI17="W",'A3'!AI17="Z")),UPPER('A3'!AI17),"")))</f>
        <v/>
      </c>
      <c r="J644" s="214" t="s">
        <v>860</v>
      </c>
      <c r="K644" s="213">
        <f>IF(AND(ISBLANK('A3'!AN17),$L$644&lt;&gt;"Z"),"",'A3'!AN17)</f>
        <v>0</v>
      </c>
      <c r="L644" s="213" t="str">
        <f>IF(ISBLANK('A3'!AO17),"",'A3'!AO17)</f>
        <v/>
      </c>
      <c r="M644" s="133" t="str">
        <f t="shared" si="16"/>
        <v>OK</v>
      </c>
      <c r="N644" s="134"/>
    </row>
    <row r="645" spans="1:14" x14ac:dyDescent="0.25">
      <c r="A645" s="210" t="s">
        <v>796</v>
      </c>
      <c r="B645" s="211" t="s">
        <v>2285</v>
      </c>
      <c r="C645" s="212" t="s">
        <v>168</v>
      </c>
      <c r="D645" s="215" t="s">
        <v>1467</v>
      </c>
      <c r="E645" s="212" t="s">
        <v>860</v>
      </c>
      <c r="F645" s="212" t="s">
        <v>168</v>
      </c>
      <c r="G645" s="215" t="s">
        <v>1169</v>
      </c>
      <c r="H645" s="213">
        <f>IF(OR(EXACT('A3'!AH18,'A3'!AI18),EXACT('A3'!AK18,'A3'!AL18),AND('A3'!AI18="X",'A3'!AL18="X"),OR('A3'!AI18="M",'A3'!AL18="M")),"",SUM('A3'!AH18,'A3'!AK18))</f>
        <v>0</v>
      </c>
      <c r="I645" s="213" t="str">
        <f>IF(AND(AND('A3'!AI18="X",'A3'!AL18="X"),SUM('A3'!AH18,'A3'!AK18)=0,ISNUMBER('A3'!AN18)),"",IF(OR('A3'!AI18="M",'A3'!AL18="M"),"M",IF(AND('A3'!AI18='A3'!AL18,OR('A3'!AI18="X",'A3'!AI18="W",'A3'!AI18="Z")),UPPER('A3'!AI18),"")))</f>
        <v/>
      </c>
      <c r="J645" s="214" t="s">
        <v>860</v>
      </c>
      <c r="K645" s="213">
        <f>IF(AND(ISBLANK('A3'!AN18),$L$645&lt;&gt;"Z"),"",'A3'!AN18)</f>
        <v>0</v>
      </c>
      <c r="L645" s="213" t="str">
        <f>IF(ISBLANK('A3'!AO18),"",'A3'!AO18)</f>
        <v/>
      </c>
      <c r="M645" s="133" t="str">
        <f t="shared" si="16"/>
        <v>OK</v>
      </c>
      <c r="N645" s="134"/>
    </row>
    <row r="646" spans="1:14" x14ac:dyDescent="0.25">
      <c r="A646" s="210" t="s">
        <v>796</v>
      </c>
      <c r="B646" s="211" t="s">
        <v>2286</v>
      </c>
      <c r="C646" s="212" t="s">
        <v>168</v>
      </c>
      <c r="D646" s="215" t="s">
        <v>2287</v>
      </c>
      <c r="E646" s="212" t="s">
        <v>860</v>
      </c>
      <c r="F646" s="212" t="s">
        <v>168</v>
      </c>
      <c r="G646" s="215" t="s">
        <v>1171</v>
      </c>
      <c r="H646" s="213">
        <f>IF(OR(EXACT('A3'!AH19,'A3'!AI19),EXACT('A3'!AK19,'A3'!AL19),AND('A3'!AI19="X",'A3'!AL19="X"),OR('A3'!AI19="M",'A3'!AL19="M")),"",SUM('A3'!AH19,'A3'!AK19))</f>
        <v>0</v>
      </c>
      <c r="I646" s="213" t="str">
        <f>IF(AND(AND('A3'!AI19="X",'A3'!AL19="X"),SUM('A3'!AH19,'A3'!AK19)=0,ISNUMBER('A3'!AN19)),"",IF(OR('A3'!AI19="M",'A3'!AL19="M"),"M",IF(AND('A3'!AI19='A3'!AL19,OR('A3'!AI19="X",'A3'!AI19="W",'A3'!AI19="Z")),UPPER('A3'!AI19),"")))</f>
        <v/>
      </c>
      <c r="J646" s="214" t="s">
        <v>860</v>
      </c>
      <c r="K646" s="213">
        <f>IF(AND(ISBLANK('A3'!AN19),$L$646&lt;&gt;"Z"),"",'A3'!AN19)</f>
        <v>0</v>
      </c>
      <c r="L646" s="213" t="str">
        <f>IF(ISBLANK('A3'!AO19),"",'A3'!AO19)</f>
        <v/>
      </c>
      <c r="M646" s="133" t="str">
        <f t="shared" si="16"/>
        <v>OK</v>
      </c>
      <c r="N646" s="134"/>
    </row>
    <row r="647" spans="1:14" x14ac:dyDescent="0.25">
      <c r="A647" s="210" t="s">
        <v>796</v>
      </c>
      <c r="B647" s="211" t="s">
        <v>2288</v>
      </c>
      <c r="C647" s="212" t="s">
        <v>168</v>
      </c>
      <c r="D647" s="215" t="s">
        <v>2289</v>
      </c>
      <c r="E647" s="212" t="s">
        <v>860</v>
      </c>
      <c r="F647" s="212" t="s">
        <v>168</v>
      </c>
      <c r="G647" s="215" t="s">
        <v>846</v>
      </c>
      <c r="H647" s="213">
        <f>IF(OR(EXACT('A3'!AH20,'A3'!AI20),EXACT('A3'!AK20,'A3'!AL20),AND('A3'!AI20="X",'A3'!AL20="X"),OR('A3'!AI20="M",'A3'!AL20="M")),"",SUM('A3'!AH20,'A3'!AK20))</f>
        <v>0</v>
      </c>
      <c r="I647" s="213" t="str">
        <f>IF(AND(AND('A3'!AI20="X",'A3'!AL20="X"),SUM('A3'!AH20,'A3'!AK20)=0,ISNUMBER('A3'!AN20)),"",IF(OR('A3'!AI20="M",'A3'!AL20="M"),"M",IF(AND('A3'!AI20='A3'!AL20,OR('A3'!AI20="X",'A3'!AI20="W",'A3'!AI20="Z")),UPPER('A3'!AI20),"")))</f>
        <v/>
      </c>
      <c r="J647" s="214" t="s">
        <v>860</v>
      </c>
      <c r="K647" s="213">
        <f>IF(AND(ISBLANK('A3'!AN20),$L$647&lt;&gt;"Z"),"",'A3'!AN20)</f>
        <v>0</v>
      </c>
      <c r="L647" s="213" t="str">
        <f>IF(ISBLANK('A3'!AO20),"",'A3'!AO20)</f>
        <v/>
      </c>
      <c r="M647" s="133" t="str">
        <f t="shared" si="16"/>
        <v>OK</v>
      </c>
      <c r="N647" s="134"/>
    </row>
    <row r="648" spans="1:14" x14ac:dyDescent="0.25">
      <c r="A648" s="210" t="s">
        <v>796</v>
      </c>
      <c r="B648" s="211" t="s">
        <v>2290</v>
      </c>
      <c r="C648" s="212" t="s">
        <v>168</v>
      </c>
      <c r="D648" s="215" t="s">
        <v>2291</v>
      </c>
      <c r="E648" s="212" t="s">
        <v>860</v>
      </c>
      <c r="F648" s="212" t="s">
        <v>168</v>
      </c>
      <c r="G648" s="215" t="s">
        <v>825</v>
      </c>
      <c r="H648" s="213">
        <f>IF(OR(EXACT('A3'!AH21,'A3'!AI21),EXACT('A3'!AK21,'A3'!AL21),AND('A3'!AI21="X",'A3'!AL21="X"),OR('A3'!AI21="M",'A3'!AL21="M")),"",SUM('A3'!AH21,'A3'!AK21))</f>
        <v>0</v>
      </c>
      <c r="I648" s="213" t="str">
        <f>IF(AND(AND('A3'!AI21="X",'A3'!AL21="X"),SUM('A3'!AH21,'A3'!AK21)=0,ISNUMBER('A3'!AN21)),"",IF(OR('A3'!AI21="M",'A3'!AL21="M"),"M",IF(AND('A3'!AI21='A3'!AL21,OR('A3'!AI21="X",'A3'!AI21="W",'A3'!AI21="Z")),UPPER('A3'!AI21),"")))</f>
        <v/>
      </c>
      <c r="J648" s="214" t="s">
        <v>860</v>
      </c>
      <c r="K648" s="213">
        <f>IF(AND(ISBLANK('A3'!AN21),$L$648&lt;&gt;"Z"),"",'A3'!AN21)</f>
        <v>0</v>
      </c>
      <c r="L648" s="213" t="str">
        <f>IF(ISBLANK('A3'!AO21),"",'A3'!AO21)</f>
        <v/>
      </c>
      <c r="M648" s="133" t="str">
        <f t="shared" si="16"/>
        <v>OK</v>
      </c>
      <c r="N648" s="134"/>
    </row>
    <row r="649" spans="1:14" x14ac:dyDescent="0.25">
      <c r="A649" s="210" t="s">
        <v>796</v>
      </c>
      <c r="B649" s="211" t="s">
        <v>2292</v>
      </c>
      <c r="C649" s="212" t="s">
        <v>168</v>
      </c>
      <c r="D649" s="215" t="s">
        <v>2293</v>
      </c>
      <c r="E649" s="212" t="s">
        <v>860</v>
      </c>
      <c r="F649" s="212" t="s">
        <v>168</v>
      </c>
      <c r="G649" s="215" t="s">
        <v>804</v>
      </c>
      <c r="H649" s="213">
        <f>IF(OR(EXACT('A3'!AH22,'A3'!AI22),EXACT('A3'!AK22,'A3'!AL22),AND('A3'!AI22="X",'A3'!AL22="X"),OR('A3'!AI22="M",'A3'!AL22="M")),"",SUM('A3'!AH22,'A3'!AK22))</f>
        <v>0</v>
      </c>
      <c r="I649" s="213" t="str">
        <f>IF(AND(AND('A3'!AI22="X",'A3'!AL22="X"),SUM('A3'!AH22,'A3'!AK22)=0,ISNUMBER('A3'!AN22)),"",IF(OR('A3'!AI22="M",'A3'!AL22="M"),"M",IF(AND('A3'!AI22='A3'!AL22,OR('A3'!AI22="X",'A3'!AI22="W",'A3'!AI22="Z")),UPPER('A3'!AI22),"")))</f>
        <v/>
      </c>
      <c r="J649" s="214" t="s">
        <v>860</v>
      </c>
      <c r="K649" s="213">
        <f>IF(AND(ISBLANK('A3'!AN22),$L$649&lt;&gt;"Z"),"",'A3'!AN22)</f>
        <v>0</v>
      </c>
      <c r="L649" s="213" t="str">
        <f>IF(ISBLANK('A3'!AO22),"",'A3'!AO22)</f>
        <v/>
      </c>
      <c r="M649" s="133" t="str">
        <f t="shared" si="16"/>
        <v>OK</v>
      </c>
      <c r="N649" s="134"/>
    </row>
    <row r="650" spans="1:14" x14ac:dyDescent="0.25">
      <c r="A650" s="210" t="s">
        <v>796</v>
      </c>
      <c r="B650" s="211" t="s">
        <v>2294</v>
      </c>
      <c r="C650" s="212" t="s">
        <v>168</v>
      </c>
      <c r="D650" s="215" t="s">
        <v>2295</v>
      </c>
      <c r="E650" s="212" t="s">
        <v>860</v>
      </c>
      <c r="F650" s="212" t="s">
        <v>168</v>
      </c>
      <c r="G650" s="215" t="s">
        <v>2296</v>
      </c>
      <c r="H650" s="213">
        <f>IF(OR(EXACT('A3'!AH23,'A3'!AI23),EXACT('A3'!AK23,'A3'!AL23),AND('A3'!AI23="X",'A3'!AL23="X"),OR('A3'!AI23="M",'A3'!AL23="M")),"",SUM('A3'!AH23,'A3'!AK23))</f>
        <v>0</v>
      </c>
      <c r="I650" s="213" t="str">
        <f>IF(AND(AND('A3'!AI23="X",'A3'!AL23="X"),SUM('A3'!AH23,'A3'!AK23)=0,ISNUMBER('A3'!AN23)),"",IF(OR('A3'!AI23="M",'A3'!AL23="M"),"M",IF(AND('A3'!AI23='A3'!AL23,OR('A3'!AI23="X",'A3'!AI23="W",'A3'!AI23="Z")),UPPER('A3'!AI23),"")))</f>
        <v/>
      </c>
      <c r="J650" s="214" t="s">
        <v>860</v>
      </c>
      <c r="K650" s="213">
        <f>IF(AND(ISBLANK('A3'!AN23),$L$650&lt;&gt;"Z"),"",'A3'!AN23)</f>
        <v>0</v>
      </c>
      <c r="L650" s="213" t="str">
        <f>IF(ISBLANK('A3'!AO23),"",'A3'!AO23)</f>
        <v/>
      </c>
      <c r="M650" s="133" t="str">
        <f t="shared" si="16"/>
        <v>OK</v>
      </c>
      <c r="N650" s="134"/>
    </row>
    <row r="651" spans="1:14" x14ac:dyDescent="0.25">
      <c r="A651" s="210" t="s">
        <v>796</v>
      </c>
      <c r="B651" s="211" t="s">
        <v>2297</v>
      </c>
      <c r="C651" s="212" t="s">
        <v>168</v>
      </c>
      <c r="D651" s="215" t="s">
        <v>2298</v>
      </c>
      <c r="E651" s="212" t="s">
        <v>860</v>
      </c>
      <c r="F651" s="212" t="s">
        <v>168</v>
      </c>
      <c r="G651" s="215" t="s">
        <v>1322</v>
      </c>
      <c r="H651" s="213">
        <f>IF(OR(EXACT('A3'!AH24,'A3'!AI24),EXACT('A3'!AK24,'A3'!AL24),AND('A3'!AI24="X",'A3'!AL24="X"),OR('A3'!AI24="M",'A3'!AL24="M")),"",SUM('A3'!AH24,'A3'!AK24))</f>
        <v>0</v>
      </c>
      <c r="I651" s="213" t="str">
        <f>IF(AND(AND('A3'!AI24="X",'A3'!AL24="X"),SUM('A3'!AH24,'A3'!AK24)=0,ISNUMBER('A3'!AN24)),"",IF(OR('A3'!AI24="M",'A3'!AL24="M"),"M",IF(AND('A3'!AI24='A3'!AL24,OR('A3'!AI24="X",'A3'!AI24="W",'A3'!AI24="Z")),UPPER('A3'!AI24),"")))</f>
        <v/>
      </c>
      <c r="J651" s="214" t="s">
        <v>860</v>
      </c>
      <c r="K651" s="213">
        <f>IF(AND(ISBLANK('A3'!AN24),$L$651&lt;&gt;"Z"),"",'A3'!AN24)</f>
        <v>0</v>
      </c>
      <c r="L651" s="213" t="str">
        <f>IF(ISBLANK('A3'!AO24),"",'A3'!AO24)</f>
        <v/>
      </c>
      <c r="M651" s="133" t="str">
        <f t="shared" si="16"/>
        <v>OK</v>
      </c>
      <c r="N651" s="134"/>
    </row>
    <row r="652" spans="1:14" x14ac:dyDescent="0.25">
      <c r="A652" s="210" t="s">
        <v>796</v>
      </c>
      <c r="B652" s="211" t="s">
        <v>2299</v>
      </c>
      <c r="C652" s="212" t="s">
        <v>168</v>
      </c>
      <c r="D652" s="215" t="s">
        <v>2300</v>
      </c>
      <c r="E652" s="212" t="s">
        <v>860</v>
      </c>
      <c r="F652" s="212" t="s">
        <v>168</v>
      </c>
      <c r="G652" s="215" t="s">
        <v>1324</v>
      </c>
      <c r="H652" s="213">
        <f>IF(OR(EXACT('A3'!AH25,'A3'!AI25),EXACT('A3'!AK25,'A3'!AL25),AND('A3'!AI25="X",'A3'!AL25="X"),OR('A3'!AI25="M",'A3'!AL25="M")),"",SUM('A3'!AH25,'A3'!AK25))</f>
        <v>0</v>
      </c>
      <c r="I652" s="213" t="str">
        <f>IF(AND(AND('A3'!AI25="X",'A3'!AL25="X"),SUM('A3'!AH25,'A3'!AK25)=0,ISNUMBER('A3'!AN25)),"",IF(OR('A3'!AI25="M",'A3'!AL25="M"),"M",IF(AND('A3'!AI25='A3'!AL25,OR('A3'!AI25="X",'A3'!AI25="W",'A3'!AI25="Z")),UPPER('A3'!AI25),"")))</f>
        <v/>
      </c>
      <c r="J652" s="214" t="s">
        <v>860</v>
      </c>
      <c r="K652" s="213">
        <f>IF(AND(ISBLANK('A3'!AN25),$L$652&lt;&gt;"Z"),"",'A3'!AN25)</f>
        <v>0</v>
      </c>
      <c r="L652" s="213" t="str">
        <f>IF(ISBLANK('A3'!AO25),"",'A3'!AO25)</f>
        <v/>
      </c>
      <c r="M652" s="133" t="str">
        <f t="shared" si="16"/>
        <v>OK</v>
      </c>
      <c r="N652" s="134"/>
    </row>
    <row r="653" spans="1:14" x14ac:dyDescent="0.25">
      <c r="A653" s="210" t="s">
        <v>796</v>
      </c>
      <c r="B653" s="211" t="s">
        <v>2301</v>
      </c>
      <c r="C653" s="212" t="s">
        <v>168</v>
      </c>
      <c r="D653" s="215" t="s">
        <v>2302</v>
      </c>
      <c r="E653" s="212" t="s">
        <v>860</v>
      </c>
      <c r="F653" s="212" t="s">
        <v>168</v>
      </c>
      <c r="G653" s="215" t="s">
        <v>1326</v>
      </c>
      <c r="H653" s="213">
        <f>IF(OR(EXACT('A3'!AH26,'A3'!AI26),EXACT('A3'!AK26,'A3'!AL26),AND('A3'!AI26="X",'A3'!AL26="X"),OR('A3'!AI26="M",'A3'!AL26="M")),"",SUM('A3'!AH26,'A3'!AK26))</f>
        <v>0</v>
      </c>
      <c r="I653" s="213" t="str">
        <f>IF(AND(AND('A3'!AI26="X",'A3'!AL26="X"),SUM('A3'!AH26,'A3'!AK26)=0,ISNUMBER('A3'!AN26)),"",IF(OR('A3'!AI26="M",'A3'!AL26="M"),"M",IF(AND('A3'!AI26='A3'!AL26,OR('A3'!AI26="X",'A3'!AI26="W",'A3'!AI26="Z")),UPPER('A3'!AI26),"")))</f>
        <v/>
      </c>
      <c r="J653" s="214" t="s">
        <v>860</v>
      </c>
      <c r="K653" s="213">
        <f>IF(AND(ISBLANK('A3'!AN26),$L$653&lt;&gt;"Z"),"",'A3'!AN26)</f>
        <v>0</v>
      </c>
      <c r="L653" s="213" t="str">
        <f>IF(ISBLANK('A3'!AO26),"",'A3'!AO26)</f>
        <v/>
      </c>
      <c r="M653" s="133" t="str">
        <f t="shared" si="16"/>
        <v>OK</v>
      </c>
      <c r="N653" s="134"/>
    </row>
    <row r="654" spans="1:14" x14ac:dyDescent="0.25">
      <c r="A654" s="210" t="s">
        <v>796</v>
      </c>
      <c r="B654" s="211" t="s">
        <v>2303</v>
      </c>
      <c r="C654" s="212" t="s">
        <v>168</v>
      </c>
      <c r="D654" s="215" t="s">
        <v>2304</v>
      </c>
      <c r="E654" s="212" t="s">
        <v>860</v>
      </c>
      <c r="F654" s="212" t="s">
        <v>168</v>
      </c>
      <c r="G654" s="215" t="s">
        <v>1328</v>
      </c>
      <c r="H654" s="213">
        <f>IF(OR(EXACT('A3'!AH27,'A3'!AI27),EXACT('A3'!AK27,'A3'!AL27),AND('A3'!AI27="X",'A3'!AL27="X"),OR('A3'!AI27="M",'A3'!AL27="M")),"",SUM('A3'!AH27,'A3'!AK27))</f>
        <v>0</v>
      </c>
      <c r="I654" s="213" t="str">
        <f>IF(AND(AND('A3'!AI27="X",'A3'!AL27="X"),SUM('A3'!AH27,'A3'!AK27)=0,ISNUMBER('A3'!AN27)),"",IF(OR('A3'!AI27="M",'A3'!AL27="M"),"M",IF(AND('A3'!AI27='A3'!AL27,OR('A3'!AI27="X",'A3'!AI27="W",'A3'!AI27="Z")),UPPER('A3'!AI27),"")))</f>
        <v/>
      </c>
      <c r="J654" s="214" t="s">
        <v>860</v>
      </c>
      <c r="K654" s="213">
        <f>IF(AND(ISBLANK('A3'!AN27),$L$654&lt;&gt;"Z"),"",'A3'!AN27)</f>
        <v>0</v>
      </c>
      <c r="L654" s="213" t="str">
        <f>IF(ISBLANK('A3'!AO27),"",'A3'!AO27)</f>
        <v/>
      </c>
      <c r="M654" s="133" t="str">
        <f t="shared" si="16"/>
        <v>OK</v>
      </c>
      <c r="N654" s="134"/>
    </row>
    <row r="655" spans="1:14" x14ac:dyDescent="0.25">
      <c r="A655" s="210" t="s">
        <v>796</v>
      </c>
      <c r="B655" s="211" t="s">
        <v>2305</v>
      </c>
      <c r="C655" s="212" t="s">
        <v>168</v>
      </c>
      <c r="D655" s="215" t="s">
        <v>2306</v>
      </c>
      <c r="E655" s="212" t="s">
        <v>860</v>
      </c>
      <c r="F655" s="212" t="s">
        <v>168</v>
      </c>
      <c r="G655" s="215" t="s">
        <v>1330</v>
      </c>
      <c r="H655" s="213">
        <f>IF(OR(EXACT('A3'!AH28,'A3'!AI28),EXACT('A3'!AK28,'A3'!AL28),AND('A3'!AI28="X",'A3'!AL28="X"),OR('A3'!AI28="M",'A3'!AL28="M")),"",SUM('A3'!AH28,'A3'!AK28))</f>
        <v>0</v>
      </c>
      <c r="I655" s="213" t="str">
        <f>IF(AND(AND('A3'!AI28="X",'A3'!AL28="X"),SUM('A3'!AH28,'A3'!AK28)=0,ISNUMBER('A3'!AN28)),"",IF(OR('A3'!AI28="M",'A3'!AL28="M"),"M",IF(AND('A3'!AI28='A3'!AL28,OR('A3'!AI28="X",'A3'!AI28="W",'A3'!AI28="Z")),UPPER('A3'!AI28),"")))</f>
        <v/>
      </c>
      <c r="J655" s="214" t="s">
        <v>860</v>
      </c>
      <c r="K655" s="213">
        <f>IF(AND(ISBLANK('A3'!AN28),$L$655&lt;&gt;"Z"),"",'A3'!AN28)</f>
        <v>0</v>
      </c>
      <c r="L655" s="213" t="str">
        <f>IF(ISBLANK('A3'!AO28),"",'A3'!AO28)</f>
        <v/>
      </c>
      <c r="M655" s="133" t="str">
        <f t="shared" si="16"/>
        <v>OK</v>
      </c>
      <c r="N655" s="134"/>
    </row>
    <row r="656" spans="1:14" x14ac:dyDescent="0.25">
      <c r="A656" s="210" t="s">
        <v>796</v>
      </c>
      <c r="B656" s="211" t="s">
        <v>2307</v>
      </c>
      <c r="C656" s="212" t="s">
        <v>168</v>
      </c>
      <c r="D656" s="215" t="s">
        <v>2308</v>
      </c>
      <c r="E656" s="212" t="s">
        <v>860</v>
      </c>
      <c r="F656" s="212" t="s">
        <v>168</v>
      </c>
      <c r="G656" s="215" t="s">
        <v>1332</v>
      </c>
      <c r="H656" s="213">
        <f>IF(OR(EXACT('A3'!AH29,'A3'!AI29),EXACT('A3'!AK29,'A3'!AL29),AND('A3'!AI29="X",'A3'!AL29="X"),OR('A3'!AI29="M",'A3'!AL29="M")),"",SUM('A3'!AH29,'A3'!AK29))</f>
        <v>0</v>
      </c>
      <c r="I656" s="213" t="str">
        <f>IF(AND(AND('A3'!AI29="X",'A3'!AL29="X"),SUM('A3'!AH29,'A3'!AK29)=0,ISNUMBER('A3'!AN29)),"",IF(OR('A3'!AI29="M",'A3'!AL29="M"),"M",IF(AND('A3'!AI29='A3'!AL29,OR('A3'!AI29="X",'A3'!AI29="W",'A3'!AI29="Z")),UPPER('A3'!AI29),"")))</f>
        <v/>
      </c>
      <c r="J656" s="214" t="s">
        <v>860</v>
      </c>
      <c r="K656" s="213">
        <f>IF(AND(ISBLANK('A3'!AN29),$L$656&lt;&gt;"Z"),"",'A3'!AN29)</f>
        <v>0</v>
      </c>
      <c r="L656" s="213" t="str">
        <f>IF(ISBLANK('A3'!AO29),"",'A3'!AO29)</f>
        <v/>
      </c>
      <c r="M656" s="133" t="str">
        <f t="shared" si="16"/>
        <v>OK</v>
      </c>
      <c r="N656" s="134"/>
    </row>
    <row r="657" spans="1:14" x14ac:dyDescent="0.25">
      <c r="A657" s="210" t="s">
        <v>796</v>
      </c>
      <c r="B657" s="211" t="s">
        <v>2309</v>
      </c>
      <c r="C657" s="212" t="s">
        <v>168</v>
      </c>
      <c r="D657" s="215" t="s">
        <v>2310</v>
      </c>
      <c r="E657" s="212" t="s">
        <v>860</v>
      </c>
      <c r="F657" s="212" t="s">
        <v>168</v>
      </c>
      <c r="G657" s="215" t="s">
        <v>1334</v>
      </c>
      <c r="H657" s="213">
        <f>IF(OR(EXACT('A3'!AH30,'A3'!AI30),EXACT('A3'!AK30,'A3'!AL30),AND('A3'!AI30="X",'A3'!AL30="X"),OR('A3'!AI30="M",'A3'!AL30="M")),"",SUM('A3'!AH30,'A3'!AK30))</f>
        <v>0</v>
      </c>
      <c r="I657" s="213" t="str">
        <f>IF(AND(AND('A3'!AI30="X",'A3'!AL30="X"),SUM('A3'!AH30,'A3'!AK30)=0,ISNUMBER('A3'!AN30)),"",IF(OR('A3'!AI30="M",'A3'!AL30="M"),"M",IF(AND('A3'!AI30='A3'!AL30,OR('A3'!AI30="X",'A3'!AI30="W",'A3'!AI30="Z")),UPPER('A3'!AI30),"")))</f>
        <v/>
      </c>
      <c r="J657" s="214" t="s">
        <v>860</v>
      </c>
      <c r="K657" s="213">
        <f>IF(AND(ISBLANK('A3'!AN30),$L$657&lt;&gt;"Z"),"",'A3'!AN30)</f>
        <v>0</v>
      </c>
      <c r="L657" s="213" t="str">
        <f>IF(ISBLANK('A3'!AO30),"",'A3'!AO30)</f>
        <v/>
      </c>
      <c r="M657" s="133" t="str">
        <f t="shared" si="16"/>
        <v>OK</v>
      </c>
      <c r="N657" s="134"/>
    </row>
    <row r="658" spans="1:14" x14ac:dyDescent="0.25">
      <c r="A658" s="210" t="s">
        <v>796</v>
      </c>
      <c r="B658" s="211" t="s">
        <v>2311</v>
      </c>
      <c r="C658" s="212" t="s">
        <v>168</v>
      </c>
      <c r="D658" s="215" t="s">
        <v>2312</v>
      </c>
      <c r="E658" s="212" t="s">
        <v>860</v>
      </c>
      <c r="F658" s="212" t="s">
        <v>168</v>
      </c>
      <c r="G658" s="215" t="s">
        <v>1336</v>
      </c>
      <c r="H658" s="213">
        <f>IF(OR(EXACT('A3'!AH31,'A3'!AI31),EXACT('A3'!AK31,'A3'!AL31),AND('A3'!AI31="X",'A3'!AL31="X"),OR('A3'!AI31="M",'A3'!AL31="M")),"",SUM('A3'!AH31,'A3'!AK31))</f>
        <v>0</v>
      </c>
      <c r="I658" s="213" t="str">
        <f>IF(AND(AND('A3'!AI31="X",'A3'!AL31="X"),SUM('A3'!AH31,'A3'!AK31)=0,ISNUMBER('A3'!AN31)),"",IF(OR('A3'!AI31="M",'A3'!AL31="M"),"M",IF(AND('A3'!AI31='A3'!AL31,OR('A3'!AI31="X",'A3'!AI31="W",'A3'!AI31="Z")),UPPER('A3'!AI31),"")))</f>
        <v/>
      </c>
      <c r="J658" s="214" t="s">
        <v>860</v>
      </c>
      <c r="K658" s="213">
        <f>IF(AND(ISBLANK('A3'!AN31),$L$658&lt;&gt;"Z"),"",'A3'!AN31)</f>
        <v>0</v>
      </c>
      <c r="L658" s="213" t="str">
        <f>IF(ISBLANK('A3'!AO31),"",'A3'!AO31)</f>
        <v/>
      </c>
      <c r="M658" s="133" t="str">
        <f t="shared" si="16"/>
        <v>OK</v>
      </c>
      <c r="N658" s="134"/>
    </row>
    <row r="659" spans="1:14" x14ac:dyDescent="0.25">
      <c r="A659" s="210" t="s">
        <v>796</v>
      </c>
      <c r="B659" s="211" t="s">
        <v>2313</v>
      </c>
      <c r="C659" s="212" t="s">
        <v>168</v>
      </c>
      <c r="D659" s="215" t="s">
        <v>2314</v>
      </c>
      <c r="E659" s="212" t="s">
        <v>860</v>
      </c>
      <c r="F659" s="212" t="s">
        <v>168</v>
      </c>
      <c r="G659" s="215" t="s">
        <v>1025</v>
      </c>
      <c r="H659" s="213">
        <f>IF(OR(EXACT('A3'!AH32,'A3'!AI32),EXACT('A3'!AK32,'A3'!AL32),AND('A3'!AI32="X",'A3'!AL32="X"),OR('A3'!AI32="M",'A3'!AL32="M")),"",SUM('A3'!AH32,'A3'!AK32))</f>
        <v>0</v>
      </c>
      <c r="I659" s="213" t="str">
        <f>IF(AND(AND('A3'!AI32="X",'A3'!AL32="X"),SUM('A3'!AH32,'A3'!AK32)=0,ISNUMBER('A3'!AN32)),"",IF(OR('A3'!AI32="M",'A3'!AL32="M"),"M",IF(AND('A3'!AI32='A3'!AL32,OR('A3'!AI32="X",'A3'!AI32="W",'A3'!AI32="Z")),UPPER('A3'!AI32),"")))</f>
        <v/>
      </c>
      <c r="J659" s="214" t="s">
        <v>860</v>
      </c>
      <c r="K659" s="213">
        <f>IF(AND(ISBLANK('A3'!AN32),$L$659&lt;&gt;"Z"),"",'A3'!AN32)</f>
        <v>0</v>
      </c>
      <c r="L659" s="213" t="str">
        <f>IF(ISBLANK('A3'!AO32),"",'A3'!AO32)</f>
        <v/>
      </c>
      <c r="M659" s="133" t="str">
        <f t="shared" si="16"/>
        <v>OK</v>
      </c>
      <c r="N659" s="134"/>
    </row>
    <row r="660" spans="1:14" x14ac:dyDescent="0.25">
      <c r="A660" s="210" t="s">
        <v>796</v>
      </c>
      <c r="B660" s="211" t="s">
        <v>2315</v>
      </c>
      <c r="C660" s="212" t="s">
        <v>168</v>
      </c>
      <c r="D660" s="215" t="s">
        <v>2316</v>
      </c>
      <c r="E660" s="212" t="s">
        <v>860</v>
      </c>
      <c r="F660" s="212" t="s">
        <v>168</v>
      </c>
      <c r="G660" s="215" t="s">
        <v>1024</v>
      </c>
      <c r="H660" s="213">
        <f>IF(OR(EXACT('A3'!AH33,'A3'!AI33),EXACT('A3'!AK33,'A3'!AL33),AND('A3'!AI33="X",'A3'!AL33="X"),OR('A3'!AI33="M",'A3'!AL33="M")),"",SUM('A3'!AH33,'A3'!AK33))</f>
        <v>0</v>
      </c>
      <c r="I660" s="213" t="str">
        <f>IF(AND(AND('A3'!AI33="X",'A3'!AL33="X"),SUM('A3'!AH33,'A3'!AK33)=0,ISNUMBER('A3'!AN33)),"",IF(OR('A3'!AI33="M",'A3'!AL33="M"),"M",IF(AND('A3'!AI33='A3'!AL33,OR('A3'!AI33="X",'A3'!AI33="W",'A3'!AI33="Z")),UPPER('A3'!AI33),"")))</f>
        <v/>
      </c>
      <c r="J660" s="214" t="s">
        <v>860</v>
      </c>
      <c r="K660" s="213">
        <f>IF(AND(ISBLANK('A3'!AN33),$L$660&lt;&gt;"Z"),"",'A3'!AN33)</f>
        <v>0</v>
      </c>
      <c r="L660" s="213" t="str">
        <f>IF(ISBLANK('A3'!AO33),"",'A3'!AO33)</f>
        <v/>
      </c>
      <c r="M660" s="133" t="str">
        <f t="shared" si="16"/>
        <v>OK</v>
      </c>
      <c r="N660" s="134"/>
    </row>
    <row r="661" spans="1:14" x14ac:dyDescent="0.25">
      <c r="A661" s="210" t="s">
        <v>796</v>
      </c>
      <c r="B661" s="211" t="s">
        <v>2317</v>
      </c>
      <c r="C661" s="212" t="s">
        <v>168</v>
      </c>
      <c r="D661" s="215" t="s">
        <v>2318</v>
      </c>
      <c r="E661" s="212" t="s">
        <v>860</v>
      </c>
      <c r="F661" s="212" t="s">
        <v>168</v>
      </c>
      <c r="G661" s="215" t="s">
        <v>2319</v>
      </c>
      <c r="H661" s="213">
        <f>IF(OR(EXACT('A3'!AH34,'A3'!AI34),EXACT('A3'!AK34,'A3'!AL34),AND('A3'!AI34="X",'A3'!AL34="X"),OR('A3'!AI34="M",'A3'!AL34="M")),"",SUM('A3'!AH34,'A3'!AK34))</f>
        <v>0</v>
      </c>
      <c r="I661" s="213" t="str">
        <f>IF(AND(AND('A3'!AI34="X",'A3'!AL34="X"),SUM('A3'!AH34,'A3'!AK34)=0,ISNUMBER('A3'!AN34)),"",IF(OR('A3'!AI34="M",'A3'!AL34="M"),"M",IF(AND('A3'!AI34='A3'!AL34,OR('A3'!AI34="X",'A3'!AI34="W",'A3'!AI34="Z")),UPPER('A3'!AI34),"")))</f>
        <v/>
      </c>
      <c r="J661" s="214" t="s">
        <v>860</v>
      </c>
      <c r="K661" s="213">
        <f>IF(AND(ISBLANK('A3'!AN34),$L$661&lt;&gt;"Z"),"",'A3'!AN34)</f>
        <v>0</v>
      </c>
      <c r="L661" s="213" t="str">
        <f>IF(ISBLANK('A3'!AO34),"",'A3'!AO34)</f>
        <v/>
      </c>
      <c r="M661" s="133" t="str">
        <f t="shared" si="16"/>
        <v>OK</v>
      </c>
      <c r="N661" s="134"/>
    </row>
    <row r="662" spans="1:14" x14ac:dyDescent="0.25">
      <c r="A662" s="210" t="s">
        <v>796</v>
      </c>
      <c r="B662" s="211" t="s">
        <v>2320</v>
      </c>
      <c r="C662" s="212" t="s">
        <v>168</v>
      </c>
      <c r="D662" s="215" t="s">
        <v>2321</v>
      </c>
      <c r="E662" s="212" t="s">
        <v>860</v>
      </c>
      <c r="F662" s="212" t="s">
        <v>168</v>
      </c>
      <c r="G662" s="215" t="s">
        <v>2322</v>
      </c>
      <c r="H662" s="213">
        <f>IF(OR(EXACT('A3'!AH35,'A3'!AI35),EXACT('A3'!AK35,'A3'!AL35),AND('A3'!AI35="X",'A3'!AL35="X"),OR('A3'!AI35="M",'A3'!AL35="M")),"",SUM('A3'!AH35,'A3'!AK35))</f>
        <v>0</v>
      </c>
      <c r="I662" s="213" t="str">
        <f>IF(AND(AND('A3'!AI35="X",'A3'!AL35="X"),SUM('A3'!AH35,'A3'!AK35)=0,ISNUMBER('A3'!AN35)),"",IF(OR('A3'!AI35="M",'A3'!AL35="M"),"M",IF(AND('A3'!AI35='A3'!AL35,OR('A3'!AI35="X",'A3'!AI35="W",'A3'!AI35="Z")),UPPER('A3'!AI35),"")))</f>
        <v/>
      </c>
      <c r="J662" s="214" t="s">
        <v>860</v>
      </c>
      <c r="K662" s="213">
        <f>IF(AND(ISBLANK('A3'!AN35),$L$662&lt;&gt;"Z"),"",'A3'!AN35)</f>
        <v>0</v>
      </c>
      <c r="L662" s="213" t="str">
        <f>IF(ISBLANK('A3'!AO35),"",'A3'!AO35)</f>
        <v/>
      </c>
      <c r="M662" s="133" t="str">
        <f t="shared" si="16"/>
        <v>OK</v>
      </c>
      <c r="N662" s="134"/>
    </row>
    <row r="663" spans="1:14" x14ac:dyDescent="0.25">
      <c r="A663" s="210" t="s">
        <v>796</v>
      </c>
      <c r="B663" s="211" t="s">
        <v>2323</v>
      </c>
      <c r="C663" s="212" t="s">
        <v>168</v>
      </c>
      <c r="D663" s="215" t="s">
        <v>2324</v>
      </c>
      <c r="E663" s="212" t="s">
        <v>860</v>
      </c>
      <c r="F663" s="212" t="s">
        <v>168</v>
      </c>
      <c r="G663" s="215" t="s">
        <v>2325</v>
      </c>
      <c r="H663" s="213">
        <f>IF(OR(EXACT('A3'!AH36,'A3'!AI36),EXACT('A3'!AK36,'A3'!AL36),AND('A3'!AI36="X",'A3'!AL36="X"),OR('A3'!AI36="M",'A3'!AL36="M")),"",SUM('A3'!AH36,'A3'!AK36))</f>
        <v>0</v>
      </c>
      <c r="I663" s="213" t="str">
        <f>IF(AND(AND('A3'!AI36="X",'A3'!AL36="X"),SUM('A3'!AH36,'A3'!AK36)=0,ISNUMBER('A3'!AN36)),"",IF(OR('A3'!AI36="M",'A3'!AL36="M"),"M",IF(AND('A3'!AI36='A3'!AL36,OR('A3'!AI36="X",'A3'!AI36="W",'A3'!AI36="Z")),UPPER('A3'!AI36),"")))</f>
        <v/>
      </c>
      <c r="J663" s="214" t="s">
        <v>860</v>
      </c>
      <c r="K663" s="213">
        <f>IF(AND(ISBLANK('A3'!AN36),$L$663&lt;&gt;"Z"),"",'A3'!AN36)</f>
        <v>0</v>
      </c>
      <c r="L663" s="213" t="str">
        <f>IF(ISBLANK('A3'!AO36),"",'A3'!AO36)</f>
        <v/>
      </c>
      <c r="M663" s="133" t="str">
        <f t="shared" si="16"/>
        <v>OK</v>
      </c>
      <c r="N663" s="134"/>
    </row>
    <row r="664" spans="1:14" x14ac:dyDescent="0.25">
      <c r="A664" s="210" t="s">
        <v>796</v>
      </c>
      <c r="B664" s="211" t="s">
        <v>2326</v>
      </c>
      <c r="C664" s="212" t="s">
        <v>168</v>
      </c>
      <c r="D664" s="215" t="s">
        <v>2327</v>
      </c>
      <c r="E664" s="212" t="s">
        <v>860</v>
      </c>
      <c r="F664" s="212" t="s">
        <v>168</v>
      </c>
      <c r="G664" s="215" t="s">
        <v>2328</v>
      </c>
      <c r="H664" s="213">
        <f>IF(OR(EXACT('A3'!AH37,'A3'!AI37),EXACT('A3'!AK37,'A3'!AL37),AND('A3'!AI37="X",'A3'!AL37="X"),OR('A3'!AI37="M",'A3'!AL37="M")),"",SUM('A3'!AH37,'A3'!AK37))</f>
        <v>0</v>
      </c>
      <c r="I664" s="213" t="str">
        <f>IF(AND(AND('A3'!AI37="X",'A3'!AL37="X"),SUM('A3'!AH37,'A3'!AK37)=0,ISNUMBER('A3'!AN37)),"",IF(OR('A3'!AI37="M",'A3'!AL37="M"),"M",IF(AND('A3'!AI37='A3'!AL37,OR('A3'!AI37="X",'A3'!AI37="W",'A3'!AI37="Z")),UPPER('A3'!AI37),"")))</f>
        <v/>
      </c>
      <c r="J664" s="214" t="s">
        <v>860</v>
      </c>
      <c r="K664" s="213">
        <f>IF(AND(ISBLANK('A3'!AN37),$L$664&lt;&gt;"Z"),"",'A3'!AN37)</f>
        <v>0</v>
      </c>
      <c r="L664" s="213" t="str">
        <f>IF(ISBLANK('A3'!AO37),"",'A3'!AO37)</f>
        <v/>
      </c>
      <c r="M664" s="133" t="str">
        <f t="shared" ref="M664:M727" si="17">IF(AND(ISNUMBER(H664),ISNUMBER(K664)),IF(OR(ROUND(H664,0)&lt;&gt;ROUND(K664,0),I664&lt;&gt;L664),"Check","OK"),IF(OR(AND(H664&lt;&gt;K664,I664&lt;&gt;"Z",L664&lt;&gt;"Z"),I664&lt;&gt;L664),"Check","OK"))</f>
        <v>OK</v>
      </c>
      <c r="N664" s="134"/>
    </row>
    <row r="665" spans="1:14" x14ac:dyDescent="0.25">
      <c r="A665" s="210" t="s">
        <v>796</v>
      </c>
      <c r="B665" s="211" t="s">
        <v>2329</v>
      </c>
      <c r="C665" s="212" t="s">
        <v>168</v>
      </c>
      <c r="D665" s="215" t="s">
        <v>2330</v>
      </c>
      <c r="E665" s="212" t="s">
        <v>860</v>
      </c>
      <c r="F665" s="212" t="s">
        <v>168</v>
      </c>
      <c r="G665" s="215" t="s">
        <v>952</v>
      </c>
      <c r="H665" s="213">
        <f>IF(OR(EXACT('A3'!AH38,'A3'!AI38),EXACT('A3'!AK38,'A3'!AL38),AND('A3'!AI38="X",'A3'!AL38="X"),OR('A3'!AI38="M",'A3'!AL38="M")),"",SUM('A3'!AH38,'A3'!AK38))</f>
        <v>0</v>
      </c>
      <c r="I665" s="213" t="str">
        <f>IF(AND(AND('A3'!AI38="X",'A3'!AL38="X"),SUM('A3'!AH38,'A3'!AK38)=0,ISNUMBER('A3'!AN38)),"",IF(OR('A3'!AI38="M",'A3'!AL38="M"),"M",IF(AND('A3'!AI38='A3'!AL38,OR('A3'!AI38="X",'A3'!AI38="W",'A3'!AI38="Z")),UPPER('A3'!AI38),"")))</f>
        <v/>
      </c>
      <c r="J665" s="214" t="s">
        <v>860</v>
      </c>
      <c r="K665" s="213">
        <f>IF(AND(ISBLANK('A3'!AN38),$L$665&lt;&gt;"Z"),"",'A3'!AN38)</f>
        <v>0</v>
      </c>
      <c r="L665" s="213" t="str">
        <f>IF(ISBLANK('A3'!AO38),"",'A3'!AO38)</f>
        <v/>
      </c>
      <c r="M665" s="133" t="str">
        <f t="shared" si="17"/>
        <v>OK</v>
      </c>
      <c r="N665" s="134"/>
    </row>
    <row r="666" spans="1:14" x14ac:dyDescent="0.25">
      <c r="A666" s="210" t="s">
        <v>796</v>
      </c>
      <c r="B666" s="211" t="s">
        <v>2331</v>
      </c>
      <c r="C666" s="212" t="s">
        <v>168</v>
      </c>
      <c r="D666" s="215" t="s">
        <v>2332</v>
      </c>
      <c r="E666" s="212" t="s">
        <v>860</v>
      </c>
      <c r="F666" s="212" t="s">
        <v>168</v>
      </c>
      <c r="G666" s="215" t="s">
        <v>951</v>
      </c>
      <c r="H666" s="213">
        <f>IF(OR(EXACT('A3'!AH39,'A3'!AI39),EXACT('A3'!AK39,'A3'!AL39),AND('A3'!AI39="X",'A3'!AL39="X"),OR('A3'!AI39="M",'A3'!AL39="M")),"",SUM('A3'!AH39,'A3'!AK39))</f>
        <v>0</v>
      </c>
      <c r="I666" s="213" t="str">
        <f>IF(AND(AND('A3'!AI39="X",'A3'!AL39="X"),SUM('A3'!AH39,'A3'!AK39)=0,ISNUMBER('A3'!AN39)),"",IF(OR('A3'!AI39="M",'A3'!AL39="M"),"M",IF(AND('A3'!AI39='A3'!AL39,OR('A3'!AI39="X",'A3'!AI39="W",'A3'!AI39="Z")),UPPER('A3'!AI39),"")))</f>
        <v/>
      </c>
      <c r="J666" s="214" t="s">
        <v>860</v>
      </c>
      <c r="K666" s="213">
        <f>IF(AND(ISBLANK('A3'!AN39),$L$666&lt;&gt;"Z"),"",'A3'!AN39)</f>
        <v>0</v>
      </c>
      <c r="L666" s="213" t="str">
        <f>IF(ISBLANK('A3'!AO39),"",'A3'!AO39)</f>
        <v/>
      </c>
      <c r="M666" s="133" t="str">
        <f t="shared" si="17"/>
        <v>OK</v>
      </c>
      <c r="N666" s="134"/>
    </row>
    <row r="667" spans="1:14" x14ac:dyDescent="0.25">
      <c r="A667" s="210" t="s">
        <v>796</v>
      </c>
      <c r="B667" s="211" t="s">
        <v>2333</v>
      </c>
      <c r="C667" s="212" t="s">
        <v>168</v>
      </c>
      <c r="D667" s="215" t="s">
        <v>2334</v>
      </c>
      <c r="E667" s="212" t="s">
        <v>860</v>
      </c>
      <c r="F667" s="212" t="s">
        <v>168</v>
      </c>
      <c r="G667" s="215" t="s">
        <v>2335</v>
      </c>
      <c r="H667" s="213">
        <f>IF(OR(EXACT('A3'!AH40,'A3'!AI40),EXACT('A3'!AK40,'A3'!AL40),AND('A3'!AI40="X",'A3'!AL40="X"),OR('A3'!AI40="M",'A3'!AL40="M")),"",SUM('A3'!AH40,'A3'!AK40))</f>
        <v>0</v>
      </c>
      <c r="I667" s="213" t="str">
        <f>IF(AND(AND('A3'!AI40="X",'A3'!AL40="X"),SUM('A3'!AH40,'A3'!AK40)=0,ISNUMBER('A3'!AN40)),"",IF(OR('A3'!AI40="M",'A3'!AL40="M"),"M",IF(AND('A3'!AI40='A3'!AL40,OR('A3'!AI40="X",'A3'!AI40="W",'A3'!AI40="Z")),UPPER('A3'!AI40),"")))</f>
        <v/>
      </c>
      <c r="J667" s="214" t="s">
        <v>860</v>
      </c>
      <c r="K667" s="213">
        <f>IF(AND(ISBLANK('A3'!AN40),$L$667&lt;&gt;"Z"),"",'A3'!AN40)</f>
        <v>0</v>
      </c>
      <c r="L667" s="213" t="str">
        <f>IF(ISBLANK('A3'!AO40),"",'A3'!AO40)</f>
        <v/>
      </c>
      <c r="M667" s="133" t="str">
        <f t="shared" si="17"/>
        <v>OK</v>
      </c>
      <c r="N667" s="134"/>
    </row>
    <row r="668" spans="1:14" x14ac:dyDescent="0.25">
      <c r="A668" s="210" t="s">
        <v>796</v>
      </c>
      <c r="B668" s="211" t="s">
        <v>2336</v>
      </c>
      <c r="C668" s="212" t="s">
        <v>168</v>
      </c>
      <c r="D668" s="215" t="s">
        <v>2337</v>
      </c>
      <c r="E668" s="212" t="s">
        <v>860</v>
      </c>
      <c r="F668" s="212" t="s">
        <v>168</v>
      </c>
      <c r="G668" s="215" t="s">
        <v>847</v>
      </c>
      <c r="H668" s="213">
        <f>IF(OR(SUMPRODUCT(--('A3'!AN14:'A3'!AN40=""),--('A3'!AO14:'A3'!AO40=""))&gt;0,COUNTIF('A3'!AO14:'A3'!AO40,"M")&gt;0,COUNTIF('A3'!AO14:'A3'!AO40,"X")=27),"",SUM('A3'!AN14:'A3'!AN40))</f>
        <v>0</v>
      </c>
      <c r="I668" s="213" t="str">
        <f>IF(AND(COUNTIF('A3'!AO14:'A3'!AO40,"X")=27,SUM('A3'!AN14:'A3'!AN40)=0,ISNUMBER('A3'!AN41)),"",IF(COUNTIF('A3'!AO14:'A3'!AO40,"M")&gt;0,"M",IF(AND(COUNTIF('A3'!AO14:'A3'!AO40,'A3'!AO14)=27,OR('A3'!AO14="X",'A3'!AO14="W",'A3'!AO14="Z")),UPPER('A3'!AO14),"")))</f>
        <v/>
      </c>
      <c r="J668" s="214" t="s">
        <v>860</v>
      </c>
      <c r="K668" s="213">
        <f>IF(AND(ISBLANK('A3'!AN41),$L$668&lt;&gt;"Z"),"",'A3'!AN41)</f>
        <v>0</v>
      </c>
      <c r="L668" s="213" t="str">
        <f>IF(ISBLANK('A3'!AO41),"",'A3'!AO41)</f>
        <v/>
      </c>
      <c r="M668" s="133" t="str">
        <f t="shared" si="17"/>
        <v>OK</v>
      </c>
      <c r="N668" s="134"/>
    </row>
    <row r="669" spans="1:14" x14ac:dyDescent="0.25">
      <c r="A669" s="210" t="s">
        <v>796</v>
      </c>
      <c r="B669" s="211" t="s">
        <v>2338</v>
      </c>
      <c r="C669" s="212" t="s">
        <v>168</v>
      </c>
      <c r="D669" s="215" t="s">
        <v>2339</v>
      </c>
      <c r="E669" s="212" t="s">
        <v>860</v>
      </c>
      <c r="F669" s="212" t="s">
        <v>168</v>
      </c>
      <c r="G669" s="215" t="s">
        <v>2340</v>
      </c>
      <c r="H669" s="213">
        <f>IF(OR(EXACT('A3'!AH43,'A3'!AI43),EXACT('A3'!AK43,'A3'!AL43),AND('A3'!AI43="X",'A3'!AL43="X"),OR('A3'!AI43="M",'A3'!AL43="M")),"",SUM('A3'!AH43,'A3'!AK43))</f>
        <v>0</v>
      </c>
      <c r="I669" s="213" t="str">
        <f>IF(AND(AND('A3'!AI43="X",'A3'!AL43="X"),SUM('A3'!AH43,'A3'!AK43)=0,ISNUMBER('A3'!AN43)),"",IF(OR('A3'!AI43="M",'A3'!AL43="M"),"M",IF(AND('A3'!AI43='A3'!AL43,OR('A3'!AI43="X",'A3'!AI43="W",'A3'!AI43="Z")),UPPER('A3'!AI43),"")))</f>
        <v/>
      </c>
      <c r="J669" s="214" t="s">
        <v>860</v>
      </c>
      <c r="K669" s="213">
        <f>IF(AND(ISBLANK('A3'!AN43),$L$669&lt;&gt;"Z"),"",'A3'!AN43)</f>
        <v>0</v>
      </c>
      <c r="L669" s="213" t="str">
        <f>IF(ISBLANK('A3'!AO43),"",'A3'!AO43)</f>
        <v/>
      </c>
      <c r="M669" s="133" t="str">
        <f t="shared" si="17"/>
        <v>OK</v>
      </c>
      <c r="N669" s="134"/>
    </row>
    <row r="670" spans="1:14" x14ac:dyDescent="0.25">
      <c r="A670" s="210" t="s">
        <v>796</v>
      </c>
      <c r="B670" s="211" t="s">
        <v>2341</v>
      </c>
      <c r="C670" s="212" t="s">
        <v>168</v>
      </c>
      <c r="D670" s="215" t="s">
        <v>2342</v>
      </c>
      <c r="E670" s="212" t="s">
        <v>860</v>
      </c>
      <c r="F670" s="212" t="s">
        <v>168</v>
      </c>
      <c r="G670" s="215" t="s">
        <v>2343</v>
      </c>
      <c r="H670" s="213">
        <f>IF(OR(EXACT('A3'!AH44,'A3'!AI44),EXACT('A3'!AK44,'A3'!AL44),AND('A3'!AI44="X",'A3'!AL44="X"),OR('A3'!AI44="M",'A3'!AL44="M")),"",SUM('A3'!AH44,'A3'!AK44))</f>
        <v>0</v>
      </c>
      <c r="I670" s="213" t="str">
        <f>IF(AND(AND('A3'!AI44="X",'A3'!AL44="X"),SUM('A3'!AH44,'A3'!AK44)=0,ISNUMBER('A3'!AN44)),"",IF(OR('A3'!AI44="M",'A3'!AL44="M"),"M",IF(AND('A3'!AI44='A3'!AL44,OR('A3'!AI44="X",'A3'!AI44="W",'A3'!AI44="Z")),UPPER('A3'!AI44),"")))</f>
        <v/>
      </c>
      <c r="J670" s="214" t="s">
        <v>860</v>
      </c>
      <c r="K670" s="213">
        <f>IF(AND(ISBLANK('A3'!AN44),$L$670&lt;&gt;"Z"),"",'A3'!AN44)</f>
        <v>0</v>
      </c>
      <c r="L670" s="213" t="str">
        <f>IF(ISBLANK('A3'!AO44),"",'A3'!AO44)</f>
        <v/>
      </c>
      <c r="M670" s="133" t="str">
        <f t="shared" si="17"/>
        <v>OK</v>
      </c>
      <c r="N670" s="134"/>
    </row>
    <row r="671" spans="1:14" x14ac:dyDescent="0.25">
      <c r="A671" s="210" t="s">
        <v>796</v>
      </c>
      <c r="B671" s="211" t="s">
        <v>2344</v>
      </c>
      <c r="C671" s="212" t="s">
        <v>168</v>
      </c>
      <c r="D671" s="215" t="s">
        <v>2345</v>
      </c>
      <c r="E671" s="212" t="s">
        <v>860</v>
      </c>
      <c r="F671" s="212" t="s">
        <v>168</v>
      </c>
      <c r="G671" s="215" t="s">
        <v>2346</v>
      </c>
      <c r="H671" s="213">
        <f>IF(OR(EXACT('A3'!AH45,'A3'!AI45),EXACT('A3'!AK45,'A3'!AL45),AND('A3'!AI45="X",'A3'!AL45="X"),OR('A3'!AI45="M",'A3'!AL45="M")),"",SUM('A3'!AH45,'A3'!AK45))</f>
        <v>0</v>
      </c>
      <c r="I671" s="213" t="str">
        <f>IF(AND(AND('A3'!AI45="X",'A3'!AL45="X"),SUM('A3'!AH45,'A3'!AK45)=0,ISNUMBER('A3'!AN45)),"",IF(OR('A3'!AI45="M",'A3'!AL45="M"),"M",IF(AND('A3'!AI45='A3'!AL45,OR('A3'!AI45="X",'A3'!AI45="W",'A3'!AI45="Z")),UPPER('A3'!AI45),"")))</f>
        <v/>
      </c>
      <c r="J671" s="214" t="s">
        <v>860</v>
      </c>
      <c r="K671" s="213">
        <f>IF(AND(ISBLANK('A3'!AN45),$L$671&lt;&gt;"Z"),"",'A3'!AN45)</f>
        <v>0</v>
      </c>
      <c r="L671" s="213" t="str">
        <f>IF(ISBLANK('A3'!AO45),"",'A3'!AO45)</f>
        <v/>
      </c>
      <c r="M671" s="133" t="str">
        <f t="shared" si="17"/>
        <v>OK</v>
      </c>
      <c r="N671" s="134"/>
    </row>
    <row r="672" spans="1:14" x14ac:dyDescent="0.25">
      <c r="A672" s="210" t="s">
        <v>796</v>
      </c>
      <c r="B672" s="211" t="s">
        <v>2347</v>
      </c>
      <c r="C672" s="212" t="s">
        <v>168</v>
      </c>
      <c r="D672" s="215" t="s">
        <v>2348</v>
      </c>
      <c r="E672" s="212" t="s">
        <v>860</v>
      </c>
      <c r="F672" s="212" t="s">
        <v>168</v>
      </c>
      <c r="G672" s="215" t="s">
        <v>2349</v>
      </c>
      <c r="H672" s="213">
        <f>IF(OR(EXACT('A3'!AH46,'A3'!AI46),EXACT('A3'!AK46,'A3'!AL46),AND('A3'!AI46="X",'A3'!AL46="X"),OR('A3'!AI46="M",'A3'!AL46="M")),"",SUM('A3'!AH46,'A3'!AK46))</f>
        <v>0</v>
      </c>
      <c r="I672" s="213" t="str">
        <f>IF(AND(AND('A3'!AI46="X",'A3'!AL46="X"),SUM('A3'!AH46,'A3'!AK46)=0,ISNUMBER('A3'!AN46)),"",IF(OR('A3'!AI46="M",'A3'!AL46="M"),"M",IF(AND('A3'!AI46='A3'!AL46,OR('A3'!AI46="X",'A3'!AI46="W",'A3'!AI46="Z")),UPPER('A3'!AI46),"")))</f>
        <v/>
      </c>
      <c r="J672" s="214" t="s">
        <v>860</v>
      </c>
      <c r="K672" s="213">
        <f>IF(AND(ISBLANK('A3'!AN46),$L$672&lt;&gt;"Z"),"",'A3'!AN46)</f>
        <v>0</v>
      </c>
      <c r="L672" s="213" t="str">
        <f>IF(ISBLANK('A3'!AO46),"",'A3'!AO46)</f>
        <v/>
      </c>
      <c r="M672" s="133" t="str">
        <f t="shared" si="17"/>
        <v>OK</v>
      </c>
      <c r="N672" s="134"/>
    </row>
    <row r="673" spans="1:14" x14ac:dyDescent="0.25">
      <c r="A673" s="210" t="s">
        <v>796</v>
      </c>
      <c r="B673" s="211" t="s">
        <v>2350</v>
      </c>
      <c r="C673" s="212" t="s">
        <v>168</v>
      </c>
      <c r="D673" s="215" t="s">
        <v>2351</v>
      </c>
      <c r="E673" s="212" t="s">
        <v>860</v>
      </c>
      <c r="F673" s="212" t="s">
        <v>168</v>
      </c>
      <c r="G673" s="215" t="s">
        <v>2352</v>
      </c>
      <c r="H673" s="213">
        <f>IF(OR(EXACT('A3'!AH47,'A3'!AI47),EXACT('A3'!AK47,'A3'!AL47),AND('A3'!AI47="X",'A3'!AL47="X"),OR('A3'!AI47="M",'A3'!AL47="M")),"",SUM('A3'!AH47,'A3'!AK47))</f>
        <v>0</v>
      </c>
      <c r="I673" s="213" t="str">
        <f>IF(AND(AND('A3'!AI47="X",'A3'!AL47="X"),SUM('A3'!AH47,'A3'!AK47)=0,ISNUMBER('A3'!AN47)),"",IF(OR('A3'!AI47="M",'A3'!AL47="M"),"M",IF(AND('A3'!AI47='A3'!AL47,OR('A3'!AI47="X",'A3'!AI47="W",'A3'!AI47="Z")),UPPER('A3'!AI47),"")))</f>
        <v/>
      </c>
      <c r="J673" s="214" t="s">
        <v>860</v>
      </c>
      <c r="K673" s="213">
        <f>IF(AND(ISBLANK('A3'!AN47),$L$673&lt;&gt;"Z"),"",'A3'!AN47)</f>
        <v>0</v>
      </c>
      <c r="L673" s="213" t="str">
        <f>IF(ISBLANK('A3'!AO47),"",'A3'!AO47)</f>
        <v/>
      </c>
      <c r="M673" s="133" t="str">
        <f t="shared" si="17"/>
        <v>OK</v>
      </c>
      <c r="N673" s="134"/>
    </row>
    <row r="674" spans="1:14" x14ac:dyDescent="0.25">
      <c r="A674" s="210" t="s">
        <v>796</v>
      </c>
      <c r="B674" s="211" t="s">
        <v>2353</v>
      </c>
      <c r="C674" s="212" t="s">
        <v>168</v>
      </c>
      <c r="D674" s="215" t="s">
        <v>2354</v>
      </c>
      <c r="E674" s="212" t="s">
        <v>860</v>
      </c>
      <c r="F674" s="212" t="s">
        <v>168</v>
      </c>
      <c r="G674" s="215" t="s">
        <v>2355</v>
      </c>
      <c r="H674" s="213">
        <f>IF(OR(EXACT('A3'!AH48,'A3'!AI48),EXACT('A3'!AK48,'A3'!AL48),AND('A3'!AI48="X",'A3'!AL48="X"),OR('A3'!AI48="M",'A3'!AL48="M")),"",SUM('A3'!AH48,'A3'!AK48))</f>
        <v>0</v>
      </c>
      <c r="I674" s="213" t="str">
        <f>IF(AND(AND('A3'!AI48="X",'A3'!AL48="X"),SUM('A3'!AH48,'A3'!AK48)=0,ISNUMBER('A3'!AN48)),"",IF(OR('A3'!AI48="M",'A3'!AL48="M"),"M",IF(AND('A3'!AI48='A3'!AL48,OR('A3'!AI48="X",'A3'!AI48="W",'A3'!AI48="Z")),UPPER('A3'!AI48),"")))</f>
        <v/>
      </c>
      <c r="J674" s="214" t="s">
        <v>860</v>
      </c>
      <c r="K674" s="213">
        <f>IF(AND(ISBLANK('A3'!AN48),$L$674&lt;&gt;"Z"),"",'A3'!AN48)</f>
        <v>0</v>
      </c>
      <c r="L674" s="213" t="str">
        <f>IF(ISBLANK('A3'!AO48),"",'A3'!AO48)</f>
        <v/>
      </c>
      <c r="M674" s="133" t="str">
        <f t="shared" si="17"/>
        <v>OK</v>
      </c>
      <c r="N674" s="134"/>
    </row>
    <row r="675" spans="1:14" x14ac:dyDescent="0.25">
      <c r="A675" s="210" t="s">
        <v>796</v>
      </c>
      <c r="B675" s="211" t="s">
        <v>2356</v>
      </c>
      <c r="C675" s="212" t="s">
        <v>168</v>
      </c>
      <c r="D675" s="215" t="s">
        <v>2357</v>
      </c>
      <c r="E675" s="212" t="s">
        <v>860</v>
      </c>
      <c r="F675" s="212" t="s">
        <v>168</v>
      </c>
      <c r="G675" s="215" t="s">
        <v>2358</v>
      </c>
      <c r="H675" s="213">
        <f>IF(OR(EXACT('A3'!AH49,'A3'!AI49),EXACT('A3'!AK49,'A3'!AL49),AND('A3'!AI49="X",'A3'!AL49="X"),OR('A3'!AI49="M",'A3'!AL49="M")),"",SUM('A3'!AH49,'A3'!AK49))</f>
        <v>0</v>
      </c>
      <c r="I675" s="213" t="str">
        <f>IF(AND(AND('A3'!AI49="X",'A3'!AL49="X"),SUM('A3'!AH49,'A3'!AK49)=0,ISNUMBER('A3'!AN49)),"",IF(OR('A3'!AI49="M",'A3'!AL49="M"),"M",IF(AND('A3'!AI49='A3'!AL49,OR('A3'!AI49="X",'A3'!AI49="W",'A3'!AI49="Z")),UPPER('A3'!AI49),"")))</f>
        <v/>
      </c>
      <c r="J675" s="214" t="s">
        <v>860</v>
      </c>
      <c r="K675" s="213">
        <f>IF(AND(ISBLANK('A3'!AN49),$L$675&lt;&gt;"Z"),"",'A3'!AN49)</f>
        <v>0</v>
      </c>
      <c r="L675" s="213" t="str">
        <f>IF(ISBLANK('A3'!AO49),"",'A3'!AO49)</f>
        <v/>
      </c>
      <c r="M675" s="133" t="str">
        <f t="shared" si="17"/>
        <v>OK</v>
      </c>
      <c r="N675" s="134"/>
    </row>
    <row r="676" spans="1:14" x14ac:dyDescent="0.25">
      <c r="A676" s="210" t="s">
        <v>796</v>
      </c>
      <c r="B676" s="211" t="s">
        <v>2359</v>
      </c>
      <c r="C676" s="212" t="s">
        <v>168</v>
      </c>
      <c r="D676" s="215" t="s">
        <v>2360</v>
      </c>
      <c r="E676" s="212" t="s">
        <v>860</v>
      </c>
      <c r="F676" s="212" t="s">
        <v>168</v>
      </c>
      <c r="G676" s="215" t="s">
        <v>2361</v>
      </c>
      <c r="H676" s="213">
        <f>IF(OR(EXACT('A3'!AH50,'A3'!AI50),EXACT('A3'!AK50,'A3'!AL50),AND('A3'!AI50="X",'A3'!AL50="X"),OR('A3'!AI50="M",'A3'!AL50="M")),"",SUM('A3'!AH50,'A3'!AK50))</f>
        <v>0</v>
      </c>
      <c r="I676" s="213" t="str">
        <f>IF(AND(AND('A3'!AI50="X",'A3'!AL50="X"),SUM('A3'!AH50,'A3'!AK50)=0,ISNUMBER('A3'!AN50)),"",IF(OR('A3'!AI50="M",'A3'!AL50="M"),"M",IF(AND('A3'!AI50='A3'!AL50,OR('A3'!AI50="X",'A3'!AI50="W",'A3'!AI50="Z")),UPPER('A3'!AI50),"")))</f>
        <v/>
      </c>
      <c r="J676" s="214" t="s">
        <v>860</v>
      </c>
      <c r="K676" s="213">
        <f>IF(AND(ISBLANK('A3'!AN50),$L$676&lt;&gt;"Z"),"",'A3'!AN50)</f>
        <v>0</v>
      </c>
      <c r="L676" s="213" t="str">
        <f>IF(ISBLANK('A3'!AO50),"",'A3'!AO50)</f>
        <v/>
      </c>
      <c r="M676" s="133" t="str">
        <f t="shared" si="17"/>
        <v>OK</v>
      </c>
      <c r="N676" s="134"/>
    </row>
    <row r="677" spans="1:14" x14ac:dyDescent="0.25">
      <c r="A677" s="210" t="s">
        <v>796</v>
      </c>
      <c r="B677" s="211" t="s">
        <v>2362</v>
      </c>
      <c r="C677" s="212" t="s">
        <v>168</v>
      </c>
      <c r="D677" s="215" t="s">
        <v>2363</v>
      </c>
      <c r="E677" s="212" t="s">
        <v>860</v>
      </c>
      <c r="F677" s="212" t="s">
        <v>168</v>
      </c>
      <c r="G677" s="215" t="s">
        <v>2364</v>
      </c>
      <c r="H677" s="213">
        <f>IF(OR(EXACT('A3'!AH51,'A3'!AI51),EXACT('A3'!AK51,'A3'!AL51),AND('A3'!AI51="X",'A3'!AL51="X"),OR('A3'!AI51="M",'A3'!AL51="M")),"",SUM('A3'!AH51,'A3'!AK51))</f>
        <v>0</v>
      </c>
      <c r="I677" s="213" t="str">
        <f>IF(AND(AND('A3'!AI51="X",'A3'!AL51="X"),SUM('A3'!AH51,'A3'!AK51)=0,ISNUMBER('A3'!AN51)),"",IF(OR('A3'!AI51="M",'A3'!AL51="M"),"M",IF(AND('A3'!AI51='A3'!AL51,OR('A3'!AI51="X",'A3'!AI51="W",'A3'!AI51="Z")),UPPER('A3'!AI51),"")))</f>
        <v/>
      </c>
      <c r="J677" s="214" t="s">
        <v>860</v>
      </c>
      <c r="K677" s="213">
        <f>IF(AND(ISBLANK('A3'!AN51),$L$677&lt;&gt;"Z"),"",'A3'!AN51)</f>
        <v>0</v>
      </c>
      <c r="L677" s="213" t="str">
        <f>IF(ISBLANK('A3'!AO51),"",'A3'!AO51)</f>
        <v/>
      </c>
      <c r="M677" s="133" t="str">
        <f t="shared" si="17"/>
        <v>OK</v>
      </c>
      <c r="N677" s="134"/>
    </row>
    <row r="678" spans="1:14" x14ac:dyDescent="0.25">
      <c r="A678" s="210" t="s">
        <v>796</v>
      </c>
      <c r="B678" s="211" t="s">
        <v>2365</v>
      </c>
      <c r="C678" s="212" t="s">
        <v>168</v>
      </c>
      <c r="D678" s="215" t="s">
        <v>2366</v>
      </c>
      <c r="E678" s="212" t="s">
        <v>860</v>
      </c>
      <c r="F678" s="212" t="s">
        <v>168</v>
      </c>
      <c r="G678" s="215" t="s">
        <v>2367</v>
      </c>
      <c r="H678" s="213">
        <f>IF(OR(EXACT('A3'!AH52,'A3'!AI52),EXACT('A3'!AK52,'A3'!AL52),AND('A3'!AI52="X",'A3'!AL52="X"),OR('A3'!AI52="M",'A3'!AL52="M")),"",SUM('A3'!AH52,'A3'!AK52))</f>
        <v>0</v>
      </c>
      <c r="I678" s="213" t="str">
        <f>IF(AND(AND('A3'!AI52="X",'A3'!AL52="X"),SUM('A3'!AH52,'A3'!AK52)=0,ISNUMBER('A3'!AN52)),"",IF(OR('A3'!AI52="M",'A3'!AL52="M"),"M",IF(AND('A3'!AI52='A3'!AL52,OR('A3'!AI52="X",'A3'!AI52="W",'A3'!AI52="Z")),UPPER('A3'!AI52),"")))</f>
        <v/>
      </c>
      <c r="J678" s="214" t="s">
        <v>860</v>
      </c>
      <c r="K678" s="213">
        <f>IF(AND(ISBLANK('A3'!AN52),$L$678&lt;&gt;"Z"),"",'A3'!AN52)</f>
        <v>0</v>
      </c>
      <c r="L678" s="213" t="str">
        <f>IF(ISBLANK('A3'!AO52),"",'A3'!AO52)</f>
        <v/>
      </c>
      <c r="M678" s="133" t="str">
        <f t="shared" si="17"/>
        <v>OK</v>
      </c>
      <c r="N678" s="134"/>
    </row>
    <row r="679" spans="1:14" x14ac:dyDescent="0.25">
      <c r="A679" s="210" t="s">
        <v>796</v>
      </c>
      <c r="B679" s="211" t="s">
        <v>2368</v>
      </c>
      <c r="C679" s="212" t="s">
        <v>168</v>
      </c>
      <c r="D679" s="215" t="s">
        <v>2369</v>
      </c>
      <c r="E679" s="212" t="s">
        <v>860</v>
      </c>
      <c r="F679" s="212" t="s">
        <v>168</v>
      </c>
      <c r="G679" s="215" t="s">
        <v>1048</v>
      </c>
      <c r="H679" s="213">
        <f>IF(OR(EXACT('A3'!AH53,'A3'!AI53),EXACT('A3'!AK53,'A3'!AL53),AND('A3'!AI53="X",'A3'!AL53="X"),OR('A3'!AI53="M",'A3'!AL53="M")),"",SUM('A3'!AH53,'A3'!AK53))</f>
        <v>0</v>
      </c>
      <c r="I679" s="213" t="str">
        <f>IF(AND(AND('A3'!AI53="X",'A3'!AL53="X"),SUM('A3'!AH53,'A3'!AK53)=0,ISNUMBER('A3'!AN53)),"",IF(OR('A3'!AI53="M",'A3'!AL53="M"),"M",IF(AND('A3'!AI53='A3'!AL53,OR('A3'!AI53="X",'A3'!AI53="W",'A3'!AI53="Z")),UPPER('A3'!AI53),"")))</f>
        <v/>
      </c>
      <c r="J679" s="214" t="s">
        <v>860</v>
      </c>
      <c r="K679" s="213">
        <f>IF(AND(ISBLANK('A3'!AN53),$L$679&lt;&gt;"Z"),"",'A3'!AN53)</f>
        <v>0</v>
      </c>
      <c r="L679" s="213" t="str">
        <f>IF(ISBLANK('A3'!AO53),"",'A3'!AO53)</f>
        <v/>
      </c>
      <c r="M679" s="133" t="str">
        <f t="shared" si="17"/>
        <v>OK</v>
      </c>
      <c r="N679" s="134"/>
    </row>
    <row r="680" spans="1:14" x14ac:dyDescent="0.25">
      <c r="A680" s="210" t="s">
        <v>796</v>
      </c>
      <c r="B680" s="211" t="s">
        <v>2370</v>
      </c>
      <c r="C680" s="212" t="s">
        <v>168</v>
      </c>
      <c r="D680" s="215" t="s">
        <v>2371</v>
      </c>
      <c r="E680" s="212" t="s">
        <v>860</v>
      </c>
      <c r="F680" s="212" t="s">
        <v>168</v>
      </c>
      <c r="G680" s="215" t="s">
        <v>1047</v>
      </c>
      <c r="H680" s="213">
        <f>IF(OR(EXACT('A3'!AH54,'A3'!AI54),EXACT('A3'!AK54,'A3'!AL54),AND('A3'!AI54="X",'A3'!AL54="X"),OR('A3'!AI54="M",'A3'!AL54="M")),"",SUM('A3'!AH54,'A3'!AK54))</f>
        <v>0</v>
      </c>
      <c r="I680" s="213" t="str">
        <f>IF(AND(AND('A3'!AI54="X",'A3'!AL54="X"),SUM('A3'!AH54,'A3'!AK54)=0,ISNUMBER('A3'!AN54)),"",IF(OR('A3'!AI54="M",'A3'!AL54="M"),"M",IF(AND('A3'!AI54='A3'!AL54,OR('A3'!AI54="X",'A3'!AI54="W",'A3'!AI54="Z")),UPPER('A3'!AI54),"")))</f>
        <v/>
      </c>
      <c r="J680" s="214" t="s">
        <v>860</v>
      </c>
      <c r="K680" s="213">
        <f>IF(AND(ISBLANK('A3'!AN54),$L$680&lt;&gt;"Z"),"",'A3'!AN54)</f>
        <v>0</v>
      </c>
      <c r="L680" s="213" t="str">
        <f>IF(ISBLANK('A3'!AO54),"",'A3'!AO54)</f>
        <v/>
      </c>
      <c r="M680" s="133" t="str">
        <f t="shared" si="17"/>
        <v>OK</v>
      </c>
      <c r="N680" s="134"/>
    </row>
    <row r="681" spans="1:14" x14ac:dyDescent="0.25">
      <c r="A681" s="210" t="s">
        <v>796</v>
      </c>
      <c r="B681" s="211" t="s">
        <v>2372</v>
      </c>
      <c r="C681" s="212" t="s">
        <v>168</v>
      </c>
      <c r="D681" s="215" t="s">
        <v>2373</v>
      </c>
      <c r="E681" s="212" t="s">
        <v>860</v>
      </c>
      <c r="F681" s="212" t="s">
        <v>168</v>
      </c>
      <c r="G681" s="215" t="s">
        <v>2374</v>
      </c>
      <c r="H681" s="213">
        <f>IF(OR(EXACT('A3'!AH55,'A3'!AI55),EXACT('A3'!AK55,'A3'!AL55),AND('A3'!AI55="X",'A3'!AL55="X"),OR('A3'!AI55="M",'A3'!AL55="M")),"",SUM('A3'!AH55,'A3'!AK55))</f>
        <v>0</v>
      </c>
      <c r="I681" s="213" t="str">
        <f>IF(AND(AND('A3'!AI55="X",'A3'!AL55="X"),SUM('A3'!AH55,'A3'!AK55)=0,ISNUMBER('A3'!AN55)),"",IF(OR('A3'!AI55="M",'A3'!AL55="M"),"M",IF(AND('A3'!AI55='A3'!AL55,OR('A3'!AI55="X",'A3'!AI55="W",'A3'!AI55="Z")),UPPER('A3'!AI55),"")))</f>
        <v/>
      </c>
      <c r="J681" s="214" t="s">
        <v>860</v>
      </c>
      <c r="K681" s="213">
        <f>IF(AND(ISBLANK('A3'!AN55),$L$681&lt;&gt;"Z"),"",'A3'!AN55)</f>
        <v>0</v>
      </c>
      <c r="L681" s="213" t="str">
        <f>IF(ISBLANK('A3'!AO55),"",'A3'!AO55)</f>
        <v/>
      </c>
      <c r="M681" s="133" t="str">
        <f t="shared" si="17"/>
        <v>OK</v>
      </c>
      <c r="N681" s="134"/>
    </row>
    <row r="682" spans="1:14" x14ac:dyDescent="0.25">
      <c r="A682" s="210" t="s">
        <v>796</v>
      </c>
      <c r="B682" s="211" t="s">
        <v>2375</v>
      </c>
      <c r="C682" s="212" t="s">
        <v>168</v>
      </c>
      <c r="D682" s="215" t="s">
        <v>2376</v>
      </c>
      <c r="E682" s="212" t="s">
        <v>860</v>
      </c>
      <c r="F682" s="212" t="s">
        <v>168</v>
      </c>
      <c r="G682" s="215" t="s">
        <v>2377</v>
      </c>
      <c r="H682" s="213">
        <f>IF(OR(EXACT('A3'!AH56,'A3'!AI56),EXACT('A3'!AK56,'A3'!AL56),AND('A3'!AI56="X",'A3'!AL56="X"),OR('A3'!AI56="M",'A3'!AL56="M")),"",SUM('A3'!AH56,'A3'!AK56))</f>
        <v>0</v>
      </c>
      <c r="I682" s="213" t="str">
        <f>IF(AND(AND('A3'!AI56="X",'A3'!AL56="X"),SUM('A3'!AH56,'A3'!AK56)=0,ISNUMBER('A3'!AN56)),"",IF(OR('A3'!AI56="M",'A3'!AL56="M"),"M",IF(AND('A3'!AI56='A3'!AL56,OR('A3'!AI56="X",'A3'!AI56="W",'A3'!AI56="Z")),UPPER('A3'!AI56),"")))</f>
        <v/>
      </c>
      <c r="J682" s="214" t="s">
        <v>860</v>
      </c>
      <c r="K682" s="213">
        <f>IF(AND(ISBLANK('A3'!AN56),$L$682&lt;&gt;"Z"),"",'A3'!AN56)</f>
        <v>0</v>
      </c>
      <c r="L682" s="213" t="str">
        <f>IF(ISBLANK('A3'!AO56),"",'A3'!AO56)</f>
        <v/>
      </c>
      <c r="M682" s="133" t="str">
        <f t="shared" si="17"/>
        <v>OK</v>
      </c>
      <c r="N682" s="134"/>
    </row>
    <row r="683" spans="1:14" x14ac:dyDescent="0.25">
      <c r="A683" s="210" t="s">
        <v>796</v>
      </c>
      <c r="B683" s="211" t="s">
        <v>2378</v>
      </c>
      <c r="C683" s="212" t="s">
        <v>168</v>
      </c>
      <c r="D683" s="215" t="s">
        <v>2379</v>
      </c>
      <c r="E683" s="212" t="s">
        <v>860</v>
      </c>
      <c r="F683" s="212" t="s">
        <v>168</v>
      </c>
      <c r="G683" s="215" t="s">
        <v>2380</v>
      </c>
      <c r="H683" s="213">
        <f>IF(OR(EXACT('A3'!AH57,'A3'!AI57),EXACT('A3'!AK57,'A3'!AL57),AND('A3'!AI57="X",'A3'!AL57="X"),OR('A3'!AI57="M",'A3'!AL57="M")),"",SUM('A3'!AH57,'A3'!AK57))</f>
        <v>0</v>
      </c>
      <c r="I683" s="213" t="str">
        <f>IF(AND(AND('A3'!AI57="X",'A3'!AL57="X"),SUM('A3'!AH57,'A3'!AK57)=0,ISNUMBER('A3'!AN57)),"",IF(OR('A3'!AI57="M",'A3'!AL57="M"),"M",IF(AND('A3'!AI57='A3'!AL57,OR('A3'!AI57="X",'A3'!AI57="W",'A3'!AI57="Z")),UPPER('A3'!AI57),"")))</f>
        <v/>
      </c>
      <c r="J683" s="214" t="s">
        <v>860</v>
      </c>
      <c r="K683" s="213">
        <f>IF(AND(ISBLANK('A3'!AN57),$L$683&lt;&gt;"Z"),"",'A3'!AN57)</f>
        <v>0</v>
      </c>
      <c r="L683" s="213" t="str">
        <f>IF(ISBLANK('A3'!AO57),"",'A3'!AO57)</f>
        <v/>
      </c>
      <c r="M683" s="133" t="str">
        <f t="shared" si="17"/>
        <v>OK</v>
      </c>
      <c r="N683" s="134"/>
    </row>
    <row r="684" spans="1:14" x14ac:dyDescent="0.25">
      <c r="A684" s="210" t="s">
        <v>796</v>
      </c>
      <c r="B684" s="211" t="s">
        <v>2381</v>
      </c>
      <c r="C684" s="212" t="s">
        <v>168</v>
      </c>
      <c r="D684" s="215" t="s">
        <v>2382</v>
      </c>
      <c r="E684" s="212" t="s">
        <v>860</v>
      </c>
      <c r="F684" s="212" t="s">
        <v>168</v>
      </c>
      <c r="G684" s="215" t="s">
        <v>2383</v>
      </c>
      <c r="H684" s="213">
        <f>IF(OR(EXACT('A3'!AH58,'A3'!AI58),EXACT('A3'!AK58,'A3'!AL58),AND('A3'!AI58="X",'A3'!AL58="X"),OR('A3'!AI58="M",'A3'!AL58="M")),"",SUM('A3'!AH58,'A3'!AK58))</f>
        <v>0</v>
      </c>
      <c r="I684" s="213" t="str">
        <f>IF(AND(AND('A3'!AI58="X",'A3'!AL58="X"),SUM('A3'!AH58,'A3'!AK58)=0,ISNUMBER('A3'!AN58)),"",IF(OR('A3'!AI58="M",'A3'!AL58="M"),"M",IF(AND('A3'!AI58='A3'!AL58,OR('A3'!AI58="X",'A3'!AI58="W",'A3'!AI58="Z")),UPPER('A3'!AI58),"")))</f>
        <v/>
      </c>
      <c r="J684" s="214" t="s">
        <v>860</v>
      </c>
      <c r="K684" s="213">
        <f>IF(AND(ISBLANK('A3'!AN58),$L$684&lt;&gt;"Z"),"",'A3'!AN58)</f>
        <v>0</v>
      </c>
      <c r="L684" s="213" t="str">
        <f>IF(ISBLANK('A3'!AO58),"",'A3'!AO58)</f>
        <v/>
      </c>
      <c r="M684" s="133" t="str">
        <f t="shared" si="17"/>
        <v>OK</v>
      </c>
      <c r="N684" s="134"/>
    </row>
    <row r="685" spans="1:14" x14ac:dyDescent="0.25">
      <c r="A685" s="210" t="s">
        <v>796</v>
      </c>
      <c r="B685" s="211" t="s">
        <v>2384</v>
      </c>
      <c r="C685" s="212" t="s">
        <v>168</v>
      </c>
      <c r="D685" s="215" t="s">
        <v>2385</v>
      </c>
      <c r="E685" s="212" t="s">
        <v>860</v>
      </c>
      <c r="F685" s="212" t="s">
        <v>168</v>
      </c>
      <c r="G685" s="215" t="s">
        <v>2386</v>
      </c>
      <c r="H685" s="213">
        <f>IF(OR(EXACT('A3'!AH59,'A3'!AI59),EXACT('A3'!AK59,'A3'!AL59),AND('A3'!AI59="X",'A3'!AL59="X"),OR('A3'!AI59="M",'A3'!AL59="M")),"",SUM('A3'!AH59,'A3'!AK59))</f>
        <v>0</v>
      </c>
      <c r="I685" s="213" t="str">
        <f>IF(AND(AND('A3'!AI59="X",'A3'!AL59="X"),SUM('A3'!AH59,'A3'!AK59)=0,ISNUMBER('A3'!AN59)),"",IF(OR('A3'!AI59="M",'A3'!AL59="M"),"M",IF(AND('A3'!AI59='A3'!AL59,OR('A3'!AI59="X",'A3'!AI59="W",'A3'!AI59="Z")),UPPER('A3'!AI59),"")))</f>
        <v/>
      </c>
      <c r="J685" s="214" t="s">
        <v>860</v>
      </c>
      <c r="K685" s="213">
        <f>IF(AND(ISBLANK('A3'!AN59),$L$685&lt;&gt;"Z"),"",'A3'!AN59)</f>
        <v>0</v>
      </c>
      <c r="L685" s="213" t="str">
        <f>IF(ISBLANK('A3'!AO59),"",'A3'!AO59)</f>
        <v/>
      </c>
      <c r="M685" s="133" t="str">
        <f t="shared" si="17"/>
        <v>OK</v>
      </c>
      <c r="N685" s="134"/>
    </row>
    <row r="686" spans="1:14" x14ac:dyDescent="0.25">
      <c r="A686" s="210" t="s">
        <v>796</v>
      </c>
      <c r="B686" s="211" t="s">
        <v>2387</v>
      </c>
      <c r="C686" s="212" t="s">
        <v>168</v>
      </c>
      <c r="D686" s="215" t="s">
        <v>2388</v>
      </c>
      <c r="E686" s="212" t="s">
        <v>860</v>
      </c>
      <c r="F686" s="212" t="s">
        <v>168</v>
      </c>
      <c r="G686" s="215" t="s">
        <v>2389</v>
      </c>
      <c r="H686" s="213">
        <f>IF(OR(EXACT('A3'!AH60,'A3'!AI60),EXACT('A3'!AK60,'A3'!AL60),AND('A3'!AI60="X",'A3'!AL60="X"),OR('A3'!AI60="M",'A3'!AL60="M")),"",SUM('A3'!AH60,'A3'!AK60))</f>
        <v>0</v>
      </c>
      <c r="I686" s="213" t="str">
        <f>IF(AND(AND('A3'!AI60="X",'A3'!AL60="X"),SUM('A3'!AH60,'A3'!AK60)=0,ISNUMBER('A3'!AN60)),"",IF(OR('A3'!AI60="M",'A3'!AL60="M"),"M",IF(AND('A3'!AI60='A3'!AL60,OR('A3'!AI60="X",'A3'!AI60="W",'A3'!AI60="Z")),UPPER('A3'!AI60),"")))</f>
        <v/>
      </c>
      <c r="J686" s="214" t="s">
        <v>860</v>
      </c>
      <c r="K686" s="213">
        <f>IF(AND(ISBLANK('A3'!AN60),$L$686&lt;&gt;"Z"),"",'A3'!AN60)</f>
        <v>0</v>
      </c>
      <c r="L686" s="213" t="str">
        <f>IF(ISBLANK('A3'!AO60),"",'A3'!AO60)</f>
        <v/>
      </c>
      <c r="M686" s="133" t="str">
        <f t="shared" si="17"/>
        <v>OK</v>
      </c>
      <c r="N686" s="134"/>
    </row>
    <row r="687" spans="1:14" x14ac:dyDescent="0.25">
      <c r="A687" s="210" t="s">
        <v>796</v>
      </c>
      <c r="B687" s="211" t="s">
        <v>2390</v>
      </c>
      <c r="C687" s="212" t="s">
        <v>168</v>
      </c>
      <c r="D687" s="215" t="s">
        <v>2391</v>
      </c>
      <c r="E687" s="212" t="s">
        <v>860</v>
      </c>
      <c r="F687" s="212" t="s">
        <v>168</v>
      </c>
      <c r="G687" s="215" t="s">
        <v>2392</v>
      </c>
      <c r="H687" s="213">
        <f>IF(OR(EXACT('A3'!AH61,'A3'!AI61),EXACT('A3'!AK61,'A3'!AL61),AND('A3'!AI61="X",'A3'!AL61="X"),OR('A3'!AI61="M",'A3'!AL61="M")),"",SUM('A3'!AH61,'A3'!AK61))</f>
        <v>0</v>
      </c>
      <c r="I687" s="213" t="str">
        <f>IF(AND(AND('A3'!AI61="X",'A3'!AL61="X"),SUM('A3'!AH61,'A3'!AK61)=0,ISNUMBER('A3'!AN61)),"",IF(OR('A3'!AI61="M",'A3'!AL61="M"),"M",IF(AND('A3'!AI61='A3'!AL61,OR('A3'!AI61="X",'A3'!AI61="W",'A3'!AI61="Z")),UPPER('A3'!AI61),"")))</f>
        <v/>
      </c>
      <c r="J687" s="214" t="s">
        <v>860</v>
      </c>
      <c r="K687" s="213">
        <f>IF(AND(ISBLANK('A3'!AN61),$L$687&lt;&gt;"Z"),"",'A3'!AN61)</f>
        <v>0</v>
      </c>
      <c r="L687" s="213" t="str">
        <f>IF(ISBLANK('A3'!AO61),"",'A3'!AO61)</f>
        <v/>
      </c>
      <c r="M687" s="133" t="str">
        <f t="shared" si="17"/>
        <v>OK</v>
      </c>
      <c r="N687" s="134"/>
    </row>
    <row r="688" spans="1:14" x14ac:dyDescent="0.25">
      <c r="A688" s="210" t="s">
        <v>796</v>
      </c>
      <c r="B688" s="211" t="s">
        <v>2393</v>
      </c>
      <c r="C688" s="212" t="s">
        <v>168</v>
      </c>
      <c r="D688" s="215" t="s">
        <v>2394</v>
      </c>
      <c r="E688" s="212" t="s">
        <v>860</v>
      </c>
      <c r="F688" s="212" t="s">
        <v>168</v>
      </c>
      <c r="G688" s="215" t="s">
        <v>2395</v>
      </c>
      <c r="H688" s="213">
        <f>IF(OR(EXACT('A3'!AH62,'A3'!AI62),EXACT('A3'!AK62,'A3'!AL62),AND('A3'!AI62="X",'A3'!AL62="X"),OR('A3'!AI62="M",'A3'!AL62="M")),"",SUM('A3'!AH62,'A3'!AK62))</f>
        <v>0</v>
      </c>
      <c r="I688" s="213" t="str">
        <f>IF(AND(AND('A3'!AI62="X",'A3'!AL62="X"),SUM('A3'!AH62,'A3'!AK62)=0,ISNUMBER('A3'!AN62)),"",IF(OR('A3'!AI62="M",'A3'!AL62="M"),"M",IF(AND('A3'!AI62='A3'!AL62,OR('A3'!AI62="X",'A3'!AI62="W",'A3'!AI62="Z")),UPPER('A3'!AI62),"")))</f>
        <v/>
      </c>
      <c r="J688" s="214" t="s">
        <v>860</v>
      </c>
      <c r="K688" s="213">
        <f>IF(AND(ISBLANK('A3'!AN62),$L$688&lt;&gt;"Z"),"",'A3'!AN62)</f>
        <v>0</v>
      </c>
      <c r="L688" s="213" t="str">
        <f>IF(ISBLANK('A3'!AO62),"",'A3'!AO62)</f>
        <v/>
      </c>
      <c r="M688" s="133" t="str">
        <f t="shared" si="17"/>
        <v>OK</v>
      </c>
      <c r="N688" s="134"/>
    </row>
    <row r="689" spans="1:14" x14ac:dyDescent="0.25">
      <c r="A689" s="210" t="s">
        <v>796</v>
      </c>
      <c r="B689" s="211" t="s">
        <v>2396</v>
      </c>
      <c r="C689" s="212" t="s">
        <v>168</v>
      </c>
      <c r="D689" s="215" t="s">
        <v>2397</v>
      </c>
      <c r="E689" s="212" t="s">
        <v>860</v>
      </c>
      <c r="F689" s="212" t="s">
        <v>168</v>
      </c>
      <c r="G689" s="215" t="s">
        <v>2398</v>
      </c>
      <c r="H689" s="213">
        <f>IF(OR(EXACT('A3'!AH63,'A3'!AI63),EXACT('A3'!AK63,'A3'!AL63),AND('A3'!AI63="X",'A3'!AL63="X"),OR('A3'!AI63="M",'A3'!AL63="M")),"",SUM('A3'!AH63,'A3'!AK63))</f>
        <v>0</v>
      </c>
      <c r="I689" s="213" t="str">
        <f>IF(AND(AND('A3'!AI63="X",'A3'!AL63="X"),SUM('A3'!AH63,'A3'!AK63)=0,ISNUMBER('A3'!AN63)),"",IF(OR('A3'!AI63="M",'A3'!AL63="M"),"M",IF(AND('A3'!AI63='A3'!AL63,OR('A3'!AI63="X",'A3'!AI63="W",'A3'!AI63="Z")),UPPER('A3'!AI63),"")))</f>
        <v/>
      </c>
      <c r="J689" s="214" t="s">
        <v>860</v>
      </c>
      <c r="K689" s="213">
        <f>IF(AND(ISBLANK('A3'!AN63),$L$689&lt;&gt;"Z"),"",'A3'!AN63)</f>
        <v>0</v>
      </c>
      <c r="L689" s="213" t="str">
        <f>IF(ISBLANK('A3'!AO63),"",'A3'!AO63)</f>
        <v/>
      </c>
      <c r="M689" s="133" t="str">
        <f t="shared" si="17"/>
        <v>OK</v>
      </c>
      <c r="N689" s="134"/>
    </row>
    <row r="690" spans="1:14" x14ac:dyDescent="0.25">
      <c r="A690" s="210" t="s">
        <v>796</v>
      </c>
      <c r="B690" s="211" t="s">
        <v>2399</v>
      </c>
      <c r="C690" s="212" t="s">
        <v>168</v>
      </c>
      <c r="D690" s="215" t="s">
        <v>2400</v>
      </c>
      <c r="E690" s="212" t="s">
        <v>860</v>
      </c>
      <c r="F690" s="212" t="s">
        <v>168</v>
      </c>
      <c r="G690" s="215" t="s">
        <v>2401</v>
      </c>
      <c r="H690" s="213">
        <f>IF(OR(EXACT('A3'!AH64,'A3'!AI64),EXACT('A3'!AK64,'A3'!AL64),AND('A3'!AI64="X",'A3'!AL64="X"),OR('A3'!AI64="M",'A3'!AL64="M")),"",SUM('A3'!AH64,'A3'!AK64))</f>
        <v>0</v>
      </c>
      <c r="I690" s="213" t="str">
        <f>IF(AND(AND('A3'!AI64="X",'A3'!AL64="X"),SUM('A3'!AH64,'A3'!AK64)=0,ISNUMBER('A3'!AN64)),"",IF(OR('A3'!AI64="M",'A3'!AL64="M"),"M",IF(AND('A3'!AI64='A3'!AL64,OR('A3'!AI64="X",'A3'!AI64="W",'A3'!AI64="Z")),UPPER('A3'!AI64),"")))</f>
        <v/>
      </c>
      <c r="J690" s="214" t="s">
        <v>860</v>
      </c>
      <c r="K690" s="213">
        <f>IF(AND(ISBLANK('A3'!AN64),$L$690&lt;&gt;"Z"),"",'A3'!AN64)</f>
        <v>0</v>
      </c>
      <c r="L690" s="213" t="str">
        <f>IF(ISBLANK('A3'!AO64),"",'A3'!AO64)</f>
        <v/>
      </c>
      <c r="M690" s="133" t="str">
        <f t="shared" si="17"/>
        <v>OK</v>
      </c>
      <c r="N690" s="134"/>
    </row>
    <row r="691" spans="1:14" x14ac:dyDescent="0.25">
      <c r="A691" s="210" t="s">
        <v>796</v>
      </c>
      <c r="B691" s="211" t="s">
        <v>2402</v>
      </c>
      <c r="C691" s="212" t="s">
        <v>168</v>
      </c>
      <c r="D691" s="215" t="s">
        <v>2403</v>
      </c>
      <c r="E691" s="212" t="s">
        <v>860</v>
      </c>
      <c r="F691" s="212" t="s">
        <v>168</v>
      </c>
      <c r="G691" s="215" t="s">
        <v>975</v>
      </c>
      <c r="H691" s="213">
        <f>IF(OR(EXACT('A3'!AH65,'A3'!AI65),EXACT('A3'!AK65,'A3'!AL65),AND('A3'!AI65="X",'A3'!AL65="X"),OR('A3'!AI65="M",'A3'!AL65="M")),"",SUM('A3'!AH65,'A3'!AK65))</f>
        <v>0</v>
      </c>
      <c r="I691" s="213" t="str">
        <f>IF(AND(AND('A3'!AI65="X",'A3'!AL65="X"),SUM('A3'!AH65,'A3'!AK65)=0,ISNUMBER('A3'!AN65)),"",IF(OR('A3'!AI65="M",'A3'!AL65="M"),"M",IF(AND('A3'!AI65='A3'!AL65,OR('A3'!AI65="X",'A3'!AI65="W",'A3'!AI65="Z")),UPPER('A3'!AI65),"")))</f>
        <v/>
      </c>
      <c r="J691" s="214" t="s">
        <v>860</v>
      </c>
      <c r="K691" s="213">
        <f>IF(AND(ISBLANK('A3'!AN65),$L$691&lt;&gt;"Z"),"",'A3'!AN65)</f>
        <v>0</v>
      </c>
      <c r="L691" s="213" t="str">
        <f>IF(ISBLANK('A3'!AO65),"",'A3'!AO65)</f>
        <v/>
      </c>
      <c r="M691" s="133" t="str">
        <f t="shared" si="17"/>
        <v>OK</v>
      </c>
      <c r="N691" s="134"/>
    </row>
    <row r="692" spans="1:14" x14ac:dyDescent="0.25">
      <c r="A692" s="210" t="s">
        <v>796</v>
      </c>
      <c r="B692" s="211" t="s">
        <v>2404</v>
      </c>
      <c r="C692" s="212" t="s">
        <v>168</v>
      </c>
      <c r="D692" s="215" t="s">
        <v>2405</v>
      </c>
      <c r="E692" s="212" t="s">
        <v>860</v>
      </c>
      <c r="F692" s="212" t="s">
        <v>168</v>
      </c>
      <c r="G692" s="215" t="s">
        <v>974</v>
      </c>
      <c r="H692" s="213">
        <f>IF(OR(EXACT('A3'!AH66,'A3'!AI66),EXACT('A3'!AK66,'A3'!AL66),AND('A3'!AI66="X",'A3'!AL66="X"),OR('A3'!AI66="M",'A3'!AL66="M")),"",SUM('A3'!AH66,'A3'!AK66))</f>
        <v>0</v>
      </c>
      <c r="I692" s="213" t="str">
        <f>IF(AND(AND('A3'!AI66="X",'A3'!AL66="X"),SUM('A3'!AH66,'A3'!AK66)=0,ISNUMBER('A3'!AN66)),"",IF(OR('A3'!AI66="M",'A3'!AL66="M"),"M",IF(AND('A3'!AI66='A3'!AL66,OR('A3'!AI66="X",'A3'!AI66="W",'A3'!AI66="Z")),UPPER('A3'!AI66),"")))</f>
        <v/>
      </c>
      <c r="J692" s="214" t="s">
        <v>860</v>
      </c>
      <c r="K692" s="213">
        <f>IF(AND(ISBLANK('A3'!AN66),$L$692&lt;&gt;"Z"),"",'A3'!AN66)</f>
        <v>0</v>
      </c>
      <c r="L692" s="213" t="str">
        <f>IF(ISBLANK('A3'!AO66),"",'A3'!AO66)</f>
        <v/>
      </c>
      <c r="M692" s="133" t="str">
        <f t="shared" si="17"/>
        <v>OK</v>
      </c>
      <c r="N692" s="134"/>
    </row>
    <row r="693" spans="1:14" x14ac:dyDescent="0.25">
      <c r="A693" s="210" t="s">
        <v>796</v>
      </c>
      <c r="B693" s="211" t="s">
        <v>2406</v>
      </c>
      <c r="C693" s="212" t="s">
        <v>168</v>
      </c>
      <c r="D693" s="215" t="s">
        <v>2407</v>
      </c>
      <c r="E693" s="212" t="s">
        <v>860</v>
      </c>
      <c r="F693" s="212" t="s">
        <v>168</v>
      </c>
      <c r="G693" s="215" t="s">
        <v>2408</v>
      </c>
      <c r="H693" s="213">
        <f>IF(OR(EXACT('A3'!AH67,'A3'!AI67),EXACT('A3'!AK67,'A3'!AL67),AND('A3'!AI67="X",'A3'!AL67="X"),OR('A3'!AI67="M",'A3'!AL67="M")),"",SUM('A3'!AH67,'A3'!AK67))</f>
        <v>0</v>
      </c>
      <c r="I693" s="213" t="str">
        <f>IF(AND(AND('A3'!AI67="X",'A3'!AL67="X"),SUM('A3'!AH67,'A3'!AK67)=0,ISNUMBER('A3'!AN67)),"",IF(OR('A3'!AI67="M",'A3'!AL67="M"),"M",IF(AND('A3'!AI67='A3'!AL67,OR('A3'!AI67="X",'A3'!AI67="W",'A3'!AI67="Z")),UPPER('A3'!AI67),"")))</f>
        <v/>
      </c>
      <c r="J693" s="214" t="s">
        <v>860</v>
      </c>
      <c r="K693" s="213">
        <f>IF(AND(ISBLANK('A3'!AN67),$L$693&lt;&gt;"Z"),"",'A3'!AN67)</f>
        <v>0</v>
      </c>
      <c r="L693" s="213" t="str">
        <f>IF(ISBLANK('A3'!AO67),"",'A3'!AO67)</f>
        <v/>
      </c>
      <c r="M693" s="133" t="str">
        <f t="shared" si="17"/>
        <v>OK</v>
      </c>
      <c r="N693" s="134"/>
    </row>
    <row r="694" spans="1:14" x14ac:dyDescent="0.25">
      <c r="A694" s="210" t="s">
        <v>796</v>
      </c>
      <c r="B694" s="211" t="s">
        <v>2409</v>
      </c>
      <c r="C694" s="212" t="s">
        <v>168</v>
      </c>
      <c r="D694" s="215" t="s">
        <v>2410</v>
      </c>
      <c r="E694" s="212" t="s">
        <v>860</v>
      </c>
      <c r="F694" s="212" t="s">
        <v>168</v>
      </c>
      <c r="G694" s="215" t="s">
        <v>2411</v>
      </c>
      <c r="H694" s="213">
        <f>IF(OR(EXACT('A3'!AH68,'A3'!AI68),EXACT('A3'!AK68,'A3'!AL68),AND('A3'!AI68="X",'A3'!AL68="X"),OR('A3'!AI68="M",'A3'!AL68="M")),"",SUM('A3'!AH68,'A3'!AK68))</f>
        <v>0</v>
      </c>
      <c r="I694" s="213" t="str">
        <f>IF(AND(AND('A3'!AI68="X",'A3'!AL68="X"),SUM('A3'!AH68,'A3'!AK68)=0,ISNUMBER('A3'!AN68)),"",IF(OR('A3'!AI68="M",'A3'!AL68="M"),"M",IF(AND('A3'!AI68='A3'!AL68,OR('A3'!AI68="X",'A3'!AI68="W",'A3'!AI68="Z")),UPPER('A3'!AI68),"")))</f>
        <v/>
      </c>
      <c r="J694" s="214" t="s">
        <v>860</v>
      </c>
      <c r="K694" s="213">
        <f>IF(AND(ISBLANK('A3'!AN68),$L$694&lt;&gt;"Z"),"",'A3'!AN68)</f>
        <v>0</v>
      </c>
      <c r="L694" s="213" t="str">
        <f>IF(ISBLANK('A3'!AO68),"",'A3'!AO68)</f>
        <v/>
      </c>
      <c r="M694" s="133" t="str">
        <f t="shared" si="17"/>
        <v>OK</v>
      </c>
      <c r="N694" s="134"/>
    </row>
    <row r="695" spans="1:14" x14ac:dyDescent="0.25">
      <c r="A695" s="210" t="s">
        <v>796</v>
      </c>
      <c r="B695" s="211" t="s">
        <v>2412</v>
      </c>
      <c r="C695" s="212" t="s">
        <v>168</v>
      </c>
      <c r="D695" s="215" t="s">
        <v>2413</v>
      </c>
      <c r="E695" s="212" t="s">
        <v>860</v>
      </c>
      <c r="F695" s="212" t="s">
        <v>168</v>
      </c>
      <c r="G695" s="215" t="s">
        <v>2414</v>
      </c>
      <c r="H695" s="213">
        <f>IF(OR(EXACT('A3'!AH69,'A3'!AI69),EXACT('A3'!AK69,'A3'!AL69),AND('A3'!AI69="X",'A3'!AL69="X"),OR('A3'!AI69="M",'A3'!AL69="M")),"",SUM('A3'!AH69,'A3'!AK69))</f>
        <v>0</v>
      </c>
      <c r="I695" s="213" t="str">
        <f>IF(AND(AND('A3'!AI69="X",'A3'!AL69="X"),SUM('A3'!AH69,'A3'!AK69)=0,ISNUMBER('A3'!AN69)),"",IF(OR('A3'!AI69="M",'A3'!AL69="M"),"M",IF(AND('A3'!AI69='A3'!AL69,OR('A3'!AI69="X",'A3'!AI69="W",'A3'!AI69="Z")),UPPER('A3'!AI69),"")))</f>
        <v/>
      </c>
      <c r="J695" s="214" t="s">
        <v>860</v>
      </c>
      <c r="K695" s="213">
        <f>IF(AND(ISBLANK('A3'!AN69),$L$695&lt;&gt;"Z"),"",'A3'!AN69)</f>
        <v>0</v>
      </c>
      <c r="L695" s="213" t="str">
        <f>IF(ISBLANK('A3'!AO69),"",'A3'!AO69)</f>
        <v/>
      </c>
      <c r="M695" s="133" t="str">
        <f t="shared" si="17"/>
        <v>OK</v>
      </c>
      <c r="N695" s="134"/>
    </row>
    <row r="696" spans="1:14" x14ac:dyDescent="0.25">
      <c r="A696" s="210" t="s">
        <v>796</v>
      </c>
      <c r="B696" s="211" t="s">
        <v>2415</v>
      </c>
      <c r="C696" s="212" t="s">
        <v>168</v>
      </c>
      <c r="D696" s="215" t="s">
        <v>2416</v>
      </c>
      <c r="E696" s="212" t="s">
        <v>860</v>
      </c>
      <c r="F696" s="212" t="s">
        <v>168</v>
      </c>
      <c r="G696" s="215" t="s">
        <v>826</v>
      </c>
      <c r="H696" s="213">
        <f>IF(OR(SUMPRODUCT(--('A3'!AN43:'A3'!AN69=""),--('A3'!AO43:'A3'!AO69=""))&gt;0,COUNTIF('A3'!AO43:'A3'!AO69,"M")&gt;0,COUNTIF('A3'!AO43:'A3'!AO69,"X")=27),"",SUM('A3'!AN43:'A3'!AN69))</f>
        <v>0</v>
      </c>
      <c r="I696" s="213" t="str">
        <f>IF(AND(COUNTIF('A3'!AO43:'A3'!AO69,"X")=27,SUM('A3'!AN43:'A3'!AN69)=0,ISNUMBER('A3'!AN70)),"",IF(COUNTIF('A3'!AO43:'A3'!AO69,"M")&gt;0,"M",IF(AND(COUNTIF('A3'!AO43:'A3'!AO69,'A3'!AO43)=27,OR('A3'!AO43="X",'A3'!AO43="W",'A3'!AO43="Z")),UPPER('A3'!AO43),"")))</f>
        <v/>
      </c>
      <c r="J696" s="214" t="s">
        <v>860</v>
      </c>
      <c r="K696" s="213">
        <f>IF(AND(ISBLANK('A3'!AN70),$L$696&lt;&gt;"Z"),"",'A3'!AN70)</f>
        <v>0</v>
      </c>
      <c r="L696" s="213" t="str">
        <f>IF(ISBLANK('A3'!AO70),"",'A3'!AO70)</f>
        <v/>
      </c>
      <c r="M696" s="133" t="str">
        <f t="shared" si="17"/>
        <v>OK</v>
      </c>
      <c r="N696" s="134"/>
    </row>
    <row r="697" spans="1:14" x14ac:dyDescent="0.25">
      <c r="A697" s="210" t="s">
        <v>796</v>
      </c>
      <c r="B697" s="211" t="s">
        <v>2417</v>
      </c>
      <c r="C697" s="212" t="s">
        <v>168</v>
      </c>
      <c r="D697" s="215" t="s">
        <v>2418</v>
      </c>
      <c r="E697" s="212" t="s">
        <v>860</v>
      </c>
      <c r="F697" s="212" t="s">
        <v>168</v>
      </c>
      <c r="G697" s="215" t="s">
        <v>2419</v>
      </c>
      <c r="H697" s="213">
        <f>IF(OR(AND('A3'!AN14="",'A3'!AO14=""),AND('A3'!AN43="",'A3'!AO43=""),AND('A3'!AO14="X",'A3'!AO43="X"),OR('A3'!AO14="M",'A3'!AO43="M")),"",SUM('A3'!AN14,'A3'!AN43))</f>
        <v>0</v>
      </c>
      <c r="I697" s="213" t="str">
        <f>IF(AND(AND('A3'!AO14="X",'A3'!AO43="X"),SUM('A3'!AN14,'A3'!AN43)=0,ISNUMBER('A3'!AN72)),"",IF(OR('A3'!AO14="M",'A3'!AO43="M"),"M",IF(AND('A3'!AO14='A3'!AO43,OR('A3'!AO14="X",'A3'!AO14="W",'A3'!AO14="Z")),UPPER('A3'!AO14),"")))</f>
        <v/>
      </c>
      <c r="J697" s="214" t="s">
        <v>860</v>
      </c>
      <c r="K697" s="213">
        <f>IF(AND(ISBLANK('A3'!AN72),$L$697&lt;&gt;"Z"),"",'A3'!AN72)</f>
        <v>0</v>
      </c>
      <c r="L697" s="213" t="str">
        <f>IF(ISBLANK('A3'!AO72),"",'A3'!AO72)</f>
        <v/>
      </c>
      <c r="M697" s="133" t="str">
        <f t="shared" si="17"/>
        <v>OK</v>
      </c>
      <c r="N697" s="134"/>
    </row>
    <row r="698" spans="1:14" x14ac:dyDescent="0.25">
      <c r="A698" s="210" t="s">
        <v>796</v>
      </c>
      <c r="B698" s="211" t="s">
        <v>2420</v>
      </c>
      <c r="C698" s="212" t="s">
        <v>168</v>
      </c>
      <c r="D698" s="215" t="s">
        <v>2421</v>
      </c>
      <c r="E698" s="212" t="s">
        <v>860</v>
      </c>
      <c r="F698" s="212" t="s">
        <v>168</v>
      </c>
      <c r="G698" s="215" t="s">
        <v>2422</v>
      </c>
      <c r="H698" s="213">
        <f>IF(OR(AND('A3'!AN15="",'A3'!AO15=""),AND('A3'!AN44="",'A3'!AO44=""),AND('A3'!AO15="X",'A3'!AO44="X"),OR('A3'!AO15="M",'A3'!AO44="M")),"",SUM('A3'!AN15,'A3'!AN44))</f>
        <v>0</v>
      </c>
      <c r="I698" s="213" t="str">
        <f>IF(AND(AND('A3'!AO15="X",'A3'!AO44="X"),SUM('A3'!AN15,'A3'!AN44)=0,ISNUMBER('A3'!AN73)),"",IF(OR('A3'!AO15="M",'A3'!AO44="M"),"M",IF(AND('A3'!AO15='A3'!AO44,OR('A3'!AO15="X",'A3'!AO15="W",'A3'!AO15="Z")),UPPER('A3'!AO15),"")))</f>
        <v/>
      </c>
      <c r="J698" s="214" t="s">
        <v>860</v>
      </c>
      <c r="K698" s="213">
        <f>IF(AND(ISBLANK('A3'!AN73),$L$698&lt;&gt;"Z"),"",'A3'!AN73)</f>
        <v>0</v>
      </c>
      <c r="L698" s="213" t="str">
        <f>IF(ISBLANK('A3'!AO73),"",'A3'!AO73)</f>
        <v/>
      </c>
      <c r="M698" s="133" t="str">
        <f t="shared" si="17"/>
        <v>OK</v>
      </c>
      <c r="N698" s="134"/>
    </row>
    <row r="699" spans="1:14" x14ac:dyDescent="0.25">
      <c r="A699" s="210" t="s">
        <v>796</v>
      </c>
      <c r="B699" s="211" t="s">
        <v>2423</v>
      </c>
      <c r="C699" s="212" t="s">
        <v>168</v>
      </c>
      <c r="D699" s="215" t="s">
        <v>2424</v>
      </c>
      <c r="E699" s="212" t="s">
        <v>860</v>
      </c>
      <c r="F699" s="212" t="s">
        <v>168</v>
      </c>
      <c r="G699" s="215" t="s">
        <v>1071</v>
      </c>
      <c r="H699" s="213">
        <f>IF(OR(AND('A3'!AN16="",'A3'!AO16=""),AND('A3'!AN45="",'A3'!AO45=""),AND('A3'!AO16="X",'A3'!AO45="X"),OR('A3'!AO16="M",'A3'!AO45="M")),"",SUM('A3'!AN16,'A3'!AN45))</f>
        <v>0</v>
      </c>
      <c r="I699" s="213" t="str">
        <f>IF(AND(AND('A3'!AO16="X",'A3'!AO45="X"),SUM('A3'!AN16,'A3'!AN45)=0,ISNUMBER('A3'!AN74)),"",IF(OR('A3'!AO16="M",'A3'!AO45="M"),"M",IF(AND('A3'!AO16='A3'!AO45,OR('A3'!AO16="X",'A3'!AO16="W",'A3'!AO16="Z")),UPPER('A3'!AO16),"")))</f>
        <v/>
      </c>
      <c r="J699" s="214" t="s">
        <v>860</v>
      </c>
      <c r="K699" s="213">
        <f>IF(AND(ISBLANK('A3'!AN74),$L$699&lt;&gt;"Z"),"",'A3'!AN74)</f>
        <v>0</v>
      </c>
      <c r="L699" s="213" t="str">
        <f>IF(ISBLANK('A3'!AO74),"",'A3'!AO74)</f>
        <v/>
      </c>
      <c r="M699" s="133" t="str">
        <f t="shared" si="17"/>
        <v>OK</v>
      </c>
      <c r="N699" s="134"/>
    </row>
    <row r="700" spans="1:14" x14ac:dyDescent="0.25">
      <c r="A700" s="210" t="s">
        <v>796</v>
      </c>
      <c r="B700" s="211" t="s">
        <v>2425</v>
      </c>
      <c r="C700" s="212" t="s">
        <v>168</v>
      </c>
      <c r="D700" s="215" t="s">
        <v>2426</v>
      </c>
      <c r="E700" s="212" t="s">
        <v>860</v>
      </c>
      <c r="F700" s="212" t="s">
        <v>168</v>
      </c>
      <c r="G700" s="215" t="s">
        <v>1070</v>
      </c>
      <c r="H700" s="213">
        <f>IF(OR(AND('A3'!AN17="",'A3'!AO17=""),AND('A3'!AN46="",'A3'!AO46=""),AND('A3'!AO17="X",'A3'!AO46="X"),OR('A3'!AO17="M",'A3'!AO46="M")),"",SUM('A3'!AN17,'A3'!AN46))</f>
        <v>0</v>
      </c>
      <c r="I700" s="213" t="str">
        <f>IF(AND(AND('A3'!AO17="X",'A3'!AO46="X"),SUM('A3'!AN17,'A3'!AN46)=0,ISNUMBER('A3'!AN75)),"",IF(OR('A3'!AO17="M",'A3'!AO46="M"),"M",IF(AND('A3'!AO17='A3'!AO46,OR('A3'!AO17="X",'A3'!AO17="W",'A3'!AO17="Z")),UPPER('A3'!AO17),"")))</f>
        <v/>
      </c>
      <c r="J700" s="214" t="s">
        <v>860</v>
      </c>
      <c r="K700" s="213">
        <f>IF(AND(ISBLANK('A3'!AN75),$L$700&lt;&gt;"Z"),"",'A3'!AN75)</f>
        <v>0</v>
      </c>
      <c r="L700" s="213" t="str">
        <f>IF(ISBLANK('A3'!AO75),"",'A3'!AO75)</f>
        <v/>
      </c>
      <c r="M700" s="133" t="str">
        <f t="shared" si="17"/>
        <v>OK</v>
      </c>
      <c r="N700" s="134"/>
    </row>
    <row r="701" spans="1:14" x14ac:dyDescent="0.25">
      <c r="A701" s="210" t="s">
        <v>796</v>
      </c>
      <c r="B701" s="211" t="s">
        <v>2427</v>
      </c>
      <c r="C701" s="212" t="s">
        <v>168</v>
      </c>
      <c r="D701" s="215" t="s">
        <v>2428</v>
      </c>
      <c r="E701" s="212" t="s">
        <v>860</v>
      </c>
      <c r="F701" s="212" t="s">
        <v>168</v>
      </c>
      <c r="G701" s="215" t="s">
        <v>2429</v>
      </c>
      <c r="H701" s="213">
        <f>IF(OR(AND('A3'!AN18="",'A3'!AO18=""),AND('A3'!AN47="",'A3'!AO47=""),AND('A3'!AO18="X",'A3'!AO47="X"),OR('A3'!AO18="M",'A3'!AO47="M")),"",SUM('A3'!AN18,'A3'!AN47))</f>
        <v>0</v>
      </c>
      <c r="I701" s="213" t="str">
        <f>IF(AND(AND('A3'!AO18="X",'A3'!AO47="X"),SUM('A3'!AN18,'A3'!AN47)=0,ISNUMBER('A3'!AN76)),"",IF(OR('A3'!AO18="M",'A3'!AO47="M"),"M",IF(AND('A3'!AO18='A3'!AO47,OR('A3'!AO18="X",'A3'!AO18="W",'A3'!AO18="Z")),UPPER('A3'!AO18),"")))</f>
        <v/>
      </c>
      <c r="J701" s="214" t="s">
        <v>860</v>
      </c>
      <c r="K701" s="213">
        <f>IF(AND(ISBLANK('A3'!AN76),$L$701&lt;&gt;"Z"),"",'A3'!AN76)</f>
        <v>0</v>
      </c>
      <c r="L701" s="213" t="str">
        <f>IF(ISBLANK('A3'!AO76),"",'A3'!AO76)</f>
        <v/>
      </c>
      <c r="M701" s="133" t="str">
        <f t="shared" si="17"/>
        <v>OK</v>
      </c>
      <c r="N701" s="134"/>
    </row>
    <row r="702" spans="1:14" x14ac:dyDescent="0.25">
      <c r="A702" s="210" t="s">
        <v>796</v>
      </c>
      <c r="B702" s="211" t="s">
        <v>2430</v>
      </c>
      <c r="C702" s="212" t="s">
        <v>168</v>
      </c>
      <c r="D702" s="215" t="s">
        <v>2431</v>
      </c>
      <c r="E702" s="212" t="s">
        <v>860</v>
      </c>
      <c r="F702" s="212" t="s">
        <v>168</v>
      </c>
      <c r="G702" s="215" t="s">
        <v>2432</v>
      </c>
      <c r="H702" s="213">
        <f>IF(OR(AND('A3'!AN19="",'A3'!AO19=""),AND('A3'!AN48="",'A3'!AO48=""),AND('A3'!AO19="X",'A3'!AO48="X"),OR('A3'!AO19="M",'A3'!AO48="M")),"",SUM('A3'!AN19,'A3'!AN48))</f>
        <v>0</v>
      </c>
      <c r="I702" s="213" t="str">
        <f>IF(AND(AND('A3'!AO19="X",'A3'!AO48="X"),SUM('A3'!AN19,'A3'!AN48)=0,ISNUMBER('A3'!AN77)),"",IF(OR('A3'!AO19="M",'A3'!AO48="M"),"M",IF(AND('A3'!AO19='A3'!AO48,OR('A3'!AO19="X",'A3'!AO19="W",'A3'!AO19="Z")),UPPER('A3'!AO19),"")))</f>
        <v/>
      </c>
      <c r="J702" s="214" t="s">
        <v>860</v>
      </c>
      <c r="K702" s="213">
        <f>IF(AND(ISBLANK('A3'!AN77),$L$702&lt;&gt;"Z"),"",'A3'!AN77)</f>
        <v>0</v>
      </c>
      <c r="L702" s="213" t="str">
        <f>IF(ISBLANK('A3'!AO77),"",'A3'!AO77)</f>
        <v/>
      </c>
      <c r="M702" s="133" t="str">
        <f t="shared" si="17"/>
        <v>OK</v>
      </c>
      <c r="N702" s="134"/>
    </row>
    <row r="703" spans="1:14" x14ac:dyDescent="0.25">
      <c r="A703" s="210" t="s">
        <v>796</v>
      </c>
      <c r="B703" s="211" t="s">
        <v>2433</v>
      </c>
      <c r="C703" s="212" t="s">
        <v>168</v>
      </c>
      <c r="D703" s="215" t="s">
        <v>2434</v>
      </c>
      <c r="E703" s="212" t="s">
        <v>860</v>
      </c>
      <c r="F703" s="212" t="s">
        <v>168</v>
      </c>
      <c r="G703" s="215" t="s">
        <v>2435</v>
      </c>
      <c r="H703" s="213">
        <f>IF(OR(AND('A3'!AN20="",'A3'!AO20=""),AND('A3'!AN49="",'A3'!AO49=""),AND('A3'!AO20="X",'A3'!AO49="X"),OR('A3'!AO20="M",'A3'!AO49="M")),"",SUM('A3'!AN20,'A3'!AN49))</f>
        <v>0</v>
      </c>
      <c r="I703" s="213" t="str">
        <f>IF(AND(AND('A3'!AO20="X",'A3'!AO49="X"),SUM('A3'!AN20,'A3'!AN49)=0,ISNUMBER('A3'!AN78)),"",IF(OR('A3'!AO20="M",'A3'!AO49="M"),"M",IF(AND('A3'!AO20='A3'!AO49,OR('A3'!AO20="X",'A3'!AO20="W",'A3'!AO20="Z")),UPPER('A3'!AO20),"")))</f>
        <v/>
      </c>
      <c r="J703" s="214" t="s">
        <v>860</v>
      </c>
      <c r="K703" s="213">
        <f>IF(AND(ISBLANK('A3'!AN78),$L$703&lt;&gt;"Z"),"",'A3'!AN78)</f>
        <v>0</v>
      </c>
      <c r="L703" s="213" t="str">
        <f>IF(ISBLANK('A3'!AO78),"",'A3'!AO78)</f>
        <v/>
      </c>
      <c r="M703" s="133" t="str">
        <f t="shared" si="17"/>
        <v>OK</v>
      </c>
      <c r="N703" s="134"/>
    </row>
    <row r="704" spans="1:14" x14ac:dyDescent="0.25">
      <c r="A704" s="210" t="s">
        <v>796</v>
      </c>
      <c r="B704" s="211" t="s">
        <v>2436</v>
      </c>
      <c r="C704" s="212" t="s">
        <v>168</v>
      </c>
      <c r="D704" s="215" t="s">
        <v>2437</v>
      </c>
      <c r="E704" s="212" t="s">
        <v>860</v>
      </c>
      <c r="F704" s="212" t="s">
        <v>168</v>
      </c>
      <c r="G704" s="215" t="s">
        <v>2438</v>
      </c>
      <c r="H704" s="213">
        <f>IF(OR(AND('A3'!AN21="",'A3'!AO21=""),AND('A3'!AN50="",'A3'!AO50=""),AND('A3'!AO21="X",'A3'!AO50="X"),OR('A3'!AO21="M",'A3'!AO50="M")),"",SUM('A3'!AN21,'A3'!AN50))</f>
        <v>0</v>
      </c>
      <c r="I704" s="213" t="str">
        <f>IF(AND(AND('A3'!AO21="X",'A3'!AO50="X"),SUM('A3'!AN21,'A3'!AN50)=0,ISNUMBER('A3'!AN79)),"",IF(OR('A3'!AO21="M",'A3'!AO50="M"),"M",IF(AND('A3'!AO21='A3'!AO50,OR('A3'!AO21="X",'A3'!AO21="W",'A3'!AO21="Z")),UPPER('A3'!AO21),"")))</f>
        <v/>
      </c>
      <c r="J704" s="214" t="s">
        <v>860</v>
      </c>
      <c r="K704" s="213">
        <f>IF(AND(ISBLANK('A3'!AN79),$L$704&lt;&gt;"Z"),"",'A3'!AN79)</f>
        <v>0</v>
      </c>
      <c r="L704" s="213" t="str">
        <f>IF(ISBLANK('A3'!AO79),"",'A3'!AO79)</f>
        <v/>
      </c>
      <c r="M704" s="133" t="str">
        <f t="shared" si="17"/>
        <v>OK</v>
      </c>
      <c r="N704" s="134"/>
    </row>
    <row r="705" spans="1:14" x14ac:dyDescent="0.25">
      <c r="A705" s="210" t="s">
        <v>796</v>
      </c>
      <c r="B705" s="211" t="s">
        <v>2439</v>
      </c>
      <c r="C705" s="212" t="s">
        <v>168</v>
      </c>
      <c r="D705" s="215" t="s">
        <v>2440</v>
      </c>
      <c r="E705" s="212" t="s">
        <v>860</v>
      </c>
      <c r="F705" s="212" t="s">
        <v>168</v>
      </c>
      <c r="G705" s="215" t="s">
        <v>2441</v>
      </c>
      <c r="H705" s="213">
        <f>IF(OR(AND('A3'!AN22="",'A3'!AO22=""),AND('A3'!AN51="",'A3'!AO51=""),AND('A3'!AO22="X",'A3'!AO51="X"),OR('A3'!AO22="M",'A3'!AO51="M")),"",SUM('A3'!AN22,'A3'!AN51))</f>
        <v>0</v>
      </c>
      <c r="I705" s="213" t="str">
        <f>IF(AND(AND('A3'!AO22="X",'A3'!AO51="X"),SUM('A3'!AN22,'A3'!AN51)=0,ISNUMBER('A3'!AN80)),"",IF(OR('A3'!AO22="M",'A3'!AO51="M"),"M",IF(AND('A3'!AO22='A3'!AO51,OR('A3'!AO22="X",'A3'!AO22="W",'A3'!AO22="Z")),UPPER('A3'!AO22),"")))</f>
        <v/>
      </c>
      <c r="J705" s="214" t="s">
        <v>860</v>
      </c>
      <c r="K705" s="213">
        <f>IF(AND(ISBLANK('A3'!AN80),$L$705&lt;&gt;"Z"),"",'A3'!AN80)</f>
        <v>0</v>
      </c>
      <c r="L705" s="213" t="str">
        <f>IF(ISBLANK('A3'!AO80),"",'A3'!AO80)</f>
        <v/>
      </c>
      <c r="M705" s="133" t="str">
        <f t="shared" si="17"/>
        <v>OK</v>
      </c>
      <c r="N705" s="134"/>
    </row>
    <row r="706" spans="1:14" x14ac:dyDescent="0.25">
      <c r="A706" s="210" t="s">
        <v>796</v>
      </c>
      <c r="B706" s="211" t="s">
        <v>2442</v>
      </c>
      <c r="C706" s="212" t="s">
        <v>168</v>
      </c>
      <c r="D706" s="215" t="s">
        <v>2443</v>
      </c>
      <c r="E706" s="212" t="s">
        <v>860</v>
      </c>
      <c r="F706" s="212" t="s">
        <v>168</v>
      </c>
      <c r="G706" s="215" t="s">
        <v>2444</v>
      </c>
      <c r="H706" s="213">
        <f>IF(OR(AND('A3'!AN23="",'A3'!AO23=""),AND('A3'!AN52="",'A3'!AO52=""),AND('A3'!AO23="X",'A3'!AO52="X"),OR('A3'!AO23="M",'A3'!AO52="M")),"",SUM('A3'!AN23,'A3'!AN52))</f>
        <v>0</v>
      </c>
      <c r="I706" s="213" t="str">
        <f>IF(AND(AND('A3'!AO23="X",'A3'!AO52="X"),SUM('A3'!AN23,'A3'!AN52)=0,ISNUMBER('A3'!AN81)),"",IF(OR('A3'!AO23="M",'A3'!AO52="M"),"M",IF(AND('A3'!AO23='A3'!AO52,OR('A3'!AO23="X",'A3'!AO23="W",'A3'!AO23="Z")),UPPER('A3'!AO23),"")))</f>
        <v/>
      </c>
      <c r="J706" s="214" t="s">
        <v>860</v>
      </c>
      <c r="K706" s="213">
        <f>IF(AND(ISBLANK('A3'!AN81),$L$706&lt;&gt;"Z"),"",'A3'!AN81)</f>
        <v>0</v>
      </c>
      <c r="L706" s="213" t="str">
        <f>IF(ISBLANK('A3'!AO81),"",'A3'!AO81)</f>
        <v/>
      </c>
      <c r="M706" s="133" t="str">
        <f t="shared" si="17"/>
        <v>OK</v>
      </c>
      <c r="N706" s="134"/>
    </row>
    <row r="707" spans="1:14" x14ac:dyDescent="0.25">
      <c r="A707" s="210" t="s">
        <v>796</v>
      </c>
      <c r="B707" s="211" t="s">
        <v>2445</v>
      </c>
      <c r="C707" s="212" t="s">
        <v>168</v>
      </c>
      <c r="D707" s="215" t="s">
        <v>2446</v>
      </c>
      <c r="E707" s="212" t="s">
        <v>860</v>
      </c>
      <c r="F707" s="212" t="s">
        <v>168</v>
      </c>
      <c r="G707" s="215" t="s">
        <v>2447</v>
      </c>
      <c r="H707" s="213">
        <f>IF(OR(AND('A3'!AN24="",'A3'!AO24=""),AND('A3'!AN53="",'A3'!AO53=""),AND('A3'!AO24="X",'A3'!AO53="X"),OR('A3'!AO24="M",'A3'!AO53="M")),"",SUM('A3'!AN24,'A3'!AN53))</f>
        <v>0</v>
      </c>
      <c r="I707" s="213" t="str">
        <f>IF(AND(AND('A3'!AO24="X",'A3'!AO53="X"),SUM('A3'!AN24,'A3'!AN53)=0,ISNUMBER('A3'!AN82)),"",IF(OR('A3'!AO24="M",'A3'!AO53="M"),"M",IF(AND('A3'!AO24='A3'!AO53,OR('A3'!AO24="X",'A3'!AO24="W",'A3'!AO24="Z")),UPPER('A3'!AO24),"")))</f>
        <v/>
      </c>
      <c r="J707" s="214" t="s">
        <v>860</v>
      </c>
      <c r="K707" s="213">
        <f>IF(AND(ISBLANK('A3'!AN82),$L$707&lt;&gt;"Z"),"",'A3'!AN82)</f>
        <v>0</v>
      </c>
      <c r="L707" s="213" t="str">
        <f>IF(ISBLANK('A3'!AO82),"",'A3'!AO82)</f>
        <v/>
      </c>
      <c r="M707" s="133" t="str">
        <f t="shared" si="17"/>
        <v>OK</v>
      </c>
      <c r="N707" s="134"/>
    </row>
    <row r="708" spans="1:14" x14ac:dyDescent="0.25">
      <c r="A708" s="210" t="s">
        <v>796</v>
      </c>
      <c r="B708" s="211" t="s">
        <v>2448</v>
      </c>
      <c r="C708" s="212" t="s">
        <v>168</v>
      </c>
      <c r="D708" s="215" t="s">
        <v>2449</v>
      </c>
      <c r="E708" s="212" t="s">
        <v>860</v>
      </c>
      <c r="F708" s="212" t="s">
        <v>168</v>
      </c>
      <c r="G708" s="215" t="s">
        <v>2450</v>
      </c>
      <c r="H708" s="213">
        <f>IF(OR(AND('A3'!AN25="",'A3'!AO25=""),AND('A3'!AN54="",'A3'!AO54=""),AND('A3'!AO25="X",'A3'!AO54="X"),OR('A3'!AO25="M",'A3'!AO54="M")),"",SUM('A3'!AN25,'A3'!AN54))</f>
        <v>0</v>
      </c>
      <c r="I708" s="213" t="str">
        <f>IF(AND(AND('A3'!AO25="X",'A3'!AO54="X"),SUM('A3'!AN25,'A3'!AN54)=0,ISNUMBER('A3'!AN83)),"",IF(OR('A3'!AO25="M",'A3'!AO54="M"),"M",IF(AND('A3'!AO25='A3'!AO54,OR('A3'!AO25="X",'A3'!AO25="W",'A3'!AO25="Z")),UPPER('A3'!AO25),"")))</f>
        <v/>
      </c>
      <c r="J708" s="214" t="s">
        <v>860</v>
      </c>
      <c r="K708" s="213">
        <f>IF(AND(ISBLANK('A3'!AN83),$L$708&lt;&gt;"Z"),"",'A3'!AN83)</f>
        <v>0</v>
      </c>
      <c r="L708" s="213" t="str">
        <f>IF(ISBLANK('A3'!AO83),"",'A3'!AO83)</f>
        <v/>
      </c>
      <c r="M708" s="133" t="str">
        <f t="shared" si="17"/>
        <v>OK</v>
      </c>
      <c r="N708" s="134"/>
    </row>
    <row r="709" spans="1:14" x14ac:dyDescent="0.25">
      <c r="A709" s="210" t="s">
        <v>796</v>
      </c>
      <c r="B709" s="211" t="s">
        <v>2451</v>
      </c>
      <c r="C709" s="212" t="s">
        <v>168</v>
      </c>
      <c r="D709" s="215" t="s">
        <v>2452</v>
      </c>
      <c r="E709" s="212" t="s">
        <v>860</v>
      </c>
      <c r="F709" s="212" t="s">
        <v>168</v>
      </c>
      <c r="G709" s="215" t="s">
        <v>2453</v>
      </c>
      <c r="H709" s="213">
        <f>IF(OR(AND('A3'!AN26="",'A3'!AO26=""),AND('A3'!AN55="",'A3'!AO55=""),AND('A3'!AO26="X",'A3'!AO55="X"),OR('A3'!AO26="M",'A3'!AO55="M")),"",SUM('A3'!AN26,'A3'!AN55))</f>
        <v>0</v>
      </c>
      <c r="I709" s="213" t="str">
        <f>IF(AND(AND('A3'!AO26="X",'A3'!AO55="X"),SUM('A3'!AN26,'A3'!AN55)=0,ISNUMBER('A3'!AN84)),"",IF(OR('A3'!AO26="M",'A3'!AO55="M"),"M",IF(AND('A3'!AO26='A3'!AO55,OR('A3'!AO26="X",'A3'!AO26="W",'A3'!AO26="Z")),UPPER('A3'!AO26),"")))</f>
        <v/>
      </c>
      <c r="J709" s="214" t="s">
        <v>860</v>
      </c>
      <c r="K709" s="213">
        <f>IF(AND(ISBLANK('A3'!AN84),$L$709&lt;&gt;"Z"),"",'A3'!AN84)</f>
        <v>0</v>
      </c>
      <c r="L709" s="213" t="str">
        <f>IF(ISBLANK('A3'!AO84),"",'A3'!AO84)</f>
        <v/>
      </c>
      <c r="M709" s="133" t="str">
        <f t="shared" si="17"/>
        <v>OK</v>
      </c>
      <c r="N709" s="134"/>
    </row>
    <row r="710" spans="1:14" x14ac:dyDescent="0.25">
      <c r="A710" s="210" t="s">
        <v>796</v>
      </c>
      <c r="B710" s="211" t="s">
        <v>2454</v>
      </c>
      <c r="C710" s="212" t="s">
        <v>168</v>
      </c>
      <c r="D710" s="215" t="s">
        <v>2455</v>
      </c>
      <c r="E710" s="212" t="s">
        <v>860</v>
      </c>
      <c r="F710" s="212" t="s">
        <v>168</v>
      </c>
      <c r="G710" s="215" t="s">
        <v>2456</v>
      </c>
      <c r="H710" s="213">
        <f>IF(OR(AND('A3'!AN27="",'A3'!AO27=""),AND('A3'!AN56="",'A3'!AO56=""),AND('A3'!AO27="X",'A3'!AO56="X"),OR('A3'!AO27="M",'A3'!AO56="M")),"",SUM('A3'!AN27,'A3'!AN56))</f>
        <v>0</v>
      </c>
      <c r="I710" s="213" t="str">
        <f>IF(AND(AND('A3'!AO27="X",'A3'!AO56="X"),SUM('A3'!AN27,'A3'!AN56)=0,ISNUMBER('A3'!AN85)),"",IF(OR('A3'!AO27="M",'A3'!AO56="M"),"M",IF(AND('A3'!AO27='A3'!AO56,OR('A3'!AO27="X",'A3'!AO27="W",'A3'!AO27="Z")),UPPER('A3'!AO27),"")))</f>
        <v/>
      </c>
      <c r="J710" s="214" t="s">
        <v>860</v>
      </c>
      <c r="K710" s="213">
        <f>IF(AND(ISBLANK('A3'!AN85),$L$710&lt;&gt;"Z"),"",'A3'!AN85)</f>
        <v>0</v>
      </c>
      <c r="L710" s="213" t="str">
        <f>IF(ISBLANK('A3'!AO85),"",'A3'!AO85)</f>
        <v/>
      </c>
      <c r="M710" s="133" t="str">
        <f t="shared" si="17"/>
        <v>OK</v>
      </c>
      <c r="N710" s="134"/>
    </row>
    <row r="711" spans="1:14" x14ac:dyDescent="0.25">
      <c r="A711" s="210" t="s">
        <v>796</v>
      </c>
      <c r="B711" s="211" t="s">
        <v>2457</v>
      </c>
      <c r="C711" s="212" t="s">
        <v>168</v>
      </c>
      <c r="D711" s="215" t="s">
        <v>2458</v>
      </c>
      <c r="E711" s="212" t="s">
        <v>860</v>
      </c>
      <c r="F711" s="212" t="s">
        <v>168</v>
      </c>
      <c r="G711" s="215" t="s">
        <v>2459</v>
      </c>
      <c r="H711" s="213">
        <f>IF(OR(AND('A3'!AN28="",'A3'!AO28=""),AND('A3'!AN57="",'A3'!AO57=""),AND('A3'!AO28="X",'A3'!AO57="X"),OR('A3'!AO28="M",'A3'!AO57="M")),"",SUM('A3'!AN28,'A3'!AN57))</f>
        <v>0</v>
      </c>
      <c r="I711" s="213" t="str">
        <f>IF(AND(AND('A3'!AO28="X",'A3'!AO57="X"),SUM('A3'!AN28,'A3'!AN57)=0,ISNUMBER('A3'!AN86)),"",IF(OR('A3'!AO28="M",'A3'!AO57="M"),"M",IF(AND('A3'!AO28='A3'!AO57,OR('A3'!AO28="X",'A3'!AO28="W",'A3'!AO28="Z")),UPPER('A3'!AO28),"")))</f>
        <v/>
      </c>
      <c r="J711" s="214" t="s">
        <v>860</v>
      </c>
      <c r="K711" s="213">
        <f>IF(AND(ISBLANK('A3'!AN86),$L$711&lt;&gt;"Z"),"",'A3'!AN86)</f>
        <v>0</v>
      </c>
      <c r="L711" s="213" t="str">
        <f>IF(ISBLANK('A3'!AO86),"",'A3'!AO86)</f>
        <v/>
      </c>
      <c r="M711" s="133" t="str">
        <f t="shared" si="17"/>
        <v>OK</v>
      </c>
      <c r="N711" s="134"/>
    </row>
    <row r="712" spans="1:14" x14ac:dyDescent="0.25">
      <c r="A712" s="210" t="s">
        <v>796</v>
      </c>
      <c r="B712" s="211" t="s">
        <v>2460</v>
      </c>
      <c r="C712" s="212" t="s">
        <v>168</v>
      </c>
      <c r="D712" s="215" t="s">
        <v>2461</v>
      </c>
      <c r="E712" s="212" t="s">
        <v>860</v>
      </c>
      <c r="F712" s="212" t="s">
        <v>168</v>
      </c>
      <c r="G712" s="215" t="s">
        <v>2462</v>
      </c>
      <c r="H712" s="213">
        <f>IF(OR(AND('A3'!AN29="",'A3'!AO29=""),AND('A3'!AN58="",'A3'!AO58=""),AND('A3'!AO29="X",'A3'!AO58="X"),OR('A3'!AO29="M",'A3'!AO58="M")),"",SUM('A3'!AN29,'A3'!AN58))</f>
        <v>0</v>
      </c>
      <c r="I712" s="213" t="str">
        <f>IF(AND(AND('A3'!AO29="X",'A3'!AO58="X"),SUM('A3'!AN29,'A3'!AN58)=0,ISNUMBER('A3'!AN87)),"",IF(OR('A3'!AO29="M",'A3'!AO58="M"),"M",IF(AND('A3'!AO29='A3'!AO58,OR('A3'!AO29="X",'A3'!AO29="W",'A3'!AO29="Z")),UPPER('A3'!AO29),"")))</f>
        <v/>
      </c>
      <c r="J712" s="214" t="s">
        <v>860</v>
      </c>
      <c r="K712" s="213">
        <f>IF(AND(ISBLANK('A3'!AN87),$L$712&lt;&gt;"Z"),"",'A3'!AN87)</f>
        <v>0</v>
      </c>
      <c r="L712" s="213" t="str">
        <f>IF(ISBLANK('A3'!AO87),"",'A3'!AO87)</f>
        <v/>
      </c>
      <c r="M712" s="133" t="str">
        <f t="shared" si="17"/>
        <v>OK</v>
      </c>
      <c r="N712" s="134"/>
    </row>
    <row r="713" spans="1:14" x14ac:dyDescent="0.25">
      <c r="A713" s="210" t="s">
        <v>796</v>
      </c>
      <c r="B713" s="211" t="s">
        <v>2463</v>
      </c>
      <c r="C713" s="212" t="s">
        <v>168</v>
      </c>
      <c r="D713" s="215" t="s">
        <v>2464</v>
      </c>
      <c r="E713" s="212" t="s">
        <v>860</v>
      </c>
      <c r="F713" s="212" t="s">
        <v>168</v>
      </c>
      <c r="G713" s="215" t="s">
        <v>2465</v>
      </c>
      <c r="H713" s="213">
        <f>IF(OR(AND('A3'!AN30="",'A3'!AO30=""),AND('A3'!AN59="",'A3'!AO59=""),AND('A3'!AO30="X",'A3'!AO59="X"),OR('A3'!AO30="M",'A3'!AO59="M")),"",SUM('A3'!AN30,'A3'!AN59))</f>
        <v>0</v>
      </c>
      <c r="I713" s="213" t="str">
        <f>IF(AND(AND('A3'!AO30="X",'A3'!AO59="X"),SUM('A3'!AN30,'A3'!AN59)=0,ISNUMBER('A3'!AN88)),"",IF(OR('A3'!AO30="M",'A3'!AO59="M"),"M",IF(AND('A3'!AO30='A3'!AO59,OR('A3'!AO30="X",'A3'!AO30="W",'A3'!AO30="Z")),UPPER('A3'!AO30),"")))</f>
        <v/>
      </c>
      <c r="J713" s="214" t="s">
        <v>860</v>
      </c>
      <c r="K713" s="213">
        <f>IF(AND(ISBLANK('A3'!AN88),$L$713&lt;&gt;"Z"),"",'A3'!AN88)</f>
        <v>0</v>
      </c>
      <c r="L713" s="213" t="str">
        <f>IF(ISBLANK('A3'!AO88),"",'A3'!AO88)</f>
        <v/>
      </c>
      <c r="M713" s="133" t="str">
        <f t="shared" si="17"/>
        <v>OK</v>
      </c>
      <c r="N713" s="134"/>
    </row>
    <row r="714" spans="1:14" x14ac:dyDescent="0.25">
      <c r="A714" s="210" t="s">
        <v>796</v>
      </c>
      <c r="B714" s="211" t="s">
        <v>2466</v>
      </c>
      <c r="C714" s="212" t="s">
        <v>168</v>
      </c>
      <c r="D714" s="215" t="s">
        <v>2467</v>
      </c>
      <c r="E714" s="212" t="s">
        <v>860</v>
      </c>
      <c r="F714" s="212" t="s">
        <v>168</v>
      </c>
      <c r="G714" s="215" t="s">
        <v>2468</v>
      </c>
      <c r="H714" s="213">
        <f>IF(OR(AND('A3'!AN31="",'A3'!AO31=""),AND('A3'!AN60="",'A3'!AO60=""),AND('A3'!AO31="X",'A3'!AO60="X"),OR('A3'!AO31="M",'A3'!AO60="M")),"",SUM('A3'!AN31,'A3'!AN60))</f>
        <v>0</v>
      </c>
      <c r="I714" s="213" t="str">
        <f>IF(AND(AND('A3'!AO31="X",'A3'!AO60="X"),SUM('A3'!AN31,'A3'!AN60)=0,ISNUMBER('A3'!AN89)),"",IF(OR('A3'!AO31="M",'A3'!AO60="M"),"M",IF(AND('A3'!AO31='A3'!AO60,OR('A3'!AO31="X",'A3'!AO31="W",'A3'!AO31="Z")),UPPER('A3'!AO31),"")))</f>
        <v/>
      </c>
      <c r="J714" s="214" t="s">
        <v>860</v>
      </c>
      <c r="K714" s="213">
        <f>IF(AND(ISBLANK('A3'!AN89),$L$714&lt;&gt;"Z"),"",'A3'!AN89)</f>
        <v>0</v>
      </c>
      <c r="L714" s="213" t="str">
        <f>IF(ISBLANK('A3'!AO89),"",'A3'!AO89)</f>
        <v/>
      </c>
      <c r="M714" s="133" t="str">
        <f t="shared" si="17"/>
        <v>OK</v>
      </c>
      <c r="N714" s="134"/>
    </row>
    <row r="715" spans="1:14" x14ac:dyDescent="0.25">
      <c r="A715" s="210" t="s">
        <v>796</v>
      </c>
      <c r="B715" s="211" t="s">
        <v>2469</v>
      </c>
      <c r="C715" s="212" t="s">
        <v>168</v>
      </c>
      <c r="D715" s="215" t="s">
        <v>2470</v>
      </c>
      <c r="E715" s="212" t="s">
        <v>860</v>
      </c>
      <c r="F715" s="212" t="s">
        <v>168</v>
      </c>
      <c r="G715" s="215" t="s">
        <v>2471</v>
      </c>
      <c r="H715" s="213">
        <f>IF(OR(AND('A3'!AN32="",'A3'!AO32=""),AND('A3'!AN61="",'A3'!AO61=""),AND('A3'!AO32="X",'A3'!AO61="X"),OR('A3'!AO32="M",'A3'!AO61="M")),"",SUM('A3'!AN32,'A3'!AN61))</f>
        <v>0</v>
      </c>
      <c r="I715" s="213" t="str">
        <f>IF(AND(AND('A3'!AO32="X",'A3'!AO61="X"),SUM('A3'!AN32,'A3'!AN61)=0,ISNUMBER('A3'!AN90)),"",IF(OR('A3'!AO32="M",'A3'!AO61="M"),"M",IF(AND('A3'!AO32='A3'!AO61,OR('A3'!AO32="X",'A3'!AO32="W",'A3'!AO32="Z")),UPPER('A3'!AO32),"")))</f>
        <v/>
      </c>
      <c r="J715" s="214" t="s">
        <v>860</v>
      </c>
      <c r="K715" s="213">
        <f>IF(AND(ISBLANK('A3'!AN90),$L$715&lt;&gt;"Z"),"",'A3'!AN90)</f>
        <v>0</v>
      </c>
      <c r="L715" s="213" t="str">
        <f>IF(ISBLANK('A3'!AO90),"",'A3'!AO90)</f>
        <v/>
      </c>
      <c r="M715" s="133" t="str">
        <f t="shared" si="17"/>
        <v>OK</v>
      </c>
      <c r="N715" s="134"/>
    </row>
    <row r="716" spans="1:14" x14ac:dyDescent="0.25">
      <c r="A716" s="210" t="s">
        <v>796</v>
      </c>
      <c r="B716" s="211" t="s">
        <v>2472</v>
      </c>
      <c r="C716" s="212" t="s">
        <v>168</v>
      </c>
      <c r="D716" s="215" t="s">
        <v>2473</v>
      </c>
      <c r="E716" s="212" t="s">
        <v>860</v>
      </c>
      <c r="F716" s="212" t="s">
        <v>168</v>
      </c>
      <c r="G716" s="215" t="s">
        <v>2474</v>
      </c>
      <c r="H716" s="213">
        <f>IF(OR(AND('A3'!AN33="",'A3'!AO33=""),AND('A3'!AN62="",'A3'!AO62=""),AND('A3'!AO33="X",'A3'!AO62="X"),OR('A3'!AO33="M",'A3'!AO62="M")),"",SUM('A3'!AN33,'A3'!AN62))</f>
        <v>0</v>
      </c>
      <c r="I716" s="213" t="str">
        <f>IF(AND(AND('A3'!AO33="X",'A3'!AO62="X"),SUM('A3'!AN33,'A3'!AN62)=0,ISNUMBER('A3'!AN91)),"",IF(OR('A3'!AO33="M",'A3'!AO62="M"),"M",IF(AND('A3'!AO33='A3'!AO62,OR('A3'!AO33="X",'A3'!AO33="W",'A3'!AO33="Z")),UPPER('A3'!AO33),"")))</f>
        <v/>
      </c>
      <c r="J716" s="214" t="s">
        <v>860</v>
      </c>
      <c r="K716" s="213">
        <f>IF(AND(ISBLANK('A3'!AN91),$L$716&lt;&gt;"Z"),"",'A3'!AN91)</f>
        <v>0</v>
      </c>
      <c r="L716" s="213" t="str">
        <f>IF(ISBLANK('A3'!AO91),"",'A3'!AO91)</f>
        <v/>
      </c>
      <c r="M716" s="133" t="str">
        <f t="shared" si="17"/>
        <v>OK</v>
      </c>
      <c r="N716" s="134"/>
    </row>
    <row r="717" spans="1:14" x14ac:dyDescent="0.25">
      <c r="A717" s="210" t="s">
        <v>796</v>
      </c>
      <c r="B717" s="211" t="s">
        <v>2475</v>
      </c>
      <c r="C717" s="212" t="s">
        <v>168</v>
      </c>
      <c r="D717" s="215" t="s">
        <v>2476</v>
      </c>
      <c r="E717" s="212" t="s">
        <v>860</v>
      </c>
      <c r="F717" s="212" t="s">
        <v>168</v>
      </c>
      <c r="G717" s="215" t="s">
        <v>998</v>
      </c>
      <c r="H717" s="213">
        <f>IF(OR(AND('A3'!AN34="",'A3'!AO34=""),AND('A3'!AN63="",'A3'!AO63=""),AND('A3'!AO34="X",'A3'!AO63="X"),OR('A3'!AO34="M",'A3'!AO63="M")),"",SUM('A3'!AN34,'A3'!AN63))</f>
        <v>0</v>
      </c>
      <c r="I717" s="213" t="str">
        <f>IF(AND(AND('A3'!AO34="X",'A3'!AO63="X"),SUM('A3'!AN34,'A3'!AN63)=0,ISNUMBER('A3'!AN92)),"",IF(OR('A3'!AO34="M",'A3'!AO63="M"),"M",IF(AND('A3'!AO34='A3'!AO63,OR('A3'!AO34="X",'A3'!AO34="W",'A3'!AO34="Z")),UPPER('A3'!AO34),"")))</f>
        <v/>
      </c>
      <c r="J717" s="214" t="s">
        <v>860</v>
      </c>
      <c r="K717" s="213">
        <f>IF(AND(ISBLANK('A3'!AN92),$L$717&lt;&gt;"Z"),"",'A3'!AN92)</f>
        <v>0</v>
      </c>
      <c r="L717" s="213" t="str">
        <f>IF(ISBLANK('A3'!AO92),"",'A3'!AO92)</f>
        <v/>
      </c>
      <c r="M717" s="133" t="str">
        <f t="shared" si="17"/>
        <v>OK</v>
      </c>
      <c r="N717" s="134"/>
    </row>
    <row r="718" spans="1:14" x14ac:dyDescent="0.25">
      <c r="A718" s="210" t="s">
        <v>796</v>
      </c>
      <c r="B718" s="211" t="s">
        <v>2477</v>
      </c>
      <c r="C718" s="212" t="s">
        <v>168</v>
      </c>
      <c r="D718" s="215" t="s">
        <v>2478</v>
      </c>
      <c r="E718" s="212" t="s">
        <v>860</v>
      </c>
      <c r="F718" s="212" t="s">
        <v>168</v>
      </c>
      <c r="G718" s="215" t="s">
        <v>997</v>
      </c>
      <c r="H718" s="213">
        <f>IF(OR(AND('A3'!AN35="",'A3'!AO35=""),AND('A3'!AN64="",'A3'!AO64=""),AND('A3'!AO35="X",'A3'!AO64="X"),OR('A3'!AO35="M",'A3'!AO64="M")),"",SUM('A3'!AN35,'A3'!AN64))</f>
        <v>0</v>
      </c>
      <c r="I718" s="213" t="str">
        <f>IF(AND(AND('A3'!AO35="X",'A3'!AO64="X"),SUM('A3'!AN35,'A3'!AN64)=0,ISNUMBER('A3'!AN93)),"",IF(OR('A3'!AO35="M",'A3'!AO64="M"),"M",IF(AND('A3'!AO35='A3'!AO64,OR('A3'!AO35="X",'A3'!AO35="W",'A3'!AO35="Z")),UPPER('A3'!AO35),"")))</f>
        <v/>
      </c>
      <c r="J718" s="214" t="s">
        <v>860</v>
      </c>
      <c r="K718" s="213">
        <f>IF(AND(ISBLANK('A3'!AN93),$L$718&lt;&gt;"Z"),"",'A3'!AN93)</f>
        <v>0</v>
      </c>
      <c r="L718" s="213" t="str">
        <f>IF(ISBLANK('A3'!AO93),"",'A3'!AO93)</f>
        <v/>
      </c>
      <c r="M718" s="133" t="str">
        <f t="shared" si="17"/>
        <v>OK</v>
      </c>
      <c r="N718" s="134"/>
    </row>
    <row r="719" spans="1:14" x14ac:dyDescent="0.25">
      <c r="A719" s="210" t="s">
        <v>796</v>
      </c>
      <c r="B719" s="211" t="s">
        <v>2479</v>
      </c>
      <c r="C719" s="212" t="s">
        <v>168</v>
      </c>
      <c r="D719" s="215" t="s">
        <v>2480</v>
      </c>
      <c r="E719" s="212" t="s">
        <v>860</v>
      </c>
      <c r="F719" s="212" t="s">
        <v>168</v>
      </c>
      <c r="G719" s="215" t="s">
        <v>2481</v>
      </c>
      <c r="H719" s="213">
        <f>IF(OR(AND('A3'!AN36="",'A3'!AO36=""),AND('A3'!AN65="",'A3'!AO65=""),AND('A3'!AO36="X",'A3'!AO65="X"),OR('A3'!AO36="M",'A3'!AO65="M")),"",SUM('A3'!AN36,'A3'!AN65))</f>
        <v>0</v>
      </c>
      <c r="I719" s="213" t="str">
        <f>IF(AND(AND('A3'!AO36="X",'A3'!AO65="X"),SUM('A3'!AN36,'A3'!AN65)=0,ISNUMBER('A3'!AN94)),"",IF(OR('A3'!AO36="M",'A3'!AO65="M"),"M",IF(AND('A3'!AO36='A3'!AO65,OR('A3'!AO36="X",'A3'!AO36="W",'A3'!AO36="Z")),UPPER('A3'!AO36),"")))</f>
        <v/>
      </c>
      <c r="J719" s="214" t="s">
        <v>860</v>
      </c>
      <c r="K719" s="213">
        <f>IF(AND(ISBLANK('A3'!AN94),$L$719&lt;&gt;"Z"),"",'A3'!AN94)</f>
        <v>0</v>
      </c>
      <c r="L719" s="213" t="str">
        <f>IF(ISBLANK('A3'!AO94),"",'A3'!AO94)</f>
        <v/>
      </c>
      <c r="M719" s="133" t="str">
        <f t="shared" si="17"/>
        <v>OK</v>
      </c>
      <c r="N719" s="134"/>
    </row>
    <row r="720" spans="1:14" x14ac:dyDescent="0.25">
      <c r="A720" s="210" t="s">
        <v>796</v>
      </c>
      <c r="B720" s="211" t="s">
        <v>2482</v>
      </c>
      <c r="C720" s="212" t="s">
        <v>168</v>
      </c>
      <c r="D720" s="215" t="s">
        <v>2483</v>
      </c>
      <c r="E720" s="212" t="s">
        <v>860</v>
      </c>
      <c r="F720" s="212" t="s">
        <v>168</v>
      </c>
      <c r="G720" s="215" t="s">
        <v>2484</v>
      </c>
      <c r="H720" s="213">
        <f>IF(OR(AND('A3'!AN37="",'A3'!AO37=""),AND('A3'!AN66="",'A3'!AO66=""),AND('A3'!AO37="X",'A3'!AO66="X"),OR('A3'!AO37="M",'A3'!AO66="M")),"",SUM('A3'!AN37,'A3'!AN66))</f>
        <v>0</v>
      </c>
      <c r="I720" s="213" t="str">
        <f>IF(AND(AND('A3'!AO37="X",'A3'!AO66="X"),SUM('A3'!AN37,'A3'!AN66)=0,ISNUMBER('A3'!AN95)),"",IF(OR('A3'!AO37="M",'A3'!AO66="M"),"M",IF(AND('A3'!AO37='A3'!AO66,OR('A3'!AO37="X",'A3'!AO37="W",'A3'!AO37="Z")),UPPER('A3'!AO37),"")))</f>
        <v/>
      </c>
      <c r="J720" s="214" t="s">
        <v>860</v>
      </c>
      <c r="K720" s="213">
        <f>IF(AND(ISBLANK('A3'!AN95),$L$720&lt;&gt;"Z"),"",'A3'!AN95)</f>
        <v>0</v>
      </c>
      <c r="L720" s="213" t="str">
        <f>IF(ISBLANK('A3'!AO95),"",'A3'!AO95)</f>
        <v/>
      </c>
      <c r="M720" s="133" t="str">
        <f t="shared" si="17"/>
        <v>OK</v>
      </c>
      <c r="N720" s="134"/>
    </row>
    <row r="721" spans="1:14" x14ac:dyDescent="0.25">
      <c r="A721" s="210" t="s">
        <v>796</v>
      </c>
      <c r="B721" s="211" t="s">
        <v>2485</v>
      </c>
      <c r="C721" s="212" t="s">
        <v>168</v>
      </c>
      <c r="D721" s="215" t="s">
        <v>2486</v>
      </c>
      <c r="E721" s="212" t="s">
        <v>860</v>
      </c>
      <c r="F721" s="212" t="s">
        <v>168</v>
      </c>
      <c r="G721" s="215" t="s">
        <v>2487</v>
      </c>
      <c r="H721" s="213">
        <f>IF(OR(AND('A3'!AN38="",'A3'!AO38=""),AND('A3'!AN67="",'A3'!AO67=""),AND('A3'!AO38="X",'A3'!AO67="X"),OR('A3'!AO38="M",'A3'!AO67="M")),"",SUM('A3'!AN38,'A3'!AN67))</f>
        <v>0</v>
      </c>
      <c r="I721" s="213" t="str">
        <f>IF(AND(AND('A3'!AO38="X",'A3'!AO67="X"),SUM('A3'!AN38,'A3'!AN67)=0,ISNUMBER('A3'!AN96)),"",IF(OR('A3'!AO38="M",'A3'!AO67="M"),"M",IF(AND('A3'!AO38='A3'!AO67,OR('A3'!AO38="X",'A3'!AO38="W",'A3'!AO38="Z")),UPPER('A3'!AO38),"")))</f>
        <v/>
      </c>
      <c r="J721" s="214" t="s">
        <v>860</v>
      </c>
      <c r="K721" s="213">
        <f>IF(AND(ISBLANK('A3'!AN96),$L$721&lt;&gt;"Z"),"",'A3'!AN96)</f>
        <v>0</v>
      </c>
      <c r="L721" s="213" t="str">
        <f>IF(ISBLANK('A3'!AO96),"",'A3'!AO96)</f>
        <v/>
      </c>
      <c r="M721" s="133" t="str">
        <f t="shared" si="17"/>
        <v>OK</v>
      </c>
      <c r="N721" s="134"/>
    </row>
    <row r="722" spans="1:14" x14ac:dyDescent="0.25">
      <c r="A722" s="210" t="s">
        <v>796</v>
      </c>
      <c r="B722" s="211" t="s">
        <v>2488</v>
      </c>
      <c r="C722" s="212" t="s">
        <v>168</v>
      </c>
      <c r="D722" s="215" t="s">
        <v>2489</v>
      </c>
      <c r="E722" s="212" t="s">
        <v>860</v>
      </c>
      <c r="F722" s="212" t="s">
        <v>168</v>
      </c>
      <c r="G722" s="215" t="s">
        <v>2490</v>
      </c>
      <c r="H722" s="213">
        <f>IF(OR(AND('A3'!AN39="",'A3'!AO39=""),AND('A3'!AN68="",'A3'!AO68=""),AND('A3'!AO39="X",'A3'!AO68="X"),OR('A3'!AO39="M",'A3'!AO68="M")),"",SUM('A3'!AN39,'A3'!AN68))</f>
        <v>0</v>
      </c>
      <c r="I722" s="213" t="str">
        <f>IF(AND(AND('A3'!AO39="X",'A3'!AO68="X"),SUM('A3'!AN39,'A3'!AN68)=0,ISNUMBER('A3'!AN97)),"",IF(OR('A3'!AO39="M",'A3'!AO68="M"),"M",IF(AND('A3'!AO39='A3'!AO68,OR('A3'!AO39="X",'A3'!AO39="W",'A3'!AO39="Z")),UPPER('A3'!AO39),"")))</f>
        <v/>
      </c>
      <c r="J722" s="214" t="s">
        <v>860</v>
      </c>
      <c r="K722" s="213">
        <f>IF(AND(ISBLANK('A3'!AN97),$L$722&lt;&gt;"Z"),"",'A3'!AN97)</f>
        <v>0</v>
      </c>
      <c r="L722" s="213" t="str">
        <f>IF(ISBLANK('A3'!AO97),"",'A3'!AO97)</f>
        <v/>
      </c>
      <c r="M722" s="133" t="str">
        <f t="shared" si="17"/>
        <v>OK</v>
      </c>
      <c r="N722" s="134"/>
    </row>
    <row r="723" spans="1:14" x14ac:dyDescent="0.25">
      <c r="A723" s="210" t="s">
        <v>796</v>
      </c>
      <c r="B723" s="211" t="s">
        <v>2491</v>
      </c>
      <c r="C723" s="212" t="s">
        <v>168</v>
      </c>
      <c r="D723" s="215" t="s">
        <v>2492</v>
      </c>
      <c r="E723" s="212" t="s">
        <v>860</v>
      </c>
      <c r="F723" s="212" t="s">
        <v>168</v>
      </c>
      <c r="G723" s="215" t="s">
        <v>2493</v>
      </c>
      <c r="H723" s="213">
        <f>IF(OR(AND('A3'!AN40="",'A3'!AO40=""),AND('A3'!AN69="",'A3'!AO69=""),AND('A3'!AO40="X",'A3'!AO69="X"),OR('A3'!AO40="M",'A3'!AO69="M")),"",SUM('A3'!AN40,'A3'!AN69))</f>
        <v>0</v>
      </c>
      <c r="I723" s="213" t="str">
        <f>IF(AND(AND('A3'!AO40="X",'A3'!AO69="X"),SUM('A3'!AN40,'A3'!AN69)=0,ISNUMBER('A3'!AN98)),"",IF(OR('A3'!AO40="M",'A3'!AO69="M"),"M",IF(AND('A3'!AO40='A3'!AO69,OR('A3'!AO40="X",'A3'!AO40="W",'A3'!AO40="Z")),UPPER('A3'!AO40),"")))</f>
        <v/>
      </c>
      <c r="J723" s="214" t="s">
        <v>860</v>
      </c>
      <c r="K723" s="213">
        <f>IF(AND(ISBLANK('A3'!AN98),$L$723&lt;&gt;"Z"),"",'A3'!AN98)</f>
        <v>0</v>
      </c>
      <c r="L723" s="213" t="str">
        <f>IF(ISBLANK('A3'!AO98),"",'A3'!AO98)</f>
        <v/>
      </c>
      <c r="M723" s="133" t="str">
        <f t="shared" si="17"/>
        <v>OK</v>
      </c>
      <c r="N723" s="134"/>
    </row>
    <row r="724" spans="1:14" x14ac:dyDescent="0.25">
      <c r="A724" s="210" t="s">
        <v>796</v>
      </c>
      <c r="B724" s="211" t="s">
        <v>2494</v>
      </c>
      <c r="C724" s="212" t="s">
        <v>168</v>
      </c>
      <c r="D724" s="215" t="s">
        <v>2495</v>
      </c>
      <c r="E724" s="212" t="s">
        <v>860</v>
      </c>
      <c r="F724" s="212" t="s">
        <v>168</v>
      </c>
      <c r="G724" s="215" t="s">
        <v>805</v>
      </c>
      <c r="H724" s="213">
        <f>IF(OR(AND('A3'!AN41="",'A3'!AO41=""),AND('A3'!AN70="",'A3'!AO70=""),AND('A3'!AO41="X",'A3'!AO70="X"),OR('A3'!AO41="M",'A3'!AO70="M")),"",SUM('A3'!AN41,'A3'!AN70))</f>
        <v>0</v>
      </c>
      <c r="I724" s="213" t="str">
        <f>IF(AND(AND('A3'!AO41="X",'A3'!AO70="X"),SUM('A3'!AN41,'A3'!AN70)=0,ISNUMBER('A3'!AN99)),"",IF(OR('A3'!AO41="M",'A3'!AO70="M"),"M",IF(AND('A3'!AO41='A3'!AO70,OR('A3'!AO41="X",'A3'!AO41="W",'A3'!AO41="Z")),UPPER('A3'!AO41),"")))</f>
        <v/>
      </c>
      <c r="J724" s="214" t="s">
        <v>860</v>
      </c>
      <c r="K724" s="213">
        <f>IF(AND(ISBLANK('A3'!AN99),$L$724&lt;&gt;"Z"),"",'A3'!AN99)</f>
        <v>0</v>
      </c>
      <c r="L724" s="213" t="str">
        <f>IF(ISBLANK('A3'!AO99),"",'A3'!AO99)</f>
        <v/>
      </c>
      <c r="M724" s="133" t="str">
        <f t="shared" si="17"/>
        <v>OK</v>
      </c>
      <c r="N724" s="134"/>
    </row>
    <row r="725" spans="1:14" x14ac:dyDescent="0.25">
      <c r="A725" s="210" t="s">
        <v>796</v>
      </c>
      <c r="B725" s="211" t="s">
        <v>2496</v>
      </c>
      <c r="C725" s="212" t="s">
        <v>168</v>
      </c>
      <c r="D725" s="215" t="s">
        <v>2497</v>
      </c>
      <c r="E725" s="212" t="s">
        <v>860</v>
      </c>
      <c r="F725" s="212" t="s">
        <v>168</v>
      </c>
      <c r="G725" s="215" t="s">
        <v>855</v>
      </c>
      <c r="H725" s="213">
        <f>IF(OR(SUMPRODUCT(--('A3'!AQ14:'A3'!AQ40=""),--('A3'!AR14:'A3'!AR40=""))&gt;0,COUNTIF('A3'!AR14:'A3'!AR40,"M")&gt;0,COUNTIF('A3'!AR14:'A3'!AR40,"X")=27),"",SUM('A3'!AQ14:'A3'!AQ40))</f>
        <v>0</v>
      </c>
      <c r="I725" s="213" t="str">
        <f>IF(AND(COUNTIF('A3'!AR14:'A3'!AR40,"X")=27,SUM('A3'!AQ14:'A3'!AQ40)=0,ISNUMBER('A3'!AQ41)),"",IF(COUNTIF('A3'!AR14:'A3'!AR40,"M")&gt;0,"M",IF(AND(COUNTIF('A3'!AR14:'A3'!AR40,'A3'!AR14)=27,OR('A3'!AR14="X",'A3'!AR14="W",'A3'!AR14="Z")),UPPER('A3'!AR14),"")))</f>
        <v/>
      </c>
      <c r="J725" s="214" t="s">
        <v>860</v>
      </c>
      <c r="K725" s="213">
        <f>IF(AND(ISBLANK('A3'!AQ41),$L$725&lt;&gt;"Z"),"",'A3'!AQ41)</f>
        <v>0</v>
      </c>
      <c r="L725" s="213" t="str">
        <f>IF(ISBLANK('A3'!AR41),"",'A3'!AR41)</f>
        <v/>
      </c>
      <c r="M725" s="133" t="str">
        <f t="shared" si="17"/>
        <v>OK</v>
      </c>
      <c r="N725" s="134"/>
    </row>
    <row r="726" spans="1:14" x14ac:dyDescent="0.25">
      <c r="A726" s="210" t="s">
        <v>796</v>
      </c>
      <c r="B726" s="211" t="s">
        <v>2498</v>
      </c>
      <c r="C726" s="212" t="s">
        <v>168</v>
      </c>
      <c r="D726" s="215" t="s">
        <v>2499</v>
      </c>
      <c r="E726" s="212" t="s">
        <v>860</v>
      </c>
      <c r="F726" s="212" t="s">
        <v>168</v>
      </c>
      <c r="G726" s="215" t="s">
        <v>834</v>
      </c>
      <c r="H726" s="213">
        <f>IF(OR(SUMPRODUCT(--('A3'!AQ43:'A3'!AQ69=""),--('A3'!AR43:'A3'!AR69=""))&gt;0,COUNTIF('A3'!AR43:'A3'!AR69,"M")&gt;0,COUNTIF('A3'!AR43:'A3'!AR69,"X")=27),"",SUM('A3'!AQ43:'A3'!AQ69))</f>
        <v>0</v>
      </c>
      <c r="I726" s="213" t="str">
        <f>IF(AND(COUNTIF('A3'!AR43:'A3'!AR69,"X")=27,SUM('A3'!AQ43:'A3'!AQ69)=0,ISNUMBER('A3'!AQ70)),"",IF(COUNTIF('A3'!AR43:'A3'!AR69,"M")&gt;0,"M",IF(AND(COUNTIF('A3'!AR43:'A3'!AR69,'A3'!AR43)=27,OR('A3'!AR43="X",'A3'!AR43="W",'A3'!AR43="Z")),UPPER('A3'!AR43),"")))</f>
        <v/>
      </c>
      <c r="J726" s="214" t="s">
        <v>860</v>
      </c>
      <c r="K726" s="213">
        <f>IF(AND(ISBLANK('A3'!AQ70),$L$726&lt;&gt;"Z"),"",'A3'!AQ70)</f>
        <v>0</v>
      </c>
      <c r="L726" s="213" t="str">
        <f>IF(ISBLANK('A3'!AR70),"",'A3'!AR70)</f>
        <v/>
      </c>
      <c r="M726" s="133" t="str">
        <f t="shared" si="17"/>
        <v>OK</v>
      </c>
      <c r="N726" s="134"/>
    </row>
    <row r="727" spans="1:14" x14ac:dyDescent="0.25">
      <c r="A727" s="210" t="s">
        <v>796</v>
      </c>
      <c r="B727" s="211" t="s">
        <v>2500</v>
      </c>
      <c r="C727" s="212" t="s">
        <v>168</v>
      </c>
      <c r="D727" s="215" t="s">
        <v>2501</v>
      </c>
      <c r="E727" s="212" t="s">
        <v>860</v>
      </c>
      <c r="F727" s="212" t="s">
        <v>168</v>
      </c>
      <c r="G727" s="215" t="s">
        <v>2502</v>
      </c>
      <c r="H727" s="213">
        <f>IF(OR(AND('A3'!AQ14="",'A3'!AR14=""),AND('A3'!AQ43="",'A3'!AR43=""),AND('A3'!AR14="X",'A3'!AR43="X"),OR('A3'!AR14="M",'A3'!AR43="M")),"",SUM('A3'!AQ14,'A3'!AQ43))</f>
        <v>0</v>
      </c>
      <c r="I727" s="213" t="str">
        <f>IF(AND(AND('A3'!AR14="X",'A3'!AR43="X"),SUM('A3'!AQ14,'A3'!AQ43)=0,ISNUMBER('A3'!AQ72)),"",IF(OR('A3'!AR14="M",'A3'!AR43="M"),"M",IF(AND('A3'!AR14='A3'!AR43,OR('A3'!AR14="X",'A3'!AR14="W",'A3'!AR14="Z")),UPPER('A3'!AR14),"")))</f>
        <v/>
      </c>
      <c r="J727" s="214" t="s">
        <v>860</v>
      </c>
      <c r="K727" s="213">
        <f>IF(AND(ISBLANK('A3'!AQ72),$L$727&lt;&gt;"Z"),"",'A3'!AQ72)</f>
        <v>0</v>
      </c>
      <c r="L727" s="213" t="str">
        <f>IF(ISBLANK('A3'!AR72),"",'A3'!AR72)</f>
        <v/>
      </c>
      <c r="M727" s="133" t="str">
        <f t="shared" si="17"/>
        <v>OK</v>
      </c>
      <c r="N727" s="134"/>
    </row>
    <row r="728" spans="1:14" x14ac:dyDescent="0.25">
      <c r="A728" s="210" t="s">
        <v>796</v>
      </c>
      <c r="B728" s="211" t="s">
        <v>2503</v>
      </c>
      <c r="C728" s="212" t="s">
        <v>168</v>
      </c>
      <c r="D728" s="215" t="s">
        <v>2504</v>
      </c>
      <c r="E728" s="212" t="s">
        <v>860</v>
      </c>
      <c r="F728" s="212" t="s">
        <v>168</v>
      </c>
      <c r="G728" s="215" t="s">
        <v>2505</v>
      </c>
      <c r="H728" s="213">
        <f>IF(OR(AND('A3'!AQ15="",'A3'!AR15=""),AND('A3'!AQ44="",'A3'!AR44=""),AND('A3'!AR15="X",'A3'!AR44="X"),OR('A3'!AR15="M",'A3'!AR44="M")),"",SUM('A3'!AQ15,'A3'!AQ44))</f>
        <v>0</v>
      </c>
      <c r="I728" s="213" t="str">
        <f>IF(AND(AND('A3'!AR15="X",'A3'!AR44="X"),SUM('A3'!AQ15,'A3'!AQ44)=0,ISNUMBER('A3'!AQ73)),"",IF(OR('A3'!AR15="M",'A3'!AR44="M"),"M",IF(AND('A3'!AR15='A3'!AR44,OR('A3'!AR15="X",'A3'!AR15="W",'A3'!AR15="Z")),UPPER('A3'!AR15),"")))</f>
        <v/>
      </c>
      <c r="J728" s="214" t="s">
        <v>860</v>
      </c>
      <c r="K728" s="213">
        <f>IF(AND(ISBLANK('A3'!AQ73),$L$728&lt;&gt;"Z"),"",'A3'!AQ73)</f>
        <v>0</v>
      </c>
      <c r="L728" s="213" t="str">
        <f>IF(ISBLANK('A3'!AR73),"",'A3'!AR73)</f>
        <v/>
      </c>
      <c r="M728" s="133" t="str">
        <f t="shared" ref="M728:M791" si="18">IF(AND(ISNUMBER(H728),ISNUMBER(K728)),IF(OR(ROUND(H728,0)&lt;&gt;ROUND(K728,0),I728&lt;&gt;L728),"Check","OK"),IF(OR(AND(H728&lt;&gt;K728,I728&lt;&gt;"Z",L728&lt;&gt;"Z"),I728&lt;&gt;L728),"Check","OK"))</f>
        <v>OK</v>
      </c>
      <c r="N728" s="134"/>
    </row>
    <row r="729" spans="1:14" x14ac:dyDescent="0.25">
      <c r="A729" s="210" t="s">
        <v>796</v>
      </c>
      <c r="B729" s="211" t="s">
        <v>2506</v>
      </c>
      <c r="C729" s="212" t="s">
        <v>168</v>
      </c>
      <c r="D729" s="215" t="s">
        <v>2507</v>
      </c>
      <c r="E729" s="212" t="s">
        <v>860</v>
      </c>
      <c r="F729" s="212" t="s">
        <v>168</v>
      </c>
      <c r="G729" s="215" t="s">
        <v>909</v>
      </c>
      <c r="H729" s="213">
        <f>IF(OR(AND('A3'!AQ16="",'A3'!AR16=""),AND('A3'!AQ45="",'A3'!AR45=""),AND('A3'!AR16="X",'A3'!AR45="X"),OR('A3'!AR16="M",'A3'!AR45="M")),"",SUM('A3'!AQ16,'A3'!AQ45))</f>
        <v>0</v>
      </c>
      <c r="I729" s="213" t="str">
        <f>IF(AND(AND('A3'!AR16="X",'A3'!AR45="X"),SUM('A3'!AQ16,'A3'!AQ45)=0,ISNUMBER('A3'!AQ74)),"",IF(OR('A3'!AR16="M",'A3'!AR45="M"),"M",IF(AND('A3'!AR16='A3'!AR45,OR('A3'!AR16="X",'A3'!AR16="W",'A3'!AR16="Z")),UPPER('A3'!AR16),"")))</f>
        <v/>
      </c>
      <c r="J729" s="214" t="s">
        <v>860</v>
      </c>
      <c r="K729" s="213">
        <f>IF(AND(ISBLANK('A3'!AQ74),$L$729&lt;&gt;"Z"),"",'A3'!AQ74)</f>
        <v>0</v>
      </c>
      <c r="L729" s="213" t="str">
        <f>IF(ISBLANK('A3'!AR74),"",'A3'!AR74)</f>
        <v/>
      </c>
      <c r="M729" s="133" t="str">
        <f t="shared" si="18"/>
        <v>OK</v>
      </c>
      <c r="N729" s="134"/>
    </row>
    <row r="730" spans="1:14" x14ac:dyDescent="0.25">
      <c r="A730" s="210" t="s">
        <v>796</v>
      </c>
      <c r="B730" s="211" t="s">
        <v>2508</v>
      </c>
      <c r="C730" s="212" t="s">
        <v>168</v>
      </c>
      <c r="D730" s="215" t="s">
        <v>2509</v>
      </c>
      <c r="E730" s="212" t="s">
        <v>860</v>
      </c>
      <c r="F730" s="212" t="s">
        <v>168</v>
      </c>
      <c r="G730" s="215" t="s">
        <v>1073</v>
      </c>
      <c r="H730" s="213">
        <f>IF(OR(AND('A3'!AQ17="",'A3'!AR17=""),AND('A3'!AQ46="",'A3'!AR46=""),AND('A3'!AR17="X",'A3'!AR46="X"),OR('A3'!AR17="M",'A3'!AR46="M")),"",SUM('A3'!AQ17,'A3'!AQ46))</f>
        <v>0</v>
      </c>
      <c r="I730" s="213" t="str">
        <f>IF(AND(AND('A3'!AR17="X",'A3'!AR46="X"),SUM('A3'!AQ17,'A3'!AQ46)=0,ISNUMBER('A3'!AQ75)),"",IF(OR('A3'!AR17="M",'A3'!AR46="M"),"M",IF(AND('A3'!AR17='A3'!AR46,OR('A3'!AR17="X",'A3'!AR17="W",'A3'!AR17="Z")),UPPER('A3'!AR17),"")))</f>
        <v/>
      </c>
      <c r="J730" s="214" t="s">
        <v>860</v>
      </c>
      <c r="K730" s="213">
        <f>IF(AND(ISBLANK('A3'!AQ75),$L$730&lt;&gt;"Z"),"",'A3'!AQ75)</f>
        <v>0</v>
      </c>
      <c r="L730" s="213" t="str">
        <f>IF(ISBLANK('A3'!AR75),"",'A3'!AR75)</f>
        <v/>
      </c>
      <c r="M730" s="133" t="str">
        <f t="shared" si="18"/>
        <v>OK</v>
      </c>
      <c r="N730" s="134"/>
    </row>
    <row r="731" spans="1:14" x14ac:dyDescent="0.25">
      <c r="A731" s="210" t="s">
        <v>796</v>
      </c>
      <c r="B731" s="211" t="s">
        <v>2510</v>
      </c>
      <c r="C731" s="212" t="s">
        <v>168</v>
      </c>
      <c r="D731" s="215" t="s">
        <v>2511</v>
      </c>
      <c r="E731" s="212" t="s">
        <v>860</v>
      </c>
      <c r="F731" s="212" t="s">
        <v>168</v>
      </c>
      <c r="G731" s="215" t="s">
        <v>2512</v>
      </c>
      <c r="H731" s="213">
        <f>IF(OR(AND('A3'!AQ18="",'A3'!AR18=""),AND('A3'!AQ47="",'A3'!AR47=""),AND('A3'!AR18="X",'A3'!AR47="X"),OR('A3'!AR18="M",'A3'!AR47="M")),"",SUM('A3'!AQ18,'A3'!AQ47))</f>
        <v>0</v>
      </c>
      <c r="I731" s="213" t="str">
        <f>IF(AND(AND('A3'!AR18="X",'A3'!AR47="X"),SUM('A3'!AQ18,'A3'!AQ47)=0,ISNUMBER('A3'!AQ76)),"",IF(OR('A3'!AR18="M",'A3'!AR47="M"),"M",IF(AND('A3'!AR18='A3'!AR47,OR('A3'!AR18="X",'A3'!AR18="W",'A3'!AR18="Z")),UPPER('A3'!AR18),"")))</f>
        <v/>
      </c>
      <c r="J731" s="214" t="s">
        <v>860</v>
      </c>
      <c r="K731" s="213">
        <f>IF(AND(ISBLANK('A3'!AQ76),$L$731&lt;&gt;"Z"),"",'A3'!AQ76)</f>
        <v>0</v>
      </c>
      <c r="L731" s="213" t="str">
        <f>IF(ISBLANK('A3'!AR76),"",'A3'!AR76)</f>
        <v/>
      </c>
      <c r="M731" s="133" t="str">
        <f t="shared" si="18"/>
        <v>OK</v>
      </c>
      <c r="N731" s="134"/>
    </row>
    <row r="732" spans="1:14" x14ac:dyDescent="0.25">
      <c r="A732" s="210" t="s">
        <v>796</v>
      </c>
      <c r="B732" s="211" t="s">
        <v>2513</v>
      </c>
      <c r="C732" s="212" t="s">
        <v>168</v>
      </c>
      <c r="D732" s="215" t="s">
        <v>2514</v>
      </c>
      <c r="E732" s="212" t="s">
        <v>860</v>
      </c>
      <c r="F732" s="212" t="s">
        <v>168</v>
      </c>
      <c r="G732" s="215" t="s">
        <v>2515</v>
      </c>
      <c r="H732" s="213">
        <f>IF(OR(AND('A3'!AQ19="",'A3'!AR19=""),AND('A3'!AQ48="",'A3'!AR48=""),AND('A3'!AR19="X",'A3'!AR48="X"),OR('A3'!AR19="M",'A3'!AR48="M")),"",SUM('A3'!AQ19,'A3'!AQ48))</f>
        <v>0</v>
      </c>
      <c r="I732" s="213" t="str">
        <f>IF(AND(AND('A3'!AR19="X",'A3'!AR48="X"),SUM('A3'!AQ19,'A3'!AQ48)=0,ISNUMBER('A3'!AQ77)),"",IF(OR('A3'!AR19="M",'A3'!AR48="M"),"M",IF(AND('A3'!AR19='A3'!AR48,OR('A3'!AR19="X",'A3'!AR19="W",'A3'!AR19="Z")),UPPER('A3'!AR19),"")))</f>
        <v/>
      </c>
      <c r="J732" s="214" t="s">
        <v>860</v>
      </c>
      <c r="K732" s="213">
        <f>IF(AND(ISBLANK('A3'!AQ77),$L$732&lt;&gt;"Z"),"",'A3'!AQ77)</f>
        <v>0</v>
      </c>
      <c r="L732" s="213" t="str">
        <f>IF(ISBLANK('A3'!AR77),"",'A3'!AR77)</f>
        <v/>
      </c>
      <c r="M732" s="133" t="str">
        <f t="shared" si="18"/>
        <v>OK</v>
      </c>
      <c r="N732" s="134"/>
    </row>
    <row r="733" spans="1:14" x14ac:dyDescent="0.25">
      <c r="A733" s="210" t="s">
        <v>796</v>
      </c>
      <c r="B733" s="211" t="s">
        <v>2516</v>
      </c>
      <c r="C733" s="212" t="s">
        <v>168</v>
      </c>
      <c r="D733" s="215" t="s">
        <v>2517</v>
      </c>
      <c r="E733" s="212" t="s">
        <v>860</v>
      </c>
      <c r="F733" s="212" t="s">
        <v>168</v>
      </c>
      <c r="G733" s="215" t="s">
        <v>2518</v>
      </c>
      <c r="H733" s="213">
        <f>IF(OR(AND('A3'!AQ20="",'A3'!AR20=""),AND('A3'!AQ49="",'A3'!AR49=""),AND('A3'!AR20="X",'A3'!AR49="X"),OR('A3'!AR20="M",'A3'!AR49="M")),"",SUM('A3'!AQ20,'A3'!AQ49))</f>
        <v>0</v>
      </c>
      <c r="I733" s="213" t="str">
        <f>IF(AND(AND('A3'!AR20="X",'A3'!AR49="X"),SUM('A3'!AQ20,'A3'!AQ49)=0,ISNUMBER('A3'!AQ78)),"",IF(OR('A3'!AR20="M",'A3'!AR49="M"),"M",IF(AND('A3'!AR20='A3'!AR49,OR('A3'!AR20="X",'A3'!AR20="W",'A3'!AR20="Z")),UPPER('A3'!AR20),"")))</f>
        <v/>
      </c>
      <c r="J733" s="214" t="s">
        <v>860</v>
      </c>
      <c r="K733" s="213">
        <f>IF(AND(ISBLANK('A3'!AQ78),$L$733&lt;&gt;"Z"),"",'A3'!AQ78)</f>
        <v>0</v>
      </c>
      <c r="L733" s="213" t="str">
        <f>IF(ISBLANK('A3'!AR78),"",'A3'!AR78)</f>
        <v/>
      </c>
      <c r="M733" s="133" t="str">
        <f t="shared" si="18"/>
        <v>OK</v>
      </c>
      <c r="N733" s="134"/>
    </row>
    <row r="734" spans="1:14" x14ac:dyDescent="0.25">
      <c r="A734" s="210" t="s">
        <v>796</v>
      </c>
      <c r="B734" s="211" t="s">
        <v>2519</v>
      </c>
      <c r="C734" s="212" t="s">
        <v>168</v>
      </c>
      <c r="D734" s="215" t="s">
        <v>2520</v>
      </c>
      <c r="E734" s="212" t="s">
        <v>860</v>
      </c>
      <c r="F734" s="212" t="s">
        <v>168</v>
      </c>
      <c r="G734" s="215" t="s">
        <v>2521</v>
      </c>
      <c r="H734" s="213">
        <f>IF(OR(AND('A3'!AQ21="",'A3'!AR21=""),AND('A3'!AQ50="",'A3'!AR50=""),AND('A3'!AR21="X",'A3'!AR50="X"),OR('A3'!AR21="M",'A3'!AR50="M")),"",SUM('A3'!AQ21,'A3'!AQ50))</f>
        <v>0</v>
      </c>
      <c r="I734" s="213" t="str">
        <f>IF(AND(AND('A3'!AR21="X",'A3'!AR50="X"),SUM('A3'!AQ21,'A3'!AQ50)=0,ISNUMBER('A3'!AQ79)),"",IF(OR('A3'!AR21="M",'A3'!AR50="M"),"M",IF(AND('A3'!AR21='A3'!AR50,OR('A3'!AR21="X",'A3'!AR21="W",'A3'!AR21="Z")),UPPER('A3'!AR21),"")))</f>
        <v/>
      </c>
      <c r="J734" s="214" t="s">
        <v>860</v>
      </c>
      <c r="K734" s="213">
        <f>IF(AND(ISBLANK('A3'!AQ79),$L$734&lt;&gt;"Z"),"",'A3'!AQ79)</f>
        <v>0</v>
      </c>
      <c r="L734" s="213" t="str">
        <f>IF(ISBLANK('A3'!AR79),"",'A3'!AR79)</f>
        <v/>
      </c>
      <c r="M734" s="133" t="str">
        <f t="shared" si="18"/>
        <v>OK</v>
      </c>
      <c r="N734" s="134"/>
    </row>
    <row r="735" spans="1:14" x14ac:dyDescent="0.25">
      <c r="A735" s="210" t="s">
        <v>796</v>
      </c>
      <c r="B735" s="211" t="s">
        <v>2522</v>
      </c>
      <c r="C735" s="212" t="s">
        <v>168</v>
      </c>
      <c r="D735" s="215" t="s">
        <v>2523</v>
      </c>
      <c r="E735" s="212" t="s">
        <v>860</v>
      </c>
      <c r="F735" s="212" t="s">
        <v>168</v>
      </c>
      <c r="G735" s="215" t="s">
        <v>2524</v>
      </c>
      <c r="H735" s="213">
        <f>IF(OR(AND('A3'!AQ22="",'A3'!AR22=""),AND('A3'!AQ51="",'A3'!AR51=""),AND('A3'!AR22="X",'A3'!AR51="X"),OR('A3'!AR22="M",'A3'!AR51="M")),"",SUM('A3'!AQ22,'A3'!AQ51))</f>
        <v>0</v>
      </c>
      <c r="I735" s="213" t="str">
        <f>IF(AND(AND('A3'!AR22="X",'A3'!AR51="X"),SUM('A3'!AQ22,'A3'!AQ51)=0,ISNUMBER('A3'!AQ80)),"",IF(OR('A3'!AR22="M",'A3'!AR51="M"),"M",IF(AND('A3'!AR22='A3'!AR51,OR('A3'!AR22="X",'A3'!AR22="W",'A3'!AR22="Z")),UPPER('A3'!AR22),"")))</f>
        <v/>
      </c>
      <c r="J735" s="214" t="s">
        <v>860</v>
      </c>
      <c r="K735" s="213">
        <f>IF(AND(ISBLANK('A3'!AQ80),$L$735&lt;&gt;"Z"),"",'A3'!AQ80)</f>
        <v>0</v>
      </c>
      <c r="L735" s="213" t="str">
        <f>IF(ISBLANK('A3'!AR80),"",'A3'!AR80)</f>
        <v/>
      </c>
      <c r="M735" s="133" t="str">
        <f t="shared" si="18"/>
        <v>OK</v>
      </c>
      <c r="N735" s="134"/>
    </row>
    <row r="736" spans="1:14" x14ac:dyDescent="0.25">
      <c r="A736" s="210" t="s">
        <v>796</v>
      </c>
      <c r="B736" s="211" t="s">
        <v>2525</v>
      </c>
      <c r="C736" s="212" t="s">
        <v>168</v>
      </c>
      <c r="D736" s="215" t="s">
        <v>2526</v>
      </c>
      <c r="E736" s="212" t="s">
        <v>860</v>
      </c>
      <c r="F736" s="212" t="s">
        <v>168</v>
      </c>
      <c r="G736" s="215" t="s">
        <v>2527</v>
      </c>
      <c r="H736" s="213">
        <f>IF(OR(AND('A3'!AQ23="",'A3'!AR23=""),AND('A3'!AQ52="",'A3'!AR52=""),AND('A3'!AR23="X",'A3'!AR52="X"),OR('A3'!AR23="M",'A3'!AR52="M")),"",SUM('A3'!AQ23,'A3'!AQ52))</f>
        <v>0</v>
      </c>
      <c r="I736" s="213" t="str">
        <f>IF(AND(AND('A3'!AR23="X",'A3'!AR52="X"),SUM('A3'!AQ23,'A3'!AQ52)=0,ISNUMBER('A3'!AQ81)),"",IF(OR('A3'!AR23="M",'A3'!AR52="M"),"M",IF(AND('A3'!AR23='A3'!AR52,OR('A3'!AR23="X",'A3'!AR23="W",'A3'!AR23="Z")),UPPER('A3'!AR23),"")))</f>
        <v/>
      </c>
      <c r="J736" s="214" t="s">
        <v>860</v>
      </c>
      <c r="K736" s="213">
        <f>IF(AND(ISBLANK('A3'!AQ81),$L$736&lt;&gt;"Z"),"",'A3'!AQ81)</f>
        <v>0</v>
      </c>
      <c r="L736" s="213" t="str">
        <f>IF(ISBLANK('A3'!AR81),"",'A3'!AR81)</f>
        <v/>
      </c>
      <c r="M736" s="133" t="str">
        <f t="shared" si="18"/>
        <v>OK</v>
      </c>
      <c r="N736" s="134"/>
    </row>
    <row r="737" spans="1:14" x14ac:dyDescent="0.25">
      <c r="A737" s="210" t="s">
        <v>796</v>
      </c>
      <c r="B737" s="211" t="s">
        <v>2528</v>
      </c>
      <c r="C737" s="212" t="s">
        <v>168</v>
      </c>
      <c r="D737" s="215" t="s">
        <v>2529</v>
      </c>
      <c r="E737" s="212" t="s">
        <v>860</v>
      </c>
      <c r="F737" s="212" t="s">
        <v>168</v>
      </c>
      <c r="G737" s="215" t="s">
        <v>2530</v>
      </c>
      <c r="H737" s="213">
        <f>IF(OR(AND('A3'!AQ24="",'A3'!AR24=""),AND('A3'!AQ53="",'A3'!AR53=""),AND('A3'!AR24="X",'A3'!AR53="X"),OR('A3'!AR24="M",'A3'!AR53="M")),"",SUM('A3'!AQ24,'A3'!AQ53))</f>
        <v>0</v>
      </c>
      <c r="I737" s="213" t="str">
        <f>IF(AND(AND('A3'!AR24="X",'A3'!AR53="X"),SUM('A3'!AQ24,'A3'!AQ53)=0,ISNUMBER('A3'!AQ82)),"",IF(OR('A3'!AR24="M",'A3'!AR53="M"),"M",IF(AND('A3'!AR24='A3'!AR53,OR('A3'!AR24="X",'A3'!AR24="W",'A3'!AR24="Z")),UPPER('A3'!AR24),"")))</f>
        <v/>
      </c>
      <c r="J737" s="214" t="s">
        <v>860</v>
      </c>
      <c r="K737" s="213">
        <f>IF(AND(ISBLANK('A3'!AQ82),$L$737&lt;&gt;"Z"),"",'A3'!AQ82)</f>
        <v>0</v>
      </c>
      <c r="L737" s="213" t="str">
        <f>IF(ISBLANK('A3'!AR82),"",'A3'!AR82)</f>
        <v/>
      </c>
      <c r="M737" s="133" t="str">
        <f t="shared" si="18"/>
        <v>OK</v>
      </c>
      <c r="N737" s="134"/>
    </row>
    <row r="738" spans="1:14" x14ac:dyDescent="0.25">
      <c r="A738" s="210" t="s">
        <v>796</v>
      </c>
      <c r="B738" s="211" t="s">
        <v>2531</v>
      </c>
      <c r="C738" s="212" t="s">
        <v>168</v>
      </c>
      <c r="D738" s="215" t="s">
        <v>2532</v>
      </c>
      <c r="E738" s="212" t="s">
        <v>860</v>
      </c>
      <c r="F738" s="212" t="s">
        <v>168</v>
      </c>
      <c r="G738" s="215" t="s">
        <v>2533</v>
      </c>
      <c r="H738" s="213">
        <f>IF(OR(AND('A3'!AQ25="",'A3'!AR25=""),AND('A3'!AQ54="",'A3'!AR54=""),AND('A3'!AR25="X",'A3'!AR54="X"),OR('A3'!AR25="M",'A3'!AR54="M")),"",SUM('A3'!AQ25,'A3'!AQ54))</f>
        <v>0</v>
      </c>
      <c r="I738" s="213" t="str">
        <f>IF(AND(AND('A3'!AR25="X",'A3'!AR54="X"),SUM('A3'!AQ25,'A3'!AQ54)=0,ISNUMBER('A3'!AQ83)),"",IF(OR('A3'!AR25="M",'A3'!AR54="M"),"M",IF(AND('A3'!AR25='A3'!AR54,OR('A3'!AR25="X",'A3'!AR25="W",'A3'!AR25="Z")),UPPER('A3'!AR25),"")))</f>
        <v/>
      </c>
      <c r="J738" s="214" t="s">
        <v>860</v>
      </c>
      <c r="K738" s="213">
        <f>IF(AND(ISBLANK('A3'!AQ83),$L$738&lt;&gt;"Z"),"",'A3'!AQ83)</f>
        <v>0</v>
      </c>
      <c r="L738" s="213" t="str">
        <f>IF(ISBLANK('A3'!AR83),"",'A3'!AR83)</f>
        <v/>
      </c>
      <c r="M738" s="133" t="str">
        <f t="shared" si="18"/>
        <v>OK</v>
      </c>
      <c r="N738" s="134"/>
    </row>
    <row r="739" spans="1:14" x14ac:dyDescent="0.25">
      <c r="A739" s="210" t="s">
        <v>796</v>
      </c>
      <c r="B739" s="211" t="s">
        <v>2534</v>
      </c>
      <c r="C739" s="212" t="s">
        <v>168</v>
      </c>
      <c r="D739" s="215" t="s">
        <v>2535</v>
      </c>
      <c r="E739" s="212" t="s">
        <v>860</v>
      </c>
      <c r="F739" s="212" t="s">
        <v>168</v>
      </c>
      <c r="G739" s="215" t="s">
        <v>2536</v>
      </c>
      <c r="H739" s="213">
        <f>IF(OR(AND('A3'!AQ26="",'A3'!AR26=""),AND('A3'!AQ55="",'A3'!AR55=""),AND('A3'!AR26="X",'A3'!AR55="X"),OR('A3'!AR26="M",'A3'!AR55="M")),"",SUM('A3'!AQ26,'A3'!AQ55))</f>
        <v>0</v>
      </c>
      <c r="I739" s="213" t="str">
        <f>IF(AND(AND('A3'!AR26="X",'A3'!AR55="X"),SUM('A3'!AQ26,'A3'!AQ55)=0,ISNUMBER('A3'!AQ84)),"",IF(OR('A3'!AR26="M",'A3'!AR55="M"),"M",IF(AND('A3'!AR26='A3'!AR55,OR('A3'!AR26="X",'A3'!AR26="W",'A3'!AR26="Z")),UPPER('A3'!AR26),"")))</f>
        <v/>
      </c>
      <c r="J739" s="214" t="s">
        <v>860</v>
      </c>
      <c r="K739" s="213">
        <f>IF(AND(ISBLANK('A3'!AQ84),$L$739&lt;&gt;"Z"),"",'A3'!AQ84)</f>
        <v>0</v>
      </c>
      <c r="L739" s="213" t="str">
        <f>IF(ISBLANK('A3'!AR84),"",'A3'!AR84)</f>
        <v/>
      </c>
      <c r="M739" s="133" t="str">
        <f t="shared" si="18"/>
        <v>OK</v>
      </c>
      <c r="N739" s="134"/>
    </row>
    <row r="740" spans="1:14" x14ac:dyDescent="0.25">
      <c r="A740" s="210" t="s">
        <v>796</v>
      </c>
      <c r="B740" s="211" t="s">
        <v>2537</v>
      </c>
      <c r="C740" s="212" t="s">
        <v>168</v>
      </c>
      <c r="D740" s="215" t="s">
        <v>2538</v>
      </c>
      <c r="E740" s="212" t="s">
        <v>860</v>
      </c>
      <c r="F740" s="212" t="s">
        <v>168</v>
      </c>
      <c r="G740" s="215" t="s">
        <v>2539</v>
      </c>
      <c r="H740" s="213">
        <f>IF(OR(AND('A3'!AQ27="",'A3'!AR27=""),AND('A3'!AQ56="",'A3'!AR56=""),AND('A3'!AR27="X",'A3'!AR56="X"),OR('A3'!AR27="M",'A3'!AR56="M")),"",SUM('A3'!AQ27,'A3'!AQ56))</f>
        <v>0</v>
      </c>
      <c r="I740" s="213" t="str">
        <f>IF(AND(AND('A3'!AR27="X",'A3'!AR56="X"),SUM('A3'!AQ27,'A3'!AQ56)=0,ISNUMBER('A3'!AQ85)),"",IF(OR('A3'!AR27="M",'A3'!AR56="M"),"M",IF(AND('A3'!AR27='A3'!AR56,OR('A3'!AR27="X",'A3'!AR27="W",'A3'!AR27="Z")),UPPER('A3'!AR27),"")))</f>
        <v/>
      </c>
      <c r="J740" s="214" t="s">
        <v>860</v>
      </c>
      <c r="K740" s="213">
        <f>IF(AND(ISBLANK('A3'!AQ85),$L$740&lt;&gt;"Z"),"",'A3'!AQ85)</f>
        <v>0</v>
      </c>
      <c r="L740" s="213" t="str">
        <f>IF(ISBLANK('A3'!AR85),"",'A3'!AR85)</f>
        <v/>
      </c>
      <c r="M740" s="133" t="str">
        <f t="shared" si="18"/>
        <v>OK</v>
      </c>
      <c r="N740" s="134"/>
    </row>
    <row r="741" spans="1:14" x14ac:dyDescent="0.25">
      <c r="A741" s="210" t="s">
        <v>796</v>
      </c>
      <c r="B741" s="211" t="s">
        <v>2540</v>
      </c>
      <c r="C741" s="212" t="s">
        <v>168</v>
      </c>
      <c r="D741" s="215" t="s">
        <v>2541</v>
      </c>
      <c r="E741" s="212" t="s">
        <v>860</v>
      </c>
      <c r="F741" s="212" t="s">
        <v>168</v>
      </c>
      <c r="G741" s="215" t="s">
        <v>2542</v>
      </c>
      <c r="H741" s="213">
        <f>IF(OR(AND('A3'!AQ28="",'A3'!AR28=""),AND('A3'!AQ57="",'A3'!AR57=""),AND('A3'!AR28="X",'A3'!AR57="X"),OR('A3'!AR28="M",'A3'!AR57="M")),"",SUM('A3'!AQ28,'A3'!AQ57))</f>
        <v>0</v>
      </c>
      <c r="I741" s="213" t="str">
        <f>IF(AND(AND('A3'!AR28="X",'A3'!AR57="X"),SUM('A3'!AQ28,'A3'!AQ57)=0,ISNUMBER('A3'!AQ86)),"",IF(OR('A3'!AR28="M",'A3'!AR57="M"),"M",IF(AND('A3'!AR28='A3'!AR57,OR('A3'!AR28="X",'A3'!AR28="W",'A3'!AR28="Z")),UPPER('A3'!AR28),"")))</f>
        <v/>
      </c>
      <c r="J741" s="214" t="s">
        <v>860</v>
      </c>
      <c r="K741" s="213">
        <f>IF(AND(ISBLANK('A3'!AQ86),$L$741&lt;&gt;"Z"),"",'A3'!AQ86)</f>
        <v>0</v>
      </c>
      <c r="L741" s="213" t="str">
        <f>IF(ISBLANK('A3'!AR86),"",'A3'!AR86)</f>
        <v/>
      </c>
      <c r="M741" s="133" t="str">
        <f t="shared" si="18"/>
        <v>OK</v>
      </c>
      <c r="N741" s="134"/>
    </row>
    <row r="742" spans="1:14" x14ac:dyDescent="0.25">
      <c r="A742" s="210" t="s">
        <v>796</v>
      </c>
      <c r="B742" s="211" t="s">
        <v>2543</v>
      </c>
      <c r="C742" s="212" t="s">
        <v>168</v>
      </c>
      <c r="D742" s="215" t="s">
        <v>2544</v>
      </c>
      <c r="E742" s="212" t="s">
        <v>860</v>
      </c>
      <c r="F742" s="212" t="s">
        <v>168</v>
      </c>
      <c r="G742" s="215" t="s">
        <v>2545</v>
      </c>
      <c r="H742" s="213">
        <f>IF(OR(AND('A3'!AQ29="",'A3'!AR29=""),AND('A3'!AQ58="",'A3'!AR58=""),AND('A3'!AR29="X",'A3'!AR58="X"),OR('A3'!AR29="M",'A3'!AR58="M")),"",SUM('A3'!AQ29,'A3'!AQ58))</f>
        <v>0</v>
      </c>
      <c r="I742" s="213" t="str">
        <f>IF(AND(AND('A3'!AR29="X",'A3'!AR58="X"),SUM('A3'!AQ29,'A3'!AQ58)=0,ISNUMBER('A3'!AQ87)),"",IF(OR('A3'!AR29="M",'A3'!AR58="M"),"M",IF(AND('A3'!AR29='A3'!AR58,OR('A3'!AR29="X",'A3'!AR29="W",'A3'!AR29="Z")),UPPER('A3'!AR29),"")))</f>
        <v/>
      </c>
      <c r="J742" s="214" t="s">
        <v>860</v>
      </c>
      <c r="K742" s="213">
        <f>IF(AND(ISBLANK('A3'!AQ87),$L$742&lt;&gt;"Z"),"",'A3'!AQ87)</f>
        <v>0</v>
      </c>
      <c r="L742" s="213" t="str">
        <f>IF(ISBLANK('A3'!AR87),"",'A3'!AR87)</f>
        <v/>
      </c>
      <c r="M742" s="133" t="str">
        <f t="shared" si="18"/>
        <v>OK</v>
      </c>
      <c r="N742" s="134"/>
    </row>
    <row r="743" spans="1:14" x14ac:dyDescent="0.25">
      <c r="A743" s="210" t="s">
        <v>796</v>
      </c>
      <c r="B743" s="211" t="s">
        <v>2546</v>
      </c>
      <c r="C743" s="212" t="s">
        <v>168</v>
      </c>
      <c r="D743" s="215" t="s">
        <v>2547</v>
      </c>
      <c r="E743" s="212" t="s">
        <v>860</v>
      </c>
      <c r="F743" s="212" t="s">
        <v>168</v>
      </c>
      <c r="G743" s="215" t="s">
        <v>2548</v>
      </c>
      <c r="H743" s="213">
        <f>IF(OR(AND('A3'!AQ30="",'A3'!AR30=""),AND('A3'!AQ59="",'A3'!AR59=""),AND('A3'!AR30="X",'A3'!AR59="X"),OR('A3'!AR30="M",'A3'!AR59="M")),"",SUM('A3'!AQ30,'A3'!AQ59))</f>
        <v>0</v>
      </c>
      <c r="I743" s="213" t="str">
        <f>IF(AND(AND('A3'!AR30="X",'A3'!AR59="X"),SUM('A3'!AQ30,'A3'!AQ59)=0,ISNUMBER('A3'!AQ88)),"",IF(OR('A3'!AR30="M",'A3'!AR59="M"),"M",IF(AND('A3'!AR30='A3'!AR59,OR('A3'!AR30="X",'A3'!AR30="W",'A3'!AR30="Z")),UPPER('A3'!AR30),"")))</f>
        <v/>
      </c>
      <c r="J743" s="214" t="s">
        <v>860</v>
      </c>
      <c r="K743" s="213">
        <f>IF(AND(ISBLANK('A3'!AQ88),$L$743&lt;&gt;"Z"),"",'A3'!AQ88)</f>
        <v>0</v>
      </c>
      <c r="L743" s="213" t="str">
        <f>IF(ISBLANK('A3'!AR88),"",'A3'!AR88)</f>
        <v/>
      </c>
      <c r="M743" s="133" t="str">
        <f t="shared" si="18"/>
        <v>OK</v>
      </c>
      <c r="N743" s="134"/>
    </row>
    <row r="744" spans="1:14" x14ac:dyDescent="0.25">
      <c r="A744" s="210" t="s">
        <v>796</v>
      </c>
      <c r="B744" s="211" t="s">
        <v>2549</v>
      </c>
      <c r="C744" s="212" t="s">
        <v>168</v>
      </c>
      <c r="D744" s="215" t="s">
        <v>2550</v>
      </c>
      <c r="E744" s="212" t="s">
        <v>860</v>
      </c>
      <c r="F744" s="212" t="s">
        <v>168</v>
      </c>
      <c r="G744" s="215" t="s">
        <v>2551</v>
      </c>
      <c r="H744" s="213">
        <f>IF(OR(AND('A3'!AQ31="",'A3'!AR31=""),AND('A3'!AQ60="",'A3'!AR60=""),AND('A3'!AR31="X",'A3'!AR60="X"),OR('A3'!AR31="M",'A3'!AR60="M")),"",SUM('A3'!AQ31,'A3'!AQ60))</f>
        <v>0</v>
      </c>
      <c r="I744" s="213" t="str">
        <f>IF(AND(AND('A3'!AR31="X",'A3'!AR60="X"),SUM('A3'!AQ31,'A3'!AQ60)=0,ISNUMBER('A3'!AQ89)),"",IF(OR('A3'!AR31="M",'A3'!AR60="M"),"M",IF(AND('A3'!AR31='A3'!AR60,OR('A3'!AR31="X",'A3'!AR31="W",'A3'!AR31="Z")),UPPER('A3'!AR31),"")))</f>
        <v/>
      </c>
      <c r="J744" s="214" t="s">
        <v>860</v>
      </c>
      <c r="K744" s="213">
        <f>IF(AND(ISBLANK('A3'!AQ89),$L$744&lt;&gt;"Z"),"",'A3'!AQ89)</f>
        <v>0</v>
      </c>
      <c r="L744" s="213" t="str">
        <f>IF(ISBLANK('A3'!AR89),"",'A3'!AR89)</f>
        <v/>
      </c>
      <c r="M744" s="133" t="str">
        <f t="shared" si="18"/>
        <v>OK</v>
      </c>
      <c r="N744" s="134"/>
    </row>
    <row r="745" spans="1:14" x14ac:dyDescent="0.25">
      <c r="A745" s="210" t="s">
        <v>796</v>
      </c>
      <c r="B745" s="211" t="s">
        <v>2552</v>
      </c>
      <c r="C745" s="212" t="s">
        <v>168</v>
      </c>
      <c r="D745" s="215" t="s">
        <v>2553</v>
      </c>
      <c r="E745" s="212" t="s">
        <v>860</v>
      </c>
      <c r="F745" s="212" t="s">
        <v>168</v>
      </c>
      <c r="G745" s="215" t="s">
        <v>2554</v>
      </c>
      <c r="H745" s="213">
        <f>IF(OR(AND('A3'!AQ32="",'A3'!AR32=""),AND('A3'!AQ61="",'A3'!AR61=""),AND('A3'!AR32="X",'A3'!AR61="X"),OR('A3'!AR32="M",'A3'!AR61="M")),"",SUM('A3'!AQ32,'A3'!AQ61))</f>
        <v>0</v>
      </c>
      <c r="I745" s="213" t="str">
        <f>IF(AND(AND('A3'!AR32="X",'A3'!AR61="X"),SUM('A3'!AQ32,'A3'!AQ61)=0,ISNUMBER('A3'!AQ90)),"",IF(OR('A3'!AR32="M",'A3'!AR61="M"),"M",IF(AND('A3'!AR32='A3'!AR61,OR('A3'!AR32="X",'A3'!AR32="W",'A3'!AR32="Z")),UPPER('A3'!AR32),"")))</f>
        <v/>
      </c>
      <c r="J745" s="214" t="s">
        <v>860</v>
      </c>
      <c r="K745" s="213">
        <f>IF(AND(ISBLANK('A3'!AQ90),$L$745&lt;&gt;"Z"),"",'A3'!AQ90)</f>
        <v>0</v>
      </c>
      <c r="L745" s="213" t="str">
        <f>IF(ISBLANK('A3'!AR90),"",'A3'!AR90)</f>
        <v/>
      </c>
      <c r="M745" s="133" t="str">
        <f t="shared" si="18"/>
        <v>OK</v>
      </c>
      <c r="N745" s="134"/>
    </row>
    <row r="746" spans="1:14" x14ac:dyDescent="0.25">
      <c r="A746" s="210" t="s">
        <v>796</v>
      </c>
      <c r="B746" s="211" t="s">
        <v>2555</v>
      </c>
      <c r="C746" s="212" t="s">
        <v>168</v>
      </c>
      <c r="D746" s="215" t="s">
        <v>2556</v>
      </c>
      <c r="E746" s="212" t="s">
        <v>860</v>
      </c>
      <c r="F746" s="212" t="s">
        <v>168</v>
      </c>
      <c r="G746" s="215" t="s">
        <v>2557</v>
      </c>
      <c r="H746" s="213">
        <f>IF(OR(AND('A3'!AQ33="",'A3'!AR33=""),AND('A3'!AQ62="",'A3'!AR62=""),AND('A3'!AR33="X",'A3'!AR62="X"),OR('A3'!AR33="M",'A3'!AR62="M")),"",SUM('A3'!AQ33,'A3'!AQ62))</f>
        <v>0</v>
      </c>
      <c r="I746" s="213" t="str">
        <f>IF(AND(AND('A3'!AR33="X",'A3'!AR62="X"),SUM('A3'!AQ33,'A3'!AQ62)=0,ISNUMBER('A3'!AQ91)),"",IF(OR('A3'!AR33="M",'A3'!AR62="M"),"M",IF(AND('A3'!AR33='A3'!AR62,OR('A3'!AR33="X",'A3'!AR33="W",'A3'!AR33="Z")),UPPER('A3'!AR33),"")))</f>
        <v/>
      </c>
      <c r="J746" s="214" t="s">
        <v>860</v>
      </c>
      <c r="K746" s="213">
        <f>IF(AND(ISBLANK('A3'!AQ91),$L$746&lt;&gt;"Z"),"",'A3'!AQ91)</f>
        <v>0</v>
      </c>
      <c r="L746" s="213" t="str">
        <f>IF(ISBLANK('A3'!AR91),"",'A3'!AR91)</f>
        <v/>
      </c>
      <c r="M746" s="133" t="str">
        <f t="shared" si="18"/>
        <v>OK</v>
      </c>
      <c r="N746" s="134"/>
    </row>
    <row r="747" spans="1:14" x14ac:dyDescent="0.25">
      <c r="A747" s="210" t="s">
        <v>796</v>
      </c>
      <c r="B747" s="211" t="s">
        <v>2558</v>
      </c>
      <c r="C747" s="212" t="s">
        <v>168</v>
      </c>
      <c r="D747" s="215" t="s">
        <v>2559</v>
      </c>
      <c r="E747" s="212" t="s">
        <v>860</v>
      </c>
      <c r="F747" s="212" t="s">
        <v>168</v>
      </c>
      <c r="G747" s="215" t="s">
        <v>1001</v>
      </c>
      <c r="H747" s="213">
        <f>IF(OR(AND('A3'!AQ34="",'A3'!AR34=""),AND('A3'!AQ63="",'A3'!AR63=""),AND('A3'!AR34="X",'A3'!AR63="X"),OR('A3'!AR34="M",'A3'!AR63="M")),"",SUM('A3'!AQ34,'A3'!AQ63))</f>
        <v>0</v>
      </c>
      <c r="I747" s="213" t="str">
        <f>IF(AND(AND('A3'!AR34="X",'A3'!AR63="X"),SUM('A3'!AQ34,'A3'!AQ63)=0,ISNUMBER('A3'!AQ92)),"",IF(OR('A3'!AR34="M",'A3'!AR63="M"),"M",IF(AND('A3'!AR34='A3'!AR63,OR('A3'!AR34="X",'A3'!AR34="W",'A3'!AR34="Z")),UPPER('A3'!AR34),"")))</f>
        <v/>
      </c>
      <c r="J747" s="214" t="s">
        <v>860</v>
      </c>
      <c r="K747" s="213">
        <f>IF(AND(ISBLANK('A3'!AQ92),$L$747&lt;&gt;"Z"),"",'A3'!AQ92)</f>
        <v>0</v>
      </c>
      <c r="L747" s="213" t="str">
        <f>IF(ISBLANK('A3'!AR92),"",'A3'!AR92)</f>
        <v/>
      </c>
      <c r="M747" s="133" t="str">
        <f t="shared" si="18"/>
        <v>OK</v>
      </c>
      <c r="N747" s="134"/>
    </row>
    <row r="748" spans="1:14" x14ac:dyDescent="0.25">
      <c r="A748" s="210" t="s">
        <v>796</v>
      </c>
      <c r="B748" s="211" t="s">
        <v>2560</v>
      </c>
      <c r="C748" s="212" t="s">
        <v>168</v>
      </c>
      <c r="D748" s="215" t="s">
        <v>2561</v>
      </c>
      <c r="E748" s="212" t="s">
        <v>860</v>
      </c>
      <c r="F748" s="212" t="s">
        <v>168</v>
      </c>
      <c r="G748" s="215" t="s">
        <v>1000</v>
      </c>
      <c r="H748" s="213">
        <f>IF(OR(AND('A3'!AQ35="",'A3'!AR35=""),AND('A3'!AQ64="",'A3'!AR64=""),AND('A3'!AR35="X",'A3'!AR64="X"),OR('A3'!AR35="M",'A3'!AR64="M")),"",SUM('A3'!AQ35,'A3'!AQ64))</f>
        <v>0</v>
      </c>
      <c r="I748" s="213" t="str">
        <f>IF(AND(AND('A3'!AR35="X",'A3'!AR64="X"),SUM('A3'!AQ35,'A3'!AQ64)=0,ISNUMBER('A3'!AQ93)),"",IF(OR('A3'!AR35="M",'A3'!AR64="M"),"M",IF(AND('A3'!AR35='A3'!AR64,OR('A3'!AR35="X",'A3'!AR35="W",'A3'!AR35="Z")),UPPER('A3'!AR35),"")))</f>
        <v/>
      </c>
      <c r="J748" s="214" t="s">
        <v>860</v>
      </c>
      <c r="K748" s="213">
        <f>IF(AND(ISBLANK('A3'!AQ93),$L$748&lt;&gt;"Z"),"",'A3'!AQ93)</f>
        <v>0</v>
      </c>
      <c r="L748" s="213" t="str">
        <f>IF(ISBLANK('A3'!AR93),"",'A3'!AR93)</f>
        <v/>
      </c>
      <c r="M748" s="133" t="str">
        <f t="shared" si="18"/>
        <v>OK</v>
      </c>
      <c r="N748" s="134"/>
    </row>
    <row r="749" spans="1:14" x14ac:dyDescent="0.25">
      <c r="A749" s="210" t="s">
        <v>796</v>
      </c>
      <c r="B749" s="211" t="s">
        <v>2562</v>
      </c>
      <c r="C749" s="212" t="s">
        <v>168</v>
      </c>
      <c r="D749" s="215" t="s">
        <v>2563</v>
      </c>
      <c r="E749" s="212" t="s">
        <v>860</v>
      </c>
      <c r="F749" s="212" t="s">
        <v>168</v>
      </c>
      <c r="G749" s="215" t="s">
        <v>2564</v>
      </c>
      <c r="H749" s="213">
        <f>IF(OR(AND('A3'!AQ36="",'A3'!AR36=""),AND('A3'!AQ65="",'A3'!AR65=""),AND('A3'!AR36="X",'A3'!AR65="X"),OR('A3'!AR36="M",'A3'!AR65="M")),"",SUM('A3'!AQ36,'A3'!AQ65))</f>
        <v>0</v>
      </c>
      <c r="I749" s="213" t="str">
        <f>IF(AND(AND('A3'!AR36="X",'A3'!AR65="X"),SUM('A3'!AQ36,'A3'!AQ65)=0,ISNUMBER('A3'!AQ94)),"",IF(OR('A3'!AR36="M",'A3'!AR65="M"),"M",IF(AND('A3'!AR36='A3'!AR65,OR('A3'!AR36="X",'A3'!AR36="W",'A3'!AR36="Z")),UPPER('A3'!AR36),"")))</f>
        <v/>
      </c>
      <c r="J749" s="214" t="s">
        <v>860</v>
      </c>
      <c r="K749" s="213">
        <f>IF(AND(ISBLANK('A3'!AQ94),$L$749&lt;&gt;"Z"),"",'A3'!AQ94)</f>
        <v>0</v>
      </c>
      <c r="L749" s="213" t="str">
        <f>IF(ISBLANK('A3'!AR94),"",'A3'!AR94)</f>
        <v/>
      </c>
      <c r="M749" s="133" t="str">
        <f t="shared" si="18"/>
        <v>OK</v>
      </c>
      <c r="N749" s="134"/>
    </row>
    <row r="750" spans="1:14" x14ac:dyDescent="0.25">
      <c r="A750" s="210" t="s">
        <v>796</v>
      </c>
      <c r="B750" s="211" t="s">
        <v>2565</v>
      </c>
      <c r="C750" s="212" t="s">
        <v>168</v>
      </c>
      <c r="D750" s="215" t="s">
        <v>2566</v>
      </c>
      <c r="E750" s="212" t="s">
        <v>860</v>
      </c>
      <c r="F750" s="212" t="s">
        <v>168</v>
      </c>
      <c r="G750" s="215" t="s">
        <v>2567</v>
      </c>
      <c r="H750" s="213">
        <f>IF(OR(AND('A3'!AQ37="",'A3'!AR37=""),AND('A3'!AQ66="",'A3'!AR66=""),AND('A3'!AR37="X",'A3'!AR66="X"),OR('A3'!AR37="M",'A3'!AR66="M")),"",SUM('A3'!AQ37,'A3'!AQ66))</f>
        <v>0</v>
      </c>
      <c r="I750" s="213" t="str">
        <f>IF(AND(AND('A3'!AR37="X",'A3'!AR66="X"),SUM('A3'!AQ37,'A3'!AQ66)=0,ISNUMBER('A3'!AQ95)),"",IF(OR('A3'!AR37="M",'A3'!AR66="M"),"M",IF(AND('A3'!AR37='A3'!AR66,OR('A3'!AR37="X",'A3'!AR37="W",'A3'!AR37="Z")),UPPER('A3'!AR37),"")))</f>
        <v/>
      </c>
      <c r="J750" s="214" t="s">
        <v>860</v>
      </c>
      <c r="K750" s="213">
        <f>IF(AND(ISBLANK('A3'!AQ95),$L$750&lt;&gt;"Z"),"",'A3'!AQ95)</f>
        <v>0</v>
      </c>
      <c r="L750" s="213" t="str">
        <f>IF(ISBLANK('A3'!AR95),"",'A3'!AR95)</f>
        <v/>
      </c>
      <c r="M750" s="133" t="str">
        <f t="shared" si="18"/>
        <v>OK</v>
      </c>
      <c r="N750" s="134"/>
    </row>
    <row r="751" spans="1:14" x14ac:dyDescent="0.25">
      <c r="A751" s="210" t="s">
        <v>796</v>
      </c>
      <c r="B751" s="211" t="s">
        <v>2568</v>
      </c>
      <c r="C751" s="212" t="s">
        <v>168</v>
      </c>
      <c r="D751" s="215" t="s">
        <v>2569</v>
      </c>
      <c r="E751" s="212" t="s">
        <v>860</v>
      </c>
      <c r="F751" s="212" t="s">
        <v>168</v>
      </c>
      <c r="G751" s="215" t="s">
        <v>2570</v>
      </c>
      <c r="H751" s="213">
        <f>IF(OR(AND('A3'!AQ38="",'A3'!AR38=""),AND('A3'!AQ67="",'A3'!AR67=""),AND('A3'!AR38="X",'A3'!AR67="X"),OR('A3'!AR38="M",'A3'!AR67="M")),"",SUM('A3'!AQ38,'A3'!AQ67))</f>
        <v>0</v>
      </c>
      <c r="I751" s="213" t="str">
        <f>IF(AND(AND('A3'!AR38="X",'A3'!AR67="X"),SUM('A3'!AQ38,'A3'!AQ67)=0,ISNUMBER('A3'!AQ96)),"",IF(OR('A3'!AR38="M",'A3'!AR67="M"),"M",IF(AND('A3'!AR38='A3'!AR67,OR('A3'!AR38="X",'A3'!AR38="W",'A3'!AR38="Z")),UPPER('A3'!AR38),"")))</f>
        <v/>
      </c>
      <c r="J751" s="214" t="s">
        <v>860</v>
      </c>
      <c r="K751" s="213">
        <f>IF(AND(ISBLANK('A3'!AQ96),$L$751&lt;&gt;"Z"),"",'A3'!AQ96)</f>
        <v>0</v>
      </c>
      <c r="L751" s="213" t="str">
        <f>IF(ISBLANK('A3'!AR96),"",'A3'!AR96)</f>
        <v/>
      </c>
      <c r="M751" s="133" t="str">
        <f t="shared" si="18"/>
        <v>OK</v>
      </c>
      <c r="N751" s="134"/>
    </row>
    <row r="752" spans="1:14" x14ac:dyDescent="0.25">
      <c r="A752" s="210" t="s">
        <v>796</v>
      </c>
      <c r="B752" s="211" t="s">
        <v>2571</v>
      </c>
      <c r="C752" s="212" t="s">
        <v>168</v>
      </c>
      <c r="D752" s="215" t="s">
        <v>2572</v>
      </c>
      <c r="E752" s="212" t="s">
        <v>860</v>
      </c>
      <c r="F752" s="212" t="s">
        <v>168</v>
      </c>
      <c r="G752" s="215" t="s">
        <v>2573</v>
      </c>
      <c r="H752" s="213">
        <f>IF(OR(AND('A3'!AQ39="",'A3'!AR39=""),AND('A3'!AQ68="",'A3'!AR68=""),AND('A3'!AR39="X",'A3'!AR68="X"),OR('A3'!AR39="M",'A3'!AR68="M")),"",SUM('A3'!AQ39,'A3'!AQ68))</f>
        <v>0</v>
      </c>
      <c r="I752" s="213" t="str">
        <f>IF(AND(AND('A3'!AR39="X",'A3'!AR68="X"),SUM('A3'!AQ39,'A3'!AQ68)=0,ISNUMBER('A3'!AQ97)),"",IF(OR('A3'!AR39="M",'A3'!AR68="M"),"M",IF(AND('A3'!AR39='A3'!AR68,OR('A3'!AR39="X",'A3'!AR39="W",'A3'!AR39="Z")),UPPER('A3'!AR39),"")))</f>
        <v/>
      </c>
      <c r="J752" s="214" t="s">
        <v>860</v>
      </c>
      <c r="K752" s="213">
        <f>IF(AND(ISBLANK('A3'!AQ97),$L$752&lt;&gt;"Z"),"",'A3'!AQ97)</f>
        <v>0</v>
      </c>
      <c r="L752" s="213" t="str">
        <f>IF(ISBLANK('A3'!AR97),"",'A3'!AR97)</f>
        <v/>
      </c>
      <c r="M752" s="133" t="str">
        <f t="shared" si="18"/>
        <v>OK</v>
      </c>
      <c r="N752" s="134"/>
    </row>
    <row r="753" spans="1:14" x14ac:dyDescent="0.25">
      <c r="A753" s="210" t="s">
        <v>796</v>
      </c>
      <c r="B753" s="211" t="s">
        <v>2574</v>
      </c>
      <c r="C753" s="212" t="s">
        <v>168</v>
      </c>
      <c r="D753" s="215" t="s">
        <v>2575</v>
      </c>
      <c r="E753" s="212" t="s">
        <v>860</v>
      </c>
      <c r="F753" s="212" t="s">
        <v>168</v>
      </c>
      <c r="G753" s="215" t="s">
        <v>2576</v>
      </c>
      <c r="H753" s="213">
        <f>IF(OR(AND('A3'!AQ40="",'A3'!AR40=""),AND('A3'!AQ69="",'A3'!AR69=""),AND('A3'!AR40="X",'A3'!AR69="X"),OR('A3'!AR40="M",'A3'!AR69="M")),"",SUM('A3'!AQ40,'A3'!AQ69))</f>
        <v>0</v>
      </c>
      <c r="I753" s="213" t="str">
        <f>IF(AND(AND('A3'!AR40="X",'A3'!AR69="X"),SUM('A3'!AQ40,'A3'!AQ69)=0,ISNUMBER('A3'!AQ98)),"",IF(OR('A3'!AR40="M",'A3'!AR69="M"),"M",IF(AND('A3'!AR40='A3'!AR69,OR('A3'!AR40="X",'A3'!AR40="W",'A3'!AR40="Z")),UPPER('A3'!AR40),"")))</f>
        <v/>
      </c>
      <c r="J753" s="214" t="s">
        <v>860</v>
      </c>
      <c r="K753" s="213">
        <f>IF(AND(ISBLANK('A3'!AQ98),$L$753&lt;&gt;"Z"),"",'A3'!AQ98)</f>
        <v>0</v>
      </c>
      <c r="L753" s="213" t="str">
        <f>IF(ISBLANK('A3'!AR98),"",'A3'!AR98)</f>
        <v/>
      </c>
      <c r="M753" s="133" t="str">
        <f t="shared" si="18"/>
        <v>OK</v>
      </c>
      <c r="N753" s="134"/>
    </row>
    <row r="754" spans="1:14" x14ac:dyDescent="0.25">
      <c r="A754" s="210" t="s">
        <v>796</v>
      </c>
      <c r="B754" s="211" t="s">
        <v>2577</v>
      </c>
      <c r="C754" s="212" t="s">
        <v>168</v>
      </c>
      <c r="D754" s="215" t="s">
        <v>2578</v>
      </c>
      <c r="E754" s="212" t="s">
        <v>860</v>
      </c>
      <c r="F754" s="212" t="s">
        <v>168</v>
      </c>
      <c r="G754" s="215" t="s">
        <v>813</v>
      </c>
      <c r="H754" s="213">
        <f>IF(OR(AND('A3'!AQ41="",'A3'!AR41=""),AND('A3'!AQ70="",'A3'!AR70=""),AND('A3'!AR41="X",'A3'!AR70="X"),OR('A3'!AR41="M",'A3'!AR70="M")),"",SUM('A3'!AQ41,'A3'!AQ70))</f>
        <v>0</v>
      </c>
      <c r="I754" s="213" t="str">
        <f>IF(AND(AND('A3'!AR41="X",'A3'!AR70="X"),SUM('A3'!AQ41,'A3'!AQ70)=0,ISNUMBER('A3'!AQ99)),"",IF(OR('A3'!AR41="M",'A3'!AR70="M"),"M",IF(AND('A3'!AR41='A3'!AR70,OR('A3'!AR41="X",'A3'!AR41="W",'A3'!AR41="Z")),UPPER('A3'!AR41),"")))</f>
        <v/>
      </c>
      <c r="J754" s="214" t="s">
        <v>860</v>
      </c>
      <c r="K754" s="213">
        <f>IF(AND(ISBLANK('A3'!AQ99),$L$754&lt;&gt;"Z"),"",'A3'!AQ99)</f>
        <v>0</v>
      </c>
      <c r="L754" s="213" t="str">
        <f>IF(ISBLANK('A3'!AR99),"",'A3'!AR99)</f>
        <v/>
      </c>
      <c r="M754" s="133" t="str">
        <f t="shared" si="18"/>
        <v>OK</v>
      </c>
      <c r="N754" s="134"/>
    </row>
    <row r="755" spans="1:14" x14ac:dyDescent="0.25">
      <c r="A755" s="210" t="s">
        <v>796</v>
      </c>
      <c r="B755" s="211" t="s">
        <v>2579</v>
      </c>
      <c r="C755" s="212" t="s">
        <v>168</v>
      </c>
      <c r="D755" s="215" t="s">
        <v>2580</v>
      </c>
      <c r="E755" s="212" t="s">
        <v>860</v>
      </c>
      <c r="F755" s="212" t="s">
        <v>168</v>
      </c>
      <c r="G755" s="215" t="s">
        <v>857</v>
      </c>
      <c r="H755" s="213">
        <f>IF(OR(SUMPRODUCT(--('A3'!AT14:'A3'!AT40=""),--('A3'!AU14:'A3'!AU40=""))&gt;0,COUNTIF('A3'!AU14:'A3'!AU40,"M")&gt;0,COUNTIF('A3'!AU14:'A3'!AU40,"X")=27),"",SUM('A3'!AT14:'A3'!AT40))</f>
        <v>0</v>
      </c>
      <c r="I755" s="213" t="str">
        <f>IF(AND(COUNTIF('A3'!AU14:'A3'!AU40,"X")=27,SUM('A3'!AT14:'A3'!AT40)=0,ISNUMBER('A3'!AT41)),"",IF(COUNTIF('A3'!AU14:'A3'!AU40,"M")&gt;0,"M",IF(AND(COUNTIF('A3'!AU14:'A3'!AU40,'A3'!AU14)=27,OR('A3'!AU14="X",'A3'!AU14="W",'A3'!AU14="Z")),UPPER('A3'!AU14),"")))</f>
        <v/>
      </c>
      <c r="J755" s="214" t="s">
        <v>860</v>
      </c>
      <c r="K755" s="213">
        <f>IF(AND(ISBLANK('A3'!AT41),$L$755&lt;&gt;"Z"),"",'A3'!AT41)</f>
        <v>0</v>
      </c>
      <c r="L755" s="213" t="str">
        <f>IF(ISBLANK('A3'!AU41),"",'A3'!AU41)</f>
        <v/>
      </c>
      <c r="M755" s="133" t="str">
        <f t="shared" si="18"/>
        <v>OK</v>
      </c>
      <c r="N755" s="134"/>
    </row>
    <row r="756" spans="1:14" x14ac:dyDescent="0.25">
      <c r="A756" s="210" t="s">
        <v>796</v>
      </c>
      <c r="B756" s="211" t="s">
        <v>2581</v>
      </c>
      <c r="C756" s="212" t="s">
        <v>168</v>
      </c>
      <c r="D756" s="215" t="s">
        <v>2582</v>
      </c>
      <c r="E756" s="212" t="s">
        <v>860</v>
      </c>
      <c r="F756" s="212" t="s">
        <v>168</v>
      </c>
      <c r="G756" s="215" t="s">
        <v>836</v>
      </c>
      <c r="H756" s="213">
        <f>IF(OR(SUMPRODUCT(--('A3'!AT43:'A3'!AT69=""),--('A3'!AU43:'A3'!AU69=""))&gt;0,COUNTIF('A3'!AU43:'A3'!AU69,"M")&gt;0,COUNTIF('A3'!AU43:'A3'!AU69,"X")=27),"",SUM('A3'!AT43:'A3'!AT69))</f>
        <v>0</v>
      </c>
      <c r="I756" s="213" t="str">
        <f>IF(AND(COUNTIF('A3'!AU43:'A3'!AU69,"X")=27,SUM('A3'!AT43:'A3'!AT69)=0,ISNUMBER('A3'!AT70)),"",IF(COUNTIF('A3'!AU43:'A3'!AU69,"M")&gt;0,"M",IF(AND(COUNTIF('A3'!AU43:'A3'!AU69,'A3'!AU43)=27,OR('A3'!AU43="X",'A3'!AU43="W",'A3'!AU43="Z")),UPPER('A3'!AU43),"")))</f>
        <v/>
      </c>
      <c r="J756" s="214" t="s">
        <v>860</v>
      </c>
      <c r="K756" s="213">
        <f>IF(AND(ISBLANK('A3'!AT70),$L$756&lt;&gt;"Z"),"",'A3'!AT70)</f>
        <v>0</v>
      </c>
      <c r="L756" s="213" t="str">
        <f>IF(ISBLANK('A3'!AU70),"",'A3'!AU70)</f>
        <v/>
      </c>
      <c r="M756" s="133" t="str">
        <f t="shared" si="18"/>
        <v>OK</v>
      </c>
      <c r="N756" s="134"/>
    </row>
    <row r="757" spans="1:14" x14ac:dyDescent="0.25">
      <c r="A757" s="210" t="s">
        <v>796</v>
      </c>
      <c r="B757" s="211" t="s">
        <v>2583</v>
      </c>
      <c r="C757" s="212" t="s">
        <v>168</v>
      </c>
      <c r="D757" s="215" t="s">
        <v>2584</v>
      </c>
      <c r="E757" s="212" t="s">
        <v>860</v>
      </c>
      <c r="F757" s="212" t="s">
        <v>168</v>
      </c>
      <c r="G757" s="215" t="s">
        <v>2585</v>
      </c>
      <c r="H757" s="213">
        <f>IF(OR(AND('A3'!AT14="",'A3'!AU14=""),AND('A3'!AT43="",'A3'!AU43=""),AND('A3'!AU14="X",'A3'!AU43="X"),OR('A3'!AU14="M",'A3'!AU43="M")),"",SUM('A3'!AT14,'A3'!AT43))</f>
        <v>0</v>
      </c>
      <c r="I757" s="213" t="str">
        <f>IF(AND(AND('A3'!AU14="X",'A3'!AU43="X"),SUM('A3'!AT14,'A3'!AT43)=0,ISNUMBER('A3'!AT72)),"",IF(OR('A3'!AU14="M",'A3'!AU43="M"),"M",IF(AND('A3'!AU14='A3'!AU43,OR('A3'!AU14="X",'A3'!AU14="W",'A3'!AU14="Z")),UPPER('A3'!AU14),"")))</f>
        <v/>
      </c>
      <c r="J757" s="214" t="s">
        <v>860</v>
      </c>
      <c r="K757" s="213">
        <f>IF(AND(ISBLANK('A3'!AT72),$L$757&lt;&gt;"Z"),"",'A3'!AT72)</f>
        <v>0</v>
      </c>
      <c r="L757" s="213" t="str">
        <f>IF(ISBLANK('A3'!AU72),"",'A3'!AU72)</f>
        <v/>
      </c>
      <c r="M757" s="133" t="str">
        <f t="shared" si="18"/>
        <v>OK</v>
      </c>
      <c r="N757" s="134"/>
    </row>
    <row r="758" spans="1:14" x14ac:dyDescent="0.25">
      <c r="A758" s="210" t="s">
        <v>796</v>
      </c>
      <c r="B758" s="211" t="s">
        <v>2586</v>
      </c>
      <c r="C758" s="212" t="s">
        <v>168</v>
      </c>
      <c r="D758" s="215" t="s">
        <v>2587</v>
      </c>
      <c r="E758" s="212" t="s">
        <v>860</v>
      </c>
      <c r="F758" s="212" t="s">
        <v>168</v>
      </c>
      <c r="G758" s="215" t="s">
        <v>2588</v>
      </c>
      <c r="H758" s="213">
        <f>IF(OR(AND('A3'!AT15="",'A3'!AU15=""),AND('A3'!AT44="",'A3'!AU44=""),AND('A3'!AU15="X",'A3'!AU44="X"),OR('A3'!AU15="M",'A3'!AU44="M")),"",SUM('A3'!AT15,'A3'!AT44))</f>
        <v>0</v>
      </c>
      <c r="I758" s="213" t="str">
        <f>IF(AND(AND('A3'!AU15="X",'A3'!AU44="X"),SUM('A3'!AT15,'A3'!AT44)=0,ISNUMBER('A3'!AT73)),"",IF(OR('A3'!AU15="M",'A3'!AU44="M"),"M",IF(AND('A3'!AU15='A3'!AU44,OR('A3'!AU15="X",'A3'!AU15="W",'A3'!AU15="Z")),UPPER('A3'!AU15),"")))</f>
        <v/>
      </c>
      <c r="J758" s="214" t="s">
        <v>860</v>
      </c>
      <c r="K758" s="213">
        <f>IF(AND(ISBLANK('A3'!AT73),$L$758&lt;&gt;"Z"),"",'A3'!AT73)</f>
        <v>0</v>
      </c>
      <c r="L758" s="213" t="str">
        <f>IF(ISBLANK('A3'!AU73),"",'A3'!AU73)</f>
        <v/>
      </c>
      <c r="M758" s="133" t="str">
        <f t="shared" si="18"/>
        <v>OK</v>
      </c>
      <c r="N758" s="134"/>
    </row>
    <row r="759" spans="1:14" x14ac:dyDescent="0.25">
      <c r="A759" s="210" t="s">
        <v>796</v>
      </c>
      <c r="B759" s="211" t="s">
        <v>2589</v>
      </c>
      <c r="C759" s="212" t="s">
        <v>168</v>
      </c>
      <c r="D759" s="215" t="s">
        <v>2590</v>
      </c>
      <c r="E759" s="212" t="s">
        <v>860</v>
      </c>
      <c r="F759" s="212" t="s">
        <v>168</v>
      </c>
      <c r="G759" s="215" t="s">
        <v>912</v>
      </c>
      <c r="H759" s="213">
        <f>IF(OR(AND('A3'!AT16="",'A3'!AU16=""),AND('A3'!AT45="",'A3'!AU45=""),AND('A3'!AU16="X",'A3'!AU45="X"),OR('A3'!AU16="M",'A3'!AU45="M")),"",SUM('A3'!AT16,'A3'!AT45))</f>
        <v>0</v>
      </c>
      <c r="I759" s="213" t="str">
        <f>IF(AND(AND('A3'!AU16="X",'A3'!AU45="X"),SUM('A3'!AT16,'A3'!AT45)=0,ISNUMBER('A3'!AT74)),"",IF(OR('A3'!AU16="M",'A3'!AU45="M"),"M",IF(AND('A3'!AU16='A3'!AU45,OR('A3'!AU16="X",'A3'!AU16="W",'A3'!AU16="Z")),UPPER('A3'!AU16),"")))</f>
        <v/>
      </c>
      <c r="J759" s="214" t="s">
        <v>860</v>
      </c>
      <c r="K759" s="213">
        <f>IF(AND(ISBLANK('A3'!AT74),$L$759&lt;&gt;"Z"),"",'A3'!AT74)</f>
        <v>0</v>
      </c>
      <c r="L759" s="213" t="str">
        <f>IF(ISBLANK('A3'!AU74),"",'A3'!AU74)</f>
        <v/>
      </c>
      <c r="M759" s="133" t="str">
        <f t="shared" si="18"/>
        <v>OK</v>
      </c>
      <c r="N759" s="134"/>
    </row>
    <row r="760" spans="1:14" x14ac:dyDescent="0.25">
      <c r="A760" s="210" t="s">
        <v>796</v>
      </c>
      <c r="B760" s="211" t="s">
        <v>2591</v>
      </c>
      <c r="C760" s="212" t="s">
        <v>168</v>
      </c>
      <c r="D760" s="215" t="s">
        <v>2592</v>
      </c>
      <c r="E760" s="212" t="s">
        <v>860</v>
      </c>
      <c r="F760" s="212" t="s">
        <v>168</v>
      </c>
      <c r="G760" s="215" t="s">
        <v>1074</v>
      </c>
      <c r="H760" s="213">
        <f>IF(OR(AND('A3'!AT17="",'A3'!AU17=""),AND('A3'!AT46="",'A3'!AU46=""),AND('A3'!AU17="X",'A3'!AU46="X"),OR('A3'!AU17="M",'A3'!AU46="M")),"",SUM('A3'!AT17,'A3'!AT46))</f>
        <v>0</v>
      </c>
      <c r="I760" s="213" t="str">
        <f>IF(AND(AND('A3'!AU17="X",'A3'!AU46="X"),SUM('A3'!AT17,'A3'!AT46)=0,ISNUMBER('A3'!AT75)),"",IF(OR('A3'!AU17="M",'A3'!AU46="M"),"M",IF(AND('A3'!AU17='A3'!AU46,OR('A3'!AU17="X",'A3'!AU17="W",'A3'!AU17="Z")),UPPER('A3'!AU17),"")))</f>
        <v/>
      </c>
      <c r="J760" s="214" t="s">
        <v>860</v>
      </c>
      <c r="K760" s="213">
        <f>IF(AND(ISBLANK('A3'!AT75),$L$760&lt;&gt;"Z"),"",'A3'!AT75)</f>
        <v>0</v>
      </c>
      <c r="L760" s="213" t="str">
        <f>IF(ISBLANK('A3'!AU75),"",'A3'!AU75)</f>
        <v/>
      </c>
      <c r="M760" s="133" t="str">
        <f t="shared" si="18"/>
        <v>OK</v>
      </c>
      <c r="N760" s="134"/>
    </row>
    <row r="761" spans="1:14" x14ac:dyDescent="0.25">
      <c r="A761" s="210" t="s">
        <v>796</v>
      </c>
      <c r="B761" s="211" t="s">
        <v>2593</v>
      </c>
      <c r="C761" s="212" t="s">
        <v>168</v>
      </c>
      <c r="D761" s="215" t="s">
        <v>2594</v>
      </c>
      <c r="E761" s="212" t="s">
        <v>860</v>
      </c>
      <c r="F761" s="212" t="s">
        <v>168</v>
      </c>
      <c r="G761" s="215" t="s">
        <v>2595</v>
      </c>
      <c r="H761" s="213">
        <f>IF(OR(AND('A3'!AT18="",'A3'!AU18=""),AND('A3'!AT47="",'A3'!AU47=""),AND('A3'!AU18="X",'A3'!AU47="X"),OR('A3'!AU18="M",'A3'!AU47="M")),"",SUM('A3'!AT18,'A3'!AT47))</f>
        <v>0</v>
      </c>
      <c r="I761" s="213" t="str">
        <f>IF(AND(AND('A3'!AU18="X",'A3'!AU47="X"),SUM('A3'!AT18,'A3'!AT47)=0,ISNUMBER('A3'!AT76)),"",IF(OR('A3'!AU18="M",'A3'!AU47="M"),"M",IF(AND('A3'!AU18='A3'!AU47,OR('A3'!AU18="X",'A3'!AU18="W",'A3'!AU18="Z")),UPPER('A3'!AU18),"")))</f>
        <v/>
      </c>
      <c r="J761" s="214" t="s">
        <v>860</v>
      </c>
      <c r="K761" s="213">
        <f>IF(AND(ISBLANK('A3'!AT76),$L$761&lt;&gt;"Z"),"",'A3'!AT76)</f>
        <v>0</v>
      </c>
      <c r="L761" s="213" t="str">
        <f>IF(ISBLANK('A3'!AU76),"",'A3'!AU76)</f>
        <v/>
      </c>
      <c r="M761" s="133" t="str">
        <f t="shared" si="18"/>
        <v>OK</v>
      </c>
      <c r="N761" s="134"/>
    </row>
    <row r="762" spans="1:14" x14ac:dyDescent="0.25">
      <c r="A762" s="210" t="s">
        <v>796</v>
      </c>
      <c r="B762" s="211" t="s">
        <v>2596</v>
      </c>
      <c r="C762" s="212" t="s">
        <v>168</v>
      </c>
      <c r="D762" s="215" t="s">
        <v>2597</v>
      </c>
      <c r="E762" s="212" t="s">
        <v>860</v>
      </c>
      <c r="F762" s="212" t="s">
        <v>168</v>
      </c>
      <c r="G762" s="215" t="s">
        <v>2598</v>
      </c>
      <c r="H762" s="213">
        <f>IF(OR(AND('A3'!AT19="",'A3'!AU19=""),AND('A3'!AT48="",'A3'!AU48=""),AND('A3'!AU19="X",'A3'!AU48="X"),OR('A3'!AU19="M",'A3'!AU48="M")),"",SUM('A3'!AT19,'A3'!AT48))</f>
        <v>0</v>
      </c>
      <c r="I762" s="213" t="str">
        <f>IF(AND(AND('A3'!AU19="X",'A3'!AU48="X"),SUM('A3'!AT19,'A3'!AT48)=0,ISNUMBER('A3'!AT77)),"",IF(OR('A3'!AU19="M",'A3'!AU48="M"),"M",IF(AND('A3'!AU19='A3'!AU48,OR('A3'!AU19="X",'A3'!AU19="W",'A3'!AU19="Z")),UPPER('A3'!AU19),"")))</f>
        <v/>
      </c>
      <c r="J762" s="214" t="s">
        <v>860</v>
      </c>
      <c r="K762" s="213">
        <f>IF(AND(ISBLANK('A3'!AT77),$L$762&lt;&gt;"Z"),"",'A3'!AT77)</f>
        <v>0</v>
      </c>
      <c r="L762" s="213" t="str">
        <f>IF(ISBLANK('A3'!AU77),"",'A3'!AU77)</f>
        <v/>
      </c>
      <c r="M762" s="133" t="str">
        <f t="shared" si="18"/>
        <v>OK</v>
      </c>
      <c r="N762" s="134"/>
    </row>
    <row r="763" spans="1:14" x14ac:dyDescent="0.25">
      <c r="A763" s="210" t="s">
        <v>796</v>
      </c>
      <c r="B763" s="211" t="s">
        <v>2599</v>
      </c>
      <c r="C763" s="212" t="s">
        <v>168</v>
      </c>
      <c r="D763" s="215" t="s">
        <v>2600</v>
      </c>
      <c r="E763" s="212" t="s">
        <v>860</v>
      </c>
      <c r="F763" s="212" t="s">
        <v>168</v>
      </c>
      <c r="G763" s="215" t="s">
        <v>2601</v>
      </c>
      <c r="H763" s="213">
        <f>IF(OR(AND('A3'!AT20="",'A3'!AU20=""),AND('A3'!AT49="",'A3'!AU49=""),AND('A3'!AU20="X",'A3'!AU49="X"),OR('A3'!AU20="M",'A3'!AU49="M")),"",SUM('A3'!AT20,'A3'!AT49))</f>
        <v>0</v>
      </c>
      <c r="I763" s="213" t="str">
        <f>IF(AND(AND('A3'!AU20="X",'A3'!AU49="X"),SUM('A3'!AT20,'A3'!AT49)=0,ISNUMBER('A3'!AT78)),"",IF(OR('A3'!AU20="M",'A3'!AU49="M"),"M",IF(AND('A3'!AU20='A3'!AU49,OR('A3'!AU20="X",'A3'!AU20="W",'A3'!AU20="Z")),UPPER('A3'!AU20),"")))</f>
        <v/>
      </c>
      <c r="J763" s="214" t="s">
        <v>860</v>
      </c>
      <c r="K763" s="213">
        <f>IF(AND(ISBLANK('A3'!AT78),$L$763&lt;&gt;"Z"),"",'A3'!AT78)</f>
        <v>0</v>
      </c>
      <c r="L763" s="213" t="str">
        <f>IF(ISBLANK('A3'!AU78),"",'A3'!AU78)</f>
        <v/>
      </c>
      <c r="M763" s="133" t="str">
        <f t="shared" si="18"/>
        <v>OK</v>
      </c>
      <c r="N763" s="134"/>
    </row>
    <row r="764" spans="1:14" x14ac:dyDescent="0.25">
      <c r="A764" s="210" t="s">
        <v>796</v>
      </c>
      <c r="B764" s="211" t="s">
        <v>2602</v>
      </c>
      <c r="C764" s="212" t="s">
        <v>168</v>
      </c>
      <c r="D764" s="215" t="s">
        <v>2603</v>
      </c>
      <c r="E764" s="212" t="s">
        <v>860</v>
      </c>
      <c r="F764" s="212" t="s">
        <v>168</v>
      </c>
      <c r="G764" s="215" t="s">
        <v>2604</v>
      </c>
      <c r="H764" s="213">
        <f>IF(OR(AND('A3'!AT21="",'A3'!AU21=""),AND('A3'!AT50="",'A3'!AU50=""),AND('A3'!AU21="X",'A3'!AU50="X"),OR('A3'!AU21="M",'A3'!AU50="M")),"",SUM('A3'!AT21,'A3'!AT50))</f>
        <v>0</v>
      </c>
      <c r="I764" s="213" t="str">
        <f>IF(AND(AND('A3'!AU21="X",'A3'!AU50="X"),SUM('A3'!AT21,'A3'!AT50)=0,ISNUMBER('A3'!AT79)),"",IF(OR('A3'!AU21="M",'A3'!AU50="M"),"M",IF(AND('A3'!AU21='A3'!AU50,OR('A3'!AU21="X",'A3'!AU21="W",'A3'!AU21="Z")),UPPER('A3'!AU21),"")))</f>
        <v/>
      </c>
      <c r="J764" s="214" t="s">
        <v>860</v>
      </c>
      <c r="K764" s="213">
        <f>IF(AND(ISBLANK('A3'!AT79),$L$764&lt;&gt;"Z"),"",'A3'!AT79)</f>
        <v>0</v>
      </c>
      <c r="L764" s="213" t="str">
        <f>IF(ISBLANK('A3'!AU79),"",'A3'!AU79)</f>
        <v/>
      </c>
      <c r="M764" s="133" t="str">
        <f t="shared" si="18"/>
        <v>OK</v>
      </c>
      <c r="N764" s="134"/>
    </row>
    <row r="765" spans="1:14" x14ac:dyDescent="0.25">
      <c r="A765" s="210" t="s">
        <v>796</v>
      </c>
      <c r="B765" s="211" t="s">
        <v>2605</v>
      </c>
      <c r="C765" s="212" t="s">
        <v>168</v>
      </c>
      <c r="D765" s="215" t="s">
        <v>2606</v>
      </c>
      <c r="E765" s="212" t="s">
        <v>860</v>
      </c>
      <c r="F765" s="212" t="s">
        <v>168</v>
      </c>
      <c r="G765" s="215" t="s">
        <v>2607</v>
      </c>
      <c r="H765" s="213">
        <f>IF(OR(AND('A3'!AT22="",'A3'!AU22=""),AND('A3'!AT51="",'A3'!AU51=""),AND('A3'!AU22="X",'A3'!AU51="X"),OR('A3'!AU22="M",'A3'!AU51="M")),"",SUM('A3'!AT22,'A3'!AT51))</f>
        <v>0</v>
      </c>
      <c r="I765" s="213" t="str">
        <f>IF(AND(AND('A3'!AU22="X",'A3'!AU51="X"),SUM('A3'!AT22,'A3'!AT51)=0,ISNUMBER('A3'!AT80)),"",IF(OR('A3'!AU22="M",'A3'!AU51="M"),"M",IF(AND('A3'!AU22='A3'!AU51,OR('A3'!AU22="X",'A3'!AU22="W",'A3'!AU22="Z")),UPPER('A3'!AU22),"")))</f>
        <v/>
      </c>
      <c r="J765" s="214" t="s">
        <v>860</v>
      </c>
      <c r="K765" s="213">
        <f>IF(AND(ISBLANK('A3'!AT80),$L$765&lt;&gt;"Z"),"",'A3'!AT80)</f>
        <v>0</v>
      </c>
      <c r="L765" s="213" t="str">
        <f>IF(ISBLANK('A3'!AU80),"",'A3'!AU80)</f>
        <v/>
      </c>
      <c r="M765" s="133" t="str">
        <f t="shared" si="18"/>
        <v>OK</v>
      </c>
      <c r="N765" s="134"/>
    </row>
    <row r="766" spans="1:14" x14ac:dyDescent="0.25">
      <c r="A766" s="210" t="s">
        <v>796</v>
      </c>
      <c r="B766" s="211" t="s">
        <v>2608</v>
      </c>
      <c r="C766" s="212" t="s">
        <v>168</v>
      </c>
      <c r="D766" s="215" t="s">
        <v>2609</v>
      </c>
      <c r="E766" s="212" t="s">
        <v>860</v>
      </c>
      <c r="F766" s="212" t="s">
        <v>168</v>
      </c>
      <c r="G766" s="215" t="s">
        <v>2610</v>
      </c>
      <c r="H766" s="213">
        <f>IF(OR(AND('A3'!AT23="",'A3'!AU23=""),AND('A3'!AT52="",'A3'!AU52=""),AND('A3'!AU23="X",'A3'!AU52="X"),OR('A3'!AU23="M",'A3'!AU52="M")),"",SUM('A3'!AT23,'A3'!AT52))</f>
        <v>0</v>
      </c>
      <c r="I766" s="213" t="str">
        <f>IF(AND(AND('A3'!AU23="X",'A3'!AU52="X"),SUM('A3'!AT23,'A3'!AT52)=0,ISNUMBER('A3'!AT81)),"",IF(OR('A3'!AU23="M",'A3'!AU52="M"),"M",IF(AND('A3'!AU23='A3'!AU52,OR('A3'!AU23="X",'A3'!AU23="W",'A3'!AU23="Z")),UPPER('A3'!AU23),"")))</f>
        <v/>
      </c>
      <c r="J766" s="214" t="s">
        <v>860</v>
      </c>
      <c r="K766" s="213">
        <f>IF(AND(ISBLANK('A3'!AT81),$L$766&lt;&gt;"Z"),"",'A3'!AT81)</f>
        <v>0</v>
      </c>
      <c r="L766" s="213" t="str">
        <f>IF(ISBLANK('A3'!AU81),"",'A3'!AU81)</f>
        <v/>
      </c>
      <c r="M766" s="133" t="str">
        <f t="shared" si="18"/>
        <v>OK</v>
      </c>
      <c r="N766" s="134"/>
    </row>
    <row r="767" spans="1:14" x14ac:dyDescent="0.25">
      <c r="A767" s="210" t="s">
        <v>796</v>
      </c>
      <c r="B767" s="211" t="s">
        <v>2611</v>
      </c>
      <c r="C767" s="212" t="s">
        <v>168</v>
      </c>
      <c r="D767" s="215" t="s">
        <v>2612</v>
      </c>
      <c r="E767" s="212" t="s">
        <v>860</v>
      </c>
      <c r="F767" s="212" t="s">
        <v>168</v>
      </c>
      <c r="G767" s="215" t="s">
        <v>2613</v>
      </c>
      <c r="H767" s="213">
        <f>IF(OR(AND('A3'!AT24="",'A3'!AU24=""),AND('A3'!AT53="",'A3'!AU53=""),AND('A3'!AU24="X",'A3'!AU53="X"),OR('A3'!AU24="M",'A3'!AU53="M")),"",SUM('A3'!AT24,'A3'!AT53))</f>
        <v>0</v>
      </c>
      <c r="I767" s="213" t="str">
        <f>IF(AND(AND('A3'!AU24="X",'A3'!AU53="X"),SUM('A3'!AT24,'A3'!AT53)=0,ISNUMBER('A3'!AT82)),"",IF(OR('A3'!AU24="M",'A3'!AU53="M"),"M",IF(AND('A3'!AU24='A3'!AU53,OR('A3'!AU24="X",'A3'!AU24="W",'A3'!AU24="Z")),UPPER('A3'!AU24),"")))</f>
        <v/>
      </c>
      <c r="J767" s="214" t="s">
        <v>860</v>
      </c>
      <c r="K767" s="213">
        <f>IF(AND(ISBLANK('A3'!AT82),$L$767&lt;&gt;"Z"),"",'A3'!AT82)</f>
        <v>0</v>
      </c>
      <c r="L767" s="213" t="str">
        <f>IF(ISBLANK('A3'!AU82),"",'A3'!AU82)</f>
        <v/>
      </c>
      <c r="M767" s="133" t="str">
        <f t="shared" si="18"/>
        <v>OK</v>
      </c>
      <c r="N767" s="134"/>
    </row>
    <row r="768" spans="1:14" x14ac:dyDescent="0.25">
      <c r="A768" s="210" t="s">
        <v>796</v>
      </c>
      <c r="B768" s="211" t="s">
        <v>2614</v>
      </c>
      <c r="C768" s="212" t="s">
        <v>168</v>
      </c>
      <c r="D768" s="215" t="s">
        <v>2615</v>
      </c>
      <c r="E768" s="212" t="s">
        <v>860</v>
      </c>
      <c r="F768" s="212" t="s">
        <v>168</v>
      </c>
      <c r="G768" s="215" t="s">
        <v>2616</v>
      </c>
      <c r="H768" s="213">
        <f>IF(OR(AND('A3'!AT25="",'A3'!AU25=""),AND('A3'!AT54="",'A3'!AU54=""),AND('A3'!AU25="X",'A3'!AU54="X"),OR('A3'!AU25="M",'A3'!AU54="M")),"",SUM('A3'!AT25,'A3'!AT54))</f>
        <v>0</v>
      </c>
      <c r="I768" s="213" t="str">
        <f>IF(AND(AND('A3'!AU25="X",'A3'!AU54="X"),SUM('A3'!AT25,'A3'!AT54)=0,ISNUMBER('A3'!AT83)),"",IF(OR('A3'!AU25="M",'A3'!AU54="M"),"M",IF(AND('A3'!AU25='A3'!AU54,OR('A3'!AU25="X",'A3'!AU25="W",'A3'!AU25="Z")),UPPER('A3'!AU25),"")))</f>
        <v/>
      </c>
      <c r="J768" s="214" t="s">
        <v>860</v>
      </c>
      <c r="K768" s="213">
        <f>IF(AND(ISBLANK('A3'!AT83),$L$768&lt;&gt;"Z"),"",'A3'!AT83)</f>
        <v>0</v>
      </c>
      <c r="L768" s="213" t="str">
        <f>IF(ISBLANK('A3'!AU83),"",'A3'!AU83)</f>
        <v/>
      </c>
      <c r="M768" s="133" t="str">
        <f t="shared" si="18"/>
        <v>OK</v>
      </c>
      <c r="N768" s="134"/>
    </row>
    <row r="769" spans="1:14" x14ac:dyDescent="0.25">
      <c r="A769" s="210" t="s">
        <v>796</v>
      </c>
      <c r="B769" s="211" t="s">
        <v>2617</v>
      </c>
      <c r="C769" s="212" t="s">
        <v>168</v>
      </c>
      <c r="D769" s="215" t="s">
        <v>2618</v>
      </c>
      <c r="E769" s="212" t="s">
        <v>860</v>
      </c>
      <c r="F769" s="212" t="s">
        <v>168</v>
      </c>
      <c r="G769" s="215" t="s">
        <v>2619</v>
      </c>
      <c r="H769" s="213">
        <f>IF(OR(AND('A3'!AT26="",'A3'!AU26=""),AND('A3'!AT55="",'A3'!AU55=""),AND('A3'!AU26="X",'A3'!AU55="X"),OR('A3'!AU26="M",'A3'!AU55="M")),"",SUM('A3'!AT26,'A3'!AT55))</f>
        <v>0</v>
      </c>
      <c r="I769" s="213" t="str">
        <f>IF(AND(AND('A3'!AU26="X",'A3'!AU55="X"),SUM('A3'!AT26,'A3'!AT55)=0,ISNUMBER('A3'!AT84)),"",IF(OR('A3'!AU26="M",'A3'!AU55="M"),"M",IF(AND('A3'!AU26='A3'!AU55,OR('A3'!AU26="X",'A3'!AU26="W",'A3'!AU26="Z")),UPPER('A3'!AU26),"")))</f>
        <v/>
      </c>
      <c r="J769" s="214" t="s">
        <v>860</v>
      </c>
      <c r="K769" s="213">
        <f>IF(AND(ISBLANK('A3'!AT84),$L$769&lt;&gt;"Z"),"",'A3'!AT84)</f>
        <v>0</v>
      </c>
      <c r="L769" s="213" t="str">
        <f>IF(ISBLANK('A3'!AU84),"",'A3'!AU84)</f>
        <v/>
      </c>
      <c r="M769" s="133" t="str">
        <f t="shared" si="18"/>
        <v>OK</v>
      </c>
      <c r="N769" s="134"/>
    </row>
    <row r="770" spans="1:14" x14ac:dyDescent="0.25">
      <c r="A770" s="210" t="s">
        <v>796</v>
      </c>
      <c r="B770" s="211" t="s">
        <v>2620</v>
      </c>
      <c r="C770" s="212" t="s">
        <v>168</v>
      </c>
      <c r="D770" s="215" t="s">
        <v>2621</v>
      </c>
      <c r="E770" s="212" t="s">
        <v>860</v>
      </c>
      <c r="F770" s="212" t="s">
        <v>168</v>
      </c>
      <c r="G770" s="215" t="s">
        <v>2622</v>
      </c>
      <c r="H770" s="213">
        <f>IF(OR(AND('A3'!AT27="",'A3'!AU27=""),AND('A3'!AT56="",'A3'!AU56=""),AND('A3'!AU27="X",'A3'!AU56="X"),OR('A3'!AU27="M",'A3'!AU56="M")),"",SUM('A3'!AT27,'A3'!AT56))</f>
        <v>0</v>
      </c>
      <c r="I770" s="213" t="str">
        <f>IF(AND(AND('A3'!AU27="X",'A3'!AU56="X"),SUM('A3'!AT27,'A3'!AT56)=0,ISNUMBER('A3'!AT85)),"",IF(OR('A3'!AU27="M",'A3'!AU56="M"),"M",IF(AND('A3'!AU27='A3'!AU56,OR('A3'!AU27="X",'A3'!AU27="W",'A3'!AU27="Z")),UPPER('A3'!AU27),"")))</f>
        <v/>
      </c>
      <c r="J770" s="214" t="s">
        <v>860</v>
      </c>
      <c r="K770" s="213">
        <f>IF(AND(ISBLANK('A3'!AT85),$L$770&lt;&gt;"Z"),"",'A3'!AT85)</f>
        <v>0</v>
      </c>
      <c r="L770" s="213" t="str">
        <f>IF(ISBLANK('A3'!AU85),"",'A3'!AU85)</f>
        <v/>
      </c>
      <c r="M770" s="133" t="str">
        <f t="shared" si="18"/>
        <v>OK</v>
      </c>
      <c r="N770" s="134"/>
    </row>
    <row r="771" spans="1:14" x14ac:dyDescent="0.25">
      <c r="A771" s="210" t="s">
        <v>796</v>
      </c>
      <c r="B771" s="211" t="s">
        <v>2623</v>
      </c>
      <c r="C771" s="212" t="s">
        <v>168</v>
      </c>
      <c r="D771" s="215" t="s">
        <v>2624</v>
      </c>
      <c r="E771" s="212" t="s">
        <v>860</v>
      </c>
      <c r="F771" s="212" t="s">
        <v>168</v>
      </c>
      <c r="G771" s="215" t="s">
        <v>2625</v>
      </c>
      <c r="H771" s="213">
        <f>IF(OR(AND('A3'!AT28="",'A3'!AU28=""),AND('A3'!AT57="",'A3'!AU57=""),AND('A3'!AU28="X",'A3'!AU57="X"),OR('A3'!AU28="M",'A3'!AU57="M")),"",SUM('A3'!AT28,'A3'!AT57))</f>
        <v>0</v>
      </c>
      <c r="I771" s="213" t="str">
        <f>IF(AND(AND('A3'!AU28="X",'A3'!AU57="X"),SUM('A3'!AT28,'A3'!AT57)=0,ISNUMBER('A3'!AT86)),"",IF(OR('A3'!AU28="M",'A3'!AU57="M"),"M",IF(AND('A3'!AU28='A3'!AU57,OR('A3'!AU28="X",'A3'!AU28="W",'A3'!AU28="Z")),UPPER('A3'!AU28),"")))</f>
        <v/>
      </c>
      <c r="J771" s="214" t="s">
        <v>860</v>
      </c>
      <c r="K771" s="213">
        <f>IF(AND(ISBLANK('A3'!AT86),$L$771&lt;&gt;"Z"),"",'A3'!AT86)</f>
        <v>0</v>
      </c>
      <c r="L771" s="213" t="str">
        <f>IF(ISBLANK('A3'!AU86),"",'A3'!AU86)</f>
        <v/>
      </c>
      <c r="M771" s="133" t="str">
        <f t="shared" si="18"/>
        <v>OK</v>
      </c>
      <c r="N771" s="134"/>
    </row>
    <row r="772" spans="1:14" x14ac:dyDescent="0.25">
      <c r="A772" s="210" t="s">
        <v>796</v>
      </c>
      <c r="B772" s="211" t="s">
        <v>2626</v>
      </c>
      <c r="C772" s="212" t="s">
        <v>168</v>
      </c>
      <c r="D772" s="215" t="s">
        <v>2627</v>
      </c>
      <c r="E772" s="212" t="s">
        <v>860</v>
      </c>
      <c r="F772" s="212" t="s">
        <v>168</v>
      </c>
      <c r="G772" s="215" t="s">
        <v>2628</v>
      </c>
      <c r="H772" s="213">
        <f>IF(OR(AND('A3'!AT29="",'A3'!AU29=""),AND('A3'!AT58="",'A3'!AU58=""),AND('A3'!AU29="X",'A3'!AU58="X"),OR('A3'!AU29="M",'A3'!AU58="M")),"",SUM('A3'!AT29,'A3'!AT58))</f>
        <v>0</v>
      </c>
      <c r="I772" s="213" t="str">
        <f>IF(AND(AND('A3'!AU29="X",'A3'!AU58="X"),SUM('A3'!AT29,'A3'!AT58)=0,ISNUMBER('A3'!AT87)),"",IF(OR('A3'!AU29="M",'A3'!AU58="M"),"M",IF(AND('A3'!AU29='A3'!AU58,OR('A3'!AU29="X",'A3'!AU29="W",'A3'!AU29="Z")),UPPER('A3'!AU29),"")))</f>
        <v/>
      </c>
      <c r="J772" s="214" t="s">
        <v>860</v>
      </c>
      <c r="K772" s="213">
        <f>IF(AND(ISBLANK('A3'!AT87),$L$772&lt;&gt;"Z"),"",'A3'!AT87)</f>
        <v>0</v>
      </c>
      <c r="L772" s="213" t="str">
        <f>IF(ISBLANK('A3'!AU87),"",'A3'!AU87)</f>
        <v/>
      </c>
      <c r="M772" s="133" t="str">
        <f t="shared" si="18"/>
        <v>OK</v>
      </c>
      <c r="N772" s="134"/>
    </row>
    <row r="773" spans="1:14" x14ac:dyDescent="0.25">
      <c r="A773" s="210" t="s">
        <v>796</v>
      </c>
      <c r="B773" s="211" t="s">
        <v>2629</v>
      </c>
      <c r="C773" s="212" t="s">
        <v>168</v>
      </c>
      <c r="D773" s="215" t="s">
        <v>2630</v>
      </c>
      <c r="E773" s="212" t="s">
        <v>860</v>
      </c>
      <c r="F773" s="212" t="s">
        <v>168</v>
      </c>
      <c r="G773" s="215" t="s">
        <v>2631</v>
      </c>
      <c r="H773" s="213">
        <f>IF(OR(AND('A3'!AT30="",'A3'!AU30=""),AND('A3'!AT59="",'A3'!AU59=""),AND('A3'!AU30="X",'A3'!AU59="X"),OR('A3'!AU30="M",'A3'!AU59="M")),"",SUM('A3'!AT30,'A3'!AT59))</f>
        <v>0</v>
      </c>
      <c r="I773" s="213" t="str">
        <f>IF(AND(AND('A3'!AU30="X",'A3'!AU59="X"),SUM('A3'!AT30,'A3'!AT59)=0,ISNUMBER('A3'!AT88)),"",IF(OR('A3'!AU30="M",'A3'!AU59="M"),"M",IF(AND('A3'!AU30='A3'!AU59,OR('A3'!AU30="X",'A3'!AU30="W",'A3'!AU30="Z")),UPPER('A3'!AU30),"")))</f>
        <v/>
      </c>
      <c r="J773" s="214" t="s">
        <v>860</v>
      </c>
      <c r="K773" s="213">
        <f>IF(AND(ISBLANK('A3'!AT88),$L$773&lt;&gt;"Z"),"",'A3'!AT88)</f>
        <v>0</v>
      </c>
      <c r="L773" s="213" t="str">
        <f>IF(ISBLANK('A3'!AU88),"",'A3'!AU88)</f>
        <v/>
      </c>
      <c r="M773" s="133" t="str">
        <f t="shared" si="18"/>
        <v>OK</v>
      </c>
      <c r="N773" s="134"/>
    </row>
    <row r="774" spans="1:14" x14ac:dyDescent="0.25">
      <c r="A774" s="210" t="s">
        <v>796</v>
      </c>
      <c r="B774" s="211" t="s">
        <v>2632</v>
      </c>
      <c r="C774" s="212" t="s">
        <v>168</v>
      </c>
      <c r="D774" s="215" t="s">
        <v>2633</v>
      </c>
      <c r="E774" s="212" t="s">
        <v>860</v>
      </c>
      <c r="F774" s="212" t="s">
        <v>168</v>
      </c>
      <c r="G774" s="215" t="s">
        <v>2634</v>
      </c>
      <c r="H774" s="213">
        <f>IF(OR(AND('A3'!AT31="",'A3'!AU31=""),AND('A3'!AT60="",'A3'!AU60=""),AND('A3'!AU31="X",'A3'!AU60="X"),OR('A3'!AU31="M",'A3'!AU60="M")),"",SUM('A3'!AT31,'A3'!AT60))</f>
        <v>0</v>
      </c>
      <c r="I774" s="213" t="str">
        <f>IF(AND(AND('A3'!AU31="X",'A3'!AU60="X"),SUM('A3'!AT31,'A3'!AT60)=0,ISNUMBER('A3'!AT89)),"",IF(OR('A3'!AU31="M",'A3'!AU60="M"),"M",IF(AND('A3'!AU31='A3'!AU60,OR('A3'!AU31="X",'A3'!AU31="W",'A3'!AU31="Z")),UPPER('A3'!AU31),"")))</f>
        <v/>
      </c>
      <c r="J774" s="214" t="s">
        <v>860</v>
      </c>
      <c r="K774" s="213">
        <f>IF(AND(ISBLANK('A3'!AT89),$L$774&lt;&gt;"Z"),"",'A3'!AT89)</f>
        <v>0</v>
      </c>
      <c r="L774" s="213" t="str">
        <f>IF(ISBLANK('A3'!AU89),"",'A3'!AU89)</f>
        <v/>
      </c>
      <c r="M774" s="133" t="str">
        <f t="shared" si="18"/>
        <v>OK</v>
      </c>
      <c r="N774" s="134"/>
    </row>
    <row r="775" spans="1:14" x14ac:dyDescent="0.25">
      <c r="A775" s="210" t="s">
        <v>796</v>
      </c>
      <c r="B775" s="211" t="s">
        <v>2635</v>
      </c>
      <c r="C775" s="212" t="s">
        <v>168</v>
      </c>
      <c r="D775" s="215" t="s">
        <v>2636</v>
      </c>
      <c r="E775" s="212" t="s">
        <v>860</v>
      </c>
      <c r="F775" s="212" t="s">
        <v>168</v>
      </c>
      <c r="G775" s="215" t="s">
        <v>2637</v>
      </c>
      <c r="H775" s="213">
        <f>IF(OR(AND('A3'!AT32="",'A3'!AU32=""),AND('A3'!AT61="",'A3'!AU61=""),AND('A3'!AU32="X",'A3'!AU61="X"),OR('A3'!AU32="M",'A3'!AU61="M")),"",SUM('A3'!AT32,'A3'!AT61))</f>
        <v>0</v>
      </c>
      <c r="I775" s="213" t="str">
        <f>IF(AND(AND('A3'!AU32="X",'A3'!AU61="X"),SUM('A3'!AT32,'A3'!AT61)=0,ISNUMBER('A3'!AT90)),"",IF(OR('A3'!AU32="M",'A3'!AU61="M"),"M",IF(AND('A3'!AU32='A3'!AU61,OR('A3'!AU32="X",'A3'!AU32="W",'A3'!AU32="Z")),UPPER('A3'!AU32),"")))</f>
        <v/>
      </c>
      <c r="J775" s="214" t="s">
        <v>860</v>
      </c>
      <c r="K775" s="213">
        <f>IF(AND(ISBLANK('A3'!AT90),$L$775&lt;&gt;"Z"),"",'A3'!AT90)</f>
        <v>0</v>
      </c>
      <c r="L775" s="213" t="str">
        <f>IF(ISBLANK('A3'!AU90),"",'A3'!AU90)</f>
        <v/>
      </c>
      <c r="M775" s="133" t="str">
        <f t="shared" si="18"/>
        <v>OK</v>
      </c>
      <c r="N775" s="134"/>
    </row>
    <row r="776" spans="1:14" x14ac:dyDescent="0.25">
      <c r="A776" s="210" t="s">
        <v>796</v>
      </c>
      <c r="B776" s="211" t="s">
        <v>2638</v>
      </c>
      <c r="C776" s="212" t="s">
        <v>168</v>
      </c>
      <c r="D776" s="215" t="s">
        <v>2639</v>
      </c>
      <c r="E776" s="212" t="s">
        <v>860</v>
      </c>
      <c r="F776" s="212" t="s">
        <v>168</v>
      </c>
      <c r="G776" s="215" t="s">
        <v>2640</v>
      </c>
      <c r="H776" s="213">
        <f>IF(OR(AND('A3'!AT33="",'A3'!AU33=""),AND('A3'!AT62="",'A3'!AU62=""),AND('A3'!AU33="X",'A3'!AU62="X"),OR('A3'!AU33="M",'A3'!AU62="M")),"",SUM('A3'!AT33,'A3'!AT62))</f>
        <v>0</v>
      </c>
      <c r="I776" s="213" t="str">
        <f>IF(AND(AND('A3'!AU33="X",'A3'!AU62="X"),SUM('A3'!AT33,'A3'!AT62)=0,ISNUMBER('A3'!AT91)),"",IF(OR('A3'!AU33="M",'A3'!AU62="M"),"M",IF(AND('A3'!AU33='A3'!AU62,OR('A3'!AU33="X",'A3'!AU33="W",'A3'!AU33="Z")),UPPER('A3'!AU33),"")))</f>
        <v/>
      </c>
      <c r="J776" s="214" t="s">
        <v>860</v>
      </c>
      <c r="K776" s="213">
        <f>IF(AND(ISBLANK('A3'!AT91),$L$776&lt;&gt;"Z"),"",'A3'!AT91)</f>
        <v>0</v>
      </c>
      <c r="L776" s="213" t="str">
        <f>IF(ISBLANK('A3'!AU91),"",'A3'!AU91)</f>
        <v/>
      </c>
      <c r="M776" s="133" t="str">
        <f t="shared" si="18"/>
        <v>OK</v>
      </c>
      <c r="N776" s="134"/>
    </row>
    <row r="777" spans="1:14" x14ac:dyDescent="0.25">
      <c r="A777" s="210" t="s">
        <v>796</v>
      </c>
      <c r="B777" s="211" t="s">
        <v>2641</v>
      </c>
      <c r="C777" s="212" t="s">
        <v>168</v>
      </c>
      <c r="D777" s="215" t="s">
        <v>2642</v>
      </c>
      <c r="E777" s="212" t="s">
        <v>860</v>
      </c>
      <c r="F777" s="212" t="s">
        <v>168</v>
      </c>
      <c r="G777" s="215" t="s">
        <v>897</v>
      </c>
      <c r="H777" s="213">
        <f>IF(OR(AND('A3'!AT34="",'A3'!AU34=""),AND('A3'!AT63="",'A3'!AU63=""),AND('A3'!AU34="X",'A3'!AU63="X"),OR('A3'!AU34="M",'A3'!AU63="M")),"",SUM('A3'!AT34,'A3'!AT63))</f>
        <v>0</v>
      </c>
      <c r="I777" s="213" t="str">
        <f>IF(AND(AND('A3'!AU34="X",'A3'!AU63="X"),SUM('A3'!AT34,'A3'!AT63)=0,ISNUMBER('A3'!AT92)),"",IF(OR('A3'!AU34="M",'A3'!AU63="M"),"M",IF(AND('A3'!AU34='A3'!AU63,OR('A3'!AU34="X",'A3'!AU34="W",'A3'!AU34="Z")),UPPER('A3'!AU34),"")))</f>
        <v/>
      </c>
      <c r="J777" s="214" t="s">
        <v>860</v>
      </c>
      <c r="K777" s="213">
        <f>IF(AND(ISBLANK('A3'!AT92),$L$777&lt;&gt;"Z"),"",'A3'!AT92)</f>
        <v>0</v>
      </c>
      <c r="L777" s="213" t="str">
        <f>IF(ISBLANK('A3'!AU92),"",'A3'!AU92)</f>
        <v/>
      </c>
      <c r="M777" s="133" t="str">
        <f t="shared" si="18"/>
        <v>OK</v>
      </c>
      <c r="N777" s="134"/>
    </row>
    <row r="778" spans="1:14" x14ac:dyDescent="0.25">
      <c r="A778" s="210" t="s">
        <v>796</v>
      </c>
      <c r="B778" s="211" t="s">
        <v>2643</v>
      </c>
      <c r="C778" s="212" t="s">
        <v>168</v>
      </c>
      <c r="D778" s="215" t="s">
        <v>2644</v>
      </c>
      <c r="E778" s="212" t="s">
        <v>860</v>
      </c>
      <c r="F778" s="212" t="s">
        <v>168</v>
      </c>
      <c r="G778" s="215" t="s">
        <v>1006</v>
      </c>
      <c r="H778" s="213">
        <f>IF(OR(AND('A3'!AT35="",'A3'!AU35=""),AND('A3'!AT64="",'A3'!AU64=""),AND('A3'!AU35="X",'A3'!AU64="X"),OR('A3'!AU35="M",'A3'!AU64="M")),"",SUM('A3'!AT35,'A3'!AT64))</f>
        <v>0</v>
      </c>
      <c r="I778" s="213" t="str">
        <f>IF(AND(AND('A3'!AU35="X",'A3'!AU64="X"),SUM('A3'!AT35,'A3'!AT64)=0,ISNUMBER('A3'!AT93)),"",IF(OR('A3'!AU35="M",'A3'!AU64="M"),"M",IF(AND('A3'!AU35='A3'!AU64,OR('A3'!AU35="X",'A3'!AU35="W",'A3'!AU35="Z")),UPPER('A3'!AU35),"")))</f>
        <v/>
      </c>
      <c r="J778" s="214" t="s">
        <v>860</v>
      </c>
      <c r="K778" s="213">
        <f>IF(AND(ISBLANK('A3'!AT93),$L$778&lt;&gt;"Z"),"",'A3'!AT93)</f>
        <v>0</v>
      </c>
      <c r="L778" s="213" t="str">
        <f>IF(ISBLANK('A3'!AU93),"",'A3'!AU93)</f>
        <v/>
      </c>
      <c r="M778" s="133" t="str">
        <f t="shared" si="18"/>
        <v>OK</v>
      </c>
      <c r="N778" s="134"/>
    </row>
    <row r="779" spans="1:14" x14ac:dyDescent="0.25">
      <c r="A779" s="210" t="s">
        <v>796</v>
      </c>
      <c r="B779" s="211" t="s">
        <v>2645</v>
      </c>
      <c r="C779" s="212" t="s">
        <v>168</v>
      </c>
      <c r="D779" s="215" t="s">
        <v>2646</v>
      </c>
      <c r="E779" s="212" t="s">
        <v>860</v>
      </c>
      <c r="F779" s="212" t="s">
        <v>168</v>
      </c>
      <c r="G779" s="215" t="s">
        <v>2647</v>
      </c>
      <c r="H779" s="213">
        <f>IF(OR(AND('A3'!AT36="",'A3'!AU36=""),AND('A3'!AT65="",'A3'!AU65=""),AND('A3'!AU36="X",'A3'!AU65="X"),OR('A3'!AU36="M",'A3'!AU65="M")),"",SUM('A3'!AT36,'A3'!AT65))</f>
        <v>0</v>
      </c>
      <c r="I779" s="213" t="str">
        <f>IF(AND(AND('A3'!AU36="X",'A3'!AU65="X"),SUM('A3'!AT36,'A3'!AT65)=0,ISNUMBER('A3'!AT94)),"",IF(OR('A3'!AU36="M",'A3'!AU65="M"),"M",IF(AND('A3'!AU36='A3'!AU65,OR('A3'!AU36="X",'A3'!AU36="W",'A3'!AU36="Z")),UPPER('A3'!AU36),"")))</f>
        <v/>
      </c>
      <c r="J779" s="214" t="s">
        <v>860</v>
      </c>
      <c r="K779" s="213">
        <f>IF(AND(ISBLANK('A3'!AT94),$L$779&lt;&gt;"Z"),"",'A3'!AT94)</f>
        <v>0</v>
      </c>
      <c r="L779" s="213" t="str">
        <f>IF(ISBLANK('A3'!AU94),"",'A3'!AU94)</f>
        <v/>
      </c>
      <c r="M779" s="133" t="str">
        <f t="shared" si="18"/>
        <v>OK</v>
      </c>
      <c r="N779" s="134"/>
    </row>
    <row r="780" spans="1:14" x14ac:dyDescent="0.25">
      <c r="A780" s="210" t="s">
        <v>796</v>
      </c>
      <c r="B780" s="211" t="s">
        <v>2648</v>
      </c>
      <c r="C780" s="212" t="s">
        <v>168</v>
      </c>
      <c r="D780" s="215" t="s">
        <v>2649</v>
      </c>
      <c r="E780" s="212" t="s">
        <v>860</v>
      </c>
      <c r="F780" s="212" t="s">
        <v>168</v>
      </c>
      <c r="G780" s="215" t="s">
        <v>2650</v>
      </c>
      <c r="H780" s="213">
        <f>IF(OR(AND('A3'!AT37="",'A3'!AU37=""),AND('A3'!AT66="",'A3'!AU66=""),AND('A3'!AU37="X",'A3'!AU66="X"),OR('A3'!AU37="M",'A3'!AU66="M")),"",SUM('A3'!AT37,'A3'!AT66))</f>
        <v>0</v>
      </c>
      <c r="I780" s="213" t="str">
        <f>IF(AND(AND('A3'!AU37="X",'A3'!AU66="X"),SUM('A3'!AT37,'A3'!AT66)=0,ISNUMBER('A3'!AT95)),"",IF(OR('A3'!AU37="M",'A3'!AU66="M"),"M",IF(AND('A3'!AU37='A3'!AU66,OR('A3'!AU37="X",'A3'!AU37="W",'A3'!AU37="Z")),UPPER('A3'!AU37),"")))</f>
        <v/>
      </c>
      <c r="J780" s="214" t="s">
        <v>860</v>
      </c>
      <c r="K780" s="213">
        <f>IF(AND(ISBLANK('A3'!AT95),$L$780&lt;&gt;"Z"),"",'A3'!AT95)</f>
        <v>0</v>
      </c>
      <c r="L780" s="213" t="str">
        <f>IF(ISBLANK('A3'!AU95),"",'A3'!AU95)</f>
        <v/>
      </c>
      <c r="M780" s="133" t="str">
        <f t="shared" si="18"/>
        <v>OK</v>
      </c>
      <c r="N780" s="134"/>
    </row>
    <row r="781" spans="1:14" x14ac:dyDescent="0.25">
      <c r="A781" s="210" t="s">
        <v>796</v>
      </c>
      <c r="B781" s="211" t="s">
        <v>2651</v>
      </c>
      <c r="C781" s="212" t="s">
        <v>168</v>
      </c>
      <c r="D781" s="215" t="s">
        <v>2652</v>
      </c>
      <c r="E781" s="212" t="s">
        <v>860</v>
      </c>
      <c r="F781" s="212" t="s">
        <v>168</v>
      </c>
      <c r="G781" s="215" t="s">
        <v>2653</v>
      </c>
      <c r="H781" s="213">
        <f>IF(OR(AND('A3'!AT38="",'A3'!AU38=""),AND('A3'!AT67="",'A3'!AU67=""),AND('A3'!AU38="X",'A3'!AU67="X"),OR('A3'!AU38="M",'A3'!AU67="M")),"",SUM('A3'!AT38,'A3'!AT67))</f>
        <v>0</v>
      </c>
      <c r="I781" s="213" t="str">
        <f>IF(AND(AND('A3'!AU38="X",'A3'!AU67="X"),SUM('A3'!AT38,'A3'!AT67)=0,ISNUMBER('A3'!AT96)),"",IF(OR('A3'!AU38="M",'A3'!AU67="M"),"M",IF(AND('A3'!AU38='A3'!AU67,OR('A3'!AU38="X",'A3'!AU38="W",'A3'!AU38="Z")),UPPER('A3'!AU38),"")))</f>
        <v/>
      </c>
      <c r="J781" s="214" t="s">
        <v>860</v>
      </c>
      <c r="K781" s="213">
        <f>IF(AND(ISBLANK('A3'!AT96),$L$781&lt;&gt;"Z"),"",'A3'!AT96)</f>
        <v>0</v>
      </c>
      <c r="L781" s="213" t="str">
        <f>IF(ISBLANK('A3'!AU96),"",'A3'!AU96)</f>
        <v/>
      </c>
      <c r="M781" s="133" t="str">
        <f t="shared" si="18"/>
        <v>OK</v>
      </c>
      <c r="N781" s="134"/>
    </row>
    <row r="782" spans="1:14" x14ac:dyDescent="0.25">
      <c r="A782" s="210" t="s">
        <v>796</v>
      </c>
      <c r="B782" s="211" t="s">
        <v>2654</v>
      </c>
      <c r="C782" s="212" t="s">
        <v>168</v>
      </c>
      <c r="D782" s="215" t="s">
        <v>2655</v>
      </c>
      <c r="E782" s="212" t="s">
        <v>860</v>
      </c>
      <c r="F782" s="212" t="s">
        <v>168</v>
      </c>
      <c r="G782" s="215" t="s">
        <v>2656</v>
      </c>
      <c r="H782" s="213">
        <f>IF(OR(AND('A3'!AT39="",'A3'!AU39=""),AND('A3'!AT68="",'A3'!AU68=""),AND('A3'!AU39="X",'A3'!AU68="X"),OR('A3'!AU39="M",'A3'!AU68="M")),"",SUM('A3'!AT39,'A3'!AT68))</f>
        <v>0</v>
      </c>
      <c r="I782" s="213" t="str">
        <f>IF(AND(AND('A3'!AU39="X",'A3'!AU68="X"),SUM('A3'!AT39,'A3'!AT68)=0,ISNUMBER('A3'!AT97)),"",IF(OR('A3'!AU39="M",'A3'!AU68="M"),"M",IF(AND('A3'!AU39='A3'!AU68,OR('A3'!AU39="X",'A3'!AU39="W",'A3'!AU39="Z")),UPPER('A3'!AU39),"")))</f>
        <v/>
      </c>
      <c r="J782" s="214" t="s">
        <v>860</v>
      </c>
      <c r="K782" s="213">
        <f>IF(AND(ISBLANK('A3'!AT97),$L$782&lt;&gt;"Z"),"",'A3'!AT97)</f>
        <v>0</v>
      </c>
      <c r="L782" s="213" t="str">
        <f>IF(ISBLANK('A3'!AU97),"",'A3'!AU97)</f>
        <v/>
      </c>
      <c r="M782" s="133" t="str">
        <f t="shared" si="18"/>
        <v>OK</v>
      </c>
      <c r="N782" s="134"/>
    </row>
    <row r="783" spans="1:14" x14ac:dyDescent="0.25">
      <c r="A783" s="210" t="s">
        <v>796</v>
      </c>
      <c r="B783" s="211" t="s">
        <v>2657</v>
      </c>
      <c r="C783" s="212" t="s">
        <v>168</v>
      </c>
      <c r="D783" s="215" t="s">
        <v>2658</v>
      </c>
      <c r="E783" s="212" t="s">
        <v>860</v>
      </c>
      <c r="F783" s="212" t="s">
        <v>168</v>
      </c>
      <c r="G783" s="215" t="s">
        <v>2659</v>
      </c>
      <c r="H783" s="213">
        <f>IF(OR(AND('A3'!AT40="",'A3'!AU40=""),AND('A3'!AT69="",'A3'!AU69=""),AND('A3'!AU40="X",'A3'!AU69="X"),OR('A3'!AU40="M",'A3'!AU69="M")),"",SUM('A3'!AT40,'A3'!AT69))</f>
        <v>0</v>
      </c>
      <c r="I783" s="213" t="str">
        <f>IF(AND(AND('A3'!AU40="X",'A3'!AU69="X"),SUM('A3'!AT40,'A3'!AT69)=0,ISNUMBER('A3'!AT98)),"",IF(OR('A3'!AU40="M",'A3'!AU69="M"),"M",IF(AND('A3'!AU40='A3'!AU69,OR('A3'!AU40="X",'A3'!AU40="W",'A3'!AU40="Z")),UPPER('A3'!AU40),"")))</f>
        <v/>
      </c>
      <c r="J783" s="214" t="s">
        <v>860</v>
      </c>
      <c r="K783" s="213">
        <f>IF(AND(ISBLANK('A3'!AT98),$L$783&lt;&gt;"Z"),"",'A3'!AT98)</f>
        <v>0</v>
      </c>
      <c r="L783" s="213" t="str">
        <f>IF(ISBLANK('A3'!AU98),"",'A3'!AU98)</f>
        <v/>
      </c>
      <c r="M783" s="133" t="str">
        <f t="shared" si="18"/>
        <v>OK</v>
      </c>
      <c r="N783" s="134"/>
    </row>
    <row r="784" spans="1:14" x14ac:dyDescent="0.25">
      <c r="A784" s="210" t="s">
        <v>796</v>
      </c>
      <c r="B784" s="211" t="s">
        <v>2660</v>
      </c>
      <c r="C784" s="212" t="s">
        <v>168</v>
      </c>
      <c r="D784" s="215" t="s">
        <v>2661</v>
      </c>
      <c r="E784" s="212" t="s">
        <v>860</v>
      </c>
      <c r="F784" s="212" t="s">
        <v>168</v>
      </c>
      <c r="G784" s="215" t="s">
        <v>815</v>
      </c>
      <c r="H784" s="213">
        <f>IF(OR(AND('A3'!AT41="",'A3'!AU41=""),AND('A3'!AT70="",'A3'!AU70=""),AND('A3'!AU41="X",'A3'!AU70="X"),OR('A3'!AU41="M",'A3'!AU70="M")),"",SUM('A3'!AT41,'A3'!AT70))</f>
        <v>0</v>
      </c>
      <c r="I784" s="213" t="str">
        <f>IF(AND(AND('A3'!AU41="X",'A3'!AU70="X"),SUM('A3'!AT41,'A3'!AT70)=0,ISNUMBER('A3'!AT99)),"",IF(OR('A3'!AU41="M",'A3'!AU70="M"),"M",IF(AND('A3'!AU41='A3'!AU70,OR('A3'!AU41="X",'A3'!AU41="W",'A3'!AU41="Z")),UPPER('A3'!AU41),"")))</f>
        <v/>
      </c>
      <c r="J784" s="214" t="s">
        <v>860</v>
      </c>
      <c r="K784" s="213">
        <f>IF(AND(ISBLANK('A3'!AT99),$L$784&lt;&gt;"Z"),"",'A3'!AT99)</f>
        <v>0</v>
      </c>
      <c r="L784" s="213" t="str">
        <f>IF(ISBLANK('A3'!AU99),"",'A3'!AU99)</f>
        <v/>
      </c>
      <c r="M784" s="133" t="str">
        <f t="shared" si="18"/>
        <v>OK</v>
      </c>
      <c r="N784" s="134"/>
    </row>
    <row r="785" spans="1:14" x14ac:dyDescent="0.25">
      <c r="A785" s="210" t="s">
        <v>796</v>
      </c>
      <c r="B785" s="211" t="s">
        <v>2662</v>
      </c>
      <c r="C785" s="212" t="s">
        <v>168</v>
      </c>
      <c r="D785" s="215" t="s">
        <v>1497</v>
      </c>
      <c r="E785" s="212" t="s">
        <v>860</v>
      </c>
      <c r="F785" s="212" t="s">
        <v>168</v>
      </c>
      <c r="G785" s="215" t="s">
        <v>1206</v>
      </c>
      <c r="H785" s="213">
        <f>IF(OR(EXACT('A3'!AQ14,'A3'!AR14),EXACT('A3'!AT14,'A3'!AU14),AND('A3'!AR14="X",'A3'!AU14="X"),OR('A3'!AR14="M",'A3'!AU14="M")),"",SUM('A3'!AQ14,'A3'!AT14))</f>
        <v>0</v>
      </c>
      <c r="I785" s="213" t="str">
        <f>IF(AND(AND('A3'!AR14="X",'A3'!AU14="X"),SUM('A3'!AQ14,'A3'!AT14)=0,ISNUMBER('A3'!AW14)),"",IF(OR('A3'!AR14="M",'A3'!AU14="M"),"M",IF(AND('A3'!AR14='A3'!AU14,OR('A3'!AR14="X",'A3'!AR14="W",'A3'!AR14="Z")),UPPER('A3'!AR14),"")))</f>
        <v/>
      </c>
      <c r="J785" s="214" t="s">
        <v>860</v>
      </c>
      <c r="K785" s="213">
        <f>IF(AND(ISBLANK('A3'!AW14),$L$785&lt;&gt;"Z"),"",'A3'!AW14)</f>
        <v>0</v>
      </c>
      <c r="L785" s="213" t="str">
        <f>IF(ISBLANK('A3'!AX14),"",'A3'!AX14)</f>
        <v/>
      </c>
      <c r="M785" s="133" t="str">
        <f t="shared" si="18"/>
        <v>OK</v>
      </c>
      <c r="N785" s="134"/>
    </row>
    <row r="786" spans="1:14" x14ac:dyDescent="0.25">
      <c r="A786" s="210" t="s">
        <v>796</v>
      </c>
      <c r="B786" s="211" t="s">
        <v>2663</v>
      </c>
      <c r="C786" s="212" t="s">
        <v>168</v>
      </c>
      <c r="D786" s="215" t="s">
        <v>1499</v>
      </c>
      <c r="E786" s="212" t="s">
        <v>860</v>
      </c>
      <c r="F786" s="212" t="s">
        <v>168</v>
      </c>
      <c r="G786" s="215" t="s">
        <v>1208</v>
      </c>
      <c r="H786" s="213">
        <f>IF(OR(EXACT('A3'!AQ15,'A3'!AR15),EXACT('A3'!AT15,'A3'!AU15),AND('A3'!AR15="X",'A3'!AU15="X"),OR('A3'!AR15="M",'A3'!AU15="M")),"",SUM('A3'!AQ15,'A3'!AT15))</f>
        <v>0</v>
      </c>
      <c r="I786" s="213" t="str">
        <f>IF(AND(AND('A3'!AR15="X",'A3'!AU15="X"),SUM('A3'!AQ15,'A3'!AT15)=0,ISNUMBER('A3'!AW15)),"",IF(OR('A3'!AR15="M",'A3'!AU15="M"),"M",IF(AND('A3'!AR15='A3'!AU15,OR('A3'!AR15="X",'A3'!AR15="W",'A3'!AR15="Z")),UPPER('A3'!AR15),"")))</f>
        <v/>
      </c>
      <c r="J786" s="214" t="s">
        <v>860</v>
      </c>
      <c r="K786" s="213">
        <f>IF(AND(ISBLANK('A3'!AW15),$L$786&lt;&gt;"Z"),"",'A3'!AW15)</f>
        <v>0</v>
      </c>
      <c r="L786" s="213" t="str">
        <f>IF(ISBLANK('A3'!AX15),"",'A3'!AX15)</f>
        <v/>
      </c>
      <c r="M786" s="133" t="str">
        <f t="shared" si="18"/>
        <v>OK</v>
      </c>
      <c r="N786" s="134"/>
    </row>
    <row r="787" spans="1:14" x14ac:dyDescent="0.25">
      <c r="A787" s="210" t="s">
        <v>796</v>
      </c>
      <c r="B787" s="211" t="s">
        <v>2664</v>
      </c>
      <c r="C787" s="212" t="s">
        <v>168</v>
      </c>
      <c r="D787" s="215" t="s">
        <v>2665</v>
      </c>
      <c r="E787" s="212" t="s">
        <v>860</v>
      </c>
      <c r="F787" s="212" t="s">
        <v>168</v>
      </c>
      <c r="G787" s="215" t="s">
        <v>1210</v>
      </c>
      <c r="H787" s="213">
        <f>IF(OR(EXACT('A3'!AQ16,'A3'!AR16),EXACT('A3'!AT16,'A3'!AU16),AND('A3'!AR16="X",'A3'!AU16="X"),OR('A3'!AR16="M",'A3'!AU16="M")),"",SUM('A3'!AQ16,'A3'!AT16))</f>
        <v>0</v>
      </c>
      <c r="I787" s="213" t="str">
        <f>IF(AND(AND('A3'!AR16="X",'A3'!AU16="X"),SUM('A3'!AQ16,'A3'!AT16)=0,ISNUMBER('A3'!AW16)),"",IF(OR('A3'!AR16="M",'A3'!AU16="M"),"M",IF(AND('A3'!AR16='A3'!AU16,OR('A3'!AR16="X",'A3'!AR16="W",'A3'!AR16="Z")),UPPER('A3'!AR16),"")))</f>
        <v/>
      </c>
      <c r="J787" s="214" t="s">
        <v>860</v>
      </c>
      <c r="K787" s="213">
        <f>IF(AND(ISBLANK('A3'!AW16),$L$787&lt;&gt;"Z"),"",'A3'!AW16)</f>
        <v>0</v>
      </c>
      <c r="L787" s="213" t="str">
        <f>IF(ISBLANK('A3'!AX16),"",'A3'!AX16)</f>
        <v/>
      </c>
      <c r="M787" s="133" t="str">
        <f t="shared" si="18"/>
        <v>OK</v>
      </c>
      <c r="N787" s="134"/>
    </row>
    <row r="788" spans="1:14" x14ac:dyDescent="0.25">
      <c r="A788" s="210" t="s">
        <v>796</v>
      </c>
      <c r="B788" s="211" t="s">
        <v>2666</v>
      </c>
      <c r="C788" s="212" t="s">
        <v>168</v>
      </c>
      <c r="D788" s="215" t="s">
        <v>1503</v>
      </c>
      <c r="E788" s="212" t="s">
        <v>860</v>
      </c>
      <c r="F788" s="212" t="s">
        <v>168</v>
      </c>
      <c r="G788" s="215" t="s">
        <v>1212</v>
      </c>
      <c r="H788" s="213">
        <f>IF(OR(EXACT('A3'!AQ17,'A3'!AR17),EXACT('A3'!AT17,'A3'!AU17),AND('A3'!AR17="X",'A3'!AU17="X"),OR('A3'!AR17="M",'A3'!AU17="M")),"",SUM('A3'!AQ17,'A3'!AT17))</f>
        <v>0</v>
      </c>
      <c r="I788" s="213" t="str">
        <f>IF(AND(AND('A3'!AR17="X",'A3'!AU17="X"),SUM('A3'!AQ17,'A3'!AT17)=0,ISNUMBER('A3'!AW17)),"",IF(OR('A3'!AR17="M",'A3'!AU17="M"),"M",IF(AND('A3'!AR17='A3'!AU17,OR('A3'!AR17="X",'A3'!AR17="W",'A3'!AR17="Z")),UPPER('A3'!AR17),"")))</f>
        <v/>
      </c>
      <c r="J788" s="214" t="s">
        <v>860</v>
      </c>
      <c r="K788" s="213">
        <f>IF(AND(ISBLANK('A3'!AW17),$L$788&lt;&gt;"Z"),"",'A3'!AW17)</f>
        <v>0</v>
      </c>
      <c r="L788" s="213" t="str">
        <f>IF(ISBLANK('A3'!AX17),"",'A3'!AX17)</f>
        <v/>
      </c>
      <c r="M788" s="133" t="str">
        <f t="shared" si="18"/>
        <v>OK</v>
      </c>
      <c r="N788" s="134"/>
    </row>
    <row r="789" spans="1:14" x14ac:dyDescent="0.25">
      <c r="A789" s="210" t="s">
        <v>796</v>
      </c>
      <c r="B789" s="211" t="s">
        <v>2667</v>
      </c>
      <c r="C789" s="212" t="s">
        <v>168</v>
      </c>
      <c r="D789" s="215" t="s">
        <v>1505</v>
      </c>
      <c r="E789" s="212" t="s">
        <v>860</v>
      </c>
      <c r="F789" s="212" t="s">
        <v>168</v>
      </c>
      <c r="G789" s="215" t="s">
        <v>1214</v>
      </c>
      <c r="H789" s="213">
        <f>IF(OR(EXACT('A3'!AQ18,'A3'!AR18),EXACT('A3'!AT18,'A3'!AU18),AND('A3'!AR18="X",'A3'!AU18="X"),OR('A3'!AR18="M",'A3'!AU18="M")),"",SUM('A3'!AQ18,'A3'!AT18))</f>
        <v>0</v>
      </c>
      <c r="I789" s="213" t="str">
        <f>IF(AND(AND('A3'!AR18="X",'A3'!AU18="X"),SUM('A3'!AQ18,'A3'!AT18)=0,ISNUMBER('A3'!AW18)),"",IF(OR('A3'!AR18="M",'A3'!AU18="M"),"M",IF(AND('A3'!AR18='A3'!AU18,OR('A3'!AR18="X",'A3'!AR18="W",'A3'!AR18="Z")),UPPER('A3'!AR18),"")))</f>
        <v/>
      </c>
      <c r="J789" s="214" t="s">
        <v>860</v>
      </c>
      <c r="K789" s="213">
        <f>IF(AND(ISBLANK('A3'!AW18),$L$789&lt;&gt;"Z"),"",'A3'!AW18)</f>
        <v>0</v>
      </c>
      <c r="L789" s="213" t="str">
        <f>IF(ISBLANK('A3'!AX18),"",'A3'!AX18)</f>
        <v/>
      </c>
      <c r="M789" s="133" t="str">
        <f t="shared" si="18"/>
        <v>OK</v>
      </c>
      <c r="N789" s="134"/>
    </row>
    <row r="790" spans="1:14" x14ac:dyDescent="0.25">
      <c r="A790" s="210" t="s">
        <v>796</v>
      </c>
      <c r="B790" s="211" t="s">
        <v>2668</v>
      </c>
      <c r="C790" s="212" t="s">
        <v>168</v>
      </c>
      <c r="D790" s="215" t="s">
        <v>2669</v>
      </c>
      <c r="E790" s="212" t="s">
        <v>860</v>
      </c>
      <c r="F790" s="212" t="s">
        <v>168</v>
      </c>
      <c r="G790" s="215" t="s">
        <v>1216</v>
      </c>
      <c r="H790" s="213">
        <f>IF(OR(EXACT('A3'!AQ19,'A3'!AR19),EXACT('A3'!AT19,'A3'!AU19),AND('A3'!AR19="X",'A3'!AU19="X"),OR('A3'!AR19="M",'A3'!AU19="M")),"",SUM('A3'!AQ19,'A3'!AT19))</f>
        <v>0</v>
      </c>
      <c r="I790" s="213" t="str">
        <f>IF(AND(AND('A3'!AR19="X",'A3'!AU19="X"),SUM('A3'!AQ19,'A3'!AT19)=0,ISNUMBER('A3'!AW19)),"",IF(OR('A3'!AR19="M",'A3'!AU19="M"),"M",IF(AND('A3'!AR19='A3'!AU19,OR('A3'!AR19="X",'A3'!AR19="W",'A3'!AR19="Z")),UPPER('A3'!AR19),"")))</f>
        <v/>
      </c>
      <c r="J790" s="214" t="s">
        <v>860</v>
      </c>
      <c r="K790" s="213">
        <f>IF(AND(ISBLANK('A3'!AW19),$L$790&lt;&gt;"Z"),"",'A3'!AW19)</f>
        <v>0</v>
      </c>
      <c r="L790" s="213" t="str">
        <f>IF(ISBLANK('A3'!AX19),"",'A3'!AX19)</f>
        <v/>
      </c>
      <c r="M790" s="133" t="str">
        <f t="shared" si="18"/>
        <v>OK</v>
      </c>
      <c r="N790" s="134"/>
    </row>
    <row r="791" spans="1:14" x14ac:dyDescent="0.25">
      <c r="A791" s="210" t="s">
        <v>796</v>
      </c>
      <c r="B791" s="211" t="s">
        <v>2670</v>
      </c>
      <c r="C791" s="212" t="s">
        <v>168</v>
      </c>
      <c r="D791" s="215" t="s">
        <v>2671</v>
      </c>
      <c r="E791" s="212" t="s">
        <v>860</v>
      </c>
      <c r="F791" s="212" t="s">
        <v>168</v>
      </c>
      <c r="G791" s="215" t="s">
        <v>852</v>
      </c>
      <c r="H791" s="213">
        <f>IF(OR(EXACT('A3'!AQ20,'A3'!AR20),EXACT('A3'!AT20,'A3'!AU20),AND('A3'!AR20="X",'A3'!AU20="X"),OR('A3'!AR20="M",'A3'!AU20="M")),"",SUM('A3'!AQ20,'A3'!AT20))</f>
        <v>0</v>
      </c>
      <c r="I791" s="213" t="str">
        <f>IF(AND(AND('A3'!AR20="X",'A3'!AU20="X"),SUM('A3'!AQ20,'A3'!AT20)=0,ISNUMBER('A3'!AW20)),"",IF(OR('A3'!AR20="M",'A3'!AU20="M"),"M",IF(AND('A3'!AR20='A3'!AU20,OR('A3'!AR20="X",'A3'!AR20="W",'A3'!AR20="Z")),UPPER('A3'!AR20),"")))</f>
        <v/>
      </c>
      <c r="J791" s="214" t="s">
        <v>860</v>
      </c>
      <c r="K791" s="213">
        <f>IF(AND(ISBLANK('A3'!AW20),$L$791&lt;&gt;"Z"),"",'A3'!AW20)</f>
        <v>0</v>
      </c>
      <c r="L791" s="213" t="str">
        <f>IF(ISBLANK('A3'!AX20),"",'A3'!AX20)</f>
        <v/>
      </c>
      <c r="M791" s="133" t="str">
        <f t="shared" si="18"/>
        <v>OK</v>
      </c>
      <c r="N791" s="134"/>
    </row>
    <row r="792" spans="1:14" x14ac:dyDescent="0.25">
      <c r="A792" s="210" t="s">
        <v>796</v>
      </c>
      <c r="B792" s="211" t="s">
        <v>2672</v>
      </c>
      <c r="C792" s="212" t="s">
        <v>168</v>
      </c>
      <c r="D792" s="215" t="s">
        <v>2673</v>
      </c>
      <c r="E792" s="212" t="s">
        <v>860</v>
      </c>
      <c r="F792" s="212" t="s">
        <v>168</v>
      </c>
      <c r="G792" s="215" t="s">
        <v>831</v>
      </c>
      <c r="H792" s="213">
        <f>IF(OR(EXACT('A3'!AQ21,'A3'!AR21),EXACT('A3'!AT21,'A3'!AU21),AND('A3'!AR21="X",'A3'!AU21="X"),OR('A3'!AR21="M",'A3'!AU21="M")),"",SUM('A3'!AQ21,'A3'!AT21))</f>
        <v>0</v>
      </c>
      <c r="I792" s="213" t="str">
        <f>IF(AND(AND('A3'!AR21="X",'A3'!AU21="X"),SUM('A3'!AQ21,'A3'!AT21)=0,ISNUMBER('A3'!AW21)),"",IF(OR('A3'!AR21="M",'A3'!AU21="M"),"M",IF(AND('A3'!AR21='A3'!AU21,OR('A3'!AR21="X",'A3'!AR21="W",'A3'!AR21="Z")),UPPER('A3'!AR21),"")))</f>
        <v/>
      </c>
      <c r="J792" s="214" t="s">
        <v>860</v>
      </c>
      <c r="K792" s="213">
        <f>IF(AND(ISBLANK('A3'!AW21),$L$792&lt;&gt;"Z"),"",'A3'!AW21)</f>
        <v>0</v>
      </c>
      <c r="L792" s="213" t="str">
        <f>IF(ISBLANK('A3'!AX21),"",'A3'!AX21)</f>
        <v/>
      </c>
      <c r="M792" s="133" t="str">
        <f t="shared" ref="M792:M855" si="19">IF(AND(ISNUMBER(H792),ISNUMBER(K792)),IF(OR(ROUND(H792,0)&lt;&gt;ROUND(K792,0),I792&lt;&gt;L792),"Check","OK"),IF(OR(AND(H792&lt;&gt;K792,I792&lt;&gt;"Z",L792&lt;&gt;"Z"),I792&lt;&gt;L792),"Check","OK"))</f>
        <v>OK</v>
      </c>
      <c r="N792" s="134"/>
    </row>
    <row r="793" spans="1:14" x14ac:dyDescent="0.25">
      <c r="A793" s="210" t="s">
        <v>796</v>
      </c>
      <c r="B793" s="211" t="s">
        <v>2674</v>
      </c>
      <c r="C793" s="212" t="s">
        <v>168</v>
      </c>
      <c r="D793" s="215" t="s">
        <v>2675</v>
      </c>
      <c r="E793" s="212" t="s">
        <v>860</v>
      </c>
      <c r="F793" s="212" t="s">
        <v>168</v>
      </c>
      <c r="G793" s="215" t="s">
        <v>810</v>
      </c>
      <c r="H793" s="213">
        <f>IF(OR(EXACT('A3'!AQ22,'A3'!AR22),EXACT('A3'!AT22,'A3'!AU22),AND('A3'!AR22="X",'A3'!AU22="X"),OR('A3'!AR22="M",'A3'!AU22="M")),"",SUM('A3'!AQ22,'A3'!AT22))</f>
        <v>0</v>
      </c>
      <c r="I793" s="213" t="str">
        <f>IF(AND(AND('A3'!AR22="X",'A3'!AU22="X"),SUM('A3'!AQ22,'A3'!AT22)=0,ISNUMBER('A3'!AW22)),"",IF(OR('A3'!AR22="M",'A3'!AU22="M"),"M",IF(AND('A3'!AR22='A3'!AU22,OR('A3'!AR22="X",'A3'!AR22="W",'A3'!AR22="Z")),UPPER('A3'!AR22),"")))</f>
        <v/>
      </c>
      <c r="J793" s="214" t="s">
        <v>860</v>
      </c>
      <c r="K793" s="213">
        <f>IF(AND(ISBLANK('A3'!AW22),$L$793&lt;&gt;"Z"),"",'A3'!AW22)</f>
        <v>0</v>
      </c>
      <c r="L793" s="213" t="str">
        <f>IF(ISBLANK('A3'!AX22),"",'A3'!AX22)</f>
        <v/>
      </c>
      <c r="M793" s="133" t="str">
        <f t="shared" si="19"/>
        <v>OK</v>
      </c>
      <c r="N793" s="134"/>
    </row>
    <row r="794" spans="1:14" x14ac:dyDescent="0.25">
      <c r="A794" s="210" t="s">
        <v>796</v>
      </c>
      <c r="B794" s="211" t="s">
        <v>2676</v>
      </c>
      <c r="C794" s="212" t="s">
        <v>168</v>
      </c>
      <c r="D794" s="215" t="s">
        <v>2677</v>
      </c>
      <c r="E794" s="212" t="s">
        <v>860</v>
      </c>
      <c r="F794" s="212" t="s">
        <v>168</v>
      </c>
      <c r="G794" s="215" t="s">
        <v>2678</v>
      </c>
      <c r="H794" s="213">
        <f>IF(OR(EXACT('A3'!AQ23,'A3'!AR23),EXACT('A3'!AT23,'A3'!AU23),AND('A3'!AR23="X",'A3'!AU23="X"),OR('A3'!AR23="M",'A3'!AU23="M")),"",SUM('A3'!AQ23,'A3'!AT23))</f>
        <v>0</v>
      </c>
      <c r="I794" s="213" t="str">
        <f>IF(AND(AND('A3'!AR23="X",'A3'!AU23="X"),SUM('A3'!AQ23,'A3'!AT23)=0,ISNUMBER('A3'!AW23)),"",IF(OR('A3'!AR23="M",'A3'!AU23="M"),"M",IF(AND('A3'!AR23='A3'!AU23,OR('A3'!AR23="X",'A3'!AR23="W",'A3'!AR23="Z")),UPPER('A3'!AR23),"")))</f>
        <v/>
      </c>
      <c r="J794" s="214" t="s">
        <v>860</v>
      </c>
      <c r="K794" s="213">
        <f>IF(AND(ISBLANK('A3'!AW23),$L$794&lt;&gt;"Z"),"",'A3'!AW23)</f>
        <v>0</v>
      </c>
      <c r="L794" s="213" t="str">
        <f>IF(ISBLANK('A3'!AX23),"",'A3'!AX23)</f>
        <v/>
      </c>
      <c r="M794" s="133" t="str">
        <f t="shared" si="19"/>
        <v>OK</v>
      </c>
      <c r="N794" s="134"/>
    </row>
    <row r="795" spans="1:14" x14ac:dyDescent="0.25">
      <c r="A795" s="210" t="s">
        <v>796</v>
      </c>
      <c r="B795" s="211" t="s">
        <v>2679</v>
      </c>
      <c r="C795" s="212" t="s">
        <v>168</v>
      </c>
      <c r="D795" s="215" t="s">
        <v>2680</v>
      </c>
      <c r="E795" s="212" t="s">
        <v>860</v>
      </c>
      <c r="F795" s="212" t="s">
        <v>168</v>
      </c>
      <c r="G795" s="215" t="s">
        <v>1373</v>
      </c>
      <c r="H795" s="213">
        <f>IF(OR(EXACT('A3'!AQ24,'A3'!AR24),EXACT('A3'!AT24,'A3'!AU24),AND('A3'!AR24="X",'A3'!AU24="X"),OR('A3'!AR24="M",'A3'!AU24="M")),"",SUM('A3'!AQ24,'A3'!AT24))</f>
        <v>0</v>
      </c>
      <c r="I795" s="213" t="str">
        <f>IF(AND(AND('A3'!AR24="X",'A3'!AU24="X"),SUM('A3'!AQ24,'A3'!AT24)=0,ISNUMBER('A3'!AW24)),"",IF(OR('A3'!AR24="M",'A3'!AU24="M"),"M",IF(AND('A3'!AR24='A3'!AU24,OR('A3'!AR24="X",'A3'!AR24="W",'A3'!AR24="Z")),UPPER('A3'!AR24),"")))</f>
        <v/>
      </c>
      <c r="J795" s="214" t="s">
        <v>860</v>
      </c>
      <c r="K795" s="213">
        <f>IF(AND(ISBLANK('A3'!AW24),$L$795&lt;&gt;"Z"),"",'A3'!AW24)</f>
        <v>0</v>
      </c>
      <c r="L795" s="213" t="str">
        <f>IF(ISBLANK('A3'!AX24),"",'A3'!AX24)</f>
        <v/>
      </c>
      <c r="M795" s="133" t="str">
        <f t="shared" si="19"/>
        <v>OK</v>
      </c>
      <c r="N795" s="134"/>
    </row>
    <row r="796" spans="1:14" x14ac:dyDescent="0.25">
      <c r="A796" s="210" t="s">
        <v>796</v>
      </c>
      <c r="B796" s="211" t="s">
        <v>2681</v>
      </c>
      <c r="C796" s="212" t="s">
        <v>168</v>
      </c>
      <c r="D796" s="215" t="s">
        <v>2682</v>
      </c>
      <c r="E796" s="212" t="s">
        <v>860</v>
      </c>
      <c r="F796" s="212" t="s">
        <v>168</v>
      </c>
      <c r="G796" s="215" t="s">
        <v>1375</v>
      </c>
      <c r="H796" s="213">
        <f>IF(OR(EXACT('A3'!AQ25,'A3'!AR25),EXACT('A3'!AT25,'A3'!AU25),AND('A3'!AR25="X",'A3'!AU25="X"),OR('A3'!AR25="M",'A3'!AU25="M")),"",SUM('A3'!AQ25,'A3'!AT25))</f>
        <v>0</v>
      </c>
      <c r="I796" s="213" t="str">
        <f>IF(AND(AND('A3'!AR25="X",'A3'!AU25="X"),SUM('A3'!AQ25,'A3'!AT25)=0,ISNUMBER('A3'!AW25)),"",IF(OR('A3'!AR25="M",'A3'!AU25="M"),"M",IF(AND('A3'!AR25='A3'!AU25,OR('A3'!AR25="X",'A3'!AR25="W",'A3'!AR25="Z")),UPPER('A3'!AR25),"")))</f>
        <v/>
      </c>
      <c r="J796" s="214" t="s">
        <v>860</v>
      </c>
      <c r="K796" s="213">
        <f>IF(AND(ISBLANK('A3'!AW25),$L$796&lt;&gt;"Z"),"",'A3'!AW25)</f>
        <v>0</v>
      </c>
      <c r="L796" s="213" t="str">
        <f>IF(ISBLANK('A3'!AX25),"",'A3'!AX25)</f>
        <v/>
      </c>
      <c r="M796" s="133" t="str">
        <f t="shared" si="19"/>
        <v>OK</v>
      </c>
      <c r="N796" s="134"/>
    </row>
    <row r="797" spans="1:14" x14ac:dyDescent="0.25">
      <c r="A797" s="210" t="s">
        <v>796</v>
      </c>
      <c r="B797" s="211" t="s">
        <v>2683</v>
      </c>
      <c r="C797" s="212" t="s">
        <v>168</v>
      </c>
      <c r="D797" s="215" t="s">
        <v>2684</v>
      </c>
      <c r="E797" s="212" t="s">
        <v>860</v>
      </c>
      <c r="F797" s="212" t="s">
        <v>168</v>
      </c>
      <c r="G797" s="215" t="s">
        <v>1377</v>
      </c>
      <c r="H797" s="213">
        <f>IF(OR(EXACT('A3'!AQ26,'A3'!AR26),EXACT('A3'!AT26,'A3'!AU26),AND('A3'!AR26="X",'A3'!AU26="X"),OR('A3'!AR26="M",'A3'!AU26="M")),"",SUM('A3'!AQ26,'A3'!AT26))</f>
        <v>0</v>
      </c>
      <c r="I797" s="213" t="str">
        <f>IF(AND(AND('A3'!AR26="X",'A3'!AU26="X"),SUM('A3'!AQ26,'A3'!AT26)=0,ISNUMBER('A3'!AW26)),"",IF(OR('A3'!AR26="M",'A3'!AU26="M"),"M",IF(AND('A3'!AR26='A3'!AU26,OR('A3'!AR26="X",'A3'!AR26="W",'A3'!AR26="Z")),UPPER('A3'!AR26),"")))</f>
        <v/>
      </c>
      <c r="J797" s="214" t="s">
        <v>860</v>
      </c>
      <c r="K797" s="213">
        <f>IF(AND(ISBLANK('A3'!AW26),$L$797&lt;&gt;"Z"),"",'A3'!AW26)</f>
        <v>0</v>
      </c>
      <c r="L797" s="213" t="str">
        <f>IF(ISBLANK('A3'!AX26),"",'A3'!AX26)</f>
        <v/>
      </c>
      <c r="M797" s="133" t="str">
        <f t="shared" si="19"/>
        <v>OK</v>
      </c>
      <c r="N797" s="134"/>
    </row>
    <row r="798" spans="1:14" x14ac:dyDescent="0.25">
      <c r="A798" s="210" t="s">
        <v>796</v>
      </c>
      <c r="B798" s="211" t="s">
        <v>2685</v>
      </c>
      <c r="C798" s="212" t="s">
        <v>168</v>
      </c>
      <c r="D798" s="215" t="s">
        <v>2686</v>
      </c>
      <c r="E798" s="212" t="s">
        <v>860</v>
      </c>
      <c r="F798" s="212" t="s">
        <v>168</v>
      </c>
      <c r="G798" s="215" t="s">
        <v>1379</v>
      </c>
      <c r="H798" s="213">
        <f>IF(OR(EXACT('A3'!AQ27,'A3'!AR27),EXACT('A3'!AT27,'A3'!AU27),AND('A3'!AR27="X",'A3'!AU27="X"),OR('A3'!AR27="M",'A3'!AU27="M")),"",SUM('A3'!AQ27,'A3'!AT27))</f>
        <v>0</v>
      </c>
      <c r="I798" s="213" t="str">
        <f>IF(AND(AND('A3'!AR27="X",'A3'!AU27="X"),SUM('A3'!AQ27,'A3'!AT27)=0,ISNUMBER('A3'!AW27)),"",IF(OR('A3'!AR27="M",'A3'!AU27="M"),"M",IF(AND('A3'!AR27='A3'!AU27,OR('A3'!AR27="X",'A3'!AR27="W",'A3'!AR27="Z")),UPPER('A3'!AR27),"")))</f>
        <v/>
      </c>
      <c r="J798" s="214" t="s">
        <v>860</v>
      </c>
      <c r="K798" s="213">
        <f>IF(AND(ISBLANK('A3'!AW27),$L$798&lt;&gt;"Z"),"",'A3'!AW27)</f>
        <v>0</v>
      </c>
      <c r="L798" s="213" t="str">
        <f>IF(ISBLANK('A3'!AX27),"",'A3'!AX27)</f>
        <v/>
      </c>
      <c r="M798" s="133" t="str">
        <f t="shared" si="19"/>
        <v>OK</v>
      </c>
      <c r="N798" s="134"/>
    </row>
    <row r="799" spans="1:14" x14ac:dyDescent="0.25">
      <c r="A799" s="210" t="s">
        <v>796</v>
      </c>
      <c r="B799" s="211" t="s">
        <v>2687</v>
      </c>
      <c r="C799" s="212" t="s">
        <v>168</v>
      </c>
      <c r="D799" s="215" t="s">
        <v>2688</v>
      </c>
      <c r="E799" s="212" t="s">
        <v>860</v>
      </c>
      <c r="F799" s="212" t="s">
        <v>168</v>
      </c>
      <c r="G799" s="215" t="s">
        <v>1381</v>
      </c>
      <c r="H799" s="213">
        <f>IF(OR(EXACT('A3'!AQ28,'A3'!AR28),EXACT('A3'!AT28,'A3'!AU28),AND('A3'!AR28="X",'A3'!AU28="X"),OR('A3'!AR28="M",'A3'!AU28="M")),"",SUM('A3'!AQ28,'A3'!AT28))</f>
        <v>0</v>
      </c>
      <c r="I799" s="213" t="str">
        <f>IF(AND(AND('A3'!AR28="X",'A3'!AU28="X"),SUM('A3'!AQ28,'A3'!AT28)=0,ISNUMBER('A3'!AW28)),"",IF(OR('A3'!AR28="M",'A3'!AU28="M"),"M",IF(AND('A3'!AR28='A3'!AU28,OR('A3'!AR28="X",'A3'!AR28="W",'A3'!AR28="Z")),UPPER('A3'!AR28),"")))</f>
        <v/>
      </c>
      <c r="J799" s="214" t="s">
        <v>860</v>
      </c>
      <c r="K799" s="213">
        <f>IF(AND(ISBLANK('A3'!AW28),$L$799&lt;&gt;"Z"),"",'A3'!AW28)</f>
        <v>0</v>
      </c>
      <c r="L799" s="213" t="str">
        <f>IF(ISBLANK('A3'!AX28),"",'A3'!AX28)</f>
        <v/>
      </c>
      <c r="M799" s="133" t="str">
        <f t="shared" si="19"/>
        <v>OK</v>
      </c>
      <c r="N799" s="134"/>
    </row>
    <row r="800" spans="1:14" x14ac:dyDescent="0.25">
      <c r="A800" s="210" t="s">
        <v>796</v>
      </c>
      <c r="B800" s="211" t="s">
        <v>2689</v>
      </c>
      <c r="C800" s="212" t="s">
        <v>168</v>
      </c>
      <c r="D800" s="215" t="s">
        <v>2690</v>
      </c>
      <c r="E800" s="212" t="s">
        <v>860</v>
      </c>
      <c r="F800" s="212" t="s">
        <v>168</v>
      </c>
      <c r="G800" s="215" t="s">
        <v>1383</v>
      </c>
      <c r="H800" s="213">
        <f>IF(OR(EXACT('A3'!AQ29,'A3'!AR29),EXACT('A3'!AT29,'A3'!AU29),AND('A3'!AR29="X",'A3'!AU29="X"),OR('A3'!AR29="M",'A3'!AU29="M")),"",SUM('A3'!AQ29,'A3'!AT29))</f>
        <v>0</v>
      </c>
      <c r="I800" s="213" t="str">
        <f>IF(AND(AND('A3'!AR29="X",'A3'!AU29="X"),SUM('A3'!AQ29,'A3'!AT29)=0,ISNUMBER('A3'!AW29)),"",IF(OR('A3'!AR29="M",'A3'!AU29="M"),"M",IF(AND('A3'!AR29='A3'!AU29,OR('A3'!AR29="X",'A3'!AR29="W",'A3'!AR29="Z")),UPPER('A3'!AR29),"")))</f>
        <v/>
      </c>
      <c r="J800" s="214" t="s">
        <v>860</v>
      </c>
      <c r="K800" s="213">
        <f>IF(AND(ISBLANK('A3'!AW29),$L$800&lt;&gt;"Z"),"",'A3'!AW29)</f>
        <v>0</v>
      </c>
      <c r="L800" s="213" t="str">
        <f>IF(ISBLANK('A3'!AX29),"",'A3'!AX29)</f>
        <v/>
      </c>
      <c r="M800" s="133" t="str">
        <f t="shared" si="19"/>
        <v>OK</v>
      </c>
      <c r="N800" s="134"/>
    </row>
    <row r="801" spans="1:14" x14ac:dyDescent="0.25">
      <c r="A801" s="210" t="s">
        <v>796</v>
      </c>
      <c r="B801" s="211" t="s">
        <v>2691</v>
      </c>
      <c r="C801" s="212" t="s">
        <v>168</v>
      </c>
      <c r="D801" s="215" t="s">
        <v>2692</v>
      </c>
      <c r="E801" s="212" t="s">
        <v>860</v>
      </c>
      <c r="F801" s="212" t="s">
        <v>168</v>
      </c>
      <c r="G801" s="215" t="s">
        <v>1385</v>
      </c>
      <c r="H801" s="213">
        <f>IF(OR(EXACT('A3'!AQ30,'A3'!AR30),EXACT('A3'!AT30,'A3'!AU30),AND('A3'!AR30="X",'A3'!AU30="X"),OR('A3'!AR30="M",'A3'!AU30="M")),"",SUM('A3'!AQ30,'A3'!AT30))</f>
        <v>0</v>
      </c>
      <c r="I801" s="213" t="str">
        <f>IF(AND(AND('A3'!AR30="X",'A3'!AU30="X"),SUM('A3'!AQ30,'A3'!AT30)=0,ISNUMBER('A3'!AW30)),"",IF(OR('A3'!AR30="M",'A3'!AU30="M"),"M",IF(AND('A3'!AR30='A3'!AU30,OR('A3'!AR30="X",'A3'!AR30="W",'A3'!AR30="Z")),UPPER('A3'!AR30),"")))</f>
        <v/>
      </c>
      <c r="J801" s="214" t="s">
        <v>860</v>
      </c>
      <c r="K801" s="213">
        <f>IF(AND(ISBLANK('A3'!AW30),$L$801&lt;&gt;"Z"),"",'A3'!AW30)</f>
        <v>0</v>
      </c>
      <c r="L801" s="213" t="str">
        <f>IF(ISBLANK('A3'!AX30),"",'A3'!AX30)</f>
        <v/>
      </c>
      <c r="M801" s="133" t="str">
        <f t="shared" si="19"/>
        <v>OK</v>
      </c>
      <c r="N801" s="134"/>
    </row>
    <row r="802" spans="1:14" x14ac:dyDescent="0.25">
      <c r="A802" s="210" t="s">
        <v>796</v>
      </c>
      <c r="B802" s="211" t="s">
        <v>2693</v>
      </c>
      <c r="C802" s="212" t="s">
        <v>168</v>
      </c>
      <c r="D802" s="215" t="s">
        <v>2694</v>
      </c>
      <c r="E802" s="212" t="s">
        <v>860</v>
      </c>
      <c r="F802" s="212" t="s">
        <v>168</v>
      </c>
      <c r="G802" s="215" t="s">
        <v>1387</v>
      </c>
      <c r="H802" s="213">
        <f>IF(OR(EXACT('A3'!AQ31,'A3'!AR31),EXACT('A3'!AT31,'A3'!AU31),AND('A3'!AR31="X",'A3'!AU31="X"),OR('A3'!AR31="M",'A3'!AU31="M")),"",SUM('A3'!AQ31,'A3'!AT31))</f>
        <v>0</v>
      </c>
      <c r="I802" s="213" t="str">
        <f>IF(AND(AND('A3'!AR31="X",'A3'!AU31="X"),SUM('A3'!AQ31,'A3'!AT31)=0,ISNUMBER('A3'!AW31)),"",IF(OR('A3'!AR31="M",'A3'!AU31="M"),"M",IF(AND('A3'!AR31='A3'!AU31,OR('A3'!AR31="X",'A3'!AR31="W",'A3'!AR31="Z")),UPPER('A3'!AR31),"")))</f>
        <v/>
      </c>
      <c r="J802" s="214" t="s">
        <v>860</v>
      </c>
      <c r="K802" s="213">
        <f>IF(AND(ISBLANK('A3'!AW31),$L$802&lt;&gt;"Z"),"",'A3'!AW31)</f>
        <v>0</v>
      </c>
      <c r="L802" s="213" t="str">
        <f>IF(ISBLANK('A3'!AX31),"",'A3'!AX31)</f>
        <v/>
      </c>
      <c r="M802" s="133" t="str">
        <f t="shared" si="19"/>
        <v>OK</v>
      </c>
      <c r="N802" s="134"/>
    </row>
    <row r="803" spans="1:14" x14ac:dyDescent="0.25">
      <c r="A803" s="210" t="s">
        <v>796</v>
      </c>
      <c r="B803" s="211" t="s">
        <v>2695</v>
      </c>
      <c r="C803" s="212" t="s">
        <v>168</v>
      </c>
      <c r="D803" s="215" t="s">
        <v>2696</v>
      </c>
      <c r="E803" s="212" t="s">
        <v>860</v>
      </c>
      <c r="F803" s="212" t="s">
        <v>168</v>
      </c>
      <c r="G803" s="215" t="s">
        <v>1389</v>
      </c>
      <c r="H803" s="213">
        <f>IF(OR(EXACT('A3'!AQ32,'A3'!AR32),EXACT('A3'!AT32,'A3'!AU32),AND('A3'!AR32="X",'A3'!AU32="X"),OR('A3'!AR32="M",'A3'!AU32="M")),"",SUM('A3'!AQ32,'A3'!AT32))</f>
        <v>0</v>
      </c>
      <c r="I803" s="213" t="str">
        <f>IF(AND(AND('A3'!AR32="X",'A3'!AU32="X"),SUM('A3'!AQ32,'A3'!AT32)=0,ISNUMBER('A3'!AW32)),"",IF(OR('A3'!AR32="M",'A3'!AU32="M"),"M",IF(AND('A3'!AR32='A3'!AU32,OR('A3'!AR32="X",'A3'!AR32="W",'A3'!AR32="Z")),UPPER('A3'!AR32),"")))</f>
        <v/>
      </c>
      <c r="J803" s="214" t="s">
        <v>860</v>
      </c>
      <c r="K803" s="213">
        <f>IF(AND(ISBLANK('A3'!AW32),$L$803&lt;&gt;"Z"),"",'A3'!AW32)</f>
        <v>0</v>
      </c>
      <c r="L803" s="213" t="str">
        <f>IF(ISBLANK('A3'!AX32),"",'A3'!AX32)</f>
        <v/>
      </c>
      <c r="M803" s="133" t="str">
        <f t="shared" si="19"/>
        <v>OK</v>
      </c>
      <c r="N803" s="134"/>
    </row>
    <row r="804" spans="1:14" x14ac:dyDescent="0.25">
      <c r="A804" s="210" t="s">
        <v>796</v>
      </c>
      <c r="B804" s="211" t="s">
        <v>2697</v>
      </c>
      <c r="C804" s="212" t="s">
        <v>168</v>
      </c>
      <c r="D804" s="215" t="s">
        <v>2698</v>
      </c>
      <c r="E804" s="212" t="s">
        <v>860</v>
      </c>
      <c r="F804" s="212" t="s">
        <v>168</v>
      </c>
      <c r="G804" s="215" t="s">
        <v>2699</v>
      </c>
      <c r="H804" s="213">
        <f>IF(OR(EXACT('A3'!AQ33,'A3'!AR33),EXACT('A3'!AT33,'A3'!AU33),AND('A3'!AR33="X",'A3'!AU33="X"),OR('A3'!AR33="M",'A3'!AU33="M")),"",SUM('A3'!AQ33,'A3'!AT33))</f>
        <v>0</v>
      </c>
      <c r="I804" s="213" t="str">
        <f>IF(AND(AND('A3'!AR33="X",'A3'!AU33="X"),SUM('A3'!AQ33,'A3'!AT33)=0,ISNUMBER('A3'!AW33)),"",IF(OR('A3'!AR33="M",'A3'!AU33="M"),"M",IF(AND('A3'!AR33='A3'!AU33,OR('A3'!AR33="X",'A3'!AR33="W",'A3'!AR33="Z")),UPPER('A3'!AR33),"")))</f>
        <v/>
      </c>
      <c r="J804" s="214" t="s">
        <v>860</v>
      </c>
      <c r="K804" s="213">
        <f>IF(AND(ISBLANK('A3'!AW33),$L$804&lt;&gt;"Z"),"",'A3'!AW33)</f>
        <v>0</v>
      </c>
      <c r="L804" s="213" t="str">
        <f>IF(ISBLANK('A3'!AX33),"",'A3'!AX33)</f>
        <v/>
      </c>
      <c r="M804" s="133" t="str">
        <f t="shared" si="19"/>
        <v>OK</v>
      </c>
      <c r="N804" s="134"/>
    </row>
    <row r="805" spans="1:14" x14ac:dyDescent="0.25">
      <c r="A805" s="210" t="s">
        <v>796</v>
      </c>
      <c r="B805" s="211" t="s">
        <v>2700</v>
      </c>
      <c r="C805" s="212" t="s">
        <v>168</v>
      </c>
      <c r="D805" s="215" t="s">
        <v>2701</v>
      </c>
      <c r="E805" s="212" t="s">
        <v>860</v>
      </c>
      <c r="F805" s="212" t="s">
        <v>168</v>
      </c>
      <c r="G805" s="215" t="s">
        <v>2702</v>
      </c>
      <c r="H805" s="213">
        <f>IF(OR(EXACT('A3'!AQ34,'A3'!AR34),EXACT('A3'!AT34,'A3'!AU34),AND('A3'!AR34="X",'A3'!AU34="X"),OR('A3'!AR34="M",'A3'!AU34="M")),"",SUM('A3'!AQ34,'A3'!AT34))</f>
        <v>0</v>
      </c>
      <c r="I805" s="213" t="str">
        <f>IF(AND(AND('A3'!AR34="X",'A3'!AU34="X"),SUM('A3'!AQ34,'A3'!AT34)=0,ISNUMBER('A3'!AW34)),"",IF(OR('A3'!AR34="M",'A3'!AU34="M"),"M",IF(AND('A3'!AR34='A3'!AU34,OR('A3'!AR34="X",'A3'!AR34="W",'A3'!AR34="Z")),UPPER('A3'!AR34),"")))</f>
        <v/>
      </c>
      <c r="J805" s="214" t="s">
        <v>860</v>
      </c>
      <c r="K805" s="213">
        <f>IF(AND(ISBLANK('A3'!AW34),$L$805&lt;&gt;"Z"),"",'A3'!AW34)</f>
        <v>0</v>
      </c>
      <c r="L805" s="213" t="str">
        <f>IF(ISBLANK('A3'!AX34),"",'A3'!AX34)</f>
        <v/>
      </c>
      <c r="M805" s="133" t="str">
        <f t="shared" si="19"/>
        <v>OK</v>
      </c>
      <c r="N805" s="134"/>
    </row>
    <row r="806" spans="1:14" x14ac:dyDescent="0.25">
      <c r="A806" s="210" t="s">
        <v>796</v>
      </c>
      <c r="B806" s="211" t="s">
        <v>2703</v>
      </c>
      <c r="C806" s="212" t="s">
        <v>168</v>
      </c>
      <c r="D806" s="215" t="s">
        <v>2704</v>
      </c>
      <c r="E806" s="212" t="s">
        <v>860</v>
      </c>
      <c r="F806" s="212" t="s">
        <v>168</v>
      </c>
      <c r="G806" s="215" t="s">
        <v>2705</v>
      </c>
      <c r="H806" s="213">
        <f>IF(OR(EXACT('A3'!AQ35,'A3'!AR35),EXACT('A3'!AT35,'A3'!AU35),AND('A3'!AR35="X",'A3'!AU35="X"),OR('A3'!AR35="M",'A3'!AU35="M")),"",SUM('A3'!AQ35,'A3'!AT35))</f>
        <v>0</v>
      </c>
      <c r="I806" s="213" t="str">
        <f>IF(AND(AND('A3'!AR35="X",'A3'!AU35="X"),SUM('A3'!AQ35,'A3'!AT35)=0,ISNUMBER('A3'!AW35)),"",IF(OR('A3'!AR35="M",'A3'!AU35="M"),"M",IF(AND('A3'!AR35='A3'!AU35,OR('A3'!AR35="X",'A3'!AR35="W",'A3'!AR35="Z")),UPPER('A3'!AR35),"")))</f>
        <v/>
      </c>
      <c r="J806" s="214" t="s">
        <v>860</v>
      </c>
      <c r="K806" s="213">
        <f>IF(AND(ISBLANK('A3'!AW35),$L$806&lt;&gt;"Z"),"",'A3'!AW35)</f>
        <v>0</v>
      </c>
      <c r="L806" s="213" t="str">
        <f>IF(ISBLANK('A3'!AX35),"",'A3'!AX35)</f>
        <v/>
      </c>
      <c r="M806" s="133" t="str">
        <f t="shared" si="19"/>
        <v>OK</v>
      </c>
      <c r="N806" s="134"/>
    </row>
    <row r="807" spans="1:14" x14ac:dyDescent="0.25">
      <c r="A807" s="210" t="s">
        <v>796</v>
      </c>
      <c r="B807" s="211" t="s">
        <v>2706</v>
      </c>
      <c r="C807" s="212" t="s">
        <v>168</v>
      </c>
      <c r="D807" s="215" t="s">
        <v>2707</v>
      </c>
      <c r="E807" s="212" t="s">
        <v>860</v>
      </c>
      <c r="F807" s="212" t="s">
        <v>168</v>
      </c>
      <c r="G807" s="215" t="s">
        <v>2708</v>
      </c>
      <c r="H807" s="213">
        <f>IF(OR(EXACT('A3'!AQ36,'A3'!AR36),EXACT('A3'!AT36,'A3'!AU36),AND('A3'!AR36="X",'A3'!AU36="X"),OR('A3'!AR36="M",'A3'!AU36="M")),"",SUM('A3'!AQ36,'A3'!AT36))</f>
        <v>0</v>
      </c>
      <c r="I807" s="213" t="str">
        <f>IF(AND(AND('A3'!AR36="X",'A3'!AU36="X"),SUM('A3'!AQ36,'A3'!AT36)=0,ISNUMBER('A3'!AW36)),"",IF(OR('A3'!AR36="M",'A3'!AU36="M"),"M",IF(AND('A3'!AR36='A3'!AU36,OR('A3'!AR36="X",'A3'!AR36="W",'A3'!AR36="Z")),UPPER('A3'!AR36),"")))</f>
        <v/>
      </c>
      <c r="J807" s="214" t="s">
        <v>860</v>
      </c>
      <c r="K807" s="213">
        <f>IF(AND(ISBLANK('A3'!AW36),$L$807&lt;&gt;"Z"),"",'A3'!AW36)</f>
        <v>0</v>
      </c>
      <c r="L807" s="213" t="str">
        <f>IF(ISBLANK('A3'!AX36),"",'A3'!AX36)</f>
        <v/>
      </c>
      <c r="M807" s="133" t="str">
        <f t="shared" si="19"/>
        <v>OK</v>
      </c>
      <c r="N807" s="134"/>
    </row>
    <row r="808" spans="1:14" x14ac:dyDescent="0.25">
      <c r="A808" s="210" t="s">
        <v>796</v>
      </c>
      <c r="B808" s="211" t="s">
        <v>2709</v>
      </c>
      <c r="C808" s="212" t="s">
        <v>168</v>
      </c>
      <c r="D808" s="215" t="s">
        <v>2710</v>
      </c>
      <c r="E808" s="212" t="s">
        <v>860</v>
      </c>
      <c r="F808" s="212" t="s">
        <v>168</v>
      </c>
      <c r="G808" s="215" t="s">
        <v>2711</v>
      </c>
      <c r="H808" s="213">
        <f>IF(OR(EXACT('A3'!AQ37,'A3'!AR37),EXACT('A3'!AT37,'A3'!AU37),AND('A3'!AR37="X",'A3'!AU37="X"),OR('A3'!AR37="M",'A3'!AU37="M")),"",SUM('A3'!AQ37,'A3'!AT37))</f>
        <v>0</v>
      </c>
      <c r="I808" s="213" t="str">
        <f>IF(AND(AND('A3'!AR37="X",'A3'!AU37="X"),SUM('A3'!AQ37,'A3'!AT37)=0,ISNUMBER('A3'!AW37)),"",IF(OR('A3'!AR37="M",'A3'!AU37="M"),"M",IF(AND('A3'!AR37='A3'!AU37,OR('A3'!AR37="X",'A3'!AR37="W",'A3'!AR37="Z")),UPPER('A3'!AR37),"")))</f>
        <v/>
      </c>
      <c r="J808" s="214" t="s">
        <v>860</v>
      </c>
      <c r="K808" s="213">
        <f>IF(AND(ISBLANK('A3'!AW37),$L$808&lt;&gt;"Z"),"",'A3'!AW37)</f>
        <v>0</v>
      </c>
      <c r="L808" s="213" t="str">
        <f>IF(ISBLANK('A3'!AX37),"",'A3'!AX37)</f>
        <v/>
      </c>
      <c r="M808" s="133" t="str">
        <f t="shared" si="19"/>
        <v>OK</v>
      </c>
      <c r="N808" s="134"/>
    </row>
    <row r="809" spans="1:14" x14ac:dyDescent="0.25">
      <c r="A809" s="210" t="s">
        <v>796</v>
      </c>
      <c r="B809" s="211" t="s">
        <v>2712</v>
      </c>
      <c r="C809" s="212" t="s">
        <v>168</v>
      </c>
      <c r="D809" s="215" t="s">
        <v>2713</v>
      </c>
      <c r="E809" s="212" t="s">
        <v>860</v>
      </c>
      <c r="F809" s="212" t="s">
        <v>168</v>
      </c>
      <c r="G809" s="215" t="s">
        <v>2714</v>
      </c>
      <c r="H809" s="213">
        <f>IF(OR(EXACT('A3'!AQ38,'A3'!AR38),EXACT('A3'!AT38,'A3'!AU38),AND('A3'!AR38="X",'A3'!AU38="X"),OR('A3'!AR38="M",'A3'!AU38="M")),"",SUM('A3'!AQ38,'A3'!AT38))</f>
        <v>0</v>
      </c>
      <c r="I809" s="213" t="str">
        <f>IF(AND(AND('A3'!AR38="X",'A3'!AU38="X"),SUM('A3'!AQ38,'A3'!AT38)=0,ISNUMBER('A3'!AW38)),"",IF(OR('A3'!AR38="M",'A3'!AU38="M"),"M",IF(AND('A3'!AR38='A3'!AU38,OR('A3'!AR38="X",'A3'!AR38="W",'A3'!AR38="Z")),UPPER('A3'!AR38),"")))</f>
        <v/>
      </c>
      <c r="J809" s="214" t="s">
        <v>860</v>
      </c>
      <c r="K809" s="213">
        <f>IF(AND(ISBLANK('A3'!AW38),$L$809&lt;&gt;"Z"),"",'A3'!AW38)</f>
        <v>0</v>
      </c>
      <c r="L809" s="213" t="str">
        <f>IF(ISBLANK('A3'!AX38),"",'A3'!AX38)</f>
        <v/>
      </c>
      <c r="M809" s="133" t="str">
        <f t="shared" si="19"/>
        <v>OK</v>
      </c>
      <c r="N809" s="134"/>
    </row>
    <row r="810" spans="1:14" x14ac:dyDescent="0.25">
      <c r="A810" s="210" t="s">
        <v>796</v>
      </c>
      <c r="B810" s="211" t="s">
        <v>2715</v>
      </c>
      <c r="C810" s="212" t="s">
        <v>168</v>
      </c>
      <c r="D810" s="215" t="s">
        <v>2716</v>
      </c>
      <c r="E810" s="212" t="s">
        <v>860</v>
      </c>
      <c r="F810" s="212" t="s">
        <v>168</v>
      </c>
      <c r="G810" s="215" t="s">
        <v>2717</v>
      </c>
      <c r="H810" s="213">
        <f>IF(OR(EXACT('A3'!AQ39,'A3'!AR39),EXACT('A3'!AT39,'A3'!AU39),AND('A3'!AR39="X",'A3'!AU39="X"),OR('A3'!AR39="M",'A3'!AU39="M")),"",SUM('A3'!AQ39,'A3'!AT39))</f>
        <v>0</v>
      </c>
      <c r="I810" s="213" t="str">
        <f>IF(AND(AND('A3'!AR39="X",'A3'!AU39="X"),SUM('A3'!AQ39,'A3'!AT39)=0,ISNUMBER('A3'!AW39)),"",IF(OR('A3'!AR39="M",'A3'!AU39="M"),"M",IF(AND('A3'!AR39='A3'!AU39,OR('A3'!AR39="X",'A3'!AR39="W",'A3'!AR39="Z")),UPPER('A3'!AR39),"")))</f>
        <v/>
      </c>
      <c r="J810" s="214" t="s">
        <v>860</v>
      </c>
      <c r="K810" s="213">
        <f>IF(AND(ISBLANK('A3'!AW39),$L$810&lt;&gt;"Z"),"",'A3'!AW39)</f>
        <v>0</v>
      </c>
      <c r="L810" s="213" t="str">
        <f>IF(ISBLANK('A3'!AX39),"",'A3'!AX39)</f>
        <v/>
      </c>
      <c r="M810" s="133" t="str">
        <f t="shared" si="19"/>
        <v>OK</v>
      </c>
      <c r="N810" s="134"/>
    </row>
    <row r="811" spans="1:14" x14ac:dyDescent="0.25">
      <c r="A811" s="210" t="s">
        <v>796</v>
      </c>
      <c r="B811" s="211" t="s">
        <v>2718</v>
      </c>
      <c r="C811" s="212" t="s">
        <v>168</v>
      </c>
      <c r="D811" s="215" t="s">
        <v>2719</v>
      </c>
      <c r="E811" s="212" t="s">
        <v>860</v>
      </c>
      <c r="F811" s="212" t="s">
        <v>168</v>
      </c>
      <c r="G811" s="215" t="s">
        <v>2720</v>
      </c>
      <c r="H811" s="213">
        <f>IF(OR(EXACT('A3'!AQ40,'A3'!AR40),EXACT('A3'!AT40,'A3'!AU40),AND('A3'!AR40="X",'A3'!AU40="X"),OR('A3'!AR40="M",'A3'!AU40="M")),"",SUM('A3'!AQ40,'A3'!AT40))</f>
        <v>0</v>
      </c>
      <c r="I811" s="213" t="str">
        <f>IF(AND(AND('A3'!AR40="X",'A3'!AU40="X"),SUM('A3'!AQ40,'A3'!AT40)=0,ISNUMBER('A3'!AW40)),"",IF(OR('A3'!AR40="M",'A3'!AU40="M"),"M",IF(AND('A3'!AR40='A3'!AU40,OR('A3'!AR40="X",'A3'!AR40="W",'A3'!AR40="Z")),UPPER('A3'!AR40),"")))</f>
        <v/>
      </c>
      <c r="J811" s="214" t="s">
        <v>860</v>
      </c>
      <c r="K811" s="213">
        <f>IF(AND(ISBLANK('A3'!AW40),$L$811&lt;&gt;"Z"),"",'A3'!AW40)</f>
        <v>0</v>
      </c>
      <c r="L811" s="213" t="str">
        <f>IF(ISBLANK('A3'!AX40),"",'A3'!AX40)</f>
        <v/>
      </c>
      <c r="M811" s="133" t="str">
        <f t="shared" si="19"/>
        <v>OK</v>
      </c>
      <c r="N811" s="134"/>
    </row>
    <row r="812" spans="1:14" x14ac:dyDescent="0.25">
      <c r="A812" s="210" t="s">
        <v>796</v>
      </c>
      <c r="B812" s="211" t="s">
        <v>2721</v>
      </c>
      <c r="C812" s="212" t="s">
        <v>168</v>
      </c>
      <c r="D812" s="215" t="s">
        <v>2722</v>
      </c>
      <c r="E812" s="212" t="s">
        <v>860</v>
      </c>
      <c r="F812" s="212" t="s">
        <v>168</v>
      </c>
      <c r="G812" s="215" t="s">
        <v>853</v>
      </c>
      <c r="H812" s="213">
        <f>IF(OR(SUMPRODUCT(--('A3'!AW14:'A3'!AW40=""),--('A3'!AX14:'A3'!AX40=""))&gt;0,COUNTIF('A3'!AX14:'A3'!AX40,"M")&gt;0,COUNTIF('A3'!AX14:'A3'!AX40,"X")=27),"",SUM('A3'!AW14:'A3'!AW40))</f>
        <v>0</v>
      </c>
      <c r="I812" s="213" t="str">
        <f>IF(AND(COUNTIF('A3'!AX14:'A3'!AX40,"X")=27,SUM('A3'!AW14:'A3'!AW40)=0,ISNUMBER('A3'!AW41)),"",IF(COUNTIF('A3'!AX14:'A3'!AX40,"M")&gt;0,"M",IF(AND(COUNTIF('A3'!AX14:'A3'!AX40,'A3'!AX14)=27,OR('A3'!AX14="X",'A3'!AX14="W",'A3'!AX14="Z")),UPPER('A3'!AX14),"")))</f>
        <v/>
      </c>
      <c r="J812" s="214" t="s">
        <v>860</v>
      </c>
      <c r="K812" s="213">
        <f>IF(AND(ISBLANK('A3'!AW41),$L$812&lt;&gt;"Z"),"",'A3'!AW41)</f>
        <v>0</v>
      </c>
      <c r="L812" s="213" t="str">
        <f>IF(ISBLANK('A3'!AX41),"",'A3'!AX41)</f>
        <v/>
      </c>
      <c r="M812" s="133" t="str">
        <f t="shared" si="19"/>
        <v>OK</v>
      </c>
      <c r="N812" s="134"/>
    </row>
    <row r="813" spans="1:14" x14ac:dyDescent="0.25">
      <c r="A813" s="210" t="s">
        <v>796</v>
      </c>
      <c r="B813" s="211" t="s">
        <v>2723</v>
      </c>
      <c r="C813" s="212" t="s">
        <v>168</v>
      </c>
      <c r="D813" s="215" t="s">
        <v>2724</v>
      </c>
      <c r="E813" s="212" t="s">
        <v>860</v>
      </c>
      <c r="F813" s="212" t="s">
        <v>168</v>
      </c>
      <c r="G813" s="215" t="s">
        <v>2725</v>
      </c>
      <c r="H813" s="213">
        <f>IF(OR(EXACT('A3'!AQ43,'A3'!AR43),EXACT('A3'!AT43,'A3'!AU43),AND('A3'!AR43="X",'A3'!AU43="X"),OR('A3'!AR43="M",'A3'!AU43="M")),"",SUM('A3'!AQ43,'A3'!AT43))</f>
        <v>0</v>
      </c>
      <c r="I813" s="213" t="str">
        <f>IF(AND(AND('A3'!AR43="X",'A3'!AU43="X"),SUM('A3'!AQ43,'A3'!AT43)=0,ISNUMBER('A3'!AW43)),"",IF(OR('A3'!AR43="M",'A3'!AU43="M"),"M",IF(AND('A3'!AR43='A3'!AU43,OR('A3'!AR43="X",'A3'!AR43="W",'A3'!AR43="Z")),UPPER('A3'!AR43),"")))</f>
        <v/>
      </c>
      <c r="J813" s="214" t="s">
        <v>860</v>
      </c>
      <c r="K813" s="213">
        <f>IF(AND(ISBLANK('A3'!AW43),$L$813&lt;&gt;"Z"),"",'A3'!AW43)</f>
        <v>0</v>
      </c>
      <c r="L813" s="213" t="str">
        <f>IF(ISBLANK('A3'!AX43),"",'A3'!AX43)</f>
        <v/>
      </c>
      <c r="M813" s="133" t="str">
        <f t="shared" si="19"/>
        <v>OK</v>
      </c>
      <c r="N813" s="134"/>
    </row>
    <row r="814" spans="1:14" x14ac:dyDescent="0.25">
      <c r="A814" s="210" t="s">
        <v>796</v>
      </c>
      <c r="B814" s="211" t="s">
        <v>2726</v>
      </c>
      <c r="C814" s="212" t="s">
        <v>168</v>
      </c>
      <c r="D814" s="215" t="s">
        <v>2727</v>
      </c>
      <c r="E814" s="212" t="s">
        <v>860</v>
      </c>
      <c r="F814" s="212" t="s">
        <v>168</v>
      </c>
      <c r="G814" s="215" t="s">
        <v>2728</v>
      </c>
      <c r="H814" s="213">
        <f>IF(OR(EXACT('A3'!AQ44,'A3'!AR44),EXACT('A3'!AT44,'A3'!AU44),AND('A3'!AR44="X",'A3'!AU44="X"),OR('A3'!AR44="M",'A3'!AU44="M")),"",SUM('A3'!AQ44,'A3'!AT44))</f>
        <v>0</v>
      </c>
      <c r="I814" s="213" t="str">
        <f>IF(AND(AND('A3'!AR44="X",'A3'!AU44="X"),SUM('A3'!AQ44,'A3'!AT44)=0,ISNUMBER('A3'!AW44)),"",IF(OR('A3'!AR44="M",'A3'!AU44="M"),"M",IF(AND('A3'!AR44='A3'!AU44,OR('A3'!AR44="X",'A3'!AR44="W",'A3'!AR44="Z")),UPPER('A3'!AR44),"")))</f>
        <v/>
      </c>
      <c r="J814" s="214" t="s">
        <v>860</v>
      </c>
      <c r="K814" s="213">
        <f>IF(AND(ISBLANK('A3'!AW44),$L$814&lt;&gt;"Z"),"",'A3'!AW44)</f>
        <v>0</v>
      </c>
      <c r="L814" s="213" t="str">
        <f>IF(ISBLANK('A3'!AX44),"",'A3'!AX44)</f>
        <v/>
      </c>
      <c r="M814" s="133" t="str">
        <f t="shared" si="19"/>
        <v>OK</v>
      </c>
      <c r="N814" s="134"/>
    </row>
    <row r="815" spans="1:14" x14ac:dyDescent="0.25">
      <c r="A815" s="210" t="s">
        <v>796</v>
      </c>
      <c r="B815" s="211" t="s">
        <v>2729</v>
      </c>
      <c r="C815" s="212" t="s">
        <v>168</v>
      </c>
      <c r="D815" s="215" t="s">
        <v>2730</v>
      </c>
      <c r="E815" s="212" t="s">
        <v>860</v>
      </c>
      <c r="F815" s="212" t="s">
        <v>168</v>
      </c>
      <c r="G815" s="215" t="s">
        <v>2731</v>
      </c>
      <c r="H815" s="213">
        <f>IF(OR(EXACT('A3'!AQ45,'A3'!AR45),EXACT('A3'!AT45,'A3'!AU45),AND('A3'!AR45="X",'A3'!AU45="X"),OR('A3'!AR45="M",'A3'!AU45="M")),"",SUM('A3'!AQ45,'A3'!AT45))</f>
        <v>0</v>
      </c>
      <c r="I815" s="213" t="str">
        <f>IF(AND(AND('A3'!AR45="X",'A3'!AU45="X"),SUM('A3'!AQ45,'A3'!AT45)=0,ISNUMBER('A3'!AW45)),"",IF(OR('A3'!AR45="M",'A3'!AU45="M"),"M",IF(AND('A3'!AR45='A3'!AU45,OR('A3'!AR45="X",'A3'!AR45="W",'A3'!AR45="Z")),UPPER('A3'!AR45),"")))</f>
        <v/>
      </c>
      <c r="J815" s="214" t="s">
        <v>860</v>
      </c>
      <c r="K815" s="213">
        <f>IF(AND(ISBLANK('A3'!AW45),$L$815&lt;&gt;"Z"),"",'A3'!AW45)</f>
        <v>0</v>
      </c>
      <c r="L815" s="213" t="str">
        <f>IF(ISBLANK('A3'!AX45),"",'A3'!AX45)</f>
        <v/>
      </c>
      <c r="M815" s="133" t="str">
        <f t="shared" si="19"/>
        <v>OK</v>
      </c>
      <c r="N815" s="134"/>
    </row>
    <row r="816" spans="1:14" x14ac:dyDescent="0.25">
      <c r="A816" s="210" t="s">
        <v>796</v>
      </c>
      <c r="B816" s="211" t="s">
        <v>2732</v>
      </c>
      <c r="C816" s="212" t="s">
        <v>168</v>
      </c>
      <c r="D816" s="215" t="s">
        <v>2733</v>
      </c>
      <c r="E816" s="212" t="s">
        <v>860</v>
      </c>
      <c r="F816" s="212" t="s">
        <v>168</v>
      </c>
      <c r="G816" s="215" t="s">
        <v>2734</v>
      </c>
      <c r="H816" s="213">
        <f>IF(OR(EXACT('A3'!AQ46,'A3'!AR46),EXACT('A3'!AT46,'A3'!AU46),AND('A3'!AR46="X",'A3'!AU46="X"),OR('A3'!AR46="M",'A3'!AU46="M")),"",SUM('A3'!AQ46,'A3'!AT46))</f>
        <v>0</v>
      </c>
      <c r="I816" s="213" t="str">
        <f>IF(AND(AND('A3'!AR46="X",'A3'!AU46="X"),SUM('A3'!AQ46,'A3'!AT46)=0,ISNUMBER('A3'!AW46)),"",IF(OR('A3'!AR46="M",'A3'!AU46="M"),"M",IF(AND('A3'!AR46='A3'!AU46,OR('A3'!AR46="X",'A3'!AR46="W",'A3'!AR46="Z")),UPPER('A3'!AR46),"")))</f>
        <v/>
      </c>
      <c r="J816" s="214" t="s">
        <v>860</v>
      </c>
      <c r="K816" s="213">
        <f>IF(AND(ISBLANK('A3'!AW46),$L$816&lt;&gt;"Z"),"",'A3'!AW46)</f>
        <v>0</v>
      </c>
      <c r="L816" s="213" t="str">
        <f>IF(ISBLANK('A3'!AX46),"",'A3'!AX46)</f>
        <v/>
      </c>
      <c r="M816" s="133" t="str">
        <f t="shared" si="19"/>
        <v>OK</v>
      </c>
      <c r="N816" s="134"/>
    </row>
    <row r="817" spans="1:14" x14ac:dyDescent="0.25">
      <c r="A817" s="210" t="s">
        <v>796</v>
      </c>
      <c r="B817" s="211" t="s">
        <v>2735</v>
      </c>
      <c r="C817" s="212" t="s">
        <v>168</v>
      </c>
      <c r="D817" s="215" t="s">
        <v>2736</v>
      </c>
      <c r="E817" s="212" t="s">
        <v>860</v>
      </c>
      <c r="F817" s="212" t="s">
        <v>168</v>
      </c>
      <c r="G817" s="215" t="s">
        <v>2737</v>
      </c>
      <c r="H817" s="213">
        <f>IF(OR(EXACT('A3'!AQ47,'A3'!AR47),EXACT('A3'!AT47,'A3'!AU47),AND('A3'!AR47="X",'A3'!AU47="X"),OR('A3'!AR47="M",'A3'!AU47="M")),"",SUM('A3'!AQ47,'A3'!AT47))</f>
        <v>0</v>
      </c>
      <c r="I817" s="213" t="str">
        <f>IF(AND(AND('A3'!AR47="X",'A3'!AU47="X"),SUM('A3'!AQ47,'A3'!AT47)=0,ISNUMBER('A3'!AW47)),"",IF(OR('A3'!AR47="M",'A3'!AU47="M"),"M",IF(AND('A3'!AR47='A3'!AU47,OR('A3'!AR47="X",'A3'!AR47="W",'A3'!AR47="Z")),UPPER('A3'!AR47),"")))</f>
        <v/>
      </c>
      <c r="J817" s="214" t="s">
        <v>860</v>
      </c>
      <c r="K817" s="213">
        <f>IF(AND(ISBLANK('A3'!AW47),$L$817&lt;&gt;"Z"),"",'A3'!AW47)</f>
        <v>0</v>
      </c>
      <c r="L817" s="213" t="str">
        <f>IF(ISBLANK('A3'!AX47),"",'A3'!AX47)</f>
        <v/>
      </c>
      <c r="M817" s="133" t="str">
        <f t="shared" si="19"/>
        <v>OK</v>
      </c>
      <c r="N817" s="134"/>
    </row>
    <row r="818" spans="1:14" x14ac:dyDescent="0.25">
      <c r="A818" s="210" t="s">
        <v>796</v>
      </c>
      <c r="B818" s="211" t="s">
        <v>2738</v>
      </c>
      <c r="C818" s="212" t="s">
        <v>168</v>
      </c>
      <c r="D818" s="215" t="s">
        <v>2739</v>
      </c>
      <c r="E818" s="212" t="s">
        <v>860</v>
      </c>
      <c r="F818" s="212" t="s">
        <v>168</v>
      </c>
      <c r="G818" s="215" t="s">
        <v>2740</v>
      </c>
      <c r="H818" s="213">
        <f>IF(OR(EXACT('A3'!AQ48,'A3'!AR48),EXACT('A3'!AT48,'A3'!AU48),AND('A3'!AR48="X",'A3'!AU48="X"),OR('A3'!AR48="M",'A3'!AU48="M")),"",SUM('A3'!AQ48,'A3'!AT48))</f>
        <v>0</v>
      </c>
      <c r="I818" s="213" t="str">
        <f>IF(AND(AND('A3'!AR48="X",'A3'!AU48="X"),SUM('A3'!AQ48,'A3'!AT48)=0,ISNUMBER('A3'!AW48)),"",IF(OR('A3'!AR48="M",'A3'!AU48="M"),"M",IF(AND('A3'!AR48='A3'!AU48,OR('A3'!AR48="X",'A3'!AR48="W",'A3'!AR48="Z")),UPPER('A3'!AR48),"")))</f>
        <v/>
      </c>
      <c r="J818" s="214" t="s">
        <v>860</v>
      </c>
      <c r="K818" s="213">
        <f>IF(AND(ISBLANK('A3'!AW48),$L$818&lt;&gt;"Z"),"",'A3'!AW48)</f>
        <v>0</v>
      </c>
      <c r="L818" s="213" t="str">
        <f>IF(ISBLANK('A3'!AX48),"",'A3'!AX48)</f>
        <v/>
      </c>
      <c r="M818" s="133" t="str">
        <f t="shared" si="19"/>
        <v>OK</v>
      </c>
      <c r="N818" s="134"/>
    </row>
    <row r="819" spans="1:14" x14ac:dyDescent="0.25">
      <c r="A819" s="210" t="s">
        <v>796</v>
      </c>
      <c r="B819" s="211" t="s">
        <v>2741</v>
      </c>
      <c r="C819" s="212" t="s">
        <v>168</v>
      </c>
      <c r="D819" s="215" t="s">
        <v>2742</v>
      </c>
      <c r="E819" s="212" t="s">
        <v>860</v>
      </c>
      <c r="F819" s="212" t="s">
        <v>168</v>
      </c>
      <c r="G819" s="215" t="s">
        <v>2743</v>
      </c>
      <c r="H819" s="213">
        <f>IF(OR(EXACT('A3'!AQ49,'A3'!AR49),EXACT('A3'!AT49,'A3'!AU49),AND('A3'!AR49="X",'A3'!AU49="X"),OR('A3'!AR49="M",'A3'!AU49="M")),"",SUM('A3'!AQ49,'A3'!AT49))</f>
        <v>0</v>
      </c>
      <c r="I819" s="213" t="str">
        <f>IF(AND(AND('A3'!AR49="X",'A3'!AU49="X"),SUM('A3'!AQ49,'A3'!AT49)=0,ISNUMBER('A3'!AW49)),"",IF(OR('A3'!AR49="M",'A3'!AU49="M"),"M",IF(AND('A3'!AR49='A3'!AU49,OR('A3'!AR49="X",'A3'!AR49="W",'A3'!AR49="Z")),UPPER('A3'!AR49),"")))</f>
        <v/>
      </c>
      <c r="J819" s="214" t="s">
        <v>860</v>
      </c>
      <c r="K819" s="213">
        <f>IF(AND(ISBLANK('A3'!AW49),$L$819&lt;&gt;"Z"),"",'A3'!AW49)</f>
        <v>0</v>
      </c>
      <c r="L819" s="213" t="str">
        <f>IF(ISBLANK('A3'!AX49),"",'A3'!AX49)</f>
        <v/>
      </c>
      <c r="M819" s="133" t="str">
        <f t="shared" si="19"/>
        <v>OK</v>
      </c>
      <c r="N819" s="134"/>
    </row>
    <row r="820" spans="1:14" x14ac:dyDescent="0.25">
      <c r="A820" s="210" t="s">
        <v>796</v>
      </c>
      <c r="B820" s="211" t="s">
        <v>2744</v>
      </c>
      <c r="C820" s="212" t="s">
        <v>168</v>
      </c>
      <c r="D820" s="215" t="s">
        <v>2745</v>
      </c>
      <c r="E820" s="212" t="s">
        <v>860</v>
      </c>
      <c r="F820" s="212" t="s">
        <v>168</v>
      </c>
      <c r="G820" s="215" t="s">
        <v>2746</v>
      </c>
      <c r="H820" s="213">
        <f>IF(OR(EXACT('A3'!AQ50,'A3'!AR50),EXACT('A3'!AT50,'A3'!AU50),AND('A3'!AR50="X",'A3'!AU50="X"),OR('A3'!AR50="M",'A3'!AU50="M")),"",SUM('A3'!AQ50,'A3'!AT50))</f>
        <v>0</v>
      </c>
      <c r="I820" s="213" t="str">
        <f>IF(AND(AND('A3'!AR50="X",'A3'!AU50="X"),SUM('A3'!AQ50,'A3'!AT50)=0,ISNUMBER('A3'!AW50)),"",IF(OR('A3'!AR50="M",'A3'!AU50="M"),"M",IF(AND('A3'!AR50='A3'!AU50,OR('A3'!AR50="X",'A3'!AR50="W",'A3'!AR50="Z")),UPPER('A3'!AR50),"")))</f>
        <v/>
      </c>
      <c r="J820" s="214" t="s">
        <v>860</v>
      </c>
      <c r="K820" s="213">
        <f>IF(AND(ISBLANK('A3'!AW50),$L$820&lt;&gt;"Z"),"",'A3'!AW50)</f>
        <v>0</v>
      </c>
      <c r="L820" s="213" t="str">
        <f>IF(ISBLANK('A3'!AX50),"",'A3'!AX50)</f>
        <v/>
      </c>
      <c r="M820" s="133" t="str">
        <f t="shared" si="19"/>
        <v>OK</v>
      </c>
      <c r="N820" s="134"/>
    </row>
    <row r="821" spans="1:14" x14ac:dyDescent="0.25">
      <c r="A821" s="210" t="s">
        <v>796</v>
      </c>
      <c r="B821" s="211" t="s">
        <v>2747</v>
      </c>
      <c r="C821" s="212" t="s">
        <v>168</v>
      </c>
      <c r="D821" s="215" t="s">
        <v>2748</v>
      </c>
      <c r="E821" s="212" t="s">
        <v>860</v>
      </c>
      <c r="F821" s="212" t="s">
        <v>168</v>
      </c>
      <c r="G821" s="215" t="s">
        <v>2749</v>
      </c>
      <c r="H821" s="213">
        <f>IF(OR(EXACT('A3'!AQ51,'A3'!AR51),EXACT('A3'!AT51,'A3'!AU51),AND('A3'!AR51="X",'A3'!AU51="X"),OR('A3'!AR51="M",'A3'!AU51="M")),"",SUM('A3'!AQ51,'A3'!AT51))</f>
        <v>0</v>
      </c>
      <c r="I821" s="213" t="str">
        <f>IF(AND(AND('A3'!AR51="X",'A3'!AU51="X"),SUM('A3'!AQ51,'A3'!AT51)=0,ISNUMBER('A3'!AW51)),"",IF(OR('A3'!AR51="M",'A3'!AU51="M"),"M",IF(AND('A3'!AR51='A3'!AU51,OR('A3'!AR51="X",'A3'!AR51="W",'A3'!AR51="Z")),UPPER('A3'!AR51),"")))</f>
        <v/>
      </c>
      <c r="J821" s="214" t="s">
        <v>860</v>
      </c>
      <c r="K821" s="213">
        <f>IF(AND(ISBLANK('A3'!AW51),$L$821&lt;&gt;"Z"),"",'A3'!AW51)</f>
        <v>0</v>
      </c>
      <c r="L821" s="213" t="str">
        <f>IF(ISBLANK('A3'!AX51),"",'A3'!AX51)</f>
        <v/>
      </c>
      <c r="M821" s="133" t="str">
        <f t="shared" si="19"/>
        <v>OK</v>
      </c>
      <c r="N821" s="134"/>
    </row>
    <row r="822" spans="1:14" x14ac:dyDescent="0.25">
      <c r="A822" s="210" t="s">
        <v>796</v>
      </c>
      <c r="B822" s="211" t="s">
        <v>2750</v>
      </c>
      <c r="C822" s="212" t="s">
        <v>168</v>
      </c>
      <c r="D822" s="215" t="s">
        <v>2751</v>
      </c>
      <c r="E822" s="212" t="s">
        <v>860</v>
      </c>
      <c r="F822" s="212" t="s">
        <v>168</v>
      </c>
      <c r="G822" s="215" t="s">
        <v>2752</v>
      </c>
      <c r="H822" s="213">
        <f>IF(OR(EXACT('A3'!AQ52,'A3'!AR52),EXACT('A3'!AT52,'A3'!AU52),AND('A3'!AR52="X",'A3'!AU52="X"),OR('A3'!AR52="M",'A3'!AU52="M")),"",SUM('A3'!AQ52,'A3'!AT52))</f>
        <v>0</v>
      </c>
      <c r="I822" s="213" t="str">
        <f>IF(AND(AND('A3'!AR52="X",'A3'!AU52="X"),SUM('A3'!AQ52,'A3'!AT52)=0,ISNUMBER('A3'!AW52)),"",IF(OR('A3'!AR52="M",'A3'!AU52="M"),"M",IF(AND('A3'!AR52='A3'!AU52,OR('A3'!AR52="X",'A3'!AR52="W",'A3'!AR52="Z")),UPPER('A3'!AR52),"")))</f>
        <v/>
      </c>
      <c r="J822" s="214" t="s">
        <v>860</v>
      </c>
      <c r="K822" s="213">
        <f>IF(AND(ISBLANK('A3'!AW52),$L$822&lt;&gt;"Z"),"",'A3'!AW52)</f>
        <v>0</v>
      </c>
      <c r="L822" s="213" t="str">
        <f>IF(ISBLANK('A3'!AX52),"",'A3'!AX52)</f>
        <v/>
      </c>
      <c r="M822" s="133" t="str">
        <f t="shared" si="19"/>
        <v>OK</v>
      </c>
      <c r="N822" s="134"/>
    </row>
    <row r="823" spans="1:14" x14ac:dyDescent="0.25">
      <c r="A823" s="210" t="s">
        <v>796</v>
      </c>
      <c r="B823" s="211" t="s">
        <v>2753</v>
      </c>
      <c r="C823" s="212" t="s">
        <v>168</v>
      </c>
      <c r="D823" s="215" t="s">
        <v>2754</v>
      </c>
      <c r="E823" s="212" t="s">
        <v>860</v>
      </c>
      <c r="F823" s="212" t="s">
        <v>168</v>
      </c>
      <c r="G823" s="215" t="s">
        <v>2755</v>
      </c>
      <c r="H823" s="213">
        <f>IF(OR(EXACT('A3'!AQ53,'A3'!AR53),EXACT('A3'!AT53,'A3'!AU53),AND('A3'!AR53="X",'A3'!AU53="X"),OR('A3'!AR53="M",'A3'!AU53="M")),"",SUM('A3'!AQ53,'A3'!AT53))</f>
        <v>0</v>
      </c>
      <c r="I823" s="213" t="str">
        <f>IF(AND(AND('A3'!AR53="X",'A3'!AU53="X"),SUM('A3'!AQ53,'A3'!AT53)=0,ISNUMBER('A3'!AW53)),"",IF(OR('A3'!AR53="M",'A3'!AU53="M"),"M",IF(AND('A3'!AR53='A3'!AU53,OR('A3'!AR53="X",'A3'!AR53="W",'A3'!AR53="Z")),UPPER('A3'!AR53),"")))</f>
        <v/>
      </c>
      <c r="J823" s="214" t="s">
        <v>860</v>
      </c>
      <c r="K823" s="213">
        <f>IF(AND(ISBLANK('A3'!AW53),$L$823&lt;&gt;"Z"),"",'A3'!AW53)</f>
        <v>0</v>
      </c>
      <c r="L823" s="213" t="str">
        <f>IF(ISBLANK('A3'!AX53),"",'A3'!AX53)</f>
        <v/>
      </c>
      <c r="M823" s="133" t="str">
        <f t="shared" si="19"/>
        <v>OK</v>
      </c>
      <c r="N823" s="134"/>
    </row>
    <row r="824" spans="1:14" x14ac:dyDescent="0.25">
      <c r="A824" s="210" t="s">
        <v>796</v>
      </c>
      <c r="B824" s="211" t="s">
        <v>2756</v>
      </c>
      <c r="C824" s="212" t="s">
        <v>168</v>
      </c>
      <c r="D824" s="215" t="s">
        <v>2757</v>
      </c>
      <c r="E824" s="212" t="s">
        <v>860</v>
      </c>
      <c r="F824" s="212" t="s">
        <v>168</v>
      </c>
      <c r="G824" s="215" t="s">
        <v>2758</v>
      </c>
      <c r="H824" s="213">
        <f>IF(OR(EXACT('A3'!AQ54,'A3'!AR54),EXACT('A3'!AT54,'A3'!AU54),AND('A3'!AR54="X",'A3'!AU54="X"),OR('A3'!AR54="M",'A3'!AU54="M")),"",SUM('A3'!AQ54,'A3'!AT54))</f>
        <v>0</v>
      </c>
      <c r="I824" s="213" t="str">
        <f>IF(AND(AND('A3'!AR54="X",'A3'!AU54="X"),SUM('A3'!AQ54,'A3'!AT54)=0,ISNUMBER('A3'!AW54)),"",IF(OR('A3'!AR54="M",'A3'!AU54="M"),"M",IF(AND('A3'!AR54='A3'!AU54,OR('A3'!AR54="X",'A3'!AR54="W",'A3'!AR54="Z")),UPPER('A3'!AR54),"")))</f>
        <v/>
      </c>
      <c r="J824" s="214" t="s">
        <v>860</v>
      </c>
      <c r="K824" s="213">
        <f>IF(AND(ISBLANK('A3'!AW54),$L$824&lt;&gt;"Z"),"",'A3'!AW54)</f>
        <v>0</v>
      </c>
      <c r="L824" s="213" t="str">
        <f>IF(ISBLANK('A3'!AX54),"",'A3'!AX54)</f>
        <v/>
      </c>
      <c r="M824" s="133" t="str">
        <f t="shared" si="19"/>
        <v>OK</v>
      </c>
      <c r="N824" s="134"/>
    </row>
    <row r="825" spans="1:14" x14ac:dyDescent="0.25">
      <c r="A825" s="210" t="s">
        <v>796</v>
      </c>
      <c r="B825" s="211" t="s">
        <v>2759</v>
      </c>
      <c r="C825" s="212" t="s">
        <v>168</v>
      </c>
      <c r="D825" s="215" t="s">
        <v>2760</v>
      </c>
      <c r="E825" s="212" t="s">
        <v>860</v>
      </c>
      <c r="F825" s="212" t="s">
        <v>168</v>
      </c>
      <c r="G825" s="215" t="s">
        <v>2761</v>
      </c>
      <c r="H825" s="213">
        <f>IF(OR(EXACT('A3'!AQ55,'A3'!AR55),EXACT('A3'!AT55,'A3'!AU55),AND('A3'!AR55="X",'A3'!AU55="X"),OR('A3'!AR55="M",'A3'!AU55="M")),"",SUM('A3'!AQ55,'A3'!AT55))</f>
        <v>0</v>
      </c>
      <c r="I825" s="213" t="str">
        <f>IF(AND(AND('A3'!AR55="X",'A3'!AU55="X"),SUM('A3'!AQ55,'A3'!AT55)=0,ISNUMBER('A3'!AW55)),"",IF(OR('A3'!AR55="M",'A3'!AU55="M"),"M",IF(AND('A3'!AR55='A3'!AU55,OR('A3'!AR55="X",'A3'!AR55="W",'A3'!AR55="Z")),UPPER('A3'!AR55),"")))</f>
        <v/>
      </c>
      <c r="J825" s="214" t="s">
        <v>860</v>
      </c>
      <c r="K825" s="213">
        <f>IF(AND(ISBLANK('A3'!AW55),$L$825&lt;&gt;"Z"),"",'A3'!AW55)</f>
        <v>0</v>
      </c>
      <c r="L825" s="213" t="str">
        <f>IF(ISBLANK('A3'!AX55),"",'A3'!AX55)</f>
        <v/>
      </c>
      <c r="M825" s="133" t="str">
        <f t="shared" si="19"/>
        <v>OK</v>
      </c>
      <c r="N825" s="134"/>
    </row>
    <row r="826" spans="1:14" x14ac:dyDescent="0.25">
      <c r="A826" s="210" t="s">
        <v>796</v>
      </c>
      <c r="B826" s="211" t="s">
        <v>2762</v>
      </c>
      <c r="C826" s="212" t="s">
        <v>168</v>
      </c>
      <c r="D826" s="215" t="s">
        <v>2763</v>
      </c>
      <c r="E826" s="212" t="s">
        <v>860</v>
      </c>
      <c r="F826" s="212" t="s">
        <v>168</v>
      </c>
      <c r="G826" s="215" t="s">
        <v>2764</v>
      </c>
      <c r="H826" s="213">
        <f>IF(OR(EXACT('A3'!AQ56,'A3'!AR56),EXACT('A3'!AT56,'A3'!AU56),AND('A3'!AR56="X",'A3'!AU56="X"),OR('A3'!AR56="M",'A3'!AU56="M")),"",SUM('A3'!AQ56,'A3'!AT56))</f>
        <v>0</v>
      </c>
      <c r="I826" s="213" t="str">
        <f>IF(AND(AND('A3'!AR56="X",'A3'!AU56="X"),SUM('A3'!AQ56,'A3'!AT56)=0,ISNUMBER('A3'!AW56)),"",IF(OR('A3'!AR56="M",'A3'!AU56="M"),"M",IF(AND('A3'!AR56='A3'!AU56,OR('A3'!AR56="X",'A3'!AR56="W",'A3'!AR56="Z")),UPPER('A3'!AR56),"")))</f>
        <v/>
      </c>
      <c r="J826" s="214" t="s">
        <v>860</v>
      </c>
      <c r="K826" s="213">
        <f>IF(AND(ISBLANK('A3'!AW56),$L$826&lt;&gt;"Z"),"",'A3'!AW56)</f>
        <v>0</v>
      </c>
      <c r="L826" s="213" t="str">
        <f>IF(ISBLANK('A3'!AX56),"",'A3'!AX56)</f>
        <v/>
      </c>
      <c r="M826" s="133" t="str">
        <f t="shared" si="19"/>
        <v>OK</v>
      </c>
      <c r="N826" s="134"/>
    </row>
    <row r="827" spans="1:14" x14ac:dyDescent="0.25">
      <c r="A827" s="210" t="s">
        <v>796</v>
      </c>
      <c r="B827" s="211" t="s">
        <v>2765</v>
      </c>
      <c r="C827" s="212" t="s">
        <v>168</v>
      </c>
      <c r="D827" s="215" t="s">
        <v>2766</v>
      </c>
      <c r="E827" s="212" t="s">
        <v>860</v>
      </c>
      <c r="F827" s="212" t="s">
        <v>168</v>
      </c>
      <c r="G827" s="215" t="s">
        <v>2767</v>
      </c>
      <c r="H827" s="213">
        <f>IF(OR(EXACT('A3'!AQ57,'A3'!AR57),EXACT('A3'!AT57,'A3'!AU57),AND('A3'!AR57="X",'A3'!AU57="X"),OR('A3'!AR57="M",'A3'!AU57="M")),"",SUM('A3'!AQ57,'A3'!AT57))</f>
        <v>0</v>
      </c>
      <c r="I827" s="213" t="str">
        <f>IF(AND(AND('A3'!AR57="X",'A3'!AU57="X"),SUM('A3'!AQ57,'A3'!AT57)=0,ISNUMBER('A3'!AW57)),"",IF(OR('A3'!AR57="M",'A3'!AU57="M"),"M",IF(AND('A3'!AR57='A3'!AU57,OR('A3'!AR57="X",'A3'!AR57="W",'A3'!AR57="Z")),UPPER('A3'!AR57),"")))</f>
        <v/>
      </c>
      <c r="J827" s="214" t="s">
        <v>860</v>
      </c>
      <c r="K827" s="213">
        <f>IF(AND(ISBLANK('A3'!AW57),$L$827&lt;&gt;"Z"),"",'A3'!AW57)</f>
        <v>0</v>
      </c>
      <c r="L827" s="213" t="str">
        <f>IF(ISBLANK('A3'!AX57),"",'A3'!AX57)</f>
        <v/>
      </c>
      <c r="M827" s="133" t="str">
        <f t="shared" si="19"/>
        <v>OK</v>
      </c>
      <c r="N827" s="134"/>
    </row>
    <row r="828" spans="1:14" x14ac:dyDescent="0.25">
      <c r="A828" s="210" t="s">
        <v>796</v>
      </c>
      <c r="B828" s="211" t="s">
        <v>2768</v>
      </c>
      <c r="C828" s="212" t="s">
        <v>168</v>
      </c>
      <c r="D828" s="215" t="s">
        <v>2769</v>
      </c>
      <c r="E828" s="212" t="s">
        <v>860</v>
      </c>
      <c r="F828" s="212" t="s">
        <v>168</v>
      </c>
      <c r="G828" s="215" t="s">
        <v>2770</v>
      </c>
      <c r="H828" s="213">
        <f>IF(OR(EXACT('A3'!AQ58,'A3'!AR58),EXACT('A3'!AT58,'A3'!AU58),AND('A3'!AR58="X",'A3'!AU58="X"),OR('A3'!AR58="M",'A3'!AU58="M")),"",SUM('A3'!AQ58,'A3'!AT58))</f>
        <v>0</v>
      </c>
      <c r="I828" s="213" t="str">
        <f>IF(AND(AND('A3'!AR58="X",'A3'!AU58="X"),SUM('A3'!AQ58,'A3'!AT58)=0,ISNUMBER('A3'!AW58)),"",IF(OR('A3'!AR58="M",'A3'!AU58="M"),"M",IF(AND('A3'!AR58='A3'!AU58,OR('A3'!AR58="X",'A3'!AR58="W",'A3'!AR58="Z")),UPPER('A3'!AR58),"")))</f>
        <v/>
      </c>
      <c r="J828" s="214" t="s">
        <v>860</v>
      </c>
      <c r="K828" s="213">
        <f>IF(AND(ISBLANK('A3'!AW58),$L$828&lt;&gt;"Z"),"",'A3'!AW58)</f>
        <v>0</v>
      </c>
      <c r="L828" s="213" t="str">
        <f>IF(ISBLANK('A3'!AX58),"",'A3'!AX58)</f>
        <v/>
      </c>
      <c r="M828" s="133" t="str">
        <f t="shared" si="19"/>
        <v>OK</v>
      </c>
      <c r="N828" s="134"/>
    </row>
    <row r="829" spans="1:14" x14ac:dyDescent="0.25">
      <c r="A829" s="210" t="s">
        <v>796</v>
      </c>
      <c r="B829" s="211" t="s">
        <v>2771</v>
      </c>
      <c r="C829" s="212" t="s">
        <v>168</v>
      </c>
      <c r="D829" s="215" t="s">
        <v>2772</v>
      </c>
      <c r="E829" s="212" t="s">
        <v>860</v>
      </c>
      <c r="F829" s="212" t="s">
        <v>168</v>
      </c>
      <c r="G829" s="215" t="s">
        <v>2773</v>
      </c>
      <c r="H829" s="213">
        <f>IF(OR(EXACT('A3'!AQ59,'A3'!AR59),EXACT('A3'!AT59,'A3'!AU59),AND('A3'!AR59="X",'A3'!AU59="X"),OR('A3'!AR59="M",'A3'!AU59="M")),"",SUM('A3'!AQ59,'A3'!AT59))</f>
        <v>0</v>
      </c>
      <c r="I829" s="213" t="str">
        <f>IF(AND(AND('A3'!AR59="X",'A3'!AU59="X"),SUM('A3'!AQ59,'A3'!AT59)=0,ISNUMBER('A3'!AW59)),"",IF(OR('A3'!AR59="M",'A3'!AU59="M"),"M",IF(AND('A3'!AR59='A3'!AU59,OR('A3'!AR59="X",'A3'!AR59="W",'A3'!AR59="Z")),UPPER('A3'!AR59),"")))</f>
        <v/>
      </c>
      <c r="J829" s="214" t="s">
        <v>860</v>
      </c>
      <c r="K829" s="213">
        <f>IF(AND(ISBLANK('A3'!AW59),$L$829&lt;&gt;"Z"),"",'A3'!AW59)</f>
        <v>0</v>
      </c>
      <c r="L829" s="213" t="str">
        <f>IF(ISBLANK('A3'!AX59),"",'A3'!AX59)</f>
        <v/>
      </c>
      <c r="M829" s="133" t="str">
        <f t="shared" si="19"/>
        <v>OK</v>
      </c>
      <c r="N829" s="134"/>
    </row>
    <row r="830" spans="1:14" x14ac:dyDescent="0.25">
      <c r="A830" s="210" t="s">
        <v>796</v>
      </c>
      <c r="B830" s="211" t="s">
        <v>2774</v>
      </c>
      <c r="C830" s="212" t="s">
        <v>168</v>
      </c>
      <c r="D830" s="215" t="s">
        <v>2775</v>
      </c>
      <c r="E830" s="212" t="s">
        <v>860</v>
      </c>
      <c r="F830" s="212" t="s">
        <v>168</v>
      </c>
      <c r="G830" s="215" t="s">
        <v>2776</v>
      </c>
      <c r="H830" s="213">
        <f>IF(OR(EXACT('A3'!AQ60,'A3'!AR60),EXACT('A3'!AT60,'A3'!AU60),AND('A3'!AR60="X",'A3'!AU60="X"),OR('A3'!AR60="M",'A3'!AU60="M")),"",SUM('A3'!AQ60,'A3'!AT60))</f>
        <v>0</v>
      </c>
      <c r="I830" s="213" t="str">
        <f>IF(AND(AND('A3'!AR60="X",'A3'!AU60="X"),SUM('A3'!AQ60,'A3'!AT60)=0,ISNUMBER('A3'!AW60)),"",IF(OR('A3'!AR60="M",'A3'!AU60="M"),"M",IF(AND('A3'!AR60='A3'!AU60,OR('A3'!AR60="X",'A3'!AR60="W",'A3'!AR60="Z")),UPPER('A3'!AR60),"")))</f>
        <v/>
      </c>
      <c r="J830" s="214" t="s">
        <v>860</v>
      </c>
      <c r="K830" s="213">
        <f>IF(AND(ISBLANK('A3'!AW60),$L$830&lt;&gt;"Z"),"",'A3'!AW60)</f>
        <v>0</v>
      </c>
      <c r="L830" s="213" t="str">
        <f>IF(ISBLANK('A3'!AX60),"",'A3'!AX60)</f>
        <v/>
      </c>
      <c r="M830" s="133" t="str">
        <f t="shared" si="19"/>
        <v>OK</v>
      </c>
      <c r="N830" s="134"/>
    </row>
    <row r="831" spans="1:14" x14ac:dyDescent="0.25">
      <c r="A831" s="210" t="s">
        <v>796</v>
      </c>
      <c r="B831" s="211" t="s">
        <v>2777</v>
      </c>
      <c r="C831" s="212" t="s">
        <v>168</v>
      </c>
      <c r="D831" s="215" t="s">
        <v>2778</v>
      </c>
      <c r="E831" s="212" t="s">
        <v>860</v>
      </c>
      <c r="F831" s="212" t="s">
        <v>168</v>
      </c>
      <c r="G831" s="215" t="s">
        <v>2779</v>
      </c>
      <c r="H831" s="213">
        <f>IF(OR(EXACT('A3'!AQ61,'A3'!AR61),EXACT('A3'!AT61,'A3'!AU61),AND('A3'!AR61="X",'A3'!AU61="X"),OR('A3'!AR61="M",'A3'!AU61="M")),"",SUM('A3'!AQ61,'A3'!AT61))</f>
        <v>0</v>
      </c>
      <c r="I831" s="213" t="str">
        <f>IF(AND(AND('A3'!AR61="X",'A3'!AU61="X"),SUM('A3'!AQ61,'A3'!AT61)=0,ISNUMBER('A3'!AW61)),"",IF(OR('A3'!AR61="M",'A3'!AU61="M"),"M",IF(AND('A3'!AR61='A3'!AU61,OR('A3'!AR61="X",'A3'!AR61="W",'A3'!AR61="Z")),UPPER('A3'!AR61),"")))</f>
        <v/>
      </c>
      <c r="J831" s="214" t="s">
        <v>860</v>
      </c>
      <c r="K831" s="213">
        <f>IF(AND(ISBLANK('A3'!AW61),$L$831&lt;&gt;"Z"),"",'A3'!AW61)</f>
        <v>0</v>
      </c>
      <c r="L831" s="213" t="str">
        <f>IF(ISBLANK('A3'!AX61),"",'A3'!AX61)</f>
        <v/>
      </c>
      <c r="M831" s="133" t="str">
        <f t="shared" si="19"/>
        <v>OK</v>
      </c>
      <c r="N831" s="134"/>
    </row>
    <row r="832" spans="1:14" x14ac:dyDescent="0.25">
      <c r="A832" s="210" t="s">
        <v>796</v>
      </c>
      <c r="B832" s="211" t="s">
        <v>2780</v>
      </c>
      <c r="C832" s="212" t="s">
        <v>168</v>
      </c>
      <c r="D832" s="215" t="s">
        <v>2781</v>
      </c>
      <c r="E832" s="212" t="s">
        <v>860</v>
      </c>
      <c r="F832" s="212" t="s">
        <v>168</v>
      </c>
      <c r="G832" s="215" t="s">
        <v>2782</v>
      </c>
      <c r="H832" s="213">
        <f>IF(OR(EXACT('A3'!AQ62,'A3'!AR62),EXACT('A3'!AT62,'A3'!AU62),AND('A3'!AR62="X",'A3'!AU62="X"),OR('A3'!AR62="M",'A3'!AU62="M")),"",SUM('A3'!AQ62,'A3'!AT62))</f>
        <v>0</v>
      </c>
      <c r="I832" s="213" t="str">
        <f>IF(AND(AND('A3'!AR62="X",'A3'!AU62="X"),SUM('A3'!AQ62,'A3'!AT62)=0,ISNUMBER('A3'!AW62)),"",IF(OR('A3'!AR62="M",'A3'!AU62="M"),"M",IF(AND('A3'!AR62='A3'!AU62,OR('A3'!AR62="X",'A3'!AR62="W",'A3'!AR62="Z")),UPPER('A3'!AR62),"")))</f>
        <v/>
      </c>
      <c r="J832" s="214" t="s">
        <v>860</v>
      </c>
      <c r="K832" s="213">
        <f>IF(AND(ISBLANK('A3'!AW62),$L$832&lt;&gt;"Z"),"",'A3'!AW62)</f>
        <v>0</v>
      </c>
      <c r="L832" s="213" t="str">
        <f>IF(ISBLANK('A3'!AX62),"",'A3'!AX62)</f>
        <v/>
      </c>
      <c r="M832" s="133" t="str">
        <f t="shared" si="19"/>
        <v>OK</v>
      </c>
      <c r="N832" s="134"/>
    </row>
    <row r="833" spans="1:14" x14ac:dyDescent="0.25">
      <c r="A833" s="210" t="s">
        <v>796</v>
      </c>
      <c r="B833" s="211" t="s">
        <v>2783</v>
      </c>
      <c r="C833" s="212" t="s">
        <v>168</v>
      </c>
      <c r="D833" s="215" t="s">
        <v>2784</v>
      </c>
      <c r="E833" s="212" t="s">
        <v>860</v>
      </c>
      <c r="F833" s="212" t="s">
        <v>168</v>
      </c>
      <c r="G833" s="215" t="s">
        <v>2785</v>
      </c>
      <c r="H833" s="213">
        <f>IF(OR(EXACT('A3'!AQ63,'A3'!AR63),EXACT('A3'!AT63,'A3'!AU63),AND('A3'!AR63="X",'A3'!AU63="X"),OR('A3'!AR63="M",'A3'!AU63="M")),"",SUM('A3'!AQ63,'A3'!AT63))</f>
        <v>0</v>
      </c>
      <c r="I833" s="213" t="str">
        <f>IF(AND(AND('A3'!AR63="X",'A3'!AU63="X"),SUM('A3'!AQ63,'A3'!AT63)=0,ISNUMBER('A3'!AW63)),"",IF(OR('A3'!AR63="M",'A3'!AU63="M"),"M",IF(AND('A3'!AR63='A3'!AU63,OR('A3'!AR63="X",'A3'!AR63="W",'A3'!AR63="Z")),UPPER('A3'!AR63),"")))</f>
        <v/>
      </c>
      <c r="J833" s="214" t="s">
        <v>860</v>
      </c>
      <c r="K833" s="213">
        <f>IF(AND(ISBLANK('A3'!AW63),$L$833&lt;&gt;"Z"),"",'A3'!AW63)</f>
        <v>0</v>
      </c>
      <c r="L833" s="213" t="str">
        <f>IF(ISBLANK('A3'!AX63),"",'A3'!AX63)</f>
        <v/>
      </c>
      <c r="M833" s="133" t="str">
        <f t="shared" si="19"/>
        <v>OK</v>
      </c>
      <c r="N833" s="134"/>
    </row>
    <row r="834" spans="1:14" x14ac:dyDescent="0.25">
      <c r="A834" s="210" t="s">
        <v>796</v>
      </c>
      <c r="B834" s="211" t="s">
        <v>2786</v>
      </c>
      <c r="C834" s="212" t="s">
        <v>168</v>
      </c>
      <c r="D834" s="215" t="s">
        <v>2787</v>
      </c>
      <c r="E834" s="212" t="s">
        <v>860</v>
      </c>
      <c r="F834" s="212" t="s">
        <v>168</v>
      </c>
      <c r="G834" s="215" t="s">
        <v>2788</v>
      </c>
      <c r="H834" s="213">
        <f>IF(OR(EXACT('A3'!AQ64,'A3'!AR64),EXACT('A3'!AT64,'A3'!AU64),AND('A3'!AR64="X",'A3'!AU64="X"),OR('A3'!AR64="M",'A3'!AU64="M")),"",SUM('A3'!AQ64,'A3'!AT64))</f>
        <v>0</v>
      </c>
      <c r="I834" s="213" t="str">
        <f>IF(AND(AND('A3'!AR64="X",'A3'!AU64="X"),SUM('A3'!AQ64,'A3'!AT64)=0,ISNUMBER('A3'!AW64)),"",IF(OR('A3'!AR64="M",'A3'!AU64="M"),"M",IF(AND('A3'!AR64='A3'!AU64,OR('A3'!AR64="X",'A3'!AR64="W",'A3'!AR64="Z")),UPPER('A3'!AR64),"")))</f>
        <v/>
      </c>
      <c r="J834" s="214" t="s">
        <v>860</v>
      </c>
      <c r="K834" s="213">
        <f>IF(AND(ISBLANK('A3'!AW64),$L$834&lt;&gt;"Z"),"",'A3'!AW64)</f>
        <v>0</v>
      </c>
      <c r="L834" s="213" t="str">
        <f>IF(ISBLANK('A3'!AX64),"",'A3'!AX64)</f>
        <v/>
      </c>
      <c r="M834" s="133" t="str">
        <f t="shared" si="19"/>
        <v>OK</v>
      </c>
      <c r="N834" s="134"/>
    </row>
    <row r="835" spans="1:14" x14ac:dyDescent="0.25">
      <c r="A835" s="210" t="s">
        <v>796</v>
      </c>
      <c r="B835" s="211" t="s">
        <v>2789</v>
      </c>
      <c r="C835" s="212" t="s">
        <v>168</v>
      </c>
      <c r="D835" s="215" t="s">
        <v>2790</v>
      </c>
      <c r="E835" s="212" t="s">
        <v>860</v>
      </c>
      <c r="F835" s="212" t="s">
        <v>168</v>
      </c>
      <c r="G835" s="215" t="s">
        <v>2791</v>
      </c>
      <c r="H835" s="213">
        <f>IF(OR(EXACT('A3'!AQ65,'A3'!AR65),EXACT('A3'!AT65,'A3'!AU65),AND('A3'!AR65="X",'A3'!AU65="X"),OR('A3'!AR65="M",'A3'!AU65="M")),"",SUM('A3'!AQ65,'A3'!AT65))</f>
        <v>0</v>
      </c>
      <c r="I835" s="213" t="str">
        <f>IF(AND(AND('A3'!AR65="X",'A3'!AU65="X"),SUM('A3'!AQ65,'A3'!AT65)=0,ISNUMBER('A3'!AW65)),"",IF(OR('A3'!AR65="M",'A3'!AU65="M"),"M",IF(AND('A3'!AR65='A3'!AU65,OR('A3'!AR65="X",'A3'!AR65="W",'A3'!AR65="Z")),UPPER('A3'!AR65),"")))</f>
        <v/>
      </c>
      <c r="J835" s="214" t="s">
        <v>860</v>
      </c>
      <c r="K835" s="213">
        <f>IF(AND(ISBLANK('A3'!AW65),$L$835&lt;&gt;"Z"),"",'A3'!AW65)</f>
        <v>0</v>
      </c>
      <c r="L835" s="213" t="str">
        <f>IF(ISBLANK('A3'!AX65),"",'A3'!AX65)</f>
        <v/>
      </c>
      <c r="M835" s="133" t="str">
        <f t="shared" si="19"/>
        <v>OK</v>
      </c>
      <c r="N835" s="134"/>
    </row>
    <row r="836" spans="1:14" x14ac:dyDescent="0.25">
      <c r="A836" s="210" t="s">
        <v>796</v>
      </c>
      <c r="B836" s="211" t="s">
        <v>2792</v>
      </c>
      <c r="C836" s="212" t="s">
        <v>168</v>
      </c>
      <c r="D836" s="215" t="s">
        <v>2793</v>
      </c>
      <c r="E836" s="212" t="s">
        <v>860</v>
      </c>
      <c r="F836" s="212" t="s">
        <v>168</v>
      </c>
      <c r="G836" s="215" t="s">
        <v>2794</v>
      </c>
      <c r="H836" s="213">
        <f>IF(OR(EXACT('A3'!AQ66,'A3'!AR66),EXACT('A3'!AT66,'A3'!AU66),AND('A3'!AR66="X",'A3'!AU66="X"),OR('A3'!AR66="M",'A3'!AU66="M")),"",SUM('A3'!AQ66,'A3'!AT66))</f>
        <v>0</v>
      </c>
      <c r="I836" s="213" t="str">
        <f>IF(AND(AND('A3'!AR66="X",'A3'!AU66="X"),SUM('A3'!AQ66,'A3'!AT66)=0,ISNUMBER('A3'!AW66)),"",IF(OR('A3'!AR66="M",'A3'!AU66="M"),"M",IF(AND('A3'!AR66='A3'!AU66,OR('A3'!AR66="X",'A3'!AR66="W",'A3'!AR66="Z")),UPPER('A3'!AR66),"")))</f>
        <v/>
      </c>
      <c r="J836" s="214" t="s">
        <v>860</v>
      </c>
      <c r="K836" s="213">
        <f>IF(AND(ISBLANK('A3'!AW66),$L$836&lt;&gt;"Z"),"",'A3'!AW66)</f>
        <v>0</v>
      </c>
      <c r="L836" s="213" t="str">
        <f>IF(ISBLANK('A3'!AX66),"",'A3'!AX66)</f>
        <v/>
      </c>
      <c r="M836" s="133" t="str">
        <f t="shared" si="19"/>
        <v>OK</v>
      </c>
      <c r="N836" s="134"/>
    </row>
    <row r="837" spans="1:14" x14ac:dyDescent="0.25">
      <c r="A837" s="210" t="s">
        <v>796</v>
      </c>
      <c r="B837" s="211" t="s">
        <v>2795</v>
      </c>
      <c r="C837" s="212" t="s">
        <v>168</v>
      </c>
      <c r="D837" s="215" t="s">
        <v>2796</v>
      </c>
      <c r="E837" s="212" t="s">
        <v>860</v>
      </c>
      <c r="F837" s="212" t="s">
        <v>168</v>
      </c>
      <c r="G837" s="215" t="s">
        <v>2797</v>
      </c>
      <c r="H837" s="213">
        <f>IF(OR(EXACT('A3'!AQ67,'A3'!AR67),EXACT('A3'!AT67,'A3'!AU67),AND('A3'!AR67="X",'A3'!AU67="X"),OR('A3'!AR67="M",'A3'!AU67="M")),"",SUM('A3'!AQ67,'A3'!AT67))</f>
        <v>0</v>
      </c>
      <c r="I837" s="213" t="str">
        <f>IF(AND(AND('A3'!AR67="X",'A3'!AU67="X"),SUM('A3'!AQ67,'A3'!AT67)=0,ISNUMBER('A3'!AW67)),"",IF(OR('A3'!AR67="M",'A3'!AU67="M"),"M",IF(AND('A3'!AR67='A3'!AU67,OR('A3'!AR67="X",'A3'!AR67="W",'A3'!AR67="Z")),UPPER('A3'!AR67),"")))</f>
        <v/>
      </c>
      <c r="J837" s="214" t="s">
        <v>860</v>
      </c>
      <c r="K837" s="213">
        <f>IF(AND(ISBLANK('A3'!AW67),$L$837&lt;&gt;"Z"),"",'A3'!AW67)</f>
        <v>0</v>
      </c>
      <c r="L837" s="213" t="str">
        <f>IF(ISBLANK('A3'!AX67),"",'A3'!AX67)</f>
        <v/>
      </c>
      <c r="M837" s="133" t="str">
        <f t="shared" si="19"/>
        <v>OK</v>
      </c>
      <c r="N837" s="134"/>
    </row>
    <row r="838" spans="1:14" x14ac:dyDescent="0.25">
      <c r="A838" s="210" t="s">
        <v>796</v>
      </c>
      <c r="B838" s="211" t="s">
        <v>2798</v>
      </c>
      <c r="C838" s="212" t="s">
        <v>168</v>
      </c>
      <c r="D838" s="215" t="s">
        <v>2799</v>
      </c>
      <c r="E838" s="212" t="s">
        <v>860</v>
      </c>
      <c r="F838" s="212" t="s">
        <v>168</v>
      </c>
      <c r="G838" s="215" t="s">
        <v>2800</v>
      </c>
      <c r="H838" s="213">
        <f>IF(OR(EXACT('A3'!AQ68,'A3'!AR68),EXACT('A3'!AT68,'A3'!AU68),AND('A3'!AR68="X",'A3'!AU68="X"),OR('A3'!AR68="M",'A3'!AU68="M")),"",SUM('A3'!AQ68,'A3'!AT68))</f>
        <v>0</v>
      </c>
      <c r="I838" s="213" t="str">
        <f>IF(AND(AND('A3'!AR68="X",'A3'!AU68="X"),SUM('A3'!AQ68,'A3'!AT68)=0,ISNUMBER('A3'!AW68)),"",IF(OR('A3'!AR68="M",'A3'!AU68="M"),"M",IF(AND('A3'!AR68='A3'!AU68,OR('A3'!AR68="X",'A3'!AR68="W",'A3'!AR68="Z")),UPPER('A3'!AR68),"")))</f>
        <v/>
      </c>
      <c r="J838" s="214" t="s">
        <v>860</v>
      </c>
      <c r="K838" s="213">
        <f>IF(AND(ISBLANK('A3'!AW68),$L$838&lt;&gt;"Z"),"",'A3'!AW68)</f>
        <v>0</v>
      </c>
      <c r="L838" s="213" t="str">
        <f>IF(ISBLANK('A3'!AX68),"",'A3'!AX68)</f>
        <v/>
      </c>
      <c r="M838" s="133" t="str">
        <f t="shared" si="19"/>
        <v>OK</v>
      </c>
      <c r="N838" s="134"/>
    </row>
    <row r="839" spans="1:14" x14ac:dyDescent="0.25">
      <c r="A839" s="210" t="s">
        <v>796</v>
      </c>
      <c r="B839" s="211" t="s">
        <v>2801</v>
      </c>
      <c r="C839" s="212" t="s">
        <v>168</v>
      </c>
      <c r="D839" s="215" t="s">
        <v>2802</v>
      </c>
      <c r="E839" s="212" t="s">
        <v>860</v>
      </c>
      <c r="F839" s="212" t="s">
        <v>168</v>
      </c>
      <c r="G839" s="215" t="s">
        <v>2803</v>
      </c>
      <c r="H839" s="213">
        <f>IF(OR(EXACT('A3'!AQ69,'A3'!AR69),EXACT('A3'!AT69,'A3'!AU69),AND('A3'!AR69="X",'A3'!AU69="X"),OR('A3'!AR69="M",'A3'!AU69="M")),"",SUM('A3'!AQ69,'A3'!AT69))</f>
        <v>0</v>
      </c>
      <c r="I839" s="213" t="str">
        <f>IF(AND(AND('A3'!AR69="X",'A3'!AU69="X"),SUM('A3'!AQ69,'A3'!AT69)=0,ISNUMBER('A3'!AW69)),"",IF(OR('A3'!AR69="M",'A3'!AU69="M"),"M",IF(AND('A3'!AR69='A3'!AU69,OR('A3'!AR69="X",'A3'!AR69="W",'A3'!AR69="Z")),UPPER('A3'!AR69),"")))</f>
        <v/>
      </c>
      <c r="J839" s="214" t="s">
        <v>860</v>
      </c>
      <c r="K839" s="213">
        <f>IF(AND(ISBLANK('A3'!AW69),$L$839&lt;&gt;"Z"),"",'A3'!AW69)</f>
        <v>0</v>
      </c>
      <c r="L839" s="213" t="str">
        <f>IF(ISBLANK('A3'!AX69),"",'A3'!AX69)</f>
        <v/>
      </c>
      <c r="M839" s="133" t="str">
        <f t="shared" si="19"/>
        <v>OK</v>
      </c>
      <c r="N839" s="134"/>
    </row>
    <row r="840" spans="1:14" x14ac:dyDescent="0.25">
      <c r="A840" s="210" t="s">
        <v>796</v>
      </c>
      <c r="B840" s="211" t="s">
        <v>2804</v>
      </c>
      <c r="C840" s="212" t="s">
        <v>168</v>
      </c>
      <c r="D840" s="215" t="s">
        <v>2805</v>
      </c>
      <c r="E840" s="212" t="s">
        <v>860</v>
      </c>
      <c r="F840" s="212" t="s">
        <v>168</v>
      </c>
      <c r="G840" s="215" t="s">
        <v>832</v>
      </c>
      <c r="H840" s="213">
        <f>IF(OR(SUMPRODUCT(--('A3'!AW43:'A3'!AW69=""),--('A3'!AX43:'A3'!AX69=""))&gt;0,COUNTIF('A3'!AX43:'A3'!AX69,"M")&gt;0,COUNTIF('A3'!AX43:'A3'!AX69,"X")=27),"",SUM('A3'!AW43:'A3'!AW69))</f>
        <v>0</v>
      </c>
      <c r="I840" s="213" t="str">
        <f>IF(AND(COUNTIF('A3'!AX43:'A3'!AX69,"X")=27,SUM('A3'!AW43:'A3'!AW69)=0,ISNUMBER('A3'!AW70)),"",IF(COUNTIF('A3'!AX43:'A3'!AX69,"M")&gt;0,"M",IF(AND(COUNTIF('A3'!AX43:'A3'!AX69,'A3'!AX43)=27,OR('A3'!AX43="X",'A3'!AX43="W",'A3'!AX43="Z")),UPPER('A3'!AX43),"")))</f>
        <v/>
      </c>
      <c r="J840" s="214" t="s">
        <v>860</v>
      </c>
      <c r="K840" s="213">
        <f>IF(AND(ISBLANK('A3'!AW70),$L$840&lt;&gt;"Z"),"",'A3'!AW70)</f>
        <v>0</v>
      </c>
      <c r="L840" s="213" t="str">
        <f>IF(ISBLANK('A3'!AX70),"",'A3'!AX70)</f>
        <v/>
      </c>
      <c r="M840" s="133" t="str">
        <f t="shared" si="19"/>
        <v>OK</v>
      </c>
      <c r="N840" s="134"/>
    </row>
    <row r="841" spans="1:14" x14ac:dyDescent="0.25">
      <c r="A841" s="210" t="s">
        <v>796</v>
      </c>
      <c r="B841" s="211" t="s">
        <v>2806</v>
      </c>
      <c r="C841" s="212" t="s">
        <v>168</v>
      </c>
      <c r="D841" s="215" t="s">
        <v>2807</v>
      </c>
      <c r="E841" s="212" t="s">
        <v>860</v>
      </c>
      <c r="F841" s="212" t="s">
        <v>168</v>
      </c>
      <c r="G841" s="215" t="s">
        <v>2808</v>
      </c>
      <c r="H841" s="213">
        <f>IF(OR(AND('A3'!AW14="",'A3'!AX14=""),AND('A3'!AW43="",'A3'!AX43=""),AND('A3'!AX14="X",'A3'!AX43="X"),OR('A3'!AX14="M",'A3'!AX43="M")),"",SUM('A3'!AW14,'A3'!AW43))</f>
        <v>0</v>
      </c>
      <c r="I841" s="213" t="str">
        <f>IF(AND(AND('A3'!AX14="X",'A3'!AX43="X"),SUM('A3'!AW14,'A3'!AW43)=0,ISNUMBER('A3'!AW72)),"",IF(OR('A3'!AX14="M",'A3'!AX43="M"),"M",IF(AND('A3'!AX14='A3'!AX43,OR('A3'!AX14="X",'A3'!AX14="W",'A3'!AX14="Z")),UPPER('A3'!AX14),"")))</f>
        <v/>
      </c>
      <c r="J841" s="214" t="s">
        <v>860</v>
      </c>
      <c r="K841" s="213">
        <f>IF(AND(ISBLANK('A3'!AW72),$L$841&lt;&gt;"Z"),"",'A3'!AW72)</f>
        <v>0</v>
      </c>
      <c r="L841" s="213" t="str">
        <f>IF(ISBLANK('A3'!AX72),"",'A3'!AX72)</f>
        <v/>
      </c>
      <c r="M841" s="133" t="str">
        <f t="shared" si="19"/>
        <v>OK</v>
      </c>
      <c r="N841" s="134"/>
    </row>
    <row r="842" spans="1:14" x14ac:dyDescent="0.25">
      <c r="A842" s="210" t="s">
        <v>796</v>
      </c>
      <c r="B842" s="211" t="s">
        <v>2809</v>
      </c>
      <c r="C842" s="212" t="s">
        <v>168</v>
      </c>
      <c r="D842" s="215" t="s">
        <v>2810</v>
      </c>
      <c r="E842" s="212" t="s">
        <v>860</v>
      </c>
      <c r="F842" s="212" t="s">
        <v>168</v>
      </c>
      <c r="G842" s="215" t="s">
        <v>2811</v>
      </c>
      <c r="H842" s="213">
        <f>IF(OR(AND('A3'!AW15="",'A3'!AX15=""),AND('A3'!AW44="",'A3'!AX44=""),AND('A3'!AX15="X",'A3'!AX44="X"),OR('A3'!AX15="M",'A3'!AX44="M")),"",SUM('A3'!AW15,'A3'!AW44))</f>
        <v>0</v>
      </c>
      <c r="I842" s="213" t="str">
        <f>IF(AND(AND('A3'!AX15="X",'A3'!AX44="X"),SUM('A3'!AW15,'A3'!AW44)=0,ISNUMBER('A3'!AW73)),"",IF(OR('A3'!AX15="M",'A3'!AX44="M"),"M",IF(AND('A3'!AX15='A3'!AX44,OR('A3'!AX15="X",'A3'!AX15="W",'A3'!AX15="Z")),UPPER('A3'!AX15),"")))</f>
        <v/>
      </c>
      <c r="J842" s="214" t="s">
        <v>860</v>
      </c>
      <c r="K842" s="213">
        <f>IF(AND(ISBLANK('A3'!AW73),$L$842&lt;&gt;"Z"),"",'A3'!AW73)</f>
        <v>0</v>
      </c>
      <c r="L842" s="213" t="str">
        <f>IF(ISBLANK('A3'!AX73),"",'A3'!AX73)</f>
        <v/>
      </c>
      <c r="M842" s="133" t="str">
        <f t="shared" si="19"/>
        <v>OK</v>
      </c>
      <c r="N842" s="134"/>
    </row>
    <row r="843" spans="1:14" x14ac:dyDescent="0.25">
      <c r="A843" s="210" t="s">
        <v>796</v>
      </c>
      <c r="B843" s="211" t="s">
        <v>2812</v>
      </c>
      <c r="C843" s="212" t="s">
        <v>168</v>
      </c>
      <c r="D843" s="215" t="s">
        <v>2813</v>
      </c>
      <c r="E843" s="212" t="s">
        <v>860</v>
      </c>
      <c r="F843" s="212" t="s">
        <v>168</v>
      </c>
      <c r="G843" s="215" t="s">
        <v>2814</v>
      </c>
      <c r="H843" s="213">
        <f>IF(OR(AND('A3'!AW16="",'A3'!AX16=""),AND('A3'!AW45="",'A3'!AX45=""),AND('A3'!AX16="X",'A3'!AX45="X"),OR('A3'!AX16="M",'A3'!AX45="M")),"",SUM('A3'!AW16,'A3'!AW45))</f>
        <v>0</v>
      </c>
      <c r="I843" s="213" t="str">
        <f>IF(AND(AND('A3'!AX16="X",'A3'!AX45="X"),SUM('A3'!AW16,'A3'!AW45)=0,ISNUMBER('A3'!AW74)),"",IF(OR('A3'!AX16="M",'A3'!AX45="M"),"M",IF(AND('A3'!AX16='A3'!AX45,OR('A3'!AX16="X",'A3'!AX16="W",'A3'!AX16="Z")),UPPER('A3'!AX16),"")))</f>
        <v/>
      </c>
      <c r="J843" s="214" t="s">
        <v>860</v>
      </c>
      <c r="K843" s="213">
        <f>IF(AND(ISBLANK('A3'!AW74),$L$843&lt;&gt;"Z"),"",'A3'!AW74)</f>
        <v>0</v>
      </c>
      <c r="L843" s="213" t="str">
        <f>IF(ISBLANK('A3'!AX74),"",'A3'!AX74)</f>
        <v/>
      </c>
      <c r="M843" s="133" t="str">
        <f t="shared" si="19"/>
        <v>OK</v>
      </c>
      <c r="N843" s="134"/>
    </row>
    <row r="844" spans="1:14" x14ac:dyDescent="0.25">
      <c r="A844" s="210" t="s">
        <v>796</v>
      </c>
      <c r="B844" s="211" t="s">
        <v>2815</v>
      </c>
      <c r="C844" s="212" t="s">
        <v>168</v>
      </c>
      <c r="D844" s="215" t="s">
        <v>2816</v>
      </c>
      <c r="E844" s="212" t="s">
        <v>860</v>
      </c>
      <c r="F844" s="212" t="s">
        <v>168</v>
      </c>
      <c r="G844" s="215" t="s">
        <v>2817</v>
      </c>
      <c r="H844" s="213">
        <f>IF(OR(AND('A3'!AW17="",'A3'!AX17=""),AND('A3'!AW46="",'A3'!AX46=""),AND('A3'!AX17="X",'A3'!AX46="X"),OR('A3'!AX17="M",'A3'!AX46="M")),"",SUM('A3'!AW17,'A3'!AW46))</f>
        <v>0</v>
      </c>
      <c r="I844" s="213" t="str">
        <f>IF(AND(AND('A3'!AX17="X",'A3'!AX46="X"),SUM('A3'!AW17,'A3'!AW46)=0,ISNUMBER('A3'!AW75)),"",IF(OR('A3'!AX17="M",'A3'!AX46="M"),"M",IF(AND('A3'!AX17='A3'!AX46,OR('A3'!AX17="X",'A3'!AX17="W",'A3'!AX17="Z")),UPPER('A3'!AX17),"")))</f>
        <v/>
      </c>
      <c r="J844" s="214" t="s">
        <v>860</v>
      </c>
      <c r="K844" s="213">
        <f>IF(AND(ISBLANK('A3'!AW75),$L$844&lt;&gt;"Z"),"",'A3'!AW75)</f>
        <v>0</v>
      </c>
      <c r="L844" s="213" t="str">
        <f>IF(ISBLANK('A3'!AX75),"",'A3'!AX75)</f>
        <v/>
      </c>
      <c r="M844" s="133" t="str">
        <f t="shared" si="19"/>
        <v>OK</v>
      </c>
      <c r="N844" s="134"/>
    </row>
    <row r="845" spans="1:14" x14ac:dyDescent="0.25">
      <c r="A845" s="210" t="s">
        <v>796</v>
      </c>
      <c r="B845" s="211" t="s">
        <v>2818</v>
      </c>
      <c r="C845" s="212" t="s">
        <v>168</v>
      </c>
      <c r="D845" s="215" t="s">
        <v>2819</v>
      </c>
      <c r="E845" s="212" t="s">
        <v>860</v>
      </c>
      <c r="F845" s="212" t="s">
        <v>168</v>
      </c>
      <c r="G845" s="215" t="s">
        <v>2820</v>
      </c>
      <c r="H845" s="213">
        <f>IF(OR(AND('A3'!AW18="",'A3'!AX18=""),AND('A3'!AW47="",'A3'!AX47=""),AND('A3'!AX18="X",'A3'!AX47="X"),OR('A3'!AX18="M",'A3'!AX47="M")),"",SUM('A3'!AW18,'A3'!AW47))</f>
        <v>0</v>
      </c>
      <c r="I845" s="213" t="str">
        <f>IF(AND(AND('A3'!AX18="X",'A3'!AX47="X"),SUM('A3'!AW18,'A3'!AW47)=0,ISNUMBER('A3'!AW76)),"",IF(OR('A3'!AX18="M",'A3'!AX47="M"),"M",IF(AND('A3'!AX18='A3'!AX47,OR('A3'!AX18="X",'A3'!AX18="W",'A3'!AX18="Z")),UPPER('A3'!AX18),"")))</f>
        <v/>
      </c>
      <c r="J845" s="214" t="s">
        <v>860</v>
      </c>
      <c r="K845" s="213">
        <f>IF(AND(ISBLANK('A3'!AW76),$L$845&lt;&gt;"Z"),"",'A3'!AW76)</f>
        <v>0</v>
      </c>
      <c r="L845" s="213" t="str">
        <f>IF(ISBLANK('A3'!AX76),"",'A3'!AX76)</f>
        <v/>
      </c>
      <c r="M845" s="133" t="str">
        <f t="shared" si="19"/>
        <v>OK</v>
      </c>
      <c r="N845" s="134"/>
    </row>
    <row r="846" spans="1:14" x14ac:dyDescent="0.25">
      <c r="A846" s="210" t="s">
        <v>796</v>
      </c>
      <c r="B846" s="211" t="s">
        <v>2821</v>
      </c>
      <c r="C846" s="212" t="s">
        <v>168</v>
      </c>
      <c r="D846" s="215" t="s">
        <v>2822</v>
      </c>
      <c r="E846" s="212" t="s">
        <v>860</v>
      </c>
      <c r="F846" s="212" t="s">
        <v>168</v>
      </c>
      <c r="G846" s="215" t="s">
        <v>2823</v>
      </c>
      <c r="H846" s="213">
        <f>IF(OR(AND('A3'!AW19="",'A3'!AX19=""),AND('A3'!AW48="",'A3'!AX48=""),AND('A3'!AX19="X",'A3'!AX48="X"),OR('A3'!AX19="M",'A3'!AX48="M")),"",SUM('A3'!AW19,'A3'!AW48))</f>
        <v>0</v>
      </c>
      <c r="I846" s="213" t="str">
        <f>IF(AND(AND('A3'!AX19="X",'A3'!AX48="X"),SUM('A3'!AW19,'A3'!AW48)=0,ISNUMBER('A3'!AW77)),"",IF(OR('A3'!AX19="M",'A3'!AX48="M"),"M",IF(AND('A3'!AX19='A3'!AX48,OR('A3'!AX19="X",'A3'!AX19="W",'A3'!AX19="Z")),UPPER('A3'!AX19),"")))</f>
        <v/>
      </c>
      <c r="J846" s="214" t="s">
        <v>860</v>
      </c>
      <c r="K846" s="213">
        <f>IF(AND(ISBLANK('A3'!AW77),$L$846&lt;&gt;"Z"),"",'A3'!AW77)</f>
        <v>0</v>
      </c>
      <c r="L846" s="213" t="str">
        <f>IF(ISBLANK('A3'!AX77),"",'A3'!AX77)</f>
        <v/>
      </c>
      <c r="M846" s="133" t="str">
        <f t="shared" si="19"/>
        <v>OK</v>
      </c>
      <c r="N846" s="134"/>
    </row>
    <row r="847" spans="1:14" x14ac:dyDescent="0.25">
      <c r="A847" s="210" t="s">
        <v>796</v>
      </c>
      <c r="B847" s="211" t="s">
        <v>2824</v>
      </c>
      <c r="C847" s="212" t="s">
        <v>168</v>
      </c>
      <c r="D847" s="215" t="s">
        <v>2825</v>
      </c>
      <c r="E847" s="212" t="s">
        <v>860</v>
      </c>
      <c r="F847" s="212" t="s">
        <v>168</v>
      </c>
      <c r="G847" s="215" t="s">
        <v>2826</v>
      </c>
      <c r="H847" s="213">
        <f>IF(OR(AND('A3'!AW20="",'A3'!AX20=""),AND('A3'!AW49="",'A3'!AX49=""),AND('A3'!AX20="X",'A3'!AX49="X"),OR('A3'!AX20="M",'A3'!AX49="M")),"",SUM('A3'!AW20,'A3'!AW49))</f>
        <v>0</v>
      </c>
      <c r="I847" s="213" t="str">
        <f>IF(AND(AND('A3'!AX20="X",'A3'!AX49="X"),SUM('A3'!AW20,'A3'!AW49)=0,ISNUMBER('A3'!AW78)),"",IF(OR('A3'!AX20="M",'A3'!AX49="M"),"M",IF(AND('A3'!AX20='A3'!AX49,OR('A3'!AX20="X",'A3'!AX20="W",'A3'!AX20="Z")),UPPER('A3'!AX20),"")))</f>
        <v/>
      </c>
      <c r="J847" s="214" t="s">
        <v>860</v>
      </c>
      <c r="K847" s="213">
        <f>IF(AND(ISBLANK('A3'!AW78),$L$847&lt;&gt;"Z"),"",'A3'!AW78)</f>
        <v>0</v>
      </c>
      <c r="L847" s="213" t="str">
        <f>IF(ISBLANK('A3'!AX78),"",'A3'!AX78)</f>
        <v/>
      </c>
      <c r="M847" s="133" t="str">
        <f t="shared" si="19"/>
        <v>OK</v>
      </c>
      <c r="N847" s="134"/>
    </row>
    <row r="848" spans="1:14" x14ac:dyDescent="0.25">
      <c r="A848" s="210" t="s">
        <v>796</v>
      </c>
      <c r="B848" s="211" t="s">
        <v>2827</v>
      </c>
      <c r="C848" s="212" t="s">
        <v>168</v>
      </c>
      <c r="D848" s="215" t="s">
        <v>2828</v>
      </c>
      <c r="E848" s="212" t="s">
        <v>860</v>
      </c>
      <c r="F848" s="212" t="s">
        <v>168</v>
      </c>
      <c r="G848" s="215" t="s">
        <v>2829</v>
      </c>
      <c r="H848" s="213">
        <f>IF(OR(AND('A3'!AW21="",'A3'!AX21=""),AND('A3'!AW50="",'A3'!AX50=""),AND('A3'!AX21="X",'A3'!AX50="X"),OR('A3'!AX21="M",'A3'!AX50="M")),"",SUM('A3'!AW21,'A3'!AW50))</f>
        <v>0</v>
      </c>
      <c r="I848" s="213" t="str">
        <f>IF(AND(AND('A3'!AX21="X",'A3'!AX50="X"),SUM('A3'!AW21,'A3'!AW50)=0,ISNUMBER('A3'!AW79)),"",IF(OR('A3'!AX21="M",'A3'!AX50="M"),"M",IF(AND('A3'!AX21='A3'!AX50,OR('A3'!AX21="X",'A3'!AX21="W",'A3'!AX21="Z")),UPPER('A3'!AX21),"")))</f>
        <v/>
      </c>
      <c r="J848" s="214" t="s">
        <v>860</v>
      </c>
      <c r="K848" s="213">
        <f>IF(AND(ISBLANK('A3'!AW79),$L$848&lt;&gt;"Z"),"",'A3'!AW79)</f>
        <v>0</v>
      </c>
      <c r="L848" s="213" t="str">
        <f>IF(ISBLANK('A3'!AX79),"",'A3'!AX79)</f>
        <v/>
      </c>
      <c r="M848" s="133" t="str">
        <f t="shared" si="19"/>
        <v>OK</v>
      </c>
      <c r="N848" s="134"/>
    </row>
    <row r="849" spans="1:14" x14ac:dyDescent="0.25">
      <c r="A849" s="210" t="s">
        <v>796</v>
      </c>
      <c r="B849" s="211" t="s">
        <v>2830</v>
      </c>
      <c r="C849" s="212" t="s">
        <v>168</v>
      </c>
      <c r="D849" s="215" t="s">
        <v>2831</v>
      </c>
      <c r="E849" s="212" t="s">
        <v>860</v>
      </c>
      <c r="F849" s="212" t="s">
        <v>168</v>
      </c>
      <c r="G849" s="215" t="s">
        <v>2832</v>
      </c>
      <c r="H849" s="213">
        <f>IF(OR(AND('A3'!AW22="",'A3'!AX22=""),AND('A3'!AW51="",'A3'!AX51=""),AND('A3'!AX22="X",'A3'!AX51="X"),OR('A3'!AX22="M",'A3'!AX51="M")),"",SUM('A3'!AW22,'A3'!AW51))</f>
        <v>0</v>
      </c>
      <c r="I849" s="213" t="str">
        <f>IF(AND(AND('A3'!AX22="X",'A3'!AX51="X"),SUM('A3'!AW22,'A3'!AW51)=0,ISNUMBER('A3'!AW80)),"",IF(OR('A3'!AX22="M",'A3'!AX51="M"),"M",IF(AND('A3'!AX22='A3'!AX51,OR('A3'!AX22="X",'A3'!AX22="W",'A3'!AX22="Z")),UPPER('A3'!AX22),"")))</f>
        <v/>
      </c>
      <c r="J849" s="214" t="s">
        <v>860</v>
      </c>
      <c r="K849" s="213">
        <f>IF(AND(ISBLANK('A3'!AW80),$L$849&lt;&gt;"Z"),"",'A3'!AW80)</f>
        <v>0</v>
      </c>
      <c r="L849" s="213" t="str">
        <f>IF(ISBLANK('A3'!AX80),"",'A3'!AX80)</f>
        <v/>
      </c>
      <c r="M849" s="133" t="str">
        <f t="shared" si="19"/>
        <v>OK</v>
      </c>
      <c r="N849" s="134"/>
    </row>
    <row r="850" spans="1:14" x14ac:dyDescent="0.25">
      <c r="A850" s="210" t="s">
        <v>796</v>
      </c>
      <c r="B850" s="211" t="s">
        <v>2833</v>
      </c>
      <c r="C850" s="212" t="s">
        <v>168</v>
      </c>
      <c r="D850" s="215" t="s">
        <v>2834</v>
      </c>
      <c r="E850" s="212" t="s">
        <v>860</v>
      </c>
      <c r="F850" s="212" t="s">
        <v>168</v>
      </c>
      <c r="G850" s="215" t="s">
        <v>2835</v>
      </c>
      <c r="H850" s="213">
        <f>IF(OR(AND('A3'!AW23="",'A3'!AX23=""),AND('A3'!AW52="",'A3'!AX52=""),AND('A3'!AX23="X",'A3'!AX52="X"),OR('A3'!AX23="M",'A3'!AX52="M")),"",SUM('A3'!AW23,'A3'!AW52))</f>
        <v>0</v>
      </c>
      <c r="I850" s="213" t="str">
        <f>IF(AND(AND('A3'!AX23="X",'A3'!AX52="X"),SUM('A3'!AW23,'A3'!AW52)=0,ISNUMBER('A3'!AW81)),"",IF(OR('A3'!AX23="M",'A3'!AX52="M"),"M",IF(AND('A3'!AX23='A3'!AX52,OR('A3'!AX23="X",'A3'!AX23="W",'A3'!AX23="Z")),UPPER('A3'!AX23),"")))</f>
        <v/>
      </c>
      <c r="J850" s="214" t="s">
        <v>860</v>
      </c>
      <c r="K850" s="213">
        <f>IF(AND(ISBLANK('A3'!AW81),$L$850&lt;&gt;"Z"),"",'A3'!AW81)</f>
        <v>0</v>
      </c>
      <c r="L850" s="213" t="str">
        <f>IF(ISBLANK('A3'!AX81),"",'A3'!AX81)</f>
        <v/>
      </c>
      <c r="M850" s="133" t="str">
        <f t="shared" si="19"/>
        <v>OK</v>
      </c>
      <c r="N850" s="134"/>
    </row>
    <row r="851" spans="1:14" x14ac:dyDescent="0.25">
      <c r="A851" s="210" t="s">
        <v>796</v>
      </c>
      <c r="B851" s="211" t="s">
        <v>2836</v>
      </c>
      <c r="C851" s="212" t="s">
        <v>168</v>
      </c>
      <c r="D851" s="215" t="s">
        <v>2837</v>
      </c>
      <c r="E851" s="212" t="s">
        <v>860</v>
      </c>
      <c r="F851" s="212" t="s">
        <v>168</v>
      </c>
      <c r="G851" s="215" t="s">
        <v>2838</v>
      </c>
      <c r="H851" s="213">
        <f>IF(OR(AND('A3'!AW24="",'A3'!AX24=""),AND('A3'!AW53="",'A3'!AX53=""),AND('A3'!AX24="X",'A3'!AX53="X"),OR('A3'!AX24="M",'A3'!AX53="M")),"",SUM('A3'!AW24,'A3'!AW53))</f>
        <v>0</v>
      </c>
      <c r="I851" s="213" t="str">
        <f>IF(AND(AND('A3'!AX24="X",'A3'!AX53="X"),SUM('A3'!AW24,'A3'!AW53)=0,ISNUMBER('A3'!AW82)),"",IF(OR('A3'!AX24="M",'A3'!AX53="M"),"M",IF(AND('A3'!AX24='A3'!AX53,OR('A3'!AX24="X",'A3'!AX24="W",'A3'!AX24="Z")),UPPER('A3'!AX24),"")))</f>
        <v/>
      </c>
      <c r="J851" s="214" t="s">
        <v>860</v>
      </c>
      <c r="K851" s="213">
        <f>IF(AND(ISBLANK('A3'!AW82),$L$851&lt;&gt;"Z"),"",'A3'!AW82)</f>
        <v>0</v>
      </c>
      <c r="L851" s="213" t="str">
        <f>IF(ISBLANK('A3'!AX82),"",'A3'!AX82)</f>
        <v/>
      </c>
      <c r="M851" s="133" t="str">
        <f t="shared" si="19"/>
        <v>OK</v>
      </c>
      <c r="N851" s="134"/>
    </row>
    <row r="852" spans="1:14" x14ac:dyDescent="0.25">
      <c r="A852" s="210" t="s">
        <v>796</v>
      </c>
      <c r="B852" s="211" t="s">
        <v>2839</v>
      </c>
      <c r="C852" s="212" t="s">
        <v>168</v>
      </c>
      <c r="D852" s="215" t="s">
        <v>2840</v>
      </c>
      <c r="E852" s="212" t="s">
        <v>860</v>
      </c>
      <c r="F852" s="212" t="s">
        <v>168</v>
      </c>
      <c r="G852" s="215" t="s">
        <v>2841</v>
      </c>
      <c r="H852" s="213">
        <f>IF(OR(AND('A3'!AW25="",'A3'!AX25=""),AND('A3'!AW54="",'A3'!AX54=""),AND('A3'!AX25="X",'A3'!AX54="X"),OR('A3'!AX25="M",'A3'!AX54="M")),"",SUM('A3'!AW25,'A3'!AW54))</f>
        <v>0</v>
      </c>
      <c r="I852" s="213" t="str">
        <f>IF(AND(AND('A3'!AX25="X",'A3'!AX54="X"),SUM('A3'!AW25,'A3'!AW54)=0,ISNUMBER('A3'!AW83)),"",IF(OR('A3'!AX25="M",'A3'!AX54="M"),"M",IF(AND('A3'!AX25='A3'!AX54,OR('A3'!AX25="X",'A3'!AX25="W",'A3'!AX25="Z")),UPPER('A3'!AX25),"")))</f>
        <v/>
      </c>
      <c r="J852" s="214" t="s">
        <v>860</v>
      </c>
      <c r="K852" s="213">
        <f>IF(AND(ISBLANK('A3'!AW83),$L$852&lt;&gt;"Z"),"",'A3'!AW83)</f>
        <v>0</v>
      </c>
      <c r="L852" s="213" t="str">
        <f>IF(ISBLANK('A3'!AX83),"",'A3'!AX83)</f>
        <v/>
      </c>
      <c r="M852" s="133" t="str">
        <f t="shared" si="19"/>
        <v>OK</v>
      </c>
      <c r="N852" s="134"/>
    </row>
    <row r="853" spans="1:14" x14ac:dyDescent="0.25">
      <c r="A853" s="210" t="s">
        <v>796</v>
      </c>
      <c r="B853" s="211" t="s">
        <v>2842</v>
      </c>
      <c r="C853" s="212" t="s">
        <v>168</v>
      </c>
      <c r="D853" s="215" t="s">
        <v>2843</v>
      </c>
      <c r="E853" s="212" t="s">
        <v>860</v>
      </c>
      <c r="F853" s="212" t="s">
        <v>168</v>
      </c>
      <c r="G853" s="215" t="s">
        <v>2844</v>
      </c>
      <c r="H853" s="213">
        <f>IF(OR(AND('A3'!AW26="",'A3'!AX26=""),AND('A3'!AW55="",'A3'!AX55=""),AND('A3'!AX26="X",'A3'!AX55="X"),OR('A3'!AX26="M",'A3'!AX55="M")),"",SUM('A3'!AW26,'A3'!AW55))</f>
        <v>0</v>
      </c>
      <c r="I853" s="213" t="str">
        <f>IF(AND(AND('A3'!AX26="X",'A3'!AX55="X"),SUM('A3'!AW26,'A3'!AW55)=0,ISNUMBER('A3'!AW84)),"",IF(OR('A3'!AX26="M",'A3'!AX55="M"),"M",IF(AND('A3'!AX26='A3'!AX55,OR('A3'!AX26="X",'A3'!AX26="W",'A3'!AX26="Z")),UPPER('A3'!AX26),"")))</f>
        <v/>
      </c>
      <c r="J853" s="214" t="s">
        <v>860</v>
      </c>
      <c r="K853" s="213">
        <f>IF(AND(ISBLANK('A3'!AW84),$L$853&lt;&gt;"Z"),"",'A3'!AW84)</f>
        <v>0</v>
      </c>
      <c r="L853" s="213" t="str">
        <f>IF(ISBLANK('A3'!AX84),"",'A3'!AX84)</f>
        <v/>
      </c>
      <c r="M853" s="133" t="str">
        <f t="shared" si="19"/>
        <v>OK</v>
      </c>
      <c r="N853" s="134"/>
    </row>
    <row r="854" spans="1:14" x14ac:dyDescent="0.25">
      <c r="A854" s="210" t="s">
        <v>796</v>
      </c>
      <c r="B854" s="211" t="s">
        <v>2845</v>
      </c>
      <c r="C854" s="212" t="s">
        <v>168</v>
      </c>
      <c r="D854" s="215" t="s">
        <v>2846</v>
      </c>
      <c r="E854" s="212" t="s">
        <v>860</v>
      </c>
      <c r="F854" s="212" t="s">
        <v>168</v>
      </c>
      <c r="G854" s="215" t="s">
        <v>2847</v>
      </c>
      <c r="H854" s="213">
        <f>IF(OR(AND('A3'!AW27="",'A3'!AX27=""),AND('A3'!AW56="",'A3'!AX56=""),AND('A3'!AX27="X",'A3'!AX56="X"),OR('A3'!AX27="M",'A3'!AX56="M")),"",SUM('A3'!AW27,'A3'!AW56))</f>
        <v>0</v>
      </c>
      <c r="I854" s="213" t="str">
        <f>IF(AND(AND('A3'!AX27="X",'A3'!AX56="X"),SUM('A3'!AW27,'A3'!AW56)=0,ISNUMBER('A3'!AW85)),"",IF(OR('A3'!AX27="M",'A3'!AX56="M"),"M",IF(AND('A3'!AX27='A3'!AX56,OR('A3'!AX27="X",'A3'!AX27="W",'A3'!AX27="Z")),UPPER('A3'!AX27),"")))</f>
        <v/>
      </c>
      <c r="J854" s="214" t="s">
        <v>860</v>
      </c>
      <c r="K854" s="213">
        <f>IF(AND(ISBLANK('A3'!AW85),$L$854&lt;&gt;"Z"),"",'A3'!AW85)</f>
        <v>0</v>
      </c>
      <c r="L854" s="213" t="str">
        <f>IF(ISBLANK('A3'!AX85),"",'A3'!AX85)</f>
        <v/>
      </c>
      <c r="M854" s="133" t="str">
        <f t="shared" si="19"/>
        <v>OK</v>
      </c>
      <c r="N854" s="134"/>
    </row>
    <row r="855" spans="1:14" x14ac:dyDescent="0.25">
      <c r="A855" s="210" t="s">
        <v>796</v>
      </c>
      <c r="B855" s="211" t="s">
        <v>2848</v>
      </c>
      <c r="C855" s="212" t="s">
        <v>168</v>
      </c>
      <c r="D855" s="215" t="s">
        <v>2849</v>
      </c>
      <c r="E855" s="212" t="s">
        <v>860</v>
      </c>
      <c r="F855" s="212" t="s">
        <v>168</v>
      </c>
      <c r="G855" s="215" t="s">
        <v>2850</v>
      </c>
      <c r="H855" s="213">
        <f>IF(OR(AND('A3'!AW28="",'A3'!AX28=""),AND('A3'!AW57="",'A3'!AX57=""),AND('A3'!AX28="X",'A3'!AX57="X"),OR('A3'!AX28="M",'A3'!AX57="M")),"",SUM('A3'!AW28,'A3'!AW57))</f>
        <v>0</v>
      </c>
      <c r="I855" s="213" t="str">
        <f>IF(AND(AND('A3'!AX28="X",'A3'!AX57="X"),SUM('A3'!AW28,'A3'!AW57)=0,ISNUMBER('A3'!AW86)),"",IF(OR('A3'!AX28="M",'A3'!AX57="M"),"M",IF(AND('A3'!AX28='A3'!AX57,OR('A3'!AX28="X",'A3'!AX28="W",'A3'!AX28="Z")),UPPER('A3'!AX28),"")))</f>
        <v/>
      </c>
      <c r="J855" s="214" t="s">
        <v>860</v>
      </c>
      <c r="K855" s="213">
        <f>IF(AND(ISBLANK('A3'!AW86),$L$855&lt;&gt;"Z"),"",'A3'!AW86)</f>
        <v>0</v>
      </c>
      <c r="L855" s="213" t="str">
        <f>IF(ISBLANK('A3'!AX86),"",'A3'!AX86)</f>
        <v/>
      </c>
      <c r="M855" s="133" t="str">
        <f t="shared" si="19"/>
        <v>OK</v>
      </c>
      <c r="N855" s="134"/>
    </row>
    <row r="856" spans="1:14" x14ac:dyDescent="0.25">
      <c r="A856" s="210" t="s">
        <v>796</v>
      </c>
      <c r="B856" s="211" t="s">
        <v>2851</v>
      </c>
      <c r="C856" s="212" t="s">
        <v>168</v>
      </c>
      <c r="D856" s="215" t="s">
        <v>2852</v>
      </c>
      <c r="E856" s="212" t="s">
        <v>860</v>
      </c>
      <c r="F856" s="212" t="s">
        <v>168</v>
      </c>
      <c r="G856" s="215" t="s">
        <v>2853</v>
      </c>
      <c r="H856" s="213">
        <f>IF(OR(AND('A3'!AW29="",'A3'!AX29=""),AND('A3'!AW58="",'A3'!AX58=""),AND('A3'!AX29="X",'A3'!AX58="X"),OR('A3'!AX29="M",'A3'!AX58="M")),"",SUM('A3'!AW29,'A3'!AW58))</f>
        <v>0</v>
      </c>
      <c r="I856" s="213" t="str">
        <f>IF(AND(AND('A3'!AX29="X",'A3'!AX58="X"),SUM('A3'!AW29,'A3'!AW58)=0,ISNUMBER('A3'!AW87)),"",IF(OR('A3'!AX29="M",'A3'!AX58="M"),"M",IF(AND('A3'!AX29='A3'!AX58,OR('A3'!AX29="X",'A3'!AX29="W",'A3'!AX29="Z")),UPPER('A3'!AX29),"")))</f>
        <v/>
      </c>
      <c r="J856" s="214" t="s">
        <v>860</v>
      </c>
      <c r="K856" s="213">
        <f>IF(AND(ISBLANK('A3'!AW87),$L$856&lt;&gt;"Z"),"",'A3'!AW87)</f>
        <v>0</v>
      </c>
      <c r="L856" s="213" t="str">
        <f>IF(ISBLANK('A3'!AX87),"",'A3'!AX87)</f>
        <v/>
      </c>
      <c r="M856" s="133" t="str">
        <f t="shared" ref="M856:M919" si="20">IF(AND(ISNUMBER(H856),ISNUMBER(K856)),IF(OR(ROUND(H856,0)&lt;&gt;ROUND(K856,0),I856&lt;&gt;L856),"Check","OK"),IF(OR(AND(H856&lt;&gt;K856,I856&lt;&gt;"Z",L856&lt;&gt;"Z"),I856&lt;&gt;L856),"Check","OK"))</f>
        <v>OK</v>
      </c>
      <c r="N856" s="134"/>
    </row>
    <row r="857" spans="1:14" x14ac:dyDescent="0.25">
      <c r="A857" s="210" t="s">
        <v>796</v>
      </c>
      <c r="B857" s="211" t="s">
        <v>2854</v>
      </c>
      <c r="C857" s="212" t="s">
        <v>168</v>
      </c>
      <c r="D857" s="215" t="s">
        <v>2855</v>
      </c>
      <c r="E857" s="212" t="s">
        <v>860</v>
      </c>
      <c r="F857" s="212" t="s">
        <v>168</v>
      </c>
      <c r="G857" s="215" t="s">
        <v>2856</v>
      </c>
      <c r="H857" s="213">
        <f>IF(OR(AND('A3'!AW30="",'A3'!AX30=""),AND('A3'!AW59="",'A3'!AX59=""),AND('A3'!AX30="X",'A3'!AX59="X"),OR('A3'!AX30="M",'A3'!AX59="M")),"",SUM('A3'!AW30,'A3'!AW59))</f>
        <v>0</v>
      </c>
      <c r="I857" s="213" t="str">
        <f>IF(AND(AND('A3'!AX30="X",'A3'!AX59="X"),SUM('A3'!AW30,'A3'!AW59)=0,ISNUMBER('A3'!AW88)),"",IF(OR('A3'!AX30="M",'A3'!AX59="M"),"M",IF(AND('A3'!AX30='A3'!AX59,OR('A3'!AX30="X",'A3'!AX30="W",'A3'!AX30="Z")),UPPER('A3'!AX30),"")))</f>
        <v/>
      </c>
      <c r="J857" s="214" t="s">
        <v>860</v>
      </c>
      <c r="K857" s="213">
        <f>IF(AND(ISBLANK('A3'!AW88),$L$857&lt;&gt;"Z"),"",'A3'!AW88)</f>
        <v>0</v>
      </c>
      <c r="L857" s="213" t="str">
        <f>IF(ISBLANK('A3'!AX88),"",'A3'!AX88)</f>
        <v/>
      </c>
      <c r="M857" s="133" t="str">
        <f t="shared" si="20"/>
        <v>OK</v>
      </c>
      <c r="N857" s="134"/>
    </row>
    <row r="858" spans="1:14" x14ac:dyDescent="0.25">
      <c r="A858" s="210" t="s">
        <v>796</v>
      </c>
      <c r="B858" s="211" t="s">
        <v>2857</v>
      </c>
      <c r="C858" s="212" t="s">
        <v>168</v>
      </c>
      <c r="D858" s="215" t="s">
        <v>2858</v>
      </c>
      <c r="E858" s="212" t="s">
        <v>860</v>
      </c>
      <c r="F858" s="212" t="s">
        <v>168</v>
      </c>
      <c r="G858" s="215" t="s">
        <v>2859</v>
      </c>
      <c r="H858" s="213">
        <f>IF(OR(AND('A3'!AW31="",'A3'!AX31=""),AND('A3'!AW60="",'A3'!AX60=""),AND('A3'!AX31="X",'A3'!AX60="X"),OR('A3'!AX31="M",'A3'!AX60="M")),"",SUM('A3'!AW31,'A3'!AW60))</f>
        <v>0</v>
      </c>
      <c r="I858" s="213" t="str">
        <f>IF(AND(AND('A3'!AX31="X",'A3'!AX60="X"),SUM('A3'!AW31,'A3'!AW60)=0,ISNUMBER('A3'!AW89)),"",IF(OR('A3'!AX31="M",'A3'!AX60="M"),"M",IF(AND('A3'!AX31='A3'!AX60,OR('A3'!AX31="X",'A3'!AX31="W",'A3'!AX31="Z")),UPPER('A3'!AX31),"")))</f>
        <v/>
      </c>
      <c r="J858" s="214" t="s">
        <v>860</v>
      </c>
      <c r="K858" s="213">
        <f>IF(AND(ISBLANK('A3'!AW89),$L$858&lt;&gt;"Z"),"",'A3'!AW89)</f>
        <v>0</v>
      </c>
      <c r="L858" s="213" t="str">
        <f>IF(ISBLANK('A3'!AX89),"",'A3'!AX89)</f>
        <v/>
      </c>
      <c r="M858" s="133" t="str">
        <f t="shared" si="20"/>
        <v>OK</v>
      </c>
      <c r="N858" s="134"/>
    </row>
    <row r="859" spans="1:14" x14ac:dyDescent="0.25">
      <c r="A859" s="210" t="s">
        <v>796</v>
      </c>
      <c r="B859" s="211" t="s">
        <v>2860</v>
      </c>
      <c r="C859" s="212" t="s">
        <v>168</v>
      </c>
      <c r="D859" s="215" t="s">
        <v>2861</v>
      </c>
      <c r="E859" s="212" t="s">
        <v>860</v>
      </c>
      <c r="F859" s="212" t="s">
        <v>168</v>
      </c>
      <c r="G859" s="215" t="s">
        <v>2862</v>
      </c>
      <c r="H859" s="213">
        <f>IF(OR(AND('A3'!AW32="",'A3'!AX32=""),AND('A3'!AW61="",'A3'!AX61=""),AND('A3'!AX32="X",'A3'!AX61="X"),OR('A3'!AX32="M",'A3'!AX61="M")),"",SUM('A3'!AW32,'A3'!AW61))</f>
        <v>0</v>
      </c>
      <c r="I859" s="213" t="str">
        <f>IF(AND(AND('A3'!AX32="X",'A3'!AX61="X"),SUM('A3'!AW32,'A3'!AW61)=0,ISNUMBER('A3'!AW90)),"",IF(OR('A3'!AX32="M",'A3'!AX61="M"),"M",IF(AND('A3'!AX32='A3'!AX61,OR('A3'!AX32="X",'A3'!AX32="W",'A3'!AX32="Z")),UPPER('A3'!AX32),"")))</f>
        <v/>
      </c>
      <c r="J859" s="214" t="s">
        <v>860</v>
      </c>
      <c r="K859" s="213">
        <f>IF(AND(ISBLANK('A3'!AW90),$L$859&lt;&gt;"Z"),"",'A3'!AW90)</f>
        <v>0</v>
      </c>
      <c r="L859" s="213" t="str">
        <f>IF(ISBLANK('A3'!AX90),"",'A3'!AX90)</f>
        <v/>
      </c>
      <c r="M859" s="133" t="str">
        <f t="shared" si="20"/>
        <v>OK</v>
      </c>
      <c r="N859" s="134"/>
    </row>
    <row r="860" spans="1:14" x14ac:dyDescent="0.25">
      <c r="A860" s="210" t="s">
        <v>796</v>
      </c>
      <c r="B860" s="211" t="s">
        <v>2863</v>
      </c>
      <c r="C860" s="212" t="s">
        <v>168</v>
      </c>
      <c r="D860" s="215" t="s">
        <v>2864</v>
      </c>
      <c r="E860" s="212" t="s">
        <v>860</v>
      </c>
      <c r="F860" s="212" t="s">
        <v>168</v>
      </c>
      <c r="G860" s="215" t="s">
        <v>2865</v>
      </c>
      <c r="H860" s="213">
        <f>IF(OR(AND('A3'!AW33="",'A3'!AX33=""),AND('A3'!AW62="",'A3'!AX62=""),AND('A3'!AX33="X",'A3'!AX62="X"),OR('A3'!AX33="M",'A3'!AX62="M")),"",SUM('A3'!AW33,'A3'!AW62))</f>
        <v>0</v>
      </c>
      <c r="I860" s="213" t="str">
        <f>IF(AND(AND('A3'!AX33="X",'A3'!AX62="X"),SUM('A3'!AW33,'A3'!AW62)=0,ISNUMBER('A3'!AW91)),"",IF(OR('A3'!AX33="M",'A3'!AX62="M"),"M",IF(AND('A3'!AX33='A3'!AX62,OR('A3'!AX33="X",'A3'!AX33="W",'A3'!AX33="Z")),UPPER('A3'!AX33),"")))</f>
        <v/>
      </c>
      <c r="J860" s="214" t="s">
        <v>860</v>
      </c>
      <c r="K860" s="213">
        <f>IF(AND(ISBLANK('A3'!AW91),$L$860&lt;&gt;"Z"),"",'A3'!AW91)</f>
        <v>0</v>
      </c>
      <c r="L860" s="213" t="str">
        <f>IF(ISBLANK('A3'!AX91),"",'A3'!AX91)</f>
        <v/>
      </c>
      <c r="M860" s="133" t="str">
        <f t="shared" si="20"/>
        <v>OK</v>
      </c>
      <c r="N860" s="134"/>
    </row>
    <row r="861" spans="1:14" x14ac:dyDescent="0.25">
      <c r="A861" s="210" t="s">
        <v>796</v>
      </c>
      <c r="B861" s="211" t="s">
        <v>2866</v>
      </c>
      <c r="C861" s="212" t="s">
        <v>168</v>
      </c>
      <c r="D861" s="215" t="s">
        <v>2867</v>
      </c>
      <c r="E861" s="212" t="s">
        <v>860</v>
      </c>
      <c r="F861" s="212" t="s">
        <v>168</v>
      </c>
      <c r="G861" s="215" t="s">
        <v>2868</v>
      </c>
      <c r="H861" s="213">
        <f>IF(OR(AND('A3'!AW34="",'A3'!AX34=""),AND('A3'!AW63="",'A3'!AX63=""),AND('A3'!AX34="X",'A3'!AX63="X"),OR('A3'!AX34="M",'A3'!AX63="M")),"",SUM('A3'!AW34,'A3'!AW63))</f>
        <v>0</v>
      </c>
      <c r="I861" s="213" t="str">
        <f>IF(AND(AND('A3'!AX34="X",'A3'!AX63="X"),SUM('A3'!AW34,'A3'!AW63)=0,ISNUMBER('A3'!AW92)),"",IF(OR('A3'!AX34="M",'A3'!AX63="M"),"M",IF(AND('A3'!AX34='A3'!AX63,OR('A3'!AX34="X",'A3'!AX34="W",'A3'!AX34="Z")),UPPER('A3'!AX34),"")))</f>
        <v/>
      </c>
      <c r="J861" s="214" t="s">
        <v>860</v>
      </c>
      <c r="K861" s="213">
        <f>IF(AND(ISBLANK('A3'!AW92),$L$861&lt;&gt;"Z"),"",'A3'!AW92)</f>
        <v>0</v>
      </c>
      <c r="L861" s="213" t="str">
        <f>IF(ISBLANK('A3'!AX92),"",'A3'!AX92)</f>
        <v/>
      </c>
      <c r="M861" s="133" t="str">
        <f t="shared" si="20"/>
        <v>OK</v>
      </c>
      <c r="N861" s="134"/>
    </row>
    <row r="862" spans="1:14" x14ac:dyDescent="0.25">
      <c r="A862" s="210" t="s">
        <v>796</v>
      </c>
      <c r="B862" s="211" t="s">
        <v>2869</v>
      </c>
      <c r="C862" s="212" t="s">
        <v>168</v>
      </c>
      <c r="D862" s="215" t="s">
        <v>2870</v>
      </c>
      <c r="E862" s="212" t="s">
        <v>860</v>
      </c>
      <c r="F862" s="212" t="s">
        <v>168</v>
      </c>
      <c r="G862" s="215" t="s">
        <v>2871</v>
      </c>
      <c r="H862" s="213">
        <f>IF(OR(AND('A3'!AW35="",'A3'!AX35=""),AND('A3'!AW64="",'A3'!AX64=""),AND('A3'!AX35="X",'A3'!AX64="X"),OR('A3'!AX35="M",'A3'!AX64="M")),"",SUM('A3'!AW35,'A3'!AW64))</f>
        <v>0</v>
      </c>
      <c r="I862" s="213" t="str">
        <f>IF(AND(AND('A3'!AX35="X",'A3'!AX64="X"),SUM('A3'!AW35,'A3'!AW64)=0,ISNUMBER('A3'!AW93)),"",IF(OR('A3'!AX35="M",'A3'!AX64="M"),"M",IF(AND('A3'!AX35='A3'!AX64,OR('A3'!AX35="X",'A3'!AX35="W",'A3'!AX35="Z")),UPPER('A3'!AX35),"")))</f>
        <v/>
      </c>
      <c r="J862" s="214" t="s">
        <v>860</v>
      </c>
      <c r="K862" s="213">
        <f>IF(AND(ISBLANK('A3'!AW93),$L$862&lt;&gt;"Z"),"",'A3'!AW93)</f>
        <v>0</v>
      </c>
      <c r="L862" s="213" t="str">
        <f>IF(ISBLANK('A3'!AX93),"",'A3'!AX93)</f>
        <v/>
      </c>
      <c r="M862" s="133" t="str">
        <f t="shared" si="20"/>
        <v>OK</v>
      </c>
      <c r="N862" s="134"/>
    </row>
    <row r="863" spans="1:14" x14ac:dyDescent="0.25">
      <c r="A863" s="210" t="s">
        <v>796</v>
      </c>
      <c r="B863" s="211" t="s">
        <v>2872</v>
      </c>
      <c r="C863" s="212" t="s">
        <v>168</v>
      </c>
      <c r="D863" s="215" t="s">
        <v>2873</v>
      </c>
      <c r="E863" s="212" t="s">
        <v>860</v>
      </c>
      <c r="F863" s="212" t="s">
        <v>168</v>
      </c>
      <c r="G863" s="215" t="s">
        <v>2874</v>
      </c>
      <c r="H863" s="213">
        <f>IF(OR(AND('A3'!AW36="",'A3'!AX36=""),AND('A3'!AW65="",'A3'!AX65=""),AND('A3'!AX36="X",'A3'!AX65="X"),OR('A3'!AX36="M",'A3'!AX65="M")),"",SUM('A3'!AW36,'A3'!AW65))</f>
        <v>0</v>
      </c>
      <c r="I863" s="213" t="str">
        <f>IF(AND(AND('A3'!AX36="X",'A3'!AX65="X"),SUM('A3'!AW36,'A3'!AW65)=0,ISNUMBER('A3'!AW94)),"",IF(OR('A3'!AX36="M",'A3'!AX65="M"),"M",IF(AND('A3'!AX36='A3'!AX65,OR('A3'!AX36="X",'A3'!AX36="W",'A3'!AX36="Z")),UPPER('A3'!AX36),"")))</f>
        <v/>
      </c>
      <c r="J863" s="214" t="s">
        <v>860</v>
      </c>
      <c r="K863" s="213">
        <f>IF(AND(ISBLANK('A3'!AW94),$L$863&lt;&gt;"Z"),"",'A3'!AW94)</f>
        <v>0</v>
      </c>
      <c r="L863" s="213" t="str">
        <f>IF(ISBLANK('A3'!AX94),"",'A3'!AX94)</f>
        <v/>
      </c>
      <c r="M863" s="133" t="str">
        <f t="shared" si="20"/>
        <v>OK</v>
      </c>
      <c r="N863" s="134"/>
    </row>
    <row r="864" spans="1:14" x14ac:dyDescent="0.25">
      <c r="A864" s="210" t="s">
        <v>796</v>
      </c>
      <c r="B864" s="211" t="s">
        <v>2875</v>
      </c>
      <c r="C864" s="212" t="s">
        <v>168</v>
      </c>
      <c r="D864" s="215" t="s">
        <v>2876</v>
      </c>
      <c r="E864" s="212" t="s">
        <v>860</v>
      </c>
      <c r="F864" s="212" t="s">
        <v>168</v>
      </c>
      <c r="G864" s="215" t="s">
        <v>2877</v>
      </c>
      <c r="H864" s="213">
        <f>IF(OR(AND('A3'!AW37="",'A3'!AX37=""),AND('A3'!AW66="",'A3'!AX66=""),AND('A3'!AX37="X",'A3'!AX66="X"),OR('A3'!AX37="M",'A3'!AX66="M")),"",SUM('A3'!AW37,'A3'!AW66))</f>
        <v>0</v>
      </c>
      <c r="I864" s="213" t="str">
        <f>IF(AND(AND('A3'!AX37="X",'A3'!AX66="X"),SUM('A3'!AW37,'A3'!AW66)=0,ISNUMBER('A3'!AW95)),"",IF(OR('A3'!AX37="M",'A3'!AX66="M"),"M",IF(AND('A3'!AX37='A3'!AX66,OR('A3'!AX37="X",'A3'!AX37="W",'A3'!AX37="Z")),UPPER('A3'!AX37),"")))</f>
        <v/>
      </c>
      <c r="J864" s="214" t="s">
        <v>860</v>
      </c>
      <c r="K864" s="213">
        <f>IF(AND(ISBLANK('A3'!AW95),$L$864&lt;&gt;"Z"),"",'A3'!AW95)</f>
        <v>0</v>
      </c>
      <c r="L864" s="213" t="str">
        <f>IF(ISBLANK('A3'!AX95),"",'A3'!AX95)</f>
        <v/>
      </c>
      <c r="M864" s="133" t="str">
        <f t="shared" si="20"/>
        <v>OK</v>
      </c>
      <c r="N864" s="134"/>
    </row>
    <row r="865" spans="1:14" x14ac:dyDescent="0.25">
      <c r="A865" s="210" t="s">
        <v>796</v>
      </c>
      <c r="B865" s="211" t="s">
        <v>2878</v>
      </c>
      <c r="C865" s="212" t="s">
        <v>168</v>
      </c>
      <c r="D865" s="215" t="s">
        <v>2879</v>
      </c>
      <c r="E865" s="212" t="s">
        <v>860</v>
      </c>
      <c r="F865" s="212" t="s">
        <v>168</v>
      </c>
      <c r="G865" s="215" t="s">
        <v>2880</v>
      </c>
      <c r="H865" s="213">
        <f>IF(OR(AND('A3'!AW38="",'A3'!AX38=""),AND('A3'!AW67="",'A3'!AX67=""),AND('A3'!AX38="X",'A3'!AX67="X"),OR('A3'!AX38="M",'A3'!AX67="M")),"",SUM('A3'!AW38,'A3'!AW67))</f>
        <v>0</v>
      </c>
      <c r="I865" s="213" t="str">
        <f>IF(AND(AND('A3'!AX38="X",'A3'!AX67="X"),SUM('A3'!AW38,'A3'!AW67)=0,ISNUMBER('A3'!AW96)),"",IF(OR('A3'!AX38="M",'A3'!AX67="M"),"M",IF(AND('A3'!AX38='A3'!AX67,OR('A3'!AX38="X",'A3'!AX38="W",'A3'!AX38="Z")),UPPER('A3'!AX38),"")))</f>
        <v/>
      </c>
      <c r="J865" s="214" t="s">
        <v>860</v>
      </c>
      <c r="K865" s="213">
        <f>IF(AND(ISBLANK('A3'!AW96),$L$865&lt;&gt;"Z"),"",'A3'!AW96)</f>
        <v>0</v>
      </c>
      <c r="L865" s="213" t="str">
        <f>IF(ISBLANK('A3'!AX96),"",'A3'!AX96)</f>
        <v/>
      </c>
      <c r="M865" s="133" t="str">
        <f t="shared" si="20"/>
        <v>OK</v>
      </c>
      <c r="N865" s="134"/>
    </row>
    <row r="866" spans="1:14" x14ac:dyDescent="0.25">
      <c r="A866" s="210" t="s">
        <v>796</v>
      </c>
      <c r="B866" s="211" t="s">
        <v>2881</v>
      </c>
      <c r="C866" s="212" t="s">
        <v>168</v>
      </c>
      <c r="D866" s="215" t="s">
        <v>2882</v>
      </c>
      <c r="E866" s="212" t="s">
        <v>860</v>
      </c>
      <c r="F866" s="212" t="s">
        <v>168</v>
      </c>
      <c r="G866" s="215" t="s">
        <v>2883</v>
      </c>
      <c r="H866" s="213">
        <f>IF(OR(AND('A3'!AW39="",'A3'!AX39=""),AND('A3'!AW68="",'A3'!AX68=""),AND('A3'!AX39="X",'A3'!AX68="X"),OR('A3'!AX39="M",'A3'!AX68="M")),"",SUM('A3'!AW39,'A3'!AW68))</f>
        <v>0</v>
      </c>
      <c r="I866" s="213" t="str">
        <f>IF(AND(AND('A3'!AX39="X",'A3'!AX68="X"),SUM('A3'!AW39,'A3'!AW68)=0,ISNUMBER('A3'!AW97)),"",IF(OR('A3'!AX39="M",'A3'!AX68="M"),"M",IF(AND('A3'!AX39='A3'!AX68,OR('A3'!AX39="X",'A3'!AX39="W",'A3'!AX39="Z")),UPPER('A3'!AX39),"")))</f>
        <v/>
      </c>
      <c r="J866" s="214" t="s">
        <v>860</v>
      </c>
      <c r="K866" s="213">
        <f>IF(AND(ISBLANK('A3'!AW97),$L$866&lt;&gt;"Z"),"",'A3'!AW97)</f>
        <v>0</v>
      </c>
      <c r="L866" s="213" t="str">
        <f>IF(ISBLANK('A3'!AX97),"",'A3'!AX97)</f>
        <v/>
      </c>
      <c r="M866" s="133" t="str">
        <f t="shared" si="20"/>
        <v>OK</v>
      </c>
      <c r="N866" s="134"/>
    </row>
    <row r="867" spans="1:14" x14ac:dyDescent="0.25">
      <c r="A867" s="210" t="s">
        <v>796</v>
      </c>
      <c r="B867" s="211" t="s">
        <v>2884</v>
      </c>
      <c r="C867" s="212" t="s">
        <v>168</v>
      </c>
      <c r="D867" s="215" t="s">
        <v>2885</v>
      </c>
      <c r="E867" s="212" t="s">
        <v>860</v>
      </c>
      <c r="F867" s="212" t="s">
        <v>168</v>
      </c>
      <c r="G867" s="215" t="s">
        <v>2886</v>
      </c>
      <c r="H867" s="213">
        <f>IF(OR(AND('A3'!AW40="",'A3'!AX40=""),AND('A3'!AW69="",'A3'!AX69=""),AND('A3'!AX40="X",'A3'!AX69="X"),OR('A3'!AX40="M",'A3'!AX69="M")),"",SUM('A3'!AW40,'A3'!AW69))</f>
        <v>0</v>
      </c>
      <c r="I867" s="213" t="str">
        <f>IF(AND(AND('A3'!AX40="X",'A3'!AX69="X"),SUM('A3'!AW40,'A3'!AW69)=0,ISNUMBER('A3'!AW98)),"",IF(OR('A3'!AX40="M",'A3'!AX69="M"),"M",IF(AND('A3'!AX40='A3'!AX69,OR('A3'!AX40="X",'A3'!AX40="W",'A3'!AX40="Z")),UPPER('A3'!AX40),"")))</f>
        <v/>
      </c>
      <c r="J867" s="214" t="s">
        <v>860</v>
      </c>
      <c r="K867" s="213">
        <f>IF(AND(ISBLANK('A3'!AW98),$L$867&lt;&gt;"Z"),"",'A3'!AW98)</f>
        <v>0</v>
      </c>
      <c r="L867" s="213" t="str">
        <f>IF(ISBLANK('A3'!AX98),"",'A3'!AX98)</f>
        <v/>
      </c>
      <c r="M867" s="133" t="str">
        <f t="shared" si="20"/>
        <v>OK</v>
      </c>
      <c r="N867" s="134"/>
    </row>
    <row r="868" spans="1:14" x14ac:dyDescent="0.25">
      <c r="A868" s="210" t="s">
        <v>796</v>
      </c>
      <c r="B868" s="211" t="s">
        <v>2887</v>
      </c>
      <c r="C868" s="212" t="s">
        <v>168</v>
      </c>
      <c r="D868" s="215" t="s">
        <v>2888</v>
      </c>
      <c r="E868" s="212" t="s">
        <v>860</v>
      </c>
      <c r="F868" s="212" t="s">
        <v>168</v>
      </c>
      <c r="G868" s="215" t="s">
        <v>811</v>
      </c>
      <c r="H868" s="213">
        <f>IF(OR(AND('A3'!AW41="",'A3'!AX41=""),AND('A3'!AW70="",'A3'!AX70=""),AND('A3'!AX41="X",'A3'!AX70="X"),OR('A3'!AX41="M",'A3'!AX70="M")),"",SUM('A3'!AW41,'A3'!AW70))</f>
        <v>0</v>
      </c>
      <c r="I868" s="213" t="str">
        <f>IF(AND(AND('A3'!AX41="X",'A3'!AX70="X"),SUM('A3'!AW41,'A3'!AW70)=0,ISNUMBER('A3'!AW99)),"",IF(OR('A3'!AX41="M",'A3'!AX70="M"),"M",IF(AND('A3'!AX41='A3'!AX70,OR('A3'!AX41="X",'A3'!AX41="W",'A3'!AX41="Z")),UPPER('A3'!AX41),"")))</f>
        <v/>
      </c>
      <c r="J868" s="214" t="s">
        <v>860</v>
      </c>
      <c r="K868" s="213">
        <f>IF(AND(ISBLANK('A3'!AW99),$L$868&lt;&gt;"Z"),"",'A3'!AW99)</f>
        <v>0</v>
      </c>
      <c r="L868" s="213" t="str">
        <f>IF(ISBLANK('A3'!AX99),"",'A3'!AX99)</f>
        <v/>
      </c>
      <c r="M868" s="133" t="str">
        <f t="shared" si="20"/>
        <v>OK</v>
      </c>
      <c r="N868" s="134"/>
    </row>
    <row r="869" spans="1:14" x14ac:dyDescent="0.25">
      <c r="A869" s="210" t="s">
        <v>796</v>
      </c>
      <c r="B869" s="211" t="s">
        <v>2889</v>
      </c>
      <c r="C869" s="212" t="s">
        <v>168</v>
      </c>
      <c r="D869" s="215" t="s">
        <v>2890</v>
      </c>
      <c r="E869" s="212" t="s">
        <v>860</v>
      </c>
      <c r="F869" s="212" t="s">
        <v>168</v>
      </c>
      <c r="G869" s="215" t="s">
        <v>859</v>
      </c>
      <c r="H869" s="213">
        <f>IF(OR(SUMPRODUCT(--('A3'!AZ14:'A3'!AZ40=""),--('A3'!BA14:'A3'!BA40=""))&gt;0,COUNTIF('A3'!BA14:'A3'!BA40,"M")&gt;0,COUNTIF('A3'!BA14:'A3'!BA40,"X")=27),"",SUM('A3'!AZ14:'A3'!AZ40))</f>
        <v>0</v>
      </c>
      <c r="I869" s="213" t="str">
        <f>IF(AND(COUNTIF('A3'!BA14:'A3'!BA40,"X")=27,SUM('A3'!AZ14:'A3'!AZ40)=0,ISNUMBER('A3'!AZ41)),"",IF(COUNTIF('A3'!BA14:'A3'!BA40,"M")&gt;0,"M",IF(AND(COUNTIF('A3'!BA14:'A3'!BA40,'A3'!BA14)=27,OR('A3'!BA14="X",'A3'!BA14="W",'A3'!BA14="Z")),UPPER('A3'!BA14),"")))</f>
        <v/>
      </c>
      <c r="J869" s="214" t="s">
        <v>860</v>
      </c>
      <c r="K869" s="213">
        <f>IF(AND(ISBLANK('A3'!AZ41),$L$869&lt;&gt;"Z"),"",'A3'!AZ41)</f>
        <v>0</v>
      </c>
      <c r="L869" s="213" t="str">
        <f>IF(ISBLANK('A3'!BA41),"",'A3'!BA41)</f>
        <v/>
      </c>
      <c r="M869" s="133" t="str">
        <f t="shared" si="20"/>
        <v>OK</v>
      </c>
      <c r="N869" s="134"/>
    </row>
    <row r="870" spans="1:14" x14ac:dyDescent="0.25">
      <c r="A870" s="210" t="s">
        <v>796</v>
      </c>
      <c r="B870" s="211" t="s">
        <v>2891</v>
      </c>
      <c r="C870" s="212" t="s">
        <v>168</v>
      </c>
      <c r="D870" s="215" t="s">
        <v>2892</v>
      </c>
      <c r="E870" s="212" t="s">
        <v>860</v>
      </c>
      <c r="F870" s="212" t="s">
        <v>168</v>
      </c>
      <c r="G870" s="215" t="s">
        <v>838</v>
      </c>
      <c r="H870" s="213">
        <f>IF(OR(SUMPRODUCT(--('A3'!AZ43:'A3'!AZ69=""),--('A3'!BA43:'A3'!BA69=""))&gt;0,COUNTIF('A3'!BA43:'A3'!BA69,"M")&gt;0,COUNTIF('A3'!BA43:'A3'!BA69,"X")=27),"",SUM('A3'!AZ43:'A3'!AZ69))</f>
        <v>0</v>
      </c>
      <c r="I870" s="213" t="str">
        <f>IF(AND(COUNTIF('A3'!BA43:'A3'!BA69,"X")=27,SUM('A3'!AZ43:'A3'!AZ69)=0,ISNUMBER('A3'!AZ70)),"",IF(COUNTIF('A3'!BA43:'A3'!BA69,"M")&gt;0,"M",IF(AND(COUNTIF('A3'!BA43:'A3'!BA69,'A3'!BA43)=27,OR('A3'!BA43="X",'A3'!BA43="W",'A3'!BA43="Z")),UPPER('A3'!BA43),"")))</f>
        <v/>
      </c>
      <c r="J870" s="214" t="s">
        <v>860</v>
      </c>
      <c r="K870" s="213">
        <f>IF(AND(ISBLANK('A3'!AZ70),$L$870&lt;&gt;"Z"),"",'A3'!AZ70)</f>
        <v>0</v>
      </c>
      <c r="L870" s="213" t="str">
        <f>IF(ISBLANK('A3'!BA70),"",'A3'!BA70)</f>
        <v/>
      </c>
      <c r="M870" s="133" t="str">
        <f t="shared" si="20"/>
        <v>OK</v>
      </c>
      <c r="N870" s="134"/>
    </row>
    <row r="871" spans="1:14" x14ac:dyDescent="0.25">
      <c r="A871" s="210" t="s">
        <v>796</v>
      </c>
      <c r="B871" s="211" t="s">
        <v>2893</v>
      </c>
      <c r="C871" s="212" t="s">
        <v>168</v>
      </c>
      <c r="D871" s="215" t="s">
        <v>2894</v>
      </c>
      <c r="E871" s="212" t="s">
        <v>860</v>
      </c>
      <c r="F871" s="212" t="s">
        <v>168</v>
      </c>
      <c r="G871" s="215" t="s">
        <v>2895</v>
      </c>
      <c r="H871" s="213">
        <f>IF(OR(AND('A3'!AZ14="",'A3'!BA14=""),AND('A3'!AZ43="",'A3'!BA43=""),AND('A3'!BA14="X",'A3'!BA43="X"),OR('A3'!BA14="M",'A3'!BA43="M")),"",SUM('A3'!AZ14,'A3'!AZ43))</f>
        <v>0</v>
      </c>
      <c r="I871" s="213" t="str">
        <f>IF(AND(AND('A3'!BA14="X",'A3'!BA43="X"),SUM('A3'!AZ14,'A3'!AZ43)=0,ISNUMBER('A3'!AZ72)),"",IF(OR('A3'!BA14="M",'A3'!BA43="M"),"M",IF(AND('A3'!BA14='A3'!BA43,OR('A3'!BA14="X",'A3'!BA14="W",'A3'!BA14="Z")),UPPER('A3'!BA14),"")))</f>
        <v/>
      </c>
      <c r="J871" s="214" t="s">
        <v>860</v>
      </c>
      <c r="K871" s="213">
        <f>IF(AND(ISBLANK('A3'!AZ72),$L$871&lt;&gt;"Z"),"",'A3'!AZ72)</f>
        <v>0</v>
      </c>
      <c r="L871" s="213" t="str">
        <f>IF(ISBLANK('A3'!BA72),"",'A3'!BA72)</f>
        <v/>
      </c>
      <c r="M871" s="133" t="str">
        <f t="shared" si="20"/>
        <v>OK</v>
      </c>
      <c r="N871" s="134"/>
    </row>
    <row r="872" spans="1:14" x14ac:dyDescent="0.25">
      <c r="A872" s="210" t="s">
        <v>796</v>
      </c>
      <c r="B872" s="211" t="s">
        <v>2896</v>
      </c>
      <c r="C872" s="212" t="s">
        <v>168</v>
      </c>
      <c r="D872" s="215" t="s">
        <v>2897</v>
      </c>
      <c r="E872" s="212" t="s">
        <v>860</v>
      </c>
      <c r="F872" s="212" t="s">
        <v>168</v>
      </c>
      <c r="G872" s="215" t="s">
        <v>2898</v>
      </c>
      <c r="H872" s="213">
        <f>IF(OR(AND('A3'!AZ15="",'A3'!BA15=""),AND('A3'!AZ44="",'A3'!BA44=""),AND('A3'!BA15="X",'A3'!BA44="X"),OR('A3'!BA15="M",'A3'!BA44="M")),"",SUM('A3'!AZ15,'A3'!AZ44))</f>
        <v>0</v>
      </c>
      <c r="I872" s="213" t="str">
        <f>IF(AND(AND('A3'!BA15="X",'A3'!BA44="X"),SUM('A3'!AZ15,'A3'!AZ44)=0,ISNUMBER('A3'!AZ73)),"",IF(OR('A3'!BA15="M",'A3'!BA44="M"),"M",IF(AND('A3'!BA15='A3'!BA44,OR('A3'!BA15="X",'A3'!BA15="W",'A3'!BA15="Z")),UPPER('A3'!BA15),"")))</f>
        <v/>
      </c>
      <c r="J872" s="214" t="s">
        <v>860</v>
      </c>
      <c r="K872" s="213">
        <f>IF(AND(ISBLANK('A3'!AZ73),$L$872&lt;&gt;"Z"),"",'A3'!AZ73)</f>
        <v>0</v>
      </c>
      <c r="L872" s="213" t="str">
        <f>IF(ISBLANK('A3'!BA73),"",'A3'!BA73)</f>
        <v/>
      </c>
      <c r="M872" s="133" t="str">
        <f t="shared" si="20"/>
        <v>OK</v>
      </c>
      <c r="N872" s="134"/>
    </row>
    <row r="873" spans="1:14" x14ac:dyDescent="0.25">
      <c r="A873" s="210" t="s">
        <v>796</v>
      </c>
      <c r="B873" s="211" t="s">
        <v>2899</v>
      </c>
      <c r="C873" s="212" t="s">
        <v>168</v>
      </c>
      <c r="D873" s="215" t="s">
        <v>2900</v>
      </c>
      <c r="E873" s="212" t="s">
        <v>860</v>
      </c>
      <c r="F873" s="212" t="s">
        <v>168</v>
      </c>
      <c r="G873" s="215" t="s">
        <v>2901</v>
      </c>
      <c r="H873" s="213">
        <f>IF(OR(AND('A3'!AZ16="",'A3'!BA16=""),AND('A3'!AZ45="",'A3'!BA45=""),AND('A3'!BA16="X",'A3'!BA45="X"),OR('A3'!BA16="M",'A3'!BA45="M")),"",SUM('A3'!AZ16,'A3'!AZ45))</f>
        <v>0</v>
      </c>
      <c r="I873" s="213" t="str">
        <f>IF(AND(AND('A3'!BA16="X",'A3'!BA45="X"),SUM('A3'!AZ16,'A3'!AZ45)=0,ISNUMBER('A3'!AZ74)),"",IF(OR('A3'!BA16="M",'A3'!BA45="M"),"M",IF(AND('A3'!BA16='A3'!BA45,OR('A3'!BA16="X",'A3'!BA16="W",'A3'!BA16="Z")),UPPER('A3'!BA16),"")))</f>
        <v/>
      </c>
      <c r="J873" s="214" t="s">
        <v>860</v>
      </c>
      <c r="K873" s="213">
        <f>IF(AND(ISBLANK('A3'!AZ74),$L$873&lt;&gt;"Z"),"",'A3'!AZ74)</f>
        <v>0</v>
      </c>
      <c r="L873" s="213" t="str">
        <f>IF(ISBLANK('A3'!BA74),"",'A3'!BA74)</f>
        <v/>
      </c>
      <c r="M873" s="133" t="str">
        <f t="shared" si="20"/>
        <v>OK</v>
      </c>
      <c r="N873" s="134"/>
    </row>
    <row r="874" spans="1:14" x14ac:dyDescent="0.25">
      <c r="A874" s="210" t="s">
        <v>796</v>
      </c>
      <c r="B874" s="211" t="s">
        <v>2902</v>
      </c>
      <c r="C874" s="212" t="s">
        <v>168</v>
      </c>
      <c r="D874" s="215" t="s">
        <v>2903</v>
      </c>
      <c r="E874" s="212" t="s">
        <v>860</v>
      </c>
      <c r="F874" s="212" t="s">
        <v>168</v>
      </c>
      <c r="G874" s="215" t="s">
        <v>2904</v>
      </c>
      <c r="H874" s="213">
        <f>IF(OR(AND('A3'!AZ17="",'A3'!BA17=""),AND('A3'!AZ46="",'A3'!BA46=""),AND('A3'!BA17="X",'A3'!BA46="X"),OR('A3'!BA17="M",'A3'!BA46="M")),"",SUM('A3'!AZ17,'A3'!AZ46))</f>
        <v>0</v>
      </c>
      <c r="I874" s="213" t="str">
        <f>IF(AND(AND('A3'!BA17="X",'A3'!BA46="X"),SUM('A3'!AZ17,'A3'!AZ46)=0,ISNUMBER('A3'!AZ75)),"",IF(OR('A3'!BA17="M",'A3'!BA46="M"),"M",IF(AND('A3'!BA17='A3'!BA46,OR('A3'!BA17="X",'A3'!BA17="W",'A3'!BA17="Z")),UPPER('A3'!BA17),"")))</f>
        <v/>
      </c>
      <c r="J874" s="214" t="s">
        <v>860</v>
      </c>
      <c r="K874" s="213">
        <f>IF(AND(ISBLANK('A3'!AZ75),$L$874&lt;&gt;"Z"),"",'A3'!AZ75)</f>
        <v>0</v>
      </c>
      <c r="L874" s="213" t="str">
        <f>IF(ISBLANK('A3'!BA75),"",'A3'!BA75)</f>
        <v/>
      </c>
      <c r="M874" s="133" t="str">
        <f t="shared" si="20"/>
        <v>OK</v>
      </c>
      <c r="N874" s="134"/>
    </row>
    <row r="875" spans="1:14" x14ac:dyDescent="0.25">
      <c r="A875" s="210" t="s">
        <v>796</v>
      </c>
      <c r="B875" s="211" t="s">
        <v>2905</v>
      </c>
      <c r="C875" s="212" t="s">
        <v>168</v>
      </c>
      <c r="D875" s="215" t="s">
        <v>2906</v>
      </c>
      <c r="E875" s="212" t="s">
        <v>860</v>
      </c>
      <c r="F875" s="212" t="s">
        <v>168</v>
      </c>
      <c r="G875" s="215" t="s">
        <v>2907</v>
      </c>
      <c r="H875" s="213">
        <f>IF(OR(AND('A3'!AZ18="",'A3'!BA18=""),AND('A3'!AZ47="",'A3'!BA47=""),AND('A3'!BA18="X",'A3'!BA47="X"),OR('A3'!BA18="M",'A3'!BA47="M")),"",SUM('A3'!AZ18,'A3'!AZ47))</f>
        <v>0</v>
      </c>
      <c r="I875" s="213" t="str">
        <f>IF(AND(AND('A3'!BA18="X",'A3'!BA47="X"),SUM('A3'!AZ18,'A3'!AZ47)=0,ISNUMBER('A3'!AZ76)),"",IF(OR('A3'!BA18="M",'A3'!BA47="M"),"M",IF(AND('A3'!BA18='A3'!BA47,OR('A3'!BA18="X",'A3'!BA18="W",'A3'!BA18="Z")),UPPER('A3'!BA18),"")))</f>
        <v/>
      </c>
      <c r="J875" s="214" t="s">
        <v>860</v>
      </c>
      <c r="K875" s="213">
        <f>IF(AND(ISBLANK('A3'!AZ76),$L$875&lt;&gt;"Z"),"",'A3'!AZ76)</f>
        <v>0</v>
      </c>
      <c r="L875" s="213" t="str">
        <f>IF(ISBLANK('A3'!BA76),"",'A3'!BA76)</f>
        <v/>
      </c>
      <c r="M875" s="133" t="str">
        <f t="shared" si="20"/>
        <v>OK</v>
      </c>
      <c r="N875" s="134"/>
    </row>
    <row r="876" spans="1:14" x14ac:dyDescent="0.25">
      <c r="A876" s="210" t="s">
        <v>796</v>
      </c>
      <c r="B876" s="211" t="s">
        <v>2908</v>
      </c>
      <c r="C876" s="212" t="s">
        <v>168</v>
      </c>
      <c r="D876" s="215" t="s">
        <v>2909</v>
      </c>
      <c r="E876" s="212" t="s">
        <v>860</v>
      </c>
      <c r="F876" s="212" t="s">
        <v>168</v>
      </c>
      <c r="G876" s="215" t="s">
        <v>2910</v>
      </c>
      <c r="H876" s="213">
        <f>IF(OR(AND('A3'!AZ19="",'A3'!BA19=""),AND('A3'!AZ48="",'A3'!BA48=""),AND('A3'!BA19="X",'A3'!BA48="X"),OR('A3'!BA19="M",'A3'!BA48="M")),"",SUM('A3'!AZ19,'A3'!AZ48))</f>
        <v>0</v>
      </c>
      <c r="I876" s="213" t="str">
        <f>IF(AND(AND('A3'!BA19="X",'A3'!BA48="X"),SUM('A3'!AZ19,'A3'!AZ48)=0,ISNUMBER('A3'!AZ77)),"",IF(OR('A3'!BA19="M",'A3'!BA48="M"),"M",IF(AND('A3'!BA19='A3'!BA48,OR('A3'!BA19="X",'A3'!BA19="W",'A3'!BA19="Z")),UPPER('A3'!BA19),"")))</f>
        <v/>
      </c>
      <c r="J876" s="214" t="s">
        <v>860</v>
      </c>
      <c r="K876" s="213">
        <f>IF(AND(ISBLANK('A3'!AZ77),$L$876&lt;&gt;"Z"),"",'A3'!AZ77)</f>
        <v>0</v>
      </c>
      <c r="L876" s="213" t="str">
        <f>IF(ISBLANK('A3'!BA77),"",'A3'!BA77)</f>
        <v/>
      </c>
      <c r="M876" s="133" t="str">
        <f t="shared" si="20"/>
        <v>OK</v>
      </c>
      <c r="N876" s="134"/>
    </row>
    <row r="877" spans="1:14" x14ac:dyDescent="0.25">
      <c r="A877" s="210" t="s">
        <v>796</v>
      </c>
      <c r="B877" s="211" t="s">
        <v>2911</v>
      </c>
      <c r="C877" s="212" t="s">
        <v>168</v>
      </c>
      <c r="D877" s="215" t="s">
        <v>2912</v>
      </c>
      <c r="E877" s="212" t="s">
        <v>860</v>
      </c>
      <c r="F877" s="212" t="s">
        <v>168</v>
      </c>
      <c r="G877" s="215" t="s">
        <v>2913</v>
      </c>
      <c r="H877" s="213">
        <f>IF(OR(AND('A3'!AZ20="",'A3'!BA20=""),AND('A3'!AZ49="",'A3'!BA49=""),AND('A3'!BA20="X",'A3'!BA49="X"),OR('A3'!BA20="M",'A3'!BA49="M")),"",SUM('A3'!AZ20,'A3'!AZ49))</f>
        <v>0</v>
      </c>
      <c r="I877" s="213" t="str">
        <f>IF(AND(AND('A3'!BA20="X",'A3'!BA49="X"),SUM('A3'!AZ20,'A3'!AZ49)=0,ISNUMBER('A3'!AZ78)),"",IF(OR('A3'!BA20="M",'A3'!BA49="M"),"M",IF(AND('A3'!BA20='A3'!BA49,OR('A3'!BA20="X",'A3'!BA20="W",'A3'!BA20="Z")),UPPER('A3'!BA20),"")))</f>
        <v/>
      </c>
      <c r="J877" s="214" t="s">
        <v>860</v>
      </c>
      <c r="K877" s="213">
        <f>IF(AND(ISBLANK('A3'!AZ78),$L$877&lt;&gt;"Z"),"",'A3'!AZ78)</f>
        <v>0</v>
      </c>
      <c r="L877" s="213" t="str">
        <f>IF(ISBLANK('A3'!BA78),"",'A3'!BA78)</f>
        <v/>
      </c>
      <c r="M877" s="133" t="str">
        <f t="shared" si="20"/>
        <v>OK</v>
      </c>
      <c r="N877" s="134"/>
    </row>
    <row r="878" spans="1:14" x14ac:dyDescent="0.25">
      <c r="A878" s="210" t="s">
        <v>796</v>
      </c>
      <c r="B878" s="211" t="s">
        <v>2914</v>
      </c>
      <c r="C878" s="212" t="s">
        <v>168</v>
      </c>
      <c r="D878" s="215" t="s">
        <v>2915</v>
      </c>
      <c r="E878" s="212" t="s">
        <v>860</v>
      </c>
      <c r="F878" s="212" t="s">
        <v>168</v>
      </c>
      <c r="G878" s="215" t="s">
        <v>2916</v>
      </c>
      <c r="H878" s="213">
        <f>IF(OR(AND('A3'!AZ21="",'A3'!BA21=""),AND('A3'!AZ50="",'A3'!BA50=""),AND('A3'!BA21="X",'A3'!BA50="X"),OR('A3'!BA21="M",'A3'!BA50="M")),"",SUM('A3'!AZ21,'A3'!AZ50))</f>
        <v>0</v>
      </c>
      <c r="I878" s="213" t="str">
        <f>IF(AND(AND('A3'!BA21="X",'A3'!BA50="X"),SUM('A3'!AZ21,'A3'!AZ50)=0,ISNUMBER('A3'!AZ79)),"",IF(OR('A3'!BA21="M",'A3'!BA50="M"),"M",IF(AND('A3'!BA21='A3'!BA50,OR('A3'!BA21="X",'A3'!BA21="W",'A3'!BA21="Z")),UPPER('A3'!BA21),"")))</f>
        <v/>
      </c>
      <c r="J878" s="214" t="s">
        <v>860</v>
      </c>
      <c r="K878" s="213">
        <f>IF(AND(ISBLANK('A3'!AZ79),$L$878&lt;&gt;"Z"),"",'A3'!AZ79)</f>
        <v>0</v>
      </c>
      <c r="L878" s="213" t="str">
        <f>IF(ISBLANK('A3'!BA79),"",'A3'!BA79)</f>
        <v/>
      </c>
      <c r="M878" s="133" t="str">
        <f t="shared" si="20"/>
        <v>OK</v>
      </c>
      <c r="N878" s="134"/>
    </row>
    <row r="879" spans="1:14" x14ac:dyDescent="0.25">
      <c r="A879" s="210" t="s">
        <v>796</v>
      </c>
      <c r="B879" s="211" t="s">
        <v>2917</v>
      </c>
      <c r="C879" s="212" t="s">
        <v>168</v>
      </c>
      <c r="D879" s="215" t="s">
        <v>2918</v>
      </c>
      <c r="E879" s="212" t="s">
        <v>860</v>
      </c>
      <c r="F879" s="212" t="s">
        <v>168</v>
      </c>
      <c r="G879" s="215" t="s">
        <v>2919</v>
      </c>
      <c r="H879" s="213">
        <f>IF(OR(AND('A3'!AZ22="",'A3'!BA22=""),AND('A3'!AZ51="",'A3'!BA51=""),AND('A3'!BA22="X",'A3'!BA51="X"),OR('A3'!BA22="M",'A3'!BA51="M")),"",SUM('A3'!AZ22,'A3'!AZ51))</f>
        <v>0</v>
      </c>
      <c r="I879" s="213" t="str">
        <f>IF(AND(AND('A3'!BA22="X",'A3'!BA51="X"),SUM('A3'!AZ22,'A3'!AZ51)=0,ISNUMBER('A3'!AZ80)),"",IF(OR('A3'!BA22="M",'A3'!BA51="M"),"M",IF(AND('A3'!BA22='A3'!BA51,OR('A3'!BA22="X",'A3'!BA22="W",'A3'!BA22="Z")),UPPER('A3'!BA22),"")))</f>
        <v/>
      </c>
      <c r="J879" s="214" t="s">
        <v>860</v>
      </c>
      <c r="K879" s="213">
        <f>IF(AND(ISBLANK('A3'!AZ80),$L$879&lt;&gt;"Z"),"",'A3'!AZ80)</f>
        <v>0</v>
      </c>
      <c r="L879" s="213" t="str">
        <f>IF(ISBLANK('A3'!BA80),"",'A3'!BA80)</f>
        <v/>
      </c>
      <c r="M879" s="133" t="str">
        <f t="shared" si="20"/>
        <v>OK</v>
      </c>
      <c r="N879" s="134"/>
    </row>
    <row r="880" spans="1:14" x14ac:dyDescent="0.25">
      <c r="A880" s="210" t="s">
        <v>796</v>
      </c>
      <c r="B880" s="211" t="s">
        <v>2920</v>
      </c>
      <c r="C880" s="212" t="s">
        <v>168</v>
      </c>
      <c r="D880" s="215" t="s">
        <v>2921</v>
      </c>
      <c r="E880" s="212" t="s">
        <v>860</v>
      </c>
      <c r="F880" s="212" t="s">
        <v>168</v>
      </c>
      <c r="G880" s="215" t="s">
        <v>2922</v>
      </c>
      <c r="H880" s="213">
        <f>IF(OR(AND('A3'!AZ23="",'A3'!BA23=""),AND('A3'!AZ52="",'A3'!BA52=""),AND('A3'!BA23="X",'A3'!BA52="X"),OR('A3'!BA23="M",'A3'!BA52="M")),"",SUM('A3'!AZ23,'A3'!AZ52))</f>
        <v>0</v>
      </c>
      <c r="I880" s="213" t="str">
        <f>IF(AND(AND('A3'!BA23="X",'A3'!BA52="X"),SUM('A3'!AZ23,'A3'!AZ52)=0,ISNUMBER('A3'!AZ81)),"",IF(OR('A3'!BA23="M",'A3'!BA52="M"),"M",IF(AND('A3'!BA23='A3'!BA52,OR('A3'!BA23="X",'A3'!BA23="W",'A3'!BA23="Z")),UPPER('A3'!BA23),"")))</f>
        <v/>
      </c>
      <c r="J880" s="214" t="s">
        <v>860</v>
      </c>
      <c r="K880" s="213">
        <f>IF(AND(ISBLANK('A3'!AZ81),$L$880&lt;&gt;"Z"),"",'A3'!AZ81)</f>
        <v>0</v>
      </c>
      <c r="L880" s="213" t="str">
        <f>IF(ISBLANK('A3'!BA81),"",'A3'!BA81)</f>
        <v/>
      </c>
      <c r="M880" s="133" t="str">
        <f t="shared" si="20"/>
        <v>OK</v>
      </c>
      <c r="N880" s="134"/>
    </row>
    <row r="881" spans="1:14" x14ac:dyDescent="0.25">
      <c r="A881" s="210" t="s">
        <v>796</v>
      </c>
      <c r="B881" s="211" t="s">
        <v>2923</v>
      </c>
      <c r="C881" s="212" t="s">
        <v>168</v>
      </c>
      <c r="D881" s="215" t="s">
        <v>2924</v>
      </c>
      <c r="E881" s="212" t="s">
        <v>860</v>
      </c>
      <c r="F881" s="212" t="s">
        <v>168</v>
      </c>
      <c r="G881" s="215" t="s">
        <v>2925</v>
      </c>
      <c r="H881" s="213">
        <f>IF(OR(AND('A3'!AZ24="",'A3'!BA24=""),AND('A3'!AZ53="",'A3'!BA53=""),AND('A3'!BA24="X",'A3'!BA53="X"),OR('A3'!BA24="M",'A3'!BA53="M")),"",SUM('A3'!AZ24,'A3'!AZ53))</f>
        <v>0</v>
      </c>
      <c r="I881" s="213" t="str">
        <f>IF(AND(AND('A3'!BA24="X",'A3'!BA53="X"),SUM('A3'!AZ24,'A3'!AZ53)=0,ISNUMBER('A3'!AZ82)),"",IF(OR('A3'!BA24="M",'A3'!BA53="M"),"M",IF(AND('A3'!BA24='A3'!BA53,OR('A3'!BA24="X",'A3'!BA24="W",'A3'!BA24="Z")),UPPER('A3'!BA24),"")))</f>
        <v/>
      </c>
      <c r="J881" s="214" t="s">
        <v>860</v>
      </c>
      <c r="K881" s="213">
        <f>IF(AND(ISBLANK('A3'!AZ82),$L$881&lt;&gt;"Z"),"",'A3'!AZ82)</f>
        <v>0</v>
      </c>
      <c r="L881" s="213" t="str">
        <f>IF(ISBLANK('A3'!BA82),"",'A3'!BA82)</f>
        <v/>
      </c>
      <c r="M881" s="133" t="str">
        <f t="shared" si="20"/>
        <v>OK</v>
      </c>
      <c r="N881" s="134"/>
    </row>
    <row r="882" spans="1:14" x14ac:dyDescent="0.25">
      <c r="A882" s="210" t="s">
        <v>796</v>
      </c>
      <c r="B882" s="211" t="s">
        <v>2926</v>
      </c>
      <c r="C882" s="212" t="s">
        <v>168</v>
      </c>
      <c r="D882" s="215" t="s">
        <v>2927</v>
      </c>
      <c r="E882" s="212" t="s">
        <v>860</v>
      </c>
      <c r="F882" s="212" t="s">
        <v>168</v>
      </c>
      <c r="G882" s="215" t="s">
        <v>2928</v>
      </c>
      <c r="H882" s="213">
        <f>IF(OR(AND('A3'!AZ25="",'A3'!BA25=""),AND('A3'!AZ54="",'A3'!BA54=""),AND('A3'!BA25="X",'A3'!BA54="X"),OR('A3'!BA25="M",'A3'!BA54="M")),"",SUM('A3'!AZ25,'A3'!AZ54))</f>
        <v>0</v>
      </c>
      <c r="I882" s="213" t="str">
        <f>IF(AND(AND('A3'!BA25="X",'A3'!BA54="X"),SUM('A3'!AZ25,'A3'!AZ54)=0,ISNUMBER('A3'!AZ83)),"",IF(OR('A3'!BA25="M",'A3'!BA54="M"),"M",IF(AND('A3'!BA25='A3'!BA54,OR('A3'!BA25="X",'A3'!BA25="W",'A3'!BA25="Z")),UPPER('A3'!BA25),"")))</f>
        <v/>
      </c>
      <c r="J882" s="214" t="s">
        <v>860</v>
      </c>
      <c r="K882" s="213">
        <f>IF(AND(ISBLANK('A3'!AZ83),$L$882&lt;&gt;"Z"),"",'A3'!AZ83)</f>
        <v>0</v>
      </c>
      <c r="L882" s="213" t="str">
        <f>IF(ISBLANK('A3'!BA83),"",'A3'!BA83)</f>
        <v/>
      </c>
      <c r="M882" s="133" t="str">
        <f t="shared" si="20"/>
        <v>OK</v>
      </c>
      <c r="N882" s="134"/>
    </row>
    <row r="883" spans="1:14" x14ac:dyDescent="0.25">
      <c r="A883" s="210" t="s">
        <v>796</v>
      </c>
      <c r="B883" s="211" t="s">
        <v>2929</v>
      </c>
      <c r="C883" s="212" t="s">
        <v>168</v>
      </c>
      <c r="D883" s="215" t="s">
        <v>2930</v>
      </c>
      <c r="E883" s="212" t="s">
        <v>860</v>
      </c>
      <c r="F883" s="212" t="s">
        <v>168</v>
      </c>
      <c r="G883" s="215" t="s">
        <v>2931</v>
      </c>
      <c r="H883" s="213">
        <f>IF(OR(AND('A3'!AZ26="",'A3'!BA26=""),AND('A3'!AZ55="",'A3'!BA55=""),AND('A3'!BA26="X",'A3'!BA55="X"),OR('A3'!BA26="M",'A3'!BA55="M")),"",SUM('A3'!AZ26,'A3'!AZ55))</f>
        <v>0</v>
      </c>
      <c r="I883" s="213" t="str">
        <f>IF(AND(AND('A3'!BA26="X",'A3'!BA55="X"),SUM('A3'!AZ26,'A3'!AZ55)=0,ISNUMBER('A3'!AZ84)),"",IF(OR('A3'!BA26="M",'A3'!BA55="M"),"M",IF(AND('A3'!BA26='A3'!BA55,OR('A3'!BA26="X",'A3'!BA26="W",'A3'!BA26="Z")),UPPER('A3'!BA26),"")))</f>
        <v/>
      </c>
      <c r="J883" s="214" t="s">
        <v>860</v>
      </c>
      <c r="K883" s="213">
        <f>IF(AND(ISBLANK('A3'!AZ84),$L$883&lt;&gt;"Z"),"",'A3'!AZ84)</f>
        <v>0</v>
      </c>
      <c r="L883" s="213" t="str">
        <f>IF(ISBLANK('A3'!BA84),"",'A3'!BA84)</f>
        <v/>
      </c>
      <c r="M883" s="133" t="str">
        <f t="shared" si="20"/>
        <v>OK</v>
      </c>
      <c r="N883" s="134"/>
    </row>
    <row r="884" spans="1:14" x14ac:dyDescent="0.25">
      <c r="A884" s="210" t="s">
        <v>796</v>
      </c>
      <c r="B884" s="211" t="s">
        <v>2932</v>
      </c>
      <c r="C884" s="212" t="s">
        <v>168</v>
      </c>
      <c r="D884" s="215" t="s">
        <v>2933</v>
      </c>
      <c r="E884" s="212" t="s">
        <v>860</v>
      </c>
      <c r="F884" s="212" t="s">
        <v>168</v>
      </c>
      <c r="G884" s="215" t="s">
        <v>2934</v>
      </c>
      <c r="H884" s="213">
        <f>IF(OR(AND('A3'!AZ27="",'A3'!BA27=""),AND('A3'!AZ56="",'A3'!BA56=""),AND('A3'!BA27="X",'A3'!BA56="X"),OR('A3'!BA27="M",'A3'!BA56="M")),"",SUM('A3'!AZ27,'A3'!AZ56))</f>
        <v>0</v>
      </c>
      <c r="I884" s="213" t="str">
        <f>IF(AND(AND('A3'!BA27="X",'A3'!BA56="X"),SUM('A3'!AZ27,'A3'!AZ56)=0,ISNUMBER('A3'!AZ85)),"",IF(OR('A3'!BA27="M",'A3'!BA56="M"),"M",IF(AND('A3'!BA27='A3'!BA56,OR('A3'!BA27="X",'A3'!BA27="W",'A3'!BA27="Z")),UPPER('A3'!BA27),"")))</f>
        <v/>
      </c>
      <c r="J884" s="214" t="s">
        <v>860</v>
      </c>
      <c r="K884" s="213">
        <f>IF(AND(ISBLANK('A3'!AZ85),$L$884&lt;&gt;"Z"),"",'A3'!AZ85)</f>
        <v>0</v>
      </c>
      <c r="L884" s="213" t="str">
        <f>IF(ISBLANK('A3'!BA85),"",'A3'!BA85)</f>
        <v/>
      </c>
      <c r="M884" s="133" t="str">
        <f t="shared" si="20"/>
        <v>OK</v>
      </c>
      <c r="N884" s="134"/>
    </row>
    <row r="885" spans="1:14" x14ac:dyDescent="0.25">
      <c r="A885" s="210" t="s">
        <v>796</v>
      </c>
      <c r="B885" s="211" t="s">
        <v>2935</v>
      </c>
      <c r="C885" s="212" t="s">
        <v>168</v>
      </c>
      <c r="D885" s="215" t="s">
        <v>2936</v>
      </c>
      <c r="E885" s="212" t="s">
        <v>860</v>
      </c>
      <c r="F885" s="212" t="s">
        <v>168</v>
      </c>
      <c r="G885" s="215" t="s">
        <v>2937</v>
      </c>
      <c r="H885" s="213">
        <f>IF(OR(AND('A3'!AZ28="",'A3'!BA28=""),AND('A3'!AZ57="",'A3'!BA57=""),AND('A3'!BA28="X",'A3'!BA57="X"),OR('A3'!BA28="M",'A3'!BA57="M")),"",SUM('A3'!AZ28,'A3'!AZ57))</f>
        <v>0</v>
      </c>
      <c r="I885" s="213" t="str">
        <f>IF(AND(AND('A3'!BA28="X",'A3'!BA57="X"),SUM('A3'!AZ28,'A3'!AZ57)=0,ISNUMBER('A3'!AZ86)),"",IF(OR('A3'!BA28="M",'A3'!BA57="M"),"M",IF(AND('A3'!BA28='A3'!BA57,OR('A3'!BA28="X",'A3'!BA28="W",'A3'!BA28="Z")),UPPER('A3'!BA28),"")))</f>
        <v/>
      </c>
      <c r="J885" s="214" t="s">
        <v>860</v>
      </c>
      <c r="K885" s="213">
        <f>IF(AND(ISBLANK('A3'!AZ86),$L$885&lt;&gt;"Z"),"",'A3'!AZ86)</f>
        <v>0</v>
      </c>
      <c r="L885" s="213" t="str">
        <f>IF(ISBLANK('A3'!BA86),"",'A3'!BA86)</f>
        <v/>
      </c>
      <c r="M885" s="133" t="str">
        <f t="shared" si="20"/>
        <v>OK</v>
      </c>
      <c r="N885" s="134"/>
    </row>
    <row r="886" spans="1:14" x14ac:dyDescent="0.25">
      <c r="A886" s="210" t="s">
        <v>796</v>
      </c>
      <c r="B886" s="211" t="s">
        <v>2938</v>
      </c>
      <c r="C886" s="212" t="s">
        <v>168</v>
      </c>
      <c r="D886" s="215" t="s">
        <v>2939</v>
      </c>
      <c r="E886" s="212" t="s">
        <v>860</v>
      </c>
      <c r="F886" s="212" t="s">
        <v>168</v>
      </c>
      <c r="G886" s="215" t="s">
        <v>2940</v>
      </c>
      <c r="H886" s="213">
        <f>IF(OR(AND('A3'!AZ29="",'A3'!BA29=""),AND('A3'!AZ58="",'A3'!BA58=""),AND('A3'!BA29="X",'A3'!BA58="X"),OR('A3'!BA29="M",'A3'!BA58="M")),"",SUM('A3'!AZ29,'A3'!AZ58))</f>
        <v>0</v>
      </c>
      <c r="I886" s="213" t="str">
        <f>IF(AND(AND('A3'!BA29="X",'A3'!BA58="X"),SUM('A3'!AZ29,'A3'!AZ58)=0,ISNUMBER('A3'!AZ87)),"",IF(OR('A3'!BA29="M",'A3'!BA58="M"),"M",IF(AND('A3'!BA29='A3'!BA58,OR('A3'!BA29="X",'A3'!BA29="W",'A3'!BA29="Z")),UPPER('A3'!BA29),"")))</f>
        <v/>
      </c>
      <c r="J886" s="214" t="s">
        <v>860</v>
      </c>
      <c r="K886" s="213">
        <f>IF(AND(ISBLANK('A3'!AZ87),$L$886&lt;&gt;"Z"),"",'A3'!AZ87)</f>
        <v>0</v>
      </c>
      <c r="L886" s="213" t="str">
        <f>IF(ISBLANK('A3'!BA87),"",'A3'!BA87)</f>
        <v/>
      </c>
      <c r="M886" s="133" t="str">
        <f t="shared" si="20"/>
        <v>OK</v>
      </c>
      <c r="N886" s="134"/>
    </row>
    <row r="887" spans="1:14" x14ac:dyDescent="0.25">
      <c r="A887" s="210" t="s">
        <v>796</v>
      </c>
      <c r="B887" s="211" t="s">
        <v>2941</v>
      </c>
      <c r="C887" s="212" t="s">
        <v>168</v>
      </c>
      <c r="D887" s="215" t="s">
        <v>2942</v>
      </c>
      <c r="E887" s="212" t="s">
        <v>860</v>
      </c>
      <c r="F887" s="212" t="s">
        <v>168</v>
      </c>
      <c r="G887" s="215" t="s">
        <v>2943</v>
      </c>
      <c r="H887" s="213">
        <f>IF(OR(AND('A3'!AZ30="",'A3'!BA30=""),AND('A3'!AZ59="",'A3'!BA59=""),AND('A3'!BA30="X",'A3'!BA59="X"),OR('A3'!BA30="M",'A3'!BA59="M")),"",SUM('A3'!AZ30,'A3'!AZ59))</f>
        <v>0</v>
      </c>
      <c r="I887" s="213" t="str">
        <f>IF(AND(AND('A3'!BA30="X",'A3'!BA59="X"),SUM('A3'!AZ30,'A3'!AZ59)=0,ISNUMBER('A3'!AZ88)),"",IF(OR('A3'!BA30="M",'A3'!BA59="M"),"M",IF(AND('A3'!BA30='A3'!BA59,OR('A3'!BA30="X",'A3'!BA30="W",'A3'!BA30="Z")),UPPER('A3'!BA30),"")))</f>
        <v/>
      </c>
      <c r="J887" s="214" t="s">
        <v>860</v>
      </c>
      <c r="K887" s="213">
        <f>IF(AND(ISBLANK('A3'!AZ88),$L$887&lt;&gt;"Z"),"",'A3'!AZ88)</f>
        <v>0</v>
      </c>
      <c r="L887" s="213" t="str">
        <f>IF(ISBLANK('A3'!BA88),"",'A3'!BA88)</f>
        <v/>
      </c>
      <c r="M887" s="133" t="str">
        <f t="shared" si="20"/>
        <v>OK</v>
      </c>
      <c r="N887" s="134"/>
    </row>
    <row r="888" spans="1:14" x14ac:dyDescent="0.25">
      <c r="A888" s="210" t="s">
        <v>796</v>
      </c>
      <c r="B888" s="211" t="s">
        <v>2944</v>
      </c>
      <c r="C888" s="212" t="s">
        <v>168</v>
      </c>
      <c r="D888" s="215" t="s">
        <v>2945</v>
      </c>
      <c r="E888" s="212" t="s">
        <v>860</v>
      </c>
      <c r="F888" s="212" t="s">
        <v>168</v>
      </c>
      <c r="G888" s="215" t="s">
        <v>2946</v>
      </c>
      <c r="H888" s="213">
        <f>IF(OR(AND('A3'!AZ31="",'A3'!BA31=""),AND('A3'!AZ60="",'A3'!BA60=""),AND('A3'!BA31="X",'A3'!BA60="X"),OR('A3'!BA31="M",'A3'!BA60="M")),"",SUM('A3'!AZ31,'A3'!AZ60))</f>
        <v>0</v>
      </c>
      <c r="I888" s="213" t="str">
        <f>IF(AND(AND('A3'!BA31="X",'A3'!BA60="X"),SUM('A3'!AZ31,'A3'!AZ60)=0,ISNUMBER('A3'!AZ89)),"",IF(OR('A3'!BA31="M",'A3'!BA60="M"),"M",IF(AND('A3'!BA31='A3'!BA60,OR('A3'!BA31="X",'A3'!BA31="W",'A3'!BA31="Z")),UPPER('A3'!BA31),"")))</f>
        <v/>
      </c>
      <c r="J888" s="214" t="s">
        <v>860</v>
      </c>
      <c r="K888" s="213">
        <f>IF(AND(ISBLANK('A3'!AZ89),$L$888&lt;&gt;"Z"),"",'A3'!AZ89)</f>
        <v>0</v>
      </c>
      <c r="L888" s="213" t="str">
        <f>IF(ISBLANK('A3'!BA89),"",'A3'!BA89)</f>
        <v/>
      </c>
      <c r="M888" s="133" t="str">
        <f t="shared" si="20"/>
        <v>OK</v>
      </c>
      <c r="N888" s="134"/>
    </row>
    <row r="889" spans="1:14" x14ac:dyDescent="0.25">
      <c r="A889" s="210" t="s">
        <v>796</v>
      </c>
      <c r="B889" s="211" t="s">
        <v>2947</v>
      </c>
      <c r="C889" s="212" t="s">
        <v>168</v>
      </c>
      <c r="D889" s="215" t="s">
        <v>2948</v>
      </c>
      <c r="E889" s="212" t="s">
        <v>860</v>
      </c>
      <c r="F889" s="212" t="s">
        <v>168</v>
      </c>
      <c r="G889" s="215" t="s">
        <v>2949</v>
      </c>
      <c r="H889" s="213">
        <f>IF(OR(AND('A3'!AZ32="",'A3'!BA32=""),AND('A3'!AZ61="",'A3'!BA61=""),AND('A3'!BA32="X",'A3'!BA61="X"),OR('A3'!BA32="M",'A3'!BA61="M")),"",SUM('A3'!AZ32,'A3'!AZ61))</f>
        <v>0</v>
      </c>
      <c r="I889" s="213" t="str">
        <f>IF(AND(AND('A3'!BA32="X",'A3'!BA61="X"),SUM('A3'!AZ32,'A3'!AZ61)=0,ISNUMBER('A3'!AZ90)),"",IF(OR('A3'!BA32="M",'A3'!BA61="M"),"M",IF(AND('A3'!BA32='A3'!BA61,OR('A3'!BA32="X",'A3'!BA32="W",'A3'!BA32="Z")),UPPER('A3'!BA32),"")))</f>
        <v/>
      </c>
      <c r="J889" s="214" t="s">
        <v>860</v>
      </c>
      <c r="K889" s="213">
        <f>IF(AND(ISBLANK('A3'!AZ90),$L$889&lt;&gt;"Z"),"",'A3'!AZ90)</f>
        <v>0</v>
      </c>
      <c r="L889" s="213" t="str">
        <f>IF(ISBLANK('A3'!BA90),"",'A3'!BA90)</f>
        <v/>
      </c>
      <c r="M889" s="133" t="str">
        <f t="shared" si="20"/>
        <v>OK</v>
      </c>
      <c r="N889" s="134"/>
    </row>
    <row r="890" spans="1:14" x14ac:dyDescent="0.25">
      <c r="A890" s="210" t="s">
        <v>796</v>
      </c>
      <c r="B890" s="211" t="s">
        <v>2950</v>
      </c>
      <c r="C890" s="212" t="s">
        <v>168</v>
      </c>
      <c r="D890" s="215" t="s">
        <v>2951</v>
      </c>
      <c r="E890" s="212" t="s">
        <v>860</v>
      </c>
      <c r="F890" s="212" t="s">
        <v>168</v>
      </c>
      <c r="G890" s="215" t="s">
        <v>2952</v>
      </c>
      <c r="H890" s="213">
        <f>IF(OR(AND('A3'!AZ33="",'A3'!BA33=""),AND('A3'!AZ62="",'A3'!BA62=""),AND('A3'!BA33="X",'A3'!BA62="X"),OR('A3'!BA33="M",'A3'!BA62="M")),"",SUM('A3'!AZ33,'A3'!AZ62))</f>
        <v>0</v>
      </c>
      <c r="I890" s="213" t="str">
        <f>IF(AND(AND('A3'!BA33="X",'A3'!BA62="X"),SUM('A3'!AZ33,'A3'!AZ62)=0,ISNUMBER('A3'!AZ91)),"",IF(OR('A3'!BA33="M",'A3'!BA62="M"),"M",IF(AND('A3'!BA33='A3'!BA62,OR('A3'!BA33="X",'A3'!BA33="W",'A3'!BA33="Z")),UPPER('A3'!BA33),"")))</f>
        <v/>
      </c>
      <c r="J890" s="214" t="s">
        <v>860</v>
      </c>
      <c r="K890" s="213">
        <f>IF(AND(ISBLANK('A3'!AZ91),$L$890&lt;&gt;"Z"),"",'A3'!AZ91)</f>
        <v>0</v>
      </c>
      <c r="L890" s="213" t="str">
        <f>IF(ISBLANK('A3'!BA91),"",'A3'!BA91)</f>
        <v/>
      </c>
      <c r="M890" s="133" t="str">
        <f t="shared" si="20"/>
        <v>OK</v>
      </c>
      <c r="N890" s="134"/>
    </row>
    <row r="891" spans="1:14" x14ac:dyDescent="0.25">
      <c r="A891" s="210" t="s">
        <v>796</v>
      </c>
      <c r="B891" s="211" t="s">
        <v>2953</v>
      </c>
      <c r="C891" s="212" t="s">
        <v>168</v>
      </c>
      <c r="D891" s="215" t="s">
        <v>2954</v>
      </c>
      <c r="E891" s="212" t="s">
        <v>860</v>
      </c>
      <c r="F891" s="212" t="s">
        <v>168</v>
      </c>
      <c r="G891" s="215" t="s">
        <v>2955</v>
      </c>
      <c r="H891" s="213">
        <f>IF(OR(AND('A3'!AZ34="",'A3'!BA34=""),AND('A3'!AZ63="",'A3'!BA63=""),AND('A3'!BA34="X",'A3'!BA63="X"),OR('A3'!BA34="M",'A3'!BA63="M")),"",SUM('A3'!AZ34,'A3'!AZ63))</f>
        <v>0</v>
      </c>
      <c r="I891" s="213" t="str">
        <f>IF(AND(AND('A3'!BA34="X",'A3'!BA63="X"),SUM('A3'!AZ34,'A3'!AZ63)=0,ISNUMBER('A3'!AZ92)),"",IF(OR('A3'!BA34="M",'A3'!BA63="M"),"M",IF(AND('A3'!BA34='A3'!BA63,OR('A3'!BA34="X",'A3'!BA34="W",'A3'!BA34="Z")),UPPER('A3'!BA34),"")))</f>
        <v/>
      </c>
      <c r="J891" s="214" t="s">
        <v>860</v>
      </c>
      <c r="K891" s="213">
        <f>IF(AND(ISBLANK('A3'!AZ92),$L$891&lt;&gt;"Z"),"",'A3'!AZ92)</f>
        <v>0</v>
      </c>
      <c r="L891" s="213" t="str">
        <f>IF(ISBLANK('A3'!BA92),"",'A3'!BA92)</f>
        <v/>
      </c>
      <c r="M891" s="133" t="str">
        <f t="shared" si="20"/>
        <v>OK</v>
      </c>
      <c r="N891" s="134"/>
    </row>
    <row r="892" spans="1:14" x14ac:dyDescent="0.25">
      <c r="A892" s="210" t="s">
        <v>796</v>
      </c>
      <c r="B892" s="211" t="s">
        <v>2956</v>
      </c>
      <c r="C892" s="212" t="s">
        <v>168</v>
      </c>
      <c r="D892" s="215" t="s">
        <v>2957</v>
      </c>
      <c r="E892" s="212" t="s">
        <v>860</v>
      </c>
      <c r="F892" s="212" t="s">
        <v>168</v>
      </c>
      <c r="G892" s="215" t="s">
        <v>2958</v>
      </c>
      <c r="H892" s="213">
        <f>IF(OR(AND('A3'!AZ35="",'A3'!BA35=""),AND('A3'!AZ64="",'A3'!BA64=""),AND('A3'!BA35="X",'A3'!BA64="X"),OR('A3'!BA35="M",'A3'!BA64="M")),"",SUM('A3'!AZ35,'A3'!AZ64))</f>
        <v>0</v>
      </c>
      <c r="I892" s="213" t="str">
        <f>IF(AND(AND('A3'!BA35="X",'A3'!BA64="X"),SUM('A3'!AZ35,'A3'!AZ64)=0,ISNUMBER('A3'!AZ93)),"",IF(OR('A3'!BA35="M",'A3'!BA64="M"),"M",IF(AND('A3'!BA35='A3'!BA64,OR('A3'!BA35="X",'A3'!BA35="W",'A3'!BA35="Z")),UPPER('A3'!BA35),"")))</f>
        <v/>
      </c>
      <c r="J892" s="214" t="s">
        <v>860</v>
      </c>
      <c r="K892" s="213">
        <f>IF(AND(ISBLANK('A3'!AZ93),$L$892&lt;&gt;"Z"),"",'A3'!AZ93)</f>
        <v>0</v>
      </c>
      <c r="L892" s="213" t="str">
        <f>IF(ISBLANK('A3'!BA93),"",'A3'!BA93)</f>
        <v/>
      </c>
      <c r="M892" s="133" t="str">
        <f t="shared" si="20"/>
        <v>OK</v>
      </c>
      <c r="N892" s="134"/>
    </row>
    <row r="893" spans="1:14" x14ac:dyDescent="0.25">
      <c r="A893" s="210" t="s">
        <v>796</v>
      </c>
      <c r="B893" s="211" t="s">
        <v>2959</v>
      </c>
      <c r="C893" s="212" t="s">
        <v>168</v>
      </c>
      <c r="D893" s="215" t="s">
        <v>2960</v>
      </c>
      <c r="E893" s="212" t="s">
        <v>860</v>
      </c>
      <c r="F893" s="212" t="s">
        <v>168</v>
      </c>
      <c r="G893" s="215" t="s">
        <v>2961</v>
      </c>
      <c r="H893" s="213">
        <f>IF(OR(AND('A3'!AZ36="",'A3'!BA36=""),AND('A3'!AZ65="",'A3'!BA65=""),AND('A3'!BA36="X",'A3'!BA65="X"),OR('A3'!BA36="M",'A3'!BA65="M")),"",SUM('A3'!AZ36,'A3'!AZ65))</f>
        <v>0</v>
      </c>
      <c r="I893" s="213" t="str">
        <f>IF(AND(AND('A3'!BA36="X",'A3'!BA65="X"),SUM('A3'!AZ36,'A3'!AZ65)=0,ISNUMBER('A3'!AZ94)),"",IF(OR('A3'!BA36="M",'A3'!BA65="M"),"M",IF(AND('A3'!BA36='A3'!BA65,OR('A3'!BA36="X",'A3'!BA36="W",'A3'!BA36="Z")),UPPER('A3'!BA36),"")))</f>
        <v/>
      </c>
      <c r="J893" s="214" t="s">
        <v>860</v>
      </c>
      <c r="K893" s="213">
        <f>IF(AND(ISBLANK('A3'!AZ94),$L$893&lt;&gt;"Z"),"",'A3'!AZ94)</f>
        <v>0</v>
      </c>
      <c r="L893" s="213" t="str">
        <f>IF(ISBLANK('A3'!BA94),"",'A3'!BA94)</f>
        <v/>
      </c>
      <c r="M893" s="133" t="str">
        <f t="shared" si="20"/>
        <v>OK</v>
      </c>
      <c r="N893" s="134"/>
    </row>
    <row r="894" spans="1:14" x14ac:dyDescent="0.25">
      <c r="A894" s="210" t="s">
        <v>796</v>
      </c>
      <c r="B894" s="211" t="s">
        <v>2962</v>
      </c>
      <c r="C894" s="212" t="s">
        <v>168</v>
      </c>
      <c r="D894" s="215" t="s">
        <v>2963</v>
      </c>
      <c r="E894" s="212" t="s">
        <v>860</v>
      </c>
      <c r="F894" s="212" t="s">
        <v>168</v>
      </c>
      <c r="G894" s="215" t="s">
        <v>2964</v>
      </c>
      <c r="H894" s="213">
        <f>IF(OR(AND('A3'!AZ37="",'A3'!BA37=""),AND('A3'!AZ66="",'A3'!BA66=""),AND('A3'!BA37="X",'A3'!BA66="X"),OR('A3'!BA37="M",'A3'!BA66="M")),"",SUM('A3'!AZ37,'A3'!AZ66))</f>
        <v>0</v>
      </c>
      <c r="I894" s="213" t="str">
        <f>IF(AND(AND('A3'!BA37="X",'A3'!BA66="X"),SUM('A3'!AZ37,'A3'!AZ66)=0,ISNUMBER('A3'!AZ95)),"",IF(OR('A3'!BA37="M",'A3'!BA66="M"),"M",IF(AND('A3'!BA37='A3'!BA66,OR('A3'!BA37="X",'A3'!BA37="W",'A3'!BA37="Z")),UPPER('A3'!BA37),"")))</f>
        <v/>
      </c>
      <c r="J894" s="214" t="s">
        <v>860</v>
      </c>
      <c r="K894" s="213">
        <f>IF(AND(ISBLANK('A3'!AZ95),$L$894&lt;&gt;"Z"),"",'A3'!AZ95)</f>
        <v>0</v>
      </c>
      <c r="L894" s="213" t="str">
        <f>IF(ISBLANK('A3'!BA95),"",'A3'!BA95)</f>
        <v/>
      </c>
      <c r="M894" s="133" t="str">
        <f t="shared" si="20"/>
        <v>OK</v>
      </c>
      <c r="N894" s="134"/>
    </row>
    <row r="895" spans="1:14" x14ac:dyDescent="0.25">
      <c r="A895" s="210" t="s">
        <v>796</v>
      </c>
      <c r="B895" s="211" t="s">
        <v>2965</v>
      </c>
      <c r="C895" s="212" t="s">
        <v>168</v>
      </c>
      <c r="D895" s="215" t="s">
        <v>2966</v>
      </c>
      <c r="E895" s="212" t="s">
        <v>860</v>
      </c>
      <c r="F895" s="212" t="s">
        <v>168</v>
      </c>
      <c r="G895" s="215" t="s">
        <v>2967</v>
      </c>
      <c r="H895" s="213">
        <f>IF(OR(AND('A3'!AZ38="",'A3'!BA38=""),AND('A3'!AZ67="",'A3'!BA67=""),AND('A3'!BA38="X",'A3'!BA67="X"),OR('A3'!BA38="M",'A3'!BA67="M")),"",SUM('A3'!AZ38,'A3'!AZ67))</f>
        <v>0</v>
      </c>
      <c r="I895" s="213" t="str">
        <f>IF(AND(AND('A3'!BA38="X",'A3'!BA67="X"),SUM('A3'!AZ38,'A3'!AZ67)=0,ISNUMBER('A3'!AZ96)),"",IF(OR('A3'!BA38="M",'A3'!BA67="M"),"M",IF(AND('A3'!BA38='A3'!BA67,OR('A3'!BA38="X",'A3'!BA38="W",'A3'!BA38="Z")),UPPER('A3'!BA38),"")))</f>
        <v/>
      </c>
      <c r="J895" s="214" t="s">
        <v>860</v>
      </c>
      <c r="K895" s="213">
        <f>IF(AND(ISBLANK('A3'!AZ96),$L$895&lt;&gt;"Z"),"",'A3'!AZ96)</f>
        <v>0</v>
      </c>
      <c r="L895" s="213" t="str">
        <f>IF(ISBLANK('A3'!BA96),"",'A3'!BA96)</f>
        <v/>
      </c>
      <c r="M895" s="133" t="str">
        <f t="shared" si="20"/>
        <v>OK</v>
      </c>
      <c r="N895" s="134"/>
    </row>
    <row r="896" spans="1:14" x14ac:dyDescent="0.25">
      <c r="A896" s="210" t="s">
        <v>796</v>
      </c>
      <c r="B896" s="211" t="s">
        <v>2968</v>
      </c>
      <c r="C896" s="212" t="s">
        <v>168</v>
      </c>
      <c r="D896" s="215" t="s">
        <v>2969</v>
      </c>
      <c r="E896" s="212" t="s">
        <v>860</v>
      </c>
      <c r="F896" s="212" t="s">
        <v>168</v>
      </c>
      <c r="G896" s="215" t="s">
        <v>2970</v>
      </c>
      <c r="H896" s="213">
        <f>IF(OR(AND('A3'!AZ39="",'A3'!BA39=""),AND('A3'!AZ68="",'A3'!BA68=""),AND('A3'!BA39="X",'A3'!BA68="X"),OR('A3'!BA39="M",'A3'!BA68="M")),"",SUM('A3'!AZ39,'A3'!AZ68))</f>
        <v>0</v>
      </c>
      <c r="I896" s="213" t="str">
        <f>IF(AND(AND('A3'!BA39="X",'A3'!BA68="X"),SUM('A3'!AZ39,'A3'!AZ68)=0,ISNUMBER('A3'!AZ97)),"",IF(OR('A3'!BA39="M",'A3'!BA68="M"),"M",IF(AND('A3'!BA39='A3'!BA68,OR('A3'!BA39="X",'A3'!BA39="W",'A3'!BA39="Z")),UPPER('A3'!BA39),"")))</f>
        <v/>
      </c>
      <c r="J896" s="214" t="s">
        <v>860</v>
      </c>
      <c r="K896" s="213">
        <f>IF(AND(ISBLANK('A3'!AZ97),$L$896&lt;&gt;"Z"),"",'A3'!AZ97)</f>
        <v>0</v>
      </c>
      <c r="L896" s="213" t="str">
        <f>IF(ISBLANK('A3'!BA97),"",'A3'!BA97)</f>
        <v/>
      </c>
      <c r="M896" s="133" t="str">
        <f t="shared" si="20"/>
        <v>OK</v>
      </c>
      <c r="N896" s="134"/>
    </row>
    <row r="897" spans="1:14" x14ac:dyDescent="0.25">
      <c r="A897" s="210" t="s">
        <v>796</v>
      </c>
      <c r="B897" s="211" t="s">
        <v>2971</v>
      </c>
      <c r="C897" s="212" t="s">
        <v>168</v>
      </c>
      <c r="D897" s="215" t="s">
        <v>2972</v>
      </c>
      <c r="E897" s="212" t="s">
        <v>860</v>
      </c>
      <c r="F897" s="212" t="s">
        <v>168</v>
      </c>
      <c r="G897" s="215" t="s">
        <v>2973</v>
      </c>
      <c r="H897" s="213">
        <f>IF(OR(AND('A3'!AZ40="",'A3'!BA40=""),AND('A3'!AZ69="",'A3'!BA69=""),AND('A3'!BA40="X",'A3'!BA69="X"),OR('A3'!BA40="M",'A3'!BA69="M")),"",SUM('A3'!AZ40,'A3'!AZ69))</f>
        <v>0</v>
      </c>
      <c r="I897" s="213" t="str">
        <f>IF(AND(AND('A3'!BA40="X",'A3'!BA69="X"),SUM('A3'!AZ40,'A3'!AZ69)=0,ISNUMBER('A3'!AZ98)),"",IF(OR('A3'!BA40="M",'A3'!BA69="M"),"M",IF(AND('A3'!BA40='A3'!BA69,OR('A3'!BA40="X",'A3'!BA40="W",'A3'!BA40="Z")),UPPER('A3'!BA40),"")))</f>
        <v/>
      </c>
      <c r="J897" s="214" t="s">
        <v>860</v>
      </c>
      <c r="K897" s="213">
        <f>IF(AND(ISBLANK('A3'!AZ98),$L$897&lt;&gt;"Z"),"",'A3'!AZ98)</f>
        <v>0</v>
      </c>
      <c r="L897" s="213" t="str">
        <f>IF(ISBLANK('A3'!BA98),"",'A3'!BA98)</f>
        <v/>
      </c>
      <c r="M897" s="133" t="str">
        <f t="shared" si="20"/>
        <v>OK</v>
      </c>
      <c r="N897" s="134"/>
    </row>
    <row r="898" spans="1:14" x14ac:dyDescent="0.25">
      <c r="A898" s="210" t="s">
        <v>796</v>
      </c>
      <c r="B898" s="211" t="s">
        <v>2974</v>
      </c>
      <c r="C898" s="212" t="s">
        <v>168</v>
      </c>
      <c r="D898" s="215" t="s">
        <v>2975</v>
      </c>
      <c r="E898" s="212" t="s">
        <v>860</v>
      </c>
      <c r="F898" s="212" t="s">
        <v>168</v>
      </c>
      <c r="G898" s="215" t="s">
        <v>817</v>
      </c>
      <c r="H898" s="213">
        <f>IF(OR(AND('A3'!AZ41="",'A3'!BA41=""),AND('A3'!AZ70="",'A3'!BA70=""),AND('A3'!BA41="X",'A3'!BA70="X"),OR('A3'!BA41="M",'A3'!BA70="M")),"",SUM('A3'!AZ41,'A3'!AZ70))</f>
        <v>0</v>
      </c>
      <c r="I898" s="213" t="str">
        <f>IF(AND(AND('A3'!BA41="X",'A3'!BA70="X"),SUM('A3'!AZ41,'A3'!AZ70)=0,ISNUMBER('A3'!AZ99)),"",IF(OR('A3'!BA41="M",'A3'!BA70="M"),"M",IF(AND('A3'!BA41='A3'!BA70,OR('A3'!BA41="X",'A3'!BA41="W",'A3'!BA41="Z")),UPPER('A3'!BA41),"")))</f>
        <v/>
      </c>
      <c r="J898" s="214" t="s">
        <v>860</v>
      </c>
      <c r="K898" s="213">
        <f>IF(AND(ISBLANK('A3'!AZ99),$L$898&lt;&gt;"Z"),"",'A3'!AZ99)</f>
        <v>0</v>
      </c>
      <c r="L898" s="213" t="str">
        <f>IF(ISBLANK('A3'!BA99),"",'A3'!BA99)</f>
        <v/>
      </c>
      <c r="M898" s="133" t="str">
        <f t="shared" si="20"/>
        <v>OK</v>
      </c>
      <c r="N898" s="134"/>
    </row>
    <row r="899" spans="1:14" x14ac:dyDescent="0.25">
      <c r="A899" s="210" t="s">
        <v>796</v>
      </c>
      <c r="B899" s="211" t="s">
        <v>2976</v>
      </c>
      <c r="C899" s="212" t="s">
        <v>169</v>
      </c>
      <c r="D899" s="215" t="s">
        <v>2977</v>
      </c>
      <c r="E899" s="212" t="s">
        <v>860</v>
      </c>
      <c r="F899" s="212" t="s">
        <v>169</v>
      </c>
      <c r="G899" s="215" t="s">
        <v>918</v>
      </c>
      <c r="H899" s="213">
        <f>IF(OR(SUMPRODUCT(--('A4'!V14:'A4'!V31=""),--('A4'!W14:'A4'!W31=""))&gt;0,COUNTIF('A4'!W14:'A4'!W31,"M")&gt;0,COUNTIF('A4'!W14:'A4'!W31,"X")=18),"",SUM('A4'!V14:'A4'!V31))</f>
        <v>0</v>
      </c>
      <c r="I899" s="213" t="str">
        <f>IF(AND(COUNTIF('A4'!W14:'A4'!W31,"X")=18,SUM('A4'!V14:'A4'!V31)=0,ISNUMBER('A4'!V32)),"",IF(COUNTIF('A4'!W14:'A4'!W31,"M")&gt;0,"M",IF(AND(COUNTIF('A4'!W14:'A4'!W31,'A4'!W14)=18,OR('A4'!W14="X",'A4'!W14="W",'A4'!W14="Z")),UPPER('A4'!W14),"")))</f>
        <v/>
      </c>
      <c r="J899" s="214" t="s">
        <v>860</v>
      </c>
      <c r="K899" s="213">
        <f>IF(AND(ISBLANK('A4'!V32),$L$899&lt;&gt;"Z"),"",'A4'!V32)</f>
        <v>0</v>
      </c>
      <c r="L899" s="213" t="str">
        <f>IF(ISBLANK('A4'!W32),"",'A4'!W32)</f>
        <v/>
      </c>
      <c r="M899" s="133" t="str">
        <f t="shared" si="20"/>
        <v>OK</v>
      </c>
      <c r="N899" s="134"/>
    </row>
    <row r="900" spans="1:14" x14ac:dyDescent="0.25">
      <c r="A900" s="210" t="s">
        <v>796</v>
      </c>
      <c r="B900" s="211" t="s">
        <v>2978</v>
      </c>
      <c r="C900" s="212" t="s">
        <v>169</v>
      </c>
      <c r="D900" s="215" t="s">
        <v>2979</v>
      </c>
      <c r="E900" s="212" t="s">
        <v>860</v>
      </c>
      <c r="F900" s="212" t="s">
        <v>169</v>
      </c>
      <c r="G900" s="215" t="s">
        <v>2980</v>
      </c>
      <c r="H900" s="213">
        <f>IF(OR(SUMPRODUCT(--('A4'!V34:'A4'!V51=""),--('A4'!W34:'A4'!W51=""))&gt;0,COUNTIF('A4'!W34:'A4'!W51,"M")&gt;0,COUNTIF('A4'!W34:'A4'!W51,"X")=18),"",SUM('A4'!V34:'A4'!V51))</f>
        <v>0</v>
      </c>
      <c r="I900" s="213" t="str">
        <f>IF(AND(COUNTIF('A4'!W34:'A4'!W51,"X")=18,SUM('A4'!V34:'A4'!V51)=0,ISNUMBER('A4'!V52)),"",IF(COUNTIF('A4'!W34:'A4'!W51,"M")&gt;0,"M",IF(AND(COUNTIF('A4'!W34:'A4'!W51,'A4'!W34)=18,OR('A4'!W34="X",'A4'!W34="W",'A4'!W34="Z")),UPPER('A4'!W34),"")))</f>
        <v/>
      </c>
      <c r="J900" s="214" t="s">
        <v>860</v>
      </c>
      <c r="K900" s="213">
        <f>IF(AND(ISBLANK('A4'!V52),$L$900&lt;&gt;"Z"),"",'A4'!V52)</f>
        <v>0</v>
      </c>
      <c r="L900" s="213" t="str">
        <f>IF(ISBLANK('A4'!W52),"",'A4'!W52)</f>
        <v/>
      </c>
      <c r="M900" s="133" t="str">
        <f t="shared" si="20"/>
        <v>OK</v>
      </c>
      <c r="N900" s="134"/>
    </row>
    <row r="901" spans="1:14" x14ac:dyDescent="0.25">
      <c r="A901" s="210" t="s">
        <v>796</v>
      </c>
      <c r="B901" s="211" t="s">
        <v>2981</v>
      </c>
      <c r="C901" s="212" t="s">
        <v>169</v>
      </c>
      <c r="D901" s="215" t="s">
        <v>2982</v>
      </c>
      <c r="E901" s="212" t="s">
        <v>860</v>
      </c>
      <c r="F901" s="212" t="s">
        <v>169</v>
      </c>
      <c r="G901" s="215" t="s">
        <v>1031</v>
      </c>
      <c r="H901" s="213">
        <f>IF(OR(AND('A4'!V14="",'A4'!W14=""),AND('A4'!V34="",'A4'!W34=""),AND('A4'!W14="X",'A4'!W34="X"),OR('A4'!W14="M",'A4'!W34="M")),"",SUM('A4'!V14,'A4'!V34))</f>
        <v>0</v>
      </c>
      <c r="I901" s="213" t="str">
        <f>IF(AND(AND('A4'!W14="X",'A4'!W34="X"),SUM('A4'!V14,'A4'!V34)=0,ISNUMBER('A4'!V54)),"",IF(OR('A4'!W14="M",'A4'!W34="M"),"M",IF(AND('A4'!W14='A4'!W34,OR('A4'!W14="X",'A4'!W14="W",'A4'!W14="Z")),UPPER('A4'!W14),"")))</f>
        <v/>
      </c>
      <c r="J901" s="214" t="s">
        <v>860</v>
      </c>
      <c r="K901" s="213">
        <f>IF(AND(ISBLANK('A4'!V54),$L$901&lt;&gt;"Z"),"",'A4'!V54)</f>
        <v>0</v>
      </c>
      <c r="L901" s="213" t="str">
        <f>IF(ISBLANK('A4'!W54),"",'A4'!W54)</f>
        <v/>
      </c>
      <c r="M901" s="133" t="str">
        <f t="shared" si="20"/>
        <v>OK</v>
      </c>
      <c r="N901" s="134"/>
    </row>
    <row r="902" spans="1:14" x14ac:dyDescent="0.25">
      <c r="A902" s="210" t="s">
        <v>796</v>
      </c>
      <c r="B902" s="211" t="s">
        <v>2983</v>
      </c>
      <c r="C902" s="212" t="s">
        <v>169</v>
      </c>
      <c r="D902" s="215" t="s">
        <v>2984</v>
      </c>
      <c r="E902" s="212" t="s">
        <v>860</v>
      </c>
      <c r="F902" s="212" t="s">
        <v>169</v>
      </c>
      <c r="G902" s="215" t="s">
        <v>2985</v>
      </c>
      <c r="H902" s="213">
        <f>IF(OR(AND('A4'!V15="",'A4'!W15=""),AND('A4'!V35="",'A4'!W35=""),AND('A4'!W15="X",'A4'!W35="X"),OR('A4'!W15="M",'A4'!W35="M")),"",SUM('A4'!V15,'A4'!V35))</f>
        <v>0</v>
      </c>
      <c r="I902" s="213" t="str">
        <f>IF(AND(AND('A4'!W15="X",'A4'!W35="X"),SUM('A4'!V15,'A4'!V35)=0,ISNUMBER('A4'!V55)),"",IF(OR('A4'!W15="M",'A4'!W35="M"),"M",IF(AND('A4'!W15='A4'!W35,OR('A4'!W15="X",'A4'!W15="W",'A4'!W15="Z")),UPPER('A4'!W15),"")))</f>
        <v/>
      </c>
      <c r="J902" s="214" t="s">
        <v>860</v>
      </c>
      <c r="K902" s="213">
        <f>IF(AND(ISBLANK('A4'!V55),$L$902&lt;&gt;"Z"),"",'A4'!V55)</f>
        <v>0</v>
      </c>
      <c r="L902" s="213" t="str">
        <f>IF(ISBLANK('A4'!W55),"",'A4'!W55)</f>
        <v/>
      </c>
      <c r="M902" s="133" t="str">
        <f t="shared" si="20"/>
        <v>OK</v>
      </c>
      <c r="N902" s="134"/>
    </row>
    <row r="903" spans="1:14" x14ac:dyDescent="0.25">
      <c r="A903" s="210" t="s">
        <v>796</v>
      </c>
      <c r="B903" s="211" t="s">
        <v>2986</v>
      </c>
      <c r="C903" s="212" t="s">
        <v>169</v>
      </c>
      <c r="D903" s="215" t="s">
        <v>2987</v>
      </c>
      <c r="E903" s="212" t="s">
        <v>860</v>
      </c>
      <c r="F903" s="212" t="s">
        <v>169</v>
      </c>
      <c r="G903" s="215" t="s">
        <v>2988</v>
      </c>
      <c r="H903" s="213">
        <f>IF(OR(AND('A4'!V16="",'A4'!W16=""),AND('A4'!V36="",'A4'!W36=""),AND('A4'!W16="X",'A4'!W36="X"),OR('A4'!W16="M",'A4'!W36="M")),"",SUM('A4'!V16,'A4'!V36))</f>
        <v>0</v>
      </c>
      <c r="I903" s="213" t="str">
        <f>IF(AND(AND('A4'!W16="X",'A4'!W36="X"),SUM('A4'!V16,'A4'!V36)=0,ISNUMBER('A4'!V56)),"",IF(OR('A4'!W16="M",'A4'!W36="M"),"M",IF(AND('A4'!W16='A4'!W36,OR('A4'!W16="X",'A4'!W16="W",'A4'!W16="Z")),UPPER('A4'!W16),"")))</f>
        <v/>
      </c>
      <c r="J903" s="214" t="s">
        <v>860</v>
      </c>
      <c r="K903" s="213">
        <f>IF(AND(ISBLANK('A4'!V56),$L$903&lt;&gt;"Z"),"",'A4'!V56)</f>
        <v>0</v>
      </c>
      <c r="L903" s="213" t="str">
        <f>IF(ISBLANK('A4'!W56),"",'A4'!W56)</f>
        <v/>
      </c>
      <c r="M903" s="133" t="str">
        <f t="shared" si="20"/>
        <v>OK</v>
      </c>
      <c r="N903" s="134"/>
    </row>
    <row r="904" spans="1:14" x14ac:dyDescent="0.25">
      <c r="A904" s="210" t="s">
        <v>796</v>
      </c>
      <c r="B904" s="211" t="s">
        <v>2989</v>
      </c>
      <c r="C904" s="212" t="s">
        <v>169</v>
      </c>
      <c r="D904" s="215" t="s">
        <v>2990</v>
      </c>
      <c r="E904" s="212" t="s">
        <v>860</v>
      </c>
      <c r="F904" s="212" t="s">
        <v>169</v>
      </c>
      <c r="G904" s="215" t="s">
        <v>2991</v>
      </c>
      <c r="H904" s="213">
        <f>IF(OR(AND('A4'!V17="",'A4'!W17=""),AND('A4'!V37="",'A4'!W37=""),AND('A4'!W17="X",'A4'!W37="X"),OR('A4'!W17="M",'A4'!W37="M")),"",SUM('A4'!V17,'A4'!V37))</f>
        <v>0</v>
      </c>
      <c r="I904" s="213" t="str">
        <f>IF(AND(AND('A4'!W17="X",'A4'!W37="X"),SUM('A4'!V17,'A4'!V37)=0,ISNUMBER('A4'!V57)),"",IF(OR('A4'!W17="M",'A4'!W37="M"),"M",IF(AND('A4'!W17='A4'!W37,OR('A4'!W17="X",'A4'!W17="W",'A4'!W17="Z")),UPPER('A4'!W17),"")))</f>
        <v/>
      </c>
      <c r="J904" s="214" t="s">
        <v>860</v>
      </c>
      <c r="K904" s="213">
        <f>IF(AND(ISBLANK('A4'!V57),$L$904&lt;&gt;"Z"),"",'A4'!V57)</f>
        <v>0</v>
      </c>
      <c r="L904" s="213" t="str">
        <f>IF(ISBLANK('A4'!W57),"",'A4'!W57)</f>
        <v/>
      </c>
      <c r="M904" s="133" t="str">
        <f t="shared" si="20"/>
        <v>OK</v>
      </c>
      <c r="N904" s="134"/>
    </row>
    <row r="905" spans="1:14" x14ac:dyDescent="0.25">
      <c r="A905" s="210" t="s">
        <v>796</v>
      </c>
      <c r="B905" s="211" t="s">
        <v>2992</v>
      </c>
      <c r="C905" s="212" t="s">
        <v>169</v>
      </c>
      <c r="D905" s="215" t="s">
        <v>2993</v>
      </c>
      <c r="E905" s="212" t="s">
        <v>860</v>
      </c>
      <c r="F905" s="212" t="s">
        <v>169</v>
      </c>
      <c r="G905" s="215" t="s">
        <v>2994</v>
      </c>
      <c r="H905" s="213">
        <f>IF(OR(AND('A4'!V18="",'A4'!W18=""),AND('A4'!V38="",'A4'!W38=""),AND('A4'!W18="X",'A4'!W38="X"),OR('A4'!W18="M",'A4'!W38="M")),"",SUM('A4'!V18,'A4'!V38))</f>
        <v>0</v>
      </c>
      <c r="I905" s="213" t="str">
        <f>IF(AND(AND('A4'!W18="X",'A4'!W38="X"),SUM('A4'!V18,'A4'!V38)=0,ISNUMBER('A4'!V58)),"",IF(OR('A4'!W18="M",'A4'!W38="M"),"M",IF(AND('A4'!W18='A4'!W38,OR('A4'!W18="X",'A4'!W18="W",'A4'!W18="Z")),UPPER('A4'!W18),"")))</f>
        <v/>
      </c>
      <c r="J905" s="214" t="s">
        <v>860</v>
      </c>
      <c r="K905" s="213">
        <f>IF(AND(ISBLANK('A4'!V58),$L$905&lt;&gt;"Z"),"",'A4'!V58)</f>
        <v>0</v>
      </c>
      <c r="L905" s="213" t="str">
        <f>IF(ISBLANK('A4'!W58),"",'A4'!W58)</f>
        <v/>
      </c>
      <c r="M905" s="133" t="str">
        <f t="shared" si="20"/>
        <v>OK</v>
      </c>
      <c r="N905" s="134"/>
    </row>
    <row r="906" spans="1:14" x14ac:dyDescent="0.25">
      <c r="A906" s="210" t="s">
        <v>796</v>
      </c>
      <c r="B906" s="211" t="s">
        <v>2995</v>
      </c>
      <c r="C906" s="212" t="s">
        <v>169</v>
      </c>
      <c r="D906" s="215" t="s">
        <v>2996</v>
      </c>
      <c r="E906" s="212" t="s">
        <v>860</v>
      </c>
      <c r="F906" s="212" t="s">
        <v>169</v>
      </c>
      <c r="G906" s="215" t="s">
        <v>2997</v>
      </c>
      <c r="H906" s="213">
        <f>IF(OR(AND('A4'!V19="",'A4'!W19=""),AND('A4'!V39="",'A4'!W39=""),AND('A4'!W19="X",'A4'!W39="X"),OR('A4'!W19="M",'A4'!W39="M")),"",SUM('A4'!V19,'A4'!V39))</f>
        <v>0</v>
      </c>
      <c r="I906" s="213" t="str">
        <f>IF(AND(AND('A4'!W19="X",'A4'!W39="X"),SUM('A4'!V19,'A4'!V39)=0,ISNUMBER('A4'!V59)),"",IF(OR('A4'!W19="M",'A4'!W39="M"),"M",IF(AND('A4'!W19='A4'!W39,OR('A4'!W19="X",'A4'!W19="W",'A4'!W19="Z")),UPPER('A4'!W19),"")))</f>
        <v/>
      </c>
      <c r="J906" s="214" t="s">
        <v>860</v>
      </c>
      <c r="K906" s="213">
        <f>IF(AND(ISBLANK('A4'!V59),$L$906&lt;&gt;"Z"),"",'A4'!V59)</f>
        <v>0</v>
      </c>
      <c r="L906" s="213" t="str">
        <f>IF(ISBLANK('A4'!W59),"",'A4'!W59)</f>
        <v/>
      </c>
      <c r="M906" s="133" t="str">
        <f t="shared" si="20"/>
        <v>OK</v>
      </c>
      <c r="N906" s="134"/>
    </row>
    <row r="907" spans="1:14" x14ac:dyDescent="0.25">
      <c r="A907" s="210" t="s">
        <v>796</v>
      </c>
      <c r="B907" s="211" t="s">
        <v>2998</v>
      </c>
      <c r="C907" s="212" t="s">
        <v>169</v>
      </c>
      <c r="D907" s="215" t="s">
        <v>2999</v>
      </c>
      <c r="E907" s="212" t="s">
        <v>860</v>
      </c>
      <c r="F907" s="212" t="s">
        <v>169</v>
      </c>
      <c r="G907" s="215" t="s">
        <v>3000</v>
      </c>
      <c r="H907" s="213">
        <f>IF(OR(AND('A4'!V20="",'A4'!W20=""),AND('A4'!V40="",'A4'!W40=""),AND('A4'!W20="X",'A4'!W40="X"),OR('A4'!W20="M",'A4'!W40="M")),"",SUM('A4'!V20,'A4'!V40))</f>
        <v>0</v>
      </c>
      <c r="I907" s="213" t="str">
        <f>IF(AND(AND('A4'!W20="X",'A4'!W40="X"),SUM('A4'!V20,'A4'!V40)=0,ISNUMBER('A4'!V60)),"",IF(OR('A4'!W20="M",'A4'!W40="M"),"M",IF(AND('A4'!W20='A4'!W40,OR('A4'!W20="X",'A4'!W20="W",'A4'!W20="Z")),UPPER('A4'!W20),"")))</f>
        <v/>
      </c>
      <c r="J907" s="214" t="s">
        <v>860</v>
      </c>
      <c r="K907" s="213">
        <f>IF(AND(ISBLANK('A4'!V60),$L$907&lt;&gt;"Z"),"",'A4'!V60)</f>
        <v>0</v>
      </c>
      <c r="L907" s="213" t="str">
        <f>IF(ISBLANK('A4'!W60),"",'A4'!W60)</f>
        <v/>
      </c>
      <c r="M907" s="133" t="str">
        <f t="shared" si="20"/>
        <v>OK</v>
      </c>
      <c r="N907" s="134"/>
    </row>
    <row r="908" spans="1:14" x14ac:dyDescent="0.25">
      <c r="A908" s="210" t="s">
        <v>796</v>
      </c>
      <c r="B908" s="211" t="s">
        <v>3001</v>
      </c>
      <c r="C908" s="212" t="s">
        <v>169</v>
      </c>
      <c r="D908" s="215" t="s">
        <v>3002</v>
      </c>
      <c r="E908" s="212" t="s">
        <v>860</v>
      </c>
      <c r="F908" s="212" t="s">
        <v>169</v>
      </c>
      <c r="G908" s="215" t="s">
        <v>3003</v>
      </c>
      <c r="H908" s="213">
        <f>IF(OR(AND('A4'!V21="",'A4'!W21=""),AND('A4'!V41="",'A4'!W41=""),AND('A4'!W21="X",'A4'!W41="X"),OR('A4'!W21="M",'A4'!W41="M")),"",SUM('A4'!V21,'A4'!V41))</f>
        <v>0</v>
      </c>
      <c r="I908" s="213" t="str">
        <f>IF(AND(AND('A4'!W21="X",'A4'!W41="X"),SUM('A4'!V21,'A4'!V41)=0,ISNUMBER('A4'!V61)),"",IF(OR('A4'!W21="M",'A4'!W41="M"),"M",IF(AND('A4'!W21='A4'!W41,OR('A4'!W21="X",'A4'!W21="W",'A4'!W21="Z")),UPPER('A4'!W21),"")))</f>
        <v/>
      </c>
      <c r="J908" s="214" t="s">
        <v>860</v>
      </c>
      <c r="K908" s="213">
        <f>IF(AND(ISBLANK('A4'!V61),$L$908&lt;&gt;"Z"),"",'A4'!V61)</f>
        <v>0</v>
      </c>
      <c r="L908" s="213" t="str">
        <f>IF(ISBLANK('A4'!W61),"",'A4'!W61)</f>
        <v/>
      </c>
      <c r="M908" s="133" t="str">
        <f t="shared" si="20"/>
        <v>OK</v>
      </c>
      <c r="N908" s="134"/>
    </row>
    <row r="909" spans="1:14" x14ac:dyDescent="0.25">
      <c r="A909" s="210" t="s">
        <v>796</v>
      </c>
      <c r="B909" s="211" t="s">
        <v>3004</v>
      </c>
      <c r="C909" s="212" t="s">
        <v>169</v>
      </c>
      <c r="D909" s="215" t="s">
        <v>3005</v>
      </c>
      <c r="E909" s="212" t="s">
        <v>860</v>
      </c>
      <c r="F909" s="212" t="s">
        <v>169</v>
      </c>
      <c r="G909" s="215" t="s">
        <v>3006</v>
      </c>
      <c r="H909" s="213">
        <f>IF(OR(AND('A4'!V22="",'A4'!W22=""),AND('A4'!V42="",'A4'!W42=""),AND('A4'!W22="X",'A4'!W42="X"),OR('A4'!W22="M",'A4'!W42="M")),"",SUM('A4'!V22,'A4'!V42))</f>
        <v>0</v>
      </c>
      <c r="I909" s="213" t="str">
        <f>IF(AND(AND('A4'!W22="X",'A4'!W42="X"),SUM('A4'!V22,'A4'!V42)=0,ISNUMBER('A4'!V62)),"",IF(OR('A4'!W22="M",'A4'!W42="M"),"M",IF(AND('A4'!W22='A4'!W42,OR('A4'!W22="X",'A4'!W22="W",'A4'!W22="Z")),UPPER('A4'!W22),"")))</f>
        <v/>
      </c>
      <c r="J909" s="214" t="s">
        <v>860</v>
      </c>
      <c r="K909" s="213">
        <f>IF(AND(ISBLANK('A4'!V62),$L$909&lt;&gt;"Z"),"",'A4'!V62)</f>
        <v>0</v>
      </c>
      <c r="L909" s="213" t="str">
        <f>IF(ISBLANK('A4'!W62),"",'A4'!W62)</f>
        <v/>
      </c>
      <c r="M909" s="133" t="str">
        <f t="shared" si="20"/>
        <v>OK</v>
      </c>
      <c r="N909" s="134"/>
    </row>
    <row r="910" spans="1:14" x14ac:dyDescent="0.25">
      <c r="A910" s="210" t="s">
        <v>796</v>
      </c>
      <c r="B910" s="211" t="s">
        <v>3007</v>
      </c>
      <c r="C910" s="212" t="s">
        <v>169</v>
      </c>
      <c r="D910" s="215" t="s">
        <v>3008</v>
      </c>
      <c r="E910" s="212" t="s">
        <v>860</v>
      </c>
      <c r="F910" s="212" t="s">
        <v>169</v>
      </c>
      <c r="G910" s="215" t="s">
        <v>3009</v>
      </c>
      <c r="H910" s="213">
        <f>IF(OR(AND('A4'!V23="",'A4'!W23=""),AND('A4'!V43="",'A4'!W43=""),AND('A4'!W23="X",'A4'!W43="X"),OR('A4'!W23="M",'A4'!W43="M")),"",SUM('A4'!V23,'A4'!V43))</f>
        <v>0</v>
      </c>
      <c r="I910" s="213" t="str">
        <f>IF(AND(AND('A4'!W23="X",'A4'!W43="X"),SUM('A4'!V23,'A4'!V43)=0,ISNUMBER('A4'!V63)),"",IF(OR('A4'!W23="M",'A4'!W43="M"),"M",IF(AND('A4'!W23='A4'!W43,OR('A4'!W23="X",'A4'!W23="W",'A4'!W23="Z")),UPPER('A4'!W23),"")))</f>
        <v/>
      </c>
      <c r="J910" s="214" t="s">
        <v>860</v>
      </c>
      <c r="K910" s="213">
        <f>IF(AND(ISBLANK('A4'!V63),$L$910&lt;&gt;"Z"),"",'A4'!V63)</f>
        <v>0</v>
      </c>
      <c r="L910" s="213" t="str">
        <f>IF(ISBLANK('A4'!W63),"",'A4'!W63)</f>
        <v/>
      </c>
      <c r="M910" s="133" t="str">
        <f t="shared" si="20"/>
        <v>OK</v>
      </c>
      <c r="N910" s="134"/>
    </row>
    <row r="911" spans="1:14" x14ac:dyDescent="0.25">
      <c r="A911" s="210" t="s">
        <v>796</v>
      </c>
      <c r="B911" s="211" t="s">
        <v>3010</v>
      </c>
      <c r="C911" s="212" t="s">
        <v>169</v>
      </c>
      <c r="D911" s="215" t="s">
        <v>3011</v>
      </c>
      <c r="E911" s="212" t="s">
        <v>860</v>
      </c>
      <c r="F911" s="212" t="s">
        <v>169</v>
      </c>
      <c r="G911" s="215" t="s">
        <v>3012</v>
      </c>
      <c r="H911" s="213">
        <f>IF(OR(AND('A4'!V24="",'A4'!W24=""),AND('A4'!V44="",'A4'!W44=""),AND('A4'!W24="X",'A4'!W44="X"),OR('A4'!W24="M",'A4'!W44="M")),"",SUM('A4'!V24,'A4'!V44))</f>
        <v>0</v>
      </c>
      <c r="I911" s="213" t="str">
        <f>IF(AND(AND('A4'!W24="X",'A4'!W44="X"),SUM('A4'!V24,'A4'!V44)=0,ISNUMBER('A4'!V64)),"",IF(OR('A4'!W24="M",'A4'!W44="M"),"M",IF(AND('A4'!W24='A4'!W44,OR('A4'!W24="X",'A4'!W24="W",'A4'!W24="Z")),UPPER('A4'!W24),"")))</f>
        <v/>
      </c>
      <c r="J911" s="214" t="s">
        <v>860</v>
      </c>
      <c r="K911" s="213">
        <f>IF(AND(ISBLANK('A4'!V64),$L$911&lt;&gt;"Z"),"",'A4'!V64)</f>
        <v>0</v>
      </c>
      <c r="L911" s="213" t="str">
        <f>IF(ISBLANK('A4'!W64),"",'A4'!W64)</f>
        <v/>
      </c>
      <c r="M911" s="133" t="str">
        <f t="shared" si="20"/>
        <v>OK</v>
      </c>
      <c r="N911" s="134"/>
    </row>
    <row r="912" spans="1:14" x14ac:dyDescent="0.25">
      <c r="A912" s="210" t="s">
        <v>796</v>
      </c>
      <c r="B912" s="211" t="s">
        <v>3013</v>
      </c>
      <c r="C912" s="212" t="s">
        <v>169</v>
      </c>
      <c r="D912" s="215" t="s">
        <v>3014</v>
      </c>
      <c r="E912" s="212" t="s">
        <v>860</v>
      </c>
      <c r="F912" s="212" t="s">
        <v>169</v>
      </c>
      <c r="G912" s="215" t="s">
        <v>925</v>
      </c>
      <c r="H912" s="213">
        <f>IF(OR(AND('A4'!V25="",'A4'!W25=""),AND('A4'!V45="",'A4'!W45=""),AND('A4'!W25="X",'A4'!W45="X"),OR('A4'!W25="M",'A4'!W45="M")),"",SUM('A4'!V25,'A4'!V45))</f>
        <v>0</v>
      </c>
      <c r="I912" s="213" t="str">
        <f>IF(AND(AND('A4'!W25="X",'A4'!W45="X"),SUM('A4'!V25,'A4'!V45)=0,ISNUMBER('A4'!V65)),"",IF(OR('A4'!W25="M",'A4'!W45="M"),"M",IF(AND('A4'!W25='A4'!W45,OR('A4'!W25="X",'A4'!W25="W",'A4'!W25="Z")),UPPER('A4'!W25),"")))</f>
        <v/>
      </c>
      <c r="J912" s="214" t="s">
        <v>860</v>
      </c>
      <c r="K912" s="213">
        <f>IF(AND(ISBLANK('A4'!V65),$L$912&lt;&gt;"Z"),"",'A4'!V65)</f>
        <v>0</v>
      </c>
      <c r="L912" s="213" t="str">
        <f>IF(ISBLANK('A4'!W65),"",'A4'!W65)</f>
        <v/>
      </c>
      <c r="M912" s="133" t="str">
        <f t="shared" si="20"/>
        <v>OK</v>
      </c>
      <c r="N912" s="134"/>
    </row>
    <row r="913" spans="1:14" x14ac:dyDescent="0.25">
      <c r="A913" s="210" t="s">
        <v>796</v>
      </c>
      <c r="B913" s="211" t="s">
        <v>3015</v>
      </c>
      <c r="C913" s="212" t="s">
        <v>169</v>
      </c>
      <c r="D913" s="215" t="s">
        <v>3016</v>
      </c>
      <c r="E913" s="212" t="s">
        <v>860</v>
      </c>
      <c r="F913" s="212" t="s">
        <v>169</v>
      </c>
      <c r="G913" s="215" t="s">
        <v>957</v>
      </c>
      <c r="H913" s="213">
        <f>IF(OR(AND('A4'!V26="",'A4'!W26=""),AND('A4'!V46="",'A4'!W46=""),AND('A4'!W26="X",'A4'!W46="X"),OR('A4'!W26="M",'A4'!W46="M")),"",SUM('A4'!V26,'A4'!V46))</f>
        <v>0</v>
      </c>
      <c r="I913" s="213" t="str">
        <f>IF(AND(AND('A4'!W26="X",'A4'!W46="X"),SUM('A4'!V26,'A4'!V46)=0,ISNUMBER('A4'!V66)),"",IF(OR('A4'!W26="M",'A4'!W46="M"),"M",IF(AND('A4'!W26='A4'!W46,OR('A4'!W26="X",'A4'!W26="W",'A4'!W26="Z")),UPPER('A4'!W26),"")))</f>
        <v/>
      </c>
      <c r="J913" s="214" t="s">
        <v>860</v>
      </c>
      <c r="K913" s="213">
        <f>IF(AND(ISBLANK('A4'!V66),$L$913&lt;&gt;"Z"),"",'A4'!V66)</f>
        <v>0</v>
      </c>
      <c r="L913" s="213" t="str">
        <f>IF(ISBLANK('A4'!W66),"",'A4'!W66)</f>
        <v/>
      </c>
      <c r="M913" s="133" t="str">
        <f t="shared" si="20"/>
        <v>OK</v>
      </c>
      <c r="N913" s="134"/>
    </row>
    <row r="914" spans="1:14" x14ac:dyDescent="0.25">
      <c r="A914" s="210" t="s">
        <v>796</v>
      </c>
      <c r="B914" s="211" t="s">
        <v>3017</v>
      </c>
      <c r="C914" s="212" t="s">
        <v>169</v>
      </c>
      <c r="D914" s="215" t="s">
        <v>3018</v>
      </c>
      <c r="E914" s="212" t="s">
        <v>860</v>
      </c>
      <c r="F914" s="212" t="s">
        <v>169</v>
      </c>
      <c r="G914" s="215" t="s">
        <v>3019</v>
      </c>
      <c r="H914" s="213">
        <f>IF(OR(AND('A4'!V27="",'A4'!W27=""),AND('A4'!V47="",'A4'!W47=""),AND('A4'!W27="X",'A4'!W47="X"),OR('A4'!W27="M",'A4'!W47="M")),"",SUM('A4'!V27,'A4'!V47))</f>
        <v>0</v>
      </c>
      <c r="I914" s="213" t="str">
        <f>IF(AND(AND('A4'!W27="X",'A4'!W47="X"),SUM('A4'!V27,'A4'!V47)=0,ISNUMBER('A4'!V67)),"",IF(OR('A4'!W27="M",'A4'!W47="M"),"M",IF(AND('A4'!W27='A4'!W47,OR('A4'!W27="X",'A4'!W27="W",'A4'!W27="Z")),UPPER('A4'!W27),"")))</f>
        <v/>
      </c>
      <c r="J914" s="214" t="s">
        <v>860</v>
      </c>
      <c r="K914" s="213">
        <f>IF(AND(ISBLANK('A4'!V67),$L$914&lt;&gt;"Z"),"",'A4'!V67)</f>
        <v>0</v>
      </c>
      <c r="L914" s="213" t="str">
        <f>IF(ISBLANK('A4'!W67),"",'A4'!W67)</f>
        <v/>
      </c>
      <c r="M914" s="133" t="str">
        <f t="shared" si="20"/>
        <v>OK</v>
      </c>
      <c r="N914" s="134"/>
    </row>
    <row r="915" spans="1:14" x14ac:dyDescent="0.25">
      <c r="A915" s="210" t="s">
        <v>796</v>
      </c>
      <c r="B915" s="211" t="s">
        <v>3020</v>
      </c>
      <c r="C915" s="212" t="s">
        <v>169</v>
      </c>
      <c r="D915" s="215" t="s">
        <v>3021</v>
      </c>
      <c r="E915" s="212" t="s">
        <v>860</v>
      </c>
      <c r="F915" s="212" t="s">
        <v>169</v>
      </c>
      <c r="G915" s="215" t="s">
        <v>3022</v>
      </c>
      <c r="H915" s="213">
        <f>IF(OR(AND('A4'!V28="",'A4'!W28=""),AND('A4'!V48="",'A4'!W48=""),AND('A4'!W28="X",'A4'!W48="X"),OR('A4'!W28="M",'A4'!W48="M")),"",SUM('A4'!V28,'A4'!V48))</f>
        <v>0</v>
      </c>
      <c r="I915" s="213" t="str">
        <f>IF(AND(AND('A4'!W28="X",'A4'!W48="X"),SUM('A4'!V28,'A4'!V48)=0,ISNUMBER('A4'!V68)),"",IF(OR('A4'!W28="M",'A4'!W48="M"),"M",IF(AND('A4'!W28='A4'!W48,OR('A4'!W28="X",'A4'!W28="W",'A4'!W28="Z")),UPPER('A4'!W28),"")))</f>
        <v/>
      </c>
      <c r="J915" s="214" t="s">
        <v>860</v>
      </c>
      <c r="K915" s="213">
        <f>IF(AND(ISBLANK('A4'!V68),$L$915&lt;&gt;"Z"),"",'A4'!V68)</f>
        <v>0</v>
      </c>
      <c r="L915" s="213" t="str">
        <f>IF(ISBLANK('A4'!W68),"",'A4'!W68)</f>
        <v/>
      </c>
      <c r="M915" s="133" t="str">
        <f t="shared" si="20"/>
        <v>OK</v>
      </c>
      <c r="N915" s="134"/>
    </row>
    <row r="916" spans="1:14" x14ac:dyDescent="0.25">
      <c r="A916" s="210" t="s">
        <v>796</v>
      </c>
      <c r="B916" s="211" t="s">
        <v>3023</v>
      </c>
      <c r="C916" s="212" t="s">
        <v>169</v>
      </c>
      <c r="D916" s="215" t="s">
        <v>3024</v>
      </c>
      <c r="E916" s="212" t="s">
        <v>860</v>
      </c>
      <c r="F916" s="212" t="s">
        <v>169</v>
      </c>
      <c r="G916" s="215" t="s">
        <v>3025</v>
      </c>
      <c r="H916" s="213">
        <f>IF(OR(AND('A4'!V29="",'A4'!W29=""),AND('A4'!V49="",'A4'!W49=""),AND('A4'!W29="X",'A4'!W49="X"),OR('A4'!W29="M",'A4'!W49="M")),"",SUM('A4'!V29,'A4'!V49))</f>
        <v>0</v>
      </c>
      <c r="I916" s="213" t="str">
        <f>IF(AND(AND('A4'!W29="X",'A4'!W49="X"),SUM('A4'!V29,'A4'!V49)=0,ISNUMBER('A4'!V69)),"",IF(OR('A4'!W29="M",'A4'!W49="M"),"M",IF(AND('A4'!W29='A4'!W49,OR('A4'!W29="X",'A4'!W29="W",'A4'!W29="Z")),UPPER('A4'!W29),"")))</f>
        <v/>
      </c>
      <c r="J916" s="214" t="s">
        <v>860</v>
      </c>
      <c r="K916" s="213">
        <f>IF(AND(ISBLANK('A4'!V69),$L$916&lt;&gt;"Z"),"",'A4'!V69)</f>
        <v>0</v>
      </c>
      <c r="L916" s="213" t="str">
        <f>IF(ISBLANK('A4'!W69),"",'A4'!W69)</f>
        <v/>
      </c>
      <c r="M916" s="133" t="str">
        <f t="shared" si="20"/>
        <v>OK</v>
      </c>
      <c r="N916" s="134"/>
    </row>
    <row r="917" spans="1:14" x14ac:dyDescent="0.25">
      <c r="A917" s="210" t="s">
        <v>796</v>
      </c>
      <c r="B917" s="211" t="s">
        <v>3026</v>
      </c>
      <c r="C917" s="212" t="s">
        <v>169</v>
      </c>
      <c r="D917" s="215" t="s">
        <v>3027</v>
      </c>
      <c r="E917" s="212" t="s">
        <v>860</v>
      </c>
      <c r="F917" s="212" t="s">
        <v>169</v>
      </c>
      <c r="G917" s="215" t="s">
        <v>821</v>
      </c>
      <c r="H917" s="213">
        <f>IF(OR(AND('A4'!V30="",'A4'!W30=""),AND('A4'!V50="",'A4'!W50=""),AND('A4'!W30="X",'A4'!W50="X"),OR('A4'!W30="M",'A4'!W50="M")),"",SUM('A4'!V30,'A4'!V50))</f>
        <v>0</v>
      </c>
      <c r="I917" s="213" t="str">
        <f>IF(AND(AND('A4'!W30="X",'A4'!W50="X"),SUM('A4'!V30,'A4'!V50)=0,ISNUMBER('A4'!V70)),"",IF(OR('A4'!W30="M",'A4'!W50="M"),"M",IF(AND('A4'!W30='A4'!W50,OR('A4'!W30="X",'A4'!W30="W",'A4'!W30="Z")),UPPER('A4'!W30),"")))</f>
        <v/>
      </c>
      <c r="J917" s="214" t="s">
        <v>860</v>
      </c>
      <c r="K917" s="213">
        <f>IF(AND(ISBLANK('A4'!V70),$L$917&lt;&gt;"Z"),"",'A4'!V70)</f>
        <v>0</v>
      </c>
      <c r="L917" s="213" t="str">
        <f>IF(ISBLANK('A4'!W70),"",'A4'!W70)</f>
        <v/>
      </c>
      <c r="M917" s="133" t="str">
        <f t="shared" si="20"/>
        <v>OK</v>
      </c>
      <c r="N917" s="134"/>
    </row>
    <row r="918" spans="1:14" x14ac:dyDescent="0.25">
      <c r="A918" s="210" t="s">
        <v>796</v>
      </c>
      <c r="B918" s="211" t="s">
        <v>3028</v>
      </c>
      <c r="C918" s="212" t="s">
        <v>169</v>
      </c>
      <c r="D918" s="215" t="s">
        <v>3029</v>
      </c>
      <c r="E918" s="212" t="s">
        <v>860</v>
      </c>
      <c r="F918" s="212" t="s">
        <v>169</v>
      </c>
      <c r="G918" s="215" t="s">
        <v>3030</v>
      </c>
      <c r="H918" s="213">
        <f>IF(OR(AND('A4'!V31="",'A4'!W31=""),AND('A4'!V51="",'A4'!W51=""),AND('A4'!W31="X",'A4'!W51="X"),OR('A4'!W31="M",'A4'!W51="M")),"",SUM('A4'!V31,'A4'!V51))</f>
        <v>0</v>
      </c>
      <c r="I918" s="213" t="str">
        <f>IF(AND(AND('A4'!W31="X",'A4'!W51="X"),SUM('A4'!V31,'A4'!V51)=0,ISNUMBER('A4'!V71)),"",IF(OR('A4'!W31="M",'A4'!W51="M"),"M",IF(AND('A4'!W31='A4'!W51,OR('A4'!W31="X",'A4'!W31="W",'A4'!W31="Z")),UPPER('A4'!W31),"")))</f>
        <v/>
      </c>
      <c r="J918" s="214" t="s">
        <v>860</v>
      </c>
      <c r="K918" s="213">
        <f>IF(AND(ISBLANK('A4'!V71),$L$918&lt;&gt;"Z"),"",'A4'!V71)</f>
        <v>0</v>
      </c>
      <c r="L918" s="213" t="str">
        <f>IF(ISBLANK('A4'!W71),"",'A4'!W71)</f>
        <v/>
      </c>
      <c r="M918" s="133" t="str">
        <f t="shared" si="20"/>
        <v>OK</v>
      </c>
      <c r="N918" s="134"/>
    </row>
    <row r="919" spans="1:14" x14ac:dyDescent="0.25">
      <c r="A919" s="210" t="s">
        <v>796</v>
      </c>
      <c r="B919" s="211" t="s">
        <v>3031</v>
      </c>
      <c r="C919" s="212" t="s">
        <v>169</v>
      </c>
      <c r="D919" s="215" t="s">
        <v>3032</v>
      </c>
      <c r="E919" s="212" t="s">
        <v>860</v>
      </c>
      <c r="F919" s="212" t="s">
        <v>169</v>
      </c>
      <c r="G919" s="215" t="s">
        <v>1655</v>
      </c>
      <c r="H919" s="213">
        <f>IF(OR(AND('A4'!V32="",'A4'!W32=""),AND('A4'!V52="",'A4'!W52=""),AND('A4'!W32="X",'A4'!W52="X"),OR('A4'!W32="M",'A4'!W52="M")),"",SUM('A4'!V32,'A4'!V52))</f>
        <v>0</v>
      </c>
      <c r="I919" s="213" t="str">
        <f>IF(AND(AND('A4'!W32="X",'A4'!W52="X"),SUM('A4'!V32,'A4'!V52)=0,ISNUMBER('A4'!V72)),"",IF(OR('A4'!W32="M",'A4'!W52="M"),"M",IF(AND('A4'!W32='A4'!W52,OR('A4'!W32="X",'A4'!W32="W",'A4'!W32="Z")),UPPER('A4'!W32),"")))</f>
        <v/>
      </c>
      <c r="J919" s="214" t="s">
        <v>860</v>
      </c>
      <c r="K919" s="213">
        <f>IF(AND(ISBLANK('A4'!V72),$L$919&lt;&gt;"Z"),"",'A4'!V72)</f>
        <v>0</v>
      </c>
      <c r="L919" s="213" t="str">
        <f>IF(ISBLANK('A4'!W72),"",'A4'!W72)</f>
        <v/>
      </c>
      <c r="M919" s="133" t="str">
        <f t="shared" si="20"/>
        <v>OK</v>
      </c>
      <c r="N919" s="134"/>
    </row>
    <row r="920" spans="1:14" x14ac:dyDescent="0.25">
      <c r="A920" s="210" t="s">
        <v>796</v>
      </c>
      <c r="B920" s="211" t="s">
        <v>3033</v>
      </c>
      <c r="C920" s="212" t="s">
        <v>169</v>
      </c>
      <c r="D920" s="215" t="s">
        <v>3034</v>
      </c>
      <c r="E920" s="212" t="s">
        <v>860</v>
      </c>
      <c r="F920" s="212" t="s">
        <v>169</v>
      </c>
      <c r="G920" s="215" t="s">
        <v>927</v>
      </c>
      <c r="H920" s="213">
        <f>IF(OR(SUMPRODUCT(--('A4'!Y14:'A4'!Y31=""),--('A4'!Z14:'A4'!Z31=""))&gt;0,COUNTIF('A4'!Z14:'A4'!Z31,"M")&gt;0,COUNTIF('A4'!Z14:'A4'!Z31,"X")=18),"",SUM('A4'!Y14:'A4'!Y31))</f>
        <v>0</v>
      </c>
      <c r="I920" s="213" t="str">
        <f>IF(AND(COUNTIF('A4'!Z14:'A4'!Z31,"X")=18,SUM('A4'!Y14:'A4'!Y31)=0,ISNUMBER('A4'!Y32)),"",IF(COUNTIF('A4'!Z14:'A4'!Z31,"M")&gt;0,"M",IF(AND(COUNTIF('A4'!Z14:'A4'!Z31,'A4'!Z14)=18,OR('A4'!Z14="X",'A4'!Z14="W",'A4'!Z14="Z")),UPPER('A4'!Z14),"")))</f>
        <v/>
      </c>
      <c r="J920" s="214" t="s">
        <v>860</v>
      </c>
      <c r="K920" s="213">
        <f>IF(AND(ISBLANK('A4'!Y32),$L$920&lt;&gt;"Z"),"",'A4'!Y32)</f>
        <v>0</v>
      </c>
      <c r="L920" s="213" t="str">
        <f>IF(ISBLANK('A4'!Z32),"",'A4'!Z32)</f>
        <v/>
      </c>
      <c r="M920" s="133" t="str">
        <f t="shared" ref="M920:M983" si="21">IF(AND(ISNUMBER(H920),ISNUMBER(K920)),IF(OR(ROUND(H920,0)&lt;&gt;ROUND(K920,0),I920&lt;&gt;L920),"Check","OK"),IF(OR(AND(H920&lt;&gt;K920,I920&lt;&gt;"Z",L920&lt;&gt;"Z"),I920&lt;&gt;L920),"Check","OK"))</f>
        <v>OK</v>
      </c>
      <c r="N920" s="134"/>
    </row>
    <row r="921" spans="1:14" x14ac:dyDescent="0.25">
      <c r="A921" s="210" t="s">
        <v>796</v>
      </c>
      <c r="B921" s="211" t="s">
        <v>3035</v>
      </c>
      <c r="C921" s="212" t="s">
        <v>169</v>
      </c>
      <c r="D921" s="215" t="s">
        <v>3036</v>
      </c>
      <c r="E921" s="212" t="s">
        <v>860</v>
      </c>
      <c r="F921" s="212" t="s">
        <v>169</v>
      </c>
      <c r="G921" s="215" t="s">
        <v>3037</v>
      </c>
      <c r="H921" s="213">
        <f>IF(OR(SUMPRODUCT(--('A4'!Y34:'A4'!Y51=""),--('A4'!Z34:'A4'!Z51=""))&gt;0,COUNTIF('A4'!Z34:'A4'!Z51,"M")&gt;0,COUNTIF('A4'!Z34:'A4'!Z51,"X")=18),"",SUM('A4'!Y34:'A4'!Y51))</f>
        <v>0</v>
      </c>
      <c r="I921" s="213" t="str">
        <f>IF(AND(COUNTIF('A4'!Z34:'A4'!Z51,"X")=18,SUM('A4'!Y34:'A4'!Y51)=0,ISNUMBER('A4'!Y52)),"",IF(COUNTIF('A4'!Z34:'A4'!Z51,"M")&gt;0,"M",IF(AND(COUNTIF('A4'!Z34:'A4'!Z51,'A4'!Z34)=18,OR('A4'!Z34="X",'A4'!Z34="W",'A4'!Z34="Z")),UPPER('A4'!Z34),"")))</f>
        <v/>
      </c>
      <c r="J921" s="214" t="s">
        <v>860</v>
      </c>
      <c r="K921" s="213">
        <f>IF(AND(ISBLANK('A4'!Y52),$L$921&lt;&gt;"Z"),"",'A4'!Y52)</f>
        <v>0</v>
      </c>
      <c r="L921" s="213" t="str">
        <f>IF(ISBLANK('A4'!Z52),"",'A4'!Z52)</f>
        <v/>
      </c>
      <c r="M921" s="133" t="str">
        <f t="shared" si="21"/>
        <v>OK</v>
      </c>
      <c r="N921" s="134"/>
    </row>
    <row r="922" spans="1:14" x14ac:dyDescent="0.25">
      <c r="A922" s="210" t="s">
        <v>796</v>
      </c>
      <c r="B922" s="211" t="s">
        <v>3038</v>
      </c>
      <c r="C922" s="212" t="s">
        <v>169</v>
      </c>
      <c r="D922" s="215" t="s">
        <v>3039</v>
      </c>
      <c r="E922" s="212" t="s">
        <v>860</v>
      </c>
      <c r="F922" s="212" t="s">
        <v>169</v>
      </c>
      <c r="G922" s="215" t="s">
        <v>1033</v>
      </c>
      <c r="H922" s="213">
        <f>IF(OR(AND('A4'!Y14="",'A4'!Z14=""),AND('A4'!Y34="",'A4'!Z34=""),AND('A4'!Z14="X",'A4'!Z34="X"),OR('A4'!Z14="M",'A4'!Z34="M")),"",SUM('A4'!Y14,'A4'!Y34))</f>
        <v>0</v>
      </c>
      <c r="I922" s="213" t="str">
        <f>IF(AND(AND('A4'!Z14="X",'A4'!Z34="X"),SUM('A4'!Y14,'A4'!Y34)=0,ISNUMBER('A4'!Y54)),"",IF(OR('A4'!Z14="M",'A4'!Z34="M"),"M",IF(AND('A4'!Z14='A4'!Z34,OR('A4'!Z14="X",'A4'!Z14="W",'A4'!Z14="Z")),UPPER('A4'!Z14),"")))</f>
        <v/>
      </c>
      <c r="J922" s="214" t="s">
        <v>860</v>
      </c>
      <c r="K922" s="213">
        <f>IF(AND(ISBLANK('A4'!Y54),$L$922&lt;&gt;"Z"),"",'A4'!Y54)</f>
        <v>0</v>
      </c>
      <c r="L922" s="213" t="str">
        <f>IF(ISBLANK('A4'!Z54),"",'A4'!Z54)</f>
        <v/>
      </c>
      <c r="M922" s="133" t="str">
        <f t="shared" si="21"/>
        <v>OK</v>
      </c>
      <c r="N922" s="134"/>
    </row>
    <row r="923" spans="1:14" x14ac:dyDescent="0.25">
      <c r="A923" s="210" t="s">
        <v>796</v>
      </c>
      <c r="B923" s="211" t="s">
        <v>3040</v>
      </c>
      <c r="C923" s="212" t="s">
        <v>169</v>
      </c>
      <c r="D923" s="215" t="s">
        <v>3041</v>
      </c>
      <c r="E923" s="212" t="s">
        <v>860</v>
      </c>
      <c r="F923" s="212" t="s">
        <v>169</v>
      </c>
      <c r="G923" s="215" t="s">
        <v>3042</v>
      </c>
      <c r="H923" s="213">
        <f>IF(OR(AND('A4'!Y15="",'A4'!Z15=""),AND('A4'!Y35="",'A4'!Z35=""),AND('A4'!Z15="X",'A4'!Z35="X"),OR('A4'!Z15="M",'A4'!Z35="M")),"",SUM('A4'!Y15,'A4'!Y35))</f>
        <v>0</v>
      </c>
      <c r="I923" s="213" t="str">
        <f>IF(AND(AND('A4'!Z15="X",'A4'!Z35="X"),SUM('A4'!Y15,'A4'!Y35)=0,ISNUMBER('A4'!Y55)),"",IF(OR('A4'!Z15="M",'A4'!Z35="M"),"M",IF(AND('A4'!Z15='A4'!Z35,OR('A4'!Z15="X",'A4'!Z15="W",'A4'!Z15="Z")),UPPER('A4'!Z15),"")))</f>
        <v/>
      </c>
      <c r="J923" s="214" t="s">
        <v>860</v>
      </c>
      <c r="K923" s="213">
        <f>IF(AND(ISBLANK('A4'!Y55),$L$923&lt;&gt;"Z"),"",'A4'!Y55)</f>
        <v>0</v>
      </c>
      <c r="L923" s="213" t="str">
        <f>IF(ISBLANK('A4'!Z55),"",'A4'!Z55)</f>
        <v/>
      </c>
      <c r="M923" s="133" t="str">
        <f t="shared" si="21"/>
        <v>OK</v>
      </c>
      <c r="N923" s="134"/>
    </row>
    <row r="924" spans="1:14" x14ac:dyDescent="0.25">
      <c r="A924" s="210" t="s">
        <v>796</v>
      </c>
      <c r="B924" s="211" t="s">
        <v>3043</v>
      </c>
      <c r="C924" s="212" t="s">
        <v>169</v>
      </c>
      <c r="D924" s="215" t="s">
        <v>3044</v>
      </c>
      <c r="E924" s="212" t="s">
        <v>860</v>
      </c>
      <c r="F924" s="212" t="s">
        <v>169</v>
      </c>
      <c r="G924" s="215" t="s">
        <v>3045</v>
      </c>
      <c r="H924" s="213">
        <f>IF(OR(AND('A4'!Y16="",'A4'!Z16=""),AND('A4'!Y36="",'A4'!Z36=""),AND('A4'!Z16="X",'A4'!Z36="X"),OR('A4'!Z16="M",'A4'!Z36="M")),"",SUM('A4'!Y16,'A4'!Y36))</f>
        <v>0</v>
      </c>
      <c r="I924" s="213" t="str">
        <f>IF(AND(AND('A4'!Z16="X",'A4'!Z36="X"),SUM('A4'!Y16,'A4'!Y36)=0,ISNUMBER('A4'!Y56)),"",IF(OR('A4'!Z16="M",'A4'!Z36="M"),"M",IF(AND('A4'!Z16='A4'!Z36,OR('A4'!Z16="X",'A4'!Z16="W",'A4'!Z16="Z")),UPPER('A4'!Z16),"")))</f>
        <v/>
      </c>
      <c r="J924" s="214" t="s">
        <v>860</v>
      </c>
      <c r="K924" s="213">
        <f>IF(AND(ISBLANK('A4'!Y56),$L$924&lt;&gt;"Z"),"",'A4'!Y56)</f>
        <v>0</v>
      </c>
      <c r="L924" s="213" t="str">
        <f>IF(ISBLANK('A4'!Z56),"",'A4'!Z56)</f>
        <v/>
      </c>
      <c r="M924" s="133" t="str">
        <f t="shared" si="21"/>
        <v>OK</v>
      </c>
      <c r="N924" s="134"/>
    </row>
    <row r="925" spans="1:14" x14ac:dyDescent="0.25">
      <c r="A925" s="210" t="s">
        <v>796</v>
      </c>
      <c r="B925" s="211" t="s">
        <v>3046</v>
      </c>
      <c r="C925" s="212" t="s">
        <v>169</v>
      </c>
      <c r="D925" s="215" t="s">
        <v>3047</v>
      </c>
      <c r="E925" s="212" t="s">
        <v>860</v>
      </c>
      <c r="F925" s="212" t="s">
        <v>169</v>
      </c>
      <c r="G925" s="215" t="s">
        <v>3048</v>
      </c>
      <c r="H925" s="213">
        <f>IF(OR(AND('A4'!Y17="",'A4'!Z17=""),AND('A4'!Y37="",'A4'!Z37=""),AND('A4'!Z17="X",'A4'!Z37="X"),OR('A4'!Z17="M",'A4'!Z37="M")),"",SUM('A4'!Y17,'A4'!Y37))</f>
        <v>0</v>
      </c>
      <c r="I925" s="213" t="str">
        <f>IF(AND(AND('A4'!Z17="X",'A4'!Z37="X"),SUM('A4'!Y17,'A4'!Y37)=0,ISNUMBER('A4'!Y57)),"",IF(OR('A4'!Z17="M",'A4'!Z37="M"),"M",IF(AND('A4'!Z17='A4'!Z37,OR('A4'!Z17="X",'A4'!Z17="W",'A4'!Z17="Z")),UPPER('A4'!Z17),"")))</f>
        <v/>
      </c>
      <c r="J925" s="214" t="s">
        <v>860</v>
      </c>
      <c r="K925" s="213">
        <f>IF(AND(ISBLANK('A4'!Y57),$L$925&lt;&gt;"Z"),"",'A4'!Y57)</f>
        <v>0</v>
      </c>
      <c r="L925" s="213" t="str">
        <f>IF(ISBLANK('A4'!Z57),"",'A4'!Z57)</f>
        <v/>
      </c>
      <c r="M925" s="133" t="str">
        <f t="shared" si="21"/>
        <v>OK</v>
      </c>
      <c r="N925" s="134"/>
    </row>
    <row r="926" spans="1:14" x14ac:dyDescent="0.25">
      <c r="A926" s="210" t="s">
        <v>796</v>
      </c>
      <c r="B926" s="211" t="s">
        <v>3049</v>
      </c>
      <c r="C926" s="212" t="s">
        <v>169</v>
      </c>
      <c r="D926" s="215" t="s">
        <v>3050</v>
      </c>
      <c r="E926" s="212" t="s">
        <v>860</v>
      </c>
      <c r="F926" s="212" t="s">
        <v>169</v>
      </c>
      <c r="G926" s="215" t="s">
        <v>3051</v>
      </c>
      <c r="H926" s="213">
        <f>IF(OR(AND('A4'!Y18="",'A4'!Z18=""),AND('A4'!Y38="",'A4'!Z38=""),AND('A4'!Z18="X",'A4'!Z38="X"),OR('A4'!Z18="M",'A4'!Z38="M")),"",SUM('A4'!Y18,'A4'!Y38))</f>
        <v>0</v>
      </c>
      <c r="I926" s="213" t="str">
        <f>IF(AND(AND('A4'!Z18="X",'A4'!Z38="X"),SUM('A4'!Y18,'A4'!Y38)=0,ISNUMBER('A4'!Y58)),"",IF(OR('A4'!Z18="M",'A4'!Z38="M"),"M",IF(AND('A4'!Z18='A4'!Z38,OR('A4'!Z18="X",'A4'!Z18="W",'A4'!Z18="Z")),UPPER('A4'!Z18),"")))</f>
        <v/>
      </c>
      <c r="J926" s="214" t="s">
        <v>860</v>
      </c>
      <c r="K926" s="213">
        <f>IF(AND(ISBLANK('A4'!Y58),$L$926&lt;&gt;"Z"),"",'A4'!Y58)</f>
        <v>0</v>
      </c>
      <c r="L926" s="213" t="str">
        <f>IF(ISBLANK('A4'!Z58),"",'A4'!Z58)</f>
        <v/>
      </c>
      <c r="M926" s="133" t="str">
        <f t="shared" si="21"/>
        <v>OK</v>
      </c>
      <c r="N926" s="134"/>
    </row>
    <row r="927" spans="1:14" x14ac:dyDescent="0.25">
      <c r="A927" s="210" t="s">
        <v>796</v>
      </c>
      <c r="B927" s="211" t="s">
        <v>3052</v>
      </c>
      <c r="C927" s="212" t="s">
        <v>169</v>
      </c>
      <c r="D927" s="215" t="s">
        <v>3053</v>
      </c>
      <c r="E927" s="212" t="s">
        <v>860</v>
      </c>
      <c r="F927" s="212" t="s">
        <v>169</v>
      </c>
      <c r="G927" s="215" t="s">
        <v>3054</v>
      </c>
      <c r="H927" s="213">
        <f>IF(OR(AND('A4'!Y19="",'A4'!Z19=""),AND('A4'!Y39="",'A4'!Z39=""),AND('A4'!Z19="X",'A4'!Z39="X"),OR('A4'!Z19="M",'A4'!Z39="M")),"",SUM('A4'!Y19,'A4'!Y39))</f>
        <v>0</v>
      </c>
      <c r="I927" s="213" t="str">
        <f>IF(AND(AND('A4'!Z19="X",'A4'!Z39="X"),SUM('A4'!Y19,'A4'!Y39)=0,ISNUMBER('A4'!Y59)),"",IF(OR('A4'!Z19="M",'A4'!Z39="M"),"M",IF(AND('A4'!Z19='A4'!Z39,OR('A4'!Z19="X",'A4'!Z19="W",'A4'!Z19="Z")),UPPER('A4'!Z19),"")))</f>
        <v/>
      </c>
      <c r="J927" s="214" t="s">
        <v>860</v>
      </c>
      <c r="K927" s="213">
        <f>IF(AND(ISBLANK('A4'!Y59),$L$927&lt;&gt;"Z"),"",'A4'!Y59)</f>
        <v>0</v>
      </c>
      <c r="L927" s="213" t="str">
        <f>IF(ISBLANK('A4'!Z59),"",'A4'!Z59)</f>
        <v/>
      </c>
      <c r="M927" s="133" t="str">
        <f t="shared" si="21"/>
        <v>OK</v>
      </c>
      <c r="N927" s="134"/>
    </row>
    <row r="928" spans="1:14" x14ac:dyDescent="0.25">
      <c r="A928" s="210" t="s">
        <v>796</v>
      </c>
      <c r="B928" s="211" t="s">
        <v>3055</v>
      </c>
      <c r="C928" s="212" t="s">
        <v>169</v>
      </c>
      <c r="D928" s="215" t="s">
        <v>3056</v>
      </c>
      <c r="E928" s="212" t="s">
        <v>860</v>
      </c>
      <c r="F928" s="212" t="s">
        <v>169</v>
      </c>
      <c r="G928" s="215" t="s">
        <v>3057</v>
      </c>
      <c r="H928" s="213">
        <f>IF(OR(AND('A4'!Y20="",'A4'!Z20=""),AND('A4'!Y40="",'A4'!Z40=""),AND('A4'!Z20="X",'A4'!Z40="X"),OR('A4'!Z20="M",'A4'!Z40="M")),"",SUM('A4'!Y20,'A4'!Y40))</f>
        <v>0</v>
      </c>
      <c r="I928" s="213" t="str">
        <f>IF(AND(AND('A4'!Z20="X",'A4'!Z40="X"),SUM('A4'!Y20,'A4'!Y40)=0,ISNUMBER('A4'!Y60)),"",IF(OR('A4'!Z20="M",'A4'!Z40="M"),"M",IF(AND('A4'!Z20='A4'!Z40,OR('A4'!Z20="X",'A4'!Z20="W",'A4'!Z20="Z")),UPPER('A4'!Z20),"")))</f>
        <v/>
      </c>
      <c r="J928" s="214" t="s">
        <v>860</v>
      </c>
      <c r="K928" s="213">
        <f>IF(AND(ISBLANK('A4'!Y60),$L$928&lt;&gt;"Z"),"",'A4'!Y60)</f>
        <v>0</v>
      </c>
      <c r="L928" s="213" t="str">
        <f>IF(ISBLANK('A4'!Z60),"",'A4'!Z60)</f>
        <v/>
      </c>
      <c r="M928" s="133" t="str">
        <f t="shared" si="21"/>
        <v>OK</v>
      </c>
      <c r="N928" s="134"/>
    </row>
    <row r="929" spans="1:14" x14ac:dyDescent="0.25">
      <c r="A929" s="210" t="s">
        <v>796</v>
      </c>
      <c r="B929" s="211" t="s">
        <v>3058</v>
      </c>
      <c r="C929" s="212" t="s">
        <v>169</v>
      </c>
      <c r="D929" s="215" t="s">
        <v>3059</v>
      </c>
      <c r="E929" s="212" t="s">
        <v>860</v>
      </c>
      <c r="F929" s="212" t="s">
        <v>169</v>
      </c>
      <c r="G929" s="215" t="s">
        <v>3060</v>
      </c>
      <c r="H929" s="213">
        <f>IF(OR(AND('A4'!Y21="",'A4'!Z21=""),AND('A4'!Y41="",'A4'!Z41=""),AND('A4'!Z21="X",'A4'!Z41="X"),OR('A4'!Z21="M",'A4'!Z41="M")),"",SUM('A4'!Y21,'A4'!Y41))</f>
        <v>0</v>
      </c>
      <c r="I929" s="213" t="str">
        <f>IF(AND(AND('A4'!Z21="X",'A4'!Z41="X"),SUM('A4'!Y21,'A4'!Y41)=0,ISNUMBER('A4'!Y61)),"",IF(OR('A4'!Z21="M",'A4'!Z41="M"),"M",IF(AND('A4'!Z21='A4'!Z41,OR('A4'!Z21="X",'A4'!Z21="W",'A4'!Z21="Z")),UPPER('A4'!Z21),"")))</f>
        <v/>
      </c>
      <c r="J929" s="214" t="s">
        <v>860</v>
      </c>
      <c r="K929" s="213">
        <f>IF(AND(ISBLANK('A4'!Y61),$L$929&lt;&gt;"Z"),"",'A4'!Y61)</f>
        <v>0</v>
      </c>
      <c r="L929" s="213" t="str">
        <f>IF(ISBLANK('A4'!Z61),"",'A4'!Z61)</f>
        <v/>
      </c>
      <c r="M929" s="133" t="str">
        <f t="shared" si="21"/>
        <v>OK</v>
      </c>
      <c r="N929" s="134"/>
    </row>
    <row r="930" spans="1:14" x14ac:dyDescent="0.25">
      <c r="A930" s="210" t="s">
        <v>796</v>
      </c>
      <c r="B930" s="211" t="s">
        <v>3061</v>
      </c>
      <c r="C930" s="212" t="s">
        <v>169</v>
      </c>
      <c r="D930" s="215" t="s">
        <v>3062</v>
      </c>
      <c r="E930" s="212" t="s">
        <v>860</v>
      </c>
      <c r="F930" s="212" t="s">
        <v>169</v>
      </c>
      <c r="G930" s="215" t="s">
        <v>3063</v>
      </c>
      <c r="H930" s="213">
        <f>IF(OR(AND('A4'!Y22="",'A4'!Z22=""),AND('A4'!Y42="",'A4'!Z42=""),AND('A4'!Z22="X",'A4'!Z42="X"),OR('A4'!Z22="M",'A4'!Z42="M")),"",SUM('A4'!Y22,'A4'!Y42))</f>
        <v>0</v>
      </c>
      <c r="I930" s="213" t="str">
        <f>IF(AND(AND('A4'!Z22="X",'A4'!Z42="X"),SUM('A4'!Y22,'A4'!Y42)=0,ISNUMBER('A4'!Y62)),"",IF(OR('A4'!Z22="M",'A4'!Z42="M"),"M",IF(AND('A4'!Z22='A4'!Z42,OR('A4'!Z22="X",'A4'!Z22="W",'A4'!Z22="Z")),UPPER('A4'!Z22),"")))</f>
        <v/>
      </c>
      <c r="J930" s="214" t="s">
        <v>860</v>
      </c>
      <c r="K930" s="213">
        <f>IF(AND(ISBLANK('A4'!Y62),$L$930&lt;&gt;"Z"),"",'A4'!Y62)</f>
        <v>0</v>
      </c>
      <c r="L930" s="213" t="str">
        <f>IF(ISBLANK('A4'!Z62),"",'A4'!Z62)</f>
        <v/>
      </c>
      <c r="M930" s="133" t="str">
        <f t="shared" si="21"/>
        <v>OK</v>
      </c>
      <c r="N930" s="134"/>
    </row>
    <row r="931" spans="1:14" x14ac:dyDescent="0.25">
      <c r="A931" s="210" t="s">
        <v>796</v>
      </c>
      <c r="B931" s="211" t="s">
        <v>3064</v>
      </c>
      <c r="C931" s="212" t="s">
        <v>169</v>
      </c>
      <c r="D931" s="215" t="s">
        <v>3065</v>
      </c>
      <c r="E931" s="212" t="s">
        <v>860</v>
      </c>
      <c r="F931" s="212" t="s">
        <v>169</v>
      </c>
      <c r="G931" s="215" t="s">
        <v>3066</v>
      </c>
      <c r="H931" s="213">
        <f>IF(OR(AND('A4'!Y23="",'A4'!Z23=""),AND('A4'!Y43="",'A4'!Z43=""),AND('A4'!Z23="X",'A4'!Z43="X"),OR('A4'!Z23="M",'A4'!Z43="M")),"",SUM('A4'!Y23,'A4'!Y43))</f>
        <v>0</v>
      </c>
      <c r="I931" s="213" t="str">
        <f>IF(AND(AND('A4'!Z23="X",'A4'!Z43="X"),SUM('A4'!Y23,'A4'!Y43)=0,ISNUMBER('A4'!Y63)),"",IF(OR('A4'!Z23="M",'A4'!Z43="M"),"M",IF(AND('A4'!Z23='A4'!Z43,OR('A4'!Z23="X",'A4'!Z23="W",'A4'!Z23="Z")),UPPER('A4'!Z23),"")))</f>
        <v/>
      </c>
      <c r="J931" s="214" t="s">
        <v>860</v>
      </c>
      <c r="K931" s="213">
        <f>IF(AND(ISBLANK('A4'!Y63),$L$931&lt;&gt;"Z"),"",'A4'!Y63)</f>
        <v>0</v>
      </c>
      <c r="L931" s="213" t="str">
        <f>IF(ISBLANK('A4'!Z63),"",'A4'!Z63)</f>
        <v/>
      </c>
      <c r="M931" s="133" t="str">
        <f t="shared" si="21"/>
        <v>OK</v>
      </c>
      <c r="N931" s="134"/>
    </row>
    <row r="932" spans="1:14" x14ac:dyDescent="0.25">
      <c r="A932" s="210" t="s">
        <v>796</v>
      </c>
      <c r="B932" s="211" t="s">
        <v>3067</v>
      </c>
      <c r="C932" s="212" t="s">
        <v>169</v>
      </c>
      <c r="D932" s="215" t="s">
        <v>3068</v>
      </c>
      <c r="E932" s="212" t="s">
        <v>860</v>
      </c>
      <c r="F932" s="212" t="s">
        <v>169</v>
      </c>
      <c r="G932" s="215" t="s">
        <v>3069</v>
      </c>
      <c r="H932" s="213">
        <f>IF(OR(AND('A4'!Y24="",'A4'!Z24=""),AND('A4'!Y44="",'A4'!Z44=""),AND('A4'!Z24="X",'A4'!Z44="X"),OR('A4'!Z24="M",'A4'!Z44="M")),"",SUM('A4'!Y24,'A4'!Y44))</f>
        <v>0</v>
      </c>
      <c r="I932" s="213" t="str">
        <f>IF(AND(AND('A4'!Z24="X",'A4'!Z44="X"),SUM('A4'!Y24,'A4'!Y44)=0,ISNUMBER('A4'!Y64)),"",IF(OR('A4'!Z24="M",'A4'!Z44="M"),"M",IF(AND('A4'!Z24='A4'!Z44,OR('A4'!Z24="X",'A4'!Z24="W",'A4'!Z24="Z")),UPPER('A4'!Z24),"")))</f>
        <v/>
      </c>
      <c r="J932" s="214" t="s">
        <v>860</v>
      </c>
      <c r="K932" s="213">
        <f>IF(AND(ISBLANK('A4'!Y64),$L$932&lt;&gt;"Z"),"",'A4'!Y64)</f>
        <v>0</v>
      </c>
      <c r="L932" s="213" t="str">
        <f>IF(ISBLANK('A4'!Z64),"",'A4'!Z64)</f>
        <v/>
      </c>
      <c r="M932" s="133" t="str">
        <f t="shared" si="21"/>
        <v>OK</v>
      </c>
      <c r="N932" s="134"/>
    </row>
    <row r="933" spans="1:14" x14ac:dyDescent="0.25">
      <c r="A933" s="210" t="s">
        <v>796</v>
      </c>
      <c r="B933" s="211" t="s">
        <v>3070</v>
      </c>
      <c r="C933" s="212" t="s">
        <v>169</v>
      </c>
      <c r="D933" s="215" t="s">
        <v>3071</v>
      </c>
      <c r="E933" s="212" t="s">
        <v>860</v>
      </c>
      <c r="F933" s="212" t="s">
        <v>169</v>
      </c>
      <c r="G933" s="215" t="s">
        <v>960</v>
      </c>
      <c r="H933" s="213">
        <f>IF(OR(AND('A4'!Y25="",'A4'!Z25=""),AND('A4'!Y45="",'A4'!Z45=""),AND('A4'!Z25="X",'A4'!Z45="X"),OR('A4'!Z25="M",'A4'!Z45="M")),"",SUM('A4'!Y25,'A4'!Y45))</f>
        <v>0</v>
      </c>
      <c r="I933" s="213" t="str">
        <f>IF(AND(AND('A4'!Z25="X",'A4'!Z45="X"),SUM('A4'!Y25,'A4'!Y45)=0,ISNUMBER('A4'!Y65)),"",IF(OR('A4'!Z25="M",'A4'!Z45="M"),"M",IF(AND('A4'!Z25='A4'!Z45,OR('A4'!Z25="X",'A4'!Z25="W",'A4'!Z25="Z")),UPPER('A4'!Z25),"")))</f>
        <v/>
      </c>
      <c r="J933" s="214" t="s">
        <v>860</v>
      </c>
      <c r="K933" s="213">
        <f>IF(AND(ISBLANK('A4'!Y65),$L$933&lt;&gt;"Z"),"",'A4'!Y65)</f>
        <v>0</v>
      </c>
      <c r="L933" s="213" t="str">
        <f>IF(ISBLANK('A4'!Z65),"",'A4'!Z65)</f>
        <v/>
      </c>
      <c r="M933" s="133" t="str">
        <f t="shared" si="21"/>
        <v>OK</v>
      </c>
      <c r="N933" s="134"/>
    </row>
    <row r="934" spans="1:14" x14ac:dyDescent="0.25">
      <c r="A934" s="210" t="s">
        <v>796</v>
      </c>
      <c r="B934" s="211" t="s">
        <v>3072</v>
      </c>
      <c r="C934" s="212" t="s">
        <v>169</v>
      </c>
      <c r="D934" s="215" t="s">
        <v>3073</v>
      </c>
      <c r="E934" s="212" t="s">
        <v>860</v>
      </c>
      <c r="F934" s="212" t="s">
        <v>169</v>
      </c>
      <c r="G934" s="215" t="s">
        <v>959</v>
      </c>
      <c r="H934" s="213">
        <f>IF(OR(AND('A4'!Y26="",'A4'!Z26=""),AND('A4'!Y46="",'A4'!Z46=""),AND('A4'!Z26="X",'A4'!Z46="X"),OR('A4'!Z26="M",'A4'!Z46="M")),"",SUM('A4'!Y26,'A4'!Y46))</f>
        <v>0</v>
      </c>
      <c r="I934" s="213" t="str">
        <f>IF(AND(AND('A4'!Z26="X",'A4'!Z46="X"),SUM('A4'!Y26,'A4'!Y46)=0,ISNUMBER('A4'!Y66)),"",IF(OR('A4'!Z26="M",'A4'!Z46="M"),"M",IF(AND('A4'!Z26='A4'!Z46,OR('A4'!Z26="X",'A4'!Z26="W",'A4'!Z26="Z")),UPPER('A4'!Z26),"")))</f>
        <v/>
      </c>
      <c r="J934" s="214" t="s">
        <v>860</v>
      </c>
      <c r="K934" s="213">
        <f>IF(AND(ISBLANK('A4'!Y66),$L$934&lt;&gt;"Z"),"",'A4'!Y66)</f>
        <v>0</v>
      </c>
      <c r="L934" s="213" t="str">
        <f>IF(ISBLANK('A4'!Z66),"",'A4'!Z66)</f>
        <v/>
      </c>
      <c r="M934" s="133" t="str">
        <f t="shared" si="21"/>
        <v>OK</v>
      </c>
      <c r="N934" s="134"/>
    </row>
    <row r="935" spans="1:14" x14ac:dyDescent="0.25">
      <c r="A935" s="210" t="s">
        <v>796</v>
      </c>
      <c r="B935" s="211" t="s">
        <v>3074</v>
      </c>
      <c r="C935" s="212" t="s">
        <v>169</v>
      </c>
      <c r="D935" s="215" t="s">
        <v>3075</v>
      </c>
      <c r="E935" s="212" t="s">
        <v>860</v>
      </c>
      <c r="F935" s="212" t="s">
        <v>169</v>
      </c>
      <c r="G935" s="215" t="s">
        <v>3076</v>
      </c>
      <c r="H935" s="213">
        <f>IF(OR(AND('A4'!Y27="",'A4'!Z27=""),AND('A4'!Y47="",'A4'!Z47=""),AND('A4'!Z27="X",'A4'!Z47="X"),OR('A4'!Z27="M",'A4'!Z47="M")),"",SUM('A4'!Y27,'A4'!Y47))</f>
        <v>0</v>
      </c>
      <c r="I935" s="213" t="str">
        <f>IF(AND(AND('A4'!Z27="X",'A4'!Z47="X"),SUM('A4'!Y27,'A4'!Y47)=0,ISNUMBER('A4'!Y67)),"",IF(OR('A4'!Z27="M",'A4'!Z47="M"),"M",IF(AND('A4'!Z27='A4'!Z47,OR('A4'!Z27="X",'A4'!Z27="W",'A4'!Z27="Z")),UPPER('A4'!Z27),"")))</f>
        <v/>
      </c>
      <c r="J935" s="214" t="s">
        <v>860</v>
      </c>
      <c r="K935" s="213">
        <f>IF(AND(ISBLANK('A4'!Y67),$L$935&lt;&gt;"Z"),"",'A4'!Y67)</f>
        <v>0</v>
      </c>
      <c r="L935" s="213" t="str">
        <f>IF(ISBLANK('A4'!Z67),"",'A4'!Z67)</f>
        <v/>
      </c>
      <c r="M935" s="133" t="str">
        <f t="shared" si="21"/>
        <v>OK</v>
      </c>
      <c r="N935" s="134"/>
    </row>
    <row r="936" spans="1:14" x14ac:dyDescent="0.25">
      <c r="A936" s="210" t="s">
        <v>796</v>
      </c>
      <c r="B936" s="211" t="s">
        <v>3077</v>
      </c>
      <c r="C936" s="212" t="s">
        <v>169</v>
      </c>
      <c r="D936" s="215" t="s">
        <v>3078</v>
      </c>
      <c r="E936" s="212" t="s">
        <v>860</v>
      </c>
      <c r="F936" s="212" t="s">
        <v>169</v>
      </c>
      <c r="G936" s="215" t="s">
        <v>3079</v>
      </c>
      <c r="H936" s="213">
        <f>IF(OR(AND('A4'!Y28="",'A4'!Z28=""),AND('A4'!Y48="",'A4'!Z48=""),AND('A4'!Z28="X",'A4'!Z48="X"),OR('A4'!Z28="M",'A4'!Z48="M")),"",SUM('A4'!Y28,'A4'!Y48))</f>
        <v>0</v>
      </c>
      <c r="I936" s="213" t="str">
        <f>IF(AND(AND('A4'!Z28="X",'A4'!Z48="X"),SUM('A4'!Y28,'A4'!Y48)=0,ISNUMBER('A4'!Y68)),"",IF(OR('A4'!Z28="M",'A4'!Z48="M"),"M",IF(AND('A4'!Z28='A4'!Z48,OR('A4'!Z28="X",'A4'!Z28="W",'A4'!Z28="Z")),UPPER('A4'!Z28),"")))</f>
        <v/>
      </c>
      <c r="J936" s="214" t="s">
        <v>860</v>
      </c>
      <c r="K936" s="213">
        <f>IF(AND(ISBLANK('A4'!Y68),$L$936&lt;&gt;"Z"),"",'A4'!Y68)</f>
        <v>0</v>
      </c>
      <c r="L936" s="213" t="str">
        <f>IF(ISBLANK('A4'!Z68),"",'A4'!Z68)</f>
        <v/>
      </c>
      <c r="M936" s="133" t="str">
        <f t="shared" si="21"/>
        <v>OK</v>
      </c>
      <c r="N936" s="134"/>
    </row>
    <row r="937" spans="1:14" x14ac:dyDescent="0.25">
      <c r="A937" s="210" t="s">
        <v>796</v>
      </c>
      <c r="B937" s="211" t="s">
        <v>3080</v>
      </c>
      <c r="C937" s="212" t="s">
        <v>169</v>
      </c>
      <c r="D937" s="215" t="s">
        <v>3081</v>
      </c>
      <c r="E937" s="212" t="s">
        <v>860</v>
      </c>
      <c r="F937" s="212" t="s">
        <v>169</v>
      </c>
      <c r="G937" s="215" t="s">
        <v>3082</v>
      </c>
      <c r="H937" s="213">
        <f>IF(OR(AND('A4'!Y29="",'A4'!Z29=""),AND('A4'!Y49="",'A4'!Z49=""),AND('A4'!Z29="X",'A4'!Z49="X"),OR('A4'!Z29="M",'A4'!Z49="M")),"",SUM('A4'!Y29,'A4'!Y49))</f>
        <v>0</v>
      </c>
      <c r="I937" s="213" t="str">
        <f>IF(AND(AND('A4'!Z29="X",'A4'!Z49="X"),SUM('A4'!Y29,'A4'!Y49)=0,ISNUMBER('A4'!Y69)),"",IF(OR('A4'!Z29="M",'A4'!Z49="M"),"M",IF(AND('A4'!Z29='A4'!Z49,OR('A4'!Z29="X",'A4'!Z29="W",'A4'!Z29="Z")),UPPER('A4'!Z29),"")))</f>
        <v/>
      </c>
      <c r="J937" s="214" t="s">
        <v>860</v>
      </c>
      <c r="K937" s="213">
        <f>IF(AND(ISBLANK('A4'!Y69),$L$937&lt;&gt;"Z"),"",'A4'!Y69)</f>
        <v>0</v>
      </c>
      <c r="L937" s="213" t="str">
        <f>IF(ISBLANK('A4'!Z69),"",'A4'!Z69)</f>
        <v/>
      </c>
      <c r="M937" s="133" t="str">
        <f t="shared" si="21"/>
        <v>OK</v>
      </c>
      <c r="N937" s="134"/>
    </row>
    <row r="938" spans="1:14" x14ac:dyDescent="0.25">
      <c r="A938" s="210" t="s">
        <v>796</v>
      </c>
      <c r="B938" s="211" t="s">
        <v>3083</v>
      </c>
      <c r="C938" s="212" t="s">
        <v>169</v>
      </c>
      <c r="D938" s="215" t="s">
        <v>3084</v>
      </c>
      <c r="E938" s="212" t="s">
        <v>860</v>
      </c>
      <c r="F938" s="212" t="s">
        <v>169</v>
      </c>
      <c r="G938" s="215" t="s">
        <v>822</v>
      </c>
      <c r="H938" s="213">
        <f>IF(OR(AND('A4'!Y30="",'A4'!Z30=""),AND('A4'!Y50="",'A4'!Z50=""),AND('A4'!Z30="X",'A4'!Z50="X"),OR('A4'!Z30="M",'A4'!Z50="M")),"",SUM('A4'!Y30,'A4'!Y50))</f>
        <v>0</v>
      </c>
      <c r="I938" s="213" t="str">
        <f>IF(AND(AND('A4'!Z30="X",'A4'!Z50="X"),SUM('A4'!Y30,'A4'!Y50)=0,ISNUMBER('A4'!Y70)),"",IF(OR('A4'!Z30="M",'A4'!Z50="M"),"M",IF(AND('A4'!Z30='A4'!Z50,OR('A4'!Z30="X",'A4'!Z30="W",'A4'!Z30="Z")),UPPER('A4'!Z30),"")))</f>
        <v/>
      </c>
      <c r="J938" s="214" t="s">
        <v>860</v>
      </c>
      <c r="K938" s="213">
        <f>IF(AND(ISBLANK('A4'!Y70),$L$938&lt;&gt;"Z"),"",'A4'!Y70)</f>
        <v>0</v>
      </c>
      <c r="L938" s="213" t="str">
        <f>IF(ISBLANK('A4'!Z70),"",'A4'!Z70)</f>
        <v/>
      </c>
      <c r="M938" s="133" t="str">
        <f t="shared" si="21"/>
        <v>OK</v>
      </c>
      <c r="N938" s="134"/>
    </row>
    <row r="939" spans="1:14" x14ac:dyDescent="0.25">
      <c r="A939" s="210" t="s">
        <v>796</v>
      </c>
      <c r="B939" s="211" t="s">
        <v>3085</v>
      </c>
      <c r="C939" s="212" t="s">
        <v>169</v>
      </c>
      <c r="D939" s="215" t="s">
        <v>3086</v>
      </c>
      <c r="E939" s="212" t="s">
        <v>860</v>
      </c>
      <c r="F939" s="212" t="s">
        <v>169</v>
      </c>
      <c r="G939" s="215" t="s">
        <v>3087</v>
      </c>
      <c r="H939" s="213">
        <f>IF(OR(AND('A4'!Y31="",'A4'!Z31=""),AND('A4'!Y51="",'A4'!Z51=""),AND('A4'!Z31="X",'A4'!Z51="X"),OR('A4'!Z31="M",'A4'!Z51="M")),"",SUM('A4'!Y31,'A4'!Y51))</f>
        <v>0</v>
      </c>
      <c r="I939" s="213" t="str">
        <f>IF(AND(AND('A4'!Z31="X",'A4'!Z51="X"),SUM('A4'!Y31,'A4'!Y51)=0,ISNUMBER('A4'!Y71)),"",IF(OR('A4'!Z31="M",'A4'!Z51="M"),"M",IF(AND('A4'!Z31='A4'!Z51,OR('A4'!Z31="X",'A4'!Z31="W",'A4'!Z31="Z")),UPPER('A4'!Z31),"")))</f>
        <v/>
      </c>
      <c r="J939" s="214" t="s">
        <v>860</v>
      </c>
      <c r="K939" s="213">
        <f>IF(AND(ISBLANK('A4'!Y71),$L$939&lt;&gt;"Z"),"",'A4'!Y71)</f>
        <v>0</v>
      </c>
      <c r="L939" s="213" t="str">
        <f>IF(ISBLANK('A4'!Z71),"",'A4'!Z71)</f>
        <v/>
      </c>
      <c r="M939" s="133" t="str">
        <f t="shared" si="21"/>
        <v>OK</v>
      </c>
      <c r="N939" s="134"/>
    </row>
    <row r="940" spans="1:14" x14ac:dyDescent="0.25">
      <c r="A940" s="210" t="s">
        <v>796</v>
      </c>
      <c r="B940" s="211" t="s">
        <v>3088</v>
      </c>
      <c r="C940" s="212" t="s">
        <v>169</v>
      </c>
      <c r="D940" s="215" t="s">
        <v>3089</v>
      </c>
      <c r="E940" s="212" t="s">
        <v>860</v>
      </c>
      <c r="F940" s="212" t="s">
        <v>169</v>
      </c>
      <c r="G940" s="215" t="s">
        <v>1738</v>
      </c>
      <c r="H940" s="213">
        <f>IF(OR(AND('A4'!Y32="",'A4'!Z32=""),AND('A4'!Y52="",'A4'!Z52=""),AND('A4'!Z32="X",'A4'!Z52="X"),OR('A4'!Z32="M",'A4'!Z52="M")),"",SUM('A4'!Y32,'A4'!Y52))</f>
        <v>0</v>
      </c>
      <c r="I940" s="213" t="str">
        <f>IF(AND(AND('A4'!Z32="X",'A4'!Z52="X"),SUM('A4'!Y32,'A4'!Y52)=0,ISNUMBER('A4'!Y72)),"",IF(OR('A4'!Z32="M",'A4'!Z52="M"),"M",IF(AND('A4'!Z32='A4'!Z52,OR('A4'!Z32="X",'A4'!Z32="W",'A4'!Z32="Z")),UPPER('A4'!Z32),"")))</f>
        <v/>
      </c>
      <c r="J940" s="214" t="s">
        <v>860</v>
      </c>
      <c r="K940" s="213">
        <f>IF(AND(ISBLANK('A4'!Y72),$L$940&lt;&gt;"Z"),"",'A4'!Y72)</f>
        <v>0</v>
      </c>
      <c r="L940" s="213" t="str">
        <f>IF(ISBLANK('A4'!Z72),"",'A4'!Z72)</f>
        <v/>
      </c>
      <c r="M940" s="133" t="str">
        <f t="shared" si="21"/>
        <v>OK</v>
      </c>
      <c r="N940" s="134"/>
    </row>
    <row r="941" spans="1:14" x14ac:dyDescent="0.25">
      <c r="A941" s="210" t="s">
        <v>796</v>
      </c>
      <c r="B941" s="211" t="s">
        <v>3090</v>
      </c>
      <c r="C941" s="212" t="s">
        <v>169</v>
      </c>
      <c r="D941" s="215" t="s">
        <v>3091</v>
      </c>
      <c r="E941" s="212" t="s">
        <v>860</v>
      </c>
      <c r="F941" s="212" t="s">
        <v>169</v>
      </c>
      <c r="G941" s="215" t="s">
        <v>1013</v>
      </c>
      <c r="H941" s="213">
        <f>IF(OR(SUMPRODUCT(--('A4'!AB14:'A4'!AB31=""),--('A4'!AC14:'A4'!AC31=""))&gt;0,COUNTIF('A4'!AC14:'A4'!AC31,"M")&gt;0,COUNTIF('A4'!AC14:'A4'!AC31,"X")=18),"",SUM('A4'!AB14:'A4'!AB31))</f>
        <v>0</v>
      </c>
      <c r="I941" s="213" t="str">
        <f>IF(AND(COUNTIF('A4'!AC14:'A4'!AC31,"X")=18,SUM('A4'!AB14:'A4'!AB31)=0,ISNUMBER('A4'!AB32)),"",IF(COUNTIF('A4'!AC14:'A4'!AC31,"M")&gt;0,"M",IF(AND(COUNTIF('A4'!AC14:'A4'!AC31,'A4'!AC14)=18,OR('A4'!AC14="X",'A4'!AC14="W",'A4'!AC14="Z")),UPPER('A4'!AC14),"")))</f>
        <v/>
      </c>
      <c r="J941" s="214" t="s">
        <v>860</v>
      </c>
      <c r="K941" s="213">
        <f>IF(AND(ISBLANK('A4'!AB32),$L$941&lt;&gt;"Z"),"",'A4'!AB32)</f>
        <v>0</v>
      </c>
      <c r="L941" s="213" t="str">
        <f>IF(ISBLANK('A4'!AC32),"",'A4'!AC32)</f>
        <v/>
      </c>
      <c r="M941" s="133" t="str">
        <f t="shared" si="21"/>
        <v>OK</v>
      </c>
      <c r="N941" s="134"/>
    </row>
    <row r="942" spans="1:14" x14ac:dyDescent="0.25">
      <c r="A942" s="210" t="s">
        <v>796</v>
      </c>
      <c r="B942" s="211" t="s">
        <v>3092</v>
      </c>
      <c r="C942" s="212" t="s">
        <v>169</v>
      </c>
      <c r="D942" s="215" t="s">
        <v>3093</v>
      </c>
      <c r="E942" s="212" t="s">
        <v>860</v>
      </c>
      <c r="F942" s="212" t="s">
        <v>169</v>
      </c>
      <c r="G942" s="215" t="s">
        <v>1902</v>
      </c>
      <c r="H942" s="213">
        <f>IF(OR(SUMPRODUCT(--('A4'!AB34:'A4'!AB51=""),--('A4'!AC34:'A4'!AC51=""))&gt;0,COUNTIF('A4'!AC34:'A4'!AC51,"M")&gt;0,COUNTIF('A4'!AC34:'A4'!AC51,"X")=18),"",SUM('A4'!AB34:'A4'!AB51))</f>
        <v>0</v>
      </c>
      <c r="I942" s="213" t="str">
        <f>IF(AND(COUNTIF('A4'!AC34:'A4'!AC51,"X")=18,SUM('A4'!AB34:'A4'!AB51)=0,ISNUMBER('A4'!AB52)),"",IF(COUNTIF('A4'!AC34:'A4'!AC51,"M")&gt;0,"M",IF(AND(COUNTIF('A4'!AC34:'A4'!AC51,'A4'!AC34)=18,OR('A4'!AC34="X",'A4'!AC34="W",'A4'!AC34="Z")),UPPER('A4'!AC34),"")))</f>
        <v/>
      </c>
      <c r="J942" s="214" t="s">
        <v>860</v>
      </c>
      <c r="K942" s="213">
        <f>IF(AND(ISBLANK('A4'!AB52),$L$942&lt;&gt;"Z"),"",'A4'!AB52)</f>
        <v>0</v>
      </c>
      <c r="L942" s="213" t="str">
        <f>IF(ISBLANK('A4'!AC52),"",'A4'!AC52)</f>
        <v/>
      </c>
      <c r="M942" s="133" t="str">
        <f t="shared" si="21"/>
        <v>OK</v>
      </c>
      <c r="N942" s="134"/>
    </row>
    <row r="943" spans="1:14" x14ac:dyDescent="0.25">
      <c r="A943" s="210" t="s">
        <v>796</v>
      </c>
      <c r="B943" s="211" t="s">
        <v>3094</v>
      </c>
      <c r="C943" s="212" t="s">
        <v>169</v>
      </c>
      <c r="D943" s="215" t="s">
        <v>3095</v>
      </c>
      <c r="E943" s="212" t="s">
        <v>860</v>
      </c>
      <c r="F943" s="212" t="s">
        <v>169</v>
      </c>
      <c r="G943" s="215" t="s">
        <v>1035</v>
      </c>
      <c r="H943" s="213">
        <f>IF(OR(AND('A4'!AB14="",'A4'!AC14=""),AND('A4'!AB34="",'A4'!AC34=""),AND('A4'!AC14="X",'A4'!AC34="X"),OR('A4'!AC14="M",'A4'!AC34="M")),"",SUM('A4'!AB14,'A4'!AB34))</f>
        <v>0</v>
      </c>
      <c r="I943" s="213" t="str">
        <f>IF(AND(AND('A4'!AC14="X",'A4'!AC34="X"),SUM('A4'!AB14,'A4'!AB34)=0,ISNUMBER('A4'!AB54)),"",IF(OR('A4'!AC14="M",'A4'!AC34="M"),"M",IF(AND('A4'!AC14='A4'!AC34,OR('A4'!AC14="X",'A4'!AC14="W",'A4'!AC14="Z")),UPPER('A4'!AC14),"")))</f>
        <v/>
      </c>
      <c r="J943" s="214" t="s">
        <v>860</v>
      </c>
      <c r="K943" s="213">
        <f>IF(AND(ISBLANK('A4'!AB54),$L$943&lt;&gt;"Z"),"",'A4'!AB54)</f>
        <v>0</v>
      </c>
      <c r="L943" s="213" t="str">
        <f>IF(ISBLANK('A4'!AC54),"",'A4'!AC54)</f>
        <v/>
      </c>
      <c r="M943" s="133" t="str">
        <f t="shared" si="21"/>
        <v>OK</v>
      </c>
      <c r="N943" s="134"/>
    </row>
    <row r="944" spans="1:14" x14ac:dyDescent="0.25">
      <c r="A944" s="210" t="s">
        <v>796</v>
      </c>
      <c r="B944" s="211" t="s">
        <v>3096</v>
      </c>
      <c r="C944" s="212" t="s">
        <v>169</v>
      </c>
      <c r="D944" s="215" t="s">
        <v>3097</v>
      </c>
      <c r="E944" s="212" t="s">
        <v>860</v>
      </c>
      <c r="F944" s="212" t="s">
        <v>169</v>
      </c>
      <c r="G944" s="215" t="s">
        <v>1909</v>
      </c>
      <c r="H944" s="213">
        <f>IF(OR(AND('A4'!AB15="",'A4'!AC15=""),AND('A4'!AB35="",'A4'!AC35=""),AND('A4'!AC15="X",'A4'!AC35="X"),OR('A4'!AC15="M",'A4'!AC35="M")),"",SUM('A4'!AB15,'A4'!AB35))</f>
        <v>0</v>
      </c>
      <c r="I944" s="213" t="str">
        <f>IF(AND(AND('A4'!AC15="X",'A4'!AC35="X"),SUM('A4'!AB15,'A4'!AB35)=0,ISNUMBER('A4'!AB55)),"",IF(OR('A4'!AC15="M",'A4'!AC35="M"),"M",IF(AND('A4'!AC15='A4'!AC35,OR('A4'!AC15="X",'A4'!AC15="W",'A4'!AC15="Z")),UPPER('A4'!AC15),"")))</f>
        <v/>
      </c>
      <c r="J944" s="214" t="s">
        <v>860</v>
      </c>
      <c r="K944" s="213">
        <f>IF(AND(ISBLANK('A4'!AB55),$L$944&lt;&gt;"Z"),"",'A4'!AB55)</f>
        <v>0</v>
      </c>
      <c r="L944" s="213" t="str">
        <f>IF(ISBLANK('A4'!AC55),"",'A4'!AC55)</f>
        <v/>
      </c>
      <c r="M944" s="133" t="str">
        <f t="shared" si="21"/>
        <v>OK</v>
      </c>
      <c r="N944" s="134"/>
    </row>
    <row r="945" spans="1:14" x14ac:dyDescent="0.25">
      <c r="A945" s="210" t="s">
        <v>796</v>
      </c>
      <c r="B945" s="211" t="s">
        <v>3098</v>
      </c>
      <c r="C945" s="212" t="s">
        <v>169</v>
      </c>
      <c r="D945" s="215" t="s">
        <v>3099</v>
      </c>
      <c r="E945" s="212" t="s">
        <v>860</v>
      </c>
      <c r="F945" s="212" t="s">
        <v>169</v>
      </c>
      <c r="G945" s="215" t="s">
        <v>1912</v>
      </c>
      <c r="H945" s="213">
        <f>IF(OR(AND('A4'!AB16="",'A4'!AC16=""),AND('A4'!AB36="",'A4'!AC36=""),AND('A4'!AC16="X",'A4'!AC36="X"),OR('A4'!AC16="M",'A4'!AC36="M")),"",SUM('A4'!AB16,'A4'!AB36))</f>
        <v>0</v>
      </c>
      <c r="I945" s="213" t="str">
        <f>IF(AND(AND('A4'!AC16="X",'A4'!AC36="X"),SUM('A4'!AB16,'A4'!AB36)=0,ISNUMBER('A4'!AB56)),"",IF(OR('A4'!AC16="M",'A4'!AC36="M"),"M",IF(AND('A4'!AC16='A4'!AC36,OR('A4'!AC16="X",'A4'!AC16="W",'A4'!AC16="Z")),UPPER('A4'!AC16),"")))</f>
        <v/>
      </c>
      <c r="J945" s="214" t="s">
        <v>860</v>
      </c>
      <c r="K945" s="213">
        <f>IF(AND(ISBLANK('A4'!AB56),$L$945&lt;&gt;"Z"),"",'A4'!AB56)</f>
        <v>0</v>
      </c>
      <c r="L945" s="213" t="str">
        <f>IF(ISBLANK('A4'!AC56),"",'A4'!AC56)</f>
        <v/>
      </c>
      <c r="M945" s="133" t="str">
        <f t="shared" si="21"/>
        <v>OK</v>
      </c>
      <c r="N945" s="134"/>
    </row>
    <row r="946" spans="1:14" x14ac:dyDescent="0.25">
      <c r="A946" s="210" t="s">
        <v>796</v>
      </c>
      <c r="B946" s="211" t="s">
        <v>3100</v>
      </c>
      <c r="C946" s="212" t="s">
        <v>169</v>
      </c>
      <c r="D946" s="215" t="s">
        <v>3101</v>
      </c>
      <c r="E946" s="212" t="s">
        <v>860</v>
      </c>
      <c r="F946" s="212" t="s">
        <v>169</v>
      </c>
      <c r="G946" s="215" t="s">
        <v>1915</v>
      </c>
      <c r="H946" s="213">
        <f>IF(OR(AND('A4'!AB17="",'A4'!AC17=""),AND('A4'!AB37="",'A4'!AC37=""),AND('A4'!AC17="X",'A4'!AC37="X"),OR('A4'!AC17="M",'A4'!AC37="M")),"",SUM('A4'!AB17,'A4'!AB37))</f>
        <v>0</v>
      </c>
      <c r="I946" s="213" t="str">
        <f>IF(AND(AND('A4'!AC17="X",'A4'!AC37="X"),SUM('A4'!AB17,'A4'!AB37)=0,ISNUMBER('A4'!AB57)),"",IF(OR('A4'!AC17="M",'A4'!AC37="M"),"M",IF(AND('A4'!AC17='A4'!AC37,OR('A4'!AC17="X",'A4'!AC17="W",'A4'!AC17="Z")),UPPER('A4'!AC17),"")))</f>
        <v/>
      </c>
      <c r="J946" s="214" t="s">
        <v>860</v>
      </c>
      <c r="K946" s="213">
        <f>IF(AND(ISBLANK('A4'!AB57),$L$946&lt;&gt;"Z"),"",'A4'!AB57)</f>
        <v>0</v>
      </c>
      <c r="L946" s="213" t="str">
        <f>IF(ISBLANK('A4'!AC57),"",'A4'!AC57)</f>
        <v/>
      </c>
      <c r="M946" s="133" t="str">
        <f t="shared" si="21"/>
        <v>OK</v>
      </c>
      <c r="N946" s="134"/>
    </row>
    <row r="947" spans="1:14" x14ac:dyDescent="0.25">
      <c r="A947" s="210" t="s">
        <v>796</v>
      </c>
      <c r="B947" s="211" t="s">
        <v>3102</v>
      </c>
      <c r="C947" s="212" t="s">
        <v>169</v>
      </c>
      <c r="D947" s="215" t="s">
        <v>3103</v>
      </c>
      <c r="E947" s="212" t="s">
        <v>860</v>
      </c>
      <c r="F947" s="212" t="s">
        <v>169</v>
      </c>
      <c r="G947" s="215" t="s">
        <v>1918</v>
      </c>
      <c r="H947" s="213">
        <f>IF(OR(AND('A4'!AB18="",'A4'!AC18=""),AND('A4'!AB38="",'A4'!AC38=""),AND('A4'!AC18="X",'A4'!AC38="X"),OR('A4'!AC18="M",'A4'!AC38="M")),"",SUM('A4'!AB18,'A4'!AB38))</f>
        <v>0</v>
      </c>
      <c r="I947" s="213" t="str">
        <f>IF(AND(AND('A4'!AC18="X",'A4'!AC38="X"),SUM('A4'!AB18,'A4'!AB38)=0,ISNUMBER('A4'!AB58)),"",IF(OR('A4'!AC18="M",'A4'!AC38="M"),"M",IF(AND('A4'!AC18='A4'!AC38,OR('A4'!AC18="X",'A4'!AC18="W",'A4'!AC18="Z")),UPPER('A4'!AC18),"")))</f>
        <v/>
      </c>
      <c r="J947" s="214" t="s">
        <v>860</v>
      </c>
      <c r="K947" s="213">
        <f>IF(AND(ISBLANK('A4'!AB58),$L$947&lt;&gt;"Z"),"",'A4'!AB58)</f>
        <v>0</v>
      </c>
      <c r="L947" s="213" t="str">
        <f>IF(ISBLANK('A4'!AC58),"",'A4'!AC58)</f>
        <v/>
      </c>
      <c r="M947" s="133" t="str">
        <f t="shared" si="21"/>
        <v>OK</v>
      </c>
      <c r="N947" s="134"/>
    </row>
    <row r="948" spans="1:14" x14ac:dyDescent="0.25">
      <c r="A948" s="210" t="s">
        <v>796</v>
      </c>
      <c r="B948" s="211" t="s">
        <v>3104</v>
      </c>
      <c r="C948" s="212" t="s">
        <v>169</v>
      </c>
      <c r="D948" s="215" t="s">
        <v>3105</v>
      </c>
      <c r="E948" s="212" t="s">
        <v>860</v>
      </c>
      <c r="F948" s="212" t="s">
        <v>169</v>
      </c>
      <c r="G948" s="215" t="s">
        <v>1921</v>
      </c>
      <c r="H948" s="213">
        <f>IF(OR(AND('A4'!AB19="",'A4'!AC19=""),AND('A4'!AB39="",'A4'!AC39=""),AND('A4'!AC19="X",'A4'!AC39="X"),OR('A4'!AC19="M",'A4'!AC39="M")),"",SUM('A4'!AB19,'A4'!AB39))</f>
        <v>0</v>
      </c>
      <c r="I948" s="213" t="str">
        <f>IF(AND(AND('A4'!AC19="X",'A4'!AC39="X"),SUM('A4'!AB19,'A4'!AB39)=0,ISNUMBER('A4'!AB59)),"",IF(OR('A4'!AC19="M",'A4'!AC39="M"),"M",IF(AND('A4'!AC19='A4'!AC39,OR('A4'!AC19="X",'A4'!AC19="W",'A4'!AC19="Z")),UPPER('A4'!AC19),"")))</f>
        <v/>
      </c>
      <c r="J948" s="214" t="s">
        <v>860</v>
      </c>
      <c r="K948" s="213">
        <f>IF(AND(ISBLANK('A4'!AB59),$L$948&lt;&gt;"Z"),"",'A4'!AB59)</f>
        <v>0</v>
      </c>
      <c r="L948" s="213" t="str">
        <f>IF(ISBLANK('A4'!AC59),"",'A4'!AC59)</f>
        <v/>
      </c>
      <c r="M948" s="133" t="str">
        <f t="shared" si="21"/>
        <v>OK</v>
      </c>
      <c r="N948" s="134"/>
    </row>
    <row r="949" spans="1:14" x14ac:dyDescent="0.25">
      <c r="A949" s="210" t="s">
        <v>796</v>
      </c>
      <c r="B949" s="211" t="s">
        <v>3106</v>
      </c>
      <c r="C949" s="212" t="s">
        <v>169</v>
      </c>
      <c r="D949" s="215" t="s">
        <v>3107</v>
      </c>
      <c r="E949" s="212" t="s">
        <v>860</v>
      </c>
      <c r="F949" s="212" t="s">
        <v>169</v>
      </c>
      <c r="G949" s="215" t="s">
        <v>1924</v>
      </c>
      <c r="H949" s="213">
        <f>IF(OR(AND('A4'!AB20="",'A4'!AC20=""),AND('A4'!AB40="",'A4'!AC40=""),AND('A4'!AC20="X",'A4'!AC40="X"),OR('A4'!AC20="M",'A4'!AC40="M")),"",SUM('A4'!AB20,'A4'!AB40))</f>
        <v>0</v>
      </c>
      <c r="I949" s="213" t="str">
        <f>IF(AND(AND('A4'!AC20="X",'A4'!AC40="X"),SUM('A4'!AB20,'A4'!AB40)=0,ISNUMBER('A4'!AB60)),"",IF(OR('A4'!AC20="M",'A4'!AC40="M"),"M",IF(AND('A4'!AC20='A4'!AC40,OR('A4'!AC20="X",'A4'!AC20="W",'A4'!AC20="Z")),UPPER('A4'!AC20),"")))</f>
        <v/>
      </c>
      <c r="J949" s="214" t="s">
        <v>860</v>
      </c>
      <c r="K949" s="213">
        <f>IF(AND(ISBLANK('A4'!AB60),$L$949&lt;&gt;"Z"),"",'A4'!AB60)</f>
        <v>0</v>
      </c>
      <c r="L949" s="213" t="str">
        <f>IF(ISBLANK('A4'!AC60),"",'A4'!AC60)</f>
        <v/>
      </c>
      <c r="M949" s="133" t="str">
        <f t="shared" si="21"/>
        <v>OK</v>
      </c>
      <c r="N949" s="134"/>
    </row>
    <row r="950" spans="1:14" x14ac:dyDescent="0.25">
      <c r="A950" s="210" t="s">
        <v>796</v>
      </c>
      <c r="B950" s="211" t="s">
        <v>3108</v>
      </c>
      <c r="C950" s="212" t="s">
        <v>169</v>
      </c>
      <c r="D950" s="215" t="s">
        <v>3109</v>
      </c>
      <c r="E950" s="212" t="s">
        <v>860</v>
      </c>
      <c r="F950" s="212" t="s">
        <v>169</v>
      </c>
      <c r="G950" s="215" t="s">
        <v>1927</v>
      </c>
      <c r="H950" s="213">
        <f>IF(OR(AND('A4'!AB21="",'A4'!AC21=""),AND('A4'!AB41="",'A4'!AC41=""),AND('A4'!AC21="X",'A4'!AC41="X"),OR('A4'!AC21="M",'A4'!AC41="M")),"",SUM('A4'!AB21,'A4'!AB41))</f>
        <v>0</v>
      </c>
      <c r="I950" s="213" t="str">
        <f>IF(AND(AND('A4'!AC21="X",'A4'!AC41="X"),SUM('A4'!AB21,'A4'!AB41)=0,ISNUMBER('A4'!AB61)),"",IF(OR('A4'!AC21="M",'A4'!AC41="M"),"M",IF(AND('A4'!AC21='A4'!AC41,OR('A4'!AC21="X",'A4'!AC21="W",'A4'!AC21="Z")),UPPER('A4'!AC21),"")))</f>
        <v/>
      </c>
      <c r="J950" s="214" t="s">
        <v>860</v>
      </c>
      <c r="K950" s="213">
        <f>IF(AND(ISBLANK('A4'!AB61),$L$950&lt;&gt;"Z"),"",'A4'!AB61)</f>
        <v>0</v>
      </c>
      <c r="L950" s="213" t="str">
        <f>IF(ISBLANK('A4'!AC61),"",'A4'!AC61)</f>
        <v/>
      </c>
      <c r="M950" s="133" t="str">
        <f t="shared" si="21"/>
        <v>OK</v>
      </c>
      <c r="N950" s="134"/>
    </row>
    <row r="951" spans="1:14" x14ac:dyDescent="0.25">
      <c r="A951" s="210" t="s">
        <v>796</v>
      </c>
      <c r="B951" s="211" t="s">
        <v>3110</v>
      </c>
      <c r="C951" s="212" t="s">
        <v>169</v>
      </c>
      <c r="D951" s="215" t="s">
        <v>3111</v>
      </c>
      <c r="E951" s="212" t="s">
        <v>860</v>
      </c>
      <c r="F951" s="212" t="s">
        <v>169</v>
      </c>
      <c r="G951" s="215" t="s">
        <v>1930</v>
      </c>
      <c r="H951" s="213">
        <f>IF(OR(AND('A4'!AB22="",'A4'!AC22=""),AND('A4'!AB42="",'A4'!AC42=""),AND('A4'!AC22="X",'A4'!AC42="X"),OR('A4'!AC22="M",'A4'!AC42="M")),"",SUM('A4'!AB22,'A4'!AB42))</f>
        <v>0</v>
      </c>
      <c r="I951" s="213" t="str">
        <f>IF(AND(AND('A4'!AC22="X",'A4'!AC42="X"),SUM('A4'!AB22,'A4'!AB42)=0,ISNUMBER('A4'!AB62)),"",IF(OR('A4'!AC22="M",'A4'!AC42="M"),"M",IF(AND('A4'!AC22='A4'!AC42,OR('A4'!AC22="X",'A4'!AC22="W",'A4'!AC22="Z")),UPPER('A4'!AC22),"")))</f>
        <v/>
      </c>
      <c r="J951" s="214" t="s">
        <v>860</v>
      </c>
      <c r="K951" s="213">
        <f>IF(AND(ISBLANK('A4'!AB62),$L$951&lt;&gt;"Z"),"",'A4'!AB62)</f>
        <v>0</v>
      </c>
      <c r="L951" s="213" t="str">
        <f>IF(ISBLANK('A4'!AC62),"",'A4'!AC62)</f>
        <v/>
      </c>
      <c r="M951" s="133" t="str">
        <f t="shared" si="21"/>
        <v>OK</v>
      </c>
      <c r="N951" s="134"/>
    </row>
    <row r="952" spans="1:14" x14ac:dyDescent="0.25">
      <c r="A952" s="210" t="s">
        <v>796</v>
      </c>
      <c r="B952" s="211" t="s">
        <v>3112</v>
      </c>
      <c r="C952" s="212" t="s">
        <v>169</v>
      </c>
      <c r="D952" s="215" t="s">
        <v>3113</v>
      </c>
      <c r="E952" s="212" t="s">
        <v>860</v>
      </c>
      <c r="F952" s="212" t="s">
        <v>169</v>
      </c>
      <c r="G952" s="215" t="s">
        <v>1933</v>
      </c>
      <c r="H952" s="213">
        <f>IF(OR(AND('A4'!AB23="",'A4'!AC23=""),AND('A4'!AB43="",'A4'!AC43=""),AND('A4'!AC23="X",'A4'!AC43="X"),OR('A4'!AC23="M",'A4'!AC43="M")),"",SUM('A4'!AB23,'A4'!AB43))</f>
        <v>0</v>
      </c>
      <c r="I952" s="213" t="str">
        <f>IF(AND(AND('A4'!AC23="X",'A4'!AC43="X"),SUM('A4'!AB23,'A4'!AB43)=0,ISNUMBER('A4'!AB63)),"",IF(OR('A4'!AC23="M",'A4'!AC43="M"),"M",IF(AND('A4'!AC23='A4'!AC43,OR('A4'!AC23="X",'A4'!AC23="W",'A4'!AC23="Z")),UPPER('A4'!AC23),"")))</f>
        <v/>
      </c>
      <c r="J952" s="214" t="s">
        <v>860</v>
      </c>
      <c r="K952" s="213">
        <f>IF(AND(ISBLANK('A4'!AB63),$L$952&lt;&gt;"Z"),"",'A4'!AB63)</f>
        <v>0</v>
      </c>
      <c r="L952" s="213" t="str">
        <f>IF(ISBLANK('A4'!AC63),"",'A4'!AC63)</f>
        <v/>
      </c>
      <c r="M952" s="133" t="str">
        <f t="shared" si="21"/>
        <v>OK</v>
      </c>
      <c r="N952" s="134"/>
    </row>
    <row r="953" spans="1:14" x14ac:dyDescent="0.25">
      <c r="A953" s="210" t="s">
        <v>796</v>
      </c>
      <c r="B953" s="211" t="s">
        <v>3114</v>
      </c>
      <c r="C953" s="212" t="s">
        <v>169</v>
      </c>
      <c r="D953" s="215" t="s">
        <v>3115</v>
      </c>
      <c r="E953" s="212" t="s">
        <v>860</v>
      </c>
      <c r="F953" s="212" t="s">
        <v>169</v>
      </c>
      <c r="G953" s="215" t="s">
        <v>1936</v>
      </c>
      <c r="H953" s="213">
        <f>IF(OR(AND('A4'!AB24="",'A4'!AC24=""),AND('A4'!AB44="",'A4'!AC44=""),AND('A4'!AC24="X",'A4'!AC44="X"),OR('A4'!AC24="M",'A4'!AC44="M")),"",SUM('A4'!AB24,'A4'!AB44))</f>
        <v>0</v>
      </c>
      <c r="I953" s="213" t="str">
        <f>IF(AND(AND('A4'!AC24="X",'A4'!AC44="X"),SUM('A4'!AB24,'A4'!AB44)=0,ISNUMBER('A4'!AB64)),"",IF(OR('A4'!AC24="M",'A4'!AC44="M"),"M",IF(AND('A4'!AC24='A4'!AC44,OR('A4'!AC24="X",'A4'!AC24="W",'A4'!AC24="Z")),UPPER('A4'!AC24),"")))</f>
        <v/>
      </c>
      <c r="J953" s="214" t="s">
        <v>860</v>
      </c>
      <c r="K953" s="213">
        <f>IF(AND(ISBLANK('A4'!AB64),$L$953&lt;&gt;"Z"),"",'A4'!AB64)</f>
        <v>0</v>
      </c>
      <c r="L953" s="213" t="str">
        <f>IF(ISBLANK('A4'!AC64),"",'A4'!AC64)</f>
        <v/>
      </c>
      <c r="M953" s="133" t="str">
        <f t="shared" si="21"/>
        <v>OK</v>
      </c>
      <c r="N953" s="134"/>
    </row>
    <row r="954" spans="1:14" x14ac:dyDescent="0.25">
      <c r="A954" s="210" t="s">
        <v>796</v>
      </c>
      <c r="B954" s="211" t="s">
        <v>3116</v>
      </c>
      <c r="C954" s="212" t="s">
        <v>169</v>
      </c>
      <c r="D954" s="215" t="s">
        <v>3117</v>
      </c>
      <c r="E954" s="212" t="s">
        <v>860</v>
      </c>
      <c r="F954" s="212" t="s">
        <v>169</v>
      </c>
      <c r="G954" s="215" t="s">
        <v>963</v>
      </c>
      <c r="H954" s="213">
        <f>IF(OR(AND('A4'!AB25="",'A4'!AC25=""),AND('A4'!AB45="",'A4'!AC45=""),AND('A4'!AC25="X",'A4'!AC45="X"),OR('A4'!AC25="M",'A4'!AC45="M")),"",SUM('A4'!AB25,'A4'!AB45))</f>
        <v>0</v>
      </c>
      <c r="I954" s="213" t="str">
        <f>IF(AND(AND('A4'!AC25="X",'A4'!AC45="X"),SUM('A4'!AB25,'A4'!AB45)=0,ISNUMBER('A4'!AB65)),"",IF(OR('A4'!AC25="M",'A4'!AC45="M"),"M",IF(AND('A4'!AC25='A4'!AC45,OR('A4'!AC25="X",'A4'!AC25="W",'A4'!AC25="Z")),UPPER('A4'!AC25),"")))</f>
        <v/>
      </c>
      <c r="J954" s="214" t="s">
        <v>860</v>
      </c>
      <c r="K954" s="213">
        <f>IF(AND(ISBLANK('A4'!AB65),$L$954&lt;&gt;"Z"),"",'A4'!AB65)</f>
        <v>0</v>
      </c>
      <c r="L954" s="213" t="str">
        <f>IF(ISBLANK('A4'!AC65),"",'A4'!AC65)</f>
        <v/>
      </c>
      <c r="M954" s="133" t="str">
        <f t="shared" si="21"/>
        <v>OK</v>
      </c>
      <c r="N954" s="134"/>
    </row>
    <row r="955" spans="1:14" x14ac:dyDescent="0.25">
      <c r="A955" s="210" t="s">
        <v>796</v>
      </c>
      <c r="B955" s="211" t="s">
        <v>3118</v>
      </c>
      <c r="C955" s="212" t="s">
        <v>169</v>
      </c>
      <c r="D955" s="215" t="s">
        <v>3119</v>
      </c>
      <c r="E955" s="212" t="s">
        <v>860</v>
      </c>
      <c r="F955" s="212" t="s">
        <v>169</v>
      </c>
      <c r="G955" s="215" t="s">
        <v>962</v>
      </c>
      <c r="H955" s="213">
        <f>IF(OR(AND('A4'!AB26="",'A4'!AC26=""),AND('A4'!AB46="",'A4'!AC46=""),AND('A4'!AC26="X",'A4'!AC46="X"),OR('A4'!AC26="M",'A4'!AC46="M")),"",SUM('A4'!AB26,'A4'!AB46))</f>
        <v>0</v>
      </c>
      <c r="I955" s="213" t="str">
        <f>IF(AND(AND('A4'!AC26="X",'A4'!AC46="X"),SUM('A4'!AB26,'A4'!AB46)=0,ISNUMBER('A4'!AB66)),"",IF(OR('A4'!AC26="M",'A4'!AC46="M"),"M",IF(AND('A4'!AC26='A4'!AC46,OR('A4'!AC26="X",'A4'!AC26="W",'A4'!AC26="Z")),UPPER('A4'!AC26),"")))</f>
        <v/>
      </c>
      <c r="J955" s="214" t="s">
        <v>860</v>
      </c>
      <c r="K955" s="213">
        <f>IF(AND(ISBLANK('A4'!AB66),$L$955&lt;&gt;"Z"),"",'A4'!AB66)</f>
        <v>0</v>
      </c>
      <c r="L955" s="213" t="str">
        <f>IF(ISBLANK('A4'!AC66),"",'A4'!AC66)</f>
        <v/>
      </c>
      <c r="M955" s="133" t="str">
        <f t="shared" si="21"/>
        <v>OK</v>
      </c>
      <c r="N955" s="134"/>
    </row>
    <row r="956" spans="1:14" x14ac:dyDescent="0.25">
      <c r="A956" s="210" t="s">
        <v>796</v>
      </c>
      <c r="B956" s="211" t="s">
        <v>3120</v>
      </c>
      <c r="C956" s="212" t="s">
        <v>169</v>
      </c>
      <c r="D956" s="215" t="s">
        <v>3121</v>
      </c>
      <c r="E956" s="212" t="s">
        <v>860</v>
      </c>
      <c r="F956" s="212" t="s">
        <v>169</v>
      </c>
      <c r="G956" s="215" t="s">
        <v>1943</v>
      </c>
      <c r="H956" s="213">
        <f>IF(OR(AND('A4'!AB27="",'A4'!AC27=""),AND('A4'!AB47="",'A4'!AC47=""),AND('A4'!AC27="X",'A4'!AC47="X"),OR('A4'!AC27="M",'A4'!AC47="M")),"",SUM('A4'!AB27,'A4'!AB47))</f>
        <v>0</v>
      </c>
      <c r="I956" s="213" t="str">
        <f>IF(AND(AND('A4'!AC27="X",'A4'!AC47="X"),SUM('A4'!AB27,'A4'!AB47)=0,ISNUMBER('A4'!AB67)),"",IF(OR('A4'!AC27="M",'A4'!AC47="M"),"M",IF(AND('A4'!AC27='A4'!AC47,OR('A4'!AC27="X",'A4'!AC27="W",'A4'!AC27="Z")),UPPER('A4'!AC27),"")))</f>
        <v/>
      </c>
      <c r="J956" s="214" t="s">
        <v>860</v>
      </c>
      <c r="K956" s="213">
        <f>IF(AND(ISBLANK('A4'!AB67),$L$956&lt;&gt;"Z"),"",'A4'!AB67)</f>
        <v>0</v>
      </c>
      <c r="L956" s="213" t="str">
        <f>IF(ISBLANK('A4'!AC67),"",'A4'!AC67)</f>
        <v/>
      </c>
      <c r="M956" s="133" t="str">
        <f t="shared" si="21"/>
        <v>OK</v>
      </c>
      <c r="N956" s="134"/>
    </row>
    <row r="957" spans="1:14" x14ac:dyDescent="0.25">
      <c r="A957" s="210" t="s">
        <v>796</v>
      </c>
      <c r="B957" s="211" t="s">
        <v>3122</v>
      </c>
      <c r="C957" s="212" t="s">
        <v>169</v>
      </c>
      <c r="D957" s="215" t="s">
        <v>3123</v>
      </c>
      <c r="E957" s="212" t="s">
        <v>860</v>
      </c>
      <c r="F957" s="212" t="s">
        <v>169</v>
      </c>
      <c r="G957" s="215" t="s">
        <v>1946</v>
      </c>
      <c r="H957" s="213">
        <f>IF(OR(AND('A4'!AB28="",'A4'!AC28=""),AND('A4'!AB48="",'A4'!AC48=""),AND('A4'!AC28="X",'A4'!AC48="X"),OR('A4'!AC28="M",'A4'!AC48="M")),"",SUM('A4'!AB28,'A4'!AB48))</f>
        <v>0</v>
      </c>
      <c r="I957" s="213" t="str">
        <f>IF(AND(AND('A4'!AC28="X",'A4'!AC48="X"),SUM('A4'!AB28,'A4'!AB48)=0,ISNUMBER('A4'!AB68)),"",IF(OR('A4'!AC28="M",'A4'!AC48="M"),"M",IF(AND('A4'!AC28='A4'!AC48,OR('A4'!AC28="X",'A4'!AC28="W",'A4'!AC28="Z")),UPPER('A4'!AC28),"")))</f>
        <v/>
      </c>
      <c r="J957" s="214" t="s">
        <v>860</v>
      </c>
      <c r="K957" s="213">
        <f>IF(AND(ISBLANK('A4'!AB68),$L$957&lt;&gt;"Z"),"",'A4'!AB68)</f>
        <v>0</v>
      </c>
      <c r="L957" s="213" t="str">
        <f>IF(ISBLANK('A4'!AC68),"",'A4'!AC68)</f>
        <v/>
      </c>
      <c r="M957" s="133" t="str">
        <f t="shared" si="21"/>
        <v>OK</v>
      </c>
      <c r="N957" s="134"/>
    </row>
    <row r="958" spans="1:14" x14ac:dyDescent="0.25">
      <c r="A958" s="210" t="s">
        <v>796</v>
      </c>
      <c r="B958" s="211" t="s">
        <v>3124</v>
      </c>
      <c r="C958" s="212" t="s">
        <v>169</v>
      </c>
      <c r="D958" s="215" t="s">
        <v>3125</v>
      </c>
      <c r="E958" s="212" t="s">
        <v>860</v>
      </c>
      <c r="F958" s="212" t="s">
        <v>169</v>
      </c>
      <c r="G958" s="215" t="s">
        <v>1949</v>
      </c>
      <c r="H958" s="213">
        <f>IF(OR(AND('A4'!AB29="",'A4'!AC29=""),AND('A4'!AB49="",'A4'!AC49=""),AND('A4'!AC29="X",'A4'!AC49="X"),OR('A4'!AC29="M",'A4'!AC49="M")),"",SUM('A4'!AB29,'A4'!AB49))</f>
        <v>0</v>
      </c>
      <c r="I958" s="213" t="str">
        <f>IF(AND(AND('A4'!AC29="X",'A4'!AC49="X"),SUM('A4'!AB29,'A4'!AB49)=0,ISNUMBER('A4'!AB69)),"",IF(OR('A4'!AC29="M",'A4'!AC49="M"),"M",IF(AND('A4'!AC29='A4'!AC49,OR('A4'!AC29="X",'A4'!AC29="W",'A4'!AC29="Z")),UPPER('A4'!AC29),"")))</f>
        <v/>
      </c>
      <c r="J958" s="214" t="s">
        <v>860</v>
      </c>
      <c r="K958" s="213">
        <f>IF(AND(ISBLANK('A4'!AB69),$L$958&lt;&gt;"Z"),"",'A4'!AB69)</f>
        <v>0</v>
      </c>
      <c r="L958" s="213" t="str">
        <f>IF(ISBLANK('A4'!AC69),"",'A4'!AC69)</f>
        <v/>
      </c>
      <c r="M958" s="133" t="str">
        <f t="shared" si="21"/>
        <v>OK</v>
      </c>
      <c r="N958" s="134"/>
    </row>
    <row r="959" spans="1:14" x14ac:dyDescent="0.25">
      <c r="A959" s="210" t="s">
        <v>796</v>
      </c>
      <c r="B959" s="211" t="s">
        <v>3126</v>
      </c>
      <c r="C959" s="212" t="s">
        <v>169</v>
      </c>
      <c r="D959" s="215" t="s">
        <v>3127</v>
      </c>
      <c r="E959" s="212" t="s">
        <v>860</v>
      </c>
      <c r="F959" s="212" t="s">
        <v>169</v>
      </c>
      <c r="G959" s="215" t="s">
        <v>819</v>
      </c>
      <c r="H959" s="213">
        <f>IF(OR(AND('A4'!AB30="",'A4'!AC30=""),AND('A4'!AB50="",'A4'!AC50=""),AND('A4'!AC30="X",'A4'!AC50="X"),OR('A4'!AC30="M",'A4'!AC50="M")),"",SUM('A4'!AB30,'A4'!AB50))</f>
        <v>0</v>
      </c>
      <c r="I959" s="213" t="str">
        <f>IF(AND(AND('A4'!AC30="X",'A4'!AC50="X"),SUM('A4'!AB30,'A4'!AB50)=0,ISNUMBER('A4'!AB70)),"",IF(OR('A4'!AC30="M",'A4'!AC50="M"),"M",IF(AND('A4'!AC30='A4'!AC50,OR('A4'!AC30="X",'A4'!AC30="W",'A4'!AC30="Z")),UPPER('A4'!AC30),"")))</f>
        <v/>
      </c>
      <c r="J959" s="214" t="s">
        <v>860</v>
      </c>
      <c r="K959" s="213">
        <f>IF(AND(ISBLANK('A4'!AB70),$L$959&lt;&gt;"Z"),"",'A4'!AB70)</f>
        <v>0</v>
      </c>
      <c r="L959" s="213" t="str">
        <f>IF(ISBLANK('A4'!AC70),"",'A4'!AC70)</f>
        <v/>
      </c>
      <c r="M959" s="133" t="str">
        <f t="shared" si="21"/>
        <v>OK</v>
      </c>
      <c r="N959" s="134"/>
    </row>
    <row r="960" spans="1:14" x14ac:dyDescent="0.25">
      <c r="A960" s="210" t="s">
        <v>796</v>
      </c>
      <c r="B960" s="211" t="s">
        <v>3128</v>
      </c>
      <c r="C960" s="212" t="s">
        <v>169</v>
      </c>
      <c r="D960" s="215" t="s">
        <v>3129</v>
      </c>
      <c r="E960" s="212" t="s">
        <v>860</v>
      </c>
      <c r="F960" s="212" t="s">
        <v>169</v>
      </c>
      <c r="G960" s="215" t="s">
        <v>3130</v>
      </c>
      <c r="H960" s="213">
        <f>IF(OR(AND('A4'!AB31="",'A4'!AC31=""),AND('A4'!AB51="",'A4'!AC51=""),AND('A4'!AC31="X",'A4'!AC51="X"),OR('A4'!AC31="M",'A4'!AC51="M")),"",SUM('A4'!AB31,'A4'!AB51))</f>
        <v>0</v>
      </c>
      <c r="I960" s="213" t="str">
        <f>IF(AND(AND('A4'!AC31="X",'A4'!AC51="X"),SUM('A4'!AB31,'A4'!AB51)=0,ISNUMBER('A4'!AB71)),"",IF(OR('A4'!AC31="M",'A4'!AC51="M"),"M",IF(AND('A4'!AC31='A4'!AC51,OR('A4'!AC31="X",'A4'!AC31="W",'A4'!AC31="Z")),UPPER('A4'!AC31),"")))</f>
        <v/>
      </c>
      <c r="J960" s="214" t="s">
        <v>860</v>
      </c>
      <c r="K960" s="213">
        <f>IF(AND(ISBLANK('A4'!AB71),$L$960&lt;&gt;"Z"),"",'A4'!AB71)</f>
        <v>0</v>
      </c>
      <c r="L960" s="213" t="str">
        <f>IF(ISBLANK('A4'!AC71),"",'A4'!AC71)</f>
        <v/>
      </c>
      <c r="M960" s="133" t="str">
        <f t="shared" si="21"/>
        <v>OK</v>
      </c>
      <c r="N960" s="134"/>
    </row>
    <row r="961" spans="1:14" x14ac:dyDescent="0.25">
      <c r="A961" s="210" t="s">
        <v>796</v>
      </c>
      <c r="B961" s="211" t="s">
        <v>3131</v>
      </c>
      <c r="C961" s="212" t="s">
        <v>169</v>
      </c>
      <c r="D961" s="215" t="s">
        <v>3132</v>
      </c>
      <c r="E961" s="212" t="s">
        <v>860</v>
      </c>
      <c r="F961" s="212" t="s">
        <v>169</v>
      </c>
      <c r="G961" s="215" t="s">
        <v>1954</v>
      </c>
      <c r="H961" s="213">
        <f>IF(OR(AND('A4'!AB32="",'A4'!AC32=""),AND('A4'!AB52="",'A4'!AC52=""),AND('A4'!AC32="X",'A4'!AC52="X"),OR('A4'!AC32="M",'A4'!AC52="M")),"",SUM('A4'!AB32,'A4'!AB52))</f>
        <v>0</v>
      </c>
      <c r="I961" s="213" t="str">
        <f>IF(AND(AND('A4'!AC32="X",'A4'!AC52="X"),SUM('A4'!AB32,'A4'!AB52)=0,ISNUMBER('A4'!AB72)),"",IF(OR('A4'!AC32="M",'A4'!AC52="M"),"M",IF(AND('A4'!AC32='A4'!AC52,OR('A4'!AC32="X",'A4'!AC32="W",'A4'!AC32="Z")),UPPER('A4'!AC32),"")))</f>
        <v/>
      </c>
      <c r="J961" s="214" t="s">
        <v>860</v>
      </c>
      <c r="K961" s="213">
        <f>IF(AND(ISBLANK('A4'!AB72),$L$961&lt;&gt;"Z"),"",'A4'!AB72)</f>
        <v>0</v>
      </c>
      <c r="L961" s="213" t="str">
        <f>IF(ISBLANK('A4'!AC72),"",'A4'!AC72)</f>
        <v/>
      </c>
      <c r="M961" s="133" t="str">
        <f t="shared" si="21"/>
        <v>OK</v>
      </c>
      <c r="N961" s="134"/>
    </row>
    <row r="962" spans="1:14" x14ac:dyDescent="0.25">
      <c r="A962" s="210" t="s">
        <v>796</v>
      </c>
      <c r="B962" s="211" t="s">
        <v>3133</v>
      </c>
      <c r="C962" s="212" t="s">
        <v>169</v>
      </c>
      <c r="D962" s="215" t="s">
        <v>3134</v>
      </c>
      <c r="E962" s="212" t="s">
        <v>860</v>
      </c>
      <c r="F962" s="212" t="s">
        <v>169</v>
      </c>
      <c r="G962" s="215" t="s">
        <v>1016</v>
      </c>
      <c r="H962" s="213">
        <f>IF(OR(SUMPRODUCT(--('A4'!AE14:'A4'!AE31=""),--('A4'!AF14:'A4'!AF31=""))&gt;0,COUNTIF('A4'!AF14:'A4'!AF31,"M")&gt;0,COUNTIF('A4'!AF14:'A4'!AF31,"X")=18),"",SUM('A4'!AE14:'A4'!AE31))</f>
        <v>0</v>
      </c>
      <c r="I962" s="213" t="str">
        <f>IF(AND(COUNTIF('A4'!AF14:'A4'!AF31,"X")=18,SUM('A4'!AE14:'A4'!AE31)=0,ISNUMBER('A4'!AE32)),"",IF(COUNTIF('A4'!AF14:'A4'!AF31,"M")&gt;0,"M",IF(AND(COUNTIF('A4'!AF14:'A4'!AF31,'A4'!AF14)=18,OR('A4'!AF14="X",'A4'!AF14="W",'A4'!AF14="Z")),UPPER('A4'!AF14),"")))</f>
        <v/>
      </c>
      <c r="J962" s="214" t="s">
        <v>860</v>
      </c>
      <c r="K962" s="213">
        <f>IF(AND(ISBLANK('A4'!AE32),$L$962&lt;&gt;"Z"),"",'A4'!AE32)</f>
        <v>0</v>
      </c>
      <c r="L962" s="213" t="str">
        <f>IF(ISBLANK('A4'!AF32),"",'A4'!AF32)</f>
        <v/>
      </c>
      <c r="M962" s="133" t="str">
        <f t="shared" si="21"/>
        <v>OK</v>
      </c>
      <c r="N962" s="134"/>
    </row>
    <row r="963" spans="1:14" x14ac:dyDescent="0.25">
      <c r="A963" s="210" t="s">
        <v>796</v>
      </c>
      <c r="B963" s="211" t="s">
        <v>3135</v>
      </c>
      <c r="C963" s="212" t="s">
        <v>169</v>
      </c>
      <c r="D963" s="215" t="s">
        <v>3136</v>
      </c>
      <c r="E963" s="212" t="s">
        <v>860</v>
      </c>
      <c r="F963" s="212" t="s">
        <v>169</v>
      </c>
      <c r="G963" s="215" t="s">
        <v>3137</v>
      </c>
      <c r="H963" s="213">
        <f>IF(OR(SUMPRODUCT(--('A4'!AE34:'A4'!AE51=""),--('A4'!AF34:'A4'!AF51=""))&gt;0,COUNTIF('A4'!AF34:'A4'!AF51,"M")&gt;0,COUNTIF('A4'!AF34:'A4'!AF51,"X")=18),"",SUM('A4'!AE34:'A4'!AE51))</f>
        <v>0</v>
      </c>
      <c r="I963" s="213" t="str">
        <f>IF(AND(COUNTIF('A4'!AF34:'A4'!AF51,"X")=18,SUM('A4'!AE34:'A4'!AE51)=0,ISNUMBER('A4'!AE52)),"",IF(COUNTIF('A4'!AF34:'A4'!AF51,"M")&gt;0,"M",IF(AND(COUNTIF('A4'!AF34:'A4'!AF51,'A4'!AF34)=18,OR('A4'!AF34="X",'A4'!AF34="W",'A4'!AF34="Z")),UPPER('A4'!AF34),"")))</f>
        <v/>
      </c>
      <c r="J963" s="214" t="s">
        <v>860</v>
      </c>
      <c r="K963" s="213">
        <f>IF(AND(ISBLANK('A4'!AE52),$L$963&lt;&gt;"Z"),"",'A4'!AE52)</f>
        <v>0</v>
      </c>
      <c r="L963" s="213" t="str">
        <f>IF(ISBLANK('A4'!AF52),"",'A4'!AF52)</f>
        <v/>
      </c>
      <c r="M963" s="133" t="str">
        <f t="shared" si="21"/>
        <v>OK</v>
      </c>
      <c r="N963" s="134"/>
    </row>
    <row r="964" spans="1:14" x14ac:dyDescent="0.25">
      <c r="A964" s="210" t="s">
        <v>796</v>
      </c>
      <c r="B964" s="211" t="s">
        <v>3138</v>
      </c>
      <c r="C964" s="212" t="s">
        <v>169</v>
      </c>
      <c r="D964" s="215" t="s">
        <v>3139</v>
      </c>
      <c r="E964" s="212" t="s">
        <v>860</v>
      </c>
      <c r="F964" s="212" t="s">
        <v>169</v>
      </c>
      <c r="G964" s="215" t="s">
        <v>1038</v>
      </c>
      <c r="H964" s="213">
        <f>IF(OR(AND('A4'!AE14="",'A4'!AF14=""),AND('A4'!AE34="",'A4'!AF34=""),AND('A4'!AF14="X",'A4'!AF34="X"),OR('A4'!AF14="M",'A4'!AF34="M")),"",SUM('A4'!AE14,'A4'!AE34))</f>
        <v>0</v>
      </c>
      <c r="I964" s="213" t="str">
        <f>IF(AND(AND('A4'!AF14="X",'A4'!AF34="X"),SUM('A4'!AE14,'A4'!AE34)=0,ISNUMBER('A4'!AE54)),"",IF(OR('A4'!AF14="M",'A4'!AF34="M"),"M",IF(AND('A4'!AF14='A4'!AF34,OR('A4'!AF14="X",'A4'!AF14="W",'A4'!AF14="Z")),UPPER('A4'!AF14),"")))</f>
        <v/>
      </c>
      <c r="J964" s="214" t="s">
        <v>860</v>
      </c>
      <c r="K964" s="213">
        <f>IF(AND(ISBLANK('A4'!AE54),$L$964&lt;&gt;"Z"),"",'A4'!AE54)</f>
        <v>0</v>
      </c>
      <c r="L964" s="213" t="str">
        <f>IF(ISBLANK('A4'!AF54),"",'A4'!AF54)</f>
        <v/>
      </c>
      <c r="M964" s="133" t="str">
        <f t="shared" si="21"/>
        <v>OK</v>
      </c>
      <c r="N964" s="134"/>
    </row>
    <row r="965" spans="1:14" x14ac:dyDescent="0.25">
      <c r="A965" s="210" t="s">
        <v>796</v>
      </c>
      <c r="B965" s="211" t="s">
        <v>3140</v>
      </c>
      <c r="C965" s="212" t="s">
        <v>169</v>
      </c>
      <c r="D965" s="215" t="s">
        <v>3141</v>
      </c>
      <c r="E965" s="212" t="s">
        <v>860</v>
      </c>
      <c r="F965" s="212" t="s">
        <v>169</v>
      </c>
      <c r="G965" s="215" t="s">
        <v>3142</v>
      </c>
      <c r="H965" s="213">
        <f>IF(OR(AND('A4'!AE15="",'A4'!AF15=""),AND('A4'!AE35="",'A4'!AF35=""),AND('A4'!AF15="X",'A4'!AF35="X"),OR('A4'!AF15="M",'A4'!AF35="M")),"",SUM('A4'!AE15,'A4'!AE35))</f>
        <v>0</v>
      </c>
      <c r="I965" s="213" t="str">
        <f>IF(AND(AND('A4'!AF15="X",'A4'!AF35="X"),SUM('A4'!AE15,'A4'!AE35)=0,ISNUMBER('A4'!AE55)),"",IF(OR('A4'!AF15="M",'A4'!AF35="M"),"M",IF(AND('A4'!AF15='A4'!AF35,OR('A4'!AF15="X",'A4'!AF15="W",'A4'!AF15="Z")),UPPER('A4'!AF15),"")))</f>
        <v/>
      </c>
      <c r="J965" s="214" t="s">
        <v>860</v>
      </c>
      <c r="K965" s="213">
        <f>IF(AND(ISBLANK('A4'!AE55),$L$965&lt;&gt;"Z"),"",'A4'!AE55)</f>
        <v>0</v>
      </c>
      <c r="L965" s="213" t="str">
        <f>IF(ISBLANK('A4'!AF55),"",'A4'!AF55)</f>
        <v/>
      </c>
      <c r="M965" s="133" t="str">
        <f t="shared" si="21"/>
        <v>OK</v>
      </c>
      <c r="N965" s="134"/>
    </row>
    <row r="966" spans="1:14" x14ac:dyDescent="0.25">
      <c r="A966" s="210" t="s">
        <v>796</v>
      </c>
      <c r="B966" s="211" t="s">
        <v>3143</v>
      </c>
      <c r="C966" s="212" t="s">
        <v>169</v>
      </c>
      <c r="D966" s="215" t="s">
        <v>3144</v>
      </c>
      <c r="E966" s="212" t="s">
        <v>860</v>
      </c>
      <c r="F966" s="212" t="s">
        <v>169</v>
      </c>
      <c r="G966" s="215" t="s">
        <v>3145</v>
      </c>
      <c r="H966" s="213">
        <f>IF(OR(AND('A4'!AE16="",'A4'!AF16=""),AND('A4'!AE36="",'A4'!AF36=""),AND('A4'!AF16="X",'A4'!AF36="X"),OR('A4'!AF16="M",'A4'!AF36="M")),"",SUM('A4'!AE16,'A4'!AE36))</f>
        <v>0</v>
      </c>
      <c r="I966" s="213" t="str">
        <f>IF(AND(AND('A4'!AF16="X",'A4'!AF36="X"),SUM('A4'!AE16,'A4'!AE36)=0,ISNUMBER('A4'!AE56)),"",IF(OR('A4'!AF16="M",'A4'!AF36="M"),"M",IF(AND('A4'!AF16='A4'!AF36,OR('A4'!AF16="X",'A4'!AF16="W",'A4'!AF16="Z")),UPPER('A4'!AF16),"")))</f>
        <v/>
      </c>
      <c r="J966" s="214" t="s">
        <v>860</v>
      </c>
      <c r="K966" s="213">
        <f>IF(AND(ISBLANK('A4'!AE56),$L$966&lt;&gt;"Z"),"",'A4'!AE56)</f>
        <v>0</v>
      </c>
      <c r="L966" s="213" t="str">
        <f>IF(ISBLANK('A4'!AF56),"",'A4'!AF56)</f>
        <v/>
      </c>
      <c r="M966" s="133" t="str">
        <f t="shared" si="21"/>
        <v>OK</v>
      </c>
      <c r="N966" s="134"/>
    </row>
    <row r="967" spans="1:14" x14ac:dyDescent="0.25">
      <c r="A967" s="210" t="s">
        <v>796</v>
      </c>
      <c r="B967" s="211" t="s">
        <v>3146</v>
      </c>
      <c r="C967" s="212" t="s">
        <v>169</v>
      </c>
      <c r="D967" s="215" t="s">
        <v>3147</v>
      </c>
      <c r="E967" s="212" t="s">
        <v>860</v>
      </c>
      <c r="F967" s="212" t="s">
        <v>169</v>
      </c>
      <c r="G967" s="215" t="s">
        <v>3148</v>
      </c>
      <c r="H967" s="213">
        <f>IF(OR(AND('A4'!AE17="",'A4'!AF17=""),AND('A4'!AE37="",'A4'!AF37=""),AND('A4'!AF17="X",'A4'!AF37="X"),OR('A4'!AF17="M",'A4'!AF37="M")),"",SUM('A4'!AE17,'A4'!AE37))</f>
        <v>0</v>
      </c>
      <c r="I967" s="213" t="str">
        <f>IF(AND(AND('A4'!AF17="X",'A4'!AF37="X"),SUM('A4'!AE17,'A4'!AE37)=0,ISNUMBER('A4'!AE57)),"",IF(OR('A4'!AF17="M",'A4'!AF37="M"),"M",IF(AND('A4'!AF17='A4'!AF37,OR('A4'!AF17="X",'A4'!AF17="W",'A4'!AF17="Z")),UPPER('A4'!AF17),"")))</f>
        <v/>
      </c>
      <c r="J967" s="214" t="s">
        <v>860</v>
      </c>
      <c r="K967" s="213">
        <f>IF(AND(ISBLANK('A4'!AE57),$L$967&lt;&gt;"Z"),"",'A4'!AE57)</f>
        <v>0</v>
      </c>
      <c r="L967" s="213" t="str">
        <f>IF(ISBLANK('A4'!AF57),"",'A4'!AF57)</f>
        <v/>
      </c>
      <c r="M967" s="133" t="str">
        <f t="shared" si="21"/>
        <v>OK</v>
      </c>
      <c r="N967" s="134"/>
    </row>
    <row r="968" spans="1:14" x14ac:dyDescent="0.25">
      <c r="A968" s="210" t="s">
        <v>796</v>
      </c>
      <c r="B968" s="211" t="s">
        <v>3149</v>
      </c>
      <c r="C968" s="212" t="s">
        <v>169</v>
      </c>
      <c r="D968" s="215" t="s">
        <v>3150</v>
      </c>
      <c r="E968" s="212" t="s">
        <v>860</v>
      </c>
      <c r="F968" s="212" t="s">
        <v>169</v>
      </c>
      <c r="G968" s="215" t="s">
        <v>3151</v>
      </c>
      <c r="H968" s="213">
        <f>IF(OR(AND('A4'!AE18="",'A4'!AF18=""),AND('A4'!AE38="",'A4'!AF38=""),AND('A4'!AF18="X",'A4'!AF38="X"),OR('A4'!AF18="M",'A4'!AF38="M")),"",SUM('A4'!AE18,'A4'!AE38))</f>
        <v>0</v>
      </c>
      <c r="I968" s="213" t="str">
        <f>IF(AND(AND('A4'!AF18="X",'A4'!AF38="X"),SUM('A4'!AE18,'A4'!AE38)=0,ISNUMBER('A4'!AE58)),"",IF(OR('A4'!AF18="M",'A4'!AF38="M"),"M",IF(AND('A4'!AF18='A4'!AF38,OR('A4'!AF18="X",'A4'!AF18="W",'A4'!AF18="Z")),UPPER('A4'!AF18),"")))</f>
        <v/>
      </c>
      <c r="J968" s="214" t="s">
        <v>860</v>
      </c>
      <c r="K968" s="213">
        <f>IF(AND(ISBLANK('A4'!AE58),$L$968&lt;&gt;"Z"),"",'A4'!AE58)</f>
        <v>0</v>
      </c>
      <c r="L968" s="213" t="str">
        <f>IF(ISBLANK('A4'!AF58),"",'A4'!AF58)</f>
        <v/>
      </c>
      <c r="M968" s="133" t="str">
        <f t="shared" si="21"/>
        <v>OK</v>
      </c>
      <c r="N968" s="134"/>
    </row>
    <row r="969" spans="1:14" x14ac:dyDescent="0.25">
      <c r="A969" s="210" t="s">
        <v>796</v>
      </c>
      <c r="B969" s="211" t="s">
        <v>3152</v>
      </c>
      <c r="C969" s="212" t="s">
        <v>169</v>
      </c>
      <c r="D969" s="215" t="s">
        <v>3153</v>
      </c>
      <c r="E969" s="212" t="s">
        <v>860</v>
      </c>
      <c r="F969" s="212" t="s">
        <v>169</v>
      </c>
      <c r="G969" s="215" t="s">
        <v>3154</v>
      </c>
      <c r="H969" s="213">
        <f>IF(OR(AND('A4'!AE19="",'A4'!AF19=""),AND('A4'!AE39="",'A4'!AF39=""),AND('A4'!AF19="X",'A4'!AF39="X"),OR('A4'!AF19="M",'A4'!AF39="M")),"",SUM('A4'!AE19,'A4'!AE39))</f>
        <v>0</v>
      </c>
      <c r="I969" s="213" t="str">
        <f>IF(AND(AND('A4'!AF19="X",'A4'!AF39="X"),SUM('A4'!AE19,'A4'!AE39)=0,ISNUMBER('A4'!AE59)),"",IF(OR('A4'!AF19="M",'A4'!AF39="M"),"M",IF(AND('A4'!AF19='A4'!AF39,OR('A4'!AF19="X",'A4'!AF19="W",'A4'!AF19="Z")),UPPER('A4'!AF19),"")))</f>
        <v/>
      </c>
      <c r="J969" s="214" t="s">
        <v>860</v>
      </c>
      <c r="K969" s="213">
        <f>IF(AND(ISBLANK('A4'!AE59),$L$969&lt;&gt;"Z"),"",'A4'!AE59)</f>
        <v>0</v>
      </c>
      <c r="L969" s="213" t="str">
        <f>IF(ISBLANK('A4'!AF59),"",'A4'!AF59)</f>
        <v/>
      </c>
      <c r="M969" s="133" t="str">
        <f t="shared" si="21"/>
        <v>OK</v>
      </c>
      <c r="N969" s="134"/>
    </row>
    <row r="970" spans="1:14" x14ac:dyDescent="0.25">
      <c r="A970" s="210" t="s">
        <v>796</v>
      </c>
      <c r="B970" s="211" t="s">
        <v>3155</v>
      </c>
      <c r="C970" s="212" t="s">
        <v>169</v>
      </c>
      <c r="D970" s="215" t="s">
        <v>3156</v>
      </c>
      <c r="E970" s="212" t="s">
        <v>860</v>
      </c>
      <c r="F970" s="212" t="s">
        <v>169</v>
      </c>
      <c r="G970" s="215" t="s">
        <v>3157</v>
      </c>
      <c r="H970" s="213">
        <f>IF(OR(AND('A4'!AE20="",'A4'!AF20=""),AND('A4'!AE40="",'A4'!AF40=""),AND('A4'!AF20="X",'A4'!AF40="X"),OR('A4'!AF20="M",'A4'!AF40="M")),"",SUM('A4'!AE20,'A4'!AE40))</f>
        <v>0</v>
      </c>
      <c r="I970" s="213" t="str">
        <f>IF(AND(AND('A4'!AF20="X",'A4'!AF40="X"),SUM('A4'!AE20,'A4'!AE40)=0,ISNUMBER('A4'!AE60)),"",IF(OR('A4'!AF20="M",'A4'!AF40="M"),"M",IF(AND('A4'!AF20='A4'!AF40,OR('A4'!AF20="X",'A4'!AF20="W",'A4'!AF20="Z")),UPPER('A4'!AF20),"")))</f>
        <v/>
      </c>
      <c r="J970" s="214" t="s">
        <v>860</v>
      </c>
      <c r="K970" s="213">
        <f>IF(AND(ISBLANK('A4'!AE60),$L$970&lt;&gt;"Z"),"",'A4'!AE60)</f>
        <v>0</v>
      </c>
      <c r="L970" s="213" t="str">
        <f>IF(ISBLANK('A4'!AF60),"",'A4'!AF60)</f>
        <v/>
      </c>
      <c r="M970" s="133" t="str">
        <f t="shared" si="21"/>
        <v>OK</v>
      </c>
      <c r="N970" s="134"/>
    </row>
    <row r="971" spans="1:14" x14ac:dyDescent="0.25">
      <c r="A971" s="210" t="s">
        <v>796</v>
      </c>
      <c r="B971" s="211" t="s">
        <v>3158</v>
      </c>
      <c r="C971" s="212" t="s">
        <v>169</v>
      </c>
      <c r="D971" s="215" t="s">
        <v>3159</v>
      </c>
      <c r="E971" s="212" t="s">
        <v>860</v>
      </c>
      <c r="F971" s="212" t="s">
        <v>169</v>
      </c>
      <c r="G971" s="215" t="s">
        <v>3160</v>
      </c>
      <c r="H971" s="213">
        <f>IF(OR(AND('A4'!AE21="",'A4'!AF21=""),AND('A4'!AE41="",'A4'!AF41=""),AND('A4'!AF21="X",'A4'!AF41="X"),OR('A4'!AF21="M",'A4'!AF41="M")),"",SUM('A4'!AE21,'A4'!AE41))</f>
        <v>0</v>
      </c>
      <c r="I971" s="213" t="str">
        <f>IF(AND(AND('A4'!AF21="X",'A4'!AF41="X"),SUM('A4'!AE21,'A4'!AE41)=0,ISNUMBER('A4'!AE61)),"",IF(OR('A4'!AF21="M",'A4'!AF41="M"),"M",IF(AND('A4'!AF21='A4'!AF41,OR('A4'!AF21="X",'A4'!AF21="W",'A4'!AF21="Z")),UPPER('A4'!AF21),"")))</f>
        <v/>
      </c>
      <c r="J971" s="214" t="s">
        <v>860</v>
      </c>
      <c r="K971" s="213">
        <f>IF(AND(ISBLANK('A4'!AE61),$L$971&lt;&gt;"Z"),"",'A4'!AE61)</f>
        <v>0</v>
      </c>
      <c r="L971" s="213" t="str">
        <f>IF(ISBLANK('A4'!AF61),"",'A4'!AF61)</f>
        <v/>
      </c>
      <c r="M971" s="133" t="str">
        <f t="shared" si="21"/>
        <v>OK</v>
      </c>
      <c r="N971" s="134"/>
    </row>
    <row r="972" spans="1:14" x14ac:dyDescent="0.25">
      <c r="A972" s="210" t="s">
        <v>796</v>
      </c>
      <c r="B972" s="211" t="s">
        <v>3161</v>
      </c>
      <c r="C972" s="212" t="s">
        <v>169</v>
      </c>
      <c r="D972" s="215" t="s">
        <v>3162</v>
      </c>
      <c r="E972" s="212" t="s">
        <v>860</v>
      </c>
      <c r="F972" s="212" t="s">
        <v>169</v>
      </c>
      <c r="G972" s="215" t="s">
        <v>3163</v>
      </c>
      <c r="H972" s="213">
        <f>IF(OR(AND('A4'!AE22="",'A4'!AF22=""),AND('A4'!AE42="",'A4'!AF42=""),AND('A4'!AF22="X",'A4'!AF42="X"),OR('A4'!AF22="M",'A4'!AF42="M")),"",SUM('A4'!AE22,'A4'!AE42))</f>
        <v>0</v>
      </c>
      <c r="I972" s="213" t="str">
        <f>IF(AND(AND('A4'!AF22="X",'A4'!AF42="X"),SUM('A4'!AE22,'A4'!AE42)=0,ISNUMBER('A4'!AE62)),"",IF(OR('A4'!AF22="M",'A4'!AF42="M"),"M",IF(AND('A4'!AF22='A4'!AF42,OR('A4'!AF22="X",'A4'!AF22="W",'A4'!AF22="Z")),UPPER('A4'!AF22),"")))</f>
        <v/>
      </c>
      <c r="J972" s="214" t="s">
        <v>860</v>
      </c>
      <c r="K972" s="213">
        <f>IF(AND(ISBLANK('A4'!AE62),$L$972&lt;&gt;"Z"),"",'A4'!AE62)</f>
        <v>0</v>
      </c>
      <c r="L972" s="213" t="str">
        <f>IF(ISBLANK('A4'!AF62),"",'A4'!AF62)</f>
        <v/>
      </c>
      <c r="M972" s="133" t="str">
        <f t="shared" si="21"/>
        <v>OK</v>
      </c>
      <c r="N972" s="134"/>
    </row>
    <row r="973" spans="1:14" x14ac:dyDescent="0.25">
      <c r="A973" s="210" t="s">
        <v>796</v>
      </c>
      <c r="B973" s="211" t="s">
        <v>3164</v>
      </c>
      <c r="C973" s="212" t="s">
        <v>169</v>
      </c>
      <c r="D973" s="215" t="s">
        <v>3165</v>
      </c>
      <c r="E973" s="212" t="s">
        <v>860</v>
      </c>
      <c r="F973" s="212" t="s">
        <v>169</v>
      </c>
      <c r="G973" s="215" t="s">
        <v>3166</v>
      </c>
      <c r="H973" s="213">
        <f>IF(OR(AND('A4'!AE23="",'A4'!AF23=""),AND('A4'!AE43="",'A4'!AF43=""),AND('A4'!AF23="X",'A4'!AF43="X"),OR('A4'!AF23="M",'A4'!AF43="M")),"",SUM('A4'!AE23,'A4'!AE43))</f>
        <v>0</v>
      </c>
      <c r="I973" s="213" t="str">
        <f>IF(AND(AND('A4'!AF23="X",'A4'!AF43="X"),SUM('A4'!AE23,'A4'!AE43)=0,ISNUMBER('A4'!AE63)),"",IF(OR('A4'!AF23="M",'A4'!AF43="M"),"M",IF(AND('A4'!AF23='A4'!AF43,OR('A4'!AF23="X",'A4'!AF23="W",'A4'!AF23="Z")),UPPER('A4'!AF23),"")))</f>
        <v/>
      </c>
      <c r="J973" s="214" t="s">
        <v>860</v>
      </c>
      <c r="K973" s="213">
        <f>IF(AND(ISBLANK('A4'!AE63),$L$973&lt;&gt;"Z"),"",'A4'!AE63)</f>
        <v>0</v>
      </c>
      <c r="L973" s="213" t="str">
        <f>IF(ISBLANK('A4'!AF63),"",'A4'!AF63)</f>
        <v/>
      </c>
      <c r="M973" s="133" t="str">
        <f t="shared" si="21"/>
        <v>OK</v>
      </c>
      <c r="N973" s="134"/>
    </row>
    <row r="974" spans="1:14" x14ac:dyDescent="0.25">
      <c r="A974" s="210" t="s">
        <v>796</v>
      </c>
      <c r="B974" s="211" t="s">
        <v>3167</v>
      </c>
      <c r="C974" s="212" t="s">
        <v>169</v>
      </c>
      <c r="D974" s="215" t="s">
        <v>3168</v>
      </c>
      <c r="E974" s="212" t="s">
        <v>860</v>
      </c>
      <c r="F974" s="212" t="s">
        <v>169</v>
      </c>
      <c r="G974" s="215" t="s">
        <v>3169</v>
      </c>
      <c r="H974" s="213">
        <f>IF(OR(AND('A4'!AE24="",'A4'!AF24=""),AND('A4'!AE44="",'A4'!AF44=""),AND('A4'!AF24="X",'A4'!AF44="X"),OR('A4'!AF24="M",'A4'!AF44="M")),"",SUM('A4'!AE24,'A4'!AE44))</f>
        <v>0</v>
      </c>
      <c r="I974" s="213" t="str">
        <f>IF(AND(AND('A4'!AF24="X",'A4'!AF44="X"),SUM('A4'!AE24,'A4'!AE44)=0,ISNUMBER('A4'!AE64)),"",IF(OR('A4'!AF24="M",'A4'!AF44="M"),"M",IF(AND('A4'!AF24='A4'!AF44,OR('A4'!AF24="X",'A4'!AF24="W",'A4'!AF24="Z")),UPPER('A4'!AF24),"")))</f>
        <v/>
      </c>
      <c r="J974" s="214" t="s">
        <v>860</v>
      </c>
      <c r="K974" s="213">
        <f>IF(AND(ISBLANK('A4'!AE64),$L$974&lt;&gt;"Z"),"",'A4'!AE64)</f>
        <v>0</v>
      </c>
      <c r="L974" s="213" t="str">
        <f>IF(ISBLANK('A4'!AF64),"",'A4'!AF64)</f>
        <v/>
      </c>
      <c r="M974" s="133" t="str">
        <f t="shared" si="21"/>
        <v>OK</v>
      </c>
      <c r="N974" s="134"/>
    </row>
    <row r="975" spans="1:14" x14ac:dyDescent="0.25">
      <c r="A975" s="210" t="s">
        <v>796</v>
      </c>
      <c r="B975" s="211" t="s">
        <v>3170</v>
      </c>
      <c r="C975" s="212" t="s">
        <v>169</v>
      </c>
      <c r="D975" s="215" t="s">
        <v>3171</v>
      </c>
      <c r="E975" s="212" t="s">
        <v>860</v>
      </c>
      <c r="F975" s="212" t="s">
        <v>169</v>
      </c>
      <c r="G975" s="215" t="s">
        <v>966</v>
      </c>
      <c r="H975" s="213">
        <f>IF(OR(AND('A4'!AE25="",'A4'!AF25=""),AND('A4'!AE45="",'A4'!AF45=""),AND('A4'!AF25="X",'A4'!AF45="X"),OR('A4'!AF25="M",'A4'!AF45="M")),"",SUM('A4'!AE25,'A4'!AE45))</f>
        <v>0</v>
      </c>
      <c r="I975" s="213" t="str">
        <f>IF(AND(AND('A4'!AF25="X",'A4'!AF45="X"),SUM('A4'!AE25,'A4'!AE45)=0,ISNUMBER('A4'!AE65)),"",IF(OR('A4'!AF25="M",'A4'!AF45="M"),"M",IF(AND('A4'!AF25='A4'!AF45,OR('A4'!AF25="X",'A4'!AF25="W",'A4'!AF25="Z")),UPPER('A4'!AF25),"")))</f>
        <v/>
      </c>
      <c r="J975" s="214" t="s">
        <v>860</v>
      </c>
      <c r="K975" s="213">
        <f>IF(AND(ISBLANK('A4'!AE65),$L$975&lt;&gt;"Z"),"",'A4'!AE65)</f>
        <v>0</v>
      </c>
      <c r="L975" s="213" t="str">
        <f>IF(ISBLANK('A4'!AF65),"",'A4'!AF65)</f>
        <v/>
      </c>
      <c r="M975" s="133" t="str">
        <f t="shared" si="21"/>
        <v>OK</v>
      </c>
      <c r="N975" s="134"/>
    </row>
    <row r="976" spans="1:14" x14ac:dyDescent="0.25">
      <c r="A976" s="210" t="s">
        <v>796</v>
      </c>
      <c r="B976" s="211" t="s">
        <v>3172</v>
      </c>
      <c r="C976" s="212" t="s">
        <v>169</v>
      </c>
      <c r="D976" s="215" t="s">
        <v>3173</v>
      </c>
      <c r="E976" s="212" t="s">
        <v>860</v>
      </c>
      <c r="F976" s="212" t="s">
        <v>169</v>
      </c>
      <c r="G976" s="215" t="s">
        <v>965</v>
      </c>
      <c r="H976" s="213">
        <f>IF(OR(AND('A4'!AE26="",'A4'!AF26=""),AND('A4'!AE46="",'A4'!AF46=""),AND('A4'!AF26="X",'A4'!AF46="X"),OR('A4'!AF26="M",'A4'!AF46="M")),"",SUM('A4'!AE26,'A4'!AE46))</f>
        <v>0</v>
      </c>
      <c r="I976" s="213" t="str">
        <f>IF(AND(AND('A4'!AF26="X",'A4'!AF46="X"),SUM('A4'!AE26,'A4'!AE46)=0,ISNUMBER('A4'!AE66)),"",IF(OR('A4'!AF26="M",'A4'!AF46="M"),"M",IF(AND('A4'!AF26='A4'!AF46,OR('A4'!AF26="X",'A4'!AF26="W",'A4'!AF26="Z")),UPPER('A4'!AF26),"")))</f>
        <v/>
      </c>
      <c r="J976" s="214" t="s">
        <v>860</v>
      </c>
      <c r="K976" s="213">
        <f>IF(AND(ISBLANK('A4'!AE66),$L$976&lt;&gt;"Z"),"",'A4'!AE66)</f>
        <v>0</v>
      </c>
      <c r="L976" s="213" t="str">
        <f>IF(ISBLANK('A4'!AF66),"",'A4'!AF66)</f>
        <v/>
      </c>
      <c r="M976" s="133" t="str">
        <f t="shared" si="21"/>
        <v>OK</v>
      </c>
      <c r="N976" s="134"/>
    </row>
    <row r="977" spans="1:14" x14ac:dyDescent="0.25">
      <c r="A977" s="210" t="s">
        <v>796</v>
      </c>
      <c r="B977" s="211" t="s">
        <v>3174</v>
      </c>
      <c r="C977" s="212" t="s">
        <v>169</v>
      </c>
      <c r="D977" s="215" t="s">
        <v>3175</v>
      </c>
      <c r="E977" s="212" t="s">
        <v>860</v>
      </c>
      <c r="F977" s="212" t="s">
        <v>169</v>
      </c>
      <c r="G977" s="215" t="s">
        <v>3176</v>
      </c>
      <c r="H977" s="213">
        <f>IF(OR(AND('A4'!AE27="",'A4'!AF27=""),AND('A4'!AE47="",'A4'!AF47=""),AND('A4'!AF27="X",'A4'!AF47="X"),OR('A4'!AF27="M",'A4'!AF47="M")),"",SUM('A4'!AE27,'A4'!AE47))</f>
        <v>0</v>
      </c>
      <c r="I977" s="213" t="str">
        <f>IF(AND(AND('A4'!AF27="X",'A4'!AF47="X"),SUM('A4'!AE27,'A4'!AE47)=0,ISNUMBER('A4'!AE67)),"",IF(OR('A4'!AF27="M",'A4'!AF47="M"),"M",IF(AND('A4'!AF27='A4'!AF47,OR('A4'!AF27="X",'A4'!AF27="W",'A4'!AF27="Z")),UPPER('A4'!AF27),"")))</f>
        <v/>
      </c>
      <c r="J977" s="214" t="s">
        <v>860</v>
      </c>
      <c r="K977" s="213">
        <f>IF(AND(ISBLANK('A4'!AE67),$L$977&lt;&gt;"Z"),"",'A4'!AE67)</f>
        <v>0</v>
      </c>
      <c r="L977" s="213" t="str">
        <f>IF(ISBLANK('A4'!AF67),"",'A4'!AF67)</f>
        <v/>
      </c>
      <c r="M977" s="133" t="str">
        <f t="shared" si="21"/>
        <v>OK</v>
      </c>
      <c r="N977" s="134"/>
    </row>
    <row r="978" spans="1:14" x14ac:dyDescent="0.25">
      <c r="A978" s="210" t="s">
        <v>796</v>
      </c>
      <c r="B978" s="211" t="s">
        <v>3177</v>
      </c>
      <c r="C978" s="212" t="s">
        <v>169</v>
      </c>
      <c r="D978" s="215" t="s">
        <v>3178</v>
      </c>
      <c r="E978" s="212" t="s">
        <v>860</v>
      </c>
      <c r="F978" s="212" t="s">
        <v>169</v>
      </c>
      <c r="G978" s="215" t="s">
        <v>3179</v>
      </c>
      <c r="H978" s="213">
        <f>IF(OR(AND('A4'!AE28="",'A4'!AF28=""),AND('A4'!AE48="",'A4'!AF48=""),AND('A4'!AF28="X",'A4'!AF48="X"),OR('A4'!AF28="M",'A4'!AF48="M")),"",SUM('A4'!AE28,'A4'!AE48))</f>
        <v>0</v>
      </c>
      <c r="I978" s="213" t="str">
        <f>IF(AND(AND('A4'!AF28="X",'A4'!AF48="X"),SUM('A4'!AE28,'A4'!AE48)=0,ISNUMBER('A4'!AE68)),"",IF(OR('A4'!AF28="M",'A4'!AF48="M"),"M",IF(AND('A4'!AF28='A4'!AF48,OR('A4'!AF28="X",'A4'!AF28="W",'A4'!AF28="Z")),UPPER('A4'!AF28),"")))</f>
        <v/>
      </c>
      <c r="J978" s="214" t="s">
        <v>860</v>
      </c>
      <c r="K978" s="213">
        <f>IF(AND(ISBLANK('A4'!AE68),$L$978&lt;&gt;"Z"),"",'A4'!AE68)</f>
        <v>0</v>
      </c>
      <c r="L978" s="213" t="str">
        <f>IF(ISBLANK('A4'!AF68),"",'A4'!AF68)</f>
        <v/>
      </c>
      <c r="M978" s="133" t="str">
        <f t="shared" si="21"/>
        <v>OK</v>
      </c>
      <c r="N978" s="134"/>
    </row>
    <row r="979" spans="1:14" x14ac:dyDescent="0.25">
      <c r="A979" s="210" t="s">
        <v>796</v>
      </c>
      <c r="B979" s="211" t="s">
        <v>3180</v>
      </c>
      <c r="C979" s="212" t="s">
        <v>169</v>
      </c>
      <c r="D979" s="215" t="s">
        <v>3181</v>
      </c>
      <c r="E979" s="212" t="s">
        <v>860</v>
      </c>
      <c r="F979" s="212" t="s">
        <v>169</v>
      </c>
      <c r="G979" s="215" t="s">
        <v>3182</v>
      </c>
      <c r="H979" s="213">
        <f>IF(OR(AND('A4'!AE29="",'A4'!AF29=""),AND('A4'!AE49="",'A4'!AF49=""),AND('A4'!AF29="X",'A4'!AF49="X"),OR('A4'!AF29="M",'A4'!AF49="M")),"",SUM('A4'!AE29,'A4'!AE49))</f>
        <v>0</v>
      </c>
      <c r="I979" s="213" t="str">
        <f>IF(AND(AND('A4'!AF29="X",'A4'!AF49="X"),SUM('A4'!AE29,'A4'!AE49)=0,ISNUMBER('A4'!AE69)),"",IF(OR('A4'!AF29="M",'A4'!AF49="M"),"M",IF(AND('A4'!AF29='A4'!AF49,OR('A4'!AF29="X",'A4'!AF29="W",'A4'!AF29="Z")),UPPER('A4'!AF29),"")))</f>
        <v/>
      </c>
      <c r="J979" s="214" t="s">
        <v>860</v>
      </c>
      <c r="K979" s="213">
        <f>IF(AND(ISBLANK('A4'!AE69),$L$979&lt;&gt;"Z"),"",'A4'!AE69)</f>
        <v>0</v>
      </c>
      <c r="L979" s="213" t="str">
        <f>IF(ISBLANK('A4'!AF69),"",'A4'!AF69)</f>
        <v/>
      </c>
      <c r="M979" s="133" t="str">
        <f t="shared" si="21"/>
        <v>OK</v>
      </c>
      <c r="N979" s="134"/>
    </row>
    <row r="980" spans="1:14" x14ac:dyDescent="0.25">
      <c r="A980" s="210" t="s">
        <v>796</v>
      </c>
      <c r="B980" s="211" t="s">
        <v>3183</v>
      </c>
      <c r="C980" s="212" t="s">
        <v>169</v>
      </c>
      <c r="D980" s="215" t="s">
        <v>3184</v>
      </c>
      <c r="E980" s="212" t="s">
        <v>860</v>
      </c>
      <c r="F980" s="212" t="s">
        <v>169</v>
      </c>
      <c r="G980" s="215" t="s">
        <v>824</v>
      </c>
      <c r="H980" s="213">
        <f>IF(OR(AND('A4'!AE30="",'A4'!AF30=""),AND('A4'!AE50="",'A4'!AF50=""),AND('A4'!AF30="X",'A4'!AF50="X"),OR('A4'!AF30="M",'A4'!AF50="M")),"",SUM('A4'!AE30,'A4'!AE50))</f>
        <v>0</v>
      </c>
      <c r="I980" s="213" t="str">
        <f>IF(AND(AND('A4'!AF30="X",'A4'!AF50="X"),SUM('A4'!AE30,'A4'!AE50)=0,ISNUMBER('A4'!AE70)),"",IF(OR('A4'!AF30="M",'A4'!AF50="M"),"M",IF(AND('A4'!AF30='A4'!AF50,OR('A4'!AF30="X",'A4'!AF30="W",'A4'!AF30="Z")),UPPER('A4'!AF30),"")))</f>
        <v/>
      </c>
      <c r="J980" s="214" t="s">
        <v>860</v>
      </c>
      <c r="K980" s="213">
        <f>IF(AND(ISBLANK('A4'!AE70),$L$980&lt;&gt;"Z"),"",'A4'!AE70)</f>
        <v>0</v>
      </c>
      <c r="L980" s="213" t="str">
        <f>IF(ISBLANK('A4'!AF70),"",'A4'!AF70)</f>
        <v/>
      </c>
      <c r="M980" s="133" t="str">
        <f t="shared" si="21"/>
        <v>OK</v>
      </c>
      <c r="N980" s="134"/>
    </row>
    <row r="981" spans="1:14" x14ac:dyDescent="0.25">
      <c r="A981" s="210" t="s">
        <v>796</v>
      </c>
      <c r="B981" s="211" t="s">
        <v>3185</v>
      </c>
      <c r="C981" s="212" t="s">
        <v>169</v>
      </c>
      <c r="D981" s="215" t="s">
        <v>3186</v>
      </c>
      <c r="E981" s="212" t="s">
        <v>860</v>
      </c>
      <c r="F981" s="212" t="s">
        <v>169</v>
      </c>
      <c r="G981" s="215" t="s">
        <v>3187</v>
      </c>
      <c r="H981" s="213">
        <f>IF(OR(AND('A4'!AE31="",'A4'!AF31=""),AND('A4'!AE51="",'A4'!AF51=""),AND('A4'!AF31="X",'A4'!AF51="X"),OR('A4'!AF31="M",'A4'!AF51="M")),"",SUM('A4'!AE31,'A4'!AE51))</f>
        <v>0</v>
      </c>
      <c r="I981" s="213" t="str">
        <f>IF(AND(AND('A4'!AF31="X",'A4'!AF51="X"),SUM('A4'!AE31,'A4'!AE51)=0,ISNUMBER('A4'!AE71)),"",IF(OR('A4'!AF31="M",'A4'!AF51="M"),"M",IF(AND('A4'!AF31='A4'!AF51,OR('A4'!AF31="X",'A4'!AF31="W",'A4'!AF31="Z")),UPPER('A4'!AF31),"")))</f>
        <v/>
      </c>
      <c r="J981" s="214" t="s">
        <v>860</v>
      </c>
      <c r="K981" s="213">
        <f>IF(AND(ISBLANK('A4'!AE71),$L$981&lt;&gt;"Z"),"",'A4'!AE71)</f>
        <v>0</v>
      </c>
      <c r="L981" s="213" t="str">
        <f>IF(ISBLANK('A4'!AF71),"",'A4'!AF71)</f>
        <v/>
      </c>
      <c r="M981" s="133" t="str">
        <f t="shared" si="21"/>
        <v>OK</v>
      </c>
      <c r="N981" s="134"/>
    </row>
    <row r="982" spans="1:14" x14ac:dyDescent="0.25">
      <c r="A982" s="210" t="s">
        <v>796</v>
      </c>
      <c r="B982" s="211" t="s">
        <v>3188</v>
      </c>
      <c r="C982" s="212" t="s">
        <v>169</v>
      </c>
      <c r="D982" s="215" t="s">
        <v>3189</v>
      </c>
      <c r="E982" s="212" t="s">
        <v>860</v>
      </c>
      <c r="F982" s="212" t="s">
        <v>169</v>
      </c>
      <c r="G982" s="215" t="s">
        <v>2037</v>
      </c>
      <c r="H982" s="213">
        <f>IF(OR(AND('A4'!AE32="",'A4'!AF32=""),AND('A4'!AE52="",'A4'!AF52=""),AND('A4'!AF32="X",'A4'!AF52="X"),OR('A4'!AF32="M",'A4'!AF52="M")),"",SUM('A4'!AE32,'A4'!AE52))</f>
        <v>0</v>
      </c>
      <c r="I982" s="213" t="str">
        <f>IF(AND(AND('A4'!AF32="X",'A4'!AF52="X"),SUM('A4'!AE32,'A4'!AE52)=0,ISNUMBER('A4'!AE72)),"",IF(OR('A4'!AF32="M",'A4'!AF52="M"),"M",IF(AND('A4'!AF32='A4'!AF52,OR('A4'!AF32="X",'A4'!AF32="W",'A4'!AF32="Z")),UPPER('A4'!AF32),"")))</f>
        <v/>
      </c>
      <c r="J982" s="214" t="s">
        <v>860</v>
      </c>
      <c r="K982" s="213">
        <f>IF(AND(ISBLANK('A4'!AE72),$L$982&lt;&gt;"Z"),"",'A4'!AE72)</f>
        <v>0</v>
      </c>
      <c r="L982" s="213" t="str">
        <f>IF(ISBLANK('A4'!AF72),"",'A4'!AF72)</f>
        <v/>
      </c>
      <c r="M982" s="133" t="str">
        <f t="shared" si="21"/>
        <v>OK</v>
      </c>
      <c r="N982" s="134"/>
    </row>
    <row r="983" spans="1:14" x14ac:dyDescent="0.25">
      <c r="A983" s="210" t="s">
        <v>796</v>
      </c>
      <c r="B983" s="211" t="s">
        <v>3190</v>
      </c>
      <c r="C983" s="212" t="s">
        <v>170</v>
      </c>
      <c r="D983" s="215" t="s">
        <v>3191</v>
      </c>
      <c r="E983" s="212" t="s">
        <v>860</v>
      </c>
      <c r="F983" s="212" t="s">
        <v>170</v>
      </c>
      <c r="G983" s="215" t="s">
        <v>924</v>
      </c>
      <c r="H983" s="213">
        <f>IF(OR(SUMPRODUCT(--('A5'!V14:'A5'!V37=""),--('A5'!W14:'A5'!W37=""))&gt;0,COUNTIF('A5'!W14:'A5'!W37,"M")&gt;0,COUNTIF('A5'!W14:'A5'!W37,"X")=24),"",SUM('A5'!V14:'A5'!V37))</f>
        <v>0</v>
      </c>
      <c r="I983" s="213" t="str">
        <f>IF(AND(COUNTIF('A5'!W14:'A5'!W37,"X")=24,SUM('A5'!V14:'A5'!V37)=0,ISNUMBER('A5'!V38)),"",IF(COUNTIF('A5'!W14:'A5'!W37,"M")&gt;0,"M",IF(AND(COUNTIF('A5'!W14:'A5'!W37,'A5'!W14)=24,OR('A5'!W14="X",'A5'!W14="W",'A5'!W14="Z")),UPPER('A5'!W14),"")))</f>
        <v/>
      </c>
      <c r="J983" s="214" t="s">
        <v>860</v>
      </c>
      <c r="K983" s="213">
        <f>IF(AND(ISBLANK('A5'!V38),$L$983&lt;&gt;"Z"),"",'A5'!V38)</f>
        <v>0</v>
      </c>
      <c r="L983" s="213" t="str">
        <f>IF(ISBLANK('A5'!W38),"",'A5'!W38)</f>
        <v/>
      </c>
      <c r="M983" s="133" t="str">
        <f t="shared" si="21"/>
        <v>OK</v>
      </c>
      <c r="N983" s="134"/>
    </row>
    <row r="984" spans="1:14" x14ac:dyDescent="0.25">
      <c r="A984" s="210" t="s">
        <v>796</v>
      </c>
      <c r="B984" s="211" t="s">
        <v>3192</v>
      </c>
      <c r="C984" s="212" t="s">
        <v>170</v>
      </c>
      <c r="D984" s="215" t="s">
        <v>3193</v>
      </c>
      <c r="E984" s="212" t="s">
        <v>860</v>
      </c>
      <c r="F984" s="212" t="s">
        <v>170</v>
      </c>
      <c r="G984" s="215" t="s">
        <v>925</v>
      </c>
      <c r="H984" s="213">
        <f>IF(OR(SUMPRODUCT(--('A5'!V41:'A5'!V64=""),--('A5'!W41:'A5'!W64=""))&gt;0,COUNTIF('A5'!W41:'A5'!W64,"M")&gt;0,COUNTIF('A5'!W41:'A5'!W64,"X")=24),"",SUM('A5'!V41:'A5'!V64))</f>
        <v>0</v>
      </c>
      <c r="I984" s="213" t="str">
        <f>IF(AND(COUNTIF('A5'!W41:'A5'!W64,"X")=24,SUM('A5'!V41:'A5'!V64)=0,ISNUMBER('A5'!V65)),"",IF(COUNTIF('A5'!W41:'A5'!W64,"M")&gt;0,"M",IF(AND(COUNTIF('A5'!W41:'A5'!W64,'A5'!W41)=24,OR('A5'!W41="X",'A5'!W41="W",'A5'!W41="Z")),UPPER('A5'!W41),"")))</f>
        <v/>
      </c>
      <c r="J984" s="214" t="s">
        <v>860</v>
      </c>
      <c r="K984" s="213">
        <f>IF(AND(ISBLANK('A5'!V65),$L$984&lt;&gt;"Z"),"",'A5'!V65)</f>
        <v>0</v>
      </c>
      <c r="L984" s="213" t="str">
        <f>IF(ISBLANK('A5'!W65),"",'A5'!W65)</f>
        <v/>
      </c>
      <c r="M984" s="133" t="str">
        <f t="shared" ref="M984:M1047" si="22">IF(AND(ISNUMBER(H984),ISNUMBER(K984)),IF(OR(ROUND(H984,0)&lt;&gt;ROUND(K984,0),I984&lt;&gt;L984),"Check","OK"),IF(OR(AND(H984&lt;&gt;K984,I984&lt;&gt;"Z",L984&lt;&gt;"Z"),I984&lt;&gt;L984),"Check","OK"))</f>
        <v>OK</v>
      </c>
      <c r="N984" s="134"/>
    </row>
    <row r="985" spans="1:14" x14ac:dyDescent="0.25">
      <c r="A985" s="210" t="s">
        <v>796</v>
      </c>
      <c r="B985" s="211" t="s">
        <v>3194</v>
      </c>
      <c r="C985" s="212" t="s">
        <v>170</v>
      </c>
      <c r="D985" s="215" t="s">
        <v>3195</v>
      </c>
      <c r="E985" s="212" t="s">
        <v>860</v>
      </c>
      <c r="F985" s="212" t="s">
        <v>170</v>
      </c>
      <c r="G985" s="215" t="s">
        <v>3022</v>
      </c>
      <c r="H985" s="213">
        <f>IF(OR(AND('A5'!V14="",'A5'!W14=""),AND('A5'!V41="",'A5'!W41=""),AND('A5'!W14="X",'A5'!W41="X"),OR('A5'!W14="M",'A5'!W41="M")),"",SUM('A5'!V14,'A5'!V41))</f>
        <v>0</v>
      </c>
      <c r="I985" s="213" t="str">
        <f>IF(AND(AND('A5'!W14="X",'A5'!W41="X"),SUM('A5'!V14,'A5'!V41)=0,ISNUMBER('A5'!V68)),"",IF(OR('A5'!W14="M",'A5'!W41="M"),"M",IF(AND('A5'!W14='A5'!W41,OR('A5'!W14="X",'A5'!W14="W",'A5'!W14="Z")),UPPER('A5'!W14),"")))</f>
        <v/>
      </c>
      <c r="J985" s="214" t="s">
        <v>860</v>
      </c>
      <c r="K985" s="213">
        <f>IF(AND(ISBLANK('A5'!V68),$L$985&lt;&gt;"Z"),"",'A5'!V68)</f>
        <v>0</v>
      </c>
      <c r="L985" s="213" t="str">
        <f>IF(ISBLANK('A5'!W68),"",'A5'!W68)</f>
        <v/>
      </c>
      <c r="M985" s="133" t="str">
        <f t="shared" si="22"/>
        <v>OK</v>
      </c>
      <c r="N985" s="134"/>
    </row>
    <row r="986" spans="1:14" x14ac:dyDescent="0.25">
      <c r="A986" s="210" t="s">
        <v>796</v>
      </c>
      <c r="B986" s="211" t="s">
        <v>3196</v>
      </c>
      <c r="C986" s="212" t="s">
        <v>170</v>
      </c>
      <c r="D986" s="215" t="s">
        <v>3197</v>
      </c>
      <c r="E986" s="212" t="s">
        <v>860</v>
      </c>
      <c r="F986" s="212" t="s">
        <v>170</v>
      </c>
      <c r="G986" s="215" t="s">
        <v>3025</v>
      </c>
      <c r="H986" s="213">
        <f>IF(OR(AND('A5'!V15="",'A5'!W15=""),AND('A5'!V42="",'A5'!W42=""),AND('A5'!W15="X",'A5'!W42="X"),OR('A5'!W15="M",'A5'!W42="M")),"",SUM('A5'!V15,'A5'!V42))</f>
        <v>0</v>
      </c>
      <c r="I986" s="213" t="str">
        <f>IF(AND(AND('A5'!W15="X",'A5'!W42="X"),SUM('A5'!V15,'A5'!V42)=0,ISNUMBER('A5'!V69)),"",IF(OR('A5'!W15="M",'A5'!W42="M"),"M",IF(AND('A5'!W15='A5'!W42,OR('A5'!W15="X",'A5'!W15="W",'A5'!W15="Z")),UPPER('A5'!W15),"")))</f>
        <v/>
      </c>
      <c r="J986" s="214" t="s">
        <v>860</v>
      </c>
      <c r="K986" s="213">
        <f>IF(AND(ISBLANK('A5'!V69),$L$986&lt;&gt;"Z"),"",'A5'!V69)</f>
        <v>0</v>
      </c>
      <c r="L986" s="213" t="str">
        <f>IF(ISBLANK('A5'!W69),"",'A5'!W69)</f>
        <v/>
      </c>
      <c r="M986" s="133" t="str">
        <f t="shared" si="22"/>
        <v>OK</v>
      </c>
      <c r="N986" s="134"/>
    </row>
    <row r="987" spans="1:14" x14ac:dyDescent="0.25">
      <c r="A987" s="210" t="s">
        <v>796</v>
      </c>
      <c r="B987" s="211" t="s">
        <v>3198</v>
      </c>
      <c r="C987" s="212" t="s">
        <v>170</v>
      </c>
      <c r="D987" s="215" t="s">
        <v>3199</v>
      </c>
      <c r="E987" s="212" t="s">
        <v>860</v>
      </c>
      <c r="F987" s="212" t="s">
        <v>170</v>
      </c>
      <c r="G987" s="215" t="s">
        <v>821</v>
      </c>
      <c r="H987" s="213">
        <f>IF(OR(AND('A5'!V16="",'A5'!W16=""),AND('A5'!V43="",'A5'!W43=""),AND('A5'!W16="X",'A5'!W43="X"),OR('A5'!W16="M",'A5'!W43="M")),"",SUM('A5'!V16,'A5'!V43))</f>
        <v>0</v>
      </c>
      <c r="I987" s="213" t="str">
        <f>IF(AND(AND('A5'!W16="X",'A5'!W43="X"),SUM('A5'!V16,'A5'!V43)=0,ISNUMBER('A5'!V70)),"",IF(OR('A5'!W16="M",'A5'!W43="M"),"M",IF(AND('A5'!W16='A5'!W43,OR('A5'!W16="X",'A5'!W16="W",'A5'!W16="Z")),UPPER('A5'!W16),"")))</f>
        <v/>
      </c>
      <c r="J987" s="214" t="s">
        <v>860</v>
      </c>
      <c r="K987" s="213">
        <f>IF(AND(ISBLANK('A5'!V70),$L$987&lt;&gt;"Z"),"",'A5'!V70)</f>
        <v>0</v>
      </c>
      <c r="L987" s="213" t="str">
        <f>IF(ISBLANK('A5'!W70),"",'A5'!W70)</f>
        <v/>
      </c>
      <c r="M987" s="133" t="str">
        <f t="shared" si="22"/>
        <v>OK</v>
      </c>
      <c r="N987" s="134"/>
    </row>
    <row r="988" spans="1:14" x14ac:dyDescent="0.25">
      <c r="A988" s="210" t="s">
        <v>796</v>
      </c>
      <c r="B988" s="211" t="s">
        <v>3200</v>
      </c>
      <c r="C988" s="212" t="s">
        <v>170</v>
      </c>
      <c r="D988" s="215" t="s">
        <v>3201</v>
      </c>
      <c r="E988" s="212" t="s">
        <v>860</v>
      </c>
      <c r="F988" s="212" t="s">
        <v>170</v>
      </c>
      <c r="G988" s="215" t="s">
        <v>3030</v>
      </c>
      <c r="H988" s="213">
        <f>IF(OR(AND('A5'!V17="",'A5'!W17=""),AND('A5'!V44="",'A5'!W44=""),AND('A5'!W17="X",'A5'!W44="X"),OR('A5'!W17="M",'A5'!W44="M")),"",SUM('A5'!V17,'A5'!V44))</f>
        <v>0</v>
      </c>
      <c r="I988" s="213" t="str">
        <f>IF(AND(AND('A5'!W17="X",'A5'!W44="X"),SUM('A5'!V17,'A5'!V44)=0,ISNUMBER('A5'!V71)),"",IF(OR('A5'!W17="M",'A5'!W44="M"),"M",IF(AND('A5'!W17='A5'!W44,OR('A5'!W17="X",'A5'!W17="W",'A5'!W17="Z")),UPPER('A5'!W17),"")))</f>
        <v/>
      </c>
      <c r="J988" s="214" t="s">
        <v>860</v>
      </c>
      <c r="K988" s="213">
        <f>IF(AND(ISBLANK('A5'!V71),$L$988&lt;&gt;"Z"),"",'A5'!V71)</f>
        <v>0</v>
      </c>
      <c r="L988" s="213" t="str">
        <f>IF(ISBLANK('A5'!W71),"",'A5'!W71)</f>
        <v/>
      </c>
      <c r="M988" s="133" t="str">
        <f t="shared" si="22"/>
        <v>OK</v>
      </c>
      <c r="N988" s="134"/>
    </row>
    <row r="989" spans="1:14" x14ac:dyDescent="0.25">
      <c r="A989" s="210" t="s">
        <v>796</v>
      </c>
      <c r="B989" s="211" t="s">
        <v>3202</v>
      </c>
      <c r="C989" s="212" t="s">
        <v>170</v>
      </c>
      <c r="D989" s="215" t="s">
        <v>3203</v>
      </c>
      <c r="E989" s="212" t="s">
        <v>860</v>
      </c>
      <c r="F989" s="212" t="s">
        <v>170</v>
      </c>
      <c r="G989" s="215" t="s">
        <v>1655</v>
      </c>
      <c r="H989" s="213">
        <f>IF(OR(AND('A5'!V18="",'A5'!W18=""),AND('A5'!V45="",'A5'!W45=""),AND('A5'!W18="X",'A5'!W45="X"),OR('A5'!W18="M",'A5'!W45="M")),"",SUM('A5'!V18,'A5'!V45))</f>
        <v>0</v>
      </c>
      <c r="I989" s="213" t="str">
        <f>IF(AND(AND('A5'!W18="X",'A5'!W45="X"),SUM('A5'!V18,'A5'!V45)=0,ISNUMBER('A5'!V72)),"",IF(OR('A5'!W18="M",'A5'!W45="M"),"M",IF(AND('A5'!W18='A5'!W45,OR('A5'!W18="X",'A5'!W18="W",'A5'!W18="Z")),UPPER('A5'!W18),"")))</f>
        <v/>
      </c>
      <c r="J989" s="214" t="s">
        <v>860</v>
      </c>
      <c r="K989" s="213">
        <f>IF(AND(ISBLANK('A5'!V72),$L$989&lt;&gt;"Z"),"",'A5'!V72)</f>
        <v>0</v>
      </c>
      <c r="L989" s="213" t="str">
        <f>IF(ISBLANK('A5'!W72),"",'A5'!W72)</f>
        <v/>
      </c>
      <c r="M989" s="133" t="str">
        <f t="shared" si="22"/>
        <v>OK</v>
      </c>
      <c r="N989" s="134"/>
    </row>
    <row r="990" spans="1:14" x14ac:dyDescent="0.25">
      <c r="A990" s="210" t="s">
        <v>796</v>
      </c>
      <c r="B990" s="211" t="s">
        <v>3204</v>
      </c>
      <c r="C990" s="212" t="s">
        <v>170</v>
      </c>
      <c r="D990" s="215" t="s">
        <v>3205</v>
      </c>
      <c r="E990" s="212" t="s">
        <v>860</v>
      </c>
      <c r="F990" s="212" t="s">
        <v>170</v>
      </c>
      <c r="G990" s="215" t="s">
        <v>1658</v>
      </c>
      <c r="H990" s="213">
        <f>IF(OR(AND('A5'!V19="",'A5'!W19=""),AND('A5'!V46="",'A5'!W46=""),AND('A5'!W19="X",'A5'!W46="X"),OR('A5'!W19="M",'A5'!W46="M")),"",SUM('A5'!V19,'A5'!V46))</f>
        <v>0</v>
      </c>
      <c r="I990" s="213" t="str">
        <f>IF(AND(AND('A5'!W19="X",'A5'!W46="X"),SUM('A5'!V19,'A5'!V46)=0,ISNUMBER('A5'!V73)),"",IF(OR('A5'!W19="M",'A5'!W46="M"),"M",IF(AND('A5'!W19='A5'!W46,OR('A5'!W19="X",'A5'!W19="W",'A5'!W19="Z")),UPPER('A5'!W19),"")))</f>
        <v/>
      </c>
      <c r="J990" s="214" t="s">
        <v>860</v>
      </c>
      <c r="K990" s="213">
        <f>IF(AND(ISBLANK('A5'!V73),$L$990&lt;&gt;"Z"),"",'A5'!V73)</f>
        <v>0</v>
      </c>
      <c r="L990" s="213" t="str">
        <f>IF(ISBLANK('A5'!W73),"",'A5'!W73)</f>
        <v/>
      </c>
      <c r="M990" s="133" t="str">
        <f t="shared" si="22"/>
        <v>OK</v>
      </c>
      <c r="N990" s="134"/>
    </row>
    <row r="991" spans="1:14" x14ac:dyDescent="0.25">
      <c r="A991" s="210" t="s">
        <v>796</v>
      </c>
      <c r="B991" s="211" t="s">
        <v>3206</v>
      </c>
      <c r="C991" s="212" t="s">
        <v>170</v>
      </c>
      <c r="D991" s="215" t="s">
        <v>3207</v>
      </c>
      <c r="E991" s="212" t="s">
        <v>860</v>
      </c>
      <c r="F991" s="212" t="s">
        <v>170</v>
      </c>
      <c r="G991" s="215" t="s">
        <v>920</v>
      </c>
      <c r="H991" s="213">
        <f>IF(OR(AND('A5'!V20="",'A5'!W20=""),AND('A5'!V47="",'A5'!W47=""),AND('A5'!W20="X",'A5'!W47="X"),OR('A5'!W20="M",'A5'!W47="M")),"",SUM('A5'!V20,'A5'!V47))</f>
        <v>0</v>
      </c>
      <c r="I991" s="213" t="str">
        <f>IF(AND(AND('A5'!W20="X",'A5'!W47="X"),SUM('A5'!V20,'A5'!V47)=0,ISNUMBER('A5'!V74)),"",IF(OR('A5'!W20="M",'A5'!W47="M"),"M",IF(AND('A5'!W20='A5'!W47,OR('A5'!W20="X",'A5'!W20="W",'A5'!W20="Z")),UPPER('A5'!W20),"")))</f>
        <v/>
      </c>
      <c r="J991" s="214" t="s">
        <v>860</v>
      </c>
      <c r="K991" s="213">
        <f>IF(AND(ISBLANK('A5'!V74),$L$991&lt;&gt;"Z"),"",'A5'!V74)</f>
        <v>0</v>
      </c>
      <c r="L991" s="213" t="str">
        <f>IF(ISBLANK('A5'!W74),"",'A5'!W74)</f>
        <v/>
      </c>
      <c r="M991" s="133" t="str">
        <f t="shared" si="22"/>
        <v>OK</v>
      </c>
      <c r="N991" s="134"/>
    </row>
    <row r="992" spans="1:14" x14ac:dyDescent="0.25">
      <c r="A992" s="210" t="s">
        <v>796</v>
      </c>
      <c r="B992" s="211" t="s">
        <v>3208</v>
      </c>
      <c r="C992" s="212" t="s">
        <v>170</v>
      </c>
      <c r="D992" s="215" t="s">
        <v>3209</v>
      </c>
      <c r="E992" s="212" t="s">
        <v>860</v>
      </c>
      <c r="F992" s="212" t="s">
        <v>170</v>
      </c>
      <c r="G992" s="215" t="s">
        <v>1054</v>
      </c>
      <c r="H992" s="213">
        <f>IF(OR(AND('A5'!V21="",'A5'!W21=""),AND('A5'!V48="",'A5'!W48=""),AND('A5'!W21="X",'A5'!W48="X"),OR('A5'!W21="M",'A5'!W48="M")),"",SUM('A5'!V21,'A5'!V48))</f>
        <v>0</v>
      </c>
      <c r="I992" s="213" t="str">
        <f>IF(AND(AND('A5'!W21="X",'A5'!W48="X"),SUM('A5'!V21,'A5'!V48)=0,ISNUMBER('A5'!V75)),"",IF(OR('A5'!W21="M",'A5'!W48="M"),"M",IF(AND('A5'!W21='A5'!W48,OR('A5'!W21="X",'A5'!W21="W",'A5'!W21="Z")),UPPER('A5'!W21),"")))</f>
        <v/>
      </c>
      <c r="J992" s="214" t="s">
        <v>860</v>
      </c>
      <c r="K992" s="213">
        <f>IF(AND(ISBLANK('A5'!V75),$L$992&lt;&gt;"Z"),"",'A5'!V75)</f>
        <v>0</v>
      </c>
      <c r="L992" s="213" t="str">
        <f>IF(ISBLANK('A5'!W75),"",'A5'!W75)</f>
        <v/>
      </c>
      <c r="M992" s="133" t="str">
        <f t="shared" si="22"/>
        <v>OK</v>
      </c>
      <c r="N992" s="134"/>
    </row>
    <row r="993" spans="1:14" x14ac:dyDescent="0.25">
      <c r="A993" s="210" t="s">
        <v>796</v>
      </c>
      <c r="B993" s="211" t="s">
        <v>3210</v>
      </c>
      <c r="C993" s="212" t="s">
        <v>170</v>
      </c>
      <c r="D993" s="215" t="s">
        <v>3211</v>
      </c>
      <c r="E993" s="212" t="s">
        <v>860</v>
      </c>
      <c r="F993" s="212" t="s">
        <v>170</v>
      </c>
      <c r="G993" s="215" t="s">
        <v>1665</v>
      </c>
      <c r="H993" s="213">
        <f>IF(OR(AND('A5'!V22="",'A5'!W22=""),AND('A5'!V49="",'A5'!W49=""),AND('A5'!W22="X",'A5'!W49="X"),OR('A5'!W22="M",'A5'!W49="M")),"",SUM('A5'!V22,'A5'!V49))</f>
        <v>0</v>
      </c>
      <c r="I993" s="213" t="str">
        <f>IF(AND(AND('A5'!W22="X",'A5'!W49="X"),SUM('A5'!V22,'A5'!V49)=0,ISNUMBER('A5'!V76)),"",IF(OR('A5'!W22="M",'A5'!W49="M"),"M",IF(AND('A5'!W22='A5'!W49,OR('A5'!W22="X",'A5'!W22="W",'A5'!W22="Z")),UPPER('A5'!W22),"")))</f>
        <v/>
      </c>
      <c r="J993" s="214" t="s">
        <v>860</v>
      </c>
      <c r="K993" s="213">
        <f>IF(AND(ISBLANK('A5'!V76),$L$993&lt;&gt;"Z"),"",'A5'!V76)</f>
        <v>0</v>
      </c>
      <c r="L993" s="213" t="str">
        <f>IF(ISBLANK('A5'!W76),"",'A5'!W76)</f>
        <v/>
      </c>
      <c r="M993" s="133" t="str">
        <f t="shared" si="22"/>
        <v>OK</v>
      </c>
      <c r="N993" s="134"/>
    </row>
    <row r="994" spans="1:14" x14ac:dyDescent="0.25">
      <c r="A994" s="210" t="s">
        <v>796</v>
      </c>
      <c r="B994" s="211" t="s">
        <v>3212</v>
      </c>
      <c r="C994" s="212" t="s">
        <v>170</v>
      </c>
      <c r="D994" s="215" t="s">
        <v>3213</v>
      </c>
      <c r="E994" s="212" t="s">
        <v>860</v>
      </c>
      <c r="F994" s="212" t="s">
        <v>170</v>
      </c>
      <c r="G994" s="215" t="s">
        <v>1668</v>
      </c>
      <c r="H994" s="213">
        <f>IF(OR(AND('A5'!V23="",'A5'!W23=""),AND('A5'!V50="",'A5'!W50=""),AND('A5'!W23="X",'A5'!W50="X"),OR('A5'!W23="M",'A5'!W50="M")),"",SUM('A5'!V23,'A5'!V50))</f>
        <v>0</v>
      </c>
      <c r="I994" s="213" t="str">
        <f>IF(AND(AND('A5'!W23="X",'A5'!W50="X"),SUM('A5'!V23,'A5'!V50)=0,ISNUMBER('A5'!V77)),"",IF(OR('A5'!W23="M",'A5'!W50="M"),"M",IF(AND('A5'!W23='A5'!W50,OR('A5'!W23="X",'A5'!W23="W",'A5'!W23="Z")),UPPER('A5'!W23),"")))</f>
        <v/>
      </c>
      <c r="J994" s="214" t="s">
        <v>860</v>
      </c>
      <c r="K994" s="213">
        <f>IF(AND(ISBLANK('A5'!V77),$L$994&lt;&gt;"Z"),"",'A5'!V77)</f>
        <v>0</v>
      </c>
      <c r="L994" s="213" t="str">
        <f>IF(ISBLANK('A5'!W77),"",'A5'!W77)</f>
        <v/>
      </c>
      <c r="M994" s="133" t="str">
        <f t="shared" si="22"/>
        <v>OK</v>
      </c>
      <c r="N994" s="134"/>
    </row>
    <row r="995" spans="1:14" x14ac:dyDescent="0.25">
      <c r="A995" s="210" t="s">
        <v>796</v>
      </c>
      <c r="B995" s="211" t="s">
        <v>3214</v>
      </c>
      <c r="C995" s="212" t="s">
        <v>170</v>
      </c>
      <c r="D995" s="215" t="s">
        <v>3215</v>
      </c>
      <c r="E995" s="212" t="s">
        <v>860</v>
      </c>
      <c r="F995" s="212" t="s">
        <v>170</v>
      </c>
      <c r="G995" s="215" t="s">
        <v>1671</v>
      </c>
      <c r="H995" s="213">
        <f>IF(OR(AND('A5'!V24="",'A5'!W24=""),AND('A5'!V51="",'A5'!W51=""),AND('A5'!W24="X",'A5'!W51="X"),OR('A5'!W24="M",'A5'!W51="M")),"",SUM('A5'!V24,'A5'!V51))</f>
        <v>0</v>
      </c>
      <c r="I995" s="213" t="str">
        <f>IF(AND(AND('A5'!W24="X",'A5'!W51="X"),SUM('A5'!V24,'A5'!V51)=0,ISNUMBER('A5'!V78)),"",IF(OR('A5'!W24="M",'A5'!W51="M"),"M",IF(AND('A5'!W24='A5'!W51,OR('A5'!W24="X",'A5'!W24="W",'A5'!W24="Z")),UPPER('A5'!W24),"")))</f>
        <v/>
      </c>
      <c r="J995" s="214" t="s">
        <v>860</v>
      </c>
      <c r="K995" s="213">
        <f>IF(AND(ISBLANK('A5'!V78),$L$995&lt;&gt;"Z"),"",'A5'!V78)</f>
        <v>0</v>
      </c>
      <c r="L995" s="213" t="str">
        <f>IF(ISBLANK('A5'!W78),"",'A5'!W78)</f>
        <v/>
      </c>
      <c r="M995" s="133" t="str">
        <f t="shared" si="22"/>
        <v>OK</v>
      </c>
      <c r="N995" s="134"/>
    </row>
    <row r="996" spans="1:14" x14ac:dyDescent="0.25">
      <c r="A996" s="210" t="s">
        <v>796</v>
      </c>
      <c r="B996" s="211" t="s">
        <v>3216</v>
      </c>
      <c r="C996" s="212" t="s">
        <v>170</v>
      </c>
      <c r="D996" s="215" t="s">
        <v>3217</v>
      </c>
      <c r="E996" s="212" t="s">
        <v>860</v>
      </c>
      <c r="F996" s="212" t="s">
        <v>170</v>
      </c>
      <c r="G996" s="215" t="s">
        <v>1674</v>
      </c>
      <c r="H996" s="213">
        <f>IF(OR(AND('A5'!V25="",'A5'!W25=""),AND('A5'!V52="",'A5'!W52=""),AND('A5'!W25="X",'A5'!W52="X"),OR('A5'!W25="M",'A5'!W52="M")),"",SUM('A5'!V25,'A5'!V52))</f>
        <v>0</v>
      </c>
      <c r="I996" s="213" t="str">
        <f>IF(AND(AND('A5'!W25="X",'A5'!W52="X"),SUM('A5'!V25,'A5'!V52)=0,ISNUMBER('A5'!V79)),"",IF(OR('A5'!W25="M",'A5'!W52="M"),"M",IF(AND('A5'!W25='A5'!W52,OR('A5'!W25="X",'A5'!W25="W",'A5'!W25="Z")),UPPER('A5'!W25),"")))</f>
        <v/>
      </c>
      <c r="J996" s="214" t="s">
        <v>860</v>
      </c>
      <c r="K996" s="213">
        <f>IF(AND(ISBLANK('A5'!V79),$L$996&lt;&gt;"Z"),"",'A5'!V79)</f>
        <v>0</v>
      </c>
      <c r="L996" s="213" t="str">
        <f>IF(ISBLANK('A5'!W79),"",'A5'!W79)</f>
        <v/>
      </c>
      <c r="M996" s="133" t="str">
        <f t="shared" si="22"/>
        <v>OK</v>
      </c>
      <c r="N996" s="134"/>
    </row>
    <row r="997" spans="1:14" x14ac:dyDescent="0.25">
      <c r="A997" s="210" t="s">
        <v>796</v>
      </c>
      <c r="B997" s="211" t="s">
        <v>3218</v>
      </c>
      <c r="C997" s="212" t="s">
        <v>170</v>
      </c>
      <c r="D997" s="215" t="s">
        <v>3219</v>
      </c>
      <c r="E997" s="212" t="s">
        <v>860</v>
      </c>
      <c r="F997" s="212" t="s">
        <v>170</v>
      </c>
      <c r="G997" s="215" t="s">
        <v>1677</v>
      </c>
      <c r="H997" s="213">
        <f>IF(OR(AND('A5'!V26="",'A5'!W26=""),AND('A5'!V53="",'A5'!W53=""),AND('A5'!W26="X",'A5'!W53="X"),OR('A5'!W26="M",'A5'!W53="M")),"",SUM('A5'!V26,'A5'!V53))</f>
        <v>0</v>
      </c>
      <c r="I997" s="213" t="str">
        <f>IF(AND(AND('A5'!W26="X",'A5'!W53="X"),SUM('A5'!V26,'A5'!V53)=0,ISNUMBER('A5'!V80)),"",IF(OR('A5'!W26="M",'A5'!W53="M"),"M",IF(AND('A5'!W26='A5'!W53,OR('A5'!W26="X",'A5'!W26="W",'A5'!W26="Z")),UPPER('A5'!W26),"")))</f>
        <v/>
      </c>
      <c r="J997" s="214" t="s">
        <v>860</v>
      </c>
      <c r="K997" s="213">
        <f>IF(AND(ISBLANK('A5'!V80),$L$997&lt;&gt;"Z"),"",'A5'!V80)</f>
        <v>0</v>
      </c>
      <c r="L997" s="213" t="str">
        <f>IF(ISBLANK('A5'!W80),"",'A5'!W80)</f>
        <v/>
      </c>
      <c r="M997" s="133" t="str">
        <f t="shared" si="22"/>
        <v>OK</v>
      </c>
      <c r="N997" s="134"/>
    </row>
    <row r="998" spans="1:14" x14ac:dyDescent="0.25">
      <c r="A998" s="210" t="s">
        <v>796</v>
      </c>
      <c r="B998" s="211" t="s">
        <v>3220</v>
      </c>
      <c r="C998" s="212" t="s">
        <v>170</v>
      </c>
      <c r="D998" s="215" t="s">
        <v>3221</v>
      </c>
      <c r="E998" s="212" t="s">
        <v>860</v>
      </c>
      <c r="F998" s="212" t="s">
        <v>170</v>
      </c>
      <c r="G998" s="215" t="s">
        <v>1680</v>
      </c>
      <c r="H998" s="213">
        <f>IF(OR(AND('A5'!V27="",'A5'!W27=""),AND('A5'!V54="",'A5'!W54=""),AND('A5'!W27="X",'A5'!W54="X"),OR('A5'!W27="M",'A5'!W54="M")),"",SUM('A5'!V27,'A5'!V54))</f>
        <v>0</v>
      </c>
      <c r="I998" s="213" t="str">
        <f>IF(AND(AND('A5'!W27="X",'A5'!W54="X"),SUM('A5'!V27,'A5'!V54)=0,ISNUMBER('A5'!V81)),"",IF(OR('A5'!W27="M",'A5'!W54="M"),"M",IF(AND('A5'!W27='A5'!W54,OR('A5'!W27="X",'A5'!W27="W",'A5'!W27="Z")),UPPER('A5'!W27),"")))</f>
        <v/>
      </c>
      <c r="J998" s="214" t="s">
        <v>860</v>
      </c>
      <c r="K998" s="213">
        <f>IF(AND(ISBLANK('A5'!V81),$L$998&lt;&gt;"Z"),"",'A5'!V81)</f>
        <v>0</v>
      </c>
      <c r="L998" s="213" t="str">
        <f>IF(ISBLANK('A5'!W81),"",'A5'!W81)</f>
        <v/>
      </c>
      <c r="M998" s="133" t="str">
        <f t="shared" si="22"/>
        <v>OK</v>
      </c>
      <c r="N998" s="134"/>
    </row>
    <row r="999" spans="1:14" x14ac:dyDescent="0.25">
      <c r="A999" s="210" t="s">
        <v>796</v>
      </c>
      <c r="B999" s="211" t="s">
        <v>3222</v>
      </c>
      <c r="C999" s="212" t="s">
        <v>170</v>
      </c>
      <c r="D999" s="215" t="s">
        <v>3223</v>
      </c>
      <c r="E999" s="212" t="s">
        <v>860</v>
      </c>
      <c r="F999" s="212" t="s">
        <v>170</v>
      </c>
      <c r="G999" s="215" t="s">
        <v>1683</v>
      </c>
      <c r="H999" s="213">
        <f>IF(OR(AND('A5'!V28="",'A5'!W28=""),AND('A5'!V55="",'A5'!W55=""),AND('A5'!W28="X",'A5'!W55="X"),OR('A5'!W28="M",'A5'!W55="M")),"",SUM('A5'!V28,'A5'!V55))</f>
        <v>0</v>
      </c>
      <c r="I999" s="213" t="str">
        <f>IF(AND(AND('A5'!W28="X",'A5'!W55="X"),SUM('A5'!V28,'A5'!V55)=0,ISNUMBER('A5'!V82)),"",IF(OR('A5'!W28="M",'A5'!W55="M"),"M",IF(AND('A5'!W28='A5'!W55,OR('A5'!W28="X",'A5'!W28="W",'A5'!W28="Z")),UPPER('A5'!W28),"")))</f>
        <v/>
      </c>
      <c r="J999" s="214" t="s">
        <v>860</v>
      </c>
      <c r="K999" s="213">
        <f>IF(AND(ISBLANK('A5'!V82),$L$999&lt;&gt;"Z"),"",'A5'!V82)</f>
        <v>0</v>
      </c>
      <c r="L999" s="213" t="str">
        <f>IF(ISBLANK('A5'!W82),"",'A5'!W82)</f>
        <v/>
      </c>
      <c r="M999" s="133" t="str">
        <f t="shared" si="22"/>
        <v>OK</v>
      </c>
      <c r="N999" s="134"/>
    </row>
    <row r="1000" spans="1:14" x14ac:dyDescent="0.25">
      <c r="A1000" s="210" t="s">
        <v>796</v>
      </c>
      <c r="B1000" s="211" t="s">
        <v>3224</v>
      </c>
      <c r="C1000" s="212" t="s">
        <v>170</v>
      </c>
      <c r="D1000" s="215" t="s">
        <v>3225</v>
      </c>
      <c r="E1000" s="212" t="s">
        <v>860</v>
      </c>
      <c r="F1000" s="212" t="s">
        <v>170</v>
      </c>
      <c r="G1000" s="215" t="s">
        <v>1686</v>
      </c>
      <c r="H1000" s="213">
        <f>IF(OR(AND('A5'!V29="",'A5'!W29=""),AND('A5'!V56="",'A5'!W56=""),AND('A5'!W29="X",'A5'!W56="X"),OR('A5'!W29="M",'A5'!W56="M")),"",SUM('A5'!V29,'A5'!V56))</f>
        <v>0</v>
      </c>
      <c r="I1000" s="213" t="str">
        <f>IF(AND(AND('A5'!W29="X",'A5'!W56="X"),SUM('A5'!V29,'A5'!V56)=0,ISNUMBER('A5'!V83)),"",IF(OR('A5'!W29="M",'A5'!W56="M"),"M",IF(AND('A5'!W29='A5'!W56,OR('A5'!W29="X",'A5'!W29="W",'A5'!W29="Z")),UPPER('A5'!W29),"")))</f>
        <v/>
      </c>
      <c r="J1000" s="214" t="s">
        <v>860</v>
      </c>
      <c r="K1000" s="213">
        <f>IF(AND(ISBLANK('A5'!V83),$L$1000&lt;&gt;"Z"),"",'A5'!V83)</f>
        <v>0</v>
      </c>
      <c r="L1000" s="213" t="str">
        <f>IF(ISBLANK('A5'!W83),"",'A5'!W83)</f>
        <v/>
      </c>
      <c r="M1000" s="133" t="str">
        <f t="shared" si="22"/>
        <v>OK</v>
      </c>
      <c r="N1000" s="134"/>
    </row>
    <row r="1001" spans="1:14" x14ac:dyDescent="0.25">
      <c r="A1001" s="210" t="s">
        <v>796</v>
      </c>
      <c r="B1001" s="211" t="s">
        <v>3226</v>
      </c>
      <c r="C1001" s="212" t="s">
        <v>170</v>
      </c>
      <c r="D1001" s="215" t="s">
        <v>3227</v>
      </c>
      <c r="E1001" s="212" t="s">
        <v>860</v>
      </c>
      <c r="F1001" s="212" t="s">
        <v>170</v>
      </c>
      <c r="G1001" s="215" t="s">
        <v>1689</v>
      </c>
      <c r="H1001" s="213">
        <f>IF(OR(AND('A5'!V30="",'A5'!W30=""),AND('A5'!V57="",'A5'!W57=""),AND('A5'!W30="X",'A5'!W57="X"),OR('A5'!W30="M",'A5'!W57="M")),"",SUM('A5'!V30,'A5'!V57))</f>
        <v>0</v>
      </c>
      <c r="I1001" s="213" t="str">
        <f>IF(AND(AND('A5'!W30="X",'A5'!W57="X"),SUM('A5'!V30,'A5'!V57)=0,ISNUMBER('A5'!V84)),"",IF(OR('A5'!W30="M",'A5'!W57="M"),"M",IF(AND('A5'!W30='A5'!W57,OR('A5'!W30="X",'A5'!W30="W",'A5'!W30="Z")),UPPER('A5'!W30),"")))</f>
        <v/>
      </c>
      <c r="J1001" s="214" t="s">
        <v>860</v>
      </c>
      <c r="K1001" s="213">
        <f>IF(AND(ISBLANK('A5'!V84),$L$1001&lt;&gt;"Z"),"",'A5'!V84)</f>
        <v>0</v>
      </c>
      <c r="L1001" s="213" t="str">
        <f>IF(ISBLANK('A5'!W84),"",'A5'!W84)</f>
        <v/>
      </c>
      <c r="M1001" s="133" t="str">
        <f t="shared" si="22"/>
        <v>OK</v>
      </c>
      <c r="N1001" s="134"/>
    </row>
    <row r="1002" spans="1:14" x14ac:dyDescent="0.25">
      <c r="A1002" s="210" t="s">
        <v>796</v>
      </c>
      <c r="B1002" s="211" t="s">
        <v>3228</v>
      </c>
      <c r="C1002" s="212" t="s">
        <v>170</v>
      </c>
      <c r="D1002" s="215" t="s">
        <v>3229</v>
      </c>
      <c r="E1002" s="212" t="s">
        <v>860</v>
      </c>
      <c r="F1002" s="212" t="s">
        <v>170</v>
      </c>
      <c r="G1002" s="215" t="s">
        <v>1692</v>
      </c>
      <c r="H1002" s="213">
        <f>IF(OR(AND('A5'!V31="",'A5'!W31=""),AND('A5'!V58="",'A5'!W58=""),AND('A5'!W31="X",'A5'!W58="X"),OR('A5'!W31="M",'A5'!W58="M")),"",SUM('A5'!V31,'A5'!V58))</f>
        <v>0</v>
      </c>
      <c r="I1002" s="213" t="str">
        <f>IF(AND(AND('A5'!W31="X",'A5'!W58="X"),SUM('A5'!V31,'A5'!V58)=0,ISNUMBER('A5'!V85)),"",IF(OR('A5'!W31="M",'A5'!W58="M"),"M",IF(AND('A5'!W31='A5'!W58,OR('A5'!W31="X",'A5'!W31="W",'A5'!W31="Z")),UPPER('A5'!W31),"")))</f>
        <v/>
      </c>
      <c r="J1002" s="214" t="s">
        <v>860</v>
      </c>
      <c r="K1002" s="213">
        <f>IF(AND(ISBLANK('A5'!V85),$L$1002&lt;&gt;"Z"),"",'A5'!V85)</f>
        <v>0</v>
      </c>
      <c r="L1002" s="213" t="str">
        <f>IF(ISBLANK('A5'!W85),"",'A5'!W85)</f>
        <v/>
      </c>
      <c r="M1002" s="133" t="str">
        <f t="shared" si="22"/>
        <v>OK</v>
      </c>
      <c r="N1002" s="134"/>
    </row>
    <row r="1003" spans="1:14" x14ac:dyDescent="0.25">
      <c r="A1003" s="210" t="s">
        <v>796</v>
      </c>
      <c r="B1003" s="211" t="s">
        <v>3230</v>
      </c>
      <c r="C1003" s="212" t="s">
        <v>170</v>
      </c>
      <c r="D1003" s="215" t="s">
        <v>3231</v>
      </c>
      <c r="E1003" s="212" t="s">
        <v>860</v>
      </c>
      <c r="F1003" s="212" t="s">
        <v>170</v>
      </c>
      <c r="G1003" s="215" t="s">
        <v>1695</v>
      </c>
      <c r="H1003" s="213">
        <f>IF(OR(AND('A5'!V32="",'A5'!W32=""),AND('A5'!V59="",'A5'!W59=""),AND('A5'!W32="X",'A5'!W59="X"),OR('A5'!W32="M",'A5'!W59="M")),"",SUM('A5'!V32,'A5'!V59))</f>
        <v>0</v>
      </c>
      <c r="I1003" s="213" t="str">
        <f>IF(AND(AND('A5'!W32="X",'A5'!W59="X"),SUM('A5'!V32,'A5'!V59)=0,ISNUMBER('A5'!V86)),"",IF(OR('A5'!W32="M",'A5'!W59="M"),"M",IF(AND('A5'!W32='A5'!W59,OR('A5'!W32="X",'A5'!W32="W",'A5'!W32="Z")),UPPER('A5'!W32),"")))</f>
        <v/>
      </c>
      <c r="J1003" s="214" t="s">
        <v>860</v>
      </c>
      <c r="K1003" s="213">
        <f>IF(AND(ISBLANK('A5'!V86),$L$1003&lt;&gt;"Z"),"",'A5'!V86)</f>
        <v>0</v>
      </c>
      <c r="L1003" s="213" t="str">
        <f>IF(ISBLANK('A5'!W86),"",'A5'!W86)</f>
        <v/>
      </c>
      <c r="M1003" s="133" t="str">
        <f t="shared" si="22"/>
        <v>OK</v>
      </c>
      <c r="N1003" s="134"/>
    </row>
    <row r="1004" spans="1:14" x14ac:dyDescent="0.25">
      <c r="A1004" s="210" t="s">
        <v>796</v>
      </c>
      <c r="B1004" s="211" t="s">
        <v>3232</v>
      </c>
      <c r="C1004" s="212" t="s">
        <v>170</v>
      </c>
      <c r="D1004" s="215" t="s">
        <v>3233</v>
      </c>
      <c r="E1004" s="212" t="s">
        <v>860</v>
      </c>
      <c r="F1004" s="212" t="s">
        <v>170</v>
      </c>
      <c r="G1004" s="215" t="s">
        <v>1698</v>
      </c>
      <c r="H1004" s="213">
        <f>IF(OR(AND('A5'!V33="",'A5'!W33=""),AND('A5'!V60="",'A5'!W60=""),AND('A5'!W33="X",'A5'!W60="X"),OR('A5'!W33="M",'A5'!W60="M")),"",SUM('A5'!V33,'A5'!V60))</f>
        <v>0</v>
      </c>
      <c r="I1004" s="213" t="str">
        <f>IF(AND(AND('A5'!W33="X",'A5'!W60="X"),SUM('A5'!V33,'A5'!V60)=0,ISNUMBER('A5'!V87)),"",IF(OR('A5'!W33="M",'A5'!W60="M"),"M",IF(AND('A5'!W33='A5'!W60,OR('A5'!W33="X",'A5'!W33="W",'A5'!W33="Z")),UPPER('A5'!W33),"")))</f>
        <v/>
      </c>
      <c r="J1004" s="214" t="s">
        <v>860</v>
      </c>
      <c r="K1004" s="213">
        <f>IF(AND(ISBLANK('A5'!V87),$L$1004&lt;&gt;"Z"),"",'A5'!V87)</f>
        <v>0</v>
      </c>
      <c r="L1004" s="213" t="str">
        <f>IF(ISBLANK('A5'!W87),"",'A5'!W87)</f>
        <v/>
      </c>
      <c r="M1004" s="133" t="str">
        <f t="shared" si="22"/>
        <v>OK</v>
      </c>
      <c r="N1004" s="134"/>
    </row>
    <row r="1005" spans="1:14" x14ac:dyDescent="0.25">
      <c r="A1005" s="210" t="s">
        <v>796</v>
      </c>
      <c r="B1005" s="211" t="s">
        <v>3234</v>
      </c>
      <c r="C1005" s="212" t="s">
        <v>170</v>
      </c>
      <c r="D1005" s="215" t="s">
        <v>3235</v>
      </c>
      <c r="E1005" s="212" t="s">
        <v>860</v>
      </c>
      <c r="F1005" s="212" t="s">
        <v>170</v>
      </c>
      <c r="G1005" s="215" t="s">
        <v>1701</v>
      </c>
      <c r="H1005" s="213">
        <f>IF(OR(AND('A5'!V34="",'A5'!W34=""),AND('A5'!V61="",'A5'!W61=""),AND('A5'!W34="X",'A5'!W61="X"),OR('A5'!W34="M",'A5'!W61="M")),"",SUM('A5'!V34,'A5'!V61))</f>
        <v>0</v>
      </c>
      <c r="I1005" s="213" t="str">
        <f>IF(AND(AND('A5'!W34="X",'A5'!W61="X"),SUM('A5'!V34,'A5'!V61)=0,ISNUMBER('A5'!V88)),"",IF(OR('A5'!W34="M",'A5'!W61="M"),"M",IF(AND('A5'!W34='A5'!W61,OR('A5'!W34="X",'A5'!W34="W",'A5'!W34="Z")),UPPER('A5'!W34),"")))</f>
        <v/>
      </c>
      <c r="J1005" s="214" t="s">
        <v>860</v>
      </c>
      <c r="K1005" s="213">
        <f>IF(AND(ISBLANK('A5'!V88),$L$1005&lt;&gt;"Z"),"",'A5'!V88)</f>
        <v>0</v>
      </c>
      <c r="L1005" s="213" t="str">
        <f>IF(ISBLANK('A5'!W88),"",'A5'!W88)</f>
        <v/>
      </c>
      <c r="M1005" s="133" t="str">
        <f t="shared" si="22"/>
        <v>OK</v>
      </c>
      <c r="N1005" s="134"/>
    </row>
    <row r="1006" spans="1:14" x14ac:dyDescent="0.25">
      <c r="A1006" s="210" t="s">
        <v>796</v>
      </c>
      <c r="B1006" s="211" t="s">
        <v>3236</v>
      </c>
      <c r="C1006" s="212" t="s">
        <v>170</v>
      </c>
      <c r="D1006" s="215" t="s">
        <v>3237</v>
      </c>
      <c r="E1006" s="212" t="s">
        <v>860</v>
      </c>
      <c r="F1006" s="212" t="s">
        <v>170</v>
      </c>
      <c r="G1006" s="215" t="s">
        <v>1704</v>
      </c>
      <c r="H1006" s="213">
        <f>IF(OR(AND('A5'!V35="",'A5'!W35=""),AND('A5'!V62="",'A5'!W62=""),AND('A5'!W35="X",'A5'!W62="X"),OR('A5'!W35="M",'A5'!W62="M")),"",SUM('A5'!V35,'A5'!V62))</f>
        <v>0</v>
      </c>
      <c r="I1006" s="213" t="str">
        <f>IF(AND(AND('A5'!W35="X",'A5'!W62="X"),SUM('A5'!V35,'A5'!V62)=0,ISNUMBER('A5'!V89)),"",IF(OR('A5'!W35="M",'A5'!W62="M"),"M",IF(AND('A5'!W35='A5'!W62,OR('A5'!W35="X",'A5'!W35="W",'A5'!W35="Z")),UPPER('A5'!W35),"")))</f>
        <v/>
      </c>
      <c r="J1006" s="214" t="s">
        <v>860</v>
      </c>
      <c r="K1006" s="213">
        <f>IF(AND(ISBLANK('A5'!V89),$L$1006&lt;&gt;"Z"),"",'A5'!V89)</f>
        <v>0</v>
      </c>
      <c r="L1006" s="213" t="str">
        <f>IF(ISBLANK('A5'!W89),"",'A5'!W89)</f>
        <v/>
      </c>
      <c r="M1006" s="133" t="str">
        <f t="shared" si="22"/>
        <v>OK</v>
      </c>
      <c r="N1006" s="134"/>
    </row>
    <row r="1007" spans="1:14" x14ac:dyDescent="0.25">
      <c r="A1007" s="210" t="s">
        <v>796</v>
      </c>
      <c r="B1007" s="211" t="s">
        <v>3238</v>
      </c>
      <c r="C1007" s="212" t="s">
        <v>170</v>
      </c>
      <c r="D1007" s="215" t="s">
        <v>3239</v>
      </c>
      <c r="E1007" s="212" t="s">
        <v>860</v>
      </c>
      <c r="F1007" s="212" t="s">
        <v>170</v>
      </c>
      <c r="G1007" s="215" t="s">
        <v>1707</v>
      </c>
      <c r="H1007" s="213">
        <f>IF(OR(AND('A5'!V36="",'A5'!W36=""),AND('A5'!V63="",'A5'!W63=""),AND('A5'!W36="X",'A5'!W63="X"),OR('A5'!W36="M",'A5'!W63="M")),"",SUM('A5'!V36,'A5'!V63))</f>
        <v>0</v>
      </c>
      <c r="I1007" s="213" t="str">
        <f>IF(AND(AND('A5'!W36="X",'A5'!W63="X"),SUM('A5'!V36,'A5'!V63)=0,ISNUMBER('A5'!V90)),"",IF(OR('A5'!W36="M",'A5'!W63="M"),"M",IF(AND('A5'!W36='A5'!W63,OR('A5'!W36="X",'A5'!W36="W",'A5'!W36="Z")),UPPER('A5'!W36),"")))</f>
        <v/>
      </c>
      <c r="J1007" s="214" t="s">
        <v>860</v>
      </c>
      <c r="K1007" s="213">
        <f>IF(AND(ISBLANK('A5'!V90),$L$1007&lt;&gt;"Z"),"",'A5'!V90)</f>
        <v>0</v>
      </c>
      <c r="L1007" s="213" t="str">
        <f>IF(ISBLANK('A5'!W90),"",'A5'!W90)</f>
        <v/>
      </c>
      <c r="M1007" s="133" t="str">
        <f t="shared" si="22"/>
        <v>OK</v>
      </c>
      <c r="N1007" s="134"/>
    </row>
    <row r="1008" spans="1:14" x14ac:dyDescent="0.25">
      <c r="A1008" s="210" t="s">
        <v>796</v>
      </c>
      <c r="B1008" s="211" t="s">
        <v>3240</v>
      </c>
      <c r="C1008" s="212" t="s">
        <v>170</v>
      </c>
      <c r="D1008" s="215" t="s">
        <v>3241</v>
      </c>
      <c r="E1008" s="212" t="s">
        <v>860</v>
      </c>
      <c r="F1008" s="212" t="s">
        <v>170</v>
      </c>
      <c r="G1008" s="215" t="s">
        <v>1710</v>
      </c>
      <c r="H1008" s="213">
        <f>IF(OR(AND('A5'!V37="",'A5'!W37=""),AND('A5'!V64="",'A5'!W64=""),AND('A5'!W37="X",'A5'!W64="X"),OR('A5'!W37="M",'A5'!W64="M")),"",SUM('A5'!V37,'A5'!V64))</f>
        <v>0</v>
      </c>
      <c r="I1008" s="213" t="str">
        <f>IF(AND(AND('A5'!W37="X",'A5'!W64="X"),SUM('A5'!V37,'A5'!V64)=0,ISNUMBER('A5'!V91)),"",IF(OR('A5'!W37="M",'A5'!W64="M"),"M",IF(AND('A5'!W37='A5'!W64,OR('A5'!W37="X",'A5'!W37="W",'A5'!W37="Z")),UPPER('A5'!W37),"")))</f>
        <v/>
      </c>
      <c r="J1008" s="214" t="s">
        <v>860</v>
      </c>
      <c r="K1008" s="213">
        <f>IF(AND(ISBLANK('A5'!V91),$L$1008&lt;&gt;"Z"),"",'A5'!V91)</f>
        <v>0</v>
      </c>
      <c r="L1008" s="213" t="str">
        <f>IF(ISBLANK('A5'!W91),"",'A5'!W91)</f>
        <v/>
      </c>
      <c r="M1008" s="133" t="str">
        <f t="shared" si="22"/>
        <v>OK</v>
      </c>
      <c r="N1008" s="134"/>
    </row>
    <row r="1009" spans="1:14" x14ac:dyDescent="0.25">
      <c r="A1009" s="210" t="s">
        <v>796</v>
      </c>
      <c r="B1009" s="211" t="s">
        <v>3242</v>
      </c>
      <c r="C1009" s="212" t="s">
        <v>170</v>
      </c>
      <c r="D1009" s="215" t="s">
        <v>3243</v>
      </c>
      <c r="E1009" s="212" t="s">
        <v>860</v>
      </c>
      <c r="F1009" s="212" t="s">
        <v>170</v>
      </c>
      <c r="G1009" s="215" t="s">
        <v>926</v>
      </c>
      <c r="H1009" s="213">
        <f>IF(OR(AND('A5'!V38="",'A5'!W38=""),AND('A5'!V65="",'A5'!W65=""),AND('A5'!W38="X",'A5'!W65="X"),OR('A5'!W38="M",'A5'!W65="M")),"",SUM('A5'!V38,'A5'!V65))</f>
        <v>0</v>
      </c>
      <c r="I1009" s="213" t="str">
        <f>IF(AND(AND('A5'!W38="X",'A5'!W65="X"),SUM('A5'!V38,'A5'!V65)=0,ISNUMBER('A5'!V92)),"",IF(OR('A5'!W38="M",'A5'!W65="M"),"M",IF(AND('A5'!W38='A5'!W65,OR('A5'!W38="X",'A5'!W38="W",'A5'!W38="Z")),UPPER('A5'!W38),"")))</f>
        <v/>
      </c>
      <c r="J1009" s="214" t="s">
        <v>860</v>
      </c>
      <c r="K1009" s="213">
        <f>IF(AND(ISBLANK('A5'!V92),$L$1009&lt;&gt;"Z"),"",'A5'!V92)</f>
        <v>0</v>
      </c>
      <c r="L1009" s="213" t="str">
        <f>IF(ISBLANK('A5'!W92),"",'A5'!W92)</f>
        <v/>
      </c>
      <c r="M1009" s="133" t="str">
        <f t="shared" si="22"/>
        <v>OK</v>
      </c>
      <c r="N1009" s="134"/>
    </row>
    <row r="1010" spans="1:14" x14ac:dyDescent="0.25">
      <c r="A1010" s="210" t="s">
        <v>796</v>
      </c>
      <c r="B1010" s="211" t="s">
        <v>3244</v>
      </c>
      <c r="C1010" s="212" t="s">
        <v>170</v>
      </c>
      <c r="D1010" s="215" t="s">
        <v>3245</v>
      </c>
      <c r="E1010" s="212" t="s">
        <v>860</v>
      </c>
      <c r="F1010" s="212" t="s">
        <v>170</v>
      </c>
      <c r="G1010" s="215" t="s">
        <v>980</v>
      </c>
      <c r="H1010" s="213">
        <f>IF(OR(AND('A5'!V39="",'A5'!W39=""),AND('A5'!V66="",'A5'!W66=""),AND('A5'!W39="X",'A5'!W66="X"),OR('A5'!W39="M",'A5'!W66="M")),"",SUM('A5'!V39,'A5'!V66))</f>
        <v>0</v>
      </c>
      <c r="I1010" s="213" t="str">
        <f>IF(AND(AND('A5'!W39="X",'A5'!W66="X"),SUM('A5'!V39,'A5'!V66)=0,ISNUMBER('A5'!V93)),"",IF(OR('A5'!W39="M",'A5'!W66="M"),"M",IF(AND('A5'!W39='A5'!W66,OR('A5'!W39="X",'A5'!W39="W",'A5'!W39="Z")),UPPER('A5'!W39),"")))</f>
        <v/>
      </c>
      <c r="J1010" s="214" t="s">
        <v>860</v>
      </c>
      <c r="K1010" s="213">
        <f>IF(AND(ISBLANK('A5'!V93),$L$1010&lt;&gt;"Z"),"",'A5'!V93)</f>
        <v>0</v>
      </c>
      <c r="L1010" s="213" t="str">
        <f>IF(ISBLANK('A5'!W93),"",'A5'!W93)</f>
        <v/>
      </c>
      <c r="M1010" s="133" t="str">
        <f t="shared" si="22"/>
        <v>OK</v>
      </c>
      <c r="N1010" s="134"/>
    </row>
    <row r="1011" spans="1:14" x14ac:dyDescent="0.25">
      <c r="A1011" s="210" t="s">
        <v>796</v>
      </c>
      <c r="B1011" s="211" t="s">
        <v>3246</v>
      </c>
      <c r="C1011" s="212" t="s">
        <v>170</v>
      </c>
      <c r="D1011" s="215" t="s">
        <v>3247</v>
      </c>
      <c r="E1011" s="212" t="s">
        <v>860</v>
      </c>
      <c r="F1011" s="212" t="s">
        <v>170</v>
      </c>
      <c r="G1011" s="215" t="s">
        <v>937</v>
      </c>
      <c r="H1011" s="213">
        <f>IF(OR(SUMPRODUCT(--('A5'!Y14:'A5'!Y37=""),--('A5'!Z14:'A5'!Z37=""))&gt;0,COUNTIF('A5'!Z14:'A5'!Z37,"M")&gt;0,COUNTIF('A5'!Z14:'A5'!Z37,"X")=24),"",SUM('A5'!Y14:'A5'!Y37))</f>
        <v>0</v>
      </c>
      <c r="I1011" s="213" t="str">
        <f>IF(AND(COUNTIF('A5'!Z14:'A5'!Z37,"X")=24,SUM('A5'!Y14:'A5'!Y37)=0,ISNUMBER('A5'!Y38)),"",IF(COUNTIF('A5'!Z14:'A5'!Z37,"M")&gt;0,"M",IF(AND(COUNTIF('A5'!Z14:'A5'!Z37,'A5'!Z14)=24,OR('A5'!Z14="X",'A5'!Z14="W",'A5'!Z14="Z")),UPPER('A5'!Z14),"")))</f>
        <v/>
      </c>
      <c r="J1011" s="214" t="s">
        <v>860</v>
      </c>
      <c r="K1011" s="213">
        <f>IF(AND(ISBLANK('A5'!Y38),$L$1011&lt;&gt;"Z"),"",'A5'!Y38)</f>
        <v>0</v>
      </c>
      <c r="L1011" s="213" t="str">
        <f>IF(ISBLANK('A5'!Z38),"",'A5'!Z38)</f>
        <v/>
      </c>
      <c r="M1011" s="133" t="str">
        <f t="shared" si="22"/>
        <v>OK</v>
      </c>
      <c r="N1011" s="134"/>
    </row>
    <row r="1012" spans="1:14" x14ac:dyDescent="0.25">
      <c r="A1012" s="210" t="s">
        <v>796</v>
      </c>
      <c r="B1012" s="211" t="s">
        <v>3248</v>
      </c>
      <c r="C1012" s="212" t="s">
        <v>170</v>
      </c>
      <c r="D1012" s="215" t="s">
        <v>3249</v>
      </c>
      <c r="E1012" s="212" t="s">
        <v>860</v>
      </c>
      <c r="F1012" s="212" t="s">
        <v>170</v>
      </c>
      <c r="G1012" s="215" t="s">
        <v>960</v>
      </c>
      <c r="H1012" s="213">
        <f>IF(OR(SUMPRODUCT(--('A5'!Y41:'A5'!Y64=""),--('A5'!Z41:'A5'!Z64=""))&gt;0,COUNTIF('A5'!Z41:'A5'!Z64,"M")&gt;0,COUNTIF('A5'!Z41:'A5'!Z64,"X")=24),"",SUM('A5'!Y41:'A5'!Y64))</f>
        <v>0</v>
      </c>
      <c r="I1012" s="213" t="str">
        <f>IF(AND(COUNTIF('A5'!Z41:'A5'!Z64,"X")=24,SUM('A5'!Y41:'A5'!Y64)=0,ISNUMBER('A5'!Y65)),"",IF(COUNTIF('A5'!Z41:'A5'!Z64,"M")&gt;0,"M",IF(AND(COUNTIF('A5'!Z41:'A5'!Z64,'A5'!Z41)=24,OR('A5'!Z41="X",'A5'!Z41="W",'A5'!Z41="Z")),UPPER('A5'!Z41),"")))</f>
        <v/>
      </c>
      <c r="J1012" s="214" t="s">
        <v>860</v>
      </c>
      <c r="K1012" s="213">
        <f>IF(AND(ISBLANK('A5'!Y65),$L$1012&lt;&gt;"Z"),"",'A5'!Y65)</f>
        <v>0</v>
      </c>
      <c r="L1012" s="213" t="str">
        <f>IF(ISBLANK('A5'!Z65),"",'A5'!Z65)</f>
        <v/>
      </c>
      <c r="M1012" s="133" t="str">
        <f t="shared" si="22"/>
        <v>OK</v>
      </c>
      <c r="N1012" s="134"/>
    </row>
    <row r="1013" spans="1:14" x14ac:dyDescent="0.25">
      <c r="A1013" s="210" t="s">
        <v>796</v>
      </c>
      <c r="B1013" s="211" t="s">
        <v>3250</v>
      </c>
      <c r="C1013" s="212" t="s">
        <v>170</v>
      </c>
      <c r="D1013" s="215" t="s">
        <v>3251</v>
      </c>
      <c r="E1013" s="212" t="s">
        <v>860</v>
      </c>
      <c r="F1013" s="212" t="s">
        <v>170</v>
      </c>
      <c r="G1013" s="215" t="s">
        <v>3079</v>
      </c>
      <c r="H1013" s="213">
        <f>IF(OR(AND('A5'!Y14="",'A5'!Z14=""),AND('A5'!Y41="",'A5'!Z41=""),AND('A5'!Z14="X",'A5'!Z41="X"),OR('A5'!Z14="M",'A5'!Z41="M")),"",SUM('A5'!Y14,'A5'!Y41))</f>
        <v>0</v>
      </c>
      <c r="I1013" s="213" t="str">
        <f>IF(AND(AND('A5'!Z14="X",'A5'!Z41="X"),SUM('A5'!Y14,'A5'!Y41)=0,ISNUMBER('A5'!Y68)),"",IF(OR('A5'!Z14="M",'A5'!Z41="M"),"M",IF(AND('A5'!Z14='A5'!Z41,OR('A5'!Z14="X",'A5'!Z14="W",'A5'!Z14="Z")),UPPER('A5'!Z14),"")))</f>
        <v/>
      </c>
      <c r="J1013" s="214" t="s">
        <v>860</v>
      </c>
      <c r="K1013" s="213">
        <f>IF(AND(ISBLANK('A5'!Y68),$L$1013&lt;&gt;"Z"),"",'A5'!Y68)</f>
        <v>0</v>
      </c>
      <c r="L1013" s="213" t="str">
        <f>IF(ISBLANK('A5'!Z68),"",'A5'!Z68)</f>
        <v/>
      </c>
      <c r="M1013" s="133" t="str">
        <f t="shared" si="22"/>
        <v>OK</v>
      </c>
      <c r="N1013" s="134"/>
    </row>
    <row r="1014" spans="1:14" x14ac:dyDescent="0.25">
      <c r="A1014" s="210" t="s">
        <v>796</v>
      </c>
      <c r="B1014" s="211" t="s">
        <v>3252</v>
      </c>
      <c r="C1014" s="212" t="s">
        <v>170</v>
      </c>
      <c r="D1014" s="215" t="s">
        <v>3253</v>
      </c>
      <c r="E1014" s="212" t="s">
        <v>860</v>
      </c>
      <c r="F1014" s="212" t="s">
        <v>170</v>
      </c>
      <c r="G1014" s="215" t="s">
        <v>3082</v>
      </c>
      <c r="H1014" s="213">
        <f>IF(OR(AND('A5'!Y15="",'A5'!Z15=""),AND('A5'!Y42="",'A5'!Z42=""),AND('A5'!Z15="X",'A5'!Z42="X"),OR('A5'!Z15="M",'A5'!Z42="M")),"",SUM('A5'!Y15,'A5'!Y42))</f>
        <v>0</v>
      </c>
      <c r="I1014" s="213" t="str">
        <f>IF(AND(AND('A5'!Z15="X",'A5'!Z42="X"),SUM('A5'!Y15,'A5'!Y42)=0,ISNUMBER('A5'!Y69)),"",IF(OR('A5'!Z15="M",'A5'!Z42="M"),"M",IF(AND('A5'!Z15='A5'!Z42,OR('A5'!Z15="X",'A5'!Z15="W",'A5'!Z15="Z")),UPPER('A5'!Z15),"")))</f>
        <v/>
      </c>
      <c r="J1014" s="214" t="s">
        <v>860</v>
      </c>
      <c r="K1014" s="213">
        <f>IF(AND(ISBLANK('A5'!Y69),$L$1014&lt;&gt;"Z"),"",'A5'!Y69)</f>
        <v>0</v>
      </c>
      <c r="L1014" s="213" t="str">
        <f>IF(ISBLANK('A5'!Z69),"",'A5'!Z69)</f>
        <v/>
      </c>
      <c r="M1014" s="133" t="str">
        <f t="shared" si="22"/>
        <v>OK</v>
      </c>
      <c r="N1014" s="134"/>
    </row>
    <row r="1015" spans="1:14" x14ac:dyDescent="0.25">
      <c r="A1015" s="210" t="s">
        <v>796</v>
      </c>
      <c r="B1015" s="211" t="s">
        <v>3254</v>
      </c>
      <c r="C1015" s="212" t="s">
        <v>170</v>
      </c>
      <c r="D1015" s="215" t="s">
        <v>3255</v>
      </c>
      <c r="E1015" s="212" t="s">
        <v>860</v>
      </c>
      <c r="F1015" s="212" t="s">
        <v>170</v>
      </c>
      <c r="G1015" s="215" t="s">
        <v>822</v>
      </c>
      <c r="H1015" s="213">
        <f>IF(OR(AND('A5'!Y16="",'A5'!Z16=""),AND('A5'!Y43="",'A5'!Z43=""),AND('A5'!Z16="X",'A5'!Z43="X"),OR('A5'!Z16="M",'A5'!Z43="M")),"",SUM('A5'!Y16,'A5'!Y43))</f>
        <v>0</v>
      </c>
      <c r="I1015" s="213" t="str">
        <f>IF(AND(AND('A5'!Z16="X",'A5'!Z43="X"),SUM('A5'!Y16,'A5'!Y43)=0,ISNUMBER('A5'!Y70)),"",IF(OR('A5'!Z16="M",'A5'!Z43="M"),"M",IF(AND('A5'!Z16='A5'!Z43,OR('A5'!Z16="X",'A5'!Z16="W",'A5'!Z16="Z")),UPPER('A5'!Z16),"")))</f>
        <v/>
      </c>
      <c r="J1015" s="214" t="s">
        <v>860</v>
      </c>
      <c r="K1015" s="213">
        <f>IF(AND(ISBLANK('A5'!Y70),$L$1015&lt;&gt;"Z"),"",'A5'!Y70)</f>
        <v>0</v>
      </c>
      <c r="L1015" s="213" t="str">
        <f>IF(ISBLANK('A5'!Z70),"",'A5'!Z70)</f>
        <v/>
      </c>
      <c r="M1015" s="133" t="str">
        <f t="shared" si="22"/>
        <v>OK</v>
      </c>
      <c r="N1015" s="134"/>
    </row>
    <row r="1016" spans="1:14" x14ac:dyDescent="0.25">
      <c r="A1016" s="210" t="s">
        <v>796</v>
      </c>
      <c r="B1016" s="211" t="s">
        <v>3256</v>
      </c>
      <c r="C1016" s="212" t="s">
        <v>170</v>
      </c>
      <c r="D1016" s="215" t="s">
        <v>3257</v>
      </c>
      <c r="E1016" s="212" t="s">
        <v>860</v>
      </c>
      <c r="F1016" s="212" t="s">
        <v>170</v>
      </c>
      <c r="G1016" s="215" t="s">
        <v>3087</v>
      </c>
      <c r="H1016" s="213">
        <f>IF(OR(AND('A5'!Y17="",'A5'!Z17=""),AND('A5'!Y44="",'A5'!Z44=""),AND('A5'!Z17="X",'A5'!Z44="X"),OR('A5'!Z17="M",'A5'!Z44="M")),"",SUM('A5'!Y17,'A5'!Y44))</f>
        <v>0</v>
      </c>
      <c r="I1016" s="213" t="str">
        <f>IF(AND(AND('A5'!Z17="X",'A5'!Z44="X"),SUM('A5'!Y17,'A5'!Y44)=0,ISNUMBER('A5'!Y71)),"",IF(OR('A5'!Z17="M",'A5'!Z44="M"),"M",IF(AND('A5'!Z17='A5'!Z44,OR('A5'!Z17="X",'A5'!Z17="W",'A5'!Z17="Z")),UPPER('A5'!Z17),"")))</f>
        <v/>
      </c>
      <c r="J1016" s="214" t="s">
        <v>860</v>
      </c>
      <c r="K1016" s="213">
        <f>IF(AND(ISBLANK('A5'!Y71),$L$1016&lt;&gt;"Z"),"",'A5'!Y71)</f>
        <v>0</v>
      </c>
      <c r="L1016" s="213" t="str">
        <f>IF(ISBLANK('A5'!Z71),"",'A5'!Z71)</f>
        <v/>
      </c>
      <c r="M1016" s="133" t="str">
        <f t="shared" si="22"/>
        <v>OK</v>
      </c>
      <c r="N1016" s="134"/>
    </row>
    <row r="1017" spans="1:14" x14ac:dyDescent="0.25">
      <c r="A1017" s="210" t="s">
        <v>796</v>
      </c>
      <c r="B1017" s="211" t="s">
        <v>3258</v>
      </c>
      <c r="C1017" s="212" t="s">
        <v>170</v>
      </c>
      <c r="D1017" s="215" t="s">
        <v>3259</v>
      </c>
      <c r="E1017" s="212" t="s">
        <v>860</v>
      </c>
      <c r="F1017" s="212" t="s">
        <v>170</v>
      </c>
      <c r="G1017" s="215" t="s">
        <v>1738</v>
      </c>
      <c r="H1017" s="213">
        <f>IF(OR(AND('A5'!Y18="",'A5'!Z18=""),AND('A5'!Y45="",'A5'!Z45=""),AND('A5'!Z18="X",'A5'!Z45="X"),OR('A5'!Z18="M",'A5'!Z45="M")),"",SUM('A5'!Y18,'A5'!Y45))</f>
        <v>0</v>
      </c>
      <c r="I1017" s="213" t="str">
        <f>IF(AND(AND('A5'!Z18="X",'A5'!Z45="X"),SUM('A5'!Y18,'A5'!Y45)=0,ISNUMBER('A5'!Y72)),"",IF(OR('A5'!Z18="M",'A5'!Z45="M"),"M",IF(AND('A5'!Z18='A5'!Z45,OR('A5'!Z18="X",'A5'!Z18="W",'A5'!Z18="Z")),UPPER('A5'!Z18),"")))</f>
        <v/>
      </c>
      <c r="J1017" s="214" t="s">
        <v>860</v>
      </c>
      <c r="K1017" s="213">
        <f>IF(AND(ISBLANK('A5'!Y72),$L$1017&lt;&gt;"Z"),"",'A5'!Y72)</f>
        <v>0</v>
      </c>
      <c r="L1017" s="213" t="str">
        <f>IF(ISBLANK('A5'!Z72),"",'A5'!Z72)</f>
        <v/>
      </c>
      <c r="M1017" s="133" t="str">
        <f t="shared" si="22"/>
        <v>OK</v>
      </c>
      <c r="N1017" s="134"/>
    </row>
    <row r="1018" spans="1:14" x14ac:dyDescent="0.25">
      <c r="A1018" s="210" t="s">
        <v>796</v>
      </c>
      <c r="B1018" s="211" t="s">
        <v>3260</v>
      </c>
      <c r="C1018" s="212" t="s">
        <v>170</v>
      </c>
      <c r="D1018" s="215" t="s">
        <v>3261</v>
      </c>
      <c r="E1018" s="212" t="s">
        <v>860</v>
      </c>
      <c r="F1018" s="212" t="s">
        <v>170</v>
      </c>
      <c r="G1018" s="215" t="s">
        <v>1741</v>
      </c>
      <c r="H1018" s="213">
        <f>IF(OR(AND('A5'!Y19="",'A5'!Z19=""),AND('A5'!Y46="",'A5'!Z46=""),AND('A5'!Z19="X",'A5'!Z46="X"),OR('A5'!Z19="M",'A5'!Z46="M")),"",SUM('A5'!Y19,'A5'!Y46))</f>
        <v>0</v>
      </c>
      <c r="I1018" s="213" t="str">
        <f>IF(AND(AND('A5'!Z19="X",'A5'!Z46="X"),SUM('A5'!Y19,'A5'!Y46)=0,ISNUMBER('A5'!Y73)),"",IF(OR('A5'!Z19="M",'A5'!Z46="M"),"M",IF(AND('A5'!Z19='A5'!Z46,OR('A5'!Z19="X",'A5'!Z19="W",'A5'!Z19="Z")),UPPER('A5'!Z19),"")))</f>
        <v/>
      </c>
      <c r="J1018" s="214" t="s">
        <v>860</v>
      </c>
      <c r="K1018" s="213">
        <f>IF(AND(ISBLANK('A5'!Y73),$L$1018&lt;&gt;"Z"),"",'A5'!Y73)</f>
        <v>0</v>
      </c>
      <c r="L1018" s="213" t="str">
        <f>IF(ISBLANK('A5'!Z73),"",'A5'!Z73)</f>
        <v/>
      </c>
      <c r="M1018" s="133" t="str">
        <f t="shared" si="22"/>
        <v>OK</v>
      </c>
      <c r="N1018" s="134"/>
    </row>
    <row r="1019" spans="1:14" x14ac:dyDescent="0.25">
      <c r="A1019" s="210" t="s">
        <v>796</v>
      </c>
      <c r="B1019" s="211" t="s">
        <v>3262</v>
      </c>
      <c r="C1019" s="212" t="s">
        <v>170</v>
      </c>
      <c r="D1019" s="215" t="s">
        <v>3263</v>
      </c>
      <c r="E1019" s="212" t="s">
        <v>860</v>
      </c>
      <c r="F1019" s="212" t="s">
        <v>170</v>
      </c>
      <c r="G1019" s="215" t="s">
        <v>929</v>
      </c>
      <c r="H1019" s="213">
        <f>IF(OR(AND('A5'!Y20="",'A5'!Z20=""),AND('A5'!Y47="",'A5'!Z47=""),AND('A5'!Z20="X",'A5'!Z47="X"),OR('A5'!Z20="M",'A5'!Z47="M")),"",SUM('A5'!Y20,'A5'!Y47))</f>
        <v>0</v>
      </c>
      <c r="I1019" s="213" t="str">
        <f>IF(AND(AND('A5'!Z20="X",'A5'!Z47="X"),SUM('A5'!Y20,'A5'!Y47)=0,ISNUMBER('A5'!Y74)),"",IF(OR('A5'!Z20="M",'A5'!Z47="M"),"M",IF(AND('A5'!Z20='A5'!Z47,OR('A5'!Z20="X",'A5'!Z20="W",'A5'!Z20="Z")),UPPER('A5'!Z20),"")))</f>
        <v/>
      </c>
      <c r="J1019" s="214" t="s">
        <v>860</v>
      </c>
      <c r="K1019" s="213">
        <f>IF(AND(ISBLANK('A5'!Y74),$L$1019&lt;&gt;"Z"),"",'A5'!Y74)</f>
        <v>0</v>
      </c>
      <c r="L1019" s="213" t="str">
        <f>IF(ISBLANK('A5'!Z74),"",'A5'!Z74)</f>
        <v/>
      </c>
      <c r="M1019" s="133" t="str">
        <f t="shared" si="22"/>
        <v>OK</v>
      </c>
      <c r="N1019" s="134"/>
    </row>
    <row r="1020" spans="1:14" x14ac:dyDescent="0.25">
      <c r="A1020" s="210" t="s">
        <v>796</v>
      </c>
      <c r="B1020" s="211" t="s">
        <v>3264</v>
      </c>
      <c r="C1020" s="212" t="s">
        <v>170</v>
      </c>
      <c r="D1020" s="215" t="s">
        <v>3265</v>
      </c>
      <c r="E1020" s="212" t="s">
        <v>860</v>
      </c>
      <c r="F1020" s="212" t="s">
        <v>170</v>
      </c>
      <c r="G1020" s="215" t="s">
        <v>1056</v>
      </c>
      <c r="H1020" s="213">
        <f>IF(OR(AND('A5'!Y21="",'A5'!Z21=""),AND('A5'!Y48="",'A5'!Z48=""),AND('A5'!Z21="X",'A5'!Z48="X"),OR('A5'!Z21="M",'A5'!Z48="M")),"",SUM('A5'!Y21,'A5'!Y48))</f>
        <v>0</v>
      </c>
      <c r="I1020" s="213" t="str">
        <f>IF(AND(AND('A5'!Z21="X",'A5'!Z48="X"),SUM('A5'!Y21,'A5'!Y48)=0,ISNUMBER('A5'!Y75)),"",IF(OR('A5'!Z21="M",'A5'!Z48="M"),"M",IF(AND('A5'!Z21='A5'!Z48,OR('A5'!Z21="X",'A5'!Z21="W",'A5'!Z21="Z")),UPPER('A5'!Z21),"")))</f>
        <v/>
      </c>
      <c r="J1020" s="214" t="s">
        <v>860</v>
      </c>
      <c r="K1020" s="213">
        <f>IF(AND(ISBLANK('A5'!Y75),$L$1020&lt;&gt;"Z"),"",'A5'!Y75)</f>
        <v>0</v>
      </c>
      <c r="L1020" s="213" t="str">
        <f>IF(ISBLANK('A5'!Z75),"",'A5'!Z75)</f>
        <v/>
      </c>
      <c r="M1020" s="133" t="str">
        <f t="shared" si="22"/>
        <v>OK</v>
      </c>
      <c r="N1020" s="134"/>
    </row>
    <row r="1021" spans="1:14" x14ac:dyDescent="0.25">
      <c r="A1021" s="210" t="s">
        <v>796</v>
      </c>
      <c r="B1021" s="211" t="s">
        <v>3266</v>
      </c>
      <c r="C1021" s="212" t="s">
        <v>170</v>
      </c>
      <c r="D1021" s="215" t="s">
        <v>3267</v>
      </c>
      <c r="E1021" s="212" t="s">
        <v>860</v>
      </c>
      <c r="F1021" s="212" t="s">
        <v>170</v>
      </c>
      <c r="G1021" s="215" t="s">
        <v>1748</v>
      </c>
      <c r="H1021" s="213">
        <f>IF(OR(AND('A5'!Y22="",'A5'!Z22=""),AND('A5'!Y49="",'A5'!Z49=""),AND('A5'!Z22="X",'A5'!Z49="X"),OR('A5'!Z22="M",'A5'!Z49="M")),"",SUM('A5'!Y22,'A5'!Y49))</f>
        <v>0</v>
      </c>
      <c r="I1021" s="213" t="str">
        <f>IF(AND(AND('A5'!Z22="X",'A5'!Z49="X"),SUM('A5'!Y22,'A5'!Y49)=0,ISNUMBER('A5'!Y76)),"",IF(OR('A5'!Z22="M",'A5'!Z49="M"),"M",IF(AND('A5'!Z22='A5'!Z49,OR('A5'!Z22="X",'A5'!Z22="W",'A5'!Z22="Z")),UPPER('A5'!Z22),"")))</f>
        <v/>
      </c>
      <c r="J1021" s="214" t="s">
        <v>860</v>
      </c>
      <c r="K1021" s="213">
        <f>IF(AND(ISBLANK('A5'!Y76),$L$1021&lt;&gt;"Z"),"",'A5'!Y76)</f>
        <v>0</v>
      </c>
      <c r="L1021" s="213" t="str">
        <f>IF(ISBLANK('A5'!Z76),"",'A5'!Z76)</f>
        <v/>
      </c>
      <c r="M1021" s="133" t="str">
        <f t="shared" si="22"/>
        <v>OK</v>
      </c>
      <c r="N1021" s="134"/>
    </row>
    <row r="1022" spans="1:14" x14ac:dyDescent="0.25">
      <c r="A1022" s="210" t="s">
        <v>796</v>
      </c>
      <c r="B1022" s="211" t="s">
        <v>3268</v>
      </c>
      <c r="C1022" s="212" t="s">
        <v>170</v>
      </c>
      <c r="D1022" s="215" t="s">
        <v>3269</v>
      </c>
      <c r="E1022" s="212" t="s">
        <v>860</v>
      </c>
      <c r="F1022" s="212" t="s">
        <v>170</v>
      </c>
      <c r="G1022" s="215" t="s">
        <v>1751</v>
      </c>
      <c r="H1022" s="213">
        <f>IF(OR(AND('A5'!Y23="",'A5'!Z23=""),AND('A5'!Y50="",'A5'!Z50=""),AND('A5'!Z23="X",'A5'!Z50="X"),OR('A5'!Z23="M",'A5'!Z50="M")),"",SUM('A5'!Y23,'A5'!Y50))</f>
        <v>0</v>
      </c>
      <c r="I1022" s="213" t="str">
        <f>IF(AND(AND('A5'!Z23="X",'A5'!Z50="X"),SUM('A5'!Y23,'A5'!Y50)=0,ISNUMBER('A5'!Y77)),"",IF(OR('A5'!Z23="M",'A5'!Z50="M"),"M",IF(AND('A5'!Z23='A5'!Z50,OR('A5'!Z23="X",'A5'!Z23="W",'A5'!Z23="Z")),UPPER('A5'!Z23),"")))</f>
        <v/>
      </c>
      <c r="J1022" s="214" t="s">
        <v>860</v>
      </c>
      <c r="K1022" s="213">
        <f>IF(AND(ISBLANK('A5'!Y77),$L$1022&lt;&gt;"Z"),"",'A5'!Y77)</f>
        <v>0</v>
      </c>
      <c r="L1022" s="213" t="str">
        <f>IF(ISBLANK('A5'!Z77),"",'A5'!Z77)</f>
        <v/>
      </c>
      <c r="M1022" s="133" t="str">
        <f t="shared" si="22"/>
        <v>OK</v>
      </c>
      <c r="N1022" s="134"/>
    </row>
    <row r="1023" spans="1:14" x14ac:dyDescent="0.25">
      <c r="A1023" s="210" t="s">
        <v>796</v>
      </c>
      <c r="B1023" s="211" t="s">
        <v>3270</v>
      </c>
      <c r="C1023" s="212" t="s">
        <v>170</v>
      </c>
      <c r="D1023" s="215" t="s">
        <v>3271</v>
      </c>
      <c r="E1023" s="212" t="s">
        <v>860</v>
      </c>
      <c r="F1023" s="212" t="s">
        <v>170</v>
      </c>
      <c r="G1023" s="215" t="s">
        <v>1754</v>
      </c>
      <c r="H1023" s="213">
        <f>IF(OR(AND('A5'!Y24="",'A5'!Z24=""),AND('A5'!Y51="",'A5'!Z51=""),AND('A5'!Z24="X",'A5'!Z51="X"),OR('A5'!Z24="M",'A5'!Z51="M")),"",SUM('A5'!Y24,'A5'!Y51))</f>
        <v>0</v>
      </c>
      <c r="I1023" s="213" t="str">
        <f>IF(AND(AND('A5'!Z24="X",'A5'!Z51="X"),SUM('A5'!Y24,'A5'!Y51)=0,ISNUMBER('A5'!Y78)),"",IF(OR('A5'!Z24="M",'A5'!Z51="M"),"M",IF(AND('A5'!Z24='A5'!Z51,OR('A5'!Z24="X",'A5'!Z24="W",'A5'!Z24="Z")),UPPER('A5'!Z24),"")))</f>
        <v/>
      </c>
      <c r="J1023" s="214" t="s">
        <v>860</v>
      </c>
      <c r="K1023" s="213">
        <f>IF(AND(ISBLANK('A5'!Y78),$L$1023&lt;&gt;"Z"),"",'A5'!Y78)</f>
        <v>0</v>
      </c>
      <c r="L1023" s="213" t="str">
        <f>IF(ISBLANK('A5'!Z78),"",'A5'!Z78)</f>
        <v/>
      </c>
      <c r="M1023" s="133" t="str">
        <f t="shared" si="22"/>
        <v>OK</v>
      </c>
      <c r="N1023" s="134"/>
    </row>
    <row r="1024" spans="1:14" x14ac:dyDescent="0.25">
      <c r="A1024" s="210" t="s">
        <v>796</v>
      </c>
      <c r="B1024" s="211" t="s">
        <v>3272</v>
      </c>
      <c r="C1024" s="212" t="s">
        <v>170</v>
      </c>
      <c r="D1024" s="215" t="s">
        <v>3273</v>
      </c>
      <c r="E1024" s="212" t="s">
        <v>860</v>
      </c>
      <c r="F1024" s="212" t="s">
        <v>170</v>
      </c>
      <c r="G1024" s="215" t="s">
        <v>1757</v>
      </c>
      <c r="H1024" s="213">
        <f>IF(OR(AND('A5'!Y25="",'A5'!Z25=""),AND('A5'!Y52="",'A5'!Z52=""),AND('A5'!Z25="X",'A5'!Z52="X"),OR('A5'!Z25="M",'A5'!Z52="M")),"",SUM('A5'!Y25,'A5'!Y52))</f>
        <v>0</v>
      </c>
      <c r="I1024" s="213" t="str">
        <f>IF(AND(AND('A5'!Z25="X",'A5'!Z52="X"),SUM('A5'!Y25,'A5'!Y52)=0,ISNUMBER('A5'!Y79)),"",IF(OR('A5'!Z25="M",'A5'!Z52="M"),"M",IF(AND('A5'!Z25='A5'!Z52,OR('A5'!Z25="X",'A5'!Z25="W",'A5'!Z25="Z")),UPPER('A5'!Z25),"")))</f>
        <v/>
      </c>
      <c r="J1024" s="214" t="s">
        <v>860</v>
      </c>
      <c r="K1024" s="213">
        <f>IF(AND(ISBLANK('A5'!Y79),$L$1024&lt;&gt;"Z"),"",'A5'!Y79)</f>
        <v>0</v>
      </c>
      <c r="L1024" s="213" t="str">
        <f>IF(ISBLANK('A5'!Z79),"",'A5'!Z79)</f>
        <v/>
      </c>
      <c r="M1024" s="133" t="str">
        <f t="shared" si="22"/>
        <v>OK</v>
      </c>
      <c r="N1024" s="134"/>
    </row>
    <row r="1025" spans="1:14" x14ac:dyDescent="0.25">
      <c r="A1025" s="210" t="s">
        <v>796</v>
      </c>
      <c r="B1025" s="211" t="s">
        <v>3274</v>
      </c>
      <c r="C1025" s="212" t="s">
        <v>170</v>
      </c>
      <c r="D1025" s="215" t="s">
        <v>3275</v>
      </c>
      <c r="E1025" s="212" t="s">
        <v>860</v>
      </c>
      <c r="F1025" s="212" t="s">
        <v>170</v>
      </c>
      <c r="G1025" s="215" t="s">
        <v>1760</v>
      </c>
      <c r="H1025" s="213">
        <f>IF(OR(AND('A5'!Y26="",'A5'!Z26=""),AND('A5'!Y53="",'A5'!Z53=""),AND('A5'!Z26="X",'A5'!Z53="X"),OR('A5'!Z26="M",'A5'!Z53="M")),"",SUM('A5'!Y26,'A5'!Y53))</f>
        <v>0</v>
      </c>
      <c r="I1025" s="213" t="str">
        <f>IF(AND(AND('A5'!Z26="X",'A5'!Z53="X"),SUM('A5'!Y26,'A5'!Y53)=0,ISNUMBER('A5'!Y80)),"",IF(OR('A5'!Z26="M",'A5'!Z53="M"),"M",IF(AND('A5'!Z26='A5'!Z53,OR('A5'!Z26="X",'A5'!Z26="W",'A5'!Z26="Z")),UPPER('A5'!Z26),"")))</f>
        <v/>
      </c>
      <c r="J1025" s="214" t="s">
        <v>860</v>
      </c>
      <c r="K1025" s="213">
        <f>IF(AND(ISBLANK('A5'!Y80),$L$1025&lt;&gt;"Z"),"",'A5'!Y80)</f>
        <v>0</v>
      </c>
      <c r="L1025" s="213" t="str">
        <f>IF(ISBLANK('A5'!Z80),"",'A5'!Z80)</f>
        <v/>
      </c>
      <c r="M1025" s="133" t="str">
        <f t="shared" si="22"/>
        <v>OK</v>
      </c>
      <c r="N1025" s="134"/>
    </row>
    <row r="1026" spans="1:14" x14ac:dyDescent="0.25">
      <c r="A1026" s="210" t="s">
        <v>796</v>
      </c>
      <c r="B1026" s="211" t="s">
        <v>3276</v>
      </c>
      <c r="C1026" s="212" t="s">
        <v>170</v>
      </c>
      <c r="D1026" s="215" t="s">
        <v>3277</v>
      </c>
      <c r="E1026" s="212" t="s">
        <v>860</v>
      </c>
      <c r="F1026" s="212" t="s">
        <v>170</v>
      </c>
      <c r="G1026" s="215" t="s">
        <v>1763</v>
      </c>
      <c r="H1026" s="213">
        <f>IF(OR(AND('A5'!Y27="",'A5'!Z27=""),AND('A5'!Y54="",'A5'!Z54=""),AND('A5'!Z27="X",'A5'!Z54="X"),OR('A5'!Z27="M",'A5'!Z54="M")),"",SUM('A5'!Y27,'A5'!Y54))</f>
        <v>0</v>
      </c>
      <c r="I1026" s="213" t="str">
        <f>IF(AND(AND('A5'!Z27="X",'A5'!Z54="X"),SUM('A5'!Y27,'A5'!Y54)=0,ISNUMBER('A5'!Y81)),"",IF(OR('A5'!Z27="M",'A5'!Z54="M"),"M",IF(AND('A5'!Z27='A5'!Z54,OR('A5'!Z27="X",'A5'!Z27="W",'A5'!Z27="Z")),UPPER('A5'!Z27),"")))</f>
        <v/>
      </c>
      <c r="J1026" s="214" t="s">
        <v>860</v>
      </c>
      <c r="K1026" s="213">
        <f>IF(AND(ISBLANK('A5'!Y81),$L$1026&lt;&gt;"Z"),"",'A5'!Y81)</f>
        <v>0</v>
      </c>
      <c r="L1026" s="213" t="str">
        <f>IF(ISBLANK('A5'!Z81),"",'A5'!Z81)</f>
        <v/>
      </c>
      <c r="M1026" s="133" t="str">
        <f t="shared" si="22"/>
        <v>OK</v>
      </c>
      <c r="N1026" s="134"/>
    </row>
    <row r="1027" spans="1:14" x14ac:dyDescent="0.25">
      <c r="A1027" s="210" t="s">
        <v>796</v>
      </c>
      <c r="B1027" s="211" t="s">
        <v>3278</v>
      </c>
      <c r="C1027" s="212" t="s">
        <v>170</v>
      </c>
      <c r="D1027" s="215" t="s">
        <v>3279</v>
      </c>
      <c r="E1027" s="212" t="s">
        <v>860</v>
      </c>
      <c r="F1027" s="212" t="s">
        <v>170</v>
      </c>
      <c r="G1027" s="215" t="s">
        <v>1766</v>
      </c>
      <c r="H1027" s="213">
        <f>IF(OR(AND('A5'!Y28="",'A5'!Z28=""),AND('A5'!Y55="",'A5'!Z55=""),AND('A5'!Z28="X",'A5'!Z55="X"),OR('A5'!Z28="M",'A5'!Z55="M")),"",SUM('A5'!Y28,'A5'!Y55))</f>
        <v>0</v>
      </c>
      <c r="I1027" s="213" t="str">
        <f>IF(AND(AND('A5'!Z28="X",'A5'!Z55="X"),SUM('A5'!Y28,'A5'!Y55)=0,ISNUMBER('A5'!Y82)),"",IF(OR('A5'!Z28="M",'A5'!Z55="M"),"M",IF(AND('A5'!Z28='A5'!Z55,OR('A5'!Z28="X",'A5'!Z28="W",'A5'!Z28="Z")),UPPER('A5'!Z28),"")))</f>
        <v/>
      </c>
      <c r="J1027" s="214" t="s">
        <v>860</v>
      </c>
      <c r="K1027" s="213">
        <f>IF(AND(ISBLANK('A5'!Y82),$L$1027&lt;&gt;"Z"),"",'A5'!Y82)</f>
        <v>0</v>
      </c>
      <c r="L1027" s="213" t="str">
        <f>IF(ISBLANK('A5'!Z82),"",'A5'!Z82)</f>
        <v/>
      </c>
      <c r="M1027" s="133" t="str">
        <f t="shared" si="22"/>
        <v>OK</v>
      </c>
      <c r="N1027" s="134"/>
    </row>
    <row r="1028" spans="1:14" x14ac:dyDescent="0.25">
      <c r="A1028" s="210" t="s">
        <v>796</v>
      </c>
      <c r="B1028" s="211" t="s">
        <v>3280</v>
      </c>
      <c r="C1028" s="212" t="s">
        <v>170</v>
      </c>
      <c r="D1028" s="215" t="s">
        <v>3281</v>
      </c>
      <c r="E1028" s="212" t="s">
        <v>860</v>
      </c>
      <c r="F1028" s="212" t="s">
        <v>170</v>
      </c>
      <c r="G1028" s="215" t="s">
        <v>1769</v>
      </c>
      <c r="H1028" s="213">
        <f>IF(OR(AND('A5'!Y29="",'A5'!Z29=""),AND('A5'!Y56="",'A5'!Z56=""),AND('A5'!Z29="X",'A5'!Z56="X"),OR('A5'!Z29="M",'A5'!Z56="M")),"",SUM('A5'!Y29,'A5'!Y56))</f>
        <v>0</v>
      </c>
      <c r="I1028" s="213" t="str">
        <f>IF(AND(AND('A5'!Z29="X",'A5'!Z56="X"),SUM('A5'!Y29,'A5'!Y56)=0,ISNUMBER('A5'!Y83)),"",IF(OR('A5'!Z29="M",'A5'!Z56="M"),"M",IF(AND('A5'!Z29='A5'!Z56,OR('A5'!Z29="X",'A5'!Z29="W",'A5'!Z29="Z")),UPPER('A5'!Z29),"")))</f>
        <v/>
      </c>
      <c r="J1028" s="214" t="s">
        <v>860</v>
      </c>
      <c r="K1028" s="213">
        <f>IF(AND(ISBLANK('A5'!Y83),$L$1028&lt;&gt;"Z"),"",'A5'!Y83)</f>
        <v>0</v>
      </c>
      <c r="L1028" s="213" t="str">
        <f>IF(ISBLANK('A5'!Z83),"",'A5'!Z83)</f>
        <v/>
      </c>
      <c r="M1028" s="133" t="str">
        <f t="shared" si="22"/>
        <v>OK</v>
      </c>
      <c r="N1028" s="134"/>
    </row>
    <row r="1029" spans="1:14" x14ac:dyDescent="0.25">
      <c r="A1029" s="210" t="s">
        <v>796</v>
      </c>
      <c r="B1029" s="211" t="s">
        <v>3282</v>
      </c>
      <c r="C1029" s="212" t="s">
        <v>170</v>
      </c>
      <c r="D1029" s="215" t="s">
        <v>3283</v>
      </c>
      <c r="E1029" s="212" t="s">
        <v>860</v>
      </c>
      <c r="F1029" s="212" t="s">
        <v>170</v>
      </c>
      <c r="G1029" s="215" t="s">
        <v>1772</v>
      </c>
      <c r="H1029" s="213">
        <f>IF(OR(AND('A5'!Y30="",'A5'!Z30=""),AND('A5'!Y57="",'A5'!Z57=""),AND('A5'!Z30="X",'A5'!Z57="X"),OR('A5'!Z30="M",'A5'!Z57="M")),"",SUM('A5'!Y30,'A5'!Y57))</f>
        <v>0</v>
      </c>
      <c r="I1029" s="213" t="str">
        <f>IF(AND(AND('A5'!Z30="X",'A5'!Z57="X"),SUM('A5'!Y30,'A5'!Y57)=0,ISNUMBER('A5'!Y84)),"",IF(OR('A5'!Z30="M",'A5'!Z57="M"),"M",IF(AND('A5'!Z30='A5'!Z57,OR('A5'!Z30="X",'A5'!Z30="W",'A5'!Z30="Z")),UPPER('A5'!Z30),"")))</f>
        <v/>
      </c>
      <c r="J1029" s="214" t="s">
        <v>860</v>
      </c>
      <c r="K1029" s="213">
        <f>IF(AND(ISBLANK('A5'!Y84),$L$1029&lt;&gt;"Z"),"",'A5'!Y84)</f>
        <v>0</v>
      </c>
      <c r="L1029" s="213" t="str">
        <f>IF(ISBLANK('A5'!Z84),"",'A5'!Z84)</f>
        <v/>
      </c>
      <c r="M1029" s="133" t="str">
        <f t="shared" si="22"/>
        <v>OK</v>
      </c>
      <c r="N1029" s="134"/>
    </row>
    <row r="1030" spans="1:14" x14ac:dyDescent="0.25">
      <c r="A1030" s="210" t="s">
        <v>796</v>
      </c>
      <c r="B1030" s="211" t="s">
        <v>3284</v>
      </c>
      <c r="C1030" s="212" t="s">
        <v>170</v>
      </c>
      <c r="D1030" s="215" t="s">
        <v>3285</v>
      </c>
      <c r="E1030" s="212" t="s">
        <v>860</v>
      </c>
      <c r="F1030" s="212" t="s">
        <v>170</v>
      </c>
      <c r="G1030" s="215" t="s">
        <v>1775</v>
      </c>
      <c r="H1030" s="213">
        <f>IF(OR(AND('A5'!Y31="",'A5'!Z31=""),AND('A5'!Y58="",'A5'!Z58=""),AND('A5'!Z31="X",'A5'!Z58="X"),OR('A5'!Z31="M",'A5'!Z58="M")),"",SUM('A5'!Y31,'A5'!Y58))</f>
        <v>0</v>
      </c>
      <c r="I1030" s="213" t="str">
        <f>IF(AND(AND('A5'!Z31="X",'A5'!Z58="X"),SUM('A5'!Y31,'A5'!Y58)=0,ISNUMBER('A5'!Y85)),"",IF(OR('A5'!Z31="M",'A5'!Z58="M"),"M",IF(AND('A5'!Z31='A5'!Z58,OR('A5'!Z31="X",'A5'!Z31="W",'A5'!Z31="Z")),UPPER('A5'!Z31),"")))</f>
        <v/>
      </c>
      <c r="J1030" s="214" t="s">
        <v>860</v>
      </c>
      <c r="K1030" s="213">
        <f>IF(AND(ISBLANK('A5'!Y85),$L$1030&lt;&gt;"Z"),"",'A5'!Y85)</f>
        <v>0</v>
      </c>
      <c r="L1030" s="213" t="str">
        <f>IF(ISBLANK('A5'!Z85),"",'A5'!Z85)</f>
        <v/>
      </c>
      <c r="M1030" s="133" t="str">
        <f t="shared" si="22"/>
        <v>OK</v>
      </c>
      <c r="N1030" s="134"/>
    </row>
    <row r="1031" spans="1:14" x14ac:dyDescent="0.25">
      <c r="A1031" s="210" t="s">
        <v>796</v>
      </c>
      <c r="B1031" s="211" t="s">
        <v>3286</v>
      </c>
      <c r="C1031" s="212" t="s">
        <v>170</v>
      </c>
      <c r="D1031" s="215" t="s">
        <v>3287</v>
      </c>
      <c r="E1031" s="212" t="s">
        <v>860</v>
      </c>
      <c r="F1031" s="212" t="s">
        <v>170</v>
      </c>
      <c r="G1031" s="215" t="s">
        <v>1778</v>
      </c>
      <c r="H1031" s="213">
        <f>IF(OR(AND('A5'!Y32="",'A5'!Z32=""),AND('A5'!Y59="",'A5'!Z59=""),AND('A5'!Z32="X",'A5'!Z59="X"),OR('A5'!Z32="M",'A5'!Z59="M")),"",SUM('A5'!Y32,'A5'!Y59))</f>
        <v>0</v>
      </c>
      <c r="I1031" s="213" t="str">
        <f>IF(AND(AND('A5'!Z32="X",'A5'!Z59="X"),SUM('A5'!Y32,'A5'!Y59)=0,ISNUMBER('A5'!Y86)),"",IF(OR('A5'!Z32="M",'A5'!Z59="M"),"M",IF(AND('A5'!Z32='A5'!Z59,OR('A5'!Z32="X",'A5'!Z32="W",'A5'!Z32="Z")),UPPER('A5'!Z32),"")))</f>
        <v/>
      </c>
      <c r="J1031" s="214" t="s">
        <v>860</v>
      </c>
      <c r="K1031" s="213">
        <f>IF(AND(ISBLANK('A5'!Y86),$L$1031&lt;&gt;"Z"),"",'A5'!Y86)</f>
        <v>0</v>
      </c>
      <c r="L1031" s="213" t="str">
        <f>IF(ISBLANK('A5'!Z86),"",'A5'!Z86)</f>
        <v/>
      </c>
      <c r="M1031" s="133" t="str">
        <f t="shared" si="22"/>
        <v>OK</v>
      </c>
      <c r="N1031" s="134"/>
    </row>
    <row r="1032" spans="1:14" x14ac:dyDescent="0.25">
      <c r="A1032" s="210" t="s">
        <v>796</v>
      </c>
      <c r="B1032" s="211" t="s">
        <v>3288</v>
      </c>
      <c r="C1032" s="212" t="s">
        <v>170</v>
      </c>
      <c r="D1032" s="215" t="s">
        <v>3289</v>
      </c>
      <c r="E1032" s="212" t="s">
        <v>860</v>
      </c>
      <c r="F1032" s="212" t="s">
        <v>170</v>
      </c>
      <c r="G1032" s="215" t="s">
        <v>1781</v>
      </c>
      <c r="H1032" s="213">
        <f>IF(OR(AND('A5'!Y33="",'A5'!Z33=""),AND('A5'!Y60="",'A5'!Z60=""),AND('A5'!Z33="X",'A5'!Z60="X"),OR('A5'!Z33="M",'A5'!Z60="M")),"",SUM('A5'!Y33,'A5'!Y60))</f>
        <v>0</v>
      </c>
      <c r="I1032" s="213" t="str">
        <f>IF(AND(AND('A5'!Z33="X",'A5'!Z60="X"),SUM('A5'!Y33,'A5'!Y60)=0,ISNUMBER('A5'!Y87)),"",IF(OR('A5'!Z33="M",'A5'!Z60="M"),"M",IF(AND('A5'!Z33='A5'!Z60,OR('A5'!Z33="X",'A5'!Z33="W",'A5'!Z33="Z")),UPPER('A5'!Z33),"")))</f>
        <v/>
      </c>
      <c r="J1032" s="214" t="s">
        <v>860</v>
      </c>
      <c r="K1032" s="213">
        <f>IF(AND(ISBLANK('A5'!Y87),$L$1032&lt;&gt;"Z"),"",'A5'!Y87)</f>
        <v>0</v>
      </c>
      <c r="L1032" s="213" t="str">
        <f>IF(ISBLANK('A5'!Z87),"",'A5'!Z87)</f>
        <v/>
      </c>
      <c r="M1032" s="133" t="str">
        <f t="shared" si="22"/>
        <v>OK</v>
      </c>
      <c r="N1032" s="134"/>
    </row>
    <row r="1033" spans="1:14" x14ac:dyDescent="0.25">
      <c r="A1033" s="210" t="s">
        <v>796</v>
      </c>
      <c r="B1033" s="211" t="s">
        <v>3290</v>
      </c>
      <c r="C1033" s="212" t="s">
        <v>170</v>
      </c>
      <c r="D1033" s="215" t="s">
        <v>3291</v>
      </c>
      <c r="E1033" s="212" t="s">
        <v>860</v>
      </c>
      <c r="F1033" s="212" t="s">
        <v>170</v>
      </c>
      <c r="G1033" s="215" t="s">
        <v>1784</v>
      </c>
      <c r="H1033" s="213">
        <f>IF(OR(AND('A5'!Y34="",'A5'!Z34=""),AND('A5'!Y61="",'A5'!Z61=""),AND('A5'!Z34="X",'A5'!Z61="X"),OR('A5'!Z34="M",'A5'!Z61="M")),"",SUM('A5'!Y34,'A5'!Y61))</f>
        <v>0</v>
      </c>
      <c r="I1033" s="213" t="str">
        <f>IF(AND(AND('A5'!Z34="X",'A5'!Z61="X"),SUM('A5'!Y34,'A5'!Y61)=0,ISNUMBER('A5'!Y88)),"",IF(OR('A5'!Z34="M",'A5'!Z61="M"),"M",IF(AND('A5'!Z34='A5'!Z61,OR('A5'!Z34="X",'A5'!Z34="W",'A5'!Z34="Z")),UPPER('A5'!Z34),"")))</f>
        <v/>
      </c>
      <c r="J1033" s="214" t="s">
        <v>860</v>
      </c>
      <c r="K1033" s="213">
        <f>IF(AND(ISBLANK('A5'!Y88),$L$1033&lt;&gt;"Z"),"",'A5'!Y88)</f>
        <v>0</v>
      </c>
      <c r="L1033" s="213" t="str">
        <f>IF(ISBLANK('A5'!Z88),"",'A5'!Z88)</f>
        <v/>
      </c>
      <c r="M1033" s="133" t="str">
        <f t="shared" si="22"/>
        <v>OK</v>
      </c>
      <c r="N1033" s="134"/>
    </row>
    <row r="1034" spans="1:14" x14ac:dyDescent="0.25">
      <c r="A1034" s="210" t="s">
        <v>796</v>
      </c>
      <c r="B1034" s="211" t="s">
        <v>3292</v>
      </c>
      <c r="C1034" s="212" t="s">
        <v>170</v>
      </c>
      <c r="D1034" s="215" t="s">
        <v>3293</v>
      </c>
      <c r="E1034" s="212" t="s">
        <v>860</v>
      </c>
      <c r="F1034" s="212" t="s">
        <v>170</v>
      </c>
      <c r="G1034" s="215" t="s">
        <v>1787</v>
      </c>
      <c r="H1034" s="213">
        <f>IF(OR(AND('A5'!Y35="",'A5'!Z35=""),AND('A5'!Y62="",'A5'!Z62=""),AND('A5'!Z35="X",'A5'!Z62="X"),OR('A5'!Z35="M",'A5'!Z62="M")),"",SUM('A5'!Y35,'A5'!Y62))</f>
        <v>0</v>
      </c>
      <c r="I1034" s="213" t="str">
        <f>IF(AND(AND('A5'!Z35="X",'A5'!Z62="X"),SUM('A5'!Y35,'A5'!Y62)=0,ISNUMBER('A5'!Y89)),"",IF(OR('A5'!Z35="M",'A5'!Z62="M"),"M",IF(AND('A5'!Z35='A5'!Z62,OR('A5'!Z35="X",'A5'!Z35="W",'A5'!Z35="Z")),UPPER('A5'!Z35),"")))</f>
        <v/>
      </c>
      <c r="J1034" s="214" t="s">
        <v>860</v>
      </c>
      <c r="K1034" s="213">
        <f>IF(AND(ISBLANK('A5'!Y89),$L$1034&lt;&gt;"Z"),"",'A5'!Y89)</f>
        <v>0</v>
      </c>
      <c r="L1034" s="213" t="str">
        <f>IF(ISBLANK('A5'!Z89),"",'A5'!Z89)</f>
        <v/>
      </c>
      <c r="M1034" s="133" t="str">
        <f t="shared" si="22"/>
        <v>OK</v>
      </c>
      <c r="N1034" s="134"/>
    </row>
    <row r="1035" spans="1:14" x14ac:dyDescent="0.25">
      <c r="A1035" s="210" t="s">
        <v>796</v>
      </c>
      <c r="B1035" s="211" t="s">
        <v>3294</v>
      </c>
      <c r="C1035" s="212" t="s">
        <v>170</v>
      </c>
      <c r="D1035" s="215" t="s">
        <v>3295</v>
      </c>
      <c r="E1035" s="212" t="s">
        <v>860</v>
      </c>
      <c r="F1035" s="212" t="s">
        <v>170</v>
      </c>
      <c r="G1035" s="215" t="s">
        <v>1790</v>
      </c>
      <c r="H1035" s="213">
        <f>IF(OR(AND('A5'!Y36="",'A5'!Z36=""),AND('A5'!Y63="",'A5'!Z63=""),AND('A5'!Z36="X",'A5'!Z63="X"),OR('A5'!Z36="M",'A5'!Z63="M")),"",SUM('A5'!Y36,'A5'!Y63))</f>
        <v>0</v>
      </c>
      <c r="I1035" s="213" t="str">
        <f>IF(AND(AND('A5'!Z36="X",'A5'!Z63="X"),SUM('A5'!Y36,'A5'!Y63)=0,ISNUMBER('A5'!Y90)),"",IF(OR('A5'!Z36="M",'A5'!Z63="M"),"M",IF(AND('A5'!Z36='A5'!Z63,OR('A5'!Z36="X",'A5'!Z36="W",'A5'!Z36="Z")),UPPER('A5'!Z36),"")))</f>
        <v/>
      </c>
      <c r="J1035" s="214" t="s">
        <v>860</v>
      </c>
      <c r="K1035" s="213">
        <f>IF(AND(ISBLANK('A5'!Y90),$L$1035&lt;&gt;"Z"),"",'A5'!Y90)</f>
        <v>0</v>
      </c>
      <c r="L1035" s="213" t="str">
        <f>IF(ISBLANK('A5'!Z90),"",'A5'!Z90)</f>
        <v/>
      </c>
      <c r="M1035" s="133" t="str">
        <f t="shared" si="22"/>
        <v>OK</v>
      </c>
      <c r="N1035" s="134"/>
    </row>
    <row r="1036" spans="1:14" x14ac:dyDescent="0.25">
      <c r="A1036" s="210" t="s">
        <v>796</v>
      </c>
      <c r="B1036" s="211" t="s">
        <v>3296</v>
      </c>
      <c r="C1036" s="212" t="s">
        <v>170</v>
      </c>
      <c r="D1036" s="215" t="s">
        <v>3297</v>
      </c>
      <c r="E1036" s="212" t="s">
        <v>860</v>
      </c>
      <c r="F1036" s="212" t="s">
        <v>170</v>
      </c>
      <c r="G1036" s="215" t="s">
        <v>1793</v>
      </c>
      <c r="H1036" s="213">
        <f>IF(OR(AND('A5'!Y37="",'A5'!Z37=""),AND('A5'!Y64="",'A5'!Z64=""),AND('A5'!Z37="X",'A5'!Z64="X"),OR('A5'!Z37="M",'A5'!Z64="M")),"",SUM('A5'!Y37,'A5'!Y64))</f>
        <v>0</v>
      </c>
      <c r="I1036" s="213" t="str">
        <f>IF(AND(AND('A5'!Z37="X",'A5'!Z64="X"),SUM('A5'!Y37,'A5'!Y64)=0,ISNUMBER('A5'!Y91)),"",IF(OR('A5'!Z37="M",'A5'!Z64="M"),"M",IF(AND('A5'!Z37='A5'!Z64,OR('A5'!Z37="X",'A5'!Z37="W",'A5'!Z37="Z")),UPPER('A5'!Z37),"")))</f>
        <v/>
      </c>
      <c r="J1036" s="214" t="s">
        <v>860</v>
      </c>
      <c r="K1036" s="213">
        <f>IF(AND(ISBLANK('A5'!Y91),$L$1036&lt;&gt;"Z"),"",'A5'!Y91)</f>
        <v>0</v>
      </c>
      <c r="L1036" s="213" t="str">
        <f>IF(ISBLANK('A5'!Z91),"",'A5'!Z91)</f>
        <v/>
      </c>
      <c r="M1036" s="133" t="str">
        <f t="shared" si="22"/>
        <v>OK</v>
      </c>
      <c r="N1036" s="134"/>
    </row>
    <row r="1037" spans="1:14" x14ac:dyDescent="0.25">
      <c r="A1037" s="210" t="s">
        <v>796</v>
      </c>
      <c r="B1037" s="211" t="s">
        <v>3298</v>
      </c>
      <c r="C1037" s="212" t="s">
        <v>170</v>
      </c>
      <c r="D1037" s="215" t="s">
        <v>3299</v>
      </c>
      <c r="E1037" s="212" t="s">
        <v>860</v>
      </c>
      <c r="F1037" s="212" t="s">
        <v>170</v>
      </c>
      <c r="G1037" s="215" t="s">
        <v>983</v>
      </c>
      <c r="H1037" s="213">
        <f>IF(OR(AND('A5'!Y38="",'A5'!Z38=""),AND('A5'!Y65="",'A5'!Z65=""),AND('A5'!Z38="X",'A5'!Z65="X"),OR('A5'!Z38="M",'A5'!Z65="M")),"",SUM('A5'!Y38,'A5'!Y65))</f>
        <v>0</v>
      </c>
      <c r="I1037" s="213" t="str">
        <f>IF(AND(AND('A5'!Z38="X",'A5'!Z65="X"),SUM('A5'!Y38,'A5'!Y65)=0,ISNUMBER('A5'!Y92)),"",IF(OR('A5'!Z38="M",'A5'!Z65="M"),"M",IF(AND('A5'!Z38='A5'!Z65,OR('A5'!Z38="X",'A5'!Z38="W",'A5'!Z38="Z")),UPPER('A5'!Z38),"")))</f>
        <v/>
      </c>
      <c r="J1037" s="214" t="s">
        <v>860</v>
      </c>
      <c r="K1037" s="213">
        <f>IF(AND(ISBLANK('A5'!Y92),$L$1037&lt;&gt;"Z"),"",'A5'!Y92)</f>
        <v>0</v>
      </c>
      <c r="L1037" s="213" t="str">
        <f>IF(ISBLANK('A5'!Z92),"",'A5'!Z92)</f>
        <v/>
      </c>
      <c r="M1037" s="133" t="str">
        <f t="shared" si="22"/>
        <v>OK</v>
      </c>
      <c r="N1037" s="134"/>
    </row>
    <row r="1038" spans="1:14" x14ac:dyDescent="0.25">
      <c r="A1038" s="210" t="s">
        <v>796</v>
      </c>
      <c r="B1038" s="211" t="s">
        <v>3300</v>
      </c>
      <c r="C1038" s="212" t="s">
        <v>170</v>
      </c>
      <c r="D1038" s="215" t="s">
        <v>3301</v>
      </c>
      <c r="E1038" s="212" t="s">
        <v>860</v>
      </c>
      <c r="F1038" s="212" t="s">
        <v>170</v>
      </c>
      <c r="G1038" s="215" t="s">
        <v>982</v>
      </c>
      <c r="H1038" s="213">
        <f>IF(OR(AND('A5'!Y39="",'A5'!Z39=""),AND('A5'!Y66="",'A5'!Z66=""),AND('A5'!Z39="X",'A5'!Z66="X"),OR('A5'!Z39="M",'A5'!Z66="M")),"",SUM('A5'!Y39,'A5'!Y66))</f>
        <v>0</v>
      </c>
      <c r="I1038" s="213" t="str">
        <f>IF(AND(AND('A5'!Z39="X",'A5'!Z66="X"),SUM('A5'!Y39,'A5'!Y66)=0,ISNUMBER('A5'!Y93)),"",IF(OR('A5'!Z39="M",'A5'!Z66="M"),"M",IF(AND('A5'!Z39='A5'!Z66,OR('A5'!Z39="X",'A5'!Z39="W",'A5'!Z39="Z")),UPPER('A5'!Z39),"")))</f>
        <v/>
      </c>
      <c r="J1038" s="214" t="s">
        <v>860</v>
      </c>
      <c r="K1038" s="213">
        <f>IF(AND(ISBLANK('A5'!Y93),$L$1038&lt;&gt;"Z"),"",'A5'!Y93)</f>
        <v>0</v>
      </c>
      <c r="L1038" s="213" t="str">
        <f>IF(ISBLANK('A5'!Z93),"",'A5'!Z93)</f>
        <v/>
      </c>
      <c r="M1038" s="133" t="str">
        <f t="shared" si="22"/>
        <v>OK</v>
      </c>
      <c r="N1038" s="134"/>
    </row>
    <row r="1039" spans="1:14" x14ac:dyDescent="0.25">
      <c r="A1039" s="210" t="s">
        <v>796</v>
      </c>
      <c r="B1039" s="211" t="s">
        <v>3302</v>
      </c>
      <c r="C1039" s="212" t="s">
        <v>170</v>
      </c>
      <c r="D1039" s="215" t="s">
        <v>3303</v>
      </c>
      <c r="E1039" s="212" t="s">
        <v>860</v>
      </c>
      <c r="F1039" s="212" t="s">
        <v>170</v>
      </c>
      <c r="G1039" s="215" t="s">
        <v>940</v>
      </c>
      <c r="H1039" s="213">
        <f>IF(OR(SUMPRODUCT(--('A5'!AB14:'A5'!AB37=""),--('A5'!AC14:'A5'!AC37=""))&gt;0,COUNTIF('A5'!AC14:'A5'!AC37,"M")&gt;0,COUNTIF('A5'!AC14:'A5'!AC37,"X")=24),"",SUM('A5'!AB14:'A5'!AB37))</f>
        <v>0</v>
      </c>
      <c r="I1039" s="213" t="str">
        <f>IF(AND(COUNTIF('A5'!AC14:'A5'!AC37,"X")=24,SUM('A5'!AB14:'A5'!AB37)=0,ISNUMBER('A5'!AB38)),"",IF(COUNTIF('A5'!AC14:'A5'!AC37,"M")&gt;0,"M",IF(AND(COUNTIF('A5'!AC14:'A5'!AC37,'A5'!AC14)=24,OR('A5'!AC14="X",'A5'!AC14="W",'A5'!AC14="Z")),UPPER('A5'!AC14),"")))</f>
        <v/>
      </c>
      <c r="J1039" s="214" t="s">
        <v>860</v>
      </c>
      <c r="K1039" s="213">
        <f>IF(AND(ISBLANK('A5'!AB38),$L$1039&lt;&gt;"Z"),"",'A5'!AB38)</f>
        <v>0</v>
      </c>
      <c r="L1039" s="213" t="str">
        <f>IF(ISBLANK('A5'!AC38),"",'A5'!AC38)</f>
        <v/>
      </c>
      <c r="M1039" s="133" t="str">
        <f t="shared" si="22"/>
        <v>OK</v>
      </c>
      <c r="N1039" s="134"/>
    </row>
    <row r="1040" spans="1:14" x14ac:dyDescent="0.25">
      <c r="A1040" s="210" t="s">
        <v>796</v>
      </c>
      <c r="B1040" s="211" t="s">
        <v>3304</v>
      </c>
      <c r="C1040" s="212" t="s">
        <v>170</v>
      </c>
      <c r="D1040" s="215" t="s">
        <v>3305</v>
      </c>
      <c r="E1040" s="212" t="s">
        <v>860</v>
      </c>
      <c r="F1040" s="212" t="s">
        <v>170</v>
      </c>
      <c r="G1040" s="215" t="s">
        <v>963</v>
      </c>
      <c r="H1040" s="213">
        <f>IF(OR(SUMPRODUCT(--('A5'!AB41:'A5'!AB64=""),--('A5'!AC41:'A5'!AC64=""))&gt;0,COUNTIF('A5'!AC41:'A5'!AC64,"M")&gt;0,COUNTIF('A5'!AC41:'A5'!AC64,"X")=24),"",SUM('A5'!AB41:'A5'!AB64))</f>
        <v>0</v>
      </c>
      <c r="I1040" s="213" t="str">
        <f>IF(AND(COUNTIF('A5'!AC41:'A5'!AC64,"X")=24,SUM('A5'!AB41:'A5'!AB64)=0,ISNUMBER('A5'!AB65)),"",IF(COUNTIF('A5'!AC41:'A5'!AC64,"M")&gt;0,"M",IF(AND(COUNTIF('A5'!AC41:'A5'!AC64,'A5'!AC41)=24,OR('A5'!AC41="X",'A5'!AC41="W",'A5'!AC41="Z")),UPPER('A5'!AC41),"")))</f>
        <v/>
      </c>
      <c r="J1040" s="214" t="s">
        <v>860</v>
      </c>
      <c r="K1040" s="213">
        <f>IF(AND(ISBLANK('A5'!AB65),$L$1040&lt;&gt;"Z"),"",'A5'!AB65)</f>
        <v>0</v>
      </c>
      <c r="L1040" s="213" t="str">
        <f>IF(ISBLANK('A5'!AC65),"",'A5'!AC65)</f>
        <v/>
      </c>
      <c r="M1040" s="133" t="str">
        <f t="shared" si="22"/>
        <v>OK</v>
      </c>
      <c r="N1040" s="134"/>
    </row>
    <row r="1041" spans="1:14" x14ac:dyDescent="0.25">
      <c r="A1041" s="210" t="s">
        <v>796</v>
      </c>
      <c r="B1041" s="211" t="s">
        <v>3306</v>
      </c>
      <c r="C1041" s="212" t="s">
        <v>170</v>
      </c>
      <c r="D1041" s="215" t="s">
        <v>3307</v>
      </c>
      <c r="E1041" s="212" t="s">
        <v>860</v>
      </c>
      <c r="F1041" s="212" t="s">
        <v>170</v>
      </c>
      <c r="G1041" s="215" t="s">
        <v>1946</v>
      </c>
      <c r="H1041" s="213">
        <f>IF(OR(AND('A5'!AB14="",'A5'!AC14=""),AND('A5'!AB41="",'A5'!AC41=""),AND('A5'!AC14="X",'A5'!AC41="X"),OR('A5'!AC14="M",'A5'!AC41="M")),"",SUM('A5'!AB14,'A5'!AB41))</f>
        <v>0</v>
      </c>
      <c r="I1041" s="213" t="str">
        <f>IF(AND(AND('A5'!AC14="X",'A5'!AC41="X"),SUM('A5'!AB14,'A5'!AB41)=0,ISNUMBER('A5'!AB68)),"",IF(OR('A5'!AC14="M",'A5'!AC41="M"),"M",IF(AND('A5'!AC14='A5'!AC41,OR('A5'!AC14="X",'A5'!AC14="W",'A5'!AC14="Z")),UPPER('A5'!AC14),"")))</f>
        <v/>
      </c>
      <c r="J1041" s="214" t="s">
        <v>860</v>
      </c>
      <c r="K1041" s="213">
        <f>IF(AND(ISBLANK('A5'!AB68),$L$1041&lt;&gt;"Z"),"",'A5'!AB68)</f>
        <v>0</v>
      </c>
      <c r="L1041" s="213" t="str">
        <f>IF(ISBLANK('A5'!AC68),"",'A5'!AC68)</f>
        <v/>
      </c>
      <c r="M1041" s="133" t="str">
        <f t="shared" si="22"/>
        <v>OK</v>
      </c>
      <c r="N1041" s="134"/>
    </row>
    <row r="1042" spans="1:14" x14ac:dyDescent="0.25">
      <c r="A1042" s="210" t="s">
        <v>796</v>
      </c>
      <c r="B1042" s="211" t="s">
        <v>3308</v>
      </c>
      <c r="C1042" s="212" t="s">
        <v>170</v>
      </c>
      <c r="D1042" s="215" t="s">
        <v>3309</v>
      </c>
      <c r="E1042" s="212" t="s">
        <v>860</v>
      </c>
      <c r="F1042" s="212" t="s">
        <v>170</v>
      </c>
      <c r="G1042" s="215" t="s">
        <v>1949</v>
      </c>
      <c r="H1042" s="213">
        <f>IF(OR(AND('A5'!AB15="",'A5'!AC15=""),AND('A5'!AB42="",'A5'!AC42=""),AND('A5'!AC15="X",'A5'!AC42="X"),OR('A5'!AC15="M",'A5'!AC42="M")),"",SUM('A5'!AB15,'A5'!AB42))</f>
        <v>0</v>
      </c>
      <c r="I1042" s="213" t="str">
        <f>IF(AND(AND('A5'!AC15="X",'A5'!AC42="X"),SUM('A5'!AB15,'A5'!AB42)=0,ISNUMBER('A5'!AB69)),"",IF(OR('A5'!AC15="M",'A5'!AC42="M"),"M",IF(AND('A5'!AC15='A5'!AC42,OR('A5'!AC15="X",'A5'!AC15="W",'A5'!AC15="Z")),UPPER('A5'!AC15),"")))</f>
        <v/>
      </c>
      <c r="J1042" s="214" t="s">
        <v>860</v>
      </c>
      <c r="K1042" s="213">
        <f>IF(AND(ISBLANK('A5'!AB69),$L$1042&lt;&gt;"Z"),"",'A5'!AB69)</f>
        <v>0</v>
      </c>
      <c r="L1042" s="213" t="str">
        <f>IF(ISBLANK('A5'!AC69),"",'A5'!AC69)</f>
        <v/>
      </c>
      <c r="M1042" s="133" t="str">
        <f t="shared" si="22"/>
        <v>OK</v>
      </c>
      <c r="N1042" s="134"/>
    </row>
    <row r="1043" spans="1:14" x14ac:dyDescent="0.25">
      <c r="A1043" s="210" t="s">
        <v>796</v>
      </c>
      <c r="B1043" s="211" t="s">
        <v>3310</v>
      </c>
      <c r="C1043" s="212" t="s">
        <v>170</v>
      </c>
      <c r="D1043" s="215" t="s">
        <v>3311</v>
      </c>
      <c r="E1043" s="212" t="s">
        <v>860</v>
      </c>
      <c r="F1043" s="212" t="s">
        <v>170</v>
      </c>
      <c r="G1043" s="215" t="s">
        <v>819</v>
      </c>
      <c r="H1043" s="213">
        <f>IF(OR(AND('A5'!AB16="",'A5'!AC16=""),AND('A5'!AB43="",'A5'!AC43=""),AND('A5'!AC16="X",'A5'!AC43="X"),OR('A5'!AC16="M",'A5'!AC43="M")),"",SUM('A5'!AB16,'A5'!AB43))</f>
        <v>0</v>
      </c>
      <c r="I1043" s="213" t="str">
        <f>IF(AND(AND('A5'!AC16="X",'A5'!AC43="X"),SUM('A5'!AB16,'A5'!AB43)=0,ISNUMBER('A5'!AB70)),"",IF(OR('A5'!AC16="M",'A5'!AC43="M"),"M",IF(AND('A5'!AC16='A5'!AC43,OR('A5'!AC16="X",'A5'!AC16="W",'A5'!AC16="Z")),UPPER('A5'!AC16),"")))</f>
        <v/>
      </c>
      <c r="J1043" s="214" t="s">
        <v>860</v>
      </c>
      <c r="K1043" s="213">
        <f>IF(AND(ISBLANK('A5'!AB70),$L$1043&lt;&gt;"Z"),"",'A5'!AB70)</f>
        <v>0</v>
      </c>
      <c r="L1043" s="213" t="str">
        <f>IF(ISBLANK('A5'!AC70),"",'A5'!AC70)</f>
        <v/>
      </c>
      <c r="M1043" s="133" t="str">
        <f t="shared" si="22"/>
        <v>OK</v>
      </c>
      <c r="N1043" s="134"/>
    </row>
    <row r="1044" spans="1:14" x14ac:dyDescent="0.25">
      <c r="A1044" s="210" t="s">
        <v>796</v>
      </c>
      <c r="B1044" s="211" t="s">
        <v>3312</v>
      </c>
      <c r="C1044" s="212" t="s">
        <v>170</v>
      </c>
      <c r="D1044" s="215" t="s">
        <v>3313</v>
      </c>
      <c r="E1044" s="212" t="s">
        <v>860</v>
      </c>
      <c r="F1044" s="212" t="s">
        <v>170</v>
      </c>
      <c r="G1044" s="215" t="s">
        <v>3130</v>
      </c>
      <c r="H1044" s="213">
        <f>IF(OR(AND('A5'!AB17="",'A5'!AC17=""),AND('A5'!AB44="",'A5'!AC44=""),AND('A5'!AC17="X",'A5'!AC44="X"),OR('A5'!AC17="M",'A5'!AC44="M")),"",SUM('A5'!AB17,'A5'!AB44))</f>
        <v>0</v>
      </c>
      <c r="I1044" s="213" t="str">
        <f>IF(AND(AND('A5'!AC17="X",'A5'!AC44="X"),SUM('A5'!AB17,'A5'!AB44)=0,ISNUMBER('A5'!AB71)),"",IF(OR('A5'!AC17="M",'A5'!AC44="M"),"M",IF(AND('A5'!AC17='A5'!AC44,OR('A5'!AC17="X",'A5'!AC17="W",'A5'!AC17="Z")),UPPER('A5'!AC17),"")))</f>
        <v/>
      </c>
      <c r="J1044" s="214" t="s">
        <v>860</v>
      </c>
      <c r="K1044" s="213">
        <f>IF(AND(ISBLANK('A5'!AB71),$L$1044&lt;&gt;"Z"),"",'A5'!AB71)</f>
        <v>0</v>
      </c>
      <c r="L1044" s="213" t="str">
        <f>IF(ISBLANK('A5'!AC71),"",'A5'!AC71)</f>
        <v/>
      </c>
      <c r="M1044" s="133" t="str">
        <f t="shared" si="22"/>
        <v>OK</v>
      </c>
      <c r="N1044" s="134"/>
    </row>
    <row r="1045" spans="1:14" x14ac:dyDescent="0.25">
      <c r="A1045" s="210" t="s">
        <v>796</v>
      </c>
      <c r="B1045" s="211" t="s">
        <v>3314</v>
      </c>
      <c r="C1045" s="212" t="s">
        <v>170</v>
      </c>
      <c r="D1045" s="215" t="s">
        <v>3315</v>
      </c>
      <c r="E1045" s="212" t="s">
        <v>860</v>
      </c>
      <c r="F1045" s="212" t="s">
        <v>170</v>
      </c>
      <c r="G1045" s="215" t="s">
        <v>1954</v>
      </c>
      <c r="H1045" s="213">
        <f>IF(OR(AND('A5'!AB18="",'A5'!AC18=""),AND('A5'!AB45="",'A5'!AC45=""),AND('A5'!AC18="X",'A5'!AC45="X"),OR('A5'!AC18="M",'A5'!AC45="M")),"",SUM('A5'!AB18,'A5'!AB45))</f>
        <v>0</v>
      </c>
      <c r="I1045" s="213" t="str">
        <f>IF(AND(AND('A5'!AC18="X",'A5'!AC45="X"),SUM('A5'!AB18,'A5'!AB45)=0,ISNUMBER('A5'!AB72)),"",IF(OR('A5'!AC18="M",'A5'!AC45="M"),"M",IF(AND('A5'!AC18='A5'!AC45,OR('A5'!AC18="X",'A5'!AC18="W",'A5'!AC18="Z")),UPPER('A5'!AC18),"")))</f>
        <v/>
      </c>
      <c r="J1045" s="214" t="s">
        <v>860</v>
      </c>
      <c r="K1045" s="213">
        <f>IF(AND(ISBLANK('A5'!AB72),$L$1045&lt;&gt;"Z"),"",'A5'!AB72)</f>
        <v>0</v>
      </c>
      <c r="L1045" s="213" t="str">
        <f>IF(ISBLANK('A5'!AC72),"",'A5'!AC72)</f>
        <v/>
      </c>
      <c r="M1045" s="133" t="str">
        <f t="shared" si="22"/>
        <v>OK</v>
      </c>
      <c r="N1045" s="134"/>
    </row>
    <row r="1046" spans="1:14" x14ac:dyDescent="0.25">
      <c r="A1046" s="210" t="s">
        <v>796</v>
      </c>
      <c r="B1046" s="211" t="s">
        <v>3316</v>
      </c>
      <c r="C1046" s="212" t="s">
        <v>170</v>
      </c>
      <c r="D1046" s="215" t="s">
        <v>3317</v>
      </c>
      <c r="E1046" s="212" t="s">
        <v>860</v>
      </c>
      <c r="F1046" s="212" t="s">
        <v>170</v>
      </c>
      <c r="G1046" s="215" t="s">
        <v>1957</v>
      </c>
      <c r="H1046" s="213">
        <f>IF(OR(AND('A5'!AB19="",'A5'!AC19=""),AND('A5'!AB46="",'A5'!AC46=""),AND('A5'!AC19="X",'A5'!AC46="X"),OR('A5'!AC19="M",'A5'!AC46="M")),"",SUM('A5'!AB19,'A5'!AB46))</f>
        <v>0</v>
      </c>
      <c r="I1046" s="213" t="str">
        <f>IF(AND(AND('A5'!AC19="X",'A5'!AC46="X"),SUM('A5'!AB19,'A5'!AB46)=0,ISNUMBER('A5'!AB73)),"",IF(OR('A5'!AC19="M",'A5'!AC46="M"),"M",IF(AND('A5'!AC19='A5'!AC46,OR('A5'!AC19="X",'A5'!AC19="W",'A5'!AC19="Z")),UPPER('A5'!AC19),"")))</f>
        <v/>
      </c>
      <c r="J1046" s="214" t="s">
        <v>860</v>
      </c>
      <c r="K1046" s="213">
        <f>IF(AND(ISBLANK('A5'!AB73),$L$1046&lt;&gt;"Z"),"",'A5'!AB73)</f>
        <v>0</v>
      </c>
      <c r="L1046" s="213" t="str">
        <f>IF(ISBLANK('A5'!AC73),"",'A5'!AC73)</f>
        <v/>
      </c>
      <c r="M1046" s="133" t="str">
        <f t="shared" si="22"/>
        <v>OK</v>
      </c>
      <c r="N1046" s="134"/>
    </row>
    <row r="1047" spans="1:14" x14ac:dyDescent="0.25">
      <c r="A1047" s="210" t="s">
        <v>796</v>
      </c>
      <c r="B1047" s="211" t="s">
        <v>3318</v>
      </c>
      <c r="C1047" s="212" t="s">
        <v>170</v>
      </c>
      <c r="D1047" s="215" t="s">
        <v>3319</v>
      </c>
      <c r="E1047" s="212" t="s">
        <v>860</v>
      </c>
      <c r="F1047" s="212" t="s">
        <v>170</v>
      </c>
      <c r="G1047" s="215" t="s">
        <v>1059</v>
      </c>
      <c r="H1047" s="213">
        <f>IF(OR(AND('A5'!AB20="",'A5'!AC20=""),AND('A5'!AB47="",'A5'!AC47=""),AND('A5'!AC20="X",'A5'!AC47="X"),OR('A5'!AC20="M",'A5'!AC47="M")),"",SUM('A5'!AB20,'A5'!AB47))</f>
        <v>0</v>
      </c>
      <c r="I1047" s="213" t="str">
        <f>IF(AND(AND('A5'!AC20="X",'A5'!AC47="X"),SUM('A5'!AB20,'A5'!AB47)=0,ISNUMBER('A5'!AB74)),"",IF(OR('A5'!AC20="M",'A5'!AC47="M"),"M",IF(AND('A5'!AC20='A5'!AC47,OR('A5'!AC20="X",'A5'!AC20="W",'A5'!AC20="Z")),UPPER('A5'!AC20),"")))</f>
        <v/>
      </c>
      <c r="J1047" s="214" t="s">
        <v>860</v>
      </c>
      <c r="K1047" s="213">
        <f>IF(AND(ISBLANK('A5'!AB74),$L$1047&lt;&gt;"Z"),"",'A5'!AB74)</f>
        <v>0</v>
      </c>
      <c r="L1047" s="213" t="str">
        <f>IF(ISBLANK('A5'!AC74),"",'A5'!AC74)</f>
        <v/>
      </c>
      <c r="M1047" s="133" t="str">
        <f t="shared" si="22"/>
        <v>OK</v>
      </c>
      <c r="N1047" s="134"/>
    </row>
    <row r="1048" spans="1:14" x14ac:dyDescent="0.25">
      <c r="A1048" s="210" t="s">
        <v>796</v>
      </c>
      <c r="B1048" s="211" t="s">
        <v>3320</v>
      </c>
      <c r="C1048" s="212" t="s">
        <v>170</v>
      </c>
      <c r="D1048" s="215" t="s">
        <v>3321</v>
      </c>
      <c r="E1048" s="212" t="s">
        <v>860</v>
      </c>
      <c r="F1048" s="212" t="s">
        <v>170</v>
      </c>
      <c r="G1048" s="215" t="s">
        <v>1058</v>
      </c>
      <c r="H1048" s="213">
        <f>IF(OR(AND('A5'!AB21="",'A5'!AC21=""),AND('A5'!AB48="",'A5'!AC48=""),AND('A5'!AC21="X",'A5'!AC48="X"),OR('A5'!AC21="M",'A5'!AC48="M")),"",SUM('A5'!AB21,'A5'!AB48))</f>
        <v>0</v>
      </c>
      <c r="I1048" s="213" t="str">
        <f>IF(AND(AND('A5'!AC21="X",'A5'!AC48="X"),SUM('A5'!AB21,'A5'!AB48)=0,ISNUMBER('A5'!AB75)),"",IF(OR('A5'!AC21="M",'A5'!AC48="M"),"M",IF(AND('A5'!AC21='A5'!AC48,OR('A5'!AC21="X",'A5'!AC21="W",'A5'!AC21="Z")),UPPER('A5'!AC21),"")))</f>
        <v/>
      </c>
      <c r="J1048" s="214" t="s">
        <v>860</v>
      </c>
      <c r="K1048" s="213">
        <f>IF(AND(ISBLANK('A5'!AB75),$L$1048&lt;&gt;"Z"),"",'A5'!AB75)</f>
        <v>0</v>
      </c>
      <c r="L1048" s="213" t="str">
        <f>IF(ISBLANK('A5'!AC75),"",'A5'!AC75)</f>
        <v/>
      </c>
      <c r="M1048" s="133" t="str">
        <f t="shared" ref="M1048:M1111" si="23">IF(AND(ISNUMBER(H1048),ISNUMBER(K1048)),IF(OR(ROUND(H1048,0)&lt;&gt;ROUND(K1048,0),I1048&lt;&gt;L1048),"Check","OK"),IF(OR(AND(H1048&lt;&gt;K1048,I1048&lt;&gt;"Z",L1048&lt;&gt;"Z"),I1048&lt;&gt;L1048),"Check","OK"))</f>
        <v>OK</v>
      </c>
      <c r="N1048" s="134"/>
    </row>
    <row r="1049" spans="1:14" x14ac:dyDescent="0.25">
      <c r="A1049" s="210" t="s">
        <v>796</v>
      </c>
      <c r="B1049" s="211" t="s">
        <v>3322</v>
      </c>
      <c r="C1049" s="212" t="s">
        <v>170</v>
      </c>
      <c r="D1049" s="215" t="s">
        <v>3323</v>
      </c>
      <c r="E1049" s="212" t="s">
        <v>860</v>
      </c>
      <c r="F1049" s="212" t="s">
        <v>170</v>
      </c>
      <c r="G1049" s="215" t="s">
        <v>1964</v>
      </c>
      <c r="H1049" s="213">
        <f>IF(OR(AND('A5'!AB22="",'A5'!AC22=""),AND('A5'!AB49="",'A5'!AC49=""),AND('A5'!AC22="X",'A5'!AC49="X"),OR('A5'!AC22="M",'A5'!AC49="M")),"",SUM('A5'!AB22,'A5'!AB49))</f>
        <v>0</v>
      </c>
      <c r="I1049" s="213" t="str">
        <f>IF(AND(AND('A5'!AC22="X",'A5'!AC49="X"),SUM('A5'!AB22,'A5'!AB49)=0,ISNUMBER('A5'!AB76)),"",IF(OR('A5'!AC22="M",'A5'!AC49="M"),"M",IF(AND('A5'!AC22='A5'!AC49,OR('A5'!AC22="X",'A5'!AC22="W",'A5'!AC22="Z")),UPPER('A5'!AC22),"")))</f>
        <v/>
      </c>
      <c r="J1049" s="214" t="s">
        <v>860</v>
      </c>
      <c r="K1049" s="213">
        <f>IF(AND(ISBLANK('A5'!AB76),$L$1049&lt;&gt;"Z"),"",'A5'!AB76)</f>
        <v>0</v>
      </c>
      <c r="L1049" s="213" t="str">
        <f>IF(ISBLANK('A5'!AC76),"",'A5'!AC76)</f>
        <v/>
      </c>
      <c r="M1049" s="133" t="str">
        <f t="shared" si="23"/>
        <v>OK</v>
      </c>
      <c r="N1049" s="134"/>
    </row>
    <row r="1050" spans="1:14" x14ac:dyDescent="0.25">
      <c r="A1050" s="210" t="s">
        <v>796</v>
      </c>
      <c r="B1050" s="211" t="s">
        <v>3324</v>
      </c>
      <c r="C1050" s="212" t="s">
        <v>170</v>
      </c>
      <c r="D1050" s="215" t="s">
        <v>3325</v>
      </c>
      <c r="E1050" s="212" t="s">
        <v>860</v>
      </c>
      <c r="F1050" s="212" t="s">
        <v>170</v>
      </c>
      <c r="G1050" s="215" t="s">
        <v>1967</v>
      </c>
      <c r="H1050" s="213">
        <f>IF(OR(AND('A5'!AB23="",'A5'!AC23=""),AND('A5'!AB50="",'A5'!AC50=""),AND('A5'!AC23="X",'A5'!AC50="X"),OR('A5'!AC23="M",'A5'!AC50="M")),"",SUM('A5'!AB23,'A5'!AB50))</f>
        <v>0</v>
      </c>
      <c r="I1050" s="213" t="str">
        <f>IF(AND(AND('A5'!AC23="X",'A5'!AC50="X"),SUM('A5'!AB23,'A5'!AB50)=0,ISNUMBER('A5'!AB77)),"",IF(OR('A5'!AC23="M",'A5'!AC50="M"),"M",IF(AND('A5'!AC23='A5'!AC50,OR('A5'!AC23="X",'A5'!AC23="W",'A5'!AC23="Z")),UPPER('A5'!AC23),"")))</f>
        <v/>
      </c>
      <c r="J1050" s="214" t="s">
        <v>860</v>
      </c>
      <c r="K1050" s="213">
        <f>IF(AND(ISBLANK('A5'!AB77),$L$1050&lt;&gt;"Z"),"",'A5'!AB77)</f>
        <v>0</v>
      </c>
      <c r="L1050" s="213" t="str">
        <f>IF(ISBLANK('A5'!AC77),"",'A5'!AC77)</f>
        <v/>
      </c>
      <c r="M1050" s="133" t="str">
        <f t="shared" si="23"/>
        <v>OK</v>
      </c>
      <c r="N1050" s="134"/>
    </row>
    <row r="1051" spans="1:14" x14ac:dyDescent="0.25">
      <c r="A1051" s="210" t="s">
        <v>796</v>
      </c>
      <c r="B1051" s="211" t="s">
        <v>3326</v>
      </c>
      <c r="C1051" s="212" t="s">
        <v>170</v>
      </c>
      <c r="D1051" s="215" t="s">
        <v>3327</v>
      </c>
      <c r="E1051" s="212" t="s">
        <v>860</v>
      </c>
      <c r="F1051" s="212" t="s">
        <v>170</v>
      </c>
      <c r="G1051" s="215" t="s">
        <v>1970</v>
      </c>
      <c r="H1051" s="213">
        <f>IF(OR(AND('A5'!AB24="",'A5'!AC24=""),AND('A5'!AB51="",'A5'!AC51=""),AND('A5'!AC24="X",'A5'!AC51="X"),OR('A5'!AC24="M",'A5'!AC51="M")),"",SUM('A5'!AB24,'A5'!AB51))</f>
        <v>0</v>
      </c>
      <c r="I1051" s="213" t="str">
        <f>IF(AND(AND('A5'!AC24="X",'A5'!AC51="X"),SUM('A5'!AB24,'A5'!AB51)=0,ISNUMBER('A5'!AB78)),"",IF(OR('A5'!AC24="M",'A5'!AC51="M"),"M",IF(AND('A5'!AC24='A5'!AC51,OR('A5'!AC24="X",'A5'!AC24="W",'A5'!AC24="Z")),UPPER('A5'!AC24),"")))</f>
        <v/>
      </c>
      <c r="J1051" s="214" t="s">
        <v>860</v>
      </c>
      <c r="K1051" s="213">
        <f>IF(AND(ISBLANK('A5'!AB78),$L$1051&lt;&gt;"Z"),"",'A5'!AB78)</f>
        <v>0</v>
      </c>
      <c r="L1051" s="213" t="str">
        <f>IF(ISBLANK('A5'!AC78),"",'A5'!AC78)</f>
        <v/>
      </c>
      <c r="M1051" s="133" t="str">
        <f t="shared" si="23"/>
        <v>OK</v>
      </c>
      <c r="N1051" s="134"/>
    </row>
    <row r="1052" spans="1:14" x14ac:dyDescent="0.25">
      <c r="A1052" s="210" t="s">
        <v>796</v>
      </c>
      <c r="B1052" s="211" t="s">
        <v>3328</v>
      </c>
      <c r="C1052" s="212" t="s">
        <v>170</v>
      </c>
      <c r="D1052" s="215" t="s">
        <v>3329</v>
      </c>
      <c r="E1052" s="212" t="s">
        <v>860</v>
      </c>
      <c r="F1052" s="212" t="s">
        <v>170</v>
      </c>
      <c r="G1052" s="215" t="s">
        <v>1973</v>
      </c>
      <c r="H1052" s="213">
        <f>IF(OR(AND('A5'!AB25="",'A5'!AC25=""),AND('A5'!AB52="",'A5'!AC52=""),AND('A5'!AC25="X",'A5'!AC52="X"),OR('A5'!AC25="M",'A5'!AC52="M")),"",SUM('A5'!AB25,'A5'!AB52))</f>
        <v>0</v>
      </c>
      <c r="I1052" s="213" t="str">
        <f>IF(AND(AND('A5'!AC25="X",'A5'!AC52="X"),SUM('A5'!AB25,'A5'!AB52)=0,ISNUMBER('A5'!AB79)),"",IF(OR('A5'!AC25="M",'A5'!AC52="M"),"M",IF(AND('A5'!AC25='A5'!AC52,OR('A5'!AC25="X",'A5'!AC25="W",'A5'!AC25="Z")),UPPER('A5'!AC25),"")))</f>
        <v/>
      </c>
      <c r="J1052" s="214" t="s">
        <v>860</v>
      </c>
      <c r="K1052" s="213">
        <f>IF(AND(ISBLANK('A5'!AB79),$L$1052&lt;&gt;"Z"),"",'A5'!AB79)</f>
        <v>0</v>
      </c>
      <c r="L1052" s="213" t="str">
        <f>IF(ISBLANK('A5'!AC79),"",'A5'!AC79)</f>
        <v/>
      </c>
      <c r="M1052" s="133" t="str">
        <f t="shared" si="23"/>
        <v>OK</v>
      </c>
      <c r="N1052" s="134"/>
    </row>
    <row r="1053" spans="1:14" x14ac:dyDescent="0.25">
      <c r="A1053" s="210" t="s">
        <v>796</v>
      </c>
      <c r="B1053" s="211" t="s">
        <v>3330</v>
      </c>
      <c r="C1053" s="212" t="s">
        <v>170</v>
      </c>
      <c r="D1053" s="215" t="s">
        <v>3331</v>
      </c>
      <c r="E1053" s="212" t="s">
        <v>860</v>
      </c>
      <c r="F1053" s="212" t="s">
        <v>170</v>
      </c>
      <c r="G1053" s="215" t="s">
        <v>1976</v>
      </c>
      <c r="H1053" s="213">
        <f>IF(OR(AND('A5'!AB26="",'A5'!AC26=""),AND('A5'!AB53="",'A5'!AC53=""),AND('A5'!AC26="X",'A5'!AC53="X"),OR('A5'!AC26="M",'A5'!AC53="M")),"",SUM('A5'!AB26,'A5'!AB53))</f>
        <v>0</v>
      </c>
      <c r="I1053" s="213" t="str">
        <f>IF(AND(AND('A5'!AC26="X",'A5'!AC53="X"),SUM('A5'!AB26,'A5'!AB53)=0,ISNUMBER('A5'!AB80)),"",IF(OR('A5'!AC26="M",'A5'!AC53="M"),"M",IF(AND('A5'!AC26='A5'!AC53,OR('A5'!AC26="X",'A5'!AC26="W",'A5'!AC26="Z")),UPPER('A5'!AC26),"")))</f>
        <v/>
      </c>
      <c r="J1053" s="214" t="s">
        <v>860</v>
      </c>
      <c r="K1053" s="213">
        <f>IF(AND(ISBLANK('A5'!AB80),$L$1053&lt;&gt;"Z"),"",'A5'!AB80)</f>
        <v>0</v>
      </c>
      <c r="L1053" s="213" t="str">
        <f>IF(ISBLANK('A5'!AC80),"",'A5'!AC80)</f>
        <v/>
      </c>
      <c r="M1053" s="133" t="str">
        <f t="shared" si="23"/>
        <v>OK</v>
      </c>
      <c r="N1053" s="134"/>
    </row>
    <row r="1054" spans="1:14" x14ac:dyDescent="0.25">
      <c r="A1054" s="210" t="s">
        <v>796</v>
      </c>
      <c r="B1054" s="211" t="s">
        <v>3332</v>
      </c>
      <c r="C1054" s="212" t="s">
        <v>170</v>
      </c>
      <c r="D1054" s="215" t="s">
        <v>3333</v>
      </c>
      <c r="E1054" s="212" t="s">
        <v>860</v>
      </c>
      <c r="F1054" s="212" t="s">
        <v>170</v>
      </c>
      <c r="G1054" s="215" t="s">
        <v>1979</v>
      </c>
      <c r="H1054" s="213">
        <f>IF(OR(AND('A5'!AB27="",'A5'!AC27=""),AND('A5'!AB54="",'A5'!AC54=""),AND('A5'!AC27="X",'A5'!AC54="X"),OR('A5'!AC27="M",'A5'!AC54="M")),"",SUM('A5'!AB27,'A5'!AB54))</f>
        <v>0</v>
      </c>
      <c r="I1054" s="213" t="str">
        <f>IF(AND(AND('A5'!AC27="X",'A5'!AC54="X"),SUM('A5'!AB27,'A5'!AB54)=0,ISNUMBER('A5'!AB81)),"",IF(OR('A5'!AC27="M",'A5'!AC54="M"),"M",IF(AND('A5'!AC27='A5'!AC54,OR('A5'!AC27="X",'A5'!AC27="W",'A5'!AC27="Z")),UPPER('A5'!AC27),"")))</f>
        <v/>
      </c>
      <c r="J1054" s="214" t="s">
        <v>860</v>
      </c>
      <c r="K1054" s="213">
        <f>IF(AND(ISBLANK('A5'!AB81),$L$1054&lt;&gt;"Z"),"",'A5'!AB81)</f>
        <v>0</v>
      </c>
      <c r="L1054" s="213" t="str">
        <f>IF(ISBLANK('A5'!AC81),"",'A5'!AC81)</f>
        <v/>
      </c>
      <c r="M1054" s="133" t="str">
        <f t="shared" si="23"/>
        <v>OK</v>
      </c>
      <c r="N1054" s="134"/>
    </row>
    <row r="1055" spans="1:14" x14ac:dyDescent="0.25">
      <c r="A1055" s="210" t="s">
        <v>796</v>
      </c>
      <c r="B1055" s="211" t="s">
        <v>3334</v>
      </c>
      <c r="C1055" s="212" t="s">
        <v>170</v>
      </c>
      <c r="D1055" s="215" t="s">
        <v>3335</v>
      </c>
      <c r="E1055" s="212" t="s">
        <v>860</v>
      </c>
      <c r="F1055" s="212" t="s">
        <v>170</v>
      </c>
      <c r="G1055" s="215" t="s">
        <v>1982</v>
      </c>
      <c r="H1055" s="213">
        <f>IF(OR(AND('A5'!AB28="",'A5'!AC28=""),AND('A5'!AB55="",'A5'!AC55=""),AND('A5'!AC28="X",'A5'!AC55="X"),OR('A5'!AC28="M",'A5'!AC55="M")),"",SUM('A5'!AB28,'A5'!AB55))</f>
        <v>0</v>
      </c>
      <c r="I1055" s="213" t="str">
        <f>IF(AND(AND('A5'!AC28="X",'A5'!AC55="X"),SUM('A5'!AB28,'A5'!AB55)=0,ISNUMBER('A5'!AB82)),"",IF(OR('A5'!AC28="M",'A5'!AC55="M"),"M",IF(AND('A5'!AC28='A5'!AC55,OR('A5'!AC28="X",'A5'!AC28="W",'A5'!AC28="Z")),UPPER('A5'!AC28),"")))</f>
        <v/>
      </c>
      <c r="J1055" s="214" t="s">
        <v>860</v>
      </c>
      <c r="K1055" s="213">
        <f>IF(AND(ISBLANK('A5'!AB82),$L$1055&lt;&gt;"Z"),"",'A5'!AB82)</f>
        <v>0</v>
      </c>
      <c r="L1055" s="213" t="str">
        <f>IF(ISBLANK('A5'!AC82),"",'A5'!AC82)</f>
        <v/>
      </c>
      <c r="M1055" s="133" t="str">
        <f t="shared" si="23"/>
        <v>OK</v>
      </c>
      <c r="N1055" s="134"/>
    </row>
    <row r="1056" spans="1:14" x14ac:dyDescent="0.25">
      <c r="A1056" s="210" t="s">
        <v>796</v>
      </c>
      <c r="B1056" s="211" t="s">
        <v>3336</v>
      </c>
      <c r="C1056" s="212" t="s">
        <v>170</v>
      </c>
      <c r="D1056" s="215" t="s">
        <v>3337</v>
      </c>
      <c r="E1056" s="212" t="s">
        <v>860</v>
      </c>
      <c r="F1056" s="212" t="s">
        <v>170</v>
      </c>
      <c r="G1056" s="215" t="s">
        <v>1985</v>
      </c>
      <c r="H1056" s="213">
        <f>IF(OR(AND('A5'!AB29="",'A5'!AC29=""),AND('A5'!AB56="",'A5'!AC56=""),AND('A5'!AC29="X",'A5'!AC56="X"),OR('A5'!AC29="M",'A5'!AC56="M")),"",SUM('A5'!AB29,'A5'!AB56))</f>
        <v>0</v>
      </c>
      <c r="I1056" s="213" t="str">
        <f>IF(AND(AND('A5'!AC29="X",'A5'!AC56="X"),SUM('A5'!AB29,'A5'!AB56)=0,ISNUMBER('A5'!AB83)),"",IF(OR('A5'!AC29="M",'A5'!AC56="M"),"M",IF(AND('A5'!AC29='A5'!AC56,OR('A5'!AC29="X",'A5'!AC29="W",'A5'!AC29="Z")),UPPER('A5'!AC29),"")))</f>
        <v/>
      </c>
      <c r="J1056" s="214" t="s">
        <v>860</v>
      </c>
      <c r="K1056" s="213">
        <f>IF(AND(ISBLANK('A5'!AB83),$L$1056&lt;&gt;"Z"),"",'A5'!AB83)</f>
        <v>0</v>
      </c>
      <c r="L1056" s="213" t="str">
        <f>IF(ISBLANK('A5'!AC83),"",'A5'!AC83)</f>
        <v/>
      </c>
      <c r="M1056" s="133" t="str">
        <f t="shared" si="23"/>
        <v>OK</v>
      </c>
      <c r="N1056" s="134"/>
    </row>
    <row r="1057" spans="1:14" x14ac:dyDescent="0.25">
      <c r="A1057" s="210" t="s">
        <v>796</v>
      </c>
      <c r="B1057" s="211" t="s">
        <v>3338</v>
      </c>
      <c r="C1057" s="212" t="s">
        <v>170</v>
      </c>
      <c r="D1057" s="215" t="s">
        <v>3339</v>
      </c>
      <c r="E1057" s="212" t="s">
        <v>860</v>
      </c>
      <c r="F1057" s="212" t="s">
        <v>170</v>
      </c>
      <c r="G1057" s="215" t="s">
        <v>1988</v>
      </c>
      <c r="H1057" s="213">
        <f>IF(OR(AND('A5'!AB30="",'A5'!AC30=""),AND('A5'!AB57="",'A5'!AC57=""),AND('A5'!AC30="X",'A5'!AC57="X"),OR('A5'!AC30="M",'A5'!AC57="M")),"",SUM('A5'!AB30,'A5'!AB57))</f>
        <v>0</v>
      </c>
      <c r="I1057" s="213" t="str">
        <f>IF(AND(AND('A5'!AC30="X",'A5'!AC57="X"),SUM('A5'!AB30,'A5'!AB57)=0,ISNUMBER('A5'!AB84)),"",IF(OR('A5'!AC30="M",'A5'!AC57="M"),"M",IF(AND('A5'!AC30='A5'!AC57,OR('A5'!AC30="X",'A5'!AC30="W",'A5'!AC30="Z")),UPPER('A5'!AC30),"")))</f>
        <v/>
      </c>
      <c r="J1057" s="214" t="s">
        <v>860</v>
      </c>
      <c r="K1057" s="213">
        <f>IF(AND(ISBLANK('A5'!AB84),$L$1057&lt;&gt;"Z"),"",'A5'!AB84)</f>
        <v>0</v>
      </c>
      <c r="L1057" s="213" t="str">
        <f>IF(ISBLANK('A5'!AC84),"",'A5'!AC84)</f>
        <v/>
      </c>
      <c r="M1057" s="133" t="str">
        <f t="shared" si="23"/>
        <v>OK</v>
      </c>
      <c r="N1057" s="134"/>
    </row>
    <row r="1058" spans="1:14" x14ac:dyDescent="0.25">
      <c r="A1058" s="210" t="s">
        <v>796</v>
      </c>
      <c r="B1058" s="211" t="s">
        <v>3340</v>
      </c>
      <c r="C1058" s="212" t="s">
        <v>170</v>
      </c>
      <c r="D1058" s="215" t="s">
        <v>3341</v>
      </c>
      <c r="E1058" s="212" t="s">
        <v>860</v>
      </c>
      <c r="F1058" s="212" t="s">
        <v>170</v>
      </c>
      <c r="G1058" s="215" t="s">
        <v>1991</v>
      </c>
      <c r="H1058" s="213">
        <f>IF(OR(AND('A5'!AB31="",'A5'!AC31=""),AND('A5'!AB58="",'A5'!AC58=""),AND('A5'!AC31="X",'A5'!AC58="X"),OR('A5'!AC31="M",'A5'!AC58="M")),"",SUM('A5'!AB31,'A5'!AB58))</f>
        <v>0</v>
      </c>
      <c r="I1058" s="213" t="str">
        <f>IF(AND(AND('A5'!AC31="X",'A5'!AC58="X"),SUM('A5'!AB31,'A5'!AB58)=0,ISNUMBER('A5'!AB85)),"",IF(OR('A5'!AC31="M",'A5'!AC58="M"),"M",IF(AND('A5'!AC31='A5'!AC58,OR('A5'!AC31="X",'A5'!AC31="W",'A5'!AC31="Z")),UPPER('A5'!AC31),"")))</f>
        <v/>
      </c>
      <c r="J1058" s="214" t="s">
        <v>860</v>
      </c>
      <c r="K1058" s="213">
        <f>IF(AND(ISBLANK('A5'!AB85),$L$1058&lt;&gt;"Z"),"",'A5'!AB85)</f>
        <v>0</v>
      </c>
      <c r="L1058" s="213" t="str">
        <f>IF(ISBLANK('A5'!AC85),"",'A5'!AC85)</f>
        <v/>
      </c>
      <c r="M1058" s="133" t="str">
        <f t="shared" si="23"/>
        <v>OK</v>
      </c>
      <c r="N1058" s="134"/>
    </row>
    <row r="1059" spans="1:14" x14ac:dyDescent="0.25">
      <c r="A1059" s="210" t="s">
        <v>796</v>
      </c>
      <c r="B1059" s="211" t="s">
        <v>3342</v>
      </c>
      <c r="C1059" s="212" t="s">
        <v>170</v>
      </c>
      <c r="D1059" s="215" t="s">
        <v>3343</v>
      </c>
      <c r="E1059" s="212" t="s">
        <v>860</v>
      </c>
      <c r="F1059" s="212" t="s">
        <v>170</v>
      </c>
      <c r="G1059" s="215" t="s">
        <v>1994</v>
      </c>
      <c r="H1059" s="213">
        <f>IF(OR(AND('A5'!AB32="",'A5'!AC32=""),AND('A5'!AB59="",'A5'!AC59=""),AND('A5'!AC32="X",'A5'!AC59="X"),OR('A5'!AC32="M",'A5'!AC59="M")),"",SUM('A5'!AB32,'A5'!AB59))</f>
        <v>0</v>
      </c>
      <c r="I1059" s="213" t="str">
        <f>IF(AND(AND('A5'!AC32="X",'A5'!AC59="X"),SUM('A5'!AB32,'A5'!AB59)=0,ISNUMBER('A5'!AB86)),"",IF(OR('A5'!AC32="M",'A5'!AC59="M"),"M",IF(AND('A5'!AC32='A5'!AC59,OR('A5'!AC32="X",'A5'!AC32="W",'A5'!AC32="Z")),UPPER('A5'!AC32),"")))</f>
        <v/>
      </c>
      <c r="J1059" s="214" t="s">
        <v>860</v>
      </c>
      <c r="K1059" s="213">
        <f>IF(AND(ISBLANK('A5'!AB86),$L$1059&lt;&gt;"Z"),"",'A5'!AB86)</f>
        <v>0</v>
      </c>
      <c r="L1059" s="213" t="str">
        <f>IF(ISBLANK('A5'!AC86),"",'A5'!AC86)</f>
        <v/>
      </c>
      <c r="M1059" s="133" t="str">
        <f t="shared" si="23"/>
        <v>OK</v>
      </c>
      <c r="N1059" s="134"/>
    </row>
    <row r="1060" spans="1:14" x14ac:dyDescent="0.25">
      <c r="A1060" s="210" t="s">
        <v>796</v>
      </c>
      <c r="B1060" s="211" t="s">
        <v>3344</v>
      </c>
      <c r="C1060" s="212" t="s">
        <v>170</v>
      </c>
      <c r="D1060" s="215" t="s">
        <v>3345</v>
      </c>
      <c r="E1060" s="212" t="s">
        <v>860</v>
      </c>
      <c r="F1060" s="212" t="s">
        <v>170</v>
      </c>
      <c r="G1060" s="215" t="s">
        <v>1997</v>
      </c>
      <c r="H1060" s="213">
        <f>IF(OR(AND('A5'!AB33="",'A5'!AC33=""),AND('A5'!AB60="",'A5'!AC60=""),AND('A5'!AC33="X",'A5'!AC60="X"),OR('A5'!AC33="M",'A5'!AC60="M")),"",SUM('A5'!AB33,'A5'!AB60))</f>
        <v>0</v>
      </c>
      <c r="I1060" s="213" t="str">
        <f>IF(AND(AND('A5'!AC33="X",'A5'!AC60="X"),SUM('A5'!AB33,'A5'!AB60)=0,ISNUMBER('A5'!AB87)),"",IF(OR('A5'!AC33="M",'A5'!AC60="M"),"M",IF(AND('A5'!AC33='A5'!AC60,OR('A5'!AC33="X",'A5'!AC33="W",'A5'!AC33="Z")),UPPER('A5'!AC33),"")))</f>
        <v/>
      </c>
      <c r="J1060" s="214" t="s">
        <v>860</v>
      </c>
      <c r="K1060" s="213">
        <f>IF(AND(ISBLANK('A5'!AB87),$L$1060&lt;&gt;"Z"),"",'A5'!AB87)</f>
        <v>0</v>
      </c>
      <c r="L1060" s="213" t="str">
        <f>IF(ISBLANK('A5'!AC87),"",'A5'!AC87)</f>
        <v/>
      </c>
      <c r="M1060" s="133" t="str">
        <f t="shared" si="23"/>
        <v>OK</v>
      </c>
      <c r="N1060" s="134"/>
    </row>
    <row r="1061" spans="1:14" x14ac:dyDescent="0.25">
      <c r="A1061" s="210" t="s">
        <v>796</v>
      </c>
      <c r="B1061" s="211" t="s">
        <v>3346</v>
      </c>
      <c r="C1061" s="212" t="s">
        <v>170</v>
      </c>
      <c r="D1061" s="215" t="s">
        <v>3347</v>
      </c>
      <c r="E1061" s="212" t="s">
        <v>860</v>
      </c>
      <c r="F1061" s="212" t="s">
        <v>170</v>
      </c>
      <c r="G1061" s="215" t="s">
        <v>2000</v>
      </c>
      <c r="H1061" s="213">
        <f>IF(OR(AND('A5'!AB34="",'A5'!AC34=""),AND('A5'!AB61="",'A5'!AC61=""),AND('A5'!AC34="X",'A5'!AC61="X"),OR('A5'!AC34="M",'A5'!AC61="M")),"",SUM('A5'!AB34,'A5'!AB61))</f>
        <v>0</v>
      </c>
      <c r="I1061" s="213" t="str">
        <f>IF(AND(AND('A5'!AC34="X",'A5'!AC61="X"),SUM('A5'!AB34,'A5'!AB61)=0,ISNUMBER('A5'!AB88)),"",IF(OR('A5'!AC34="M",'A5'!AC61="M"),"M",IF(AND('A5'!AC34='A5'!AC61,OR('A5'!AC34="X",'A5'!AC34="W",'A5'!AC34="Z")),UPPER('A5'!AC34),"")))</f>
        <v/>
      </c>
      <c r="J1061" s="214" t="s">
        <v>860</v>
      </c>
      <c r="K1061" s="213">
        <f>IF(AND(ISBLANK('A5'!AB88),$L$1061&lt;&gt;"Z"),"",'A5'!AB88)</f>
        <v>0</v>
      </c>
      <c r="L1061" s="213" t="str">
        <f>IF(ISBLANK('A5'!AC88),"",'A5'!AC88)</f>
        <v/>
      </c>
      <c r="M1061" s="133" t="str">
        <f t="shared" si="23"/>
        <v>OK</v>
      </c>
      <c r="N1061" s="134"/>
    </row>
    <row r="1062" spans="1:14" x14ac:dyDescent="0.25">
      <c r="A1062" s="210" t="s">
        <v>796</v>
      </c>
      <c r="B1062" s="211" t="s">
        <v>3348</v>
      </c>
      <c r="C1062" s="212" t="s">
        <v>170</v>
      </c>
      <c r="D1062" s="215" t="s">
        <v>3349</v>
      </c>
      <c r="E1062" s="212" t="s">
        <v>860</v>
      </c>
      <c r="F1062" s="212" t="s">
        <v>170</v>
      </c>
      <c r="G1062" s="215" t="s">
        <v>2003</v>
      </c>
      <c r="H1062" s="213">
        <f>IF(OR(AND('A5'!AB35="",'A5'!AC35=""),AND('A5'!AB62="",'A5'!AC62=""),AND('A5'!AC35="X",'A5'!AC62="X"),OR('A5'!AC35="M",'A5'!AC62="M")),"",SUM('A5'!AB35,'A5'!AB62))</f>
        <v>0</v>
      </c>
      <c r="I1062" s="213" t="str">
        <f>IF(AND(AND('A5'!AC35="X",'A5'!AC62="X"),SUM('A5'!AB35,'A5'!AB62)=0,ISNUMBER('A5'!AB89)),"",IF(OR('A5'!AC35="M",'A5'!AC62="M"),"M",IF(AND('A5'!AC35='A5'!AC62,OR('A5'!AC35="X",'A5'!AC35="W",'A5'!AC35="Z")),UPPER('A5'!AC35),"")))</f>
        <v/>
      </c>
      <c r="J1062" s="214" t="s">
        <v>860</v>
      </c>
      <c r="K1062" s="213">
        <f>IF(AND(ISBLANK('A5'!AB89),$L$1062&lt;&gt;"Z"),"",'A5'!AB89)</f>
        <v>0</v>
      </c>
      <c r="L1062" s="213" t="str">
        <f>IF(ISBLANK('A5'!AC89),"",'A5'!AC89)</f>
        <v/>
      </c>
      <c r="M1062" s="133" t="str">
        <f t="shared" si="23"/>
        <v>OK</v>
      </c>
      <c r="N1062" s="134"/>
    </row>
    <row r="1063" spans="1:14" x14ac:dyDescent="0.25">
      <c r="A1063" s="210" t="s">
        <v>796</v>
      </c>
      <c r="B1063" s="211" t="s">
        <v>3350</v>
      </c>
      <c r="C1063" s="212" t="s">
        <v>170</v>
      </c>
      <c r="D1063" s="215" t="s">
        <v>3351</v>
      </c>
      <c r="E1063" s="212" t="s">
        <v>860</v>
      </c>
      <c r="F1063" s="212" t="s">
        <v>170</v>
      </c>
      <c r="G1063" s="215" t="s">
        <v>2006</v>
      </c>
      <c r="H1063" s="213">
        <f>IF(OR(AND('A5'!AB36="",'A5'!AC36=""),AND('A5'!AB63="",'A5'!AC63=""),AND('A5'!AC36="X",'A5'!AC63="X"),OR('A5'!AC36="M",'A5'!AC63="M")),"",SUM('A5'!AB36,'A5'!AB63))</f>
        <v>0</v>
      </c>
      <c r="I1063" s="213" t="str">
        <f>IF(AND(AND('A5'!AC36="X",'A5'!AC63="X"),SUM('A5'!AB36,'A5'!AB63)=0,ISNUMBER('A5'!AB90)),"",IF(OR('A5'!AC36="M",'A5'!AC63="M"),"M",IF(AND('A5'!AC36='A5'!AC63,OR('A5'!AC36="X",'A5'!AC36="W",'A5'!AC36="Z")),UPPER('A5'!AC36),"")))</f>
        <v/>
      </c>
      <c r="J1063" s="214" t="s">
        <v>860</v>
      </c>
      <c r="K1063" s="213">
        <f>IF(AND(ISBLANK('A5'!AB90),$L$1063&lt;&gt;"Z"),"",'A5'!AB90)</f>
        <v>0</v>
      </c>
      <c r="L1063" s="213" t="str">
        <f>IF(ISBLANK('A5'!AC90),"",'A5'!AC90)</f>
        <v/>
      </c>
      <c r="M1063" s="133" t="str">
        <f t="shared" si="23"/>
        <v>OK</v>
      </c>
      <c r="N1063" s="134"/>
    </row>
    <row r="1064" spans="1:14" x14ac:dyDescent="0.25">
      <c r="A1064" s="210" t="s">
        <v>796</v>
      </c>
      <c r="B1064" s="211" t="s">
        <v>3352</v>
      </c>
      <c r="C1064" s="212" t="s">
        <v>170</v>
      </c>
      <c r="D1064" s="215" t="s">
        <v>3353</v>
      </c>
      <c r="E1064" s="212" t="s">
        <v>860</v>
      </c>
      <c r="F1064" s="212" t="s">
        <v>170</v>
      </c>
      <c r="G1064" s="215" t="s">
        <v>2009</v>
      </c>
      <c r="H1064" s="213">
        <f>IF(OR(AND('A5'!AB37="",'A5'!AC37=""),AND('A5'!AB64="",'A5'!AC64=""),AND('A5'!AC37="X",'A5'!AC64="X"),OR('A5'!AC37="M",'A5'!AC64="M")),"",SUM('A5'!AB37,'A5'!AB64))</f>
        <v>0</v>
      </c>
      <c r="I1064" s="213" t="str">
        <f>IF(AND(AND('A5'!AC37="X",'A5'!AC64="X"),SUM('A5'!AB37,'A5'!AB64)=0,ISNUMBER('A5'!AB91)),"",IF(OR('A5'!AC37="M",'A5'!AC64="M"),"M",IF(AND('A5'!AC37='A5'!AC64,OR('A5'!AC37="X",'A5'!AC37="W",'A5'!AC37="Z")),UPPER('A5'!AC37),"")))</f>
        <v/>
      </c>
      <c r="J1064" s="214" t="s">
        <v>860</v>
      </c>
      <c r="K1064" s="213">
        <f>IF(AND(ISBLANK('A5'!AB91),$L$1064&lt;&gt;"Z"),"",'A5'!AB91)</f>
        <v>0</v>
      </c>
      <c r="L1064" s="213" t="str">
        <f>IF(ISBLANK('A5'!AC91),"",'A5'!AC91)</f>
        <v/>
      </c>
      <c r="M1064" s="133" t="str">
        <f t="shared" si="23"/>
        <v>OK</v>
      </c>
      <c r="N1064" s="134"/>
    </row>
    <row r="1065" spans="1:14" x14ac:dyDescent="0.25">
      <c r="A1065" s="210" t="s">
        <v>796</v>
      </c>
      <c r="B1065" s="211" t="s">
        <v>3354</v>
      </c>
      <c r="C1065" s="212" t="s">
        <v>170</v>
      </c>
      <c r="D1065" s="215" t="s">
        <v>3355</v>
      </c>
      <c r="E1065" s="212" t="s">
        <v>860</v>
      </c>
      <c r="F1065" s="212" t="s">
        <v>170</v>
      </c>
      <c r="G1065" s="215" t="s">
        <v>986</v>
      </c>
      <c r="H1065" s="213">
        <f>IF(OR(AND('A5'!AB38="",'A5'!AC38=""),AND('A5'!AB65="",'A5'!AC65=""),AND('A5'!AC38="X",'A5'!AC65="X"),OR('A5'!AC38="M",'A5'!AC65="M")),"",SUM('A5'!AB38,'A5'!AB65))</f>
        <v>0</v>
      </c>
      <c r="I1065" s="213" t="str">
        <f>IF(AND(AND('A5'!AC38="X",'A5'!AC65="X"),SUM('A5'!AB38,'A5'!AB65)=0,ISNUMBER('A5'!AB92)),"",IF(OR('A5'!AC38="M",'A5'!AC65="M"),"M",IF(AND('A5'!AC38='A5'!AC65,OR('A5'!AC38="X",'A5'!AC38="W",'A5'!AC38="Z")),UPPER('A5'!AC38),"")))</f>
        <v/>
      </c>
      <c r="J1065" s="214" t="s">
        <v>860</v>
      </c>
      <c r="K1065" s="213">
        <f>IF(AND(ISBLANK('A5'!AB92),$L$1065&lt;&gt;"Z"),"",'A5'!AB92)</f>
        <v>0</v>
      </c>
      <c r="L1065" s="213" t="str">
        <f>IF(ISBLANK('A5'!AC92),"",'A5'!AC92)</f>
        <v/>
      </c>
      <c r="M1065" s="133" t="str">
        <f t="shared" si="23"/>
        <v>OK</v>
      </c>
      <c r="N1065" s="134"/>
    </row>
    <row r="1066" spans="1:14" x14ac:dyDescent="0.25">
      <c r="A1066" s="210" t="s">
        <v>796</v>
      </c>
      <c r="B1066" s="211" t="s">
        <v>3356</v>
      </c>
      <c r="C1066" s="212" t="s">
        <v>170</v>
      </c>
      <c r="D1066" s="215" t="s">
        <v>3357</v>
      </c>
      <c r="E1066" s="212" t="s">
        <v>860</v>
      </c>
      <c r="F1066" s="212" t="s">
        <v>170</v>
      </c>
      <c r="G1066" s="215" t="s">
        <v>985</v>
      </c>
      <c r="H1066" s="213">
        <f>IF(OR(AND('A5'!AB39="",'A5'!AC39=""),AND('A5'!AB66="",'A5'!AC66=""),AND('A5'!AC39="X",'A5'!AC66="X"),OR('A5'!AC39="M",'A5'!AC66="M")),"",SUM('A5'!AB39,'A5'!AB66))</f>
        <v>0</v>
      </c>
      <c r="I1066" s="213" t="str">
        <f>IF(AND(AND('A5'!AC39="X",'A5'!AC66="X"),SUM('A5'!AB39,'A5'!AB66)=0,ISNUMBER('A5'!AB93)),"",IF(OR('A5'!AC39="M",'A5'!AC66="M"),"M",IF(AND('A5'!AC39='A5'!AC66,OR('A5'!AC39="X",'A5'!AC39="W",'A5'!AC39="Z")),UPPER('A5'!AC39),"")))</f>
        <v/>
      </c>
      <c r="J1066" s="214" t="s">
        <v>860</v>
      </c>
      <c r="K1066" s="213">
        <f>IF(AND(ISBLANK('A5'!AB93),$L$1066&lt;&gt;"Z"),"",'A5'!AB93)</f>
        <v>0</v>
      </c>
      <c r="L1066" s="213" t="str">
        <f>IF(ISBLANK('A5'!AC93),"",'A5'!AC93)</f>
        <v/>
      </c>
      <c r="M1066" s="133" t="str">
        <f t="shared" si="23"/>
        <v>OK</v>
      </c>
      <c r="N1066" s="134"/>
    </row>
    <row r="1067" spans="1:14" x14ac:dyDescent="0.25">
      <c r="A1067" s="210" t="s">
        <v>796</v>
      </c>
      <c r="B1067" s="211" t="s">
        <v>3358</v>
      </c>
      <c r="C1067" s="212" t="s">
        <v>170</v>
      </c>
      <c r="D1067" s="215" t="s">
        <v>3359</v>
      </c>
      <c r="E1067" s="212" t="s">
        <v>860</v>
      </c>
      <c r="F1067" s="212" t="s">
        <v>170</v>
      </c>
      <c r="G1067" s="215" t="s">
        <v>943</v>
      </c>
      <c r="H1067" s="213">
        <f>IF(OR(SUMPRODUCT(--('A5'!AE14:'A5'!AE37=""),--('A5'!AF14:'A5'!AF37=""))&gt;0,COUNTIF('A5'!AF14:'A5'!AF37,"M")&gt;0,COUNTIF('A5'!AF14:'A5'!AF37,"X")=24),"",SUM('A5'!AE14:'A5'!AE37))</f>
        <v>0</v>
      </c>
      <c r="I1067" s="213" t="str">
        <f>IF(AND(COUNTIF('A5'!AF14:'A5'!AF37,"X")=24,SUM('A5'!AE14:'A5'!AE37)=0,ISNUMBER('A5'!AE38)),"",IF(COUNTIF('A5'!AF14:'A5'!AF37,"M")&gt;0,"M",IF(AND(COUNTIF('A5'!AF14:'A5'!AF37,'A5'!AF14)=24,OR('A5'!AF14="X",'A5'!AF14="W",'A5'!AF14="Z")),UPPER('A5'!AF14),"")))</f>
        <v/>
      </c>
      <c r="J1067" s="214" t="s">
        <v>860</v>
      </c>
      <c r="K1067" s="213">
        <f>IF(AND(ISBLANK('A5'!AE38),$L$1067&lt;&gt;"Z"),"",'A5'!AE38)</f>
        <v>0</v>
      </c>
      <c r="L1067" s="213" t="str">
        <f>IF(ISBLANK('A5'!AF38),"",'A5'!AF38)</f>
        <v/>
      </c>
      <c r="M1067" s="133" t="str">
        <f t="shared" si="23"/>
        <v>OK</v>
      </c>
      <c r="N1067" s="134"/>
    </row>
    <row r="1068" spans="1:14" x14ac:dyDescent="0.25">
      <c r="A1068" s="210" t="s">
        <v>796</v>
      </c>
      <c r="B1068" s="211" t="s">
        <v>3360</v>
      </c>
      <c r="C1068" s="212" t="s">
        <v>170</v>
      </c>
      <c r="D1068" s="215" t="s">
        <v>3361</v>
      </c>
      <c r="E1068" s="212" t="s">
        <v>860</v>
      </c>
      <c r="F1068" s="212" t="s">
        <v>170</v>
      </c>
      <c r="G1068" s="215" t="s">
        <v>966</v>
      </c>
      <c r="H1068" s="213">
        <f>IF(OR(SUMPRODUCT(--('A5'!AE41:'A5'!AE64=""),--('A5'!AF41:'A5'!AF64=""))&gt;0,COUNTIF('A5'!AF41:'A5'!AF64,"M")&gt;0,COUNTIF('A5'!AF41:'A5'!AF64,"X")=24),"",SUM('A5'!AE41:'A5'!AE64))</f>
        <v>0</v>
      </c>
      <c r="I1068" s="213" t="str">
        <f>IF(AND(COUNTIF('A5'!AF41:'A5'!AF64,"X")=24,SUM('A5'!AE41:'A5'!AE64)=0,ISNUMBER('A5'!AE65)),"",IF(COUNTIF('A5'!AF41:'A5'!AF64,"M")&gt;0,"M",IF(AND(COUNTIF('A5'!AF41:'A5'!AF64,'A5'!AF41)=24,OR('A5'!AF41="X",'A5'!AF41="W",'A5'!AF41="Z")),UPPER('A5'!AF41),"")))</f>
        <v/>
      </c>
      <c r="J1068" s="214" t="s">
        <v>860</v>
      </c>
      <c r="K1068" s="213">
        <f>IF(AND(ISBLANK('A5'!AE65),$L$1068&lt;&gt;"Z"),"",'A5'!AE65)</f>
        <v>0</v>
      </c>
      <c r="L1068" s="213" t="str">
        <f>IF(ISBLANK('A5'!AF65),"",'A5'!AF65)</f>
        <v/>
      </c>
      <c r="M1068" s="133" t="str">
        <f t="shared" si="23"/>
        <v>OK</v>
      </c>
      <c r="N1068" s="134"/>
    </row>
    <row r="1069" spans="1:14" x14ac:dyDescent="0.25">
      <c r="A1069" s="210" t="s">
        <v>796</v>
      </c>
      <c r="B1069" s="211" t="s">
        <v>3362</v>
      </c>
      <c r="C1069" s="212" t="s">
        <v>170</v>
      </c>
      <c r="D1069" s="215" t="s">
        <v>3363</v>
      </c>
      <c r="E1069" s="212" t="s">
        <v>860</v>
      </c>
      <c r="F1069" s="212" t="s">
        <v>170</v>
      </c>
      <c r="G1069" s="215" t="s">
        <v>3179</v>
      </c>
      <c r="H1069" s="213">
        <f>IF(OR(AND('A5'!AE14="",'A5'!AF14=""),AND('A5'!AE41="",'A5'!AF41=""),AND('A5'!AF14="X",'A5'!AF41="X"),OR('A5'!AF14="M",'A5'!AF41="M")),"",SUM('A5'!AE14,'A5'!AE41))</f>
        <v>0</v>
      </c>
      <c r="I1069" s="213" t="str">
        <f>IF(AND(AND('A5'!AF14="X",'A5'!AF41="X"),SUM('A5'!AE14,'A5'!AE41)=0,ISNUMBER('A5'!AE68)),"",IF(OR('A5'!AF14="M",'A5'!AF41="M"),"M",IF(AND('A5'!AF14='A5'!AF41,OR('A5'!AF14="X",'A5'!AF14="W",'A5'!AF14="Z")),UPPER('A5'!AF14),"")))</f>
        <v/>
      </c>
      <c r="J1069" s="214" t="s">
        <v>860</v>
      </c>
      <c r="K1069" s="213">
        <f>IF(AND(ISBLANK('A5'!AE68),$L$1069&lt;&gt;"Z"),"",'A5'!AE68)</f>
        <v>0</v>
      </c>
      <c r="L1069" s="213" t="str">
        <f>IF(ISBLANK('A5'!AF68),"",'A5'!AF68)</f>
        <v/>
      </c>
      <c r="M1069" s="133" t="str">
        <f t="shared" si="23"/>
        <v>OK</v>
      </c>
      <c r="N1069" s="134"/>
    </row>
    <row r="1070" spans="1:14" x14ac:dyDescent="0.25">
      <c r="A1070" s="210" t="s">
        <v>796</v>
      </c>
      <c r="B1070" s="211" t="s">
        <v>3364</v>
      </c>
      <c r="C1070" s="212" t="s">
        <v>170</v>
      </c>
      <c r="D1070" s="215" t="s">
        <v>3365</v>
      </c>
      <c r="E1070" s="212" t="s">
        <v>860</v>
      </c>
      <c r="F1070" s="212" t="s">
        <v>170</v>
      </c>
      <c r="G1070" s="215" t="s">
        <v>3182</v>
      </c>
      <c r="H1070" s="213">
        <f>IF(OR(AND('A5'!AE15="",'A5'!AF15=""),AND('A5'!AE42="",'A5'!AF42=""),AND('A5'!AF15="X",'A5'!AF42="X"),OR('A5'!AF15="M",'A5'!AF42="M")),"",SUM('A5'!AE15,'A5'!AE42))</f>
        <v>0</v>
      </c>
      <c r="I1070" s="213" t="str">
        <f>IF(AND(AND('A5'!AF15="X",'A5'!AF42="X"),SUM('A5'!AE15,'A5'!AE42)=0,ISNUMBER('A5'!AE69)),"",IF(OR('A5'!AF15="M",'A5'!AF42="M"),"M",IF(AND('A5'!AF15='A5'!AF42,OR('A5'!AF15="X",'A5'!AF15="W",'A5'!AF15="Z")),UPPER('A5'!AF15),"")))</f>
        <v/>
      </c>
      <c r="J1070" s="214" t="s">
        <v>860</v>
      </c>
      <c r="K1070" s="213">
        <f>IF(AND(ISBLANK('A5'!AE69),$L$1070&lt;&gt;"Z"),"",'A5'!AE69)</f>
        <v>0</v>
      </c>
      <c r="L1070" s="213" t="str">
        <f>IF(ISBLANK('A5'!AF69),"",'A5'!AF69)</f>
        <v/>
      </c>
      <c r="M1070" s="133" t="str">
        <f t="shared" si="23"/>
        <v>OK</v>
      </c>
      <c r="N1070" s="134"/>
    </row>
    <row r="1071" spans="1:14" x14ac:dyDescent="0.25">
      <c r="A1071" s="210" t="s">
        <v>796</v>
      </c>
      <c r="B1071" s="211" t="s">
        <v>3366</v>
      </c>
      <c r="C1071" s="212" t="s">
        <v>170</v>
      </c>
      <c r="D1071" s="215" t="s">
        <v>3367</v>
      </c>
      <c r="E1071" s="212" t="s">
        <v>860</v>
      </c>
      <c r="F1071" s="212" t="s">
        <v>170</v>
      </c>
      <c r="G1071" s="215" t="s">
        <v>824</v>
      </c>
      <c r="H1071" s="213">
        <f>IF(OR(AND('A5'!AE16="",'A5'!AF16=""),AND('A5'!AE43="",'A5'!AF43=""),AND('A5'!AF16="X",'A5'!AF43="X"),OR('A5'!AF16="M",'A5'!AF43="M")),"",SUM('A5'!AE16,'A5'!AE43))</f>
        <v>0</v>
      </c>
      <c r="I1071" s="213" t="str">
        <f>IF(AND(AND('A5'!AF16="X",'A5'!AF43="X"),SUM('A5'!AE16,'A5'!AE43)=0,ISNUMBER('A5'!AE70)),"",IF(OR('A5'!AF16="M",'A5'!AF43="M"),"M",IF(AND('A5'!AF16='A5'!AF43,OR('A5'!AF16="X",'A5'!AF16="W",'A5'!AF16="Z")),UPPER('A5'!AF16),"")))</f>
        <v/>
      </c>
      <c r="J1071" s="214" t="s">
        <v>860</v>
      </c>
      <c r="K1071" s="213">
        <f>IF(AND(ISBLANK('A5'!AE70),$L$1071&lt;&gt;"Z"),"",'A5'!AE70)</f>
        <v>0</v>
      </c>
      <c r="L1071" s="213" t="str">
        <f>IF(ISBLANK('A5'!AF70),"",'A5'!AF70)</f>
        <v/>
      </c>
      <c r="M1071" s="133" t="str">
        <f t="shared" si="23"/>
        <v>OK</v>
      </c>
      <c r="N1071" s="134"/>
    </row>
    <row r="1072" spans="1:14" x14ac:dyDescent="0.25">
      <c r="A1072" s="210" t="s">
        <v>796</v>
      </c>
      <c r="B1072" s="211" t="s">
        <v>3368</v>
      </c>
      <c r="C1072" s="212" t="s">
        <v>170</v>
      </c>
      <c r="D1072" s="215" t="s">
        <v>3369</v>
      </c>
      <c r="E1072" s="212" t="s">
        <v>860</v>
      </c>
      <c r="F1072" s="212" t="s">
        <v>170</v>
      </c>
      <c r="G1072" s="215" t="s">
        <v>3187</v>
      </c>
      <c r="H1072" s="213">
        <f>IF(OR(AND('A5'!AE17="",'A5'!AF17=""),AND('A5'!AE44="",'A5'!AF44=""),AND('A5'!AF17="X",'A5'!AF44="X"),OR('A5'!AF17="M",'A5'!AF44="M")),"",SUM('A5'!AE17,'A5'!AE44))</f>
        <v>0</v>
      </c>
      <c r="I1072" s="213" t="str">
        <f>IF(AND(AND('A5'!AF17="X",'A5'!AF44="X"),SUM('A5'!AE17,'A5'!AE44)=0,ISNUMBER('A5'!AE71)),"",IF(OR('A5'!AF17="M",'A5'!AF44="M"),"M",IF(AND('A5'!AF17='A5'!AF44,OR('A5'!AF17="X",'A5'!AF17="W",'A5'!AF17="Z")),UPPER('A5'!AF17),"")))</f>
        <v/>
      </c>
      <c r="J1072" s="214" t="s">
        <v>860</v>
      </c>
      <c r="K1072" s="213">
        <f>IF(AND(ISBLANK('A5'!AE71),$L$1072&lt;&gt;"Z"),"",'A5'!AE71)</f>
        <v>0</v>
      </c>
      <c r="L1072" s="213" t="str">
        <f>IF(ISBLANK('A5'!AF71),"",'A5'!AF71)</f>
        <v/>
      </c>
      <c r="M1072" s="133" t="str">
        <f t="shared" si="23"/>
        <v>OK</v>
      </c>
      <c r="N1072" s="134"/>
    </row>
    <row r="1073" spans="1:14" x14ac:dyDescent="0.25">
      <c r="A1073" s="210" t="s">
        <v>796</v>
      </c>
      <c r="B1073" s="211" t="s">
        <v>3370</v>
      </c>
      <c r="C1073" s="212" t="s">
        <v>170</v>
      </c>
      <c r="D1073" s="215" t="s">
        <v>3371</v>
      </c>
      <c r="E1073" s="212" t="s">
        <v>860</v>
      </c>
      <c r="F1073" s="212" t="s">
        <v>170</v>
      </c>
      <c r="G1073" s="215" t="s">
        <v>2037</v>
      </c>
      <c r="H1073" s="213">
        <f>IF(OR(AND('A5'!AE18="",'A5'!AF18=""),AND('A5'!AE45="",'A5'!AF45=""),AND('A5'!AF18="X",'A5'!AF45="X"),OR('A5'!AF18="M",'A5'!AF45="M")),"",SUM('A5'!AE18,'A5'!AE45))</f>
        <v>0</v>
      </c>
      <c r="I1073" s="213" t="str">
        <f>IF(AND(AND('A5'!AF18="X",'A5'!AF45="X"),SUM('A5'!AE18,'A5'!AE45)=0,ISNUMBER('A5'!AE72)),"",IF(OR('A5'!AF18="M",'A5'!AF45="M"),"M",IF(AND('A5'!AF18='A5'!AF45,OR('A5'!AF18="X",'A5'!AF18="W",'A5'!AF18="Z")),UPPER('A5'!AF18),"")))</f>
        <v/>
      </c>
      <c r="J1073" s="214" t="s">
        <v>860</v>
      </c>
      <c r="K1073" s="213">
        <f>IF(AND(ISBLANK('A5'!AE72),$L$1073&lt;&gt;"Z"),"",'A5'!AE72)</f>
        <v>0</v>
      </c>
      <c r="L1073" s="213" t="str">
        <f>IF(ISBLANK('A5'!AF72),"",'A5'!AF72)</f>
        <v/>
      </c>
      <c r="M1073" s="133" t="str">
        <f t="shared" si="23"/>
        <v>OK</v>
      </c>
      <c r="N1073" s="134"/>
    </row>
    <row r="1074" spans="1:14" x14ac:dyDescent="0.25">
      <c r="A1074" s="210" t="s">
        <v>796</v>
      </c>
      <c r="B1074" s="211" t="s">
        <v>3372</v>
      </c>
      <c r="C1074" s="212" t="s">
        <v>170</v>
      </c>
      <c r="D1074" s="215" t="s">
        <v>3373</v>
      </c>
      <c r="E1074" s="212" t="s">
        <v>860</v>
      </c>
      <c r="F1074" s="212" t="s">
        <v>170</v>
      </c>
      <c r="G1074" s="215" t="s">
        <v>2040</v>
      </c>
      <c r="H1074" s="213">
        <f>IF(OR(AND('A5'!AE19="",'A5'!AF19=""),AND('A5'!AE46="",'A5'!AF46=""),AND('A5'!AF19="X",'A5'!AF46="X"),OR('A5'!AF19="M",'A5'!AF46="M")),"",SUM('A5'!AE19,'A5'!AE46))</f>
        <v>0</v>
      </c>
      <c r="I1074" s="213" t="str">
        <f>IF(AND(AND('A5'!AF19="X",'A5'!AF46="X"),SUM('A5'!AE19,'A5'!AE46)=0,ISNUMBER('A5'!AE73)),"",IF(OR('A5'!AF19="M",'A5'!AF46="M"),"M",IF(AND('A5'!AF19='A5'!AF46,OR('A5'!AF19="X",'A5'!AF19="W",'A5'!AF19="Z")),UPPER('A5'!AF19),"")))</f>
        <v/>
      </c>
      <c r="J1074" s="214" t="s">
        <v>860</v>
      </c>
      <c r="K1074" s="213">
        <f>IF(AND(ISBLANK('A5'!AE73),$L$1074&lt;&gt;"Z"),"",'A5'!AE73)</f>
        <v>0</v>
      </c>
      <c r="L1074" s="213" t="str">
        <f>IF(ISBLANK('A5'!AF73),"",'A5'!AF73)</f>
        <v/>
      </c>
      <c r="M1074" s="133" t="str">
        <f t="shared" si="23"/>
        <v>OK</v>
      </c>
      <c r="N1074" s="134"/>
    </row>
    <row r="1075" spans="1:14" x14ac:dyDescent="0.25">
      <c r="A1075" s="210" t="s">
        <v>796</v>
      </c>
      <c r="B1075" s="211" t="s">
        <v>3374</v>
      </c>
      <c r="C1075" s="212" t="s">
        <v>170</v>
      </c>
      <c r="D1075" s="215" t="s">
        <v>3375</v>
      </c>
      <c r="E1075" s="212" t="s">
        <v>860</v>
      </c>
      <c r="F1075" s="212" t="s">
        <v>170</v>
      </c>
      <c r="G1075" s="215" t="s">
        <v>1062</v>
      </c>
      <c r="H1075" s="213">
        <f>IF(OR(AND('A5'!AE20="",'A5'!AF20=""),AND('A5'!AE47="",'A5'!AF47=""),AND('A5'!AF20="X",'A5'!AF47="X"),OR('A5'!AF20="M",'A5'!AF47="M")),"",SUM('A5'!AE20,'A5'!AE47))</f>
        <v>0</v>
      </c>
      <c r="I1075" s="213" t="str">
        <f>IF(AND(AND('A5'!AF20="X",'A5'!AF47="X"),SUM('A5'!AE20,'A5'!AE47)=0,ISNUMBER('A5'!AE74)),"",IF(OR('A5'!AF20="M",'A5'!AF47="M"),"M",IF(AND('A5'!AF20='A5'!AF47,OR('A5'!AF20="X",'A5'!AF20="W",'A5'!AF20="Z")),UPPER('A5'!AF20),"")))</f>
        <v/>
      </c>
      <c r="J1075" s="214" t="s">
        <v>860</v>
      </c>
      <c r="K1075" s="213">
        <f>IF(AND(ISBLANK('A5'!AE74),$L$1075&lt;&gt;"Z"),"",'A5'!AE74)</f>
        <v>0</v>
      </c>
      <c r="L1075" s="213" t="str">
        <f>IF(ISBLANK('A5'!AF74),"",'A5'!AF74)</f>
        <v/>
      </c>
      <c r="M1075" s="133" t="str">
        <f t="shared" si="23"/>
        <v>OK</v>
      </c>
      <c r="N1075" s="134"/>
    </row>
    <row r="1076" spans="1:14" x14ac:dyDescent="0.25">
      <c r="A1076" s="210" t="s">
        <v>796</v>
      </c>
      <c r="B1076" s="211" t="s">
        <v>3376</v>
      </c>
      <c r="C1076" s="212" t="s">
        <v>170</v>
      </c>
      <c r="D1076" s="215" t="s">
        <v>3377</v>
      </c>
      <c r="E1076" s="212" t="s">
        <v>860</v>
      </c>
      <c r="F1076" s="212" t="s">
        <v>170</v>
      </c>
      <c r="G1076" s="215" t="s">
        <v>1061</v>
      </c>
      <c r="H1076" s="213">
        <f>IF(OR(AND('A5'!AE21="",'A5'!AF21=""),AND('A5'!AE48="",'A5'!AF48=""),AND('A5'!AF21="X",'A5'!AF48="X"),OR('A5'!AF21="M",'A5'!AF48="M")),"",SUM('A5'!AE21,'A5'!AE48))</f>
        <v>0</v>
      </c>
      <c r="I1076" s="213" t="str">
        <f>IF(AND(AND('A5'!AF21="X",'A5'!AF48="X"),SUM('A5'!AE21,'A5'!AE48)=0,ISNUMBER('A5'!AE75)),"",IF(OR('A5'!AF21="M",'A5'!AF48="M"),"M",IF(AND('A5'!AF21='A5'!AF48,OR('A5'!AF21="X",'A5'!AF21="W",'A5'!AF21="Z")),UPPER('A5'!AF21),"")))</f>
        <v/>
      </c>
      <c r="J1076" s="214" t="s">
        <v>860</v>
      </c>
      <c r="K1076" s="213">
        <f>IF(AND(ISBLANK('A5'!AE75),$L$1076&lt;&gt;"Z"),"",'A5'!AE75)</f>
        <v>0</v>
      </c>
      <c r="L1076" s="213" t="str">
        <f>IF(ISBLANK('A5'!AF75),"",'A5'!AF75)</f>
        <v/>
      </c>
      <c r="M1076" s="133" t="str">
        <f t="shared" si="23"/>
        <v>OK</v>
      </c>
      <c r="N1076" s="134"/>
    </row>
    <row r="1077" spans="1:14" x14ac:dyDescent="0.25">
      <c r="A1077" s="210" t="s">
        <v>796</v>
      </c>
      <c r="B1077" s="211" t="s">
        <v>3378</v>
      </c>
      <c r="C1077" s="212" t="s">
        <v>170</v>
      </c>
      <c r="D1077" s="215" t="s">
        <v>3379</v>
      </c>
      <c r="E1077" s="212" t="s">
        <v>860</v>
      </c>
      <c r="F1077" s="212" t="s">
        <v>170</v>
      </c>
      <c r="G1077" s="215" t="s">
        <v>2047</v>
      </c>
      <c r="H1077" s="213">
        <f>IF(OR(AND('A5'!AE22="",'A5'!AF22=""),AND('A5'!AE49="",'A5'!AF49=""),AND('A5'!AF22="X",'A5'!AF49="X"),OR('A5'!AF22="M",'A5'!AF49="M")),"",SUM('A5'!AE22,'A5'!AE49))</f>
        <v>0</v>
      </c>
      <c r="I1077" s="213" t="str">
        <f>IF(AND(AND('A5'!AF22="X",'A5'!AF49="X"),SUM('A5'!AE22,'A5'!AE49)=0,ISNUMBER('A5'!AE76)),"",IF(OR('A5'!AF22="M",'A5'!AF49="M"),"M",IF(AND('A5'!AF22='A5'!AF49,OR('A5'!AF22="X",'A5'!AF22="W",'A5'!AF22="Z")),UPPER('A5'!AF22),"")))</f>
        <v/>
      </c>
      <c r="J1077" s="214" t="s">
        <v>860</v>
      </c>
      <c r="K1077" s="213">
        <f>IF(AND(ISBLANK('A5'!AE76),$L$1077&lt;&gt;"Z"),"",'A5'!AE76)</f>
        <v>0</v>
      </c>
      <c r="L1077" s="213" t="str">
        <f>IF(ISBLANK('A5'!AF76),"",'A5'!AF76)</f>
        <v/>
      </c>
      <c r="M1077" s="133" t="str">
        <f t="shared" si="23"/>
        <v>OK</v>
      </c>
      <c r="N1077" s="134"/>
    </row>
    <row r="1078" spans="1:14" x14ac:dyDescent="0.25">
      <c r="A1078" s="210" t="s">
        <v>796</v>
      </c>
      <c r="B1078" s="211" t="s">
        <v>3380</v>
      </c>
      <c r="C1078" s="212" t="s">
        <v>170</v>
      </c>
      <c r="D1078" s="215" t="s">
        <v>3381</v>
      </c>
      <c r="E1078" s="212" t="s">
        <v>860</v>
      </c>
      <c r="F1078" s="212" t="s">
        <v>170</v>
      </c>
      <c r="G1078" s="215" t="s">
        <v>2050</v>
      </c>
      <c r="H1078" s="213">
        <f>IF(OR(AND('A5'!AE23="",'A5'!AF23=""),AND('A5'!AE50="",'A5'!AF50=""),AND('A5'!AF23="X",'A5'!AF50="X"),OR('A5'!AF23="M",'A5'!AF50="M")),"",SUM('A5'!AE23,'A5'!AE50))</f>
        <v>0</v>
      </c>
      <c r="I1078" s="213" t="str">
        <f>IF(AND(AND('A5'!AF23="X",'A5'!AF50="X"),SUM('A5'!AE23,'A5'!AE50)=0,ISNUMBER('A5'!AE77)),"",IF(OR('A5'!AF23="M",'A5'!AF50="M"),"M",IF(AND('A5'!AF23='A5'!AF50,OR('A5'!AF23="X",'A5'!AF23="W",'A5'!AF23="Z")),UPPER('A5'!AF23),"")))</f>
        <v/>
      </c>
      <c r="J1078" s="214" t="s">
        <v>860</v>
      </c>
      <c r="K1078" s="213">
        <f>IF(AND(ISBLANK('A5'!AE77),$L$1078&lt;&gt;"Z"),"",'A5'!AE77)</f>
        <v>0</v>
      </c>
      <c r="L1078" s="213" t="str">
        <f>IF(ISBLANK('A5'!AF77),"",'A5'!AF77)</f>
        <v/>
      </c>
      <c r="M1078" s="133" t="str">
        <f t="shared" si="23"/>
        <v>OK</v>
      </c>
      <c r="N1078" s="134"/>
    </row>
    <row r="1079" spans="1:14" x14ac:dyDescent="0.25">
      <c r="A1079" s="210" t="s">
        <v>796</v>
      </c>
      <c r="B1079" s="211" t="s">
        <v>3382</v>
      </c>
      <c r="C1079" s="212" t="s">
        <v>170</v>
      </c>
      <c r="D1079" s="215" t="s">
        <v>3383</v>
      </c>
      <c r="E1079" s="212" t="s">
        <v>860</v>
      </c>
      <c r="F1079" s="212" t="s">
        <v>170</v>
      </c>
      <c r="G1079" s="215" t="s">
        <v>2053</v>
      </c>
      <c r="H1079" s="213">
        <f>IF(OR(AND('A5'!AE24="",'A5'!AF24=""),AND('A5'!AE51="",'A5'!AF51=""),AND('A5'!AF24="X",'A5'!AF51="X"),OR('A5'!AF24="M",'A5'!AF51="M")),"",SUM('A5'!AE24,'A5'!AE51))</f>
        <v>0</v>
      </c>
      <c r="I1079" s="213" t="str">
        <f>IF(AND(AND('A5'!AF24="X",'A5'!AF51="X"),SUM('A5'!AE24,'A5'!AE51)=0,ISNUMBER('A5'!AE78)),"",IF(OR('A5'!AF24="M",'A5'!AF51="M"),"M",IF(AND('A5'!AF24='A5'!AF51,OR('A5'!AF24="X",'A5'!AF24="W",'A5'!AF24="Z")),UPPER('A5'!AF24),"")))</f>
        <v/>
      </c>
      <c r="J1079" s="214" t="s">
        <v>860</v>
      </c>
      <c r="K1079" s="213">
        <f>IF(AND(ISBLANK('A5'!AE78),$L$1079&lt;&gt;"Z"),"",'A5'!AE78)</f>
        <v>0</v>
      </c>
      <c r="L1079" s="213" t="str">
        <f>IF(ISBLANK('A5'!AF78),"",'A5'!AF78)</f>
        <v/>
      </c>
      <c r="M1079" s="133" t="str">
        <f t="shared" si="23"/>
        <v>OK</v>
      </c>
      <c r="N1079" s="134"/>
    </row>
    <row r="1080" spans="1:14" x14ac:dyDescent="0.25">
      <c r="A1080" s="210" t="s">
        <v>796</v>
      </c>
      <c r="B1080" s="211" t="s">
        <v>3384</v>
      </c>
      <c r="C1080" s="212" t="s">
        <v>170</v>
      </c>
      <c r="D1080" s="215" t="s">
        <v>3385</v>
      </c>
      <c r="E1080" s="212" t="s">
        <v>860</v>
      </c>
      <c r="F1080" s="212" t="s">
        <v>170</v>
      </c>
      <c r="G1080" s="215" t="s">
        <v>2056</v>
      </c>
      <c r="H1080" s="213">
        <f>IF(OR(AND('A5'!AE25="",'A5'!AF25=""),AND('A5'!AE52="",'A5'!AF52=""),AND('A5'!AF25="X",'A5'!AF52="X"),OR('A5'!AF25="M",'A5'!AF52="M")),"",SUM('A5'!AE25,'A5'!AE52))</f>
        <v>0</v>
      </c>
      <c r="I1080" s="213" t="str">
        <f>IF(AND(AND('A5'!AF25="X",'A5'!AF52="X"),SUM('A5'!AE25,'A5'!AE52)=0,ISNUMBER('A5'!AE79)),"",IF(OR('A5'!AF25="M",'A5'!AF52="M"),"M",IF(AND('A5'!AF25='A5'!AF52,OR('A5'!AF25="X",'A5'!AF25="W",'A5'!AF25="Z")),UPPER('A5'!AF25),"")))</f>
        <v/>
      </c>
      <c r="J1080" s="214" t="s">
        <v>860</v>
      </c>
      <c r="K1080" s="213">
        <f>IF(AND(ISBLANK('A5'!AE79),$L$1080&lt;&gt;"Z"),"",'A5'!AE79)</f>
        <v>0</v>
      </c>
      <c r="L1080" s="213" t="str">
        <f>IF(ISBLANK('A5'!AF79),"",'A5'!AF79)</f>
        <v/>
      </c>
      <c r="M1080" s="133" t="str">
        <f t="shared" si="23"/>
        <v>OK</v>
      </c>
      <c r="N1080" s="134"/>
    </row>
    <row r="1081" spans="1:14" x14ac:dyDescent="0.25">
      <c r="A1081" s="210" t="s">
        <v>796</v>
      </c>
      <c r="B1081" s="211" t="s">
        <v>3386</v>
      </c>
      <c r="C1081" s="212" t="s">
        <v>170</v>
      </c>
      <c r="D1081" s="215" t="s">
        <v>3387</v>
      </c>
      <c r="E1081" s="212" t="s">
        <v>860</v>
      </c>
      <c r="F1081" s="212" t="s">
        <v>170</v>
      </c>
      <c r="G1081" s="215" t="s">
        <v>2059</v>
      </c>
      <c r="H1081" s="213">
        <f>IF(OR(AND('A5'!AE26="",'A5'!AF26=""),AND('A5'!AE53="",'A5'!AF53=""),AND('A5'!AF26="X",'A5'!AF53="X"),OR('A5'!AF26="M",'A5'!AF53="M")),"",SUM('A5'!AE26,'A5'!AE53))</f>
        <v>0</v>
      </c>
      <c r="I1081" s="213" t="str">
        <f>IF(AND(AND('A5'!AF26="X",'A5'!AF53="X"),SUM('A5'!AE26,'A5'!AE53)=0,ISNUMBER('A5'!AE80)),"",IF(OR('A5'!AF26="M",'A5'!AF53="M"),"M",IF(AND('A5'!AF26='A5'!AF53,OR('A5'!AF26="X",'A5'!AF26="W",'A5'!AF26="Z")),UPPER('A5'!AF26),"")))</f>
        <v/>
      </c>
      <c r="J1081" s="214" t="s">
        <v>860</v>
      </c>
      <c r="K1081" s="213">
        <f>IF(AND(ISBLANK('A5'!AE80),$L$1081&lt;&gt;"Z"),"",'A5'!AE80)</f>
        <v>0</v>
      </c>
      <c r="L1081" s="213" t="str">
        <f>IF(ISBLANK('A5'!AF80),"",'A5'!AF80)</f>
        <v/>
      </c>
      <c r="M1081" s="133" t="str">
        <f t="shared" si="23"/>
        <v>OK</v>
      </c>
      <c r="N1081" s="134"/>
    </row>
    <row r="1082" spans="1:14" x14ac:dyDescent="0.25">
      <c r="A1082" s="210" t="s">
        <v>796</v>
      </c>
      <c r="B1082" s="211" t="s">
        <v>3388</v>
      </c>
      <c r="C1082" s="212" t="s">
        <v>170</v>
      </c>
      <c r="D1082" s="215" t="s">
        <v>3389</v>
      </c>
      <c r="E1082" s="212" t="s">
        <v>860</v>
      </c>
      <c r="F1082" s="212" t="s">
        <v>170</v>
      </c>
      <c r="G1082" s="215" t="s">
        <v>2062</v>
      </c>
      <c r="H1082" s="213">
        <f>IF(OR(AND('A5'!AE27="",'A5'!AF27=""),AND('A5'!AE54="",'A5'!AF54=""),AND('A5'!AF27="X",'A5'!AF54="X"),OR('A5'!AF27="M",'A5'!AF54="M")),"",SUM('A5'!AE27,'A5'!AE54))</f>
        <v>0</v>
      </c>
      <c r="I1082" s="213" t="str">
        <f>IF(AND(AND('A5'!AF27="X",'A5'!AF54="X"),SUM('A5'!AE27,'A5'!AE54)=0,ISNUMBER('A5'!AE81)),"",IF(OR('A5'!AF27="M",'A5'!AF54="M"),"M",IF(AND('A5'!AF27='A5'!AF54,OR('A5'!AF27="X",'A5'!AF27="W",'A5'!AF27="Z")),UPPER('A5'!AF27),"")))</f>
        <v/>
      </c>
      <c r="J1082" s="214" t="s">
        <v>860</v>
      </c>
      <c r="K1082" s="213">
        <f>IF(AND(ISBLANK('A5'!AE81),$L$1082&lt;&gt;"Z"),"",'A5'!AE81)</f>
        <v>0</v>
      </c>
      <c r="L1082" s="213" t="str">
        <f>IF(ISBLANK('A5'!AF81),"",'A5'!AF81)</f>
        <v/>
      </c>
      <c r="M1082" s="133" t="str">
        <f t="shared" si="23"/>
        <v>OK</v>
      </c>
      <c r="N1082" s="134"/>
    </row>
    <row r="1083" spans="1:14" x14ac:dyDescent="0.25">
      <c r="A1083" s="210" t="s">
        <v>796</v>
      </c>
      <c r="B1083" s="211" t="s">
        <v>3390</v>
      </c>
      <c r="C1083" s="212" t="s">
        <v>170</v>
      </c>
      <c r="D1083" s="215" t="s">
        <v>3391</v>
      </c>
      <c r="E1083" s="212" t="s">
        <v>860</v>
      </c>
      <c r="F1083" s="212" t="s">
        <v>170</v>
      </c>
      <c r="G1083" s="215" t="s">
        <v>2065</v>
      </c>
      <c r="H1083" s="213">
        <f>IF(OR(AND('A5'!AE28="",'A5'!AF28=""),AND('A5'!AE55="",'A5'!AF55=""),AND('A5'!AF28="X",'A5'!AF55="X"),OR('A5'!AF28="M",'A5'!AF55="M")),"",SUM('A5'!AE28,'A5'!AE55))</f>
        <v>0</v>
      </c>
      <c r="I1083" s="213" t="str">
        <f>IF(AND(AND('A5'!AF28="X",'A5'!AF55="X"),SUM('A5'!AE28,'A5'!AE55)=0,ISNUMBER('A5'!AE82)),"",IF(OR('A5'!AF28="M",'A5'!AF55="M"),"M",IF(AND('A5'!AF28='A5'!AF55,OR('A5'!AF28="X",'A5'!AF28="W",'A5'!AF28="Z")),UPPER('A5'!AF28),"")))</f>
        <v/>
      </c>
      <c r="J1083" s="214" t="s">
        <v>860</v>
      </c>
      <c r="K1083" s="213">
        <f>IF(AND(ISBLANK('A5'!AE82),$L$1083&lt;&gt;"Z"),"",'A5'!AE82)</f>
        <v>0</v>
      </c>
      <c r="L1083" s="213" t="str">
        <f>IF(ISBLANK('A5'!AF82),"",'A5'!AF82)</f>
        <v/>
      </c>
      <c r="M1083" s="133" t="str">
        <f t="shared" si="23"/>
        <v>OK</v>
      </c>
      <c r="N1083" s="134"/>
    </row>
    <row r="1084" spans="1:14" x14ac:dyDescent="0.25">
      <c r="A1084" s="210" t="s">
        <v>796</v>
      </c>
      <c r="B1084" s="211" t="s">
        <v>3392</v>
      </c>
      <c r="C1084" s="212" t="s">
        <v>170</v>
      </c>
      <c r="D1084" s="215" t="s">
        <v>3393</v>
      </c>
      <c r="E1084" s="212" t="s">
        <v>860</v>
      </c>
      <c r="F1084" s="212" t="s">
        <v>170</v>
      </c>
      <c r="G1084" s="215" t="s">
        <v>2068</v>
      </c>
      <c r="H1084" s="213">
        <f>IF(OR(AND('A5'!AE29="",'A5'!AF29=""),AND('A5'!AE56="",'A5'!AF56=""),AND('A5'!AF29="X",'A5'!AF56="X"),OR('A5'!AF29="M",'A5'!AF56="M")),"",SUM('A5'!AE29,'A5'!AE56))</f>
        <v>0</v>
      </c>
      <c r="I1084" s="213" t="str">
        <f>IF(AND(AND('A5'!AF29="X",'A5'!AF56="X"),SUM('A5'!AE29,'A5'!AE56)=0,ISNUMBER('A5'!AE83)),"",IF(OR('A5'!AF29="M",'A5'!AF56="M"),"M",IF(AND('A5'!AF29='A5'!AF56,OR('A5'!AF29="X",'A5'!AF29="W",'A5'!AF29="Z")),UPPER('A5'!AF29),"")))</f>
        <v/>
      </c>
      <c r="J1084" s="214" t="s">
        <v>860</v>
      </c>
      <c r="K1084" s="213">
        <f>IF(AND(ISBLANK('A5'!AE83),$L$1084&lt;&gt;"Z"),"",'A5'!AE83)</f>
        <v>0</v>
      </c>
      <c r="L1084" s="213" t="str">
        <f>IF(ISBLANK('A5'!AF83),"",'A5'!AF83)</f>
        <v/>
      </c>
      <c r="M1084" s="133" t="str">
        <f t="shared" si="23"/>
        <v>OK</v>
      </c>
      <c r="N1084" s="134"/>
    </row>
    <row r="1085" spans="1:14" x14ac:dyDescent="0.25">
      <c r="A1085" s="210" t="s">
        <v>796</v>
      </c>
      <c r="B1085" s="211" t="s">
        <v>3394</v>
      </c>
      <c r="C1085" s="212" t="s">
        <v>170</v>
      </c>
      <c r="D1085" s="215" t="s">
        <v>3395</v>
      </c>
      <c r="E1085" s="212" t="s">
        <v>860</v>
      </c>
      <c r="F1085" s="212" t="s">
        <v>170</v>
      </c>
      <c r="G1085" s="215" t="s">
        <v>2071</v>
      </c>
      <c r="H1085" s="213">
        <f>IF(OR(AND('A5'!AE30="",'A5'!AF30=""),AND('A5'!AE57="",'A5'!AF57=""),AND('A5'!AF30="X",'A5'!AF57="X"),OR('A5'!AF30="M",'A5'!AF57="M")),"",SUM('A5'!AE30,'A5'!AE57))</f>
        <v>0</v>
      </c>
      <c r="I1085" s="213" t="str">
        <f>IF(AND(AND('A5'!AF30="X",'A5'!AF57="X"),SUM('A5'!AE30,'A5'!AE57)=0,ISNUMBER('A5'!AE84)),"",IF(OR('A5'!AF30="M",'A5'!AF57="M"),"M",IF(AND('A5'!AF30='A5'!AF57,OR('A5'!AF30="X",'A5'!AF30="W",'A5'!AF30="Z")),UPPER('A5'!AF30),"")))</f>
        <v/>
      </c>
      <c r="J1085" s="214" t="s">
        <v>860</v>
      </c>
      <c r="K1085" s="213">
        <f>IF(AND(ISBLANK('A5'!AE84),$L$1085&lt;&gt;"Z"),"",'A5'!AE84)</f>
        <v>0</v>
      </c>
      <c r="L1085" s="213" t="str">
        <f>IF(ISBLANK('A5'!AF84),"",'A5'!AF84)</f>
        <v/>
      </c>
      <c r="M1085" s="133" t="str">
        <f t="shared" si="23"/>
        <v>OK</v>
      </c>
      <c r="N1085" s="134"/>
    </row>
    <row r="1086" spans="1:14" x14ac:dyDescent="0.25">
      <c r="A1086" s="210" t="s">
        <v>796</v>
      </c>
      <c r="B1086" s="211" t="s">
        <v>3396</v>
      </c>
      <c r="C1086" s="212" t="s">
        <v>170</v>
      </c>
      <c r="D1086" s="215" t="s">
        <v>3397</v>
      </c>
      <c r="E1086" s="212" t="s">
        <v>860</v>
      </c>
      <c r="F1086" s="212" t="s">
        <v>170</v>
      </c>
      <c r="G1086" s="215" t="s">
        <v>2074</v>
      </c>
      <c r="H1086" s="213">
        <f>IF(OR(AND('A5'!AE31="",'A5'!AF31=""),AND('A5'!AE58="",'A5'!AF58=""),AND('A5'!AF31="X",'A5'!AF58="X"),OR('A5'!AF31="M",'A5'!AF58="M")),"",SUM('A5'!AE31,'A5'!AE58))</f>
        <v>0</v>
      </c>
      <c r="I1086" s="213" t="str">
        <f>IF(AND(AND('A5'!AF31="X",'A5'!AF58="X"),SUM('A5'!AE31,'A5'!AE58)=0,ISNUMBER('A5'!AE85)),"",IF(OR('A5'!AF31="M",'A5'!AF58="M"),"M",IF(AND('A5'!AF31='A5'!AF58,OR('A5'!AF31="X",'A5'!AF31="W",'A5'!AF31="Z")),UPPER('A5'!AF31),"")))</f>
        <v/>
      </c>
      <c r="J1086" s="214" t="s">
        <v>860</v>
      </c>
      <c r="K1086" s="213">
        <f>IF(AND(ISBLANK('A5'!AE85),$L$1086&lt;&gt;"Z"),"",'A5'!AE85)</f>
        <v>0</v>
      </c>
      <c r="L1086" s="213" t="str">
        <f>IF(ISBLANK('A5'!AF85),"",'A5'!AF85)</f>
        <v/>
      </c>
      <c r="M1086" s="133" t="str">
        <f t="shared" si="23"/>
        <v>OK</v>
      </c>
      <c r="N1086" s="134"/>
    </row>
    <row r="1087" spans="1:14" x14ac:dyDescent="0.25">
      <c r="A1087" s="210" t="s">
        <v>796</v>
      </c>
      <c r="B1087" s="211" t="s">
        <v>3398</v>
      </c>
      <c r="C1087" s="212" t="s">
        <v>170</v>
      </c>
      <c r="D1087" s="215" t="s">
        <v>3399</v>
      </c>
      <c r="E1087" s="212" t="s">
        <v>860</v>
      </c>
      <c r="F1087" s="212" t="s">
        <v>170</v>
      </c>
      <c r="G1087" s="215" t="s">
        <v>2077</v>
      </c>
      <c r="H1087" s="213">
        <f>IF(OR(AND('A5'!AE32="",'A5'!AF32=""),AND('A5'!AE59="",'A5'!AF59=""),AND('A5'!AF32="X",'A5'!AF59="X"),OR('A5'!AF32="M",'A5'!AF59="M")),"",SUM('A5'!AE32,'A5'!AE59))</f>
        <v>0</v>
      </c>
      <c r="I1087" s="213" t="str">
        <f>IF(AND(AND('A5'!AF32="X",'A5'!AF59="X"),SUM('A5'!AE32,'A5'!AE59)=0,ISNUMBER('A5'!AE86)),"",IF(OR('A5'!AF32="M",'A5'!AF59="M"),"M",IF(AND('A5'!AF32='A5'!AF59,OR('A5'!AF32="X",'A5'!AF32="W",'A5'!AF32="Z")),UPPER('A5'!AF32),"")))</f>
        <v/>
      </c>
      <c r="J1087" s="214" t="s">
        <v>860</v>
      </c>
      <c r="K1087" s="213">
        <f>IF(AND(ISBLANK('A5'!AE86),$L$1087&lt;&gt;"Z"),"",'A5'!AE86)</f>
        <v>0</v>
      </c>
      <c r="L1087" s="213" t="str">
        <f>IF(ISBLANK('A5'!AF86),"",'A5'!AF86)</f>
        <v/>
      </c>
      <c r="M1087" s="133" t="str">
        <f t="shared" si="23"/>
        <v>OK</v>
      </c>
      <c r="N1087" s="134"/>
    </row>
    <row r="1088" spans="1:14" x14ac:dyDescent="0.25">
      <c r="A1088" s="210" t="s">
        <v>796</v>
      </c>
      <c r="B1088" s="211" t="s">
        <v>3400</v>
      </c>
      <c r="C1088" s="212" t="s">
        <v>170</v>
      </c>
      <c r="D1088" s="215" t="s">
        <v>3401</v>
      </c>
      <c r="E1088" s="212" t="s">
        <v>860</v>
      </c>
      <c r="F1088" s="212" t="s">
        <v>170</v>
      </c>
      <c r="G1088" s="215" t="s">
        <v>2080</v>
      </c>
      <c r="H1088" s="213">
        <f>IF(OR(AND('A5'!AE33="",'A5'!AF33=""),AND('A5'!AE60="",'A5'!AF60=""),AND('A5'!AF33="X",'A5'!AF60="X"),OR('A5'!AF33="M",'A5'!AF60="M")),"",SUM('A5'!AE33,'A5'!AE60))</f>
        <v>0</v>
      </c>
      <c r="I1088" s="213" t="str">
        <f>IF(AND(AND('A5'!AF33="X",'A5'!AF60="X"),SUM('A5'!AE33,'A5'!AE60)=0,ISNUMBER('A5'!AE87)),"",IF(OR('A5'!AF33="M",'A5'!AF60="M"),"M",IF(AND('A5'!AF33='A5'!AF60,OR('A5'!AF33="X",'A5'!AF33="W",'A5'!AF33="Z")),UPPER('A5'!AF33),"")))</f>
        <v/>
      </c>
      <c r="J1088" s="214" t="s">
        <v>860</v>
      </c>
      <c r="K1088" s="213">
        <f>IF(AND(ISBLANK('A5'!AE87),$L$1088&lt;&gt;"Z"),"",'A5'!AE87)</f>
        <v>0</v>
      </c>
      <c r="L1088" s="213" t="str">
        <f>IF(ISBLANK('A5'!AF87),"",'A5'!AF87)</f>
        <v/>
      </c>
      <c r="M1088" s="133" t="str">
        <f t="shared" si="23"/>
        <v>OK</v>
      </c>
      <c r="N1088" s="134"/>
    </row>
    <row r="1089" spans="1:14" x14ac:dyDescent="0.25">
      <c r="A1089" s="210" t="s">
        <v>796</v>
      </c>
      <c r="B1089" s="211" t="s">
        <v>3402</v>
      </c>
      <c r="C1089" s="212" t="s">
        <v>170</v>
      </c>
      <c r="D1089" s="215" t="s">
        <v>3403</v>
      </c>
      <c r="E1089" s="212" t="s">
        <v>860</v>
      </c>
      <c r="F1089" s="212" t="s">
        <v>170</v>
      </c>
      <c r="G1089" s="215" t="s">
        <v>2083</v>
      </c>
      <c r="H1089" s="213">
        <f>IF(OR(AND('A5'!AE34="",'A5'!AF34=""),AND('A5'!AE61="",'A5'!AF61=""),AND('A5'!AF34="X",'A5'!AF61="X"),OR('A5'!AF34="M",'A5'!AF61="M")),"",SUM('A5'!AE34,'A5'!AE61))</f>
        <v>0</v>
      </c>
      <c r="I1089" s="213" t="str">
        <f>IF(AND(AND('A5'!AF34="X",'A5'!AF61="X"),SUM('A5'!AE34,'A5'!AE61)=0,ISNUMBER('A5'!AE88)),"",IF(OR('A5'!AF34="M",'A5'!AF61="M"),"M",IF(AND('A5'!AF34='A5'!AF61,OR('A5'!AF34="X",'A5'!AF34="W",'A5'!AF34="Z")),UPPER('A5'!AF34),"")))</f>
        <v/>
      </c>
      <c r="J1089" s="214" t="s">
        <v>860</v>
      </c>
      <c r="K1089" s="213">
        <f>IF(AND(ISBLANK('A5'!AE88),$L$1089&lt;&gt;"Z"),"",'A5'!AE88)</f>
        <v>0</v>
      </c>
      <c r="L1089" s="213" t="str">
        <f>IF(ISBLANK('A5'!AF88),"",'A5'!AF88)</f>
        <v/>
      </c>
      <c r="M1089" s="133" t="str">
        <f t="shared" si="23"/>
        <v>OK</v>
      </c>
      <c r="N1089" s="134"/>
    </row>
    <row r="1090" spans="1:14" x14ac:dyDescent="0.25">
      <c r="A1090" s="210" t="s">
        <v>796</v>
      </c>
      <c r="B1090" s="211" t="s">
        <v>3404</v>
      </c>
      <c r="C1090" s="212" t="s">
        <v>170</v>
      </c>
      <c r="D1090" s="215" t="s">
        <v>3405</v>
      </c>
      <c r="E1090" s="212" t="s">
        <v>860</v>
      </c>
      <c r="F1090" s="212" t="s">
        <v>170</v>
      </c>
      <c r="G1090" s="215" t="s">
        <v>2086</v>
      </c>
      <c r="H1090" s="213">
        <f>IF(OR(AND('A5'!AE35="",'A5'!AF35=""),AND('A5'!AE62="",'A5'!AF62=""),AND('A5'!AF35="X",'A5'!AF62="X"),OR('A5'!AF35="M",'A5'!AF62="M")),"",SUM('A5'!AE35,'A5'!AE62))</f>
        <v>0</v>
      </c>
      <c r="I1090" s="213" t="str">
        <f>IF(AND(AND('A5'!AF35="X",'A5'!AF62="X"),SUM('A5'!AE35,'A5'!AE62)=0,ISNUMBER('A5'!AE89)),"",IF(OR('A5'!AF35="M",'A5'!AF62="M"),"M",IF(AND('A5'!AF35='A5'!AF62,OR('A5'!AF35="X",'A5'!AF35="W",'A5'!AF35="Z")),UPPER('A5'!AF35),"")))</f>
        <v/>
      </c>
      <c r="J1090" s="214" t="s">
        <v>860</v>
      </c>
      <c r="K1090" s="213">
        <f>IF(AND(ISBLANK('A5'!AE89),$L$1090&lt;&gt;"Z"),"",'A5'!AE89)</f>
        <v>0</v>
      </c>
      <c r="L1090" s="213" t="str">
        <f>IF(ISBLANK('A5'!AF89),"",'A5'!AF89)</f>
        <v/>
      </c>
      <c r="M1090" s="133" t="str">
        <f t="shared" si="23"/>
        <v>OK</v>
      </c>
      <c r="N1090" s="134"/>
    </row>
    <row r="1091" spans="1:14" x14ac:dyDescent="0.25">
      <c r="A1091" s="210" t="s">
        <v>796</v>
      </c>
      <c r="B1091" s="211" t="s">
        <v>3406</v>
      </c>
      <c r="C1091" s="212" t="s">
        <v>170</v>
      </c>
      <c r="D1091" s="215" t="s">
        <v>3407</v>
      </c>
      <c r="E1091" s="212" t="s">
        <v>860</v>
      </c>
      <c r="F1091" s="212" t="s">
        <v>170</v>
      </c>
      <c r="G1091" s="215" t="s">
        <v>2089</v>
      </c>
      <c r="H1091" s="213">
        <f>IF(OR(AND('A5'!AE36="",'A5'!AF36=""),AND('A5'!AE63="",'A5'!AF63=""),AND('A5'!AF36="X",'A5'!AF63="X"),OR('A5'!AF36="M",'A5'!AF63="M")),"",SUM('A5'!AE36,'A5'!AE63))</f>
        <v>0</v>
      </c>
      <c r="I1091" s="213" t="str">
        <f>IF(AND(AND('A5'!AF36="X",'A5'!AF63="X"),SUM('A5'!AE36,'A5'!AE63)=0,ISNUMBER('A5'!AE90)),"",IF(OR('A5'!AF36="M",'A5'!AF63="M"),"M",IF(AND('A5'!AF36='A5'!AF63,OR('A5'!AF36="X",'A5'!AF36="W",'A5'!AF36="Z")),UPPER('A5'!AF36),"")))</f>
        <v/>
      </c>
      <c r="J1091" s="214" t="s">
        <v>860</v>
      </c>
      <c r="K1091" s="213">
        <f>IF(AND(ISBLANK('A5'!AE90),$L$1091&lt;&gt;"Z"),"",'A5'!AE90)</f>
        <v>0</v>
      </c>
      <c r="L1091" s="213" t="str">
        <f>IF(ISBLANK('A5'!AF90),"",'A5'!AF90)</f>
        <v/>
      </c>
      <c r="M1091" s="133" t="str">
        <f t="shared" si="23"/>
        <v>OK</v>
      </c>
      <c r="N1091" s="134"/>
    </row>
    <row r="1092" spans="1:14" x14ac:dyDescent="0.25">
      <c r="A1092" s="210" t="s">
        <v>796</v>
      </c>
      <c r="B1092" s="211" t="s">
        <v>3408</v>
      </c>
      <c r="C1092" s="212" t="s">
        <v>170</v>
      </c>
      <c r="D1092" s="215" t="s">
        <v>3409</v>
      </c>
      <c r="E1092" s="212" t="s">
        <v>860</v>
      </c>
      <c r="F1092" s="212" t="s">
        <v>170</v>
      </c>
      <c r="G1092" s="215" t="s">
        <v>2092</v>
      </c>
      <c r="H1092" s="213">
        <f>IF(OR(AND('A5'!AE37="",'A5'!AF37=""),AND('A5'!AE64="",'A5'!AF64=""),AND('A5'!AF37="X",'A5'!AF64="X"),OR('A5'!AF37="M",'A5'!AF64="M")),"",SUM('A5'!AE37,'A5'!AE64))</f>
        <v>0</v>
      </c>
      <c r="I1092" s="213" t="str">
        <f>IF(AND(AND('A5'!AF37="X",'A5'!AF64="X"),SUM('A5'!AE37,'A5'!AE64)=0,ISNUMBER('A5'!AE91)),"",IF(OR('A5'!AF37="M",'A5'!AF64="M"),"M",IF(AND('A5'!AF37='A5'!AF64,OR('A5'!AF37="X",'A5'!AF37="W",'A5'!AF37="Z")),UPPER('A5'!AF37),"")))</f>
        <v/>
      </c>
      <c r="J1092" s="214" t="s">
        <v>860</v>
      </c>
      <c r="K1092" s="213">
        <f>IF(AND(ISBLANK('A5'!AE91),$L$1092&lt;&gt;"Z"),"",'A5'!AE91)</f>
        <v>0</v>
      </c>
      <c r="L1092" s="213" t="str">
        <f>IF(ISBLANK('A5'!AF91),"",'A5'!AF91)</f>
        <v/>
      </c>
      <c r="M1092" s="133" t="str">
        <f t="shared" si="23"/>
        <v>OK</v>
      </c>
      <c r="N1092" s="134"/>
    </row>
    <row r="1093" spans="1:14" x14ac:dyDescent="0.25">
      <c r="A1093" s="210" t="s">
        <v>796</v>
      </c>
      <c r="B1093" s="211" t="s">
        <v>3410</v>
      </c>
      <c r="C1093" s="212" t="s">
        <v>170</v>
      </c>
      <c r="D1093" s="215" t="s">
        <v>3411</v>
      </c>
      <c r="E1093" s="212" t="s">
        <v>860</v>
      </c>
      <c r="F1093" s="212" t="s">
        <v>170</v>
      </c>
      <c r="G1093" s="215" t="s">
        <v>989</v>
      </c>
      <c r="H1093" s="213">
        <f>IF(OR(AND('A5'!AE38="",'A5'!AF38=""),AND('A5'!AE65="",'A5'!AF65=""),AND('A5'!AF38="X",'A5'!AF65="X"),OR('A5'!AF38="M",'A5'!AF65="M")),"",SUM('A5'!AE38,'A5'!AE65))</f>
        <v>0</v>
      </c>
      <c r="I1093" s="213" t="str">
        <f>IF(AND(AND('A5'!AF38="X",'A5'!AF65="X"),SUM('A5'!AE38,'A5'!AE65)=0,ISNUMBER('A5'!AE92)),"",IF(OR('A5'!AF38="M",'A5'!AF65="M"),"M",IF(AND('A5'!AF38='A5'!AF65,OR('A5'!AF38="X",'A5'!AF38="W",'A5'!AF38="Z")),UPPER('A5'!AF38),"")))</f>
        <v/>
      </c>
      <c r="J1093" s="214" t="s">
        <v>860</v>
      </c>
      <c r="K1093" s="213">
        <f>IF(AND(ISBLANK('A5'!AE92),$L$1093&lt;&gt;"Z"),"",'A5'!AE92)</f>
        <v>0</v>
      </c>
      <c r="L1093" s="213" t="str">
        <f>IF(ISBLANK('A5'!AF92),"",'A5'!AF92)</f>
        <v/>
      </c>
      <c r="M1093" s="133" t="str">
        <f t="shared" si="23"/>
        <v>OK</v>
      </c>
      <c r="N1093" s="134"/>
    </row>
    <row r="1094" spans="1:14" x14ac:dyDescent="0.25">
      <c r="A1094" s="210" t="s">
        <v>796</v>
      </c>
      <c r="B1094" s="211" t="s">
        <v>3412</v>
      </c>
      <c r="C1094" s="212" t="s">
        <v>170</v>
      </c>
      <c r="D1094" s="215" t="s">
        <v>3413</v>
      </c>
      <c r="E1094" s="212" t="s">
        <v>860</v>
      </c>
      <c r="F1094" s="212" t="s">
        <v>170</v>
      </c>
      <c r="G1094" s="215" t="s">
        <v>988</v>
      </c>
      <c r="H1094" s="213">
        <f>IF(OR(AND('A5'!AE39="",'A5'!AF39=""),AND('A5'!AE66="",'A5'!AF66=""),AND('A5'!AF39="X",'A5'!AF66="X"),OR('A5'!AF39="M",'A5'!AF66="M")),"",SUM('A5'!AE39,'A5'!AE66))</f>
        <v>0</v>
      </c>
      <c r="I1094" s="213" t="str">
        <f>IF(AND(AND('A5'!AF39="X",'A5'!AF66="X"),SUM('A5'!AE39,'A5'!AE66)=0,ISNUMBER('A5'!AE93)),"",IF(OR('A5'!AF39="M",'A5'!AF66="M"),"M",IF(AND('A5'!AF39='A5'!AF66,OR('A5'!AF39="X",'A5'!AF39="W",'A5'!AF39="Z")),UPPER('A5'!AF39),"")))</f>
        <v/>
      </c>
      <c r="J1094" s="214" t="s">
        <v>860</v>
      </c>
      <c r="K1094" s="213">
        <f>IF(AND(ISBLANK('A5'!AE93),$L$1094&lt;&gt;"Z"),"",'A5'!AE93)</f>
        <v>0</v>
      </c>
      <c r="L1094" s="213" t="str">
        <f>IF(ISBLANK('A5'!AF93),"",'A5'!AF93)</f>
        <v/>
      </c>
      <c r="M1094" s="133" t="str">
        <f t="shared" si="23"/>
        <v>OK</v>
      </c>
      <c r="N1094" s="134"/>
    </row>
    <row r="1095" spans="1:14" x14ac:dyDescent="0.25">
      <c r="A1095" s="210" t="s">
        <v>796</v>
      </c>
      <c r="B1095" s="211" t="s">
        <v>3414</v>
      </c>
      <c r="C1095" s="212" t="s">
        <v>170</v>
      </c>
      <c r="D1095" s="215" t="s">
        <v>3415</v>
      </c>
      <c r="E1095" s="212" t="s">
        <v>860</v>
      </c>
      <c r="F1095" s="212" t="s">
        <v>170</v>
      </c>
      <c r="G1095" s="215" t="s">
        <v>946</v>
      </c>
      <c r="H1095" s="213">
        <f>IF(OR(SUMPRODUCT(--('A5'!AH14:'A5'!AH37=""),--('A5'!AI14:'A5'!AI37=""))&gt;0,COUNTIF('A5'!AI14:'A5'!AI37,"M")&gt;0,COUNTIF('A5'!AI14:'A5'!AI37,"X")=24),"",SUM('A5'!AH14:'A5'!AH37))</f>
        <v>0</v>
      </c>
      <c r="I1095" s="213" t="str">
        <f>IF(AND(COUNTIF('A5'!AI14:'A5'!AI37,"X")=24,SUM('A5'!AH14:'A5'!AH37)=0,ISNUMBER('A5'!AH38)),"",IF(COUNTIF('A5'!AI14:'A5'!AI37,"M")&gt;0,"M",IF(AND(COUNTIF('A5'!AI14:'A5'!AI37,'A5'!AI14)=24,OR('A5'!AI14="X",'A5'!AI14="W",'A5'!AI14="Z")),UPPER('A5'!AI14),"")))</f>
        <v/>
      </c>
      <c r="J1095" s="214" t="s">
        <v>860</v>
      </c>
      <c r="K1095" s="213">
        <f>IF(AND(ISBLANK('A5'!AH38),$L$1095&lt;&gt;"Z"),"",'A5'!AH38)</f>
        <v>0</v>
      </c>
      <c r="L1095" s="213" t="str">
        <f>IF(ISBLANK('A5'!AI38),"",'A5'!AI38)</f>
        <v/>
      </c>
      <c r="M1095" s="133" t="str">
        <f t="shared" si="23"/>
        <v>OK</v>
      </c>
      <c r="N1095" s="134"/>
    </row>
    <row r="1096" spans="1:14" x14ac:dyDescent="0.25">
      <c r="A1096" s="210" t="s">
        <v>796</v>
      </c>
      <c r="B1096" s="211" t="s">
        <v>3416</v>
      </c>
      <c r="C1096" s="212" t="s">
        <v>170</v>
      </c>
      <c r="D1096" s="215" t="s">
        <v>3417</v>
      </c>
      <c r="E1096" s="212" t="s">
        <v>860</v>
      </c>
      <c r="F1096" s="212" t="s">
        <v>170</v>
      </c>
      <c r="G1096" s="215" t="s">
        <v>969</v>
      </c>
      <c r="H1096" s="213">
        <f>IF(OR(SUMPRODUCT(--('A5'!AH41:'A5'!AH64=""),--('A5'!AI41:'A5'!AI64=""))&gt;0,COUNTIF('A5'!AI41:'A5'!AI64,"M")&gt;0,COUNTIF('A5'!AI41:'A5'!AI64,"X")=24),"",SUM('A5'!AH41:'A5'!AH64))</f>
        <v>0</v>
      </c>
      <c r="I1096" s="213" t="str">
        <f>IF(AND(COUNTIF('A5'!AI41:'A5'!AI64,"X")=24,SUM('A5'!AH41:'A5'!AH64)=0,ISNUMBER('A5'!AH65)),"",IF(COUNTIF('A5'!AI41:'A5'!AI64,"M")&gt;0,"M",IF(AND(COUNTIF('A5'!AI41:'A5'!AI64,'A5'!AI41)=24,OR('A5'!AI41="X",'A5'!AI41="W",'A5'!AI41="Z")),UPPER('A5'!AI41),"")))</f>
        <v/>
      </c>
      <c r="J1096" s="214" t="s">
        <v>860</v>
      </c>
      <c r="K1096" s="213">
        <f>IF(AND(ISBLANK('A5'!AH65),$L$1096&lt;&gt;"Z"),"",'A5'!AH65)</f>
        <v>0</v>
      </c>
      <c r="L1096" s="213" t="str">
        <f>IF(ISBLANK('A5'!AI65),"",'A5'!AI65)</f>
        <v/>
      </c>
      <c r="M1096" s="133" t="str">
        <f t="shared" si="23"/>
        <v>OK</v>
      </c>
      <c r="N1096" s="134"/>
    </row>
    <row r="1097" spans="1:14" x14ac:dyDescent="0.25">
      <c r="A1097" s="210" t="s">
        <v>796</v>
      </c>
      <c r="B1097" s="211" t="s">
        <v>3418</v>
      </c>
      <c r="C1097" s="212" t="s">
        <v>170</v>
      </c>
      <c r="D1097" s="215" t="s">
        <v>3419</v>
      </c>
      <c r="E1097" s="212" t="s">
        <v>860</v>
      </c>
      <c r="F1097" s="212" t="s">
        <v>170</v>
      </c>
      <c r="G1097" s="215" t="s">
        <v>3420</v>
      </c>
      <c r="H1097" s="213">
        <f>IF(OR(AND('A5'!AH14="",'A5'!AI14=""),AND('A5'!AH41="",'A5'!AI41=""),AND('A5'!AI14="X",'A5'!AI41="X"),OR('A5'!AI14="M",'A5'!AI41="M")),"",SUM('A5'!AH14,'A5'!AH41))</f>
        <v>0</v>
      </c>
      <c r="I1097" s="213" t="str">
        <f>IF(AND(AND('A5'!AI14="X",'A5'!AI41="X"),SUM('A5'!AH14,'A5'!AH41)=0,ISNUMBER('A5'!AH68)),"",IF(OR('A5'!AI14="M",'A5'!AI41="M"),"M",IF(AND('A5'!AI14='A5'!AI41,OR('A5'!AI14="X",'A5'!AI14="W",'A5'!AI14="Z")),UPPER('A5'!AI14),"")))</f>
        <v/>
      </c>
      <c r="J1097" s="214" t="s">
        <v>860</v>
      </c>
      <c r="K1097" s="213">
        <f>IF(AND(ISBLANK('A5'!AH68),$L$1097&lt;&gt;"Z"),"",'A5'!AH68)</f>
        <v>0</v>
      </c>
      <c r="L1097" s="213" t="str">
        <f>IF(ISBLANK('A5'!AI68),"",'A5'!AI68)</f>
        <v/>
      </c>
      <c r="M1097" s="133" t="str">
        <f t="shared" si="23"/>
        <v>OK</v>
      </c>
      <c r="N1097" s="134"/>
    </row>
    <row r="1098" spans="1:14" x14ac:dyDescent="0.25">
      <c r="A1098" s="210" t="s">
        <v>796</v>
      </c>
      <c r="B1098" s="211" t="s">
        <v>3421</v>
      </c>
      <c r="C1098" s="212" t="s">
        <v>170</v>
      </c>
      <c r="D1098" s="215" t="s">
        <v>3422</v>
      </c>
      <c r="E1098" s="212" t="s">
        <v>860</v>
      </c>
      <c r="F1098" s="212" t="s">
        <v>170</v>
      </c>
      <c r="G1098" s="215" t="s">
        <v>3423</v>
      </c>
      <c r="H1098" s="213">
        <f>IF(OR(AND('A5'!AH15="",'A5'!AI15=""),AND('A5'!AH42="",'A5'!AI42=""),AND('A5'!AI15="X",'A5'!AI42="X"),OR('A5'!AI15="M",'A5'!AI42="M")),"",SUM('A5'!AH15,'A5'!AH42))</f>
        <v>0</v>
      </c>
      <c r="I1098" s="213" t="str">
        <f>IF(AND(AND('A5'!AI15="X",'A5'!AI42="X"),SUM('A5'!AH15,'A5'!AH42)=0,ISNUMBER('A5'!AH69)),"",IF(OR('A5'!AI15="M",'A5'!AI42="M"),"M",IF(AND('A5'!AI15='A5'!AI42,OR('A5'!AI15="X",'A5'!AI15="W",'A5'!AI15="Z")),UPPER('A5'!AI15),"")))</f>
        <v/>
      </c>
      <c r="J1098" s="214" t="s">
        <v>860</v>
      </c>
      <c r="K1098" s="213">
        <f>IF(AND(ISBLANK('A5'!AH69),$L$1098&lt;&gt;"Z"),"",'A5'!AH69)</f>
        <v>0</v>
      </c>
      <c r="L1098" s="213" t="str">
        <f>IF(ISBLANK('A5'!AI69),"",'A5'!AI69)</f>
        <v/>
      </c>
      <c r="M1098" s="133" t="str">
        <f t="shared" si="23"/>
        <v>OK</v>
      </c>
      <c r="N1098" s="134"/>
    </row>
    <row r="1099" spans="1:14" x14ac:dyDescent="0.25">
      <c r="A1099" s="210" t="s">
        <v>796</v>
      </c>
      <c r="B1099" s="211" t="s">
        <v>3424</v>
      </c>
      <c r="C1099" s="212" t="s">
        <v>170</v>
      </c>
      <c r="D1099" s="215" t="s">
        <v>3425</v>
      </c>
      <c r="E1099" s="212" t="s">
        <v>860</v>
      </c>
      <c r="F1099" s="212" t="s">
        <v>170</v>
      </c>
      <c r="G1099" s="215" t="s">
        <v>828</v>
      </c>
      <c r="H1099" s="213">
        <f>IF(OR(AND('A5'!AH16="",'A5'!AI16=""),AND('A5'!AH43="",'A5'!AI43=""),AND('A5'!AI16="X",'A5'!AI43="X"),OR('A5'!AI16="M",'A5'!AI43="M")),"",SUM('A5'!AH16,'A5'!AH43))</f>
        <v>0</v>
      </c>
      <c r="I1099" s="213" t="str">
        <f>IF(AND(AND('A5'!AI16="X",'A5'!AI43="X"),SUM('A5'!AH16,'A5'!AH43)=0,ISNUMBER('A5'!AH70)),"",IF(OR('A5'!AI16="M",'A5'!AI43="M"),"M",IF(AND('A5'!AI16='A5'!AI43,OR('A5'!AI16="X",'A5'!AI16="W",'A5'!AI16="Z")),UPPER('A5'!AI16),"")))</f>
        <v/>
      </c>
      <c r="J1099" s="214" t="s">
        <v>860</v>
      </c>
      <c r="K1099" s="213">
        <f>IF(AND(ISBLANK('A5'!AH70),$L$1099&lt;&gt;"Z"),"",'A5'!AH70)</f>
        <v>0</v>
      </c>
      <c r="L1099" s="213" t="str">
        <f>IF(ISBLANK('A5'!AI70),"",'A5'!AI70)</f>
        <v/>
      </c>
      <c r="M1099" s="133" t="str">
        <f t="shared" si="23"/>
        <v>OK</v>
      </c>
      <c r="N1099" s="134"/>
    </row>
    <row r="1100" spans="1:14" x14ac:dyDescent="0.25">
      <c r="A1100" s="210" t="s">
        <v>796</v>
      </c>
      <c r="B1100" s="211" t="s">
        <v>3426</v>
      </c>
      <c r="C1100" s="212" t="s">
        <v>170</v>
      </c>
      <c r="D1100" s="215" t="s">
        <v>3427</v>
      </c>
      <c r="E1100" s="212" t="s">
        <v>860</v>
      </c>
      <c r="F1100" s="212" t="s">
        <v>170</v>
      </c>
      <c r="G1100" s="215" t="s">
        <v>3428</v>
      </c>
      <c r="H1100" s="213">
        <f>IF(OR(AND('A5'!AH17="",'A5'!AI17=""),AND('A5'!AH44="",'A5'!AI44=""),AND('A5'!AI17="X",'A5'!AI44="X"),OR('A5'!AI17="M",'A5'!AI44="M")),"",SUM('A5'!AH17,'A5'!AH44))</f>
        <v>0</v>
      </c>
      <c r="I1100" s="213" t="str">
        <f>IF(AND(AND('A5'!AI17="X",'A5'!AI44="X"),SUM('A5'!AH17,'A5'!AH44)=0,ISNUMBER('A5'!AH71)),"",IF(OR('A5'!AI17="M",'A5'!AI44="M"),"M",IF(AND('A5'!AI17='A5'!AI44,OR('A5'!AI17="X",'A5'!AI17="W",'A5'!AI17="Z")),UPPER('A5'!AI17),"")))</f>
        <v/>
      </c>
      <c r="J1100" s="214" t="s">
        <v>860</v>
      </c>
      <c r="K1100" s="213">
        <f>IF(AND(ISBLANK('A5'!AH71),$L$1100&lt;&gt;"Z"),"",'A5'!AH71)</f>
        <v>0</v>
      </c>
      <c r="L1100" s="213" t="str">
        <f>IF(ISBLANK('A5'!AI71),"",'A5'!AI71)</f>
        <v/>
      </c>
      <c r="M1100" s="133" t="str">
        <f t="shared" si="23"/>
        <v>OK</v>
      </c>
      <c r="N1100" s="134"/>
    </row>
    <row r="1101" spans="1:14" x14ac:dyDescent="0.25">
      <c r="A1101" s="210" t="s">
        <v>796</v>
      </c>
      <c r="B1101" s="211" t="s">
        <v>3429</v>
      </c>
      <c r="C1101" s="212" t="s">
        <v>170</v>
      </c>
      <c r="D1101" s="215" t="s">
        <v>3430</v>
      </c>
      <c r="E1101" s="212" t="s">
        <v>860</v>
      </c>
      <c r="F1101" s="212" t="s">
        <v>170</v>
      </c>
      <c r="G1101" s="215" t="s">
        <v>2120</v>
      </c>
      <c r="H1101" s="213">
        <f>IF(OR(AND('A5'!AH18="",'A5'!AI18=""),AND('A5'!AH45="",'A5'!AI45=""),AND('A5'!AI18="X",'A5'!AI45="X"),OR('A5'!AI18="M",'A5'!AI45="M")),"",SUM('A5'!AH18,'A5'!AH45))</f>
        <v>0</v>
      </c>
      <c r="I1101" s="213" t="str">
        <f>IF(AND(AND('A5'!AI18="X",'A5'!AI45="X"),SUM('A5'!AH18,'A5'!AH45)=0,ISNUMBER('A5'!AH72)),"",IF(OR('A5'!AI18="M",'A5'!AI45="M"),"M",IF(AND('A5'!AI18='A5'!AI45,OR('A5'!AI18="X",'A5'!AI18="W",'A5'!AI18="Z")),UPPER('A5'!AI18),"")))</f>
        <v/>
      </c>
      <c r="J1101" s="214" t="s">
        <v>860</v>
      </c>
      <c r="K1101" s="213">
        <f>IF(AND(ISBLANK('A5'!AH72),$L$1101&lt;&gt;"Z"),"",'A5'!AH72)</f>
        <v>0</v>
      </c>
      <c r="L1101" s="213" t="str">
        <f>IF(ISBLANK('A5'!AI72),"",'A5'!AI72)</f>
        <v/>
      </c>
      <c r="M1101" s="133" t="str">
        <f t="shared" si="23"/>
        <v>OK</v>
      </c>
      <c r="N1101" s="134"/>
    </row>
    <row r="1102" spans="1:14" x14ac:dyDescent="0.25">
      <c r="A1102" s="210" t="s">
        <v>796</v>
      </c>
      <c r="B1102" s="211" t="s">
        <v>3431</v>
      </c>
      <c r="C1102" s="212" t="s">
        <v>170</v>
      </c>
      <c r="D1102" s="215" t="s">
        <v>3432</v>
      </c>
      <c r="E1102" s="212" t="s">
        <v>860</v>
      </c>
      <c r="F1102" s="212" t="s">
        <v>170</v>
      </c>
      <c r="G1102" s="215" t="s">
        <v>2123</v>
      </c>
      <c r="H1102" s="213">
        <f>IF(OR(AND('A5'!AH19="",'A5'!AI19=""),AND('A5'!AH46="",'A5'!AI46=""),AND('A5'!AI19="X",'A5'!AI46="X"),OR('A5'!AI19="M",'A5'!AI46="M")),"",SUM('A5'!AH19,'A5'!AH46))</f>
        <v>0</v>
      </c>
      <c r="I1102" s="213" t="str">
        <f>IF(AND(AND('A5'!AI19="X",'A5'!AI46="X"),SUM('A5'!AH19,'A5'!AH46)=0,ISNUMBER('A5'!AH73)),"",IF(OR('A5'!AI19="M",'A5'!AI46="M"),"M",IF(AND('A5'!AI19='A5'!AI46,OR('A5'!AI19="X",'A5'!AI19="W",'A5'!AI19="Z")),UPPER('A5'!AI19),"")))</f>
        <v/>
      </c>
      <c r="J1102" s="214" t="s">
        <v>860</v>
      </c>
      <c r="K1102" s="213">
        <f>IF(AND(ISBLANK('A5'!AH73),$L$1102&lt;&gt;"Z"),"",'A5'!AH73)</f>
        <v>0</v>
      </c>
      <c r="L1102" s="213" t="str">
        <f>IF(ISBLANK('A5'!AI73),"",'A5'!AI73)</f>
        <v/>
      </c>
      <c r="M1102" s="133" t="str">
        <f t="shared" si="23"/>
        <v>OK</v>
      </c>
      <c r="N1102" s="134"/>
    </row>
    <row r="1103" spans="1:14" x14ac:dyDescent="0.25">
      <c r="A1103" s="210" t="s">
        <v>796</v>
      </c>
      <c r="B1103" s="211" t="s">
        <v>3433</v>
      </c>
      <c r="C1103" s="212" t="s">
        <v>170</v>
      </c>
      <c r="D1103" s="215" t="s">
        <v>3434</v>
      </c>
      <c r="E1103" s="212" t="s">
        <v>860</v>
      </c>
      <c r="F1103" s="212" t="s">
        <v>170</v>
      </c>
      <c r="G1103" s="215" t="s">
        <v>1065</v>
      </c>
      <c r="H1103" s="213">
        <f>IF(OR(AND('A5'!AH20="",'A5'!AI20=""),AND('A5'!AH47="",'A5'!AI47=""),AND('A5'!AI20="X",'A5'!AI47="X"),OR('A5'!AI20="M",'A5'!AI47="M")),"",SUM('A5'!AH20,'A5'!AH47))</f>
        <v>0</v>
      </c>
      <c r="I1103" s="213" t="str">
        <f>IF(AND(AND('A5'!AI20="X",'A5'!AI47="X"),SUM('A5'!AH20,'A5'!AH47)=0,ISNUMBER('A5'!AH74)),"",IF(OR('A5'!AI20="M",'A5'!AI47="M"),"M",IF(AND('A5'!AI20='A5'!AI47,OR('A5'!AI20="X",'A5'!AI20="W",'A5'!AI20="Z")),UPPER('A5'!AI20),"")))</f>
        <v/>
      </c>
      <c r="J1103" s="214" t="s">
        <v>860</v>
      </c>
      <c r="K1103" s="213">
        <f>IF(AND(ISBLANK('A5'!AH74),$L$1103&lt;&gt;"Z"),"",'A5'!AH74)</f>
        <v>0</v>
      </c>
      <c r="L1103" s="213" t="str">
        <f>IF(ISBLANK('A5'!AI74),"",'A5'!AI74)</f>
        <v/>
      </c>
      <c r="M1103" s="133" t="str">
        <f t="shared" si="23"/>
        <v>OK</v>
      </c>
      <c r="N1103" s="134"/>
    </row>
    <row r="1104" spans="1:14" x14ac:dyDescent="0.25">
      <c r="A1104" s="210" t="s">
        <v>796</v>
      </c>
      <c r="B1104" s="211" t="s">
        <v>3435</v>
      </c>
      <c r="C1104" s="212" t="s">
        <v>170</v>
      </c>
      <c r="D1104" s="215" t="s">
        <v>3436</v>
      </c>
      <c r="E1104" s="212" t="s">
        <v>860</v>
      </c>
      <c r="F1104" s="212" t="s">
        <v>170</v>
      </c>
      <c r="G1104" s="215" t="s">
        <v>1064</v>
      </c>
      <c r="H1104" s="213">
        <f>IF(OR(AND('A5'!AH21="",'A5'!AI21=""),AND('A5'!AH48="",'A5'!AI48=""),AND('A5'!AI21="X",'A5'!AI48="X"),OR('A5'!AI21="M",'A5'!AI48="M")),"",SUM('A5'!AH21,'A5'!AH48))</f>
        <v>0</v>
      </c>
      <c r="I1104" s="213" t="str">
        <f>IF(AND(AND('A5'!AI21="X",'A5'!AI48="X"),SUM('A5'!AH21,'A5'!AH48)=0,ISNUMBER('A5'!AH75)),"",IF(OR('A5'!AI21="M",'A5'!AI48="M"),"M",IF(AND('A5'!AI21='A5'!AI48,OR('A5'!AI21="X",'A5'!AI21="W",'A5'!AI21="Z")),UPPER('A5'!AI21),"")))</f>
        <v/>
      </c>
      <c r="J1104" s="214" t="s">
        <v>860</v>
      </c>
      <c r="K1104" s="213">
        <f>IF(AND(ISBLANK('A5'!AH75),$L$1104&lt;&gt;"Z"),"",'A5'!AH75)</f>
        <v>0</v>
      </c>
      <c r="L1104" s="213" t="str">
        <f>IF(ISBLANK('A5'!AI75),"",'A5'!AI75)</f>
        <v/>
      </c>
      <c r="M1104" s="133" t="str">
        <f t="shared" si="23"/>
        <v>OK</v>
      </c>
      <c r="N1104" s="134"/>
    </row>
    <row r="1105" spans="1:14" x14ac:dyDescent="0.25">
      <c r="A1105" s="210" t="s">
        <v>796</v>
      </c>
      <c r="B1105" s="211" t="s">
        <v>3437</v>
      </c>
      <c r="C1105" s="212" t="s">
        <v>170</v>
      </c>
      <c r="D1105" s="215" t="s">
        <v>3438</v>
      </c>
      <c r="E1105" s="212" t="s">
        <v>860</v>
      </c>
      <c r="F1105" s="212" t="s">
        <v>170</v>
      </c>
      <c r="G1105" s="215" t="s">
        <v>2130</v>
      </c>
      <c r="H1105" s="213">
        <f>IF(OR(AND('A5'!AH22="",'A5'!AI22=""),AND('A5'!AH49="",'A5'!AI49=""),AND('A5'!AI22="X",'A5'!AI49="X"),OR('A5'!AI22="M",'A5'!AI49="M")),"",SUM('A5'!AH22,'A5'!AH49))</f>
        <v>0</v>
      </c>
      <c r="I1105" s="213" t="str">
        <f>IF(AND(AND('A5'!AI22="X",'A5'!AI49="X"),SUM('A5'!AH22,'A5'!AH49)=0,ISNUMBER('A5'!AH76)),"",IF(OR('A5'!AI22="M",'A5'!AI49="M"),"M",IF(AND('A5'!AI22='A5'!AI49,OR('A5'!AI22="X",'A5'!AI22="W",'A5'!AI22="Z")),UPPER('A5'!AI22),"")))</f>
        <v/>
      </c>
      <c r="J1105" s="214" t="s">
        <v>860</v>
      </c>
      <c r="K1105" s="213">
        <f>IF(AND(ISBLANK('A5'!AH76),$L$1105&lt;&gt;"Z"),"",'A5'!AH76)</f>
        <v>0</v>
      </c>
      <c r="L1105" s="213" t="str">
        <f>IF(ISBLANK('A5'!AI76),"",'A5'!AI76)</f>
        <v/>
      </c>
      <c r="M1105" s="133" t="str">
        <f t="shared" si="23"/>
        <v>OK</v>
      </c>
      <c r="N1105" s="134"/>
    </row>
    <row r="1106" spans="1:14" x14ac:dyDescent="0.25">
      <c r="A1106" s="210" t="s">
        <v>796</v>
      </c>
      <c r="B1106" s="211" t="s">
        <v>3439</v>
      </c>
      <c r="C1106" s="212" t="s">
        <v>170</v>
      </c>
      <c r="D1106" s="215" t="s">
        <v>3440</v>
      </c>
      <c r="E1106" s="212" t="s">
        <v>860</v>
      </c>
      <c r="F1106" s="212" t="s">
        <v>170</v>
      </c>
      <c r="G1106" s="215" t="s">
        <v>2133</v>
      </c>
      <c r="H1106" s="213">
        <f>IF(OR(AND('A5'!AH23="",'A5'!AI23=""),AND('A5'!AH50="",'A5'!AI50=""),AND('A5'!AI23="X",'A5'!AI50="X"),OR('A5'!AI23="M",'A5'!AI50="M")),"",SUM('A5'!AH23,'A5'!AH50))</f>
        <v>0</v>
      </c>
      <c r="I1106" s="213" t="str">
        <f>IF(AND(AND('A5'!AI23="X",'A5'!AI50="X"),SUM('A5'!AH23,'A5'!AH50)=0,ISNUMBER('A5'!AH77)),"",IF(OR('A5'!AI23="M",'A5'!AI50="M"),"M",IF(AND('A5'!AI23='A5'!AI50,OR('A5'!AI23="X",'A5'!AI23="W",'A5'!AI23="Z")),UPPER('A5'!AI23),"")))</f>
        <v/>
      </c>
      <c r="J1106" s="214" t="s">
        <v>860</v>
      </c>
      <c r="K1106" s="213">
        <f>IF(AND(ISBLANK('A5'!AH77),$L$1106&lt;&gt;"Z"),"",'A5'!AH77)</f>
        <v>0</v>
      </c>
      <c r="L1106" s="213" t="str">
        <f>IF(ISBLANK('A5'!AI77),"",'A5'!AI77)</f>
        <v/>
      </c>
      <c r="M1106" s="133" t="str">
        <f t="shared" si="23"/>
        <v>OK</v>
      </c>
      <c r="N1106" s="134"/>
    </row>
    <row r="1107" spans="1:14" x14ac:dyDescent="0.25">
      <c r="A1107" s="210" t="s">
        <v>796</v>
      </c>
      <c r="B1107" s="211" t="s">
        <v>3441</v>
      </c>
      <c r="C1107" s="212" t="s">
        <v>170</v>
      </c>
      <c r="D1107" s="215" t="s">
        <v>3442</v>
      </c>
      <c r="E1107" s="212" t="s">
        <v>860</v>
      </c>
      <c r="F1107" s="212" t="s">
        <v>170</v>
      </c>
      <c r="G1107" s="215" t="s">
        <v>2136</v>
      </c>
      <c r="H1107" s="213">
        <f>IF(OR(AND('A5'!AH24="",'A5'!AI24=""),AND('A5'!AH51="",'A5'!AI51=""),AND('A5'!AI24="X",'A5'!AI51="X"),OR('A5'!AI24="M",'A5'!AI51="M")),"",SUM('A5'!AH24,'A5'!AH51))</f>
        <v>0</v>
      </c>
      <c r="I1107" s="213" t="str">
        <f>IF(AND(AND('A5'!AI24="X",'A5'!AI51="X"),SUM('A5'!AH24,'A5'!AH51)=0,ISNUMBER('A5'!AH78)),"",IF(OR('A5'!AI24="M",'A5'!AI51="M"),"M",IF(AND('A5'!AI24='A5'!AI51,OR('A5'!AI24="X",'A5'!AI24="W",'A5'!AI24="Z")),UPPER('A5'!AI24),"")))</f>
        <v/>
      </c>
      <c r="J1107" s="214" t="s">
        <v>860</v>
      </c>
      <c r="K1107" s="213">
        <f>IF(AND(ISBLANK('A5'!AH78),$L$1107&lt;&gt;"Z"),"",'A5'!AH78)</f>
        <v>0</v>
      </c>
      <c r="L1107" s="213" t="str">
        <f>IF(ISBLANK('A5'!AI78),"",'A5'!AI78)</f>
        <v/>
      </c>
      <c r="M1107" s="133" t="str">
        <f t="shared" si="23"/>
        <v>OK</v>
      </c>
      <c r="N1107" s="134"/>
    </row>
    <row r="1108" spans="1:14" x14ac:dyDescent="0.25">
      <c r="A1108" s="210" t="s">
        <v>796</v>
      </c>
      <c r="B1108" s="211" t="s">
        <v>3443</v>
      </c>
      <c r="C1108" s="212" t="s">
        <v>170</v>
      </c>
      <c r="D1108" s="215" t="s">
        <v>3444</v>
      </c>
      <c r="E1108" s="212" t="s">
        <v>860</v>
      </c>
      <c r="F1108" s="212" t="s">
        <v>170</v>
      </c>
      <c r="G1108" s="215" t="s">
        <v>2139</v>
      </c>
      <c r="H1108" s="213">
        <f>IF(OR(AND('A5'!AH25="",'A5'!AI25=""),AND('A5'!AH52="",'A5'!AI52=""),AND('A5'!AI25="X",'A5'!AI52="X"),OR('A5'!AI25="M",'A5'!AI52="M")),"",SUM('A5'!AH25,'A5'!AH52))</f>
        <v>0</v>
      </c>
      <c r="I1108" s="213" t="str">
        <f>IF(AND(AND('A5'!AI25="X",'A5'!AI52="X"),SUM('A5'!AH25,'A5'!AH52)=0,ISNUMBER('A5'!AH79)),"",IF(OR('A5'!AI25="M",'A5'!AI52="M"),"M",IF(AND('A5'!AI25='A5'!AI52,OR('A5'!AI25="X",'A5'!AI25="W",'A5'!AI25="Z")),UPPER('A5'!AI25),"")))</f>
        <v/>
      </c>
      <c r="J1108" s="214" t="s">
        <v>860</v>
      </c>
      <c r="K1108" s="213">
        <f>IF(AND(ISBLANK('A5'!AH79),$L$1108&lt;&gt;"Z"),"",'A5'!AH79)</f>
        <v>0</v>
      </c>
      <c r="L1108" s="213" t="str">
        <f>IF(ISBLANK('A5'!AI79),"",'A5'!AI79)</f>
        <v/>
      </c>
      <c r="M1108" s="133" t="str">
        <f t="shared" si="23"/>
        <v>OK</v>
      </c>
      <c r="N1108" s="134"/>
    </row>
    <row r="1109" spans="1:14" x14ac:dyDescent="0.25">
      <c r="A1109" s="210" t="s">
        <v>796</v>
      </c>
      <c r="B1109" s="211" t="s">
        <v>3445</v>
      </c>
      <c r="C1109" s="212" t="s">
        <v>170</v>
      </c>
      <c r="D1109" s="215" t="s">
        <v>3446</v>
      </c>
      <c r="E1109" s="212" t="s">
        <v>860</v>
      </c>
      <c r="F1109" s="212" t="s">
        <v>170</v>
      </c>
      <c r="G1109" s="215" t="s">
        <v>2142</v>
      </c>
      <c r="H1109" s="213">
        <f>IF(OR(AND('A5'!AH26="",'A5'!AI26=""),AND('A5'!AH53="",'A5'!AI53=""),AND('A5'!AI26="X",'A5'!AI53="X"),OR('A5'!AI26="M",'A5'!AI53="M")),"",SUM('A5'!AH26,'A5'!AH53))</f>
        <v>0</v>
      </c>
      <c r="I1109" s="213" t="str">
        <f>IF(AND(AND('A5'!AI26="X",'A5'!AI53="X"),SUM('A5'!AH26,'A5'!AH53)=0,ISNUMBER('A5'!AH80)),"",IF(OR('A5'!AI26="M",'A5'!AI53="M"),"M",IF(AND('A5'!AI26='A5'!AI53,OR('A5'!AI26="X",'A5'!AI26="W",'A5'!AI26="Z")),UPPER('A5'!AI26),"")))</f>
        <v/>
      </c>
      <c r="J1109" s="214" t="s">
        <v>860</v>
      </c>
      <c r="K1109" s="213">
        <f>IF(AND(ISBLANK('A5'!AH80),$L$1109&lt;&gt;"Z"),"",'A5'!AH80)</f>
        <v>0</v>
      </c>
      <c r="L1109" s="213" t="str">
        <f>IF(ISBLANK('A5'!AI80),"",'A5'!AI80)</f>
        <v/>
      </c>
      <c r="M1109" s="133" t="str">
        <f t="shared" si="23"/>
        <v>OK</v>
      </c>
      <c r="N1109" s="134"/>
    </row>
    <row r="1110" spans="1:14" x14ac:dyDescent="0.25">
      <c r="A1110" s="210" t="s">
        <v>796</v>
      </c>
      <c r="B1110" s="211" t="s">
        <v>3447</v>
      </c>
      <c r="C1110" s="212" t="s">
        <v>170</v>
      </c>
      <c r="D1110" s="215" t="s">
        <v>3448</v>
      </c>
      <c r="E1110" s="212" t="s">
        <v>860</v>
      </c>
      <c r="F1110" s="212" t="s">
        <v>170</v>
      </c>
      <c r="G1110" s="215" t="s">
        <v>2145</v>
      </c>
      <c r="H1110" s="213">
        <f>IF(OR(AND('A5'!AH27="",'A5'!AI27=""),AND('A5'!AH54="",'A5'!AI54=""),AND('A5'!AI27="X",'A5'!AI54="X"),OR('A5'!AI27="M",'A5'!AI54="M")),"",SUM('A5'!AH27,'A5'!AH54))</f>
        <v>0</v>
      </c>
      <c r="I1110" s="213" t="str">
        <f>IF(AND(AND('A5'!AI27="X",'A5'!AI54="X"),SUM('A5'!AH27,'A5'!AH54)=0,ISNUMBER('A5'!AH81)),"",IF(OR('A5'!AI27="M",'A5'!AI54="M"),"M",IF(AND('A5'!AI27='A5'!AI54,OR('A5'!AI27="X",'A5'!AI27="W",'A5'!AI27="Z")),UPPER('A5'!AI27),"")))</f>
        <v/>
      </c>
      <c r="J1110" s="214" t="s">
        <v>860</v>
      </c>
      <c r="K1110" s="213">
        <f>IF(AND(ISBLANK('A5'!AH81),$L$1110&lt;&gt;"Z"),"",'A5'!AH81)</f>
        <v>0</v>
      </c>
      <c r="L1110" s="213" t="str">
        <f>IF(ISBLANK('A5'!AI81),"",'A5'!AI81)</f>
        <v/>
      </c>
      <c r="M1110" s="133" t="str">
        <f t="shared" si="23"/>
        <v>OK</v>
      </c>
      <c r="N1110" s="134"/>
    </row>
    <row r="1111" spans="1:14" x14ac:dyDescent="0.25">
      <c r="A1111" s="210" t="s">
        <v>796</v>
      </c>
      <c r="B1111" s="211" t="s">
        <v>3449</v>
      </c>
      <c r="C1111" s="212" t="s">
        <v>170</v>
      </c>
      <c r="D1111" s="215" t="s">
        <v>3450</v>
      </c>
      <c r="E1111" s="212" t="s">
        <v>860</v>
      </c>
      <c r="F1111" s="212" t="s">
        <v>170</v>
      </c>
      <c r="G1111" s="215" t="s">
        <v>2148</v>
      </c>
      <c r="H1111" s="213">
        <f>IF(OR(AND('A5'!AH28="",'A5'!AI28=""),AND('A5'!AH55="",'A5'!AI55=""),AND('A5'!AI28="X",'A5'!AI55="X"),OR('A5'!AI28="M",'A5'!AI55="M")),"",SUM('A5'!AH28,'A5'!AH55))</f>
        <v>0</v>
      </c>
      <c r="I1111" s="213" t="str">
        <f>IF(AND(AND('A5'!AI28="X",'A5'!AI55="X"),SUM('A5'!AH28,'A5'!AH55)=0,ISNUMBER('A5'!AH82)),"",IF(OR('A5'!AI28="M",'A5'!AI55="M"),"M",IF(AND('A5'!AI28='A5'!AI55,OR('A5'!AI28="X",'A5'!AI28="W",'A5'!AI28="Z")),UPPER('A5'!AI28),"")))</f>
        <v/>
      </c>
      <c r="J1111" s="214" t="s">
        <v>860</v>
      </c>
      <c r="K1111" s="213">
        <f>IF(AND(ISBLANK('A5'!AH82),$L$1111&lt;&gt;"Z"),"",'A5'!AH82)</f>
        <v>0</v>
      </c>
      <c r="L1111" s="213" t="str">
        <f>IF(ISBLANK('A5'!AI82),"",'A5'!AI82)</f>
        <v/>
      </c>
      <c r="M1111" s="133" t="str">
        <f t="shared" si="23"/>
        <v>OK</v>
      </c>
      <c r="N1111" s="134"/>
    </row>
    <row r="1112" spans="1:14" x14ac:dyDescent="0.25">
      <c r="A1112" s="210" t="s">
        <v>796</v>
      </c>
      <c r="B1112" s="211" t="s">
        <v>3451</v>
      </c>
      <c r="C1112" s="212" t="s">
        <v>170</v>
      </c>
      <c r="D1112" s="215" t="s">
        <v>3452</v>
      </c>
      <c r="E1112" s="212" t="s">
        <v>860</v>
      </c>
      <c r="F1112" s="212" t="s">
        <v>170</v>
      </c>
      <c r="G1112" s="215" t="s">
        <v>2151</v>
      </c>
      <c r="H1112" s="213">
        <f>IF(OR(AND('A5'!AH29="",'A5'!AI29=""),AND('A5'!AH56="",'A5'!AI56=""),AND('A5'!AI29="X",'A5'!AI56="X"),OR('A5'!AI29="M",'A5'!AI56="M")),"",SUM('A5'!AH29,'A5'!AH56))</f>
        <v>0</v>
      </c>
      <c r="I1112" s="213" t="str">
        <f>IF(AND(AND('A5'!AI29="X",'A5'!AI56="X"),SUM('A5'!AH29,'A5'!AH56)=0,ISNUMBER('A5'!AH83)),"",IF(OR('A5'!AI29="M",'A5'!AI56="M"),"M",IF(AND('A5'!AI29='A5'!AI56,OR('A5'!AI29="X",'A5'!AI29="W",'A5'!AI29="Z")),UPPER('A5'!AI29),"")))</f>
        <v/>
      </c>
      <c r="J1112" s="214" t="s">
        <v>860</v>
      </c>
      <c r="K1112" s="213">
        <f>IF(AND(ISBLANK('A5'!AH83),$L$1112&lt;&gt;"Z"),"",'A5'!AH83)</f>
        <v>0</v>
      </c>
      <c r="L1112" s="213" t="str">
        <f>IF(ISBLANK('A5'!AI83),"",'A5'!AI83)</f>
        <v/>
      </c>
      <c r="M1112" s="133" t="str">
        <f t="shared" ref="M1112:M1175" si="24">IF(AND(ISNUMBER(H1112),ISNUMBER(K1112)),IF(OR(ROUND(H1112,0)&lt;&gt;ROUND(K1112,0),I1112&lt;&gt;L1112),"Check","OK"),IF(OR(AND(H1112&lt;&gt;K1112,I1112&lt;&gt;"Z",L1112&lt;&gt;"Z"),I1112&lt;&gt;L1112),"Check","OK"))</f>
        <v>OK</v>
      </c>
      <c r="N1112" s="134"/>
    </row>
    <row r="1113" spans="1:14" x14ac:dyDescent="0.25">
      <c r="A1113" s="210" t="s">
        <v>796</v>
      </c>
      <c r="B1113" s="211" t="s">
        <v>3453</v>
      </c>
      <c r="C1113" s="212" t="s">
        <v>170</v>
      </c>
      <c r="D1113" s="215" t="s">
        <v>3454</v>
      </c>
      <c r="E1113" s="212" t="s">
        <v>860</v>
      </c>
      <c r="F1113" s="212" t="s">
        <v>170</v>
      </c>
      <c r="G1113" s="215" t="s">
        <v>2154</v>
      </c>
      <c r="H1113" s="213">
        <f>IF(OR(AND('A5'!AH30="",'A5'!AI30=""),AND('A5'!AH57="",'A5'!AI57=""),AND('A5'!AI30="X",'A5'!AI57="X"),OR('A5'!AI30="M",'A5'!AI57="M")),"",SUM('A5'!AH30,'A5'!AH57))</f>
        <v>0</v>
      </c>
      <c r="I1113" s="213" t="str">
        <f>IF(AND(AND('A5'!AI30="X",'A5'!AI57="X"),SUM('A5'!AH30,'A5'!AH57)=0,ISNUMBER('A5'!AH84)),"",IF(OR('A5'!AI30="M",'A5'!AI57="M"),"M",IF(AND('A5'!AI30='A5'!AI57,OR('A5'!AI30="X",'A5'!AI30="W",'A5'!AI30="Z")),UPPER('A5'!AI30),"")))</f>
        <v/>
      </c>
      <c r="J1113" s="214" t="s">
        <v>860</v>
      </c>
      <c r="K1113" s="213">
        <f>IF(AND(ISBLANK('A5'!AH84),$L$1113&lt;&gt;"Z"),"",'A5'!AH84)</f>
        <v>0</v>
      </c>
      <c r="L1113" s="213" t="str">
        <f>IF(ISBLANK('A5'!AI84),"",'A5'!AI84)</f>
        <v/>
      </c>
      <c r="M1113" s="133" t="str">
        <f t="shared" si="24"/>
        <v>OK</v>
      </c>
      <c r="N1113" s="134"/>
    </row>
    <row r="1114" spans="1:14" x14ac:dyDescent="0.25">
      <c r="A1114" s="210" t="s">
        <v>796</v>
      </c>
      <c r="B1114" s="211" t="s">
        <v>3455</v>
      </c>
      <c r="C1114" s="212" t="s">
        <v>170</v>
      </c>
      <c r="D1114" s="215" t="s">
        <v>3456</v>
      </c>
      <c r="E1114" s="212" t="s">
        <v>860</v>
      </c>
      <c r="F1114" s="212" t="s">
        <v>170</v>
      </c>
      <c r="G1114" s="215" t="s">
        <v>2157</v>
      </c>
      <c r="H1114" s="213">
        <f>IF(OR(AND('A5'!AH31="",'A5'!AI31=""),AND('A5'!AH58="",'A5'!AI58=""),AND('A5'!AI31="X",'A5'!AI58="X"),OR('A5'!AI31="M",'A5'!AI58="M")),"",SUM('A5'!AH31,'A5'!AH58))</f>
        <v>0</v>
      </c>
      <c r="I1114" s="213" t="str">
        <f>IF(AND(AND('A5'!AI31="X",'A5'!AI58="X"),SUM('A5'!AH31,'A5'!AH58)=0,ISNUMBER('A5'!AH85)),"",IF(OR('A5'!AI31="M",'A5'!AI58="M"),"M",IF(AND('A5'!AI31='A5'!AI58,OR('A5'!AI31="X",'A5'!AI31="W",'A5'!AI31="Z")),UPPER('A5'!AI31),"")))</f>
        <v/>
      </c>
      <c r="J1114" s="214" t="s">
        <v>860</v>
      </c>
      <c r="K1114" s="213">
        <f>IF(AND(ISBLANK('A5'!AH85),$L$1114&lt;&gt;"Z"),"",'A5'!AH85)</f>
        <v>0</v>
      </c>
      <c r="L1114" s="213" t="str">
        <f>IF(ISBLANK('A5'!AI85),"",'A5'!AI85)</f>
        <v/>
      </c>
      <c r="M1114" s="133" t="str">
        <f t="shared" si="24"/>
        <v>OK</v>
      </c>
      <c r="N1114" s="134"/>
    </row>
    <row r="1115" spans="1:14" x14ac:dyDescent="0.25">
      <c r="A1115" s="210" t="s">
        <v>796</v>
      </c>
      <c r="B1115" s="211" t="s">
        <v>3457</v>
      </c>
      <c r="C1115" s="212" t="s">
        <v>170</v>
      </c>
      <c r="D1115" s="215" t="s">
        <v>3458</v>
      </c>
      <c r="E1115" s="212" t="s">
        <v>860</v>
      </c>
      <c r="F1115" s="212" t="s">
        <v>170</v>
      </c>
      <c r="G1115" s="215" t="s">
        <v>2160</v>
      </c>
      <c r="H1115" s="213">
        <f>IF(OR(AND('A5'!AH32="",'A5'!AI32=""),AND('A5'!AH59="",'A5'!AI59=""),AND('A5'!AI32="X",'A5'!AI59="X"),OR('A5'!AI32="M",'A5'!AI59="M")),"",SUM('A5'!AH32,'A5'!AH59))</f>
        <v>0</v>
      </c>
      <c r="I1115" s="213" t="str">
        <f>IF(AND(AND('A5'!AI32="X",'A5'!AI59="X"),SUM('A5'!AH32,'A5'!AH59)=0,ISNUMBER('A5'!AH86)),"",IF(OR('A5'!AI32="M",'A5'!AI59="M"),"M",IF(AND('A5'!AI32='A5'!AI59,OR('A5'!AI32="X",'A5'!AI32="W",'A5'!AI32="Z")),UPPER('A5'!AI32),"")))</f>
        <v/>
      </c>
      <c r="J1115" s="214" t="s">
        <v>860</v>
      </c>
      <c r="K1115" s="213">
        <f>IF(AND(ISBLANK('A5'!AH86),$L$1115&lt;&gt;"Z"),"",'A5'!AH86)</f>
        <v>0</v>
      </c>
      <c r="L1115" s="213" t="str">
        <f>IF(ISBLANK('A5'!AI86),"",'A5'!AI86)</f>
        <v/>
      </c>
      <c r="M1115" s="133" t="str">
        <f t="shared" si="24"/>
        <v>OK</v>
      </c>
      <c r="N1115" s="134"/>
    </row>
    <row r="1116" spans="1:14" x14ac:dyDescent="0.25">
      <c r="A1116" s="210" t="s">
        <v>796</v>
      </c>
      <c r="B1116" s="211" t="s">
        <v>3459</v>
      </c>
      <c r="C1116" s="212" t="s">
        <v>170</v>
      </c>
      <c r="D1116" s="215" t="s">
        <v>3460</v>
      </c>
      <c r="E1116" s="212" t="s">
        <v>860</v>
      </c>
      <c r="F1116" s="212" t="s">
        <v>170</v>
      </c>
      <c r="G1116" s="215" t="s">
        <v>2163</v>
      </c>
      <c r="H1116" s="213">
        <f>IF(OR(AND('A5'!AH33="",'A5'!AI33=""),AND('A5'!AH60="",'A5'!AI60=""),AND('A5'!AI33="X",'A5'!AI60="X"),OR('A5'!AI33="M",'A5'!AI60="M")),"",SUM('A5'!AH33,'A5'!AH60))</f>
        <v>0</v>
      </c>
      <c r="I1116" s="213" t="str">
        <f>IF(AND(AND('A5'!AI33="X",'A5'!AI60="X"),SUM('A5'!AH33,'A5'!AH60)=0,ISNUMBER('A5'!AH87)),"",IF(OR('A5'!AI33="M",'A5'!AI60="M"),"M",IF(AND('A5'!AI33='A5'!AI60,OR('A5'!AI33="X",'A5'!AI33="W",'A5'!AI33="Z")),UPPER('A5'!AI33),"")))</f>
        <v/>
      </c>
      <c r="J1116" s="214" t="s">
        <v>860</v>
      </c>
      <c r="K1116" s="213">
        <f>IF(AND(ISBLANK('A5'!AH87),$L$1116&lt;&gt;"Z"),"",'A5'!AH87)</f>
        <v>0</v>
      </c>
      <c r="L1116" s="213" t="str">
        <f>IF(ISBLANK('A5'!AI87),"",'A5'!AI87)</f>
        <v/>
      </c>
      <c r="M1116" s="133" t="str">
        <f t="shared" si="24"/>
        <v>OK</v>
      </c>
      <c r="N1116" s="134"/>
    </row>
    <row r="1117" spans="1:14" x14ac:dyDescent="0.25">
      <c r="A1117" s="210" t="s">
        <v>796</v>
      </c>
      <c r="B1117" s="211" t="s">
        <v>3461</v>
      </c>
      <c r="C1117" s="212" t="s">
        <v>170</v>
      </c>
      <c r="D1117" s="215" t="s">
        <v>3462</v>
      </c>
      <c r="E1117" s="212" t="s">
        <v>860</v>
      </c>
      <c r="F1117" s="212" t="s">
        <v>170</v>
      </c>
      <c r="G1117" s="215" t="s">
        <v>2166</v>
      </c>
      <c r="H1117" s="213">
        <f>IF(OR(AND('A5'!AH34="",'A5'!AI34=""),AND('A5'!AH61="",'A5'!AI61=""),AND('A5'!AI34="X",'A5'!AI61="X"),OR('A5'!AI34="M",'A5'!AI61="M")),"",SUM('A5'!AH34,'A5'!AH61))</f>
        <v>0</v>
      </c>
      <c r="I1117" s="213" t="str">
        <f>IF(AND(AND('A5'!AI34="X",'A5'!AI61="X"),SUM('A5'!AH34,'A5'!AH61)=0,ISNUMBER('A5'!AH88)),"",IF(OR('A5'!AI34="M",'A5'!AI61="M"),"M",IF(AND('A5'!AI34='A5'!AI61,OR('A5'!AI34="X",'A5'!AI34="W",'A5'!AI34="Z")),UPPER('A5'!AI34),"")))</f>
        <v/>
      </c>
      <c r="J1117" s="214" t="s">
        <v>860</v>
      </c>
      <c r="K1117" s="213">
        <f>IF(AND(ISBLANK('A5'!AH88),$L$1117&lt;&gt;"Z"),"",'A5'!AH88)</f>
        <v>0</v>
      </c>
      <c r="L1117" s="213" t="str">
        <f>IF(ISBLANK('A5'!AI88),"",'A5'!AI88)</f>
        <v/>
      </c>
      <c r="M1117" s="133" t="str">
        <f t="shared" si="24"/>
        <v>OK</v>
      </c>
      <c r="N1117" s="134"/>
    </row>
    <row r="1118" spans="1:14" x14ac:dyDescent="0.25">
      <c r="A1118" s="210" t="s">
        <v>796</v>
      </c>
      <c r="B1118" s="211" t="s">
        <v>3463</v>
      </c>
      <c r="C1118" s="212" t="s">
        <v>170</v>
      </c>
      <c r="D1118" s="215" t="s">
        <v>3464</v>
      </c>
      <c r="E1118" s="212" t="s">
        <v>860</v>
      </c>
      <c r="F1118" s="212" t="s">
        <v>170</v>
      </c>
      <c r="G1118" s="215" t="s">
        <v>2169</v>
      </c>
      <c r="H1118" s="213">
        <f>IF(OR(AND('A5'!AH35="",'A5'!AI35=""),AND('A5'!AH62="",'A5'!AI62=""),AND('A5'!AI35="X",'A5'!AI62="X"),OR('A5'!AI35="M",'A5'!AI62="M")),"",SUM('A5'!AH35,'A5'!AH62))</f>
        <v>0</v>
      </c>
      <c r="I1118" s="213" t="str">
        <f>IF(AND(AND('A5'!AI35="X",'A5'!AI62="X"),SUM('A5'!AH35,'A5'!AH62)=0,ISNUMBER('A5'!AH89)),"",IF(OR('A5'!AI35="M",'A5'!AI62="M"),"M",IF(AND('A5'!AI35='A5'!AI62,OR('A5'!AI35="X",'A5'!AI35="W",'A5'!AI35="Z")),UPPER('A5'!AI35),"")))</f>
        <v/>
      </c>
      <c r="J1118" s="214" t="s">
        <v>860</v>
      </c>
      <c r="K1118" s="213">
        <f>IF(AND(ISBLANK('A5'!AH89),$L$1118&lt;&gt;"Z"),"",'A5'!AH89)</f>
        <v>0</v>
      </c>
      <c r="L1118" s="213" t="str">
        <f>IF(ISBLANK('A5'!AI89),"",'A5'!AI89)</f>
        <v/>
      </c>
      <c r="M1118" s="133" t="str">
        <f t="shared" si="24"/>
        <v>OK</v>
      </c>
      <c r="N1118" s="134"/>
    </row>
    <row r="1119" spans="1:14" x14ac:dyDescent="0.25">
      <c r="A1119" s="210" t="s">
        <v>796</v>
      </c>
      <c r="B1119" s="211" t="s">
        <v>3465</v>
      </c>
      <c r="C1119" s="212" t="s">
        <v>170</v>
      </c>
      <c r="D1119" s="215" t="s">
        <v>3466</v>
      </c>
      <c r="E1119" s="212" t="s">
        <v>860</v>
      </c>
      <c r="F1119" s="212" t="s">
        <v>170</v>
      </c>
      <c r="G1119" s="215" t="s">
        <v>2172</v>
      </c>
      <c r="H1119" s="213">
        <f>IF(OR(AND('A5'!AH36="",'A5'!AI36=""),AND('A5'!AH63="",'A5'!AI63=""),AND('A5'!AI36="X",'A5'!AI63="X"),OR('A5'!AI36="M",'A5'!AI63="M")),"",SUM('A5'!AH36,'A5'!AH63))</f>
        <v>0</v>
      </c>
      <c r="I1119" s="213" t="str">
        <f>IF(AND(AND('A5'!AI36="X",'A5'!AI63="X"),SUM('A5'!AH36,'A5'!AH63)=0,ISNUMBER('A5'!AH90)),"",IF(OR('A5'!AI36="M",'A5'!AI63="M"),"M",IF(AND('A5'!AI36='A5'!AI63,OR('A5'!AI36="X",'A5'!AI36="W",'A5'!AI36="Z")),UPPER('A5'!AI36),"")))</f>
        <v/>
      </c>
      <c r="J1119" s="214" t="s">
        <v>860</v>
      </c>
      <c r="K1119" s="213">
        <f>IF(AND(ISBLANK('A5'!AH90),$L$1119&lt;&gt;"Z"),"",'A5'!AH90)</f>
        <v>0</v>
      </c>
      <c r="L1119" s="213" t="str">
        <f>IF(ISBLANK('A5'!AI90),"",'A5'!AI90)</f>
        <v/>
      </c>
      <c r="M1119" s="133" t="str">
        <f t="shared" si="24"/>
        <v>OK</v>
      </c>
      <c r="N1119" s="134"/>
    </row>
    <row r="1120" spans="1:14" x14ac:dyDescent="0.25">
      <c r="A1120" s="210" t="s">
        <v>796</v>
      </c>
      <c r="B1120" s="211" t="s">
        <v>3467</v>
      </c>
      <c r="C1120" s="212" t="s">
        <v>170</v>
      </c>
      <c r="D1120" s="215" t="s">
        <v>3468</v>
      </c>
      <c r="E1120" s="212" t="s">
        <v>860</v>
      </c>
      <c r="F1120" s="212" t="s">
        <v>170</v>
      </c>
      <c r="G1120" s="215" t="s">
        <v>2175</v>
      </c>
      <c r="H1120" s="213">
        <f>IF(OR(AND('A5'!AH37="",'A5'!AI37=""),AND('A5'!AH64="",'A5'!AI64=""),AND('A5'!AI37="X",'A5'!AI64="X"),OR('A5'!AI37="M",'A5'!AI64="M")),"",SUM('A5'!AH37,'A5'!AH64))</f>
        <v>0</v>
      </c>
      <c r="I1120" s="213" t="str">
        <f>IF(AND(AND('A5'!AI37="X",'A5'!AI64="X"),SUM('A5'!AH37,'A5'!AH64)=0,ISNUMBER('A5'!AH91)),"",IF(OR('A5'!AI37="M",'A5'!AI64="M"),"M",IF(AND('A5'!AI37='A5'!AI64,OR('A5'!AI37="X",'A5'!AI37="W",'A5'!AI37="Z")),UPPER('A5'!AI37),"")))</f>
        <v/>
      </c>
      <c r="J1120" s="214" t="s">
        <v>860</v>
      </c>
      <c r="K1120" s="213">
        <f>IF(AND(ISBLANK('A5'!AH91),$L$1120&lt;&gt;"Z"),"",'A5'!AH91)</f>
        <v>0</v>
      </c>
      <c r="L1120" s="213" t="str">
        <f>IF(ISBLANK('A5'!AI91),"",'A5'!AI91)</f>
        <v/>
      </c>
      <c r="M1120" s="133" t="str">
        <f t="shared" si="24"/>
        <v>OK</v>
      </c>
      <c r="N1120" s="134"/>
    </row>
    <row r="1121" spans="1:14" x14ac:dyDescent="0.25">
      <c r="A1121" s="210" t="s">
        <v>796</v>
      </c>
      <c r="B1121" s="211" t="s">
        <v>3469</v>
      </c>
      <c r="C1121" s="212" t="s">
        <v>170</v>
      </c>
      <c r="D1121" s="215" t="s">
        <v>3470</v>
      </c>
      <c r="E1121" s="212" t="s">
        <v>860</v>
      </c>
      <c r="F1121" s="212" t="s">
        <v>170</v>
      </c>
      <c r="G1121" s="215" t="s">
        <v>992</v>
      </c>
      <c r="H1121" s="213">
        <f>IF(OR(AND('A5'!AH38="",'A5'!AI38=""),AND('A5'!AH65="",'A5'!AI65=""),AND('A5'!AI38="X",'A5'!AI65="X"),OR('A5'!AI38="M",'A5'!AI65="M")),"",SUM('A5'!AH38,'A5'!AH65))</f>
        <v>0</v>
      </c>
      <c r="I1121" s="213" t="str">
        <f>IF(AND(AND('A5'!AI38="X",'A5'!AI65="X"),SUM('A5'!AH38,'A5'!AH65)=0,ISNUMBER('A5'!AH92)),"",IF(OR('A5'!AI38="M",'A5'!AI65="M"),"M",IF(AND('A5'!AI38='A5'!AI65,OR('A5'!AI38="X",'A5'!AI38="W",'A5'!AI38="Z")),UPPER('A5'!AI38),"")))</f>
        <v/>
      </c>
      <c r="J1121" s="214" t="s">
        <v>860</v>
      </c>
      <c r="K1121" s="213">
        <f>IF(AND(ISBLANK('A5'!AH92),$L$1121&lt;&gt;"Z"),"",'A5'!AH92)</f>
        <v>0</v>
      </c>
      <c r="L1121" s="213" t="str">
        <f>IF(ISBLANK('A5'!AI92),"",'A5'!AI92)</f>
        <v/>
      </c>
      <c r="M1121" s="133" t="str">
        <f t="shared" si="24"/>
        <v>OK</v>
      </c>
      <c r="N1121" s="134"/>
    </row>
    <row r="1122" spans="1:14" x14ac:dyDescent="0.25">
      <c r="A1122" s="210" t="s">
        <v>796</v>
      </c>
      <c r="B1122" s="211" t="s">
        <v>3471</v>
      </c>
      <c r="C1122" s="212" t="s">
        <v>170</v>
      </c>
      <c r="D1122" s="215" t="s">
        <v>3472</v>
      </c>
      <c r="E1122" s="212" t="s">
        <v>860</v>
      </c>
      <c r="F1122" s="212" t="s">
        <v>170</v>
      </c>
      <c r="G1122" s="215" t="s">
        <v>991</v>
      </c>
      <c r="H1122" s="213">
        <f>IF(OR(AND('A5'!AH39="",'A5'!AI39=""),AND('A5'!AH66="",'A5'!AI66=""),AND('A5'!AI39="X",'A5'!AI66="X"),OR('A5'!AI39="M",'A5'!AI66="M")),"",SUM('A5'!AH39,'A5'!AH66))</f>
        <v>0</v>
      </c>
      <c r="I1122" s="213" t="str">
        <f>IF(AND(AND('A5'!AI39="X",'A5'!AI66="X"),SUM('A5'!AH39,'A5'!AH66)=0,ISNUMBER('A5'!AH93)),"",IF(OR('A5'!AI39="M",'A5'!AI66="M"),"M",IF(AND('A5'!AI39='A5'!AI66,OR('A5'!AI39="X",'A5'!AI39="W",'A5'!AI39="Z")),UPPER('A5'!AI39),"")))</f>
        <v/>
      </c>
      <c r="J1122" s="214" t="s">
        <v>860</v>
      </c>
      <c r="K1122" s="213">
        <f>IF(AND(ISBLANK('A5'!AH93),$L$1122&lt;&gt;"Z"),"",'A5'!AH93)</f>
        <v>0</v>
      </c>
      <c r="L1122" s="213" t="str">
        <f>IF(ISBLANK('A5'!AI93),"",'A5'!AI93)</f>
        <v/>
      </c>
      <c r="M1122" s="133" t="str">
        <f t="shared" si="24"/>
        <v>OK</v>
      </c>
      <c r="N1122" s="134"/>
    </row>
    <row r="1123" spans="1:14" x14ac:dyDescent="0.25">
      <c r="A1123" s="210" t="s">
        <v>796</v>
      </c>
      <c r="B1123" s="211" t="s">
        <v>3473</v>
      </c>
      <c r="C1123" s="212" t="s">
        <v>170</v>
      </c>
      <c r="D1123" s="215" t="s">
        <v>3474</v>
      </c>
      <c r="E1123" s="212" t="s">
        <v>860</v>
      </c>
      <c r="F1123" s="212" t="s">
        <v>170</v>
      </c>
      <c r="G1123" s="215" t="s">
        <v>949</v>
      </c>
      <c r="H1123" s="213">
        <f>IF(OR(SUMPRODUCT(--('A5'!AK14:'A5'!AK37=""),--('A5'!AL14:'A5'!AL37=""))&gt;0,COUNTIF('A5'!AL14:'A5'!AL37,"M")&gt;0,COUNTIF('A5'!AL14:'A5'!AL37,"X")=24),"",SUM('A5'!AK14:'A5'!AK37))</f>
        <v>0</v>
      </c>
      <c r="I1123" s="213" t="str">
        <f>IF(AND(COUNTIF('A5'!AL14:'A5'!AL37,"X")=24,SUM('A5'!AK14:'A5'!AK37)=0,ISNUMBER('A5'!AK38)),"",IF(COUNTIF('A5'!AL14:'A5'!AL37,"M")&gt;0,"M",IF(AND(COUNTIF('A5'!AL14:'A5'!AL37,'A5'!AL14)=24,OR('A5'!AL14="X",'A5'!AL14="W",'A5'!AL14="Z")),UPPER('A5'!AL14),"")))</f>
        <v/>
      </c>
      <c r="J1123" s="214" t="s">
        <v>860</v>
      </c>
      <c r="K1123" s="213">
        <f>IF(AND(ISBLANK('A5'!AK38),$L$1123&lt;&gt;"Z"),"",'A5'!AK38)</f>
        <v>0</v>
      </c>
      <c r="L1123" s="213" t="str">
        <f>IF(ISBLANK('A5'!AL38),"",'A5'!AL38)</f>
        <v/>
      </c>
      <c r="M1123" s="133" t="str">
        <f t="shared" si="24"/>
        <v>OK</v>
      </c>
      <c r="N1123" s="134"/>
    </row>
    <row r="1124" spans="1:14" x14ac:dyDescent="0.25">
      <c r="A1124" s="210" t="s">
        <v>796</v>
      </c>
      <c r="B1124" s="211" t="s">
        <v>3475</v>
      </c>
      <c r="C1124" s="212" t="s">
        <v>170</v>
      </c>
      <c r="D1124" s="215" t="s">
        <v>3476</v>
      </c>
      <c r="E1124" s="212" t="s">
        <v>860</v>
      </c>
      <c r="F1124" s="212" t="s">
        <v>170</v>
      </c>
      <c r="G1124" s="215" t="s">
        <v>972</v>
      </c>
      <c r="H1124" s="213">
        <f>IF(OR(SUMPRODUCT(--('A5'!AK41:'A5'!AK64=""),--('A5'!AL41:'A5'!AL64=""))&gt;0,COUNTIF('A5'!AL41:'A5'!AL64,"M")&gt;0,COUNTIF('A5'!AL41:'A5'!AL64,"X")=24),"",SUM('A5'!AK41:'A5'!AK64))</f>
        <v>0</v>
      </c>
      <c r="I1124" s="213" t="str">
        <f>IF(AND(COUNTIF('A5'!AL41:'A5'!AL64,"X")=24,SUM('A5'!AK41:'A5'!AK64)=0,ISNUMBER('A5'!AK65)),"",IF(COUNTIF('A5'!AL41:'A5'!AL64,"M")&gt;0,"M",IF(AND(COUNTIF('A5'!AL41:'A5'!AL64,'A5'!AL41)=24,OR('A5'!AL41="X",'A5'!AL41="W",'A5'!AL41="Z")),UPPER('A5'!AL41),"")))</f>
        <v/>
      </c>
      <c r="J1124" s="214" t="s">
        <v>860</v>
      </c>
      <c r="K1124" s="213">
        <f>IF(AND(ISBLANK('A5'!AK65),$L$1124&lt;&gt;"Z"),"",'A5'!AK65)</f>
        <v>0</v>
      </c>
      <c r="L1124" s="213" t="str">
        <f>IF(ISBLANK('A5'!AL65),"",'A5'!AL65)</f>
        <v/>
      </c>
      <c r="M1124" s="133" t="str">
        <f t="shared" si="24"/>
        <v>OK</v>
      </c>
      <c r="N1124" s="134"/>
    </row>
    <row r="1125" spans="1:14" x14ac:dyDescent="0.25">
      <c r="A1125" s="210" t="s">
        <v>796</v>
      </c>
      <c r="B1125" s="211" t="s">
        <v>3477</v>
      </c>
      <c r="C1125" s="212" t="s">
        <v>170</v>
      </c>
      <c r="D1125" s="215" t="s">
        <v>3478</v>
      </c>
      <c r="E1125" s="212" t="s">
        <v>860</v>
      </c>
      <c r="F1125" s="212" t="s">
        <v>170</v>
      </c>
      <c r="G1125" s="215" t="s">
        <v>3479</v>
      </c>
      <c r="H1125" s="213">
        <f>IF(OR(AND('A5'!AK14="",'A5'!AL14=""),AND('A5'!AK41="",'A5'!AL41=""),AND('A5'!AL14="X",'A5'!AL41="X"),OR('A5'!AL14="M",'A5'!AL41="M")),"",SUM('A5'!AK14,'A5'!AK41))</f>
        <v>0</v>
      </c>
      <c r="I1125" s="213" t="str">
        <f>IF(AND(AND('A5'!AL14="X",'A5'!AL41="X"),SUM('A5'!AK14,'A5'!AK41)=0,ISNUMBER('A5'!AK68)),"",IF(OR('A5'!AL14="M",'A5'!AL41="M"),"M",IF(AND('A5'!AL14='A5'!AL41,OR('A5'!AL14="X",'A5'!AL14="W",'A5'!AL14="Z")),UPPER('A5'!AL14),"")))</f>
        <v/>
      </c>
      <c r="J1125" s="214" t="s">
        <v>860</v>
      </c>
      <c r="K1125" s="213">
        <f>IF(AND(ISBLANK('A5'!AK68),$L$1125&lt;&gt;"Z"),"",'A5'!AK68)</f>
        <v>0</v>
      </c>
      <c r="L1125" s="213" t="str">
        <f>IF(ISBLANK('A5'!AL68),"",'A5'!AL68)</f>
        <v/>
      </c>
      <c r="M1125" s="133" t="str">
        <f t="shared" si="24"/>
        <v>OK</v>
      </c>
      <c r="N1125" s="134"/>
    </row>
    <row r="1126" spans="1:14" x14ac:dyDescent="0.25">
      <c r="A1126" s="210" t="s">
        <v>796</v>
      </c>
      <c r="B1126" s="211" t="s">
        <v>3480</v>
      </c>
      <c r="C1126" s="212" t="s">
        <v>170</v>
      </c>
      <c r="D1126" s="215" t="s">
        <v>3481</v>
      </c>
      <c r="E1126" s="212" t="s">
        <v>860</v>
      </c>
      <c r="F1126" s="212" t="s">
        <v>170</v>
      </c>
      <c r="G1126" s="215" t="s">
        <v>3482</v>
      </c>
      <c r="H1126" s="213">
        <f>IF(OR(AND('A5'!AK15="",'A5'!AL15=""),AND('A5'!AK42="",'A5'!AL42=""),AND('A5'!AL15="X",'A5'!AL42="X"),OR('A5'!AL15="M",'A5'!AL42="M")),"",SUM('A5'!AK15,'A5'!AK42))</f>
        <v>0</v>
      </c>
      <c r="I1126" s="213" t="str">
        <f>IF(AND(AND('A5'!AL15="X",'A5'!AL42="X"),SUM('A5'!AK15,'A5'!AK42)=0,ISNUMBER('A5'!AK69)),"",IF(OR('A5'!AL15="M",'A5'!AL42="M"),"M",IF(AND('A5'!AL15='A5'!AL42,OR('A5'!AL15="X",'A5'!AL15="W",'A5'!AL15="Z")),UPPER('A5'!AL15),"")))</f>
        <v/>
      </c>
      <c r="J1126" s="214" t="s">
        <v>860</v>
      </c>
      <c r="K1126" s="213">
        <f>IF(AND(ISBLANK('A5'!AK69),$L$1126&lt;&gt;"Z"),"",'A5'!AK69)</f>
        <v>0</v>
      </c>
      <c r="L1126" s="213" t="str">
        <f>IF(ISBLANK('A5'!AL69),"",'A5'!AL69)</f>
        <v/>
      </c>
      <c r="M1126" s="133" t="str">
        <f t="shared" si="24"/>
        <v>OK</v>
      </c>
      <c r="N1126" s="134"/>
    </row>
    <row r="1127" spans="1:14" x14ac:dyDescent="0.25">
      <c r="A1127" s="210" t="s">
        <v>796</v>
      </c>
      <c r="B1127" s="211" t="s">
        <v>3483</v>
      </c>
      <c r="C1127" s="212" t="s">
        <v>170</v>
      </c>
      <c r="D1127" s="215" t="s">
        <v>3484</v>
      </c>
      <c r="E1127" s="212" t="s">
        <v>860</v>
      </c>
      <c r="F1127" s="212" t="s">
        <v>170</v>
      </c>
      <c r="G1127" s="215" t="s">
        <v>830</v>
      </c>
      <c r="H1127" s="213">
        <f>IF(OR(AND('A5'!AK16="",'A5'!AL16=""),AND('A5'!AK43="",'A5'!AL43=""),AND('A5'!AL16="X",'A5'!AL43="X"),OR('A5'!AL16="M",'A5'!AL43="M")),"",SUM('A5'!AK16,'A5'!AK43))</f>
        <v>0</v>
      </c>
      <c r="I1127" s="213" t="str">
        <f>IF(AND(AND('A5'!AL16="X",'A5'!AL43="X"),SUM('A5'!AK16,'A5'!AK43)=0,ISNUMBER('A5'!AK70)),"",IF(OR('A5'!AL16="M",'A5'!AL43="M"),"M",IF(AND('A5'!AL16='A5'!AL43,OR('A5'!AL16="X",'A5'!AL16="W",'A5'!AL16="Z")),UPPER('A5'!AL16),"")))</f>
        <v/>
      </c>
      <c r="J1127" s="214" t="s">
        <v>860</v>
      </c>
      <c r="K1127" s="213">
        <f>IF(AND(ISBLANK('A5'!AK70),$L$1127&lt;&gt;"Z"),"",'A5'!AK70)</f>
        <v>0</v>
      </c>
      <c r="L1127" s="213" t="str">
        <f>IF(ISBLANK('A5'!AL70),"",'A5'!AL70)</f>
        <v/>
      </c>
      <c r="M1127" s="133" t="str">
        <f t="shared" si="24"/>
        <v>OK</v>
      </c>
      <c r="N1127" s="134"/>
    </row>
    <row r="1128" spans="1:14" x14ac:dyDescent="0.25">
      <c r="A1128" s="210" t="s">
        <v>796</v>
      </c>
      <c r="B1128" s="211" t="s">
        <v>3485</v>
      </c>
      <c r="C1128" s="212" t="s">
        <v>170</v>
      </c>
      <c r="D1128" s="215" t="s">
        <v>3486</v>
      </c>
      <c r="E1128" s="212" t="s">
        <v>860</v>
      </c>
      <c r="F1128" s="212" t="s">
        <v>170</v>
      </c>
      <c r="G1128" s="215" t="s">
        <v>3487</v>
      </c>
      <c r="H1128" s="213">
        <f>IF(OR(AND('A5'!AK17="",'A5'!AL17=""),AND('A5'!AK44="",'A5'!AL44=""),AND('A5'!AL17="X",'A5'!AL44="X"),OR('A5'!AL17="M",'A5'!AL44="M")),"",SUM('A5'!AK17,'A5'!AK44))</f>
        <v>0</v>
      </c>
      <c r="I1128" s="213" t="str">
        <f>IF(AND(AND('A5'!AL17="X",'A5'!AL44="X"),SUM('A5'!AK17,'A5'!AK44)=0,ISNUMBER('A5'!AK71)),"",IF(OR('A5'!AL17="M",'A5'!AL44="M"),"M",IF(AND('A5'!AL17='A5'!AL44,OR('A5'!AL17="X",'A5'!AL17="W",'A5'!AL17="Z")),UPPER('A5'!AL17),"")))</f>
        <v/>
      </c>
      <c r="J1128" s="214" t="s">
        <v>860</v>
      </c>
      <c r="K1128" s="213">
        <f>IF(AND(ISBLANK('A5'!AK71),$L$1128&lt;&gt;"Z"),"",'A5'!AK71)</f>
        <v>0</v>
      </c>
      <c r="L1128" s="213" t="str">
        <f>IF(ISBLANK('A5'!AL71),"",'A5'!AL71)</f>
        <v/>
      </c>
      <c r="M1128" s="133" t="str">
        <f t="shared" si="24"/>
        <v>OK</v>
      </c>
      <c r="N1128" s="134"/>
    </row>
    <row r="1129" spans="1:14" x14ac:dyDescent="0.25">
      <c r="A1129" s="210" t="s">
        <v>796</v>
      </c>
      <c r="B1129" s="211" t="s">
        <v>3488</v>
      </c>
      <c r="C1129" s="212" t="s">
        <v>170</v>
      </c>
      <c r="D1129" s="215" t="s">
        <v>3489</v>
      </c>
      <c r="E1129" s="212" t="s">
        <v>860</v>
      </c>
      <c r="F1129" s="212" t="s">
        <v>170</v>
      </c>
      <c r="G1129" s="215" t="s">
        <v>2203</v>
      </c>
      <c r="H1129" s="213">
        <f>IF(OR(AND('A5'!AK18="",'A5'!AL18=""),AND('A5'!AK45="",'A5'!AL45=""),AND('A5'!AL18="X",'A5'!AL45="X"),OR('A5'!AL18="M",'A5'!AL45="M")),"",SUM('A5'!AK18,'A5'!AK45))</f>
        <v>0</v>
      </c>
      <c r="I1129" s="213" t="str">
        <f>IF(AND(AND('A5'!AL18="X",'A5'!AL45="X"),SUM('A5'!AK18,'A5'!AK45)=0,ISNUMBER('A5'!AK72)),"",IF(OR('A5'!AL18="M",'A5'!AL45="M"),"M",IF(AND('A5'!AL18='A5'!AL45,OR('A5'!AL18="X",'A5'!AL18="W",'A5'!AL18="Z")),UPPER('A5'!AL18),"")))</f>
        <v/>
      </c>
      <c r="J1129" s="214" t="s">
        <v>860</v>
      </c>
      <c r="K1129" s="213">
        <f>IF(AND(ISBLANK('A5'!AK72),$L$1129&lt;&gt;"Z"),"",'A5'!AK72)</f>
        <v>0</v>
      </c>
      <c r="L1129" s="213" t="str">
        <f>IF(ISBLANK('A5'!AL72),"",'A5'!AL72)</f>
        <v/>
      </c>
      <c r="M1129" s="133" t="str">
        <f t="shared" si="24"/>
        <v>OK</v>
      </c>
      <c r="N1129" s="134"/>
    </row>
    <row r="1130" spans="1:14" x14ac:dyDescent="0.25">
      <c r="A1130" s="210" t="s">
        <v>796</v>
      </c>
      <c r="B1130" s="211" t="s">
        <v>3490</v>
      </c>
      <c r="C1130" s="212" t="s">
        <v>170</v>
      </c>
      <c r="D1130" s="215" t="s">
        <v>3491</v>
      </c>
      <c r="E1130" s="212" t="s">
        <v>860</v>
      </c>
      <c r="F1130" s="212" t="s">
        <v>170</v>
      </c>
      <c r="G1130" s="215" t="s">
        <v>2206</v>
      </c>
      <c r="H1130" s="213">
        <f>IF(OR(AND('A5'!AK19="",'A5'!AL19=""),AND('A5'!AK46="",'A5'!AL46=""),AND('A5'!AL19="X",'A5'!AL46="X"),OR('A5'!AL19="M",'A5'!AL46="M")),"",SUM('A5'!AK19,'A5'!AK46))</f>
        <v>0</v>
      </c>
      <c r="I1130" s="213" t="str">
        <f>IF(AND(AND('A5'!AL19="X",'A5'!AL46="X"),SUM('A5'!AK19,'A5'!AK46)=0,ISNUMBER('A5'!AK73)),"",IF(OR('A5'!AL19="M",'A5'!AL46="M"),"M",IF(AND('A5'!AL19='A5'!AL46,OR('A5'!AL19="X",'A5'!AL19="W",'A5'!AL19="Z")),UPPER('A5'!AL19),"")))</f>
        <v/>
      </c>
      <c r="J1130" s="214" t="s">
        <v>860</v>
      </c>
      <c r="K1130" s="213">
        <f>IF(AND(ISBLANK('A5'!AK73),$L$1130&lt;&gt;"Z"),"",'A5'!AK73)</f>
        <v>0</v>
      </c>
      <c r="L1130" s="213" t="str">
        <f>IF(ISBLANK('A5'!AL73),"",'A5'!AL73)</f>
        <v/>
      </c>
      <c r="M1130" s="133" t="str">
        <f t="shared" si="24"/>
        <v>OK</v>
      </c>
      <c r="N1130" s="134"/>
    </row>
    <row r="1131" spans="1:14" x14ac:dyDescent="0.25">
      <c r="A1131" s="210" t="s">
        <v>796</v>
      </c>
      <c r="B1131" s="211" t="s">
        <v>3492</v>
      </c>
      <c r="C1131" s="212" t="s">
        <v>170</v>
      </c>
      <c r="D1131" s="215" t="s">
        <v>3493</v>
      </c>
      <c r="E1131" s="212" t="s">
        <v>860</v>
      </c>
      <c r="F1131" s="212" t="s">
        <v>170</v>
      </c>
      <c r="G1131" s="215" t="s">
        <v>1068</v>
      </c>
      <c r="H1131" s="213">
        <f>IF(OR(AND('A5'!AK20="",'A5'!AL20=""),AND('A5'!AK47="",'A5'!AL47=""),AND('A5'!AL20="X",'A5'!AL47="X"),OR('A5'!AL20="M",'A5'!AL47="M")),"",SUM('A5'!AK20,'A5'!AK47))</f>
        <v>0</v>
      </c>
      <c r="I1131" s="213" t="str">
        <f>IF(AND(AND('A5'!AL20="X",'A5'!AL47="X"),SUM('A5'!AK20,'A5'!AK47)=0,ISNUMBER('A5'!AK74)),"",IF(OR('A5'!AL20="M",'A5'!AL47="M"),"M",IF(AND('A5'!AL20='A5'!AL47,OR('A5'!AL20="X",'A5'!AL20="W",'A5'!AL20="Z")),UPPER('A5'!AL20),"")))</f>
        <v/>
      </c>
      <c r="J1131" s="214" t="s">
        <v>860</v>
      </c>
      <c r="K1131" s="213">
        <f>IF(AND(ISBLANK('A5'!AK74),$L$1131&lt;&gt;"Z"),"",'A5'!AK74)</f>
        <v>0</v>
      </c>
      <c r="L1131" s="213" t="str">
        <f>IF(ISBLANK('A5'!AL74),"",'A5'!AL74)</f>
        <v/>
      </c>
      <c r="M1131" s="133" t="str">
        <f t="shared" si="24"/>
        <v>OK</v>
      </c>
      <c r="N1131" s="134"/>
    </row>
    <row r="1132" spans="1:14" x14ac:dyDescent="0.25">
      <c r="A1132" s="210" t="s">
        <v>796</v>
      </c>
      <c r="B1132" s="211" t="s">
        <v>3494</v>
      </c>
      <c r="C1132" s="212" t="s">
        <v>170</v>
      </c>
      <c r="D1132" s="215" t="s">
        <v>3495</v>
      </c>
      <c r="E1132" s="212" t="s">
        <v>860</v>
      </c>
      <c r="F1132" s="212" t="s">
        <v>170</v>
      </c>
      <c r="G1132" s="215" t="s">
        <v>1067</v>
      </c>
      <c r="H1132" s="213">
        <f>IF(OR(AND('A5'!AK21="",'A5'!AL21=""),AND('A5'!AK48="",'A5'!AL48=""),AND('A5'!AL21="X",'A5'!AL48="X"),OR('A5'!AL21="M",'A5'!AL48="M")),"",SUM('A5'!AK21,'A5'!AK48))</f>
        <v>0</v>
      </c>
      <c r="I1132" s="213" t="str">
        <f>IF(AND(AND('A5'!AL21="X",'A5'!AL48="X"),SUM('A5'!AK21,'A5'!AK48)=0,ISNUMBER('A5'!AK75)),"",IF(OR('A5'!AL21="M",'A5'!AL48="M"),"M",IF(AND('A5'!AL21='A5'!AL48,OR('A5'!AL21="X",'A5'!AL21="W",'A5'!AL21="Z")),UPPER('A5'!AL21),"")))</f>
        <v/>
      </c>
      <c r="J1132" s="214" t="s">
        <v>860</v>
      </c>
      <c r="K1132" s="213">
        <f>IF(AND(ISBLANK('A5'!AK75),$L$1132&lt;&gt;"Z"),"",'A5'!AK75)</f>
        <v>0</v>
      </c>
      <c r="L1132" s="213" t="str">
        <f>IF(ISBLANK('A5'!AL75),"",'A5'!AL75)</f>
        <v/>
      </c>
      <c r="M1132" s="133" t="str">
        <f t="shared" si="24"/>
        <v>OK</v>
      </c>
      <c r="N1132" s="134"/>
    </row>
    <row r="1133" spans="1:14" x14ac:dyDescent="0.25">
      <c r="A1133" s="210" t="s">
        <v>796</v>
      </c>
      <c r="B1133" s="211" t="s">
        <v>3496</v>
      </c>
      <c r="C1133" s="212" t="s">
        <v>170</v>
      </c>
      <c r="D1133" s="215" t="s">
        <v>3497</v>
      </c>
      <c r="E1133" s="212" t="s">
        <v>860</v>
      </c>
      <c r="F1133" s="212" t="s">
        <v>170</v>
      </c>
      <c r="G1133" s="215" t="s">
        <v>2213</v>
      </c>
      <c r="H1133" s="213">
        <f>IF(OR(AND('A5'!AK22="",'A5'!AL22=""),AND('A5'!AK49="",'A5'!AL49=""),AND('A5'!AL22="X",'A5'!AL49="X"),OR('A5'!AL22="M",'A5'!AL49="M")),"",SUM('A5'!AK22,'A5'!AK49))</f>
        <v>0</v>
      </c>
      <c r="I1133" s="213" t="str">
        <f>IF(AND(AND('A5'!AL22="X",'A5'!AL49="X"),SUM('A5'!AK22,'A5'!AK49)=0,ISNUMBER('A5'!AK76)),"",IF(OR('A5'!AL22="M",'A5'!AL49="M"),"M",IF(AND('A5'!AL22='A5'!AL49,OR('A5'!AL22="X",'A5'!AL22="W",'A5'!AL22="Z")),UPPER('A5'!AL22),"")))</f>
        <v/>
      </c>
      <c r="J1133" s="214" t="s">
        <v>860</v>
      </c>
      <c r="K1133" s="213">
        <f>IF(AND(ISBLANK('A5'!AK76),$L$1133&lt;&gt;"Z"),"",'A5'!AK76)</f>
        <v>0</v>
      </c>
      <c r="L1133" s="213" t="str">
        <f>IF(ISBLANK('A5'!AL76),"",'A5'!AL76)</f>
        <v/>
      </c>
      <c r="M1133" s="133" t="str">
        <f t="shared" si="24"/>
        <v>OK</v>
      </c>
      <c r="N1133" s="134"/>
    </row>
    <row r="1134" spans="1:14" x14ac:dyDescent="0.25">
      <c r="A1134" s="210" t="s">
        <v>796</v>
      </c>
      <c r="B1134" s="211" t="s">
        <v>3498</v>
      </c>
      <c r="C1134" s="212" t="s">
        <v>170</v>
      </c>
      <c r="D1134" s="215" t="s">
        <v>3499</v>
      </c>
      <c r="E1134" s="212" t="s">
        <v>860</v>
      </c>
      <c r="F1134" s="212" t="s">
        <v>170</v>
      </c>
      <c r="G1134" s="215" t="s">
        <v>2216</v>
      </c>
      <c r="H1134" s="213">
        <f>IF(OR(AND('A5'!AK23="",'A5'!AL23=""),AND('A5'!AK50="",'A5'!AL50=""),AND('A5'!AL23="X",'A5'!AL50="X"),OR('A5'!AL23="M",'A5'!AL50="M")),"",SUM('A5'!AK23,'A5'!AK50))</f>
        <v>0</v>
      </c>
      <c r="I1134" s="213" t="str">
        <f>IF(AND(AND('A5'!AL23="X",'A5'!AL50="X"),SUM('A5'!AK23,'A5'!AK50)=0,ISNUMBER('A5'!AK77)),"",IF(OR('A5'!AL23="M",'A5'!AL50="M"),"M",IF(AND('A5'!AL23='A5'!AL50,OR('A5'!AL23="X",'A5'!AL23="W",'A5'!AL23="Z")),UPPER('A5'!AL23),"")))</f>
        <v/>
      </c>
      <c r="J1134" s="214" t="s">
        <v>860</v>
      </c>
      <c r="K1134" s="213">
        <f>IF(AND(ISBLANK('A5'!AK77),$L$1134&lt;&gt;"Z"),"",'A5'!AK77)</f>
        <v>0</v>
      </c>
      <c r="L1134" s="213" t="str">
        <f>IF(ISBLANK('A5'!AL77),"",'A5'!AL77)</f>
        <v/>
      </c>
      <c r="M1134" s="133" t="str">
        <f t="shared" si="24"/>
        <v>OK</v>
      </c>
      <c r="N1134" s="134"/>
    </row>
    <row r="1135" spans="1:14" x14ac:dyDescent="0.25">
      <c r="A1135" s="210" t="s">
        <v>796</v>
      </c>
      <c r="B1135" s="211" t="s">
        <v>3500</v>
      </c>
      <c r="C1135" s="212" t="s">
        <v>170</v>
      </c>
      <c r="D1135" s="215" t="s">
        <v>3501</v>
      </c>
      <c r="E1135" s="212" t="s">
        <v>860</v>
      </c>
      <c r="F1135" s="212" t="s">
        <v>170</v>
      </c>
      <c r="G1135" s="215" t="s">
        <v>2219</v>
      </c>
      <c r="H1135" s="213">
        <f>IF(OR(AND('A5'!AK24="",'A5'!AL24=""),AND('A5'!AK51="",'A5'!AL51=""),AND('A5'!AL24="X",'A5'!AL51="X"),OR('A5'!AL24="M",'A5'!AL51="M")),"",SUM('A5'!AK24,'A5'!AK51))</f>
        <v>0</v>
      </c>
      <c r="I1135" s="213" t="str">
        <f>IF(AND(AND('A5'!AL24="X",'A5'!AL51="X"),SUM('A5'!AK24,'A5'!AK51)=0,ISNUMBER('A5'!AK78)),"",IF(OR('A5'!AL24="M",'A5'!AL51="M"),"M",IF(AND('A5'!AL24='A5'!AL51,OR('A5'!AL24="X",'A5'!AL24="W",'A5'!AL24="Z")),UPPER('A5'!AL24),"")))</f>
        <v/>
      </c>
      <c r="J1135" s="214" t="s">
        <v>860</v>
      </c>
      <c r="K1135" s="213">
        <f>IF(AND(ISBLANK('A5'!AK78),$L$1135&lt;&gt;"Z"),"",'A5'!AK78)</f>
        <v>0</v>
      </c>
      <c r="L1135" s="213" t="str">
        <f>IF(ISBLANK('A5'!AL78),"",'A5'!AL78)</f>
        <v/>
      </c>
      <c r="M1135" s="133" t="str">
        <f t="shared" si="24"/>
        <v>OK</v>
      </c>
      <c r="N1135" s="134"/>
    </row>
    <row r="1136" spans="1:14" x14ac:dyDescent="0.25">
      <c r="A1136" s="210" t="s">
        <v>796</v>
      </c>
      <c r="B1136" s="211" t="s">
        <v>3502</v>
      </c>
      <c r="C1136" s="212" t="s">
        <v>170</v>
      </c>
      <c r="D1136" s="215" t="s">
        <v>3503</v>
      </c>
      <c r="E1136" s="212" t="s">
        <v>860</v>
      </c>
      <c r="F1136" s="212" t="s">
        <v>170</v>
      </c>
      <c r="G1136" s="215" t="s">
        <v>2222</v>
      </c>
      <c r="H1136" s="213">
        <f>IF(OR(AND('A5'!AK25="",'A5'!AL25=""),AND('A5'!AK52="",'A5'!AL52=""),AND('A5'!AL25="X",'A5'!AL52="X"),OR('A5'!AL25="M",'A5'!AL52="M")),"",SUM('A5'!AK25,'A5'!AK52))</f>
        <v>0</v>
      </c>
      <c r="I1136" s="213" t="str">
        <f>IF(AND(AND('A5'!AL25="X",'A5'!AL52="X"),SUM('A5'!AK25,'A5'!AK52)=0,ISNUMBER('A5'!AK79)),"",IF(OR('A5'!AL25="M",'A5'!AL52="M"),"M",IF(AND('A5'!AL25='A5'!AL52,OR('A5'!AL25="X",'A5'!AL25="W",'A5'!AL25="Z")),UPPER('A5'!AL25),"")))</f>
        <v/>
      </c>
      <c r="J1136" s="214" t="s">
        <v>860</v>
      </c>
      <c r="K1136" s="213">
        <f>IF(AND(ISBLANK('A5'!AK79),$L$1136&lt;&gt;"Z"),"",'A5'!AK79)</f>
        <v>0</v>
      </c>
      <c r="L1136" s="213" t="str">
        <f>IF(ISBLANK('A5'!AL79),"",'A5'!AL79)</f>
        <v/>
      </c>
      <c r="M1136" s="133" t="str">
        <f t="shared" si="24"/>
        <v>OK</v>
      </c>
      <c r="N1136" s="134"/>
    </row>
    <row r="1137" spans="1:14" x14ac:dyDescent="0.25">
      <c r="A1137" s="210" t="s">
        <v>796</v>
      </c>
      <c r="B1137" s="211" t="s">
        <v>3504</v>
      </c>
      <c r="C1137" s="212" t="s">
        <v>170</v>
      </c>
      <c r="D1137" s="215" t="s">
        <v>3505</v>
      </c>
      <c r="E1137" s="212" t="s">
        <v>860</v>
      </c>
      <c r="F1137" s="212" t="s">
        <v>170</v>
      </c>
      <c r="G1137" s="215" t="s">
        <v>2225</v>
      </c>
      <c r="H1137" s="213">
        <f>IF(OR(AND('A5'!AK26="",'A5'!AL26=""),AND('A5'!AK53="",'A5'!AL53=""),AND('A5'!AL26="X",'A5'!AL53="X"),OR('A5'!AL26="M",'A5'!AL53="M")),"",SUM('A5'!AK26,'A5'!AK53))</f>
        <v>0</v>
      </c>
      <c r="I1137" s="213" t="str">
        <f>IF(AND(AND('A5'!AL26="X",'A5'!AL53="X"),SUM('A5'!AK26,'A5'!AK53)=0,ISNUMBER('A5'!AK80)),"",IF(OR('A5'!AL26="M",'A5'!AL53="M"),"M",IF(AND('A5'!AL26='A5'!AL53,OR('A5'!AL26="X",'A5'!AL26="W",'A5'!AL26="Z")),UPPER('A5'!AL26),"")))</f>
        <v/>
      </c>
      <c r="J1137" s="214" t="s">
        <v>860</v>
      </c>
      <c r="K1137" s="213">
        <f>IF(AND(ISBLANK('A5'!AK80),$L$1137&lt;&gt;"Z"),"",'A5'!AK80)</f>
        <v>0</v>
      </c>
      <c r="L1137" s="213" t="str">
        <f>IF(ISBLANK('A5'!AL80),"",'A5'!AL80)</f>
        <v/>
      </c>
      <c r="M1137" s="133" t="str">
        <f t="shared" si="24"/>
        <v>OK</v>
      </c>
      <c r="N1137" s="134"/>
    </row>
    <row r="1138" spans="1:14" x14ac:dyDescent="0.25">
      <c r="A1138" s="210" t="s">
        <v>796</v>
      </c>
      <c r="B1138" s="211" t="s">
        <v>3506</v>
      </c>
      <c r="C1138" s="212" t="s">
        <v>170</v>
      </c>
      <c r="D1138" s="215" t="s">
        <v>3507</v>
      </c>
      <c r="E1138" s="212" t="s">
        <v>860</v>
      </c>
      <c r="F1138" s="212" t="s">
        <v>170</v>
      </c>
      <c r="G1138" s="215" t="s">
        <v>2228</v>
      </c>
      <c r="H1138" s="213">
        <f>IF(OR(AND('A5'!AK27="",'A5'!AL27=""),AND('A5'!AK54="",'A5'!AL54=""),AND('A5'!AL27="X",'A5'!AL54="X"),OR('A5'!AL27="M",'A5'!AL54="M")),"",SUM('A5'!AK27,'A5'!AK54))</f>
        <v>0</v>
      </c>
      <c r="I1138" s="213" t="str">
        <f>IF(AND(AND('A5'!AL27="X",'A5'!AL54="X"),SUM('A5'!AK27,'A5'!AK54)=0,ISNUMBER('A5'!AK81)),"",IF(OR('A5'!AL27="M",'A5'!AL54="M"),"M",IF(AND('A5'!AL27='A5'!AL54,OR('A5'!AL27="X",'A5'!AL27="W",'A5'!AL27="Z")),UPPER('A5'!AL27),"")))</f>
        <v/>
      </c>
      <c r="J1138" s="214" t="s">
        <v>860</v>
      </c>
      <c r="K1138" s="213">
        <f>IF(AND(ISBLANK('A5'!AK81),$L$1138&lt;&gt;"Z"),"",'A5'!AK81)</f>
        <v>0</v>
      </c>
      <c r="L1138" s="213" t="str">
        <f>IF(ISBLANK('A5'!AL81),"",'A5'!AL81)</f>
        <v/>
      </c>
      <c r="M1138" s="133" t="str">
        <f t="shared" si="24"/>
        <v>OK</v>
      </c>
      <c r="N1138" s="134"/>
    </row>
    <row r="1139" spans="1:14" x14ac:dyDescent="0.25">
      <c r="A1139" s="210" t="s">
        <v>796</v>
      </c>
      <c r="B1139" s="211" t="s">
        <v>3508</v>
      </c>
      <c r="C1139" s="212" t="s">
        <v>170</v>
      </c>
      <c r="D1139" s="215" t="s">
        <v>3509</v>
      </c>
      <c r="E1139" s="212" t="s">
        <v>860</v>
      </c>
      <c r="F1139" s="212" t="s">
        <v>170</v>
      </c>
      <c r="G1139" s="215" t="s">
        <v>2231</v>
      </c>
      <c r="H1139" s="213">
        <f>IF(OR(AND('A5'!AK28="",'A5'!AL28=""),AND('A5'!AK55="",'A5'!AL55=""),AND('A5'!AL28="X",'A5'!AL55="X"),OR('A5'!AL28="M",'A5'!AL55="M")),"",SUM('A5'!AK28,'A5'!AK55))</f>
        <v>0</v>
      </c>
      <c r="I1139" s="213" t="str">
        <f>IF(AND(AND('A5'!AL28="X",'A5'!AL55="X"),SUM('A5'!AK28,'A5'!AK55)=0,ISNUMBER('A5'!AK82)),"",IF(OR('A5'!AL28="M",'A5'!AL55="M"),"M",IF(AND('A5'!AL28='A5'!AL55,OR('A5'!AL28="X",'A5'!AL28="W",'A5'!AL28="Z")),UPPER('A5'!AL28),"")))</f>
        <v/>
      </c>
      <c r="J1139" s="214" t="s">
        <v>860</v>
      </c>
      <c r="K1139" s="213">
        <f>IF(AND(ISBLANK('A5'!AK82),$L$1139&lt;&gt;"Z"),"",'A5'!AK82)</f>
        <v>0</v>
      </c>
      <c r="L1139" s="213" t="str">
        <f>IF(ISBLANK('A5'!AL82),"",'A5'!AL82)</f>
        <v/>
      </c>
      <c r="M1139" s="133" t="str">
        <f t="shared" si="24"/>
        <v>OK</v>
      </c>
      <c r="N1139" s="134"/>
    </row>
    <row r="1140" spans="1:14" x14ac:dyDescent="0.25">
      <c r="A1140" s="210" t="s">
        <v>796</v>
      </c>
      <c r="B1140" s="211" t="s">
        <v>3510</v>
      </c>
      <c r="C1140" s="212" t="s">
        <v>170</v>
      </c>
      <c r="D1140" s="215" t="s">
        <v>3511</v>
      </c>
      <c r="E1140" s="212" t="s">
        <v>860</v>
      </c>
      <c r="F1140" s="212" t="s">
        <v>170</v>
      </c>
      <c r="G1140" s="215" t="s">
        <v>2234</v>
      </c>
      <c r="H1140" s="213">
        <f>IF(OR(AND('A5'!AK29="",'A5'!AL29=""),AND('A5'!AK56="",'A5'!AL56=""),AND('A5'!AL29="X",'A5'!AL56="X"),OR('A5'!AL29="M",'A5'!AL56="M")),"",SUM('A5'!AK29,'A5'!AK56))</f>
        <v>0</v>
      </c>
      <c r="I1140" s="213" t="str">
        <f>IF(AND(AND('A5'!AL29="X",'A5'!AL56="X"),SUM('A5'!AK29,'A5'!AK56)=0,ISNUMBER('A5'!AK83)),"",IF(OR('A5'!AL29="M",'A5'!AL56="M"),"M",IF(AND('A5'!AL29='A5'!AL56,OR('A5'!AL29="X",'A5'!AL29="W",'A5'!AL29="Z")),UPPER('A5'!AL29),"")))</f>
        <v/>
      </c>
      <c r="J1140" s="214" t="s">
        <v>860</v>
      </c>
      <c r="K1140" s="213">
        <f>IF(AND(ISBLANK('A5'!AK83),$L$1140&lt;&gt;"Z"),"",'A5'!AK83)</f>
        <v>0</v>
      </c>
      <c r="L1140" s="213" t="str">
        <f>IF(ISBLANK('A5'!AL83),"",'A5'!AL83)</f>
        <v/>
      </c>
      <c r="M1140" s="133" t="str">
        <f t="shared" si="24"/>
        <v>OK</v>
      </c>
      <c r="N1140" s="134"/>
    </row>
    <row r="1141" spans="1:14" x14ac:dyDescent="0.25">
      <c r="A1141" s="210" t="s">
        <v>796</v>
      </c>
      <c r="B1141" s="211" t="s">
        <v>3512</v>
      </c>
      <c r="C1141" s="212" t="s">
        <v>170</v>
      </c>
      <c r="D1141" s="215" t="s">
        <v>3513</v>
      </c>
      <c r="E1141" s="212" t="s">
        <v>860</v>
      </c>
      <c r="F1141" s="212" t="s">
        <v>170</v>
      </c>
      <c r="G1141" s="215" t="s">
        <v>2237</v>
      </c>
      <c r="H1141" s="213">
        <f>IF(OR(AND('A5'!AK30="",'A5'!AL30=""),AND('A5'!AK57="",'A5'!AL57=""),AND('A5'!AL30="X",'A5'!AL57="X"),OR('A5'!AL30="M",'A5'!AL57="M")),"",SUM('A5'!AK30,'A5'!AK57))</f>
        <v>0</v>
      </c>
      <c r="I1141" s="213" t="str">
        <f>IF(AND(AND('A5'!AL30="X",'A5'!AL57="X"),SUM('A5'!AK30,'A5'!AK57)=0,ISNUMBER('A5'!AK84)),"",IF(OR('A5'!AL30="M",'A5'!AL57="M"),"M",IF(AND('A5'!AL30='A5'!AL57,OR('A5'!AL30="X",'A5'!AL30="W",'A5'!AL30="Z")),UPPER('A5'!AL30),"")))</f>
        <v/>
      </c>
      <c r="J1141" s="214" t="s">
        <v>860</v>
      </c>
      <c r="K1141" s="213">
        <f>IF(AND(ISBLANK('A5'!AK84),$L$1141&lt;&gt;"Z"),"",'A5'!AK84)</f>
        <v>0</v>
      </c>
      <c r="L1141" s="213" t="str">
        <f>IF(ISBLANK('A5'!AL84),"",'A5'!AL84)</f>
        <v/>
      </c>
      <c r="M1141" s="133" t="str">
        <f t="shared" si="24"/>
        <v>OK</v>
      </c>
      <c r="N1141" s="134"/>
    </row>
    <row r="1142" spans="1:14" x14ac:dyDescent="0.25">
      <c r="A1142" s="210" t="s">
        <v>796</v>
      </c>
      <c r="B1142" s="211" t="s">
        <v>3514</v>
      </c>
      <c r="C1142" s="212" t="s">
        <v>170</v>
      </c>
      <c r="D1142" s="215" t="s">
        <v>3515</v>
      </c>
      <c r="E1142" s="212" t="s">
        <v>860</v>
      </c>
      <c r="F1142" s="212" t="s">
        <v>170</v>
      </c>
      <c r="G1142" s="215" t="s">
        <v>2240</v>
      </c>
      <c r="H1142" s="213">
        <f>IF(OR(AND('A5'!AK31="",'A5'!AL31=""),AND('A5'!AK58="",'A5'!AL58=""),AND('A5'!AL31="X",'A5'!AL58="X"),OR('A5'!AL31="M",'A5'!AL58="M")),"",SUM('A5'!AK31,'A5'!AK58))</f>
        <v>0</v>
      </c>
      <c r="I1142" s="213" t="str">
        <f>IF(AND(AND('A5'!AL31="X",'A5'!AL58="X"),SUM('A5'!AK31,'A5'!AK58)=0,ISNUMBER('A5'!AK85)),"",IF(OR('A5'!AL31="M",'A5'!AL58="M"),"M",IF(AND('A5'!AL31='A5'!AL58,OR('A5'!AL31="X",'A5'!AL31="W",'A5'!AL31="Z")),UPPER('A5'!AL31),"")))</f>
        <v/>
      </c>
      <c r="J1142" s="214" t="s">
        <v>860</v>
      </c>
      <c r="K1142" s="213">
        <f>IF(AND(ISBLANK('A5'!AK85),$L$1142&lt;&gt;"Z"),"",'A5'!AK85)</f>
        <v>0</v>
      </c>
      <c r="L1142" s="213" t="str">
        <f>IF(ISBLANK('A5'!AL85),"",'A5'!AL85)</f>
        <v/>
      </c>
      <c r="M1142" s="133" t="str">
        <f t="shared" si="24"/>
        <v>OK</v>
      </c>
      <c r="N1142" s="134"/>
    </row>
    <row r="1143" spans="1:14" x14ac:dyDescent="0.25">
      <c r="A1143" s="210" t="s">
        <v>796</v>
      </c>
      <c r="B1143" s="211" t="s">
        <v>3516</v>
      </c>
      <c r="C1143" s="212" t="s">
        <v>170</v>
      </c>
      <c r="D1143" s="215" t="s">
        <v>3517</v>
      </c>
      <c r="E1143" s="212" t="s">
        <v>860</v>
      </c>
      <c r="F1143" s="212" t="s">
        <v>170</v>
      </c>
      <c r="G1143" s="215" t="s">
        <v>2243</v>
      </c>
      <c r="H1143" s="213">
        <f>IF(OR(AND('A5'!AK32="",'A5'!AL32=""),AND('A5'!AK59="",'A5'!AL59=""),AND('A5'!AL32="X",'A5'!AL59="X"),OR('A5'!AL32="M",'A5'!AL59="M")),"",SUM('A5'!AK32,'A5'!AK59))</f>
        <v>0</v>
      </c>
      <c r="I1143" s="213" t="str">
        <f>IF(AND(AND('A5'!AL32="X",'A5'!AL59="X"),SUM('A5'!AK32,'A5'!AK59)=0,ISNUMBER('A5'!AK86)),"",IF(OR('A5'!AL32="M",'A5'!AL59="M"),"M",IF(AND('A5'!AL32='A5'!AL59,OR('A5'!AL32="X",'A5'!AL32="W",'A5'!AL32="Z")),UPPER('A5'!AL32),"")))</f>
        <v/>
      </c>
      <c r="J1143" s="214" t="s">
        <v>860</v>
      </c>
      <c r="K1143" s="213">
        <f>IF(AND(ISBLANK('A5'!AK86),$L$1143&lt;&gt;"Z"),"",'A5'!AK86)</f>
        <v>0</v>
      </c>
      <c r="L1143" s="213" t="str">
        <f>IF(ISBLANK('A5'!AL86),"",'A5'!AL86)</f>
        <v/>
      </c>
      <c r="M1143" s="133" t="str">
        <f t="shared" si="24"/>
        <v>OK</v>
      </c>
      <c r="N1143" s="134"/>
    </row>
    <row r="1144" spans="1:14" x14ac:dyDescent="0.25">
      <c r="A1144" s="210" t="s">
        <v>796</v>
      </c>
      <c r="B1144" s="211" t="s">
        <v>3518</v>
      </c>
      <c r="C1144" s="212" t="s">
        <v>170</v>
      </c>
      <c r="D1144" s="215" t="s">
        <v>3519</v>
      </c>
      <c r="E1144" s="212" t="s">
        <v>860</v>
      </c>
      <c r="F1144" s="212" t="s">
        <v>170</v>
      </c>
      <c r="G1144" s="215" t="s">
        <v>2246</v>
      </c>
      <c r="H1144" s="213">
        <f>IF(OR(AND('A5'!AK33="",'A5'!AL33=""),AND('A5'!AK60="",'A5'!AL60=""),AND('A5'!AL33="X",'A5'!AL60="X"),OR('A5'!AL33="M",'A5'!AL60="M")),"",SUM('A5'!AK33,'A5'!AK60))</f>
        <v>0</v>
      </c>
      <c r="I1144" s="213" t="str">
        <f>IF(AND(AND('A5'!AL33="X",'A5'!AL60="X"),SUM('A5'!AK33,'A5'!AK60)=0,ISNUMBER('A5'!AK87)),"",IF(OR('A5'!AL33="M",'A5'!AL60="M"),"M",IF(AND('A5'!AL33='A5'!AL60,OR('A5'!AL33="X",'A5'!AL33="W",'A5'!AL33="Z")),UPPER('A5'!AL33),"")))</f>
        <v/>
      </c>
      <c r="J1144" s="214" t="s">
        <v>860</v>
      </c>
      <c r="K1144" s="213">
        <f>IF(AND(ISBLANK('A5'!AK87),$L$1144&lt;&gt;"Z"),"",'A5'!AK87)</f>
        <v>0</v>
      </c>
      <c r="L1144" s="213" t="str">
        <f>IF(ISBLANK('A5'!AL87),"",'A5'!AL87)</f>
        <v/>
      </c>
      <c r="M1144" s="133" t="str">
        <f t="shared" si="24"/>
        <v>OK</v>
      </c>
      <c r="N1144" s="134"/>
    </row>
    <row r="1145" spans="1:14" x14ac:dyDescent="0.25">
      <c r="A1145" s="210" t="s">
        <v>796</v>
      </c>
      <c r="B1145" s="211" t="s">
        <v>3520</v>
      </c>
      <c r="C1145" s="212" t="s">
        <v>170</v>
      </c>
      <c r="D1145" s="215" t="s">
        <v>3521</v>
      </c>
      <c r="E1145" s="212" t="s">
        <v>860</v>
      </c>
      <c r="F1145" s="212" t="s">
        <v>170</v>
      </c>
      <c r="G1145" s="215" t="s">
        <v>2249</v>
      </c>
      <c r="H1145" s="213">
        <f>IF(OR(AND('A5'!AK34="",'A5'!AL34=""),AND('A5'!AK61="",'A5'!AL61=""),AND('A5'!AL34="X",'A5'!AL61="X"),OR('A5'!AL34="M",'A5'!AL61="M")),"",SUM('A5'!AK34,'A5'!AK61))</f>
        <v>0</v>
      </c>
      <c r="I1145" s="213" t="str">
        <f>IF(AND(AND('A5'!AL34="X",'A5'!AL61="X"),SUM('A5'!AK34,'A5'!AK61)=0,ISNUMBER('A5'!AK88)),"",IF(OR('A5'!AL34="M",'A5'!AL61="M"),"M",IF(AND('A5'!AL34='A5'!AL61,OR('A5'!AL34="X",'A5'!AL34="W",'A5'!AL34="Z")),UPPER('A5'!AL34),"")))</f>
        <v/>
      </c>
      <c r="J1145" s="214" t="s">
        <v>860</v>
      </c>
      <c r="K1145" s="213">
        <f>IF(AND(ISBLANK('A5'!AK88),$L$1145&lt;&gt;"Z"),"",'A5'!AK88)</f>
        <v>0</v>
      </c>
      <c r="L1145" s="213" t="str">
        <f>IF(ISBLANK('A5'!AL88),"",'A5'!AL88)</f>
        <v/>
      </c>
      <c r="M1145" s="133" t="str">
        <f t="shared" si="24"/>
        <v>OK</v>
      </c>
      <c r="N1145" s="134"/>
    </row>
    <row r="1146" spans="1:14" x14ac:dyDescent="0.25">
      <c r="A1146" s="210" t="s">
        <v>796</v>
      </c>
      <c r="B1146" s="211" t="s">
        <v>3522</v>
      </c>
      <c r="C1146" s="212" t="s">
        <v>170</v>
      </c>
      <c r="D1146" s="215" t="s">
        <v>3523</v>
      </c>
      <c r="E1146" s="212" t="s">
        <v>860</v>
      </c>
      <c r="F1146" s="212" t="s">
        <v>170</v>
      </c>
      <c r="G1146" s="215" t="s">
        <v>2252</v>
      </c>
      <c r="H1146" s="213">
        <f>IF(OR(AND('A5'!AK35="",'A5'!AL35=""),AND('A5'!AK62="",'A5'!AL62=""),AND('A5'!AL35="X",'A5'!AL62="X"),OR('A5'!AL35="M",'A5'!AL62="M")),"",SUM('A5'!AK35,'A5'!AK62))</f>
        <v>0</v>
      </c>
      <c r="I1146" s="213" t="str">
        <f>IF(AND(AND('A5'!AL35="X",'A5'!AL62="X"),SUM('A5'!AK35,'A5'!AK62)=0,ISNUMBER('A5'!AK89)),"",IF(OR('A5'!AL35="M",'A5'!AL62="M"),"M",IF(AND('A5'!AL35='A5'!AL62,OR('A5'!AL35="X",'A5'!AL35="W",'A5'!AL35="Z")),UPPER('A5'!AL35),"")))</f>
        <v/>
      </c>
      <c r="J1146" s="214" t="s">
        <v>860</v>
      </c>
      <c r="K1146" s="213">
        <f>IF(AND(ISBLANK('A5'!AK89),$L$1146&lt;&gt;"Z"),"",'A5'!AK89)</f>
        <v>0</v>
      </c>
      <c r="L1146" s="213" t="str">
        <f>IF(ISBLANK('A5'!AL89),"",'A5'!AL89)</f>
        <v/>
      </c>
      <c r="M1146" s="133" t="str">
        <f t="shared" si="24"/>
        <v>OK</v>
      </c>
      <c r="N1146" s="134"/>
    </row>
    <row r="1147" spans="1:14" x14ac:dyDescent="0.25">
      <c r="A1147" s="210" t="s">
        <v>796</v>
      </c>
      <c r="B1147" s="211" t="s">
        <v>3524</v>
      </c>
      <c r="C1147" s="212" t="s">
        <v>170</v>
      </c>
      <c r="D1147" s="215" t="s">
        <v>3525</v>
      </c>
      <c r="E1147" s="212" t="s">
        <v>860</v>
      </c>
      <c r="F1147" s="212" t="s">
        <v>170</v>
      </c>
      <c r="G1147" s="215" t="s">
        <v>2255</v>
      </c>
      <c r="H1147" s="213">
        <f>IF(OR(AND('A5'!AK36="",'A5'!AL36=""),AND('A5'!AK63="",'A5'!AL63=""),AND('A5'!AL36="X",'A5'!AL63="X"),OR('A5'!AL36="M",'A5'!AL63="M")),"",SUM('A5'!AK36,'A5'!AK63))</f>
        <v>0</v>
      </c>
      <c r="I1147" s="213" t="str">
        <f>IF(AND(AND('A5'!AL36="X",'A5'!AL63="X"),SUM('A5'!AK36,'A5'!AK63)=0,ISNUMBER('A5'!AK90)),"",IF(OR('A5'!AL36="M",'A5'!AL63="M"),"M",IF(AND('A5'!AL36='A5'!AL63,OR('A5'!AL36="X",'A5'!AL36="W",'A5'!AL36="Z")),UPPER('A5'!AL36),"")))</f>
        <v/>
      </c>
      <c r="J1147" s="214" t="s">
        <v>860</v>
      </c>
      <c r="K1147" s="213">
        <f>IF(AND(ISBLANK('A5'!AK90),$L$1147&lt;&gt;"Z"),"",'A5'!AK90)</f>
        <v>0</v>
      </c>
      <c r="L1147" s="213" t="str">
        <f>IF(ISBLANK('A5'!AL90),"",'A5'!AL90)</f>
        <v/>
      </c>
      <c r="M1147" s="133" t="str">
        <f t="shared" si="24"/>
        <v>OK</v>
      </c>
      <c r="N1147" s="134"/>
    </row>
    <row r="1148" spans="1:14" x14ac:dyDescent="0.25">
      <c r="A1148" s="210" t="s">
        <v>796</v>
      </c>
      <c r="B1148" s="211" t="s">
        <v>3526</v>
      </c>
      <c r="C1148" s="212" t="s">
        <v>170</v>
      </c>
      <c r="D1148" s="215" t="s">
        <v>3527</v>
      </c>
      <c r="E1148" s="212" t="s">
        <v>860</v>
      </c>
      <c r="F1148" s="212" t="s">
        <v>170</v>
      </c>
      <c r="G1148" s="215" t="s">
        <v>2258</v>
      </c>
      <c r="H1148" s="213">
        <f>IF(OR(AND('A5'!AK37="",'A5'!AL37=""),AND('A5'!AK64="",'A5'!AL64=""),AND('A5'!AL37="X",'A5'!AL64="X"),OR('A5'!AL37="M",'A5'!AL64="M")),"",SUM('A5'!AK37,'A5'!AK64))</f>
        <v>0</v>
      </c>
      <c r="I1148" s="213" t="str">
        <f>IF(AND(AND('A5'!AL37="X",'A5'!AL64="X"),SUM('A5'!AK37,'A5'!AK64)=0,ISNUMBER('A5'!AK91)),"",IF(OR('A5'!AL37="M",'A5'!AL64="M"),"M",IF(AND('A5'!AL37='A5'!AL64,OR('A5'!AL37="X",'A5'!AL37="W",'A5'!AL37="Z")),UPPER('A5'!AL37),"")))</f>
        <v/>
      </c>
      <c r="J1148" s="214" t="s">
        <v>860</v>
      </c>
      <c r="K1148" s="213">
        <f>IF(AND(ISBLANK('A5'!AK91),$L$1148&lt;&gt;"Z"),"",'A5'!AK91)</f>
        <v>0</v>
      </c>
      <c r="L1148" s="213" t="str">
        <f>IF(ISBLANK('A5'!AL91),"",'A5'!AL91)</f>
        <v/>
      </c>
      <c r="M1148" s="133" t="str">
        <f t="shared" si="24"/>
        <v>OK</v>
      </c>
      <c r="N1148" s="134"/>
    </row>
    <row r="1149" spans="1:14" x14ac:dyDescent="0.25">
      <c r="A1149" s="210" t="s">
        <v>796</v>
      </c>
      <c r="B1149" s="211" t="s">
        <v>3528</v>
      </c>
      <c r="C1149" s="212" t="s">
        <v>170</v>
      </c>
      <c r="D1149" s="215" t="s">
        <v>3529</v>
      </c>
      <c r="E1149" s="212" t="s">
        <v>860</v>
      </c>
      <c r="F1149" s="212" t="s">
        <v>170</v>
      </c>
      <c r="G1149" s="215" t="s">
        <v>995</v>
      </c>
      <c r="H1149" s="213">
        <f>IF(OR(AND('A5'!AK38="",'A5'!AL38=""),AND('A5'!AK65="",'A5'!AL65=""),AND('A5'!AL38="X",'A5'!AL65="X"),OR('A5'!AL38="M",'A5'!AL65="M")),"",SUM('A5'!AK38,'A5'!AK65))</f>
        <v>0</v>
      </c>
      <c r="I1149" s="213" t="str">
        <f>IF(AND(AND('A5'!AL38="X",'A5'!AL65="X"),SUM('A5'!AK38,'A5'!AK65)=0,ISNUMBER('A5'!AK92)),"",IF(OR('A5'!AL38="M",'A5'!AL65="M"),"M",IF(AND('A5'!AL38='A5'!AL65,OR('A5'!AL38="X",'A5'!AL38="W",'A5'!AL38="Z")),UPPER('A5'!AL38),"")))</f>
        <v/>
      </c>
      <c r="J1149" s="214" t="s">
        <v>860</v>
      </c>
      <c r="K1149" s="213">
        <f>IF(AND(ISBLANK('A5'!AK92),$L$1149&lt;&gt;"Z"),"",'A5'!AK92)</f>
        <v>0</v>
      </c>
      <c r="L1149" s="213" t="str">
        <f>IF(ISBLANK('A5'!AL92),"",'A5'!AL92)</f>
        <v/>
      </c>
      <c r="M1149" s="133" t="str">
        <f t="shared" si="24"/>
        <v>OK</v>
      </c>
      <c r="N1149" s="134"/>
    </row>
    <row r="1150" spans="1:14" x14ac:dyDescent="0.25">
      <c r="A1150" s="210" t="s">
        <v>796</v>
      </c>
      <c r="B1150" s="211" t="s">
        <v>3530</v>
      </c>
      <c r="C1150" s="212" t="s">
        <v>170</v>
      </c>
      <c r="D1150" s="215" t="s">
        <v>3531</v>
      </c>
      <c r="E1150" s="212" t="s">
        <v>860</v>
      </c>
      <c r="F1150" s="212" t="s">
        <v>170</v>
      </c>
      <c r="G1150" s="215" t="s">
        <v>994</v>
      </c>
      <c r="H1150" s="213">
        <f>IF(OR(AND('A5'!AK39="",'A5'!AL39=""),AND('A5'!AK66="",'A5'!AL66=""),AND('A5'!AL39="X",'A5'!AL66="X"),OR('A5'!AL39="M",'A5'!AL66="M")),"",SUM('A5'!AK39,'A5'!AK66))</f>
        <v>0</v>
      </c>
      <c r="I1150" s="213" t="str">
        <f>IF(AND(AND('A5'!AL39="X",'A5'!AL66="X"),SUM('A5'!AK39,'A5'!AK66)=0,ISNUMBER('A5'!AK93)),"",IF(OR('A5'!AL39="M",'A5'!AL66="M"),"M",IF(AND('A5'!AL39='A5'!AL66,OR('A5'!AL39="X",'A5'!AL39="W",'A5'!AL39="Z")),UPPER('A5'!AL39),"")))</f>
        <v/>
      </c>
      <c r="J1150" s="214" t="s">
        <v>860</v>
      </c>
      <c r="K1150" s="213">
        <f>IF(AND(ISBLANK('A5'!AK93),$L$1150&lt;&gt;"Z"),"",'A5'!AK93)</f>
        <v>0</v>
      </c>
      <c r="L1150" s="213" t="str">
        <f>IF(ISBLANK('A5'!AL93),"",'A5'!AL93)</f>
        <v/>
      </c>
      <c r="M1150" s="133" t="str">
        <f t="shared" si="24"/>
        <v>OK</v>
      </c>
      <c r="N1150" s="134"/>
    </row>
    <row r="1151" spans="1:14" x14ac:dyDescent="0.25">
      <c r="A1151" s="210" t="s">
        <v>796</v>
      </c>
      <c r="B1151" s="211" t="s">
        <v>3532</v>
      </c>
      <c r="C1151" s="212" t="s">
        <v>170</v>
      </c>
      <c r="D1151" s="215" t="s">
        <v>3533</v>
      </c>
      <c r="E1151" s="212" t="s">
        <v>860</v>
      </c>
      <c r="F1151" s="212" t="s">
        <v>170</v>
      </c>
      <c r="G1151" s="215" t="s">
        <v>952</v>
      </c>
      <c r="H1151" s="213">
        <f>IF(OR(SUMPRODUCT(--('A5'!AN14:'A5'!AN37=""),--('A5'!AO14:'A5'!AO37=""))&gt;0,COUNTIF('A5'!AO14:'A5'!AO37,"M")&gt;0,COUNTIF('A5'!AO14:'A5'!AO37,"X")=24),"",SUM('A5'!AN14:'A5'!AN37))</f>
        <v>0</v>
      </c>
      <c r="I1151" s="213" t="str">
        <f>IF(AND(COUNTIF('A5'!AO14:'A5'!AO37,"X")=24,SUM('A5'!AN14:'A5'!AN37)=0,ISNUMBER('A5'!AN38)),"",IF(COUNTIF('A5'!AO14:'A5'!AO37,"M")&gt;0,"M",IF(AND(COUNTIF('A5'!AO14:'A5'!AO37,'A5'!AO14)=24,OR('A5'!AO14="X",'A5'!AO14="W",'A5'!AO14="Z")),UPPER('A5'!AO14),"")))</f>
        <v/>
      </c>
      <c r="J1151" s="214" t="s">
        <v>860</v>
      </c>
      <c r="K1151" s="213">
        <f>IF(AND(ISBLANK('A5'!AN38),$L$1151&lt;&gt;"Z"),"",'A5'!AN38)</f>
        <v>0</v>
      </c>
      <c r="L1151" s="213" t="str">
        <f>IF(ISBLANK('A5'!AO38),"",'A5'!AO38)</f>
        <v/>
      </c>
      <c r="M1151" s="133" t="str">
        <f t="shared" si="24"/>
        <v>OK</v>
      </c>
      <c r="N1151" s="134"/>
    </row>
    <row r="1152" spans="1:14" x14ac:dyDescent="0.25">
      <c r="A1152" s="210" t="s">
        <v>796</v>
      </c>
      <c r="B1152" s="211" t="s">
        <v>3534</v>
      </c>
      <c r="C1152" s="212" t="s">
        <v>170</v>
      </c>
      <c r="D1152" s="215" t="s">
        <v>3535</v>
      </c>
      <c r="E1152" s="212" t="s">
        <v>860</v>
      </c>
      <c r="F1152" s="212" t="s">
        <v>170</v>
      </c>
      <c r="G1152" s="215" t="s">
        <v>975</v>
      </c>
      <c r="H1152" s="213">
        <f>IF(OR(SUMPRODUCT(--('A5'!AN41:'A5'!AN64=""),--('A5'!AO41:'A5'!AO64=""))&gt;0,COUNTIF('A5'!AO41:'A5'!AO64,"M")&gt;0,COUNTIF('A5'!AO41:'A5'!AO64,"X")=24),"",SUM('A5'!AN41:'A5'!AN64))</f>
        <v>0</v>
      </c>
      <c r="I1152" s="213" t="str">
        <f>IF(AND(COUNTIF('A5'!AO41:'A5'!AO64,"X")=24,SUM('A5'!AN41:'A5'!AN64)=0,ISNUMBER('A5'!AN65)),"",IF(COUNTIF('A5'!AO41:'A5'!AO64,"M")&gt;0,"M",IF(AND(COUNTIF('A5'!AO41:'A5'!AO64,'A5'!AO41)=24,OR('A5'!AO41="X",'A5'!AO41="W",'A5'!AO41="Z")),UPPER('A5'!AO41),"")))</f>
        <v/>
      </c>
      <c r="J1152" s="214" t="s">
        <v>860</v>
      </c>
      <c r="K1152" s="213">
        <f>IF(AND(ISBLANK('A5'!AN65),$L$1152&lt;&gt;"Z"),"",'A5'!AN65)</f>
        <v>0</v>
      </c>
      <c r="L1152" s="213" t="str">
        <f>IF(ISBLANK('A5'!AO65),"",'A5'!AO65)</f>
        <v/>
      </c>
      <c r="M1152" s="133" t="str">
        <f t="shared" si="24"/>
        <v>OK</v>
      </c>
      <c r="N1152" s="134"/>
    </row>
    <row r="1153" spans="1:14" x14ac:dyDescent="0.25">
      <c r="A1153" s="210" t="s">
        <v>796</v>
      </c>
      <c r="B1153" s="211" t="s">
        <v>3536</v>
      </c>
      <c r="C1153" s="212" t="s">
        <v>170</v>
      </c>
      <c r="D1153" s="215" t="s">
        <v>3537</v>
      </c>
      <c r="E1153" s="212" t="s">
        <v>860</v>
      </c>
      <c r="F1153" s="212" t="s">
        <v>170</v>
      </c>
      <c r="G1153" s="215" t="s">
        <v>2411</v>
      </c>
      <c r="H1153" s="213">
        <f>IF(OR(AND('A5'!AN14="",'A5'!AO14=""),AND('A5'!AN41="",'A5'!AO41=""),AND('A5'!AO14="X",'A5'!AO41="X"),OR('A5'!AO14="M",'A5'!AO41="M")),"",SUM('A5'!AN14,'A5'!AN41))</f>
        <v>0</v>
      </c>
      <c r="I1153" s="213" t="str">
        <f>IF(AND(AND('A5'!AO14="X",'A5'!AO41="X"),SUM('A5'!AN14,'A5'!AN41)=0,ISNUMBER('A5'!AN68)),"",IF(OR('A5'!AO14="M",'A5'!AO41="M"),"M",IF(AND('A5'!AO14='A5'!AO41,OR('A5'!AO14="X",'A5'!AO14="W",'A5'!AO14="Z")),UPPER('A5'!AO14),"")))</f>
        <v/>
      </c>
      <c r="J1153" s="214" t="s">
        <v>860</v>
      </c>
      <c r="K1153" s="213">
        <f>IF(AND(ISBLANK('A5'!AN68),$L$1153&lt;&gt;"Z"),"",'A5'!AN68)</f>
        <v>0</v>
      </c>
      <c r="L1153" s="213" t="str">
        <f>IF(ISBLANK('A5'!AO68),"",'A5'!AO68)</f>
        <v/>
      </c>
      <c r="M1153" s="133" t="str">
        <f t="shared" si="24"/>
        <v>OK</v>
      </c>
      <c r="N1153" s="134"/>
    </row>
    <row r="1154" spans="1:14" x14ac:dyDescent="0.25">
      <c r="A1154" s="210" t="s">
        <v>796</v>
      </c>
      <c r="B1154" s="211" t="s">
        <v>3538</v>
      </c>
      <c r="C1154" s="212" t="s">
        <v>170</v>
      </c>
      <c r="D1154" s="215" t="s">
        <v>3539</v>
      </c>
      <c r="E1154" s="212" t="s">
        <v>860</v>
      </c>
      <c r="F1154" s="212" t="s">
        <v>170</v>
      </c>
      <c r="G1154" s="215" t="s">
        <v>2414</v>
      </c>
      <c r="H1154" s="213">
        <f>IF(OR(AND('A5'!AN15="",'A5'!AO15=""),AND('A5'!AN42="",'A5'!AO42=""),AND('A5'!AO15="X",'A5'!AO42="X"),OR('A5'!AO15="M",'A5'!AO42="M")),"",SUM('A5'!AN15,'A5'!AN42))</f>
        <v>0</v>
      </c>
      <c r="I1154" s="213" t="str">
        <f>IF(AND(AND('A5'!AO15="X",'A5'!AO42="X"),SUM('A5'!AN15,'A5'!AN42)=0,ISNUMBER('A5'!AN69)),"",IF(OR('A5'!AO15="M",'A5'!AO42="M"),"M",IF(AND('A5'!AO15='A5'!AO42,OR('A5'!AO15="X",'A5'!AO15="W",'A5'!AO15="Z")),UPPER('A5'!AO15),"")))</f>
        <v/>
      </c>
      <c r="J1154" s="214" t="s">
        <v>860</v>
      </c>
      <c r="K1154" s="213">
        <f>IF(AND(ISBLANK('A5'!AN69),$L$1154&lt;&gt;"Z"),"",'A5'!AN69)</f>
        <v>0</v>
      </c>
      <c r="L1154" s="213" t="str">
        <f>IF(ISBLANK('A5'!AO69),"",'A5'!AO69)</f>
        <v/>
      </c>
      <c r="M1154" s="133" t="str">
        <f t="shared" si="24"/>
        <v>OK</v>
      </c>
      <c r="N1154" s="134"/>
    </row>
    <row r="1155" spans="1:14" x14ac:dyDescent="0.25">
      <c r="A1155" s="210" t="s">
        <v>796</v>
      </c>
      <c r="B1155" s="211" t="s">
        <v>3540</v>
      </c>
      <c r="C1155" s="212" t="s">
        <v>170</v>
      </c>
      <c r="D1155" s="215" t="s">
        <v>3541</v>
      </c>
      <c r="E1155" s="212" t="s">
        <v>860</v>
      </c>
      <c r="F1155" s="212" t="s">
        <v>170</v>
      </c>
      <c r="G1155" s="215" t="s">
        <v>826</v>
      </c>
      <c r="H1155" s="213">
        <f>IF(OR(AND('A5'!AN16="",'A5'!AO16=""),AND('A5'!AN43="",'A5'!AO43=""),AND('A5'!AO16="X",'A5'!AO43="X"),OR('A5'!AO16="M",'A5'!AO43="M")),"",SUM('A5'!AN16,'A5'!AN43))</f>
        <v>0</v>
      </c>
      <c r="I1155" s="213" t="str">
        <f>IF(AND(AND('A5'!AO16="X",'A5'!AO43="X"),SUM('A5'!AN16,'A5'!AN43)=0,ISNUMBER('A5'!AN70)),"",IF(OR('A5'!AO16="M",'A5'!AO43="M"),"M",IF(AND('A5'!AO16='A5'!AO43,OR('A5'!AO16="X",'A5'!AO16="W",'A5'!AO16="Z")),UPPER('A5'!AO16),"")))</f>
        <v/>
      </c>
      <c r="J1155" s="214" t="s">
        <v>860</v>
      </c>
      <c r="K1155" s="213">
        <f>IF(AND(ISBLANK('A5'!AN70),$L$1155&lt;&gt;"Z"),"",'A5'!AN70)</f>
        <v>0</v>
      </c>
      <c r="L1155" s="213" t="str">
        <f>IF(ISBLANK('A5'!AO70),"",'A5'!AO70)</f>
        <v/>
      </c>
      <c r="M1155" s="133" t="str">
        <f t="shared" si="24"/>
        <v>OK</v>
      </c>
      <c r="N1155" s="134"/>
    </row>
    <row r="1156" spans="1:14" x14ac:dyDescent="0.25">
      <c r="A1156" s="210" t="s">
        <v>796</v>
      </c>
      <c r="B1156" s="211" t="s">
        <v>3542</v>
      </c>
      <c r="C1156" s="212" t="s">
        <v>170</v>
      </c>
      <c r="D1156" s="215" t="s">
        <v>3543</v>
      </c>
      <c r="E1156" s="212" t="s">
        <v>860</v>
      </c>
      <c r="F1156" s="212" t="s">
        <v>170</v>
      </c>
      <c r="G1156" s="215" t="s">
        <v>3544</v>
      </c>
      <c r="H1156" s="213">
        <f>IF(OR(AND('A5'!AN17="",'A5'!AO17=""),AND('A5'!AN44="",'A5'!AO44=""),AND('A5'!AO17="X",'A5'!AO44="X"),OR('A5'!AO17="M",'A5'!AO44="M")),"",SUM('A5'!AN17,'A5'!AN44))</f>
        <v>0</v>
      </c>
      <c r="I1156" s="213" t="str">
        <f>IF(AND(AND('A5'!AO17="X",'A5'!AO44="X"),SUM('A5'!AN17,'A5'!AN44)=0,ISNUMBER('A5'!AN71)),"",IF(OR('A5'!AO17="M",'A5'!AO44="M"),"M",IF(AND('A5'!AO17='A5'!AO44,OR('A5'!AO17="X",'A5'!AO17="W",'A5'!AO17="Z")),UPPER('A5'!AO17),"")))</f>
        <v/>
      </c>
      <c r="J1156" s="214" t="s">
        <v>860</v>
      </c>
      <c r="K1156" s="213">
        <f>IF(AND(ISBLANK('A5'!AN71),$L$1156&lt;&gt;"Z"),"",'A5'!AN71)</f>
        <v>0</v>
      </c>
      <c r="L1156" s="213" t="str">
        <f>IF(ISBLANK('A5'!AO71),"",'A5'!AO71)</f>
        <v/>
      </c>
      <c r="M1156" s="133" t="str">
        <f t="shared" si="24"/>
        <v>OK</v>
      </c>
      <c r="N1156" s="134"/>
    </row>
    <row r="1157" spans="1:14" x14ac:dyDescent="0.25">
      <c r="A1157" s="210" t="s">
        <v>796</v>
      </c>
      <c r="B1157" s="211" t="s">
        <v>3545</v>
      </c>
      <c r="C1157" s="212" t="s">
        <v>170</v>
      </c>
      <c r="D1157" s="215" t="s">
        <v>3546</v>
      </c>
      <c r="E1157" s="212" t="s">
        <v>860</v>
      </c>
      <c r="F1157" s="212" t="s">
        <v>170</v>
      </c>
      <c r="G1157" s="215" t="s">
        <v>2419</v>
      </c>
      <c r="H1157" s="213">
        <f>IF(OR(AND('A5'!AN18="",'A5'!AO18=""),AND('A5'!AN45="",'A5'!AO45=""),AND('A5'!AO18="X",'A5'!AO45="X"),OR('A5'!AO18="M",'A5'!AO45="M")),"",SUM('A5'!AN18,'A5'!AN45))</f>
        <v>0</v>
      </c>
      <c r="I1157" s="213" t="str">
        <f>IF(AND(AND('A5'!AO18="X",'A5'!AO45="X"),SUM('A5'!AN18,'A5'!AN45)=0,ISNUMBER('A5'!AN72)),"",IF(OR('A5'!AO18="M",'A5'!AO45="M"),"M",IF(AND('A5'!AO18='A5'!AO45,OR('A5'!AO18="X",'A5'!AO18="W",'A5'!AO18="Z")),UPPER('A5'!AO18),"")))</f>
        <v/>
      </c>
      <c r="J1157" s="214" t="s">
        <v>860</v>
      </c>
      <c r="K1157" s="213">
        <f>IF(AND(ISBLANK('A5'!AN72),$L$1157&lt;&gt;"Z"),"",'A5'!AN72)</f>
        <v>0</v>
      </c>
      <c r="L1157" s="213" t="str">
        <f>IF(ISBLANK('A5'!AO72),"",'A5'!AO72)</f>
        <v/>
      </c>
      <c r="M1157" s="133" t="str">
        <f t="shared" si="24"/>
        <v>OK</v>
      </c>
      <c r="N1157" s="134"/>
    </row>
    <row r="1158" spans="1:14" x14ac:dyDescent="0.25">
      <c r="A1158" s="210" t="s">
        <v>796</v>
      </c>
      <c r="B1158" s="211" t="s">
        <v>3547</v>
      </c>
      <c r="C1158" s="212" t="s">
        <v>170</v>
      </c>
      <c r="D1158" s="215" t="s">
        <v>3548</v>
      </c>
      <c r="E1158" s="212" t="s">
        <v>860</v>
      </c>
      <c r="F1158" s="212" t="s">
        <v>170</v>
      </c>
      <c r="G1158" s="215" t="s">
        <v>2422</v>
      </c>
      <c r="H1158" s="213">
        <f>IF(OR(AND('A5'!AN19="",'A5'!AO19=""),AND('A5'!AN46="",'A5'!AO46=""),AND('A5'!AO19="X",'A5'!AO46="X"),OR('A5'!AO19="M",'A5'!AO46="M")),"",SUM('A5'!AN19,'A5'!AN46))</f>
        <v>0</v>
      </c>
      <c r="I1158" s="213" t="str">
        <f>IF(AND(AND('A5'!AO19="X",'A5'!AO46="X"),SUM('A5'!AN19,'A5'!AN46)=0,ISNUMBER('A5'!AN73)),"",IF(OR('A5'!AO19="M",'A5'!AO46="M"),"M",IF(AND('A5'!AO19='A5'!AO46,OR('A5'!AO19="X",'A5'!AO19="W",'A5'!AO19="Z")),UPPER('A5'!AO19),"")))</f>
        <v/>
      </c>
      <c r="J1158" s="214" t="s">
        <v>860</v>
      </c>
      <c r="K1158" s="213">
        <f>IF(AND(ISBLANK('A5'!AN73),$L$1158&lt;&gt;"Z"),"",'A5'!AN73)</f>
        <v>0</v>
      </c>
      <c r="L1158" s="213" t="str">
        <f>IF(ISBLANK('A5'!AO73),"",'A5'!AO73)</f>
        <v/>
      </c>
      <c r="M1158" s="133" t="str">
        <f t="shared" si="24"/>
        <v>OK</v>
      </c>
      <c r="N1158" s="134"/>
    </row>
    <row r="1159" spans="1:14" x14ac:dyDescent="0.25">
      <c r="A1159" s="210" t="s">
        <v>796</v>
      </c>
      <c r="B1159" s="211" t="s">
        <v>3549</v>
      </c>
      <c r="C1159" s="212" t="s">
        <v>170</v>
      </c>
      <c r="D1159" s="215" t="s">
        <v>3550</v>
      </c>
      <c r="E1159" s="212" t="s">
        <v>860</v>
      </c>
      <c r="F1159" s="212" t="s">
        <v>170</v>
      </c>
      <c r="G1159" s="215" t="s">
        <v>1071</v>
      </c>
      <c r="H1159" s="213">
        <f>IF(OR(AND('A5'!AN20="",'A5'!AO20=""),AND('A5'!AN47="",'A5'!AO47=""),AND('A5'!AO20="X",'A5'!AO47="X"),OR('A5'!AO20="M",'A5'!AO47="M")),"",SUM('A5'!AN20,'A5'!AN47))</f>
        <v>0</v>
      </c>
      <c r="I1159" s="213" t="str">
        <f>IF(AND(AND('A5'!AO20="X",'A5'!AO47="X"),SUM('A5'!AN20,'A5'!AN47)=0,ISNUMBER('A5'!AN74)),"",IF(OR('A5'!AO20="M",'A5'!AO47="M"),"M",IF(AND('A5'!AO20='A5'!AO47,OR('A5'!AO20="X",'A5'!AO20="W",'A5'!AO20="Z")),UPPER('A5'!AO20),"")))</f>
        <v/>
      </c>
      <c r="J1159" s="214" t="s">
        <v>860</v>
      </c>
      <c r="K1159" s="213">
        <f>IF(AND(ISBLANK('A5'!AN74),$L$1159&lt;&gt;"Z"),"",'A5'!AN74)</f>
        <v>0</v>
      </c>
      <c r="L1159" s="213" t="str">
        <f>IF(ISBLANK('A5'!AO74),"",'A5'!AO74)</f>
        <v/>
      </c>
      <c r="M1159" s="133" t="str">
        <f t="shared" si="24"/>
        <v>OK</v>
      </c>
      <c r="N1159" s="134"/>
    </row>
    <row r="1160" spans="1:14" x14ac:dyDescent="0.25">
      <c r="A1160" s="210" t="s">
        <v>796</v>
      </c>
      <c r="B1160" s="211" t="s">
        <v>3551</v>
      </c>
      <c r="C1160" s="212" t="s">
        <v>170</v>
      </c>
      <c r="D1160" s="215" t="s">
        <v>3552</v>
      </c>
      <c r="E1160" s="212" t="s">
        <v>860</v>
      </c>
      <c r="F1160" s="212" t="s">
        <v>170</v>
      </c>
      <c r="G1160" s="215" t="s">
        <v>1070</v>
      </c>
      <c r="H1160" s="213">
        <f>IF(OR(AND('A5'!AN21="",'A5'!AO21=""),AND('A5'!AN48="",'A5'!AO48=""),AND('A5'!AO21="X",'A5'!AO48="X"),OR('A5'!AO21="M",'A5'!AO48="M")),"",SUM('A5'!AN21,'A5'!AN48))</f>
        <v>0</v>
      </c>
      <c r="I1160" s="213" t="str">
        <f>IF(AND(AND('A5'!AO21="X",'A5'!AO48="X"),SUM('A5'!AN21,'A5'!AN48)=0,ISNUMBER('A5'!AN75)),"",IF(OR('A5'!AO21="M",'A5'!AO48="M"),"M",IF(AND('A5'!AO21='A5'!AO48,OR('A5'!AO21="X",'A5'!AO21="W",'A5'!AO21="Z")),UPPER('A5'!AO21),"")))</f>
        <v/>
      </c>
      <c r="J1160" s="214" t="s">
        <v>860</v>
      </c>
      <c r="K1160" s="213">
        <f>IF(AND(ISBLANK('A5'!AN75),$L$1160&lt;&gt;"Z"),"",'A5'!AN75)</f>
        <v>0</v>
      </c>
      <c r="L1160" s="213" t="str">
        <f>IF(ISBLANK('A5'!AO75),"",'A5'!AO75)</f>
        <v/>
      </c>
      <c r="M1160" s="133" t="str">
        <f t="shared" si="24"/>
        <v>OK</v>
      </c>
      <c r="N1160" s="134"/>
    </row>
    <row r="1161" spans="1:14" x14ac:dyDescent="0.25">
      <c r="A1161" s="210" t="s">
        <v>796</v>
      </c>
      <c r="B1161" s="211" t="s">
        <v>3553</v>
      </c>
      <c r="C1161" s="212" t="s">
        <v>170</v>
      </c>
      <c r="D1161" s="215" t="s">
        <v>3554</v>
      </c>
      <c r="E1161" s="212" t="s">
        <v>860</v>
      </c>
      <c r="F1161" s="212" t="s">
        <v>170</v>
      </c>
      <c r="G1161" s="215" t="s">
        <v>2429</v>
      </c>
      <c r="H1161" s="213">
        <f>IF(OR(AND('A5'!AN22="",'A5'!AO22=""),AND('A5'!AN49="",'A5'!AO49=""),AND('A5'!AO22="X",'A5'!AO49="X"),OR('A5'!AO22="M",'A5'!AO49="M")),"",SUM('A5'!AN22,'A5'!AN49))</f>
        <v>0</v>
      </c>
      <c r="I1161" s="213" t="str">
        <f>IF(AND(AND('A5'!AO22="X",'A5'!AO49="X"),SUM('A5'!AN22,'A5'!AN49)=0,ISNUMBER('A5'!AN76)),"",IF(OR('A5'!AO22="M",'A5'!AO49="M"),"M",IF(AND('A5'!AO22='A5'!AO49,OR('A5'!AO22="X",'A5'!AO22="W",'A5'!AO22="Z")),UPPER('A5'!AO22),"")))</f>
        <v/>
      </c>
      <c r="J1161" s="214" t="s">
        <v>860</v>
      </c>
      <c r="K1161" s="213">
        <f>IF(AND(ISBLANK('A5'!AN76),$L$1161&lt;&gt;"Z"),"",'A5'!AN76)</f>
        <v>0</v>
      </c>
      <c r="L1161" s="213" t="str">
        <f>IF(ISBLANK('A5'!AO76),"",'A5'!AO76)</f>
        <v/>
      </c>
      <c r="M1161" s="133" t="str">
        <f t="shared" si="24"/>
        <v>OK</v>
      </c>
      <c r="N1161" s="134"/>
    </row>
    <row r="1162" spans="1:14" x14ac:dyDescent="0.25">
      <c r="A1162" s="210" t="s">
        <v>796</v>
      </c>
      <c r="B1162" s="211" t="s">
        <v>3555</v>
      </c>
      <c r="C1162" s="212" t="s">
        <v>170</v>
      </c>
      <c r="D1162" s="215" t="s">
        <v>3556</v>
      </c>
      <c r="E1162" s="212" t="s">
        <v>860</v>
      </c>
      <c r="F1162" s="212" t="s">
        <v>170</v>
      </c>
      <c r="G1162" s="215" t="s">
        <v>2432</v>
      </c>
      <c r="H1162" s="213">
        <f>IF(OR(AND('A5'!AN23="",'A5'!AO23=""),AND('A5'!AN50="",'A5'!AO50=""),AND('A5'!AO23="X",'A5'!AO50="X"),OR('A5'!AO23="M",'A5'!AO50="M")),"",SUM('A5'!AN23,'A5'!AN50))</f>
        <v>0</v>
      </c>
      <c r="I1162" s="213" t="str">
        <f>IF(AND(AND('A5'!AO23="X",'A5'!AO50="X"),SUM('A5'!AN23,'A5'!AN50)=0,ISNUMBER('A5'!AN77)),"",IF(OR('A5'!AO23="M",'A5'!AO50="M"),"M",IF(AND('A5'!AO23='A5'!AO50,OR('A5'!AO23="X",'A5'!AO23="W",'A5'!AO23="Z")),UPPER('A5'!AO23),"")))</f>
        <v/>
      </c>
      <c r="J1162" s="214" t="s">
        <v>860</v>
      </c>
      <c r="K1162" s="213">
        <f>IF(AND(ISBLANK('A5'!AN77),$L$1162&lt;&gt;"Z"),"",'A5'!AN77)</f>
        <v>0</v>
      </c>
      <c r="L1162" s="213" t="str">
        <f>IF(ISBLANK('A5'!AO77),"",'A5'!AO77)</f>
        <v/>
      </c>
      <c r="M1162" s="133" t="str">
        <f t="shared" si="24"/>
        <v>OK</v>
      </c>
      <c r="N1162" s="134"/>
    </row>
    <row r="1163" spans="1:14" x14ac:dyDescent="0.25">
      <c r="A1163" s="210" t="s">
        <v>796</v>
      </c>
      <c r="B1163" s="211" t="s">
        <v>3557</v>
      </c>
      <c r="C1163" s="212" t="s">
        <v>170</v>
      </c>
      <c r="D1163" s="215" t="s">
        <v>3558</v>
      </c>
      <c r="E1163" s="212" t="s">
        <v>860</v>
      </c>
      <c r="F1163" s="212" t="s">
        <v>170</v>
      </c>
      <c r="G1163" s="215" t="s">
        <v>2435</v>
      </c>
      <c r="H1163" s="213">
        <f>IF(OR(AND('A5'!AN24="",'A5'!AO24=""),AND('A5'!AN51="",'A5'!AO51=""),AND('A5'!AO24="X",'A5'!AO51="X"),OR('A5'!AO24="M",'A5'!AO51="M")),"",SUM('A5'!AN24,'A5'!AN51))</f>
        <v>0</v>
      </c>
      <c r="I1163" s="213" t="str">
        <f>IF(AND(AND('A5'!AO24="X",'A5'!AO51="X"),SUM('A5'!AN24,'A5'!AN51)=0,ISNUMBER('A5'!AN78)),"",IF(OR('A5'!AO24="M",'A5'!AO51="M"),"M",IF(AND('A5'!AO24='A5'!AO51,OR('A5'!AO24="X",'A5'!AO24="W",'A5'!AO24="Z")),UPPER('A5'!AO24),"")))</f>
        <v/>
      </c>
      <c r="J1163" s="214" t="s">
        <v>860</v>
      </c>
      <c r="K1163" s="213">
        <f>IF(AND(ISBLANK('A5'!AN78),$L$1163&lt;&gt;"Z"),"",'A5'!AN78)</f>
        <v>0</v>
      </c>
      <c r="L1163" s="213" t="str">
        <f>IF(ISBLANK('A5'!AO78),"",'A5'!AO78)</f>
        <v/>
      </c>
      <c r="M1163" s="133" t="str">
        <f t="shared" si="24"/>
        <v>OK</v>
      </c>
      <c r="N1163" s="134"/>
    </row>
    <row r="1164" spans="1:14" x14ac:dyDescent="0.25">
      <c r="A1164" s="210" t="s">
        <v>796</v>
      </c>
      <c r="B1164" s="211" t="s">
        <v>3559</v>
      </c>
      <c r="C1164" s="212" t="s">
        <v>170</v>
      </c>
      <c r="D1164" s="215" t="s">
        <v>3560</v>
      </c>
      <c r="E1164" s="212" t="s">
        <v>860</v>
      </c>
      <c r="F1164" s="212" t="s">
        <v>170</v>
      </c>
      <c r="G1164" s="215" t="s">
        <v>2438</v>
      </c>
      <c r="H1164" s="213">
        <f>IF(OR(AND('A5'!AN25="",'A5'!AO25=""),AND('A5'!AN52="",'A5'!AO52=""),AND('A5'!AO25="X",'A5'!AO52="X"),OR('A5'!AO25="M",'A5'!AO52="M")),"",SUM('A5'!AN25,'A5'!AN52))</f>
        <v>0</v>
      </c>
      <c r="I1164" s="213" t="str">
        <f>IF(AND(AND('A5'!AO25="X",'A5'!AO52="X"),SUM('A5'!AN25,'A5'!AN52)=0,ISNUMBER('A5'!AN79)),"",IF(OR('A5'!AO25="M",'A5'!AO52="M"),"M",IF(AND('A5'!AO25='A5'!AO52,OR('A5'!AO25="X",'A5'!AO25="W",'A5'!AO25="Z")),UPPER('A5'!AO25),"")))</f>
        <v/>
      </c>
      <c r="J1164" s="214" t="s">
        <v>860</v>
      </c>
      <c r="K1164" s="213">
        <f>IF(AND(ISBLANK('A5'!AN79),$L$1164&lt;&gt;"Z"),"",'A5'!AN79)</f>
        <v>0</v>
      </c>
      <c r="L1164" s="213" t="str">
        <f>IF(ISBLANK('A5'!AO79),"",'A5'!AO79)</f>
        <v/>
      </c>
      <c r="M1164" s="133" t="str">
        <f t="shared" si="24"/>
        <v>OK</v>
      </c>
      <c r="N1164" s="134"/>
    </row>
    <row r="1165" spans="1:14" x14ac:dyDescent="0.25">
      <c r="A1165" s="210" t="s">
        <v>796</v>
      </c>
      <c r="B1165" s="211" t="s">
        <v>3561</v>
      </c>
      <c r="C1165" s="212" t="s">
        <v>170</v>
      </c>
      <c r="D1165" s="215" t="s">
        <v>3562</v>
      </c>
      <c r="E1165" s="212" t="s">
        <v>860</v>
      </c>
      <c r="F1165" s="212" t="s">
        <v>170</v>
      </c>
      <c r="G1165" s="215" t="s">
        <v>2441</v>
      </c>
      <c r="H1165" s="213">
        <f>IF(OR(AND('A5'!AN26="",'A5'!AO26=""),AND('A5'!AN53="",'A5'!AO53=""),AND('A5'!AO26="X",'A5'!AO53="X"),OR('A5'!AO26="M",'A5'!AO53="M")),"",SUM('A5'!AN26,'A5'!AN53))</f>
        <v>0</v>
      </c>
      <c r="I1165" s="213" t="str">
        <f>IF(AND(AND('A5'!AO26="X",'A5'!AO53="X"),SUM('A5'!AN26,'A5'!AN53)=0,ISNUMBER('A5'!AN80)),"",IF(OR('A5'!AO26="M",'A5'!AO53="M"),"M",IF(AND('A5'!AO26='A5'!AO53,OR('A5'!AO26="X",'A5'!AO26="W",'A5'!AO26="Z")),UPPER('A5'!AO26),"")))</f>
        <v/>
      </c>
      <c r="J1165" s="214" t="s">
        <v>860</v>
      </c>
      <c r="K1165" s="213">
        <f>IF(AND(ISBLANK('A5'!AN80),$L$1165&lt;&gt;"Z"),"",'A5'!AN80)</f>
        <v>0</v>
      </c>
      <c r="L1165" s="213" t="str">
        <f>IF(ISBLANK('A5'!AO80),"",'A5'!AO80)</f>
        <v/>
      </c>
      <c r="M1165" s="133" t="str">
        <f t="shared" si="24"/>
        <v>OK</v>
      </c>
      <c r="N1165" s="134"/>
    </row>
    <row r="1166" spans="1:14" x14ac:dyDescent="0.25">
      <c r="A1166" s="210" t="s">
        <v>796</v>
      </c>
      <c r="B1166" s="211" t="s">
        <v>3563</v>
      </c>
      <c r="C1166" s="212" t="s">
        <v>170</v>
      </c>
      <c r="D1166" s="215" t="s">
        <v>3564</v>
      </c>
      <c r="E1166" s="212" t="s">
        <v>860</v>
      </c>
      <c r="F1166" s="212" t="s">
        <v>170</v>
      </c>
      <c r="G1166" s="215" t="s">
        <v>2444</v>
      </c>
      <c r="H1166" s="213">
        <f>IF(OR(AND('A5'!AN27="",'A5'!AO27=""),AND('A5'!AN54="",'A5'!AO54=""),AND('A5'!AO27="X",'A5'!AO54="X"),OR('A5'!AO27="M",'A5'!AO54="M")),"",SUM('A5'!AN27,'A5'!AN54))</f>
        <v>0</v>
      </c>
      <c r="I1166" s="213" t="str">
        <f>IF(AND(AND('A5'!AO27="X",'A5'!AO54="X"),SUM('A5'!AN27,'A5'!AN54)=0,ISNUMBER('A5'!AN81)),"",IF(OR('A5'!AO27="M",'A5'!AO54="M"),"M",IF(AND('A5'!AO27='A5'!AO54,OR('A5'!AO27="X",'A5'!AO27="W",'A5'!AO27="Z")),UPPER('A5'!AO27),"")))</f>
        <v/>
      </c>
      <c r="J1166" s="214" t="s">
        <v>860</v>
      </c>
      <c r="K1166" s="213">
        <f>IF(AND(ISBLANK('A5'!AN81),$L$1166&lt;&gt;"Z"),"",'A5'!AN81)</f>
        <v>0</v>
      </c>
      <c r="L1166" s="213" t="str">
        <f>IF(ISBLANK('A5'!AO81),"",'A5'!AO81)</f>
        <v/>
      </c>
      <c r="M1166" s="133" t="str">
        <f t="shared" si="24"/>
        <v>OK</v>
      </c>
      <c r="N1166" s="134"/>
    </row>
    <row r="1167" spans="1:14" x14ac:dyDescent="0.25">
      <c r="A1167" s="210" t="s">
        <v>796</v>
      </c>
      <c r="B1167" s="211" t="s">
        <v>3565</v>
      </c>
      <c r="C1167" s="212" t="s">
        <v>170</v>
      </c>
      <c r="D1167" s="215" t="s">
        <v>3566</v>
      </c>
      <c r="E1167" s="212" t="s">
        <v>860</v>
      </c>
      <c r="F1167" s="212" t="s">
        <v>170</v>
      </c>
      <c r="G1167" s="215" t="s">
        <v>2447</v>
      </c>
      <c r="H1167" s="213">
        <f>IF(OR(AND('A5'!AN28="",'A5'!AO28=""),AND('A5'!AN55="",'A5'!AO55=""),AND('A5'!AO28="X",'A5'!AO55="X"),OR('A5'!AO28="M",'A5'!AO55="M")),"",SUM('A5'!AN28,'A5'!AN55))</f>
        <v>0</v>
      </c>
      <c r="I1167" s="213" t="str">
        <f>IF(AND(AND('A5'!AO28="X",'A5'!AO55="X"),SUM('A5'!AN28,'A5'!AN55)=0,ISNUMBER('A5'!AN82)),"",IF(OR('A5'!AO28="M",'A5'!AO55="M"),"M",IF(AND('A5'!AO28='A5'!AO55,OR('A5'!AO28="X",'A5'!AO28="W",'A5'!AO28="Z")),UPPER('A5'!AO28),"")))</f>
        <v/>
      </c>
      <c r="J1167" s="214" t="s">
        <v>860</v>
      </c>
      <c r="K1167" s="213">
        <f>IF(AND(ISBLANK('A5'!AN82),$L$1167&lt;&gt;"Z"),"",'A5'!AN82)</f>
        <v>0</v>
      </c>
      <c r="L1167" s="213" t="str">
        <f>IF(ISBLANK('A5'!AO82),"",'A5'!AO82)</f>
        <v/>
      </c>
      <c r="M1167" s="133" t="str">
        <f t="shared" si="24"/>
        <v>OK</v>
      </c>
      <c r="N1167" s="134"/>
    </row>
    <row r="1168" spans="1:14" x14ac:dyDescent="0.25">
      <c r="A1168" s="210" t="s">
        <v>796</v>
      </c>
      <c r="B1168" s="211" t="s">
        <v>3567</v>
      </c>
      <c r="C1168" s="212" t="s">
        <v>170</v>
      </c>
      <c r="D1168" s="215" t="s">
        <v>3568</v>
      </c>
      <c r="E1168" s="212" t="s">
        <v>860</v>
      </c>
      <c r="F1168" s="212" t="s">
        <v>170</v>
      </c>
      <c r="G1168" s="215" t="s">
        <v>2450</v>
      </c>
      <c r="H1168" s="213">
        <f>IF(OR(AND('A5'!AN29="",'A5'!AO29=""),AND('A5'!AN56="",'A5'!AO56=""),AND('A5'!AO29="X",'A5'!AO56="X"),OR('A5'!AO29="M",'A5'!AO56="M")),"",SUM('A5'!AN29,'A5'!AN56))</f>
        <v>0</v>
      </c>
      <c r="I1168" s="213" t="str">
        <f>IF(AND(AND('A5'!AO29="X",'A5'!AO56="X"),SUM('A5'!AN29,'A5'!AN56)=0,ISNUMBER('A5'!AN83)),"",IF(OR('A5'!AO29="M",'A5'!AO56="M"),"M",IF(AND('A5'!AO29='A5'!AO56,OR('A5'!AO29="X",'A5'!AO29="W",'A5'!AO29="Z")),UPPER('A5'!AO29),"")))</f>
        <v/>
      </c>
      <c r="J1168" s="214" t="s">
        <v>860</v>
      </c>
      <c r="K1168" s="213">
        <f>IF(AND(ISBLANK('A5'!AN83),$L$1168&lt;&gt;"Z"),"",'A5'!AN83)</f>
        <v>0</v>
      </c>
      <c r="L1168" s="213" t="str">
        <f>IF(ISBLANK('A5'!AO83),"",'A5'!AO83)</f>
        <v/>
      </c>
      <c r="M1168" s="133" t="str">
        <f t="shared" si="24"/>
        <v>OK</v>
      </c>
      <c r="N1168" s="134"/>
    </row>
    <row r="1169" spans="1:14" x14ac:dyDescent="0.25">
      <c r="A1169" s="210" t="s">
        <v>796</v>
      </c>
      <c r="B1169" s="211" t="s">
        <v>3569</v>
      </c>
      <c r="C1169" s="212" t="s">
        <v>170</v>
      </c>
      <c r="D1169" s="215" t="s">
        <v>3570</v>
      </c>
      <c r="E1169" s="212" t="s">
        <v>860</v>
      </c>
      <c r="F1169" s="212" t="s">
        <v>170</v>
      </c>
      <c r="G1169" s="215" t="s">
        <v>2453</v>
      </c>
      <c r="H1169" s="213">
        <f>IF(OR(AND('A5'!AN30="",'A5'!AO30=""),AND('A5'!AN57="",'A5'!AO57=""),AND('A5'!AO30="X",'A5'!AO57="X"),OR('A5'!AO30="M",'A5'!AO57="M")),"",SUM('A5'!AN30,'A5'!AN57))</f>
        <v>0</v>
      </c>
      <c r="I1169" s="213" t="str">
        <f>IF(AND(AND('A5'!AO30="X",'A5'!AO57="X"),SUM('A5'!AN30,'A5'!AN57)=0,ISNUMBER('A5'!AN84)),"",IF(OR('A5'!AO30="M",'A5'!AO57="M"),"M",IF(AND('A5'!AO30='A5'!AO57,OR('A5'!AO30="X",'A5'!AO30="W",'A5'!AO30="Z")),UPPER('A5'!AO30),"")))</f>
        <v/>
      </c>
      <c r="J1169" s="214" t="s">
        <v>860</v>
      </c>
      <c r="K1169" s="213">
        <f>IF(AND(ISBLANK('A5'!AN84),$L$1169&lt;&gt;"Z"),"",'A5'!AN84)</f>
        <v>0</v>
      </c>
      <c r="L1169" s="213" t="str">
        <f>IF(ISBLANK('A5'!AO84),"",'A5'!AO84)</f>
        <v/>
      </c>
      <c r="M1169" s="133" t="str">
        <f t="shared" si="24"/>
        <v>OK</v>
      </c>
      <c r="N1169" s="134"/>
    </row>
    <row r="1170" spans="1:14" x14ac:dyDescent="0.25">
      <c r="A1170" s="210" t="s">
        <v>796</v>
      </c>
      <c r="B1170" s="211" t="s">
        <v>3571</v>
      </c>
      <c r="C1170" s="212" t="s">
        <v>170</v>
      </c>
      <c r="D1170" s="215" t="s">
        <v>3572</v>
      </c>
      <c r="E1170" s="212" t="s">
        <v>860</v>
      </c>
      <c r="F1170" s="212" t="s">
        <v>170</v>
      </c>
      <c r="G1170" s="215" t="s">
        <v>2456</v>
      </c>
      <c r="H1170" s="213">
        <f>IF(OR(AND('A5'!AN31="",'A5'!AO31=""),AND('A5'!AN58="",'A5'!AO58=""),AND('A5'!AO31="X",'A5'!AO58="X"),OR('A5'!AO31="M",'A5'!AO58="M")),"",SUM('A5'!AN31,'A5'!AN58))</f>
        <v>0</v>
      </c>
      <c r="I1170" s="213" t="str">
        <f>IF(AND(AND('A5'!AO31="X",'A5'!AO58="X"),SUM('A5'!AN31,'A5'!AN58)=0,ISNUMBER('A5'!AN85)),"",IF(OR('A5'!AO31="M",'A5'!AO58="M"),"M",IF(AND('A5'!AO31='A5'!AO58,OR('A5'!AO31="X",'A5'!AO31="W",'A5'!AO31="Z")),UPPER('A5'!AO31),"")))</f>
        <v/>
      </c>
      <c r="J1170" s="214" t="s">
        <v>860</v>
      </c>
      <c r="K1170" s="213">
        <f>IF(AND(ISBLANK('A5'!AN85),$L$1170&lt;&gt;"Z"),"",'A5'!AN85)</f>
        <v>0</v>
      </c>
      <c r="L1170" s="213" t="str">
        <f>IF(ISBLANK('A5'!AO85),"",'A5'!AO85)</f>
        <v/>
      </c>
      <c r="M1170" s="133" t="str">
        <f t="shared" si="24"/>
        <v>OK</v>
      </c>
      <c r="N1170" s="134"/>
    </row>
    <row r="1171" spans="1:14" x14ac:dyDescent="0.25">
      <c r="A1171" s="210" t="s">
        <v>796</v>
      </c>
      <c r="B1171" s="211" t="s">
        <v>3573</v>
      </c>
      <c r="C1171" s="212" t="s">
        <v>170</v>
      </c>
      <c r="D1171" s="215" t="s">
        <v>3574</v>
      </c>
      <c r="E1171" s="212" t="s">
        <v>860</v>
      </c>
      <c r="F1171" s="212" t="s">
        <v>170</v>
      </c>
      <c r="G1171" s="215" t="s">
        <v>2459</v>
      </c>
      <c r="H1171" s="213">
        <f>IF(OR(AND('A5'!AN32="",'A5'!AO32=""),AND('A5'!AN59="",'A5'!AO59=""),AND('A5'!AO32="X",'A5'!AO59="X"),OR('A5'!AO32="M",'A5'!AO59="M")),"",SUM('A5'!AN32,'A5'!AN59))</f>
        <v>0</v>
      </c>
      <c r="I1171" s="213" t="str">
        <f>IF(AND(AND('A5'!AO32="X",'A5'!AO59="X"),SUM('A5'!AN32,'A5'!AN59)=0,ISNUMBER('A5'!AN86)),"",IF(OR('A5'!AO32="M",'A5'!AO59="M"),"M",IF(AND('A5'!AO32='A5'!AO59,OR('A5'!AO32="X",'A5'!AO32="W",'A5'!AO32="Z")),UPPER('A5'!AO32),"")))</f>
        <v/>
      </c>
      <c r="J1171" s="214" t="s">
        <v>860</v>
      </c>
      <c r="K1171" s="213">
        <f>IF(AND(ISBLANK('A5'!AN86),$L$1171&lt;&gt;"Z"),"",'A5'!AN86)</f>
        <v>0</v>
      </c>
      <c r="L1171" s="213" t="str">
        <f>IF(ISBLANK('A5'!AO86),"",'A5'!AO86)</f>
        <v/>
      </c>
      <c r="M1171" s="133" t="str">
        <f t="shared" si="24"/>
        <v>OK</v>
      </c>
      <c r="N1171" s="134"/>
    </row>
    <row r="1172" spans="1:14" x14ac:dyDescent="0.25">
      <c r="A1172" s="210" t="s">
        <v>796</v>
      </c>
      <c r="B1172" s="211" t="s">
        <v>3575</v>
      </c>
      <c r="C1172" s="212" t="s">
        <v>170</v>
      </c>
      <c r="D1172" s="215" t="s">
        <v>3576</v>
      </c>
      <c r="E1172" s="212" t="s">
        <v>860</v>
      </c>
      <c r="F1172" s="212" t="s">
        <v>170</v>
      </c>
      <c r="G1172" s="215" t="s">
        <v>2462</v>
      </c>
      <c r="H1172" s="213">
        <f>IF(OR(AND('A5'!AN33="",'A5'!AO33=""),AND('A5'!AN60="",'A5'!AO60=""),AND('A5'!AO33="X",'A5'!AO60="X"),OR('A5'!AO33="M",'A5'!AO60="M")),"",SUM('A5'!AN33,'A5'!AN60))</f>
        <v>0</v>
      </c>
      <c r="I1172" s="213" t="str">
        <f>IF(AND(AND('A5'!AO33="X",'A5'!AO60="X"),SUM('A5'!AN33,'A5'!AN60)=0,ISNUMBER('A5'!AN87)),"",IF(OR('A5'!AO33="M",'A5'!AO60="M"),"M",IF(AND('A5'!AO33='A5'!AO60,OR('A5'!AO33="X",'A5'!AO33="W",'A5'!AO33="Z")),UPPER('A5'!AO33),"")))</f>
        <v/>
      </c>
      <c r="J1172" s="214" t="s">
        <v>860</v>
      </c>
      <c r="K1172" s="213">
        <f>IF(AND(ISBLANK('A5'!AN87),$L$1172&lt;&gt;"Z"),"",'A5'!AN87)</f>
        <v>0</v>
      </c>
      <c r="L1172" s="213" t="str">
        <f>IF(ISBLANK('A5'!AO87),"",'A5'!AO87)</f>
        <v/>
      </c>
      <c r="M1172" s="133" t="str">
        <f t="shared" si="24"/>
        <v>OK</v>
      </c>
      <c r="N1172" s="134"/>
    </row>
    <row r="1173" spans="1:14" x14ac:dyDescent="0.25">
      <c r="A1173" s="210" t="s">
        <v>796</v>
      </c>
      <c r="B1173" s="211" t="s">
        <v>3577</v>
      </c>
      <c r="C1173" s="212" t="s">
        <v>170</v>
      </c>
      <c r="D1173" s="215" t="s">
        <v>3578</v>
      </c>
      <c r="E1173" s="212" t="s">
        <v>860</v>
      </c>
      <c r="F1173" s="212" t="s">
        <v>170</v>
      </c>
      <c r="G1173" s="215" t="s">
        <v>2465</v>
      </c>
      <c r="H1173" s="213">
        <f>IF(OR(AND('A5'!AN34="",'A5'!AO34=""),AND('A5'!AN61="",'A5'!AO61=""),AND('A5'!AO34="X",'A5'!AO61="X"),OR('A5'!AO34="M",'A5'!AO61="M")),"",SUM('A5'!AN34,'A5'!AN61))</f>
        <v>0</v>
      </c>
      <c r="I1173" s="213" t="str">
        <f>IF(AND(AND('A5'!AO34="X",'A5'!AO61="X"),SUM('A5'!AN34,'A5'!AN61)=0,ISNUMBER('A5'!AN88)),"",IF(OR('A5'!AO34="M",'A5'!AO61="M"),"M",IF(AND('A5'!AO34='A5'!AO61,OR('A5'!AO34="X",'A5'!AO34="W",'A5'!AO34="Z")),UPPER('A5'!AO34),"")))</f>
        <v/>
      </c>
      <c r="J1173" s="214" t="s">
        <v>860</v>
      </c>
      <c r="K1173" s="213">
        <f>IF(AND(ISBLANK('A5'!AN88),$L$1173&lt;&gt;"Z"),"",'A5'!AN88)</f>
        <v>0</v>
      </c>
      <c r="L1173" s="213" t="str">
        <f>IF(ISBLANK('A5'!AO88),"",'A5'!AO88)</f>
        <v/>
      </c>
      <c r="M1173" s="133" t="str">
        <f t="shared" si="24"/>
        <v>OK</v>
      </c>
      <c r="N1173" s="134"/>
    </row>
    <row r="1174" spans="1:14" x14ac:dyDescent="0.25">
      <c r="A1174" s="210" t="s">
        <v>796</v>
      </c>
      <c r="B1174" s="211" t="s">
        <v>3579</v>
      </c>
      <c r="C1174" s="212" t="s">
        <v>170</v>
      </c>
      <c r="D1174" s="215" t="s">
        <v>3580</v>
      </c>
      <c r="E1174" s="212" t="s">
        <v>860</v>
      </c>
      <c r="F1174" s="212" t="s">
        <v>170</v>
      </c>
      <c r="G1174" s="215" t="s">
        <v>2468</v>
      </c>
      <c r="H1174" s="213">
        <f>IF(OR(AND('A5'!AN35="",'A5'!AO35=""),AND('A5'!AN62="",'A5'!AO62=""),AND('A5'!AO35="X",'A5'!AO62="X"),OR('A5'!AO35="M",'A5'!AO62="M")),"",SUM('A5'!AN35,'A5'!AN62))</f>
        <v>0</v>
      </c>
      <c r="I1174" s="213" t="str">
        <f>IF(AND(AND('A5'!AO35="X",'A5'!AO62="X"),SUM('A5'!AN35,'A5'!AN62)=0,ISNUMBER('A5'!AN89)),"",IF(OR('A5'!AO35="M",'A5'!AO62="M"),"M",IF(AND('A5'!AO35='A5'!AO62,OR('A5'!AO35="X",'A5'!AO35="W",'A5'!AO35="Z")),UPPER('A5'!AO35),"")))</f>
        <v/>
      </c>
      <c r="J1174" s="214" t="s">
        <v>860</v>
      </c>
      <c r="K1174" s="213">
        <f>IF(AND(ISBLANK('A5'!AN89),$L$1174&lt;&gt;"Z"),"",'A5'!AN89)</f>
        <v>0</v>
      </c>
      <c r="L1174" s="213" t="str">
        <f>IF(ISBLANK('A5'!AO89),"",'A5'!AO89)</f>
        <v/>
      </c>
      <c r="M1174" s="133" t="str">
        <f t="shared" si="24"/>
        <v>OK</v>
      </c>
      <c r="N1174" s="134"/>
    </row>
    <row r="1175" spans="1:14" x14ac:dyDescent="0.25">
      <c r="A1175" s="210" t="s">
        <v>796</v>
      </c>
      <c r="B1175" s="211" t="s">
        <v>3581</v>
      </c>
      <c r="C1175" s="212" t="s">
        <v>170</v>
      </c>
      <c r="D1175" s="215" t="s">
        <v>3582</v>
      </c>
      <c r="E1175" s="212" t="s">
        <v>860</v>
      </c>
      <c r="F1175" s="212" t="s">
        <v>170</v>
      </c>
      <c r="G1175" s="215" t="s">
        <v>2471</v>
      </c>
      <c r="H1175" s="213">
        <f>IF(OR(AND('A5'!AN36="",'A5'!AO36=""),AND('A5'!AN63="",'A5'!AO63=""),AND('A5'!AO36="X",'A5'!AO63="X"),OR('A5'!AO36="M",'A5'!AO63="M")),"",SUM('A5'!AN36,'A5'!AN63))</f>
        <v>0</v>
      </c>
      <c r="I1175" s="213" t="str">
        <f>IF(AND(AND('A5'!AO36="X",'A5'!AO63="X"),SUM('A5'!AN36,'A5'!AN63)=0,ISNUMBER('A5'!AN90)),"",IF(OR('A5'!AO36="M",'A5'!AO63="M"),"M",IF(AND('A5'!AO36='A5'!AO63,OR('A5'!AO36="X",'A5'!AO36="W",'A5'!AO36="Z")),UPPER('A5'!AO36),"")))</f>
        <v/>
      </c>
      <c r="J1175" s="214" t="s">
        <v>860</v>
      </c>
      <c r="K1175" s="213">
        <f>IF(AND(ISBLANK('A5'!AN90),$L$1175&lt;&gt;"Z"),"",'A5'!AN90)</f>
        <v>0</v>
      </c>
      <c r="L1175" s="213" t="str">
        <f>IF(ISBLANK('A5'!AO90),"",'A5'!AO90)</f>
        <v/>
      </c>
      <c r="M1175" s="133" t="str">
        <f t="shared" si="24"/>
        <v>OK</v>
      </c>
      <c r="N1175" s="134"/>
    </row>
    <row r="1176" spans="1:14" x14ac:dyDescent="0.25">
      <c r="A1176" s="210" t="s">
        <v>796</v>
      </c>
      <c r="B1176" s="211" t="s">
        <v>3583</v>
      </c>
      <c r="C1176" s="212" t="s">
        <v>170</v>
      </c>
      <c r="D1176" s="215" t="s">
        <v>3584</v>
      </c>
      <c r="E1176" s="212" t="s">
        <v>860</v>
      </c>
      <c r="F1176" s="212" t="s">
        <v>170</v>
      </c>
      <c r="G1176" s="215" t="s">
        <v>2474</v>
      </c>
      <c r="H1176" s="213">
        <f>IF(OR(AND('A5'!AN37="",'A5'!AO37=""),AND('A5'!AN64="",'A5'!AO64=""),AND('A5'!AO37="X",'A5'!AO64="X"),OR('A5'!AO37="M",'A5'!AO64="M")),"",SUM('A5'!AN37,'A5'!AN64))</f>
        <v>0</v>
      </c>
      <c r="I1176" s="213" t="str">
        <f>IF(AND(AND('A5'!AO37="X",'A5'!AO64="X"),SUM('A5'!AN37,'A5'!AN64)=0,ISNUMBER('A5'!AN91)),"",IF(OR('A5'!AO37="M",'A5'!AO64="M"),"M",IF(AND('A5'!AO37='A5'!AO64,OR('A5'!AO37="X",'A5'!AO37="W",'A5'!AO37="Z")),UPPER('A5'!AO37),"")))</f>
        <v/>
      </c>
      <c r="J1176" s="214" t="s">
        <v>860</v>
      </c>
      <c r="K1176" s="213">
        <f>IF(AND(ISBLANK('A5'!AN91),$L$1176&lt;&gt;"Z"),"",'A5'!AN91)</f>
        <v>0</v>
      </c>
      <c r="L1176" s="213" t="str">
        <f>IF(ISBLANK('A5'!AO91),"",'A5'!AO91)</f>
        <v/>
      </c>
      <c r="M1176" s="133" t="str">
        <f t="shared" ref="M1176:M1207" si="25">IF(AND(ISNUMBER(H1176),ISNUMBER(K1176)),IF(OR(ROUND(H1176,0)&lt;&gt;ROUND(K1176,0),I1176&lt;&gt;L1176),"Check","OK"),IF(OR(AND(H1176&lt;&gt;K1176,I1176&lt;&gt;"Z",L1176&lt;&gt;"Z"),I1176&lt;&gt;L1176),"Check","OK"))</f>
        <v>OK</v>
      </c>
      <c r="N1176" s="134"/>
    </row>
    <row r="1177" spans="1:14" x14ac:dyDescent="0.25">
      <c r="A1177" s="210" t="s">
        <v>796</v>
      </c>
      <c r="B1177" s="211" t="s">
        <v>3585</v>
      </c>
      <c r="C1177" s="212" t="s">
        <v>170</v>
      </c>
      <c r="D1177" s="215" t="s">
        <v>3586</v>
      </c>
      <c r="E1177" s="212" t="s">
        <v>860</v>
      </c>
      <c r="F1177" s="212" t="s">
        <v>170</v>
      </c>
      <c r="G1177" s="215" t="s">
        <v>998</v>
      </c>
      <c r="H1177" s="213">
        <f>IF(OR(AND('A5'!AN38="",'A5'!AO38=""),AND('A5'!AN65="",'A5'!AO65=""),AND('A5'!AO38="X",'A5'!AO65="X"),OR('A5'!AO38="M",'A5'!AO65="M")),"",SUM('A5'!AN38,'A5'!AN65))</f>
        <v>0</v>
      </c>
      <c r="I1177" s="213" t="str">
        <f>IF(AND(AND('A5'!AO38="X",'A5'!AO65="X"),SUM('A5'!AN38,'A5'!AN65)=0,ISNUMBER('A5'!AN92)),"",IF(OR('A5'!AO38="M",'A5'!AO65="M"),"M",IF(AND('A5'!AO38='A5'!AO65,OR('A5'!AO38="X",'A5'!AO38="W",'A5'!AO38="Z")),UPPER('A5'!AO38),"")))</f>
        <v/>
      </c>
      <c r="J1177" s="214" t="s">
        <v>860</v>
      </c>
      <c r="K1177" s="213">
        <f>IF(AND(ISBLANK('A5'!AN92),$L$1177&lt;&gt;"Z"),"",'A5'!AN92)</f>
        <v>0</v>
      </c>
      <c r="L1177" s="213" t="str">
        <f>IF(ISBLANK('A5'!AO92),"",'A5'!AO92)</f>
        <v/>
      </c>
      <c r="M1177" s="133" t="str">
        <f t="shared" si="25"/>
        <v>OK</v>
      </c>
      <c r="N1177" s="134"/>
    </row>
    <row r="1178" spans="1:14" x14ac:dyDescent="0.25">
      <c r="A1178" s="210" t="s">
        <v>796</v>
      </c>
      <c r="B1178" s="211" t="s">
        <v>3587</v>
      </c>
      <c r="C1178" s="212" t="s">
        <v>170</v>
      </c>
      <c r="D1178" s="215" t="s">
        <v>3588</v>
      </c>
      <c r="E1178" s="212" t="s">
        <v>860</v>
      </c>
      <c r="F1178" s="212" t="s">
        <v>170</v>
      </c>
      <c r="G1178" s="215" t="s">
        <v>997</v>
      </c>
      <c r="H1178" s="213">
        <f>IF(OR(AND('A5'!AN39="",'A5'!AO39=""),AND('A5'!AN66="",'A5'!AO66=""),AND('A5'!AO39="X",'A5'!AO66="X"),OR('A5'!AO39="M",'A5'!AO66="M")),"",SUM('A5'!AN39,'A5'!AN66))</f>
        <v>0</v>
      </c>
      <c r="I1178" s="213" t="str">
        <f>IF(AND(AND('A5'!AO39="X",'A5'!AO66="X"),SUM('A5'!AN39,'A5'!AN66)=0,ISNUMBER('A5'!AN93)),"",IF(OR('A5'!AO39="M",'A5'!AO66="M"),"M",IF(AND('A5'!AO39='A5'!AO66,OR('A5'!AO39="X",'A5'!AO39="W",'A5'!AO39="Z")),UPPER('A5'!AO39),"")))</f>
        <v/>
      </c>
      <c r="J1178" s="214" t="s">
        <v>860</v>
      </c>
      <c r="K1178" s="213">
        <f>IF(AND(ISBLANK('A5'!AN93),$L$1178&lt;&gt;"Z"),"",'A5'!AN93)</f>
        <v>0</v>
      </c>
      <c r="L1178" s="213" t="str">
        <f>IF(ISBLANK('A5'!AO93),"",'A5'!AO93)</f>
        <v/>
      </c>
      <c r="M1178" s="133" t="str">
        <f t="shared" si="25"/>
        <v>OK</v>
      </c>
      <c r="N1178" s="134"/>
    </row>
    <row r="1179" spans="1:14" x14ac:dyDescent="0.25">
      <c r="A1179" s="210" t="s">
        <v>796</v>
      </c>
      <c r="B1179" s="211" t="s">
        <v>3589</v>
      </c>
      <c r="C1179" s="212" t="s">
        <v>170</v>
      </c>
      <c r="D1179" s="215" t="s">
        <v>3590</v>
      </c>
      <c r="E1179" s="212" t="s">
        <v>860</v>
      </c>
      <c r="F1179" s="212" t="s">
        <v>170</v>
      </c>
      <c r="G1179" s="215" t="s">
        <v>955</v>
      </c>
      <c r="H1179" s="213">
        <f>IF(OR(SUMPRODUCT(--('A5'!AQ14:'A5'!AQ37=""),--('A5'!AR14:'A5'!AR37=""))&gt;0,COUNTIF('A5'!AR14:'A5'!AR37,"M")&gt;0,COUNTIF('A5'!AR14:'A5'!AR37,"X")=24),"",SUM('A5'!AQ14:'A5'!AQ37))</f>
        <v>0</v>
      </c>
      <c r="I1179" s="213" t="str">
        <f>IF(AND(COUNTIF('A5'!AR14:'A5'!AR37,"X")=24,SUM('A5'!AQ14:'A5'!AQ37)=0,ISNUMBER('A5'!AQ38)),"",IF(COUNTIF('A5'!AR14:'A5'!AR37,"M")&gt;0,"M",IF(AND(COUNTIF('A5'!AR14:'A5'!AR37,'A5'!AR14)=24,OR('A5'!AR14="X",'A5'!AR14="W",'A5'!AR14="Z")),UPPER('A5'!AR14),"")))</f>
        <v/>
      </c>
      <c r="J1179" s="214" t="s">
        <v>860</v>
      </c>
      <c r="K1179" s="213">
        <f>IF(AND(ISBLANK('A5'!AQ38),$L$1179&lt;&gt;"Z"),"",'A5'!AQ38)</f>
        <v>0</v>
      </c>
      <c r="L1179" s="213" t="str">
        <f>IF(ISBLANK('A5'!AR38),"",'A5'!AR38)</f>
        <v/>
      </c>
      <c r="M1179" s="133" t="str">
        <f t="shared" si="25"/>
        <v>OK</v>
      </c>
      <c r="N1179" s="134"/>
    </row>
    <row r="1180" spans="1:14" x14ac:dyDescent="0.25">
      <c r="A1180" s="210" t="s">
        <v>796</v>
      </c>
      <c r="B1180" s="211" t="s">
        <v>3591</v>
      </c>
      <c r="C1180" s="212" t="s">
        <v>170</v>
      </c>
      <c r="D1180" s="215" t="s">
        <v>3592</v>
      </c>
      <c r="E1180" s="212" t="s">
        <v>860</v>
      </c>
      <c r="F1180" s="212" t="s">
        <v>170</v>
      </c>
      <c r="G1180" s="215" t="s">
        <v>978</v>
      </c>
      <c r="H1180" s="213">
        <f>IF(OR(SUMPRODUCT(--('A5'!AQ41:'A5'!AQ64=""),--('A5'!AR41:'A5'!AR64=""))&gt;0,COUNTIF('A5'!AR41:'A5'!AR64,"M")&gt;0,COUNTIF('A5'!AR41:'A5'!AR64,"X")=24),"",SUM('A5'!AQ41:'A5'!AQ64))</f>
        <v>0</v>
      </c>
      <c r="I1180" s="213" t="str">
        <f>IF(AND(COUNTIF('A5'!AR41:'A5'!AR64,"X")=24,SUM('A5'!AQ41:'A5'!AQ64)=0,ISNUMBER('A5'!AQ65)),"",IF(COUNTIF('A5'!AR41:'A5'!AR64,"M")&gt;0,"M",IF(AND(COUNTIF('A5'!AR41:'A5'!AR64,'A5'!AR41)=24,OR('A5'!AR41="X",'A5'!AR41="W",'A5'!AR41="Z")),UPPER('A5'!AR41),"")))</f>
        <v/>
      </c>
      <c r="J1180" s="214" t="s">
        <v>860</v>
      </c>
      <c r="K1180" s="213">
        <f>IF(AND(ISBLANK('A5'!AQ65),$L$1180&lt;&gt;"Z"),"",'A5'!AQ65)</f>
        <v>0</v>
      </c>
      <c r="L1180" s="213" t="str">
        <f>IF(ISBLANK('A5'!AR65),"",'A5'!AR65)</f>
        <v/>
      </c>
      <c r="M1180" s="133" t="str">
        <f t="shared" si="25"/>
        <v>OK</v>
      </c>
      <c r="N1180" s="134"/>
    </row>
    <row r="1181" spans="1:14" x14ac:dyDescent="0.25">
      <c r="A1181" s="210" t="s">
        <v>796</v>
      </c>
      <c r="B1181" s="211" t="s">
        <v>3593</v>
      </c>
      <c r="C1181" s="212" t="s">
        <v>170</v>
      </c>
      <c r="D1181" s="215" t="s">
        <v>3594</v>
      </c>
      <c r="E1181" s="212" t="s">
        <v>860</v>
      </c>
      <c r="F1181" s="212" t="s">
        <v>170</v>
      </c>
      <c r="G1181" s="215" t="s">
        <v>3595</v>
      </c>
      <c r="H1181" s="213">
        <f>IF(OR(AND('A5'!AQ14="",'A5'!AR14=""),AND('A5'!AQ41="",'A5'!AR41=""),AND('A5'!AR14="X",'A5'!AR41="X"),OR('A5'!AR14="M",'A5'!AR41="M")),"",SUM('A5'!AQ14,'A5'!AQ41))</f>
        <v>0</v>
      </c>
      <c r="I1181" s="213" t="str">
        <f>IF(AND(AND('A5'!AR14="X",'A5'!AR41="X"),SUM('A5'!AQ14,'A5'!AQ41)=0,ISNUMBER('A5'!AQ68)),"",IF(OR('A5'!AR14="M",'A5'!AR41="M"),"M",IF(AND('A5'!AR14='A5'!AR41,OR('A5'!AR14="X",'A5'!AR14="W",'A5'!AR14="Z")),UPPER('A5'!AR14),"")))</f>
        <v/>
      </c>
      <c r="J1181" s="214" t="s">
        <v>860</v>
      </c>
      <c r="K1181" s="213">
        <f>IF(AND(ISBLANK('A5'!AQ68),$L$1181&lt;&gt;"Z"),"",'A5'!AQ68)</f>
        <v>0</v>
      </c>
      <c r="L1181" s="213" t="str">
        <f>IF(ISBLANK('A5'!AR68),"",'A5'!AR68)</f>
        <v/>
      </c>
      <c r="M1181" s="133" t="str">
        <f t="shared" si="25"/>
        <v>OK</v>
      </c>
      <c r="N1181" s="134"/>
    </row>
    <row r="1182" spans="1:14" x14ac:dyDescent="0.25">
      <c r="A1182" s="210" t="s">
        <v>796</v>
      </c>
      <c r="B1182" s="211" t="s">
        <v>3596</v>
      </c>
      <c r="C1182" s="212" t="s">
        <v>170</v>
      </c>
      <c r="D1182" s="215" t="s">
        <v>3597</v>
      </c>
      <c r="E1182" s="212" t="s">
        <v>860</v>
      </c>
      <c r="F1182" s="212" t="s">
        <v>170</v>
      </c>
      <c r="G1182" s="215" t="s">
        <v>3598</v>
      </c>
      <c r="H1182" s="213">
        <f>IF(OR(AND('A5'!AQ15="",'A5'!AR15=""),AND('A5'!AQ42="",'A5'!AR42=""),AND('A5'!AR15="X",'A5'!AR42="X"),OR('A5'!AR15="M",'A5'!AR42="M")),"",SUM('A5'!AQ15,'A5'!AQ42))</f>
        <v>0</v>
      </c>
      <c r="I1182" s="213" t="str">
        <f>IF(AND(AND('A5'!AR15="X",'A5'!AR42="X"),SUM('A5'!AQ15,'A5'!AQ42)=0,ISNUMBER('A5'!AQ69)),"",IF(OR('A5'!AR15="M",'A5'!AR42="M"),"M",IF(AND('A5'!AR15='A5'!AR42,OR('A5'!AR15="X",'A5'!AR15="W",'A5'!AR15="Z")),UPPER('A5'!AR15),"")))</f>
        <v/>
      </c>
      <c r="J1182" s="214" t="s">
        <v>860</v>
      </c>
      <c r="K1182" s="213">
        <f>IF(AND(ISBLANK('A5'!AQ69),$L$1182&lt;&gt;"Z"),"",'A5'!AQ69)</f>
        <v>0</v>
      </c>
      <c r="L1182" s="213" t="str">
        <f>IF(ISBLANK('A5'!AR69),"",'A5'!AR69)</f>
        <v/>
      </c>
      <c r="M1182" s="133" t="str">
        <f t="shared" si="25"/>
        <v>OK</v>
      </c>
      <c r="N1182" s="134"/>
    </row>
    <row r="1183" spans="1:14" x14ac:dyDescent="0.25">
      <c r="A1183" s="210" t="s">
        <v>796</v>
      </c>
      <c r="B1183" s="211" t="s">
        <v>3599</v>
      </c>
      <c r="C1183" s="212" t="s">
        <v>170</v>
      </c>
      <c r="D1183" s="215" t="s">
        <v>3600</v>
      </c>
      <c r="E1183" s="212" t="s">
        <v>860</v>
      </c>
      <c r="F1183" s="212" t="s">
        <v>170</v>
      </c>
      <c r="G1183" s="215" t="s">
        <v>834</v>
      </c>
      <c r="H1183" s="213">
        <f>IF(OR(AND('A5'!AQ16="",'A5'!AR16=""),AND('A5'!AQ43="",'A5'!AR43=""),AND('A5'!AR16="X",'A5'!AR43="X"),OR('A5'!AR16="M",'A5'!AR43="M")),"",SUM('A5'!AQ16,'A5'!AQ43))</f>
        <v>0</v>
      </c>
      <c r="I1183" s="213" t="str">
        <f>IF(AND(AND('A5'!AR16="X",'A5'!AR43="X"),SUM('A5'!AQ16,'A5'!AQ43)=0,ISNUMBER('A5'!AQ70)),"",IF(OR('A5'!AR16="M",'A5'!AR43="M"),"M",IF(AND('A5'!AR16='A5'!AR43,OR('A5'!AR16="X",'A5'!AR16="W",'A5'!AR16="Z")),UPPER('A5'!AR16),"")))</f>
        <v/>
      </c>
      <c r="J1183" s="214" t="s">
        <v>860</v>
      </c>
      <c r="K1183" s="213">
        <f>IF(AND(ISBLANK('A5'!AQ70),$L$1183&lt;&gt;"Z"),"",'A5'!AQ70)</f>
        <v>0</v>
      </c>
      <c r="L1183" s="213" t="str">
        <f>IF(ISBLANK('A5'!AR70),"",'A5'!AR70)</f>
        <v/>
      </c>
      <c r="M1183" s="133" t="str">
        <f t="shared" si="25"/>
        <v>OK</v>
      </c>
      <c r="N1183" s="134"/>
    </row>
    <row r="1184" spans="1:14" x14ac:dyDescent="0.25">
      <c r="A1184" s="210" t="s">
        <v>796</v>
      </c>
      <c r="B1184" s="211" t="s">
        <v>3601</v>
      </c>
      <c r="C1184" s="212" t="s">
        <v>170</v>
      </c>
      <c r="D1184" s="215" t="s">
        <v>3602</v>
      </c>
      <c r="E1184" s="212" t="s">
        <v>860</v>
      </c>
      <c r="F1184" s="212" t="s">
        <v>170</v>
      </c>
      <c r="G1184" s="215" t="s">
        <v>3603</v>
      </c>
      <c r="H1184" s="213">
        <f>IF(OR(AND('A5'!AQ17="",'A5'!AR17=""),AND('A5'!AQ44="",'A5'!AR44=""),AND('A5'!AR17="X",'A5'!AR44="X"),OR('A5'!AR17="M",'A5'!AR44="M")),"",SUM('A5'!AQ17,'A5'!AQ44))</f>
        <v>0</v>
      </c>
      <c r="I1184" s="213" t="str">
        <f>IF(AND(AND('A5'!AR17="X",'A5'!AR44="X"),SUM('A5'!AQ17,'A5'!AQ44)=0,ISNUMBER('A5'!AQ71)),"",IF(OR('A5'!AR17="M",'A5'!AR44="M"),"M",IF(AND('A5'!AR17='A5'!AR44,OR('A5'!AR17="X",'A5'!AR17="W",'A5'!AR17="Z")),UPPER('A5'!AR17),"")))</f>
        <v/>
      </c>
      <c r="J1184" s="214" t="s">
        <v>860</v>
      </c>
      <c r="K1184" s="213">
        <f>IF(AND(ISBLANK('A5'!AQ71),$L$1184&lt;&gt;"Z"),"",'A5'!AQ71)</f>
        <v>0</v>
      </c>
      <c r="L1184" s="213" t="str">
        <f>IF(ISBLANK('A5'!AR71),"",'A5'!AR71)</f>
        <v/>
      </c>
      <c r="M1184" s="133" t="str">
        <f t="shared" si="25"/>
        <v>OK</v>
      </c>
      <c r="N1184" s="134"/>
    </row>
    <row r="1185" spans="1:14" x14ac:dyDescent="0.25">
      <c r="A1185" s="210" t="s">
        <v>796</v>
      </c>
      <c r="B1185" s="211" t="s">
        <v>3604</v>
      </c>
      <c r="C1185" s="212" t="s">
        <v>170</v>
      </c>
      <c r="D1185" s="215" t="s">
        <v>3605</v>
      </c>
      <c r="E1185" s="212" t="s">
        <v>860</v>
      </c>
      <c r="F1185" s="212" t="s">
        <v>170</v>
      </c>
      <c r="G1185" s="215" t="s">
        <v>2502</v>
      </c>
      <c r="H1185" s="213">
        <f>IF(OR(AND('A5'!AQ18="",'A5'!AR18=""),AND('A5'!AQ45="",'A5'!AR45=""),AND('A5'!AR18="X",'A5'!AR45="X"),OR('A5'!AR18="M",'A5'!AR45="M")),"",SUM('A5'!AQ18,'A5'!AQ45))</f>
        <v>0</v>
      </c>
      <c r="I1185" s="213" t="str">
        <f>IF(AND(AND('A5'!AR18="X",'A5'!AR45="X"),SUM('A5'!AQ18,'A5'!AQ45)=0,ISNUMBER('A5'!AQ72)),"",IF(OR('A5'!AR18="M",'A5'!AR45="M"),"M",IF(AND('A5'!AR18='A5'!AR45,OR('A5'!AR18="X",'A5'!AR18="W",'A5'!AR18="Z")),UPPER('A5'!AR18),"")))</f>
        <v/>
      </c>
      <c r="J1185" s="214" t="s">
        <v>860</v>
      </c>
      <c r="K1185" s="213">
        <f>IF(AND(ISBLANK('A5'!AQ72),$L$1185&lt;&gt;"Z"),"",'A5'!AQ72)</f>
        <v>0</v>
      </c>
      <c r="L1185" s="213" t="str">
        <f>IF(ISBLANK('A5'!AR72),"",'A5'!AR72)</f>
        <v/>
      </c>
      <c r="M1185" s="133" t="str">
        <f t="shared" si="25"/>
        <v>OK</v>
      </c>
      <c r="N1185" s="134"/>
    </row>
    <row r="1186" spans="1:14" x14ac:dyDescent="0.25">
      <c r="A1186" s="210" t="s">
        <v>796</v>
      </c>
      <c r="B1186" s="211" t="s">
        <v>3606</v>
      </c>
      <c r="C1186" s="212" t="s">
        <v>170</v>
      </c>
      <c r="D1186" s="215" t="s">
        <v>3607</v>
      </c>
      <c r="E1186" s="212" t="s">
        <v>860</v>
      </c>
      <c r="F1186" s="212" t="s">
        <v>170</v>
      </c>
      <c r="G1186" s="215" t="s">
        <v>2505</v>
      </c>
      <c r="H1186" s="213">
        <f>IF(OR(AND('A5'!AQ19="",'A5'!AR19=""),AND('A5'!AQ46="",'A5'!AR46=""),AND('A5'!AR19="X",'A5'!AR46="X"),OR('A5'!AR19="M",'A5'!AR46="M")),"",SUM('A5'!AQ19,'A5'!AQ46))</f>
        <v>0</v>
      </c>
      <c r="I1186" s="213" t="str">
        <f>IF(AND(AND('A5'!AR19="X",'A5'!AR46="X"),SUM('A5'!AQ19,'A5'!AQ46)=0,ISNUMBER('A5'!AQ73)),"",IF(OR('A5'!AR19="M",'A5'!AR46="M"),"M",IF(AND('A5'!AR19='A5'!AR46,OR('A5'!AR19="X",'A5'!AR19="W",'A5'!AR19="Z")),UPPER('A5'!AR19),"")))</f>
        <v/>
      </c>
      <c r="J1186" s="214" t="s">
        <v>860</v>
      </c>
      <c r="K1186" s="213">
        <f>IF(AND(ISBLANK('A5'!AQ73),$L$1186&lt;&gt;"Z"),"",'A5'!AQ73)</f>
        <v>0</v>
      </c>
      <c r="L1186" s="213" t="str">
        <f>IF(ISBLANK('A5'!AR73),"",'A5'!AR73)</f>
        <v/>
      </c>
      <c r="M1186" s="133" t="str">
        <f t="shared" si="25"/>
        <v>OK</v>
      </c>
      <c r="N1186" s="134"/>
    </row>
    <row r="1187" spans="1:14" x14ac:dyDescent="0.25">
      <c r="A1187" s="210" t="s">
        <v>796</v>
      </c>
      <c r="B1187" s="211" t="s">
        <v>3608</v>
      </c>
      <c r="C1187" s="212" t="s">
        <v>170</v>
      </c>
      <c r="D1187" s="215" t="s">
        <v>3609</v>
      </c>
      <c r="E1187" s="212" t="s">
        <v>860</v>
      </c>
      <c r="F1187" s="212" t="s">
        <v>170</v>
      </c>
      <c r="G1187" s="215" t="s">
        <v>909</v>
      </c>
      <c r="H1187" s="213">
        <f>IF(OR(AND('A5'!AQ20="",'A5'!AR20=""),AND('A5'!AQ47="",'A5'!AR47=""),AND('A5'!AR20="X",'A5'!AR47="X"),OR('A5'!AR20="M",'A5'!AR47="M")),"",SUM('A5'!AQ20,'A5'!AQ47))</f>
        <v>0</v>
      </c>
      <c r="I1187" s="213" t="str">
        <f>IF(AND(AND('A5'!AR20="X",'A5'!AR47="X"),SUM('A5'!AQ20,'A5'!AQ47)=0,ISNUMBER('A5'!AQ74)),"",IF(OR('A5'!AR20="M",'A5'!AR47="M"),"M",IF(AND('A5'!AR20='A5'!AR47,OR('A5'!AR20="X",'A5'!AR20="W",'A5'!AR20="Z")),UPPER('A5'!AR20),"")))</f>
        <v/>
      </c>
      <c r="J1187" s="214" t="s">
        <v>860</v>
      </c>
      <c r="K1187" s="213">
        <f>IF(AND(ISBLANK('A5'!AQ74),$L$1187&lt;&gt;"Z"),"",'A5'!AQ74)</f>
        <v>0</v>
      </c>
      <c r="L1187" s="213" t="str">
        <f>IF(ISBLANK('A5'!AR74),"",'A5'!AR74)</f>
        <v/>
      </c>
      <c r="M1187" s="133" t="str">
        <f t="shared" si="25"/>
        <v>OK</v>
      </c>
      <c r="N1187" s="134"/>
    </row>
    <row r="1188" spans="1:14" x14ac:dyDescent="0.25">
      <c r="A1188" s="210" t="s">
        <v>796</v>
      </c>
      <c r="B1188" s="211" t="s">
        <v>3610</v>
      </c>
      <c r="C1188" s="212" t="s">
        <v>170</v>
      </c>
      <c r="D1188" s="215" t="s">
        <v>3611</v>
      </c>
      <c r="E1188" s="212" t="s">
        <v>860</v>
      </c>
      <c r="F1188" s="212" t="s">
        <v>170</v>
      </c>
      <c r="G1188" s="215" t="s">
        <v>1073</v>
      </c>
      <c r="H1188" s="213">
        <f>IF(OR(AND('A5'!AQ21="",'A5'!AR21=""),AND('A5'!AQ48="",'A5'!AR48=""),AND('A5'!AR21="X",'A5'!AR48="X"),OR('A5'!AR21="M",'A5'!AR48="M")),"",SUM('A5'!AQ21,'A5'!AQ48))</f>
        <v>0</v>
      </c>
      <c r="I1188" s="213" t="str">
        <f>IF(AND(AND('A5'!AR21="X",'A5'!AR48="X"),SUM('A5'!AQ21,'A5'!AQ48)=0,ISNUMBER('A5'!AQ75)),"",IF(OR('A5'!AR21="M",'A5'!AR48="M"),"M",IF(AND('A5'!AR21='A5'!AR48,OR('A5'!AR21="X",'A5'!AR21="W",'A5'!AR21="Z")),UPPER('A5'!AR21),"")))</f>
        <v/>
      </c>
      <c r="J1188" s="214" t="s">
        <v>860</v>
      </c>
      <c r="K1188" s="213">
        <f>IF(AND(ISBLANK('A5'!AQ75),$L$1188&lt;&gt;"Z"),"",'A5'!AQ75)</f>
        <v>0</v>
      </c>
      <c r="L1188" s="213" t="str">
        <f>IF(ISBLANK('A5'!AR75),"",'A5'!AR75)</f>
        <v/>
      </c>
      <c r="M1188" s="133" t="str">
        <f t="shared" si="25"/>
        <v>OK</v>
      </c>
      <c r="N1188" s="134"/>
    </row>
    <row r="1189" spans="1:14" x14ac:dyDescent="0.25">
      <c r="A1189" s="210" t="s">
        <v>796</v>
      </c>
      <c r="B1189" s="211" t="s">
        <v>3612</v>
      </c>
      <c r="C1189" s="212" t="s">
        <v>170</v>
      </c>
      <c r="D1189" s="215" t="s">
        <v>3613</v>
      </c>
      <c r="E1189" s="212" t="s">
        <v>860</v>
      </c>
      <c r="F1189" s="212" t="s">
        <v>170</v>
      </c>
      <c r="G1189" s="215" t="s">
        <v>2512</v>
      </c>
      <c r="H1189" s="213">
        <f>IF(OR(AND('A5'!AQ22="",'A5'!AR22=""),AND('A5'!AQ49="",'A5'!AR49=""),AND('A5'!AR22="X",'A5'!AR49="X"),OR('A5'!AR22="M",'A5'!AR49="M")),"",SUM('A5'!AQ22,'A5'!AQ49))</f>
        <v>0</v>
      </c>
      <c r="I1189" s="213" t="str">
        <f>IF(AND(AND('A5'!AR22="X",'A5'!AR49="X"),SUM('A5'!AQ22,'A5'!AQ49)=0,ISNUMBER('A5'!AQ76)),"",IF(OR('A5'!AR22="M",'A5'!AR49="M"),"M",IF(AND('A5'!AR22='A5'!AR49,OR('A5'!AR22="X",'A5'!AR22="W",'A5'!AR22="Z")),UPPER('A5'!AR22),"")))</f>
        <v/>
      </c>
      <c r="J1189" s="214" t="s">
        <v>860</v>
      </c>
      <c r="K1189" s="213">
        <f>IF(AND(ISBLANK('A5'!AQ76),$L$1189&lt;&gt;"Z"),"",'A5'!AQ76)</f>
        <v>0</v>
      </c>
      <c r="L1189" s="213" t="str">
        <f>IF(ISBLANK('A5'!AR76),"",'A5'!AR76)</f>
        <v/>
      </c>
      <c r="M1189" s="133" t="str">
        <f t="shared" si="25"/>
        <v>OK</v>
      </c>
      <c r="N1189" s="134"/>
    </row>
    <row r="1190" spans="1:14" x14ac:dyDescent="0.25">
      <c r="A1190" s="210" t="s">
        <v>796</v>
      </c>
      <c r="B1190" s="211" t="s">
        <v>3614</v>
      </c>
      <c r="C1190" s="212" t="s">
        <v>170</v>
      </c>
      <c r="D1190" s="215" t="s">
        <v>3615</v>
      </c>
      <c r="E1190" s="212" t="s">
        <v>860</v>
      </c>
      <c r="F1190" s="212" t="s">
        <v>170</v>
      </c>
      <c r="G1190" s="215" t="s">
        <v>2515</v>
      </c>
      <c r="H1190" s="213">
        <f>IF(OR(AND('A5'!AQ23="",'A5'!AR23=""),AND('A5'!AQ50="",'A5'!AR50=""),AND('A5'!AR23="X",'A5'!AR50="X"),OR('A5'!AR23="M",'A5'!AR50="M")),"",SUM('A5'!AQ23,'A5'!AQ50))</f>
        <v>0</v>
      </c>
      <c r="I1190" s="213" t="str">
        <f>IF(AND(AND('A5'!AR23="X",'A5'!AR50="X"),SUM('A5'!AQ23,'A5'!AQ50)=0,ISNUMBER('A5'!AQ77)),"",IF(OR('A5'!AR23="M",'A5'!AR50="M"),"M",IF(AND('A5'!AR23='A5'!AR50,OR('A5'!AR23="X",'A5'!AR23="W",'A5'!AR23="Z")),UPPER('A5'!AR23),"")))</f>
        <v/>
      </c>
      <c r="J1190" s="214" t="s">
        <v>860</v>
      </c>
      <c r="K1190" s="213">
        <f>IF(AND(ISBLANK('A5'!AQ77),$L$1190&lt;&gt;"Z"),"",'A5'!AQ77)</f>
        <v>0</v>
      </c>
      <c r="L1190" s="213" t="str">
        <f>IF(ISBLANK('A5'!AR77),"",'A5'!AR77)</f>
        <v/>
      </c>
      <c r="M1190" s="133" t="str">
        <f t="shared" si="25"/>
        <v>OK</v>
      </c>
      <c r="N1190" s="134"/>
    </row>
    <row r="1191" spans="1:14" x14ac:dyDescent="0.25">
      <c r="A1191" s="210" t="s">
        <v>796</v>
      </c>
      <c r="B1191" s="211" t="s">
        <v>3616</v>
      </c>
      <c r="C1191" s="212" t="s">
        <v>170</v>
      </c>
      <c r="D1191" s="215" t="s">
        <v>3617</v>
      </c>
      <c r="E1191" s="212" t="s">
        <v>860</v>
      </c>
      <c r="F1191" s="212" t="s">
        <v>170</v>
      </c>
      <c r="G1191" s="215" t="s">
        <v>2518</v>
      </c>
      <c r="H1191" s="213">
        <f>IF(OR(AND('A5'!AQ24="",'A5'!AR24=""),AND('A5'!AQ51="",'A5'!AR51=""),AND('A5'!AR24="X",'A5'!AR51="X"),OR('A5'!AR24="M",'A5'!AR51="M")),"",SUM('A5'!AQ24,'A5'!AQ51))</f>
        <v>0</v>
      </c>
      <c r="I1191" s="213" t="str">
        <f>IF(AND(AND('A5'!AR24="X",'A5'!AR51="X"),SUM('A5'!AQ24,'A5'!AQ51)=0,ISNUMBER('A5'!AQ78)),"",IF(OR('A5'!AR24="M",'A5'!AR51="M"),"M",IF(AND('A5'!AR24='A5'!AR51,OR('A5'!AR24="X",'A5'!AR24="W",'A5'!AR24="Z")),UPPER('A5'!AR24),"")))</f>
        <v/>
      </c>
      <c r="J1191" s="214" t="s">
        <v>860</v>
      </c>
      <c r="K1191" s="213">
        <f>IF(AND(ISBLANK('A5'!AQ78),$L$1191&lt;&gt;"Z"),"",'A5'!AQ78)</f>
        <v>0</v>
      </c>
      <c r="L1191" s="213" t="str">
        <f>IF(ISBLANK('A5'!AR78),"",'A5'!AR78)</f>
        <v/>
      </c>
      <c r="M1191" s="133" t="str">
        <f t="shared" si="25"/>
        <v>OK</v>
      </c>
      <c r="N1191" s="134"/>
    </row>
    <row r="1192" spans="1:14" x14ac:dyDescent="0.25">
      <c r="A1192" s="210" t="s">
        <v>796</v>
      </c>
      <c r="B1192" s="211" t="s">
        <v>3618</v>
      </c>
      <c r="C1192" s="212" t="s">
        <v>170</v>
      </c>
      <c r="D1192" s="215" t="s">
        <v>3619</v>
      </c>
      <c r="E1192" s="212" t="s">
        <v>860</v>
      </c>
      <c r="F1192" s="212" t="s">
        <v>170</v>
      </c>
      <c r="G1192" s="215" t="s">
        <v>2521</v>
      </c>
      <c r="H1192" s="213">
        <f>IF(OR(AND('A5'!AQ25="",'A5'!AR25=""),AND('A5'!AQ52="",'A5'!AR52=""),AND('A5'!AR25="X",'A5'!AR52="X"),OR('A5'!AR25="M",'A5'!AR52="M")),"",SUM('A5'!AQ25,'A5'!AQ52))</f>
        <v>0</v>
      </c>
      <c r="I1192" s="213" t="str">
        <f>IF(AND(AND('A5'!AR25="X",'A5'!AR52="X"),SUM('A5'!AQ25,'A5'!AQ52)=0,ISNUMBER('A5'!AQ79)),"",IF(OR('A5'!AR25="M",'A5'!AR52="M"),"M",IF(AND('A5'!AR25='A5'!AR52,OR('A5'!AR25="X",'A5'!AR25="W",'A5'!AR25="Z")),UPPER('A5'!AR25),"")))</f>
        <v/>
      </c>
      <c r="J1192" s="214" t="s">
        <v>860</v>
      </c>
      <c r="K1192" s="213">
        <f>IF(AND(ISBLANK('A5'!AQ79),$L$1192&lt;&gt;"Z"),"",'A5'!AQ79)</f>
        <v>0</v>
      </c>
      <c r="L1192" s="213" t="str">
        <f>IF(ISBLANK('A5'!AR79),"",'A5'!AR79)</f>
        <v/>
      </c>
      <c r="M1192" s="133" t="str">
        <f t="shared" si="25"/>
        <v>OK</v>
      </c>
      <c r="N1192" s="134"/>
    </row>
    <row r="1193" spans="1:14" x14ac:dyDescent="0.25">
      <c r="A1193" s="210" t="s">
        <v>796</v>
      </c>
      <c r="B1193" s="211" t="s">
        <v>3620</v>
      </c>
      <c r="C1193" s="212" t="s">
        <v>170</v>
      </c>
      <c r="D1193" s="215" t="s">
        <v>3621</v>
      </c>
      <c r="E1193" s="212" t="s">
        <v>860</v>
      </c>
      <c r="F1193" s="212" t="s">
        <v>170</v>
      </c>
      <c r="G1193" s="215" t="s">
        <v>2524</v>
      </c>
      <c r="H1193" s="213">
        <f>IF(OR(AND('A5'!AQ26="",'A5'!AR26=""),AND('A5'!AQ53="",'A5'!AR53=""),AND('A5'!AR26="X",'A5'!AR53="X"),OR('A5'!AR26="M",'A5'!AR53="M")),"",SUM('A5'!AQ26,'A5'!AQ53))</f>
        <v>0</v>
      </c>
      <c r="I1193" s="213" t="str">
        <f>IF(AND(AND('A5'!AR26="X",'A5'!AR53="X"),SUM('A5'!AQ26,'A5'!AQ53)=0,ISNUMBER('A5'!AQ80)),"",IF(OR('A5'!AR26="M",'A5'!AR53="M"),"M",IF(AND('A5'!AR26='A5'!AR53,OR('A5'!AR26="X",'A5'!AR26="W",'A5'!AR26="Z")),UPPER('A5'!AR26),"")))</f>
        <v/>
      </c>
      <c r="J1193" s="214" t="s">
        <v>860</v>
      </c>
      <c r="K1193" s="213">
        <f>IF(AND(ISBLANK('A5'!AQ80),$L$1193&lt;&gt;"Z"),"",'A5'!AQ80)</f>
        <v>0</v>
      </c>
      <c r="L1193" s="213" t="str">
        <f>IF(ISBLANK('A5'!AR80),"",'A5'!AR80)</f>
        <v/>
      </c>
      <c r="M1193" s="133" t="str">
        <f t="shared" si="25"/>
        <v>OK</v>
      </c>
      <c r="N1193" s="134"/>
    </row>
    <row r="1194" spans="1:14" x14ac:dyDescent="0.25">
      <c r="A1194" s="210" t="s">
        <v>796</v>
      </c>
      <c r="B1194" s="211" t="s">
        <v>3622</v>
      </c>
      <c r="C1194" s="212" t="s">
        <v>170</v>
      </c>
      <c r="D1194" s="215" t="s">
        <v>3623</v>
      </c>
      <c r="E1194" s="212" t="s">
        <v>860</v>
      </c>
      <c r="F1194" s="212" t="s">
        <v>170</v>
      </c>
      <c r="G1194" s="215" t="s">
        <v>2527</v>
      </c>
      <c r="H1194" s="213">
        <f>IF(OR(AND('A5'!AQ27="",'A5'!AR27=""),AND('A5'!AQ54="",'A5'!AR54=""),AND('A5'!AR27="X",'A5'!AR54="X"),OR('A5'!AR27="M",'A5'!AR54="M")),"",SUM('A5'!AQ27,'A5'!AQ54))</f>
        <v>0</v>
      </c>
      <c r="I1194" s="213" t="str">
        <f>IF(AND(AND('A5'!AR27="X",'A5'!AR54="X"),SUM('A5'!AQ27,'A5'!AQ54)=0,ISNUMBER('A5'!AQ81)),"",IF(OR('A5'!AR27="M",'A5'!AR54="M"),"M",IF(AND('A5'!AR27='A5'!AR54,OR('A5'!AR27="X",'A5'!AR27="W",'A5'!AR27="Z")),UPPER('A5'!AR27),"")))</f>
        <v/>
      </c>
      <c r="J1194" s="214" t="s">
        <v>860</v>
      </c>
      <c r="K1194" s="213">
        <f>IF(AND(ISBLANK('A5'!AQ81),$L$1194&lt;&gt;"Z"),"",'A5'!AQ81)</f>
        <v>0</v>
      </c>
      <c r="L1194" s="213" t="str">
        <f>IF(ISBLANK('A5'!AR81),"",'A5'!AR81)</f>
        <v/>
      </c>
      <c r="M1194" s="133" t="str">
        <f t="shared" si="25"/>
        <v>OK</v>
      </c>
      <c r="N1194" s="134"/>
    </row>
    <row r="1195" spans="1:14" x14ac:dyDescent="0.25">
      <c r="A1195" s="210" t="s">
        <v>796</v>
      </c>
      <c r="B1195" s="211" t="s">
        <v>3624</v>
      </c>
      <c r="C1195" s="212" t="s">
        <v>170</v>
      </c>
      <c r="D1195" s="215" t="s">
        <v>3625</v>
      </c>
      <c r="E1195" s="212" t="s">
        <v>860</v>
      </c>
      <c r="F1195" s="212" t="s">
        <v>170</v>
      </c>
      <c r="G1195" s="215" t="s">
        <v>2530</v>
      </c>
      <c r="H1195" s="213">
        <f>IF(OR(AND('A5'!AQ28="",'A5'!AR28=""),AND('A5'!AQ55="",'A5'!AR55=""),AND('A5'!AR28="X",'A5'!AR55="X"),OR('A5'!AR28="M",'A5'!AR55="M")),"",SUM('A5'!AQ28,'A5'!AQ55))</f>
        <v>0</v>
      </c>
      <c r="I1195" s="213" t="str">
        <f>IF(AND(AND('A5'!AR28="X",'A5'!AR55="X"),SUM('A5'!AQ28,'A5'!AQ55)=0,ISNUMBER('A5'!AQ82)),"",IF(OR('A5'!AR28="M",'A5'!AR55="M"),"M",IF(AND('A5'!AR28='A5'!AR55,OR('A5'!AR28="X",'A5'!AR28="W",'A5'!AR28="Z")),UPPER('A5'!AR28),"")))</f>
        <v/>
      </c>
      <c r="J1195" s="214" t="s">
        <v>860</v>
      </c>
      <c r="K1195" s="213">
        <f>IF(AND(ISBLANK('A5'!AQ82),$L$1195&lt;&gt;"Z"),"",'A5'!AQ82)</f>
        <v>0</v>
      </c>
      <c r="L1195" s="213" t="str">
        <f>IF(ISBLANK('A5'!AR82),"",'A5'!AR82)</f>
        <v/>
      </c>
      <c r="M1195" s="133" t="str">
        <f t="shared" si="25"/>
        <v>OK</v>
      </c>
      <c r="N1195" s="134"/>
    </row>
    <row r="1196" spans="1:14" x14ac:dyDescent="0.25">
      <c r="A1196" s="210" t="s">
        <v>796</v>
      </c>
      <c r="B1196" s="211" t="s">
        <v>3626</v>
      </c>
      <c r="C1196" s="212" t="s">
        <v>170</v>
      </c>
      <c r="D1196" s="215" t="s">
        <v>3627</v>
      </c>
      <c r="E1196" s="212" t="s">
        <v>860</v>
      </c>
      <c r="F1196" s="212" t="s">
        <v>170</v>
      </c>
      <c r="G1196" s="215" t="s">
        <v>2533</v>
      </c>
      <c r="H1196" s="213">
        <f>IF(OR(AND('A5'!AQ29="",'A5'!AR29=""),AND('A5'!AQ56="",'A5'!AR56=""),AND('A5'!AR29="X",'A5'!AR56="X"),OR('A5'!AR29="M",'A5'!AR56="M")),"",SUM('A5'!AQ29,'A5'!AQ56))</f>
        <v>0</v>
      </c>
      <c r="I1196" s="213" t="str">
        <f>IF(AND(AND('A5'!AR29="X",'A5'!AR56="X"),SUM('A5'!AQ29,'A5'!AQ56)=0,ISNUMBER('A5'!AQ83)),"",IF(OR('A5'!AR29="M",'A5'!AR56="M"),"M",IF(AND('A5'!AR29='A5'!AR56,OR('A5'!AR29="X",'A5'!AR29="W",'A5'!AR29="Z")),UPPER('A5'!AR29),"")))</f>
        <v/>
      </c>
      <c r="J1196" s="214" t="s">
        <v>860</v>
      </c>
      <c r="K1196" s="213">
        <f>IF(AND(ISBLANK('A5'!AQ83),$L$1196&lt;&gt;"Z"),"",'A5'!AQ83)</f>
        <v>0</v>
      </c>
      <c r="L1196" s="213" t="str">
        <f>IF(ISBLANK('A5'!AR83),"",'A5'!AR83)</f>
        <v/>
      </c>
      <c r="M1196" s="133" t="str">
        <f t="shared" si="25"/>
        <v>OK</v>
      </c>
      <c r="N1196" s="134"/>
    </row>
    <row r="1197" spans="1:14" x14ac:dyDescent="0.25">
      <c r="A1197" s="210" t="s">
        <v>796</v>
      </c>
      <c r="B1197" s="211" t="s">
        <v>3628</v>
      </c>
      <c r="C1197" s="212" t="s">
        <v>170</v>
      </c>
      <c r="D1197" s="215" t="s">
        <v>3629</v>
      </c>
      <c r="E1197" s="212" t="s">
        <v>860</v>
      </c>
      <c r="F1197" s="212" t="s">
        <v>170</v>
      </c>
      <c r="G1197" s="215" t="s">
        <v>2536</v>
      </c>
      <c r="H1197" s="213">
        <f>IF(OR(AND('A5'!AQ30="",'A5'!AR30=""),AND('A5'!AQ57="",'A5'!AR57=""),AND('A5'!AR30="X",'A5'!AR57="X"),OR('A5'!AR30="M",'A5'!AR57="M")),"",SUM('A5'!AQ30,'A5'!AQ57))</f>
        <v>0</v>
      </c>
      <c r="I1197" s="213" t="str">
        <f>IF(AND(AND('A5'!AR30="X",'A5'!AR57="X"),SUM('A5'!AQ30,'A5'!AQ57)=0,ISNUMBER('A5'!AQ84)),"",IF(OR('A5'!AR30="M",'A5'!AR57="M"),"M",IF(AND('A5'!AR30='A5'!AR57,OR('A5'!AR30="X",'A5'!AR30="W",'A5'!AR30="Z")),UPPER('A5'!AR30),"")))</f>
        <v/>
      </c>
      <c r="J1197" s="214" t="s">
        <v>860</v>
      </c>
      <c r="K1197" s="213">
        <f>IF(AND(ISBLANK('A5'!AQ84),$L$1197&lt;&gt;"Z"),"",'A5'!AQ84)</f>
        <v>0</v>
      </c>
      <c r="L1197" s="213" t="str">
        <f>IF(ISBLANK('A5'!AR84),"",'A5'!AR84)</f>
        <v/>
      </c>
      <c r="M1197" s="133" t="str">
        <f t="shared" si="25"/>
        <v>OK</v>
      </c>
      <c r="N1197" s="134"/>
    </row>
    <row r="1198" spans="1:14" x14ac:dyDescent="0.25">
      <c r="A1198" s="210" t="s">
        <v>796</v>
      </c>
      <c r="B1198" s="211" t="s">
        <v>3630</v>
      </c>
      <c r="C1198" s="212" t="s">
        <v>170</v>
      </c>
      <c r="D1198" s="215" t="s">
        <v>3631</v>
      </c>
      <c r="E1198" s="212" t="s">
        <v>860</v>
      </c>
      <c r="F1198" s="212" t="s">
        <v>170</v>
      </c>
      <c r="G1198" s="215" t="s">
        <v>2539</v>
      </c>
      <c r="H1198" s="213">
        <f>IF(OR(AND('A5'!AQ31="",'A5'!AR31=""),AND('A5'!AQ58="",'A5'!AR58=""),AND('A5'!AR31="X",'A5'!AR58="X"),OR('A5'!AR31="M",'A5'!AR58="M")),"",SUM('A5'!AQ31,'A5'!AQ58))</f>
        <v>0</v>
      </c>
      <c r="I1198" s="213" t="str">
        <f>IF(AND(AND('A5'!AR31="X",'A5'!AR58="X"),SUM('A5'!AQ31,'A5'!AQ58)=0,ISNUMBER('A5'!AQ85)),"",IF(OR('A5'!AR31="M",'A5'!AR58="M"),"M",IF(AND('A5'!AR31='A5'!AR58,OR('A5'!AR31="X",'A5'!AR31="W",'A5'!AR31="Z")),UPPER('A5'!AR31),"")))</f>
        <v/>
      </c>
      <c r="J1198" s="214" t="s">
        <v>860</v>
      </c>
      <c r="K1198" s="213">
        <f>IF(AND(ISBLANK('A5'!AQ85),$L$1198&lt;&gt;"Z"),"",'A5'!AQ85)</f>
        <v>0</v>
      </c>
      <c r="L1198" s="213" t="str">
        <f>IF(ISBLANK('A5'!AR85),"",'A5'!AR85)</f>
        <v/>
      </c>
      <c r="M1198" s="133" t="str">
        <f t="shared" si="25"/>
        <v>OK</v>
      </c>
      <c r="N1198" s="134"/>
    </row>
    <row r="1199" spans="1:14" x14ac:dyDescent="0.25">
      <c r="A1199" s="210" t="s">
        <v>796</v>
      </c>
      <c r="B1199" s="211" t="s">
        <v>3632</v>
      </c>
      <c r="C1199" s="212" t="s">
        <v>170</v>
      </c>
      <c r="D1199" s="215" t="s">
        <v>3633</v>
      </c>
      <c r="E1199" s="212" t="s">
        <v>860</v>
      </c>
      <c r="F1199" s="212" t="s">
        <v>170</v>
      </c>
      <c r="G1199" s="215" t="s">
        <v>2542</v>
      </c>
      <c r="H1199" s="213">
        <f>IF(OR(AND('A5'!AQ32="",'A5'!AR32=""),AND('A5'!AQ59="",'A5'!AR59=""),AND('A5'!AR32="X",'A5'!AR59="X"),OR('A5'!AR32="M",'A5'!AR59="M")),"",SUM('A5'!AQ32,'A5'!AQ59))</f>
        <v>0</v>
      </c>
      <c r="I1199" s="213" t="str">
        <f>IF(AND(AND('A5'!AR32="X",'A5'!AR59="X"),SUM('A5'!AQ32,'A5'!AQ59)=0,ISNUMBER('A5'!AQ86)),"",IF(OR('A5'!AR32="M",'A5'!AR59="M"),"M",IF(AND('A5'!AR32='A5'!AR59,OR('A5'!AR32="X",'A5'!AR32="W",'A5'!AR32="Z")),UPPER('A5'!AR32),"")))</f>
        <v/>
      </c>
      <c r="J1199" s="214" t="s">
        <v>860</v>
      </c>
      <c r="K1199" s="213">
        <f>IF(AND(ISBLANK('A5'!AQ86),$L$1199&lt;&gt;"Z"),"",'A5'!AQ86)</f>
        <v>0</v>
      </c>
      <c r="L1199" s="213" t="str">
        <f>IF(ISBLANK('A5'!AR86),"",'A5'!AR86)</f>
        <v/>
      </c>
      <c r="M1199" s="133" t="str">
        <f t="shared" si="25"/>
        <v>OK</v>
      </c>
      <c r="N1199" s="134"/>
    </row>
    <row r="1200" spans="1:14" x14ac:dyDescent="0.25">
      <c r="A1200" s="210" t="s">
        <v>796</v>
      </c>
      <c r="B1200" s="211" t="s">
        <v>3634</v>
      </c>
      <c r="C1200" s="212" t="s">
        <v>170</v>
      </c>
      <c r="D1200" s="215" t="s">
        <v>3635</v>
      </c>
      <c r="E1200" s="212" t="s">
        <v>860</v>
      </c>
      <c r="F1200" s="212" t="s">
        <v>170</v>
      </c>
      <c r="G1200" s="215" t="s">
        <v>2545</v>
      </c>
      <c r="H1200" s="213">
        <f>IF(OR(AND('A5'!AQ33="",'A5'!AR33=""),AND('A5'!AQ60="",'A5'!AR60=""),AND('A5'!AR33="X",'A5'!AR60="X"),OR('A5'!AR33="M",'A5'!AR60="M")),"",SUM('A5'!AQ33,'A5'!AQ60))</f>
        <v>0</v>
      </c>
      <c r="I1200" s="213" t="str">
        <f>IF(AND(AND('A5'!AR33="X",'A5'!AR60="X"),SUM('A5'!AQ33,'A5'!AQ60)=0,ISNUMBER('A5'!AQ87)),"",IF(OR('A5'!AR33="M",'A5'!AR60="M"),"M",IF(AND('A5'!AR33='A5'!AR60,OR('A5'!AR33="X",'A5'!AR33="W",'A5'!AR33="Z")),UPPER('A5'!AR33),"")))</f>
        <v/>
      </c>
      <c r="J1200" s="214" t="s">
        <v>860</v>
      </c>
      <c r="K1200" s="213">
        <f>IF(AND(ISBLANK('A5'!AQ87),$L$1200&lt;&gt;"Z"),"",'A5'!AQ87)</f>
        <v>0</v>
      </c>
      <c r="L1200" s="213" t="str">
        <f>IF(ISBLANK('A5'!AR87),"",'A5'!AR87)</f>
        <v/>
      </c>
      <c r="M1200" s="133" t="str">
        <f t="shared" si="25"/>
        <v>OK</v>
      </c>
      <c r="N1200" s="134"/>
    </row>
    <row r="1201" spans="1:14" x14ac:dyDescent="0.25">
      <c r="A1201" s="210" t="s">
        <v>796</v>
      </c>
      <c r="B1201" s="211" t="s">
        <v>3636</v>
      </c>
      <c r="C1201" s="212" t="s">
        <v>170</v>
      </c>
      <c r="D1201" s="215" t="s">
        <v>3637</v>
      </c>
      <c r="E1201" s="212" t="s">
        <v>860</v>
      </c>
      <c r="F1201" s="212" t="s">
        <v>170</v>
      </c>
      <c r="G1201" s="215" t="s">
        <v>2548</v>
      </c>
      <c r="H1201" s="213">
        <f>IF(OR(AND('A5'!AQ34="",'A5'!AR34=""),AND('A5'!AQ61="",'A5'!AR61=""),AND('A5'!AR34="X",'A5'!AR61="X"),OR('A5'!AR34="M",'A5'!AR61="M")),"",SUM('A5'!AQ34,'A5'!AQ61))</f>
        <v>0</v>
      </c>
      <c r="I1201" s="213" t="str">
        <f>IF(AND(AND('A5'!AR34="X",'A5'!AR61="X"),SUM('A5'!AQ34,'A5'!AQ61)=0,ISNUMBER('A5'!AQ88)),"",IF(OR('A5'!AR34="M",'A5'!AR61="M"),"M",IF(AND('A5'!AR34='A5'!AR61,OR('A5'!AR34="X",'A5'!AR34="W",'A5'!AR34="Z")),UPPER('A5'!AR34),"")))</f>
        <v/>
      </c>
      <c r="J1201" s="214" t="s">
        <v>860</v>
      </c>
      <c r="K1201" s="213">
        <f>IF(AND(ISBLANK('A5'!AQ88),$L$1201&lt;&gt;"Z"),"",'A5'!AQ88)</f>
        <v>0</v>
      </c>
      <c r="L1201" s="213" t="str">
        <f>IF(ISBLANK('A5'!AR88),"",'A5'!AR88)</f>
        <v/>
      </c>
      <c r="M1201" s="133" t="str">
        <f t="shared" si="25"/>
        <v>OK</v>
      </c>
      <c r="N1201" s="134"/>
    </row>
    <row r="1202" spans="1:14" x14ac:dyDescent="0.25">
      <c r="A1202" s="210" t="s">
        <v>796</v>
      </c>
      <c r="B1202" s="211" t="s">
        <v>3638</v>
      </c>
      <c r="C1202" s="212" t="s">
        <v>170</v>
      </c>
      <c r="D1202" s="215" t="s">
        <v>3639</v>
      </c>
      <c r="E1202" s="212" t="s">
        <v>860</v>
      </c>
      <c r="F1202" s="212" t="s">
        <v>170</v>
      </c>
      <c r="G1202" s="215" t="s">
        <v>2551</v>
      </c>
      <c r="H1202" s="213">
        <f>IF(OR(AND('A5'!AQ35="",'A5'!AR35=""),AND('A5'!AQ62="",'A5'!AR62=""),AND('A5'!AR35="X",'A5'!AR62="X"),OR('A5'!AR35="M",'A5'!AR62="M")),"",SUM('A5'!AQ35,'A5'!AQ62))</f>
        <v>0</v>
      </c>
      <c r="I1202" s="213" t="str">
        <f>IF(AND(AND('A5'!AR35="X",'A5'!AR62="X"),SUM('A5'!AQ35,'A5'!AQ62)=0,ISNUMBER('A5'!AQ89)),"",IF(OR('A5'!AR35="M",'A5'!AR62="M"),"M",IF(AND('A5'!AR35='A5'!AR62,OR('A5'!AR35="X",'A5'!AR35="W",'A5'!AR35="Z")),UPPER('A5'!AR35),"")))</f>
        <v/>
      </c>
      <c r="J1202" s="214" t="s">
        <v>860</v>
      </c>
      <c r="K1202" s="213">
        <f>IF(AND(ISBLANK('A5'!AQ89),$L$1202&lt;&gt;"Z"),"",'A5'!AQ89)</f>
        <v>0</v>
      </c>
      <c r="L1202" s="213" t="str">
        <f>IF(ISBLANK('A5'!AR89),"",'A5'!AR89)</f>
        <v/>
      </c>
      <c r="M1202" s="133" t="str">
        <f t="shared" si="25"/>
        <v>OK</v>
      </c>
      <c r="N1202" s="134"/>
    </row>
    <row r="1203" spans="1:14" x14ac:dyDescent="0.25">
      <c r="A1203" s="210" t="s">
        <v>796</v>
      </c>
      <c r="B1203" s="211" t="s">
        <v>3640</v>
      </c>
      <c r="C1203" s="212" t="s">
        <v>170</v>
      </c>
      <c r="D1203" s="215" t="s">
        <v>3641</v>
      </c>
      <c r="E1203" s="212" t="s">
        <v>860</v>
      </c>
      <c r="F1203" s="212" t="s">
        <v>170</v>
      </c>
      <c r="G1203" s="215" t="s">
        <v>2554</v>
      </c>
      <c r="H1203" s="213">
        <f>IF(OR(AND('A5'!AQ36="",'A5'!AR36=""),AND('A5'!AQ63="",'A5'!AR63=""),AND('A5'!AR36="X",'A5'!AR63="X"),OR('A5'!AR36="M",'A5'!AR63="M")),"",SUM('A5'!AQ36,'A5'!AQ63))</f>
        <v>0</v>
      </c>
      <c r="I1203" s="213" t="str">
        <f>IF(AND(AND('A5'!AR36="X",'A5'!AR63="X"),SUM('A5'!AQ36,'A5'!AQ63)=0,ISNUMBER('A5'!AQ90)),"",IF(OR('A5'!AR36="M",'A5'!AR63="M"),"M",IF(AND('A5'!AR36='A5'!AR63,OR('A5'!AR36="X",'A5'!AR36="W",'A5'!AR36="Z")),UPPER('A5'!AR36),"")))</f>
        <v/>
      </c>
      <c r="J1203" s="214" t="s">
        <v>860</v>
      </c>
      <c r="K1203" s="213">
        <f>IF(AND(ISBLANK('A5'!AQ90),$L$1203&lt;&gt;"Z"),"",'A5'!AQ90)</f>
        <v>0</v>
      </c>
      <c r="L1203" s="213" t="str">
        <f>IF(ISBLANK('A5'!AR90),"",'A5'!AR90)</f>
        <v/>
      </c>
      <c r="M1203" s="133" t="str">
        <f t="shared" si="25"/>
        <v>OK</v>
      </c>
      <c r="N1203" s="134"/>
    </row>
    <row r="1204" spans="1:14" x14ac:dyDescent="0.25">
      <c r="A1204" s="210" t="s">
        <v>796</v>
      </c>
      <c r="B1204" s="211" t="s">
        <v>3642</v>
      </c>
      <c r="C1204" s="212" t="s">
        <v>170</v>
      </c>
      <c r="D1204" s="215" t="s">
        <v>3643</v>
      </c>
      <c r="E1204" s="212" t="s">
        <v>860</v>
      </c>
      <c r="F1204" s="212" t="s">
        <v>170</v>
      </c>
      <c r="G1204" s="215" t="s">
        <v>2557</v>
      </c>
      <c r="H1204" s="213">
        <f>IF(OR(AND('A5'!AQ37="",'A5'!AR37=""),AND('A5'!AQ64="",'A5'!AR64=""),AND('A5'!AR37="X",'A5'!AR64="X"),OR('A5'!AR37="M",'A5'!AR64="M")),"",SUM('A5'!AQ37,'A5'!AQ64))</f>
        <v>0</v>
      </c>
      <c r="I1204" s="213" t="str">
        <f>IF(AND(AND('A5'!AR37="X",'A5'!AR64="X"),SUM('A5'!AQ37,'A5'!AQ64)=0,ISNUMBER('A5'!AQ91)),"",IF(OR('A5'!AR37="M",'A5'!AR64="M"),"M",IF(AND('A5'!AR37='A5'!AR64,OR('A5'!AR37="X",'A5'!AR37="W",'A5'!AR37="Z")),UPPER('A5'!AR37),"")))</f>
        <v/>
      </c>
      <c r="J1204" s="214" t="s">
        <v>860</v>
      </c>
      <c r="K1204" s="213">
        <f>IF(AND(ISBLANK('A5'!AQ91),$L$1204&lt;&gt;"Z"),"",'A5'!AQ91)</f>
        <v>0</v>
      </c>
      <c r="L1204" s="213" t="str">
        <f>IF(ISBLANK('A5'!AR91),"",'A5'!AR91)</f>
        <v/>
      </c>
      <c r="M1204" s="133" t="str">
        <f t="shared" si="25"/>
        <v>OK</v>
      </c>
      <c r="N1204" s="134"/>
    </row>
    <row r="1205" spans="1:14" x14ac:dyDescent="0.25">
      <c r="A1205" s="210" t="s">
        <v>796</v>
      </c>
      <c r="B1205" s="211" t="s">
        <v>3644</v>
      </c>
      <c r="C1205" s="212" t="s">
        <v>170</v>
      </c>
      <c r="D1205" s="215" t="s">
        <v>3645</v>
      </c>
      <c r="E1205" s="212" t="s">
        <v>860</v>
      </c>
      <c r="F1205" s="212" t="s">
        <v>170</v>
      </c>
      <c r="G1205" s="215" t="s">
        <v>1001</v>
      </c>
      <c r="H1205" s="213">
        <f>IF(OR(AND('A5'!AQ38="",'A5'!AR38=""),AND('A5'!AQ65="",'A5'!AR65=""),AND('A5'!AR38="X",'A5'!AR65="X"),OR('A5'!AR38="M",'A5'!AR65="M")),"",SUM('A5'!AQ38,'A5'!AQ65))</f>
        <v>0</v>
      </c>
      <c r="I1205" s="213" t="str">
        <f>IF(AND(AND('A5'!AR38="X",'A5'!AR65="X"),SUM('A5'!AQ38,'A5'!AQ65)=0,ISNUMBER('A5'!AQ92)),"",IF(OR('A5'!AR38="M",'A5'!AR65="M"),"M",IF(AND('A5'!AR38='A5'!AR65,OR('A5'!AR38="X",'A5'!AR38="W",'A5'!AR38="Z")),UPPER('A5'!AR38),"")))</f>
        <v/>
      </c>
      <c r="J1205" s="214" t="s">
        <v>860</v>
      </c>
      <c r="K1205" s="213">
        <f>IF(AND(ISBLANK('A5'!AQ92),$L$1205&lt;&gt;"Z"),"",'A5'!AQ92)</f>
        <v>0</v>
      </c>
      <c r="L1205" s="213" t="str">
        <f>IF(ISBLANK('A5'!AR92),"",'A5'!AR92)</f>
        <v/>
      </c>
      <c r="M1205" s="133" t="str">
        <f t="shared" si="25"/>
        <v>OK</v>
      </c>
      <c r="N1205" s="134"/>
    </row>
    <row r="1206" spans="1:14" x14ac:dyDescent="0.25">
      <c r="A1206" s="210" t="s">
        <v>796</v>
      </c>
      <c r="B1206" s="211" t="s">
        <v>3646</v>
      </c>
      <c r="C1206" s="212" t="s">
        <v>170</v>
      </c>
      <c r="D1206" s="215" t="s">
        <v>3647</v>
      </c>
      <c r="E1206" s="212" t="s">
        <v>860</v>
      </c>
      <c r="F1206" s="212" t="s">
        <v>170</v>
      </c>
      <c r="G1206" s="215" t="s">
        <v>1000</v>
      </c>
      <c r="H1206" s="213">
        <f>IF(OR(AND('A5'!AQ39="",'A5'!AR39=""),AND('A5'!AQ66="",'A5'!AR66=""),AND('A5'!AR39="X",'A5'!AR66="X"),OR('A5'!AR39="M",'A5'!AR66="M")),"",SUM('A5'!AQ39,'A5'!AQ66))</f>
        <v>0</v>
      </c>
      <c r="I1206" s="213" t="str">
        <f>IF(AND(AND('A5'!AR39="X",'A5'!AR66="X"),SUM('A5'!AQ39,'A5'!AQ66)=0,ISNUMBER('A5'!AQ93)),"",IF(OR('A5'!AR39="M",'A5'!AR66="M"),"M",IF(AND('A5'!AR39='A5'!AR66,OR('A5'!AR39="X",'A5'!AR39="W",'A5'!AR39="Z")),UPPER('A5'!AR39),"")))</f>
        <v/>
      </c>
      <c r="J1206" s="214" t="s">
        <v>860</v>
      </c>
      <c r="K1206" s="213">
        <f>IF(AND(ISBLANK('A5'!AQ93),$L$1206&lt;&gt;"Z"),"",'A5'!AQ93)</f>
        <v>0</v>
      </c>
      <c r="L1206" s="213" t="str">
        <f>IF(ISBLANK('A5'!AR93),"",'A5'!AR93)</f>
        <v/>
      </c>
      <c r="M1206" s="133" t="str">
        <f t="shared" si="25"/>
        <v>OK</v>
      </c>
      <c r="N1206" s="134"/>
    </row>
    <row r="1207" spans="1:14" x14ac:dyDescent="0.25">
      <c r="A1207" s="210" t="s">
        <v>796</v>
      </c>
      <c r="B1207" s="211" t="s">
        <v>3652</v>
      </c>
      <c r="C1207" s="212" t="s">
        <v>170</v>
      </c>
      <c r="D1207" s="215" t="s">
        <v>3653</v>
      </c>
      <c r="E1207" s="212" t="s">
        <v>860</v>
      </c>
      <c r="F1207" s="212" t="s">
        <v>170</v>
      </c>
      <c r="G1207" s="215" t="s">
        <v>895</v>
      </c>
      <c r="H1207" s="213">
        <f>IF(OR(SUMPRODUCT(--('A5'!AT14:'A5'!AT37=""),--('A5'!AU14:'A5'!AU37=""))&gt;0,COUNTIF('A5'!AU14:'A5'!AU37,"M")&gt;0,COUNTIF('A5'!AU14:'A5'!AU37,"X")=24),"",SUM('A5'!AT14:'A5'!AT37))</f>
        <v>0</v>
      </c>
      <c r="I1207" s="213" t="str">
        <f>IF(AND(COUNTIF('A5'!AU14:'A5'!AU37,"X")=24,SUM('A5'!AT14:'A5'!AT37)=0,ISNUMBER('A5'!AT38)),"",IF(COUNTIF('A5'!AU14:'A5'!AU37,"M")&gt;0,"M",IF(AND(COUNTIF('A5'!AU14:'A5'!AU37,'A5'!AU14)=24,OR('A5'!AU14="X",'A5'!AU14="W",'A5'!AU14="Z")),UPPER('A5'!AU14),"")))</f>
        <v/>
      </c>
      <c r="J1207" s="214" t="s">
        <v>860</v>
      </c>
      <c r="K1207" s="213">
        <f>IF(AND(ISBLANK('A5'!AT38),$L$1207&lt;&gt;"Z"),"",'A5'!AT38)</f>
        <v>0</v>
      </c>
      <c r="L1207" s="213" t="str">
        <f>IF(ISBLANK('A5'!AU38),"",'A5'!AU38)</f>
        <v/>
      </c>
      <c r="M1207" s="133" t="str">
        <f t="shared" si="25"/>
        <v>OK</v>
      </c>
      <c r="N1207" s="134"/>
    </row>
    <row r="1208" spans="1:14" x14ac:dyDescent="0.25">
      <c r="A1208" s="210" t="s">
        <v>796</v>
      </c>
      <c r="B1208" s="211" t="s">
        <v>3663</v>
      </c>
      <c r="C1208" s="212" t="s">
        <v>170</v>
      </c>
      <c r="D1208" s="215" t="s">
        <v>3664</v>
      </c>
      <c r="E1208" s="212" t="s">
        <v>860</v>
      </c>
      <c r="F1208" s="212" t="s">
        <v>170</v>
      </c>
      <c r="G1208" s="215" t="s">
        <v>896</v>
      </c>
      <c r="H1208" s="213">
        <f>IF(OR(SUMPRODUCT(--('A5'!AT41:'A5'!AT64=""),--('A5'!AU41:'A5'!AU64=""))&gt;0,COUNTIF('A5'!AU41:'A5'!AU64,"M")&gt;0,COUNTIF('A5'!AU41:'A5'!AU64,"X")=24),"",SUM('A5'!AT41:'A5'!AT64))</f>
        <v>0</v>
      </c>
      <c r="I1208" s="213" t="str">
        <f>IF(AND(COUNTIF('A5'!AU41:'A5'!AU64,"X")=24,SUM('A5'!AT41:'A5'!AT64)=0,ISNUMBER('A5'!AT65)),"",IF(COUNTIF('A5'!AU41:'A5'!AU64,"M")&gt;0,"M",IF(AND(COUNTIF('A5'!AU41:'A5'!AU64,'A5'!AU41)=24,OR('A5'!AU41="X",'A5'!AU41="W",'A5'!AU41="Z")),UPPER('A5'!AU41),"")))</f>
        <v/>
      </c>
      <c r="J1208" s="214" t="s">
        <v>860</v>
      </c>
      <c r="K1208" s="213">
        <f>IF(AND(ISBLANK('A5'!AT65),$L$1208&lt;&gt;"Z"),"",'A5'!AT65)</f>
        <v>0</v>
      </c>
      <c r="L1208" s="213" t="str">
        <f>IF(ISBLANK('A5'!AU65),"",'A5'!AU65)</f>
        <v/>
      </c>
      <c r="M1208" s="133" t="str">
        <f t="shared" ref="M1208:M1253" si="26">IF(AND(ISNUMBER(H1208),ISNUMBER(K1208)),IF(OR(ROUND(H1208,0)&lt;&gt;ROUND(K1208,0),I1208&lt;&gt;L1208),"Check","OK"),IF(OR(AND(H1208&lt;&gt;K1208,I1208&lt;&gt;"Z",L1208&lt;&gt;"Z"),I1208&lt;&gt;L1208),"Check","OK"))</f>
        <v>OK</v>
      </c>
      <c r="N1208" s="134"/>
    </row>
    <row r="1209" spans="1:14" x14ac:dyDescent="0.25">
      <c r="A1209" s="210" t="s">
        <v>796</v>
      </c>
      <c r="B1209" s="211" t="s">
        <v>3665</v>
      </c>
      <c r="C1209" s="212" t="s">
        <v>170</v>
      </c>
      <c r="D1209" s="215" t="s">
        <v>3666</v>
      </c>
      <c r="E1209" s="212" t="s">
        <v>860</v>
      </c>
      <c r="F1209" s="212" t="s">
        <v>170</v>
      </c>
      <c r="G1209" s="215" t="s">
        <v>3667</v>
      </c>
      <c r="H1209" s="213">
        <f>IF(OR(AND('A5'!AT14="",'A5'!AU14=""),AND('A5'!AT41="",'A5'!AU41=""),AND('A5'!AU14="X",'A5'!AU41="X"),OR('A5'!AU14="M",'A5'!AU41="M")),"",SUM('A5'!AT14,'A5'!AT41))</f>
        <v>0</v>
      </c>
      <c r="I1209" s="213" t="str">
        <f>IF(AND(AND('A5'!AU14="X",'A5'!AU41="X"),SUM('A5'!AT14,'A5'!AT41)=0,ISNUMBER('A5'!AT68)),"",IF(OR('A5'!AU14="M",'A5'!AU41="M"),"M",IF(AND('A5'!AU14='A5'!AU41,OR('A5'!AU14="X",'A5'!AU14="W",'A5'!AU14="Z")),UPPER('A5'!AU14),"")))</f>
        <v/>
      </c>
      <c r="J1209" s="214" t="s">
        <v>860</v>
      </c>
      <c r="K1209" s="213">
        <f>IF(AND(ISBLANK('A5'!AT68),$L$1209&lt;&gt;"Z"),"",'A5'!AT68)</f>
        <v>0</v>
      </c>
      <c r="L1209" s="213" t="str">
        <f>IF(ISBLANK('A5'!AU68),"",'A5'!AU68)</f>
        <v/>
      </c>
      <c r="M1209" s="133" t="str">
        <f t="shared" si="26"/>
        <v>OK</v>
      </c>
      <c r="N1209" s="134"/>
    </row>
    <row r="1210" spans="1:14" x14ac:dyDescent="0.25">
      <c r="A1210" s="210" t="s">
        <v>796</v>
      </c>
      <c r="B1210" s="211" t="s">
        <v>3668</v>
      </c>
      <c r="C1210" s="212" t="s">
        <v>170</v>
      </c>
      <c r="D1210" s="215" t="s">
        <v>3669</v>
      </c>
      <c r="E1210" s="212" t="s">
        <v>860</v>
      </c>
      <c r="F1210" s="212" t="s">
        <v>170</v>
      </c>
      <c r="G1210" s="215" t="s">
        <v>3670</v>
      </c>
      <c r="H1210" s="213">
        <f>IF(OR(AND('A5'!AT15="",'A5'!AU15=""),AND('A5'!AT42="",'A5'!AU42=""),AND('A5'!AU15="X",'A5'!AU42="X"),OR('A5'!AU15="M",'A5'!AU42="M")),"",SUM('A5'!AT15,'A5'!AT42))</f>
        <v>0</v>
      </c>
      <c r="I1210" s="213" t="str">
        <f>IF(AND(AND('A5'!AU15="X",'A5'!AU42="X"),SUM('A5'!AT15,'A5'!AT42)=0,ISNUMBER('A5'!AT69)),"",IF(OR('A5'!AU15="M",'A5'!AU42="M"),"M",IF(AND('A5'!AU15='A5'!AU42,OR('A5'!AU15="X",'A5'!AU15="W",'A5'!AU15="Z")),UPPER('A5'!AU15),"")))</f>
        <v/>
      </c>
      <c r="J1210" s="214" t="s">
        <v>860</v>
      </c>
      <c r="K1210" s="213">
        <f>IF(AND(ISBLANK('A5'!AT69),$L$1210&lt;&gt;"Z"),"",'A5'!AT69)</f>
        <v>0</v>
      </c>
      <c r="L1210" s="213" t="str">
        <f>IF(ISBLANK('A5'!AU69),"",'A5'!AU69)</f>
        <v/>
      </c>
      <c r="M1210" s="133" t="str">
        <f t="shared" si="26"/>
        <v>OK</v>
      </c>
      <c r="N1210" s="134"/>
    </row>
    <row r="1211" spans="1:14" x14ac:dyDescent="0.25">
      <c r="A1211" s="210" t="s">
        <v>796</v>
      </c>
      <c r="B1211" s="211" t="s">
        <v>3671</v>
      </c>
      <c r="C1211" s="212" t="s">
        <v>170</v>
      </c>
      <c r="D1211" s="215" t="s">
        <v>3672</v>
      </c>
      <c r="E1211" s="212" t="s">
        <v>860</v>
      </c>
      <c r="F1211" s="212" t="s">
        <v>170</v>
      </c>
      <c r="G1211" s="215" t="s">
        <v>836</v>
      </c>
      <c r="H1211" s="213">
        <f>IF(OR(AND('A5'!AT16="",'A5'!AU16=""),AND('A5'!AT43="",'A5'!AU43=""),AND('A5'!AU16="X",'A5'!AU43="X"),OR('A5'!AU16="M",'A5'!AU43="M")),"",SUM('A5'!AT16,'A5'!AT43))</f>
        <v>0</v>
      </c>
      <c r="I1211" s="213" t="str">
        <f>IF(AND(AND('A5'!AU16="X",'A5'!AU43="X"),SUM('A5'!AT16,'A5'!AT43)=0,ISNUMBER('A5'!AT70)),"",IF(OR('A5'!AU16="M",'A5'!AU43="M"),"M",IF(AND('A5'!AU16='A5'!AU43,OR('A5'!AU16="X",'A5'!AU16="W",'A5'!AU16="Z")),UPPER('A5'!AU16),"")))</f>
        <v/>
      </c>
      <c r="J1211" s="214" t="s">
        <v>860</v>
      </c>
      <c r="K1211" s="213">
        <f>IF(AND(ISBLANK('A5'!AT70),$L$1211&lt;&gt;"Z"),"",'A5'!AT70)</f>
        <v>0</v>
      </c>
      <c r="L1211" s="213" t="str">
        <f>IF(ISBLANK('A5'!AU70),"",'A5'!AU70)</f>
        <v/>
      </c>
      <c r="M1211" s="133" t="str">
        <f t="shared" si="26"/>
        <v>OK</v>
      </c>
      <c r="N1211" s="134"/>
    </row>
    <row r="1212" spans="1:14" x14ac:dyDescent="0.25">
      <c r="A1212" s="210" t="s">
        <v>796</v>
      </c>
      <c r="B1212" s="211" t="s">
        <v>3673</v>
      </c>
      <c r="C1212" s="212" t="s">
        <v>170</v>
      </c>
      <c r="D1212" s="215" t="s">
        <v>3674</v>
      </c>
      <c r="E1212" s="212" t="s">
        <v>860</v>
      </c>
      <c r="F1212" s="212" t="s">
        <v>170</v>
      </c>
      <c r="G1212" s="215" t="s">
        <v>3675</v>
      </c>
      <c r="H1212" s="213">
        <f>IF(OR(AND('A5'!AT17="",'A5'!AU17=""),AND('A5'!AT44="",'A5'!AU44=""),AND('A5'!AU17="X",'A5'!AU44="X"),OR('A5'!AU17="M",'A5'!AU44="M")),"",SUM('A5'!AT17,'A5'!AT44))</f>
        <v>0</v>
      </c>
      <c r="I1212" s="213" t="str">
        <f>IF(AND(AND('A5'!AU17="X",'A5'!AU44="X"),SUM('A5'!AT17,'A5'!AT44)=0,ISNUMBER('A5'!AT71)),"",IF(OR('A5'!AU17="M",'A5'!AU44="M"),"M",IF(AND('A5'!AU17='A5'!AU44,OR('A5'!AU17="X",'A5'!AU17="W",'A5'!AU17="Z")),UPPER('A5'!AU17),"")))</f>
        <v/>
      </c>
      <c r="J1212" s="214" t="s">
        <v>860</v>
      </c>
      <c r="K1212" s="213">
        <f>IF(AND(ISBLANK('A5'!AT71),$L$1212&lt;&gt;"Z"),"",'A5'!AT71)</f>
        <v>0</v>
      </c>
      <c r="L1212" s="213" t="str">
        <f>IF(ISBLANK('A5'!AU71),"",'A5'!AU71)</f>
        <v/>
      </c>
      <c r="M1212" s="133" t="str">
        <f t="shared" si="26"/>
        <v>OK</v>
      </c>
      <c r="N1212" s="134"/>
    </row>
    <row r="1213" spans="1:14" x14ac:dyDescent="0.25">
      <c r="A1213" s="210" t="s">
        <v>796</v>
      </c>
      <c r="B1213" s="211" t="s">
        <v>3676</v>
      </c>
      <c r="C1213" s="212" t="s">
        <v>170</v>
      </c>
      <c r="D1213" s="215" t="s">
        <v>3677</v>
      </c>
      <c r="E1213" s="212" t="s">
        <v>860</v>
      </c>
      <c r="F1213" s="212" t="s">
        <v>170</v>
      </c>
      <c r="G1213" s="215" t="s">
        <v>2585</v>
      </c>
      <c r="H1213" s="213">
        <f>IF(OR(AND('A5'!AT18="",'A5'!AU18=""),AND('A5'!AT45="",'A5'!AU45=""),AND('A5'!AU18="X",'A5'!AU45="X"),OR('A5'!AU18="M",'A5'!AU45="M")),"",SUM('A5'!AT18,'A5'!AT45))</f>
        <v>0</v>
      </c>
      <c r="I1213" s="213" t="str">
        <f>IF(AND(AND('A5'!AU18="X",'A5'!AU45="X"),SUM('A5'!AT18,'A5'!AT45)=0,ISNUMBER('A5'!AT72)),"",IF(OR('A5'!AU18="M",'A5'!AU45="M"),"M",IF(AND('A5'!AU18='A5'!AU45,OR('A5'!AU18="X",'A5'!AU18="W",'A5'!AU18="Z")),UPPER('A5'!AU18),"")))</f>
        <v/>
      </c>
      <c r="J1213" s="214" t="s">
        <v>860</v>
      </c>
      <c r="K1213" s="213">
        <f>IF(AND(ISBLANK('A5'!AT72),$L$1213&lt;&gt;"Z"),"",'A5'!AT72)</f>
        <v>0</v>
      </c>
      <c r="L1213" s="213" t="str">
        <f>IF(ISBLANK('A5'!AU72),"",'A5'!AU72)</f>
        <v/>
      </c>
      <c r="M1213" s="133" t="str">
        <f t="shared" si="26"/>
        <v>OK</v>
      </c>
      <c r="N1213" s="134"/>
    </row>
    <row r="1214" spans="1:14" x14ac:dyDescent="0.25">
      <c r="A1214" s="210" t="s">
        <v>796</v>
      </c>
      <c r="B1214" s="211" t="s">
        <v>3678</v>
      </c>
      <c r="C1214" s="212" t="s">
        <v>170</v>
      </c>
      <c r="D1214" s="215" t="s">
        <v>3679</v>
      </c>
      <c r="E1214" s="212" t="s">
        <v>860</v>
      </c>
      <c r="F1214" s="212" t="s">
        <v>170</v>
      </c>
      <c r="G1214" s="215" t="s">
        <v>2588</v>
      </c>
      <c r="H1214" s="213">
        <f>IF(OR(AND('A5'!AT19="",'A5'!AU19=""),AND('A5'!AT46="",'A5'!AU46=""),AND('A5'!AU19="X",'A5'!AU46="X"),OR('A5'!AU19="M",'A5'!AU46="M")),"",SUM('A5'!AT19,'A5'!AT46))</f>
        <v>0</v>
      </c>
      <c r="I1214" s="213" t="str">
        <f>IF(AND(AND('A5'!AU19="X",'A5'!AU46="X"),SUM('A5'!AT19,'A5'!AT46)=0,ISNUMBER('A5'!AT73)),"",IF(OR('A5'!AU19="M",'A5'!AU46="M"),"M",IF(AND('A5'!AU19='A5'!AU46,OR('A5'!AU19="X",'A5'!AU19="W",'A5'!AU19="Z")),UPPER('A5'!AU19),"")))</f>
        <v/>
      </c>
      <c r="J1214" s="214" t="s">
        <v>860</v>
      </c>
      <c r="K1214" s="213">
        <f>IF(AND(ISBLANK('A5'!AT73),$L$1214&lt;&gt;"Z"),"",'A5'!AT73)</f>
        <v>0</v>
      </c>
      <c r="L1214" s="213" t="str">
        <f>IF(ISBLANK('A5'!AU73),"",'A5'!AU73)</f>
        <v/>
      </c>
      <c r="M1214" s="133" t="str">
        <f t="shared" si="26"/>
        <v>OK</v>
      </c>
      <c r="N1214" s="134"/>
    </row>
    <row r="1215" spans="1:14" x14ac:dyDescent="0.25">
      <c r="A1215" s="210" t="s">
        <v>796</v>
      </c>
      <c r="B1215" s="211" t="s">
        <v>3680</v>
      </c>
      <c r="C1215" s="212" t="s">
        <v>170</v>
      </c>
      <c r="D1215" s="215" t="s">
        <v>3681</v>
      </c>
      <c r="E1215" s="212" t="s">
        <v>860</v>
      </c>
      <c r="F1215" s="212" t="s">
        <v>170</v>
      </c>
      <c r="G1215" s="215" t="s">
        <v>912</v>
      </c>
      <c r="H1215" s="213">
        <f>IF(OR(AND('A5'!AT20="",'A5'!AU20=""),AND('A5'!AT47="",'A5'!AU47=""),AND('A5'!AU20="X",'A5'!AU47="X"),OR('A5'!AU20="M",'A5'!AU47="M")),"",SUM('A5'!AT20,'A5'!AT47))</f>
        <v>0</v>
      </c>
      <c r="I1215" s="213" t="str">
        <f>IF(AND(AND('A5'!AU20="X",'A5'!AU47="X"),SUM('A5'!AT20,'A5'!AT47)=0,ISNUMBER('A5'!AT74)),"",IF(OR('A5'!AU20="M",'A5'!AU47="M"),"M",IF(AND('A5'!AU20='A5'!AU47,OR('A5'!AU20="X",'A5'!AU20="W",'A5'!AU20="Z")),UPPER('A5'!AU20),"")))</f>
        <v/>
      </c>
      <c r="J1215" s="214" t="s">
        <v>860</v>
      </c>
      <c r="K1215" s="213">
        <f>IF(AND(ISBLANK('A5'!AT74),$L$1215&lt;&gt;"Z"),"",'A5'!AT74)</f>
        <v>0</v>
      </c>
      <c r="L1215" s="213" t="str">
        <f>IF(ISBLANK('A5'!AU74),"",'A5'!AU74)</f>
        <v/>
      </c>
      <c r="M1215" s="133" t="str">
        <f t="shared" si="26"/>
        <v>OK</v>
      </c>
      <c r="N1215" s="134"/>
    </row>
    <row r="1216" spans="1:14" x14ac:dyDescent="0.25">
      <c r="A1216" s="210" t="s">
        <v>796</v>
      </c>
      <c r="B1216" s="211" t="s">
        <v>3682</v>
      </c>
      <c r="C1216" s="212" t="s">
        <v>170</v>
      </c>
      <c r="D1216" s="215" t="s">
        <v>3683</v>
      </c>
      <c r="E1216" s="212" t="s">
        <v>860</v>
      </c>
      <c r="F1216" s="212" t="s">
        <v>170</v>
      </c>
      <c r="G1216" s="215" t="s">
        <v>1074</v>
      </c>
      <c r="H1216" s="213">
        <f>IF(OR(AND('A5'!AT21="",'A5'!AU21=""),AND('A5'!AT48="",'A5'!AU48=""),AND('A5'!AU21="X",'A5'!AU48="X"),OR('A5'!AU21="M",'A5'!AU48="M")),"",SUM('A5'!AT21,'A5'!AT48))</f>
        <v>0</v>
      </c>
      <c r="I1216" s="213" t="str">
        <f>IF(AND(AND('A5'!AU21="X",'A5'!AU48="X"),SUM('A5'!AT21,'A5'!AT48)=0,ISNUMBER('A5'!AT75)),"",IF(OR('A5'!AU21="M",'A5'!AU48="M"),"M",IF(AND('A5'!AU21='A5'!AU48,OR('A5'!AU21="X",'A5'!AU21="W",'A5'!AU21="Z")),UPPER('A5'!AU21),"")))</f>
        <v/>
      </c>
      <c r="J1216" s="214" t="s">
        <v>860</v>
      </c>
      <c r="K1216" s="213">
        <f>IF(AND(ISBLANK('A5'!AT75),$L$1216&lt;&gt;"Z"),"",'A5'!AT75)</f>
        <v>0</v>
      </c>
      <c r="L1216" s="213" t="str">
        <f>IF(ISBLANK('A5'!AU75),"",'A5'!AU75)</f>
        <v/>
      </c>
      <c r="M1216" s="133" t="str">
        <f t="shared" si="26"/>
        <v>OK</v>
      </c>
      <c r="N1216" s="134"/>
    </row>
    <row r="1217" spans="1:14" x14ac:dyDescent="0.25">
      <c r="A1217" s="210" t="s">
        <v>796</v>
      </c>
      <c r="B1217" s="211" t="s">
        <v>3684</v>
      </c>
      <c r="C1217" s="212" t="s">
        <v>170</v>
      </c>
      <c r="D1217" s="215" t="s">
        <v>3685</v>
      </c>
      <c r="E1217" s="212" t="s">
        <v>860</v>
      </c>
      <c r="F1217" s="212" t="s">
        <v>170</v>
      </c>
      <c r="G1217" s="215" t="s">
        <v>2595</v>
      </c>
      <c r="H1217" s="213">
        <f>IF(OR(AND('A5'!AT22="",'A5'!AU22=""),AND('A5'!AT49="",'A5'!AU49=""),AND('A5'!AU22="X",'A5'!AU49="X"),OR('A5'!AU22="M",'A5'!AU49="M")),"",SUM('A5'!AT22,'A5'!AT49))</f>
        <v>0</v>
      </c>
      <c r="I1217" s="213" t="str">
        <f>IF(AND(AND('A5'!AU22="X",'A5'!AU49="X"),SUM('A5'!AT22,'A5'!AT49)=0,ISNUMBER('A5'!AT76)),"",IF(OR('A5'!AU22="M",'A5'!AU49="M"),"M",IF(AND('A5'!AU22='A5'!AU49,OR('A5'!AU22="X",'A5'!AU22="W",'A5'!AU22="Z")),UPPER('A5'!AU22),"")))</f>
        <v/>
      </c>
      <c r="J1217" s="214" t="s">
        <v>860</v>
      </c>
      <c r="K1217" s="213">
        <f>IF(AND(ISBLANK('A5'!AT76),$L$1217&lt;&gt;"Z"),"",'A5'!AT76)</f>
        <v>0</v>
      </c>
      <c r="L1217" s="213" t="str">
        <f>IF(ISBLANK('A5'!AU76),"",'A5'!AU76)</f>
        <v/>
      </c>
      <c r="M1217" s="133" t="str">
        <f t="shared" si="26"/>
        <v>OK</v>
      </c>
      <c r="N1217" s="134"/>
    </row>
    <row r="1218" spans="1:14" x14ac:dyDescent="0.25">
      <c r="A1218" s="210" t="s">
        <v>796</v>
      </c>
      <c r="B1218" s="211" t="s">
        <v>3686</v>
      </c>
      <c r="C1218" s="212" t="s">
        <v>170</v>
      </c>
      <c r="D1218" s="215" t="s">
        <v>3687</v>
      </c>
      <c r="E1218" s="212" t="s">
        <v>860</v>
      </c>
      <c r="F1218" s="212" t="s">
        <v>170</v>
      </c>
      <c r="G1218" s="215" t="s">
        <v>2598</v>
      </c>
      <c r="H1218" s="213">
        <f>IF(OR(AND('A5'!AT23="",'A5'!AU23=""),AND('A5'!AT50="",'A5'!AU50=""),AND('A5'!AU23="X",'A5'!AU50="X"),OR('A5'!AU23="M",'A5'!AU50="M")),"",SUM('A5'!AT23,'A5'!AT50))</f>
        <v>0</v>
      </c>
      <c r="I1218" s="213" t="str">
        <f>IF(AND(AND('A5'!AU23="X",'A5'!AU50="X"),SUM('A5'!AT23,'A5'!AT50)=0,ISNUMBER('A5'!AT77)),"",IF(OR('A5'!AU23="M",'A5'!AU50="M"),"M",IF(AND('A5'!AU23='A5'!AU50,OR('A5'!AU23="X",'A5'!AU23="W",'A5'!AU23="Z")),UPPER('A5'!AU23),"")))</f>
        <v/>
      </c>
      <c r="J1218" s="214" t="s">
        <v>860</v>
      </c>
      <c r="K1218" s="213">
        <f>IF(AND(ISBLANK('A5'!AT77),$L$1218&lt;&gt;"Z"),"",'A5'!AT77)</f>
        <v>0</v>
      </c>
      <c r="L1218" s="213" t="str">
        <f>IF(ISBLANK('A5'!AU77),"",'A5'!AU77)</f>
        <v/>
      </c>
      <c r="M1218" s="133" t="str">
        <f t="shared" si="26"/>
        <v>OK</v>
      </c>
      <c r="N1218" s="134"/>
    </row>
    <row r="1219" spans="1:14" x14ac:dyDescent="0.25">
      <c r="A1219" s="210" t="s">
        <v>796</v>
      </c>
      <c r="B1219" s="211" t="s">
        <v>3688</v>
      </c>
      <c r="C1219" s="212" t="s">
        <v>170</v>
      </c>
      <c r="D1219" s="215" t="s">
        <v>3689</v>
      </c>
      <c r="E1219" s="212" t="s">
        <v>860</v>
      </c>
      <c r="F1219" s="212" t="s">
        <v>170</v>
      </c>
      <c r="G1219" s="215" t="s">
        <v>2601</v>
      </c>
      <c r="H1219" s="213">
        <f>IF(OR(AND('A5'!AT24="",'A5'!AU24=""),AND('A5'!AT51="",'A5'!AU51=""),AND('A5'!AU24="X",'A5'!AU51="X"),OR('A5'!AU24="M",'A5'!AU51="M")),"",SUM('A5'!AT24,'A5'!AT51))</f>
        <v>0</v>
      </c>
      <c r="I1219" s="213" t="str">
        <f>IF(AND(AND('A5'!AU24="X",'A5'!AU51="X"),SUM('A5'!AT24,'A5'!AT51)=0,ISNUMBER('A5'!AT78)),"",IF(OR('A5'!AU24="M",'A5'!AU51="M"),"M",IF(AND('A5'!AU24='A5'!AU51,OR('A5'!AU24="X",'A5'!AU24="W",'A5'!AU24="Z")),UPPER('A5'!AU24),"")))</f>
        <v/>
      </c>
      <c r="J1219" s="214" t="s">
        <v>860</v>
      </c>
      <c r="K1219" s="213">
        <f>IF(AND(ISBLANK('A5'!AT78),$L$1219&lt;&gt;"Z"),"",'A5'!AT78)</f>
        <v>0</v>
      </c>
      <c r="L1219" s="213" t="str">
        <f>IF(ISBLANK('A5'!AU78),"",'A5'!AU78)</f>
        <v/>
      </c>
      <c r="M1219" s="133" t="str">
        <f t="shared" si="26"/>
        <v>OK</v>
      </c>
      <c r="N1219" s="134"/>
    </row>
    <row r="1220" spans="1:14" x14ac:dyDescent="0.25">
      <c r="A1220" s="210" t="s">
        <v>796</v>
      </c>
      <c r="B1220" s="211" t="s">
        <v>3690</v>
      </c>
      <c r="C1220" s="212" t="s">
        <v>170</v>
      </c>
      <c r="D1220" s="215" t="s">
        <v>3691</v>
      </c>
      <c r="E1220" s="212" t="s">
        <v>860</v>
      </c>
      <c r="F1220" s="212" t="s">
        <v>170</v>
      </c>
      <c r="G1220" s="215" t="s">
        <v>2604</v>
      </c>
      <c r="H1220" s="213">
        <f>IF(OR(AND('A5'!AT25="",'A5'!AU25=""),AND('A5'!AT52="",'A5'!AU52=""),AND('A5'!AU25="X",'A5'!AU52="X"),OR('A5'!AU25="M",'A5'!AU52="M")),"",SUM('A5'!AT25,'A5'!AT52))</f>
        <v>0</v>
      </c>
      <c r="I1220" s="213" t="str">
        <f>IF(AND(AND('A5'!AU25="X",'A5'!AU52="X"),SUM('A5'!AT25,'A5'!AT52)=0,ISNUMBER('A5'!AT79)),"",IF(OR('A5'!AU25="M",'A5'!AU52="M"),"M",IF(AND('A5'!AU25='A5'!AU52,OR('A5'!AU25="X",'A5'!AU25="W",'A5'!AU25="Z")),UPPER('A5'!AU25),"")))</f>
        <v/>
      </c>
      <c r="J1220" s="214" t="s">
        <v>860</v>
      </c>
      <c r="K1220" s="213">
        <f>IF(AND(ISBLANK('A5'!AT79),$L$1220&lt;&gt;"Z"),"",'A5'!AT79)</f>
        <v>0</v>
      </c>
      <c r="L1220" s="213" t="str">
        <f>IF(ISBLANK('A5'!AU79),"",'A5'!AU79)</f>
        <v/>
      </c>
      <c r="M1220" s="133" t="str">
        <f t="shared" si="26"/>
        <v>OK</v>
      </c>
      <c r="N1220" s="134"/>
    </row>
    <row r="1221" spans="1:14" x14ac:dyDescent="0.25">
      <c r="A1221" s="210" t="s">
        <v>796</v>
      </c>
      <c r="B1221" s="211" t="s">
        <v>3692</v>
      </c>
      <c r="C1221" s="212" t="s">
        <v>170</v>
      </c>
      <c r="D1221" s="215" t="s">
        <v>3693</v>
      </c>
      <c r="E1221" s="212" t="s">
        <v>860</v>
      </c>
      <c r="F1221" s="212" t="s">
        <v>170</v>
      </c>
      <c r="G1221" s="215" t="s">
        <v>2607</v>
      </c>
      <c r="H1221" s="213">
        <f>IF(OR(AND('A5'!AT26="",'A5'!AU26=""),AND('A5'!AT53="",'A5'!AU53=""),AND('A5'!AU26="X",'A5'!AU53="X"),OR('A5'!AU26="M",'A5'!AU53="M")),"",SUM('A5'!AT26,'A5'!AT53))</f>
        <v>0</v>
      </c>
      <c r="I1221" s="213" t="str">
        <f>IF(AND(AND('A5'!AU26="X",'A5'!AU53="X"),SUM('A5'!AT26,'A5'!AT53)=0,ISNUMBER('A5'!AT80)),"",IF(OR('A5'!AU26="M",'A5'!AU53="M"),"M",IF(AND('A5'!AU26='A5'!AU53,OR('A5'!AU26="X",'A5'!AU26="W",'A5'!AU26="Z")),UPPER('A5'!AU26),"")))</f>
        <v/>
      </c>
      <c r="J1221" s="214" t="s">
        <v>860</v>
      </c>
      <c r="K1221" s="213">
        <f>IF(AND(ISBLANK('A5'!AT80),$L$1221&lt;&gt;"Z"),"",'A5'!AT80)</f>
        <v>0</v>
      </c>
      <c r="L1221" s="213" t="str">
        <f>IF(ISBLANK('A5'!AU80),"",'A5'!AU80)</f>
        <v/>
      </c>
      <c r="M1221" s="133" t="str">
        <f t="shared" si="26"/>
        <v>OK</v>
      </c>
      <c r="N1221" s="134"/>
    </row>
    <row r="1222" spans="1:14" x14ac:dyDescent="0.25">
      <c r="A1222" s="210" t="s">
        <v>796</v>
      </c>
      <c r="B1222" s="211" t="s">
        <v>3694</v>
      </c>
      <c r="C1222" s="212" t="s">
        <v>170</v>
      </c>
      <c r="D1222" s="215" t="s">
        <v>3695</v>
      </c>
      <c r="E1222" s="212" t="s">
        <v>860</v>
      </c>
      <c r="F1222" s="212" t="s">
        <v>170</v>
      </c>
      <c r="G1222" s="215" t="s">
        <v>2610</v>
      </c>
      <c r="H1222" s="213">
        <f>IF(OR(AND('A5'!AT27="",'A5'!AU27=""),AND('A5'!AT54="",'A5'!AU54=""),AND('A5'!AU27="X",'A5'!AU54="X"),OR('A5'!AU27="M",'A5'!AU54="M")),"",SUM('A5'!AT27,'A5'!AT54))</f>
        <v>0</v>
      </c>
      <c r="I1222" s="213" t="str">
        <f>IF(AND(AND('A5'!AU27="X",'A5'!AU54="X"),SUM('A5'!AT27,'A5'!AT54)=0,ISNUMBER('A5'!AT81)),"",IF(OR('A5'!AU27="M",'A5'!AU54="M"),"M",IF(AND('A5'!AU27='A5'!AU54,OR('A5'!AU27="X",'A5'!AU27="W",'A5'!AU27="Z")),UPPER('A5'!AU27),"")))</f>
        <v/>
      </c>
      <c r="J1222" s="214" t="s">
        <v>860</v>
      </c>
      <c r="K1222" s="213">
        <f>IF(AND(ISBLANK('A5'!AT81),$L$1222&lt;&gt;"Z"),"",'A5'!AT81)</f>
        <v>0</v>
      </c>
      <c r="L1222" s="213" t="str">
        <f>IF(ISBLANK('A5'!AU81),"",'A5'!AU81)</f>
        <v/>
      </c>
      <c r="M1222" s="133" t="str">
        <f t="shared" si="26"/>
        <v>OK</v>
      </c>
      <c r="N1222" s="134"/>
    </row>
    <row r="1223" spans="1:14" x14ac:dyDescent="0.25">
      <c r="A1223" s="210" t="s">
        <v>796</v>
      </c>
      <c r="B1223" s="211" t="s">
        <v>3696</v>
      </c>
      <c r="C1223" s="212" t="s">
        <v>170</v>
      </c>
      <c r="D1223" s="215" t="s">
        <v>3697</v>
      </c>
      <c r="E1223" s="212" t="s">
        <v>860</v>
      </c>
      <c r="F1223" s="212" t="s">
        <v>170</v>
      </c>
      <c r="G1223" s="215" t="s">
        <v>2613</v>
      </c>
      <c r="H1223" s="213">
        <f>IF(OR(AND('A5'!AT28="",'A5'!AU28=""),AND('A5'!AT55="",'A5'!AU55=""),AND('A5'!AU28="X",'A5'!AU55="X"),OR('A5'!AU28="M",'A5'!AU55="M")),"",SUM('A5'!AT28,'A5'!AT55))</f>
        <v>0</v>
      </c>
      <c r="I1223" s="213" t="str">
        <f>IF(AND(AND('A5'!AU28="X",'A5'!AU55="X"),SUM('A5'!AT28,'A5'!AT55)=0,ISNUMBER('A5'!AT82)),"",IF(OR('A5'!AU28="M",'A5'!AU55="M"),"M",IF(AND('A5'!AU28='A5'!AU55,OR('A5'!AU28="X",'A5'!AU28="W",'A5'!AU28="Z")),UPPER('A5'!AU28),"")))</f>
        <v/>
      </c>
      <c r="J1223" s="214" t="s">
        <v>860</v>
      </c>
      <c r="K1223" s="213">
        <f>IF(AND(ISBLANK('A5'!AT82),$L$1223&lt;&gt;"Z"),"",'A5'!AT82)</f>
        <v>0</v>
      </c>
      <c r="L1223" s="213" t="str">
        <f>IF(ISBLANK('A5'!AU82),"",'A5'!AU82)</f>
        <v/>
      </c>
      <c r="M1223" s="133" t="str">
        <f t="shared" si="26"/>
        <v>OK</v>
      </c>
      <c r="N1223" s="134"/>
    </row>
    <row r="1224" spans="1:14" x14ac:dyDescent="0.25">
      <c r="A1224" s="210" t="s">
        <v>796</v>
      </c>
      <c r="B1224" s="211" t="s">
        <v>3698</v>
      </c>
      <c r="C1224" s="212" t="s">
        <v>170</v>
      </c>
      <c r="D1224" s="215" t="s">
        <v>3699</v>
      </c>
      <c r="E1224" s="212" t="s">
        <v>860</v>
      </c>
      <c r="F1224" s="212" t="s">
        <v>170</v>
      </c>
      <c r="G1224" s="215" t="s">
        <v>2616</v>
      </c>
      <c r="H1224" s="213">
        <f>IF(OR(AND('A5'!AT29="",'A5'!AU29=""),AND('A5'!AT56="",'A5'!AU56=""),AND('A5'!AU29="X",'A5'!AU56="X"),OR('A5'!AU29="M",'A5'!AU56="M")),"",SUM('A5'!AT29,'A5'!AT56))</f>
        <v>0</v>
      </c>
      <c r="I1224" s="213" t="str">
        <f>IF(AND(AND('A5'!AU29="X",'A5'!AU56="X"),SUM('A5'!AT29,'A5'!AT56)=0,ISNUMBER('A5'!AT83)),"",IF(OR('A5'!AU29="M",'A5'!AU56="M"),"M",IF(AND('A5'!AU29='A5'!AU56,OR('A5'!AU29="X",'A5'!AU29="W",'A5'!AU29="Z")),UPPER('A5'!AU29),"")))</f>
        <v/>
      </c>
      <c r="J1224" s="214" t="s">
        <v>860</v>
      </c>
      <c r="K1224" s="213">
        <f>IF(AND(ISBLANK('A5'!AT83),$L$1224&lt;&gt;"Z"),"",'A5'!AT83)</f>
        <v>0</v>
      </c>
      <c r="L1224" s="213" t="str">
        <f>IF(ISBLANK('A5'!AU83),"",'A5'!AU83)</f>
        <v/>
      </c>
      <c r="M1224" s="133" t="str">
        <f t="shared" si="26"/>
        <v>OK</v>
      </c>
      <c r="N1224" s="134"/>
    </row>
    <row r="1225" spans="1:14" x14ac:dyDescent="0.25">
      <c r="A1225" s="210" t="s">
        <v>796</v>
      </c>
      <c r="B1225" s="211" t="s">
        <v>3700</v>
      </c>
      <c r="C1225" s="212" t="s">
        <v>170</v>
      </c>
      <c r="D1225" s="215" t="s">
        <v>3701</v>
      </c>
      <c r="E1225" s="212" t="s">
        <v>860</v>
      </c>
      <c r="F1225" s="212" t="s">
        <v>170</v>
      </c>
      <c r="G1225" s="215" t="s">
        <v>2619</v>
      </c>
      <c r="H1225" s="213">
        <f>IF(OR(AND('A5'!AT30="",'A5'!AU30=""),AND('A5'!AT57="",'A5'!AU57=""),AND('A5'!AU30="X",'A5'!AU57="X"),OR('A5'!AU30="M",'A5'!AU57="M")),"",SUM('A5'!AT30,'A5'!AT57))</f>
        <v>0</v>
      </c>
      <c r="I1225" s="213" t="str">
        <f>IF(AND(AND('A5'!AU30="X",'A5'!AU57="X"),SUM('A5'!AT30,'A5'!AT57)=0,ISNUMBER('A5'!AT84)),"",IF(OR('A5'!AU30="M",'A5'!AU57="M"),"M",IF(AND('A5'!AU30='A5'!AU57,OR('A5'!AU30="X",'A5'!AU30="W",'A5'!AU30="Z")),UPPER('A5'!AU30),"")))</f>
        <v/>
      </c>
      <c r="J1225" s="214" t="s">
        <v>860</v>
      </c>
      <c r="K1225" s="213">
        <f>IF(AND(ISBLANK('A5'!AT84),$L$1225&lt;&gt;"Z"),"",'A5'!AT84)</f>
        <v>0</v>
      </c>
      <c r="L1225" s="213" t="str">
        <f>IF(ISBLANK('A5'!AU84),"",'A5'!AU84)</f>
        <v/>
      </c>
      <c r="M1225" s="133" t="str">
        <f t="shared" si="26"/>
        <v>OK</v>
      </c>
      <c r="N1225" s="134"/>
    </row>
    <row r="1226" spans="1:14" x14ac:dyDescent="0.25">
      <c r="A1226" s="210" t="s">
        <v>796</v>
      </c>
      <c r="B1226" s="211" t="s">
        <v>3702</v>
      </c>
      <c r="C1226" s="212" t="s">
        <v>170</v>
      </c>
      <c r="D1226" s="215" t="s">
        <v>3703</v>
      </c>
      <c r="E1226" s="212" t="s">
        <v>860</v>
      </c>
      <c r="F1226" s="212" t="s">
        <v>170</v>
      </c>
      <c r="G1226" s="215" t="s">
        <v>2622</v>
      </c>
      <c r="H1226" s="213">
        <f>IF(OR(AND('A5'!AT31="",'A5'!AU31=""),AND('A5'!AT58="",'A5'!AU58=""),AND('A5'!AU31="X",'A5'!AU58="X"),OR('A5'!AU31="M",'A5'!AU58="M")),"",SUM('A5'!AT31,'A5'!AT58))</f>
        <v>0</v>
      </c>
      <c r="I1226" s="213" t="str">
        <f>IF(AND(AND('A5'!AU31="X",'A5'!AU58="X"),SUM('A5'!AT31,'A5'!AT58)=0,ISNUMBER('A5'!AT85)),"",IF(OR('A5'!AU31="M",'A5'!AU58="M"),"M",IF(AND('A5'!AU31='A5'!AU58,OR('A5'!AU31="X",'A5'!AU31="W",'A5'!AU31="Z")),UPPER('A5'!AU31),"")))</f>
        <v/>
      </c>
      <c r="J1226" s="214" t="s">
        <v>860</v>
      </c>
      <c r="K1226" s="213">
        <f>IF(AND(ISBLANK('A5'!AT85),$L$1226&lt;&gt;"Z"),"",'A5'!AT85)</f>
        <v>0</v>
      </c>
      <c r="L1226" s="213" t="str">
        <f>IF(ISBLANK('A5'!AU85),"",'A5'!AU85)</f>
        <v/>
      </c>
      <c r="M1226" s="133" t="str">
        <f t="shared" si="26"/>
        <v>OK</v>
      </c>
      <c r="N1226" s="134"/>
    </row>
    <row r="1227" spans="1:14" x14ac:dyDescent="0.25">
      <c r="A1227" s="210" t="s">
        <v>796</v>
      </c>
      <c r="B1227" s="211" t="s">
        <v>3704</v>
      </c>
      <c r="C1227" s="212" t="s">
        <v>170</v>
      </c>
      <c r="D1227" s="215" t="s">
        <v>3705</v>
      </c>
      <c r="E1227" s="212" t="s">
        <v>860</v>
      </c>
      <c r="F1227" s="212" t="s">
        <v>170</v>
      </c>
      <c r="G1227" s="215" t="s">
        <v>2625</v>
      </c>
      <c r="H1227" s="213">
        <f>IF(OR(AND('A5'!AT32="",'A5'!AU32=""),AND('A5'!AT59="",'A5'!AU59=""),AND('A5'!AU32="X",'A5'!AU59="X"),OR('A5'!AU32="M",'A5'!AU59="M")),"",SUM('A5'!AT32,'A5'!AT59))</f>
        <v>0</v>
      </c>
      <c r="I1227" s="213" t="str">
        <f>IF(AND(AND('A5'!AU32="X",'A5'!AU59="X"),SUM('A5'!AT32,'A5'!AT59)=0,ISNUMBER('A5'!AT86)),"",IF(OR('A5'!AU32="M",'A5'!AU59="M"),"M",IF(AND('A5'!AU32='A5'!AU59,OR('A5'!AU32="X",'A5'!AU32="W",'A5'!AU32="Z")),UPPER('A5'!AU32),"")))</f>
        <v/>
      </c>
      <c r="J1227" s="214" t="s">
        <v>860</v>
      </c>
      <c r="K1227" s="213">
        <f>IF(AND(ISBLANK('A5'!AT86),$L$1227&lt;&gt;"Z"),"",'A5'!AT86)</f>
        <v>0</v>
      </c>
      <c r="L1227" s="213" t="str">
        <f>IF(ISBLANK('A5'!AU86),"",'A5'!AU86)</f>
        <v/>
      </c>
      <c r="M1227" s="133" t="str">
        <f t="shared" si="26"/>
        <v>OK</v>
      </c>
      <c r="N1227" s="134"/>
    </row>
    <row r="1228" spans="1:14" x14ac:dyDescent="0.25">
      <c r="A1228" s="210" t="s">
        <v>796</v>
      </c>
      <c r="B1228" s="211" t="s">
        <v>3706</v>
      </c>
      <c r="C1228" s="212" t="s">
        <v>170</v>
      </c>
      <c r="D1228" s="215" t="s">
        <v>3707</v>
      </c>
      <c r="E1228" s="212" t="s">
        <v>860</v>
      </c>
      <c r="F1228" s="212" t="s">
        <v>170</v>
      </c>
      <c r="G1228" s="215" t="s">
        <v>2628</v>
      </c>
      <c r="H1228" s="213">
        <f>IF(OR(AND('A5'!AT33="",'A5'!AU33=""),AND('A5'!AT60="",'A5'!AU60=""),AND('A5'!AU33="X",'A5'!AU60="X"),OR('A5'!AU33="M",'A5'!AU60="M")),"",SUM('A5'!AT33,'A5'!AT60))</f>
        <v>0</v>
      </c>
      <c r="I1228" s="213" t="str">
        <f>IF(AND(AND('A5'!AU33="X",'A5'!AU60="X"),SUM('A5'!AT33,'A5'!AT60)=0,ISNUMBER('A5'!AT87)),"",IF(OR('A5'!AU33="M",'A5'!AU60="M"),"M",IF(AND('A5'!AU33='A5'!AU60,OR('A5'!AU33="X",'A5'!AU33="W",'A5'!AU33="Z")),UPPER('A5'!AU33),"")))</f>
        <v/>
      </c>
      <c r="J1228" s="214" t="s">
        <v>860</v>
      </c>
      <c r="K1228" s="213">
        <f>IF(AND(ISBLANK('A5'!AT87),$L$1228&lt;&gt;"Z"),"",'A5'!AT87)</f>
        <v>0</v>
      </c>
      <c r="L1228" s="213" t="str">
        <f>IF(ISBLANK('A5'!AU87),"",'A5'!AU87)</f>
        <v/>
      </c>
      <c r="M1228" s="133" t="str">
        <f t="shared" si="26"/>
        <v>OK</v>
      </c>
      <c r="N1228" s="134"/>
    </row>
    <row r="1229" spans="1:14" x14ac:dyDescent="0.25">
      <c r="A1229" s="210" t="s">
        <v>796</v>
      </c>
      <c r="B1229" s="211" t="s">
        <v>3708</v>
      </c>
      <c r="C1229" s="212" t="s">
        <v>170</v>
      </c>
      <c r="D1229" s="215" t="s">
        <v>3709</v>
      </c>
      <c r="E1229" s="212" t="s">
        <v>860</v>
      </c>
      <c r="F1229" s="212" t="s">
        <v>170</v>
      </c>
      <c r="G1229" s="215" t="s">
        <v>2631</v>
      </c>
      <c r="H1229" s="213">
        <f>IF(OR(AND('A5'!AT34="",'A5'!AU34=""),AND('A5'!AT61="",'A5'!AU61=""),AND('A5'!AU34="X",'A5'!AU61="X"),OR('A5'!AU34="M",'A5'!AU61="M")),"",SUM('A5'!AT34,'A5'!AT61))</f>
        <v>0</v>
      </c>
      <c r="I1229" s="213" t="str">
        <f>IF(AND(AND('A5'!AU34="X",'A5'!AU61="X"),SUM('A5'!AT34,'A5'!AT61)=0,ISNUMBER('A5'!AT88)),"",IF(OR('A5'!AU34="M",'A5'!AU61="M"),"M",IF(AND('A5'!AU34='A5'!AU61,OR('A5'!AU34="X",'A5'!AU34="W",'A5'!AU34="Z")),UPPER('A5'!AU34),"")))</f>
        <v/>
      </c>
      <c r="J1229" s="214" t="s">
        <v>860</v>
      </c>
      <c r="K1229" s="213">
        <f>IF(AND(ISBLANK('A5'!AT88),$L$1229&lt;&gt;"Z"),"",'A5'!AT88)</f>
        <v>0</v>
      </c>
      <c r="L1229" s="213" t="str">
        <f>IF(ISBLANK('A5'!AU88),"",'A5'!AU88)</f>
        <v/>
      </c>
      <c r="M1229" s="133" t="str">
        <f t="shared" si="26"/>
        <v>OK</v>
      </c>
      <c r="N1229" s="134"/>
    </row>
    <row r="1230" spans="1:14" x14ac:dyDescent="0.25">
      <c r="A1230" s="210" t="s">
        <v>796</v>
      </c>
      <c r="B1230" s="211" t="s">
        <v>3710</v>
      </c>
      <c r="C1230" s="212" t="s">
        <v>170</v>
      </c>
      <c r="D1230" s="215" t="s">
        <v>3711</v>
      </c>
      <c r="E1230" s="212" t="s">
        <v>860</v>
      </c>
      <c r="F1230" s="212" t="s">
        <v>170</v>
      </c>
      <c r="G1230" s="215" t="s">
        <v>2634</v>
      </c>
      <c r="H1230" s="213">
        <f>IF(OR(AND('A5'!AT35="",'A5'!AU35=""),AND('A5'!AT62="",'A5'!AU62=""),AND('A5'!AU35="X",'A5'!AU62="X"),OR('A5'!AU35="M",'A5'!AU62="M")),"",SUM('A5'!AT35,'A5'!AT62))</f>
        <v>0</v>
      </c>
      <c r="I1230" s="213" t="str">
        <f>IF(AND(AND('A5'!AU35="X",'A5'!AU62="X"),SUM('A5'!AT35,'A5'!AT62)=0,ISNUMBER('A5'!AT89)),"",IF(OR('A5'!AU35="M",'A5'!AU62="M"),"M",IF(AND('A5'!AU35='A5'!AU62,OR('A5'!AU35="X",'A5'!AU35="W",'A5'!AU35="Z")),UPPER('A5'!AU35),"")))</f>
        <v/>
      </c>
      <c r="J1230" s="214" t="s">
        <v>860</v>
      </c>
      <c r="K1230" s="213">
        <f>IF(AND(ISBLANK('A5'!AT89),$L$1230&lt;&gt;"Z"),"",'A5'!AT89)</f>
        <v>0</v>
      </c>
      <c r="L1230" s="213" t="str">
        <f>IF(ISBLANK('A5'!AU89),"",'A5'!AU89)</f>
        <v/>
      </c>
      <c r="M1230" s="133" t="str">
        <f t="shared" si="26"/>
        <v>OK</v>
      </c>
      <c r="N1230" s="134"/>
    </row>
    <row r="1231" spans="1:14" x14ac:dyDescent="0.25">
      <c r="A1231" s="210" t="s">
        <v>796</v>
      </c>
      <c r="B1231" s="211" t="s">
        <v>3712</v>
      </c>
      <c r="C1231" s="212" t="s">
        <v>170</v>
      </c>
      <c r="D1231" s="215" t="s">
        <v>3713</v>
      </c>
      <c r="E1231" s="212" t="s">
        <v>860</v>
      </c>
      <c r="F1231" s="212" t="s">
        <v>170</v>
      </c>
      <c r="G1231" s="215" t="s">
        <v>2637</v>
      </c>
      <c r="H1231" s="213">
        <f>IF(OR(AND('A5'!AT36="",'A5'!AU36=""),AND('A5'!AT63="",'A5'!AU63=""),AND('A5'!AU36="X",'A5'!AU63="X"),OR('A5'!AU36="M",'A5'!AU63="M")),"",SUM('A5'!AT36,'A5'!AT63))</f>
        <v>0</v>
      </c>
      <c r="I1231" s="213" t="str">
        <f>IF(AND(AND('A5'!AU36="X",'A5'!AU63="X"),SUM('A5'!AT36,'A5'!AT63)=0,ISNUMBER('A5'!AT90)),"",IF(OR('A5'!AU36="M",'A5'!AU63="M"),"M",IF(AND('A5'!AU36='A5'!AU63,OR('A5'!AU36="X",'A5'!AU36="W",'A5'!AU36="Z")),UPPER('A5'!AU36),"")))</f>
        <v/>
      </c>
      <c r="J1231" s="214" t="s">
        <v>860</v>
      </c>
      <c r="K1231" s="213">
        <f>IF(AND(ISBLANK('A5'!AT90),$L$1231&lt;&gt;"Z"),"",'A5'!AT90)</f>
        <v>0</v>
      </c>
      <c r="L1231" s="213" t="str">
        <f>IF(ISBLANK('A5'!AU90),"",'A5'!AU90)</f>
        <v/>
      </c>
      <c r="M1231" s="133" t="str">
        <f t="shared" si="26"/>
        <v>OK</v>
      </c>
      <c r="N1231" s="134"/>
    </row>
    <row r="1232" spans="1:14" x14ac:dyDescent="0.25">
      <c r="A1232" s="210" t="s">
        <v>796</v>
      </c>
      <c r="B1232" s="211" t="s">
        <v>3714</v>
      </c>
      <c r="C1232" s="212" t="s">
        <v>170</v>
      </c>
      <c r="D1232" s="215" t="s">
        <v>3715</v>
      </c>
      <c r="E1232" s="212" t="s">
        <v>860</v>
      </c>
      <c r="F1232" s="212" t="s">
        <v>170</v>
      </c>
      <c r="G1232" s="215" t="s">
        <v>2640</v>
      </c>
      <c r="H1232" s="213">
        <f>IF(OR(AND('A5'!AT37="",'A5'!AU37=""),AND('A5'!AT64="",'A5'!AU64=""),AND('A5'!AU37="X",'A5'!AU64="X"),OR('A5'!AU37="M",'A5'!AU64="M")),"",SUM('A5'!AT37,'A5'!AT64))</f>
        <v>0</v>
      </c>
      <c r="I1232" s="213" t="str">
        <f>IF(AND(AND('A5'!AU37="X",'A5'!AU64="X"),SUM('A5'!AT37,'A5'!AT64)=0,ISNUMBER('A5'!AT91)),"",IF(OR('A5'!AU37="M",'A5'!AU64="M"),"M",IF(AND('A5'!AU37='A5'!AU64,OR('A5'!AU37="X",'A5'!AU37="W",'A5'!AU37="Z")),UPPER('A5'!AU37),"")))</f>
        <v/>
      </c>
      <c r="J1232" s="214" t="s">
        <v>860</v>
      </c>
      <c r="K1232" s="213">
        <f>IF(AND(ISBLANK('A5'!AT91),$L$1232&lt;&gt;"Z"),"",'A5'!AT91)</f>
        <v>0</v>
      </c>
      <c r="L1232" s="213" t="str">
        <f>IF(ISBLANK('A5'!AU91),"",'A5'!AU91)</f>
        <v/>
      </c>
      <c r="M1232" s="133" t="str">
        <f t="shared" si="26"/>
        <v>OK</v>
      </c>
      <c r="N1232" s="134"/>
    </row>
    <row r="1233" spans="1:14" x14ac:dyDescent="0.25">
      <c r="A1233" s="210" t="s">
        <v>796</v>
      </c>
      <c r="B1233" s="211" t="s">
        <v>3716</v>
      </c>
      <c r="C1233" s="212" t="s">
        <v>170</v>
      </c>
      <c r="D1233" s="215" t="s">
        <v>3717</v>
      </c>
      <c r="E1233" s="212" t="s">
        <v>860</v>
      </c>
      <c r="F1233" s="212" t="s">
        <v>170</v>
      </c>
      <c r="G1233" s="215" t="s">
        <v>897</v>
      </c>
      <c r="H1233" s="213">
        <f>IF(OR(AND('A5'!AT38="",'A5'!AU38=""),AND('A5'!AT65="",'A5'!AU65=""),AND('A5'!AU38="X",'A5'!AU65="X"),OR('A5'!AU38="M",'A5'!AU65="M")),"",SUM('A5'!AT38,'A5'!AT65))</f>
        <v>0</v>
      </c>
      <c r="I1233" s="213" t="str">
        <f>IF(AND(AND('A5'!AU38="X",'A5'!AU65="X"),SUM('A5'!AT38,'A5'!AT65)=0,ISNUMBER('A5'!AT92)),"",IF(OR('A5'!AU38="M",'A5'!AU65="M"),"M",IF(AND('A5'!AU38='A5'!AU65,OR('A5'!AU38="X",'A5'!AU38="W",'A5'!AU38="Z")),UPPER('A5'!AU38),"")))</f>
        <v/>
      </c>
      <c r="J1233" s="214" t="s">
        <v>860</v>
      </c>
      <c r="K1233" s="213">
        <f>IF(AND(ISBLANK('A5'!AT92),$L$1233&lt;&gt;"Z"),"",'A5'!AT92)</f>
        <v>0</v>
      </c>
      <c r="L1233" s="213" t="str">
        <f>IF(ISBLANK('A5'!AU92),"",'A5'!AU92)</f>
        <v/>
      </c>
      <c r="M1233" s="133" t="str">
        <f t="shared" si="26"/>
        <v>OK</v>
      </c>
      <c r="N1233" s="134"/>
    </row>
    <row r="1234" spans="1:14" x14ac:dyDescent="0.25">
      <c r="A1234" s="210" t="s">
        <v>796</v>
      </c>
      <c r="B1234" s="211" t="s">
        <v>3718</v>
      </c>
      <c r="C1234" s="212" t="s">
        <v>170</v>
      </c>
      <c r="D1234" s="215" t="s">
        <v>3719</v>
      </c>
      <c r="E1234" s="212" t="s">
        <v>860</v>
      </c>
      <c r="F1234" s="212" t="s">
        <v>170</v>
      </c>
      <c r="G1234" s="215" t="s">
        <v>1006</v>
      </c>
      <c r="H1234" s="213">
        <f>IF(OR(AND('A5'!AT39="",'A5'!AU39=""),AND('A5'!AT66="",'A5'!AU66=""),AND('A5'!AU39="X",'A5'!AU66="X"),OR('A5'!AU39="M",'A5'!AU66="M")),"",SUM('A5'!AT39,'A5'!AT66))</f>
        <v>0</v>
      </c>
      <c r="I1234" s="213" t="str">
        <f>IF(AND(AND('A5'!AU39="X",'A5'!AU66="X"),SUM('A5'!AT39,'A5'!AT66)=0,ISNUMBER('A5'!AT93)),"",IF(OR('A5'!AU39="M",'A5'!AU66="M"),"M",IF(AND('A5'!AU39='A5'!AU66,OR('A5'!AU39="X",'A5'!AU39="W",'A5'!AU39="Z")),UPPER('A5'!AU39),"")))</f>
        <v/>
      </c>
      <c r="J1234" s="214" t="s">
        <v>860</v>
      </c>
      <c r="K1234" s="213">
        <f>IF(AND(ISBLANK('A5'!AT93),$L$1234&lt;&gt;"Z"),"",'A5'!AT93)</f>
        <v>0</v>
      </c>
      <c r="L1234" s="213" t="str">
        <f>IF(ISBLANK('A5'!AU93),"",'A5'!AU93)</f>
        <v/>
      </c>
      <c r="M1234" s="133" t="str">
        <f t="shared" si="26"/>
        <v>OK</v>
      </c>
      <c r="N1234" s="134"/>
    </row>
    <row r="1235" spans="1:14" x14ac:dyDescent="0.25">
      <c r="A1235" s="210" t="s">
        <v>796</v>
      </c>
      <c r="B1235" s="211" t="s">
        <v>3720</v>
      </c>
      <c r="C1235" s="212" t="s">
        <v>171</v>
      </c>
      <c r="D1235" s="215" t="s">
        <v>2977</v>
      </c>
      <c r="E1235" s="212" t="s">
        <v>860</v>
      </c>
      <c r="F1235" s="212" t="s">
        <v>171</v>
      </c>
      <c r="G1235" s="215" t="s">
        <v>918</v>
      </c>
      <c r="H1235" s="213">
        <f>IF(OR(SUMPRODUCT(--('A6'!V14:'A6'!V31=""),--('A6'!W14:'A6'!W31=""))&gt;0,COUNTIF('A6'!W14:'A6'!W31,"M")&gt;0,COUNTIF('A6'!W14:'A6'!W31,"X")=18),"",SUM('A6'!V14:'A6'!V31))</f>
        <v>0</v>
      </c>
      <c r="I1235" s="213" t="str">
        <f>IF(AND(COUNTIF('A6'!W14:'A6'!W31,"X")=18,SUM('A6'!V14:'A6'!V31)=0,ISNUMBER('A6'!V32)),"",IF(COUNTIF('A6'!W14:'A6'!W31,"M")&gt;0,"M",IF(AND(COUNTIF('A6'!W14:'A6'!W31,'A6'!W14)=18,OR('A6'!W14="X",'A6'!W14="W",'A6'!W14="Z")),UPPER('A6'!W14),"")))</f>
        <v/>
      </c>
      <c r="J1235" s="214" t="s">
        <v>860</v>
      </c>
      <c r="K1235" s="213">
        <f>IF(AND(ISBLANK('A6'!V32),$L$1235&lt;&gt;"Z"),"",'A6'!V32)</f>
        <v>0</v>
      </c>
      <c r="L1235" s="213" t="str">
        <f>IF(ISBLANK('A6'!W32),"",'A6'!W32)</f>
        <v/>
      </c>
      <c r="M1235" s="133" t="str">
        <f t="shared" si="26"/>
        <v>OK</v>
      </c>
      <c r="N1235" s="134"/>
    </row>
    <row r="1236" spans="1:14" x14ac:dyDescent="0.25">
      <c r="A1236" s="210" t="s">
        <v>796</v>
      </c>
      <c r="B1236" s="211" t="s">
        <v>3721</v>
      </c>
      <c r="C1236" s="212" t="s">
        <v>171</v>
      </c>
      <c r="D1236" s="215" t="s">
        <v>3722</v>
      </c>
      <c r="E1236" s="212" t="s">
        <v>860</v>
      </c>
      <c r="F1236" s="212" t="s">
        <v>171</v>
      </c>
      <c r="G1236" s="215" t="s">
        <v>919</v>
      </c>
      <c r="H1236" s="213">
        <f>IF(OR(SUMPRODUCT(--('A6'!V35:'A6'!V52=""),--('A6'!W35:'A6'!W52=""))&gt;0,COUNTIF('A6'!W35:'A6'!W52,"M")&gt;0,COUNTIF('A6'!W35:'A6'!W52,"X")=18),"",SUM('A6'!V35:'A6'!V52))</f>
        <v>0</v>
      </c>
      <c r="I1236" s="213" t="str">
        <f>IF(AND(COUNTIF('A6'!W35:'A6'!W52,"X")=18,SUM('A6'!V35:'A6'!V52)=0,ISNUMBER('A6'!V53)),"",IF(COUNTIF('A6'!W35:'A6'!W52,"M")&gt;0,"M",IF(AND(COUNTIF('A6'!W35:'A6'!W52,'A6'!W35)=18,OR('A6'!W35="X",'A6'!W35="W",'A6'!W35="Z")),UPPER('A6'!W35),"")))</f>
        <v/>
      </c>
      <c r="J1236" s="214" t="s">
        <v>860</v>
      </c>
      <c r="K1236" s="213">
        <f>IF(AND(ISBLANK('A6'!V53),$L$1236&lt;&gt;"Z"),"",'A6'!V53)</f>
        <v>0</v>
      </c>
      <c r="L1236" s="213" t="str">
        <f>IF(ISBLANK('A6'!W53),"",'A6'!W53)</f>
        <v/>
      </c>
      <c r="M1236" s="133" t="str">
        <f t="shared" si="26"/>
        <v>OK</v>
      </c>
      <c r="N1236" s="134"/>
    </row>
    <row r="1237" spans="1:14" x14ac:dyDescent="0.25">
      <c r="A1237" s="210" t="s">
        <v>796</v>
      </c>
      <c r="B1237" s="211" t="s">
        <v>3723</v>
      </c>
      <c r="C1237" s="212" t="s">
        <v>171</v>
      </c>
      <c r="D1237" s="215" t="s">
        <v>3724</v>
      </c>
      <c r="E1237" s="212" t="s">
        <v>860</v>
      </c>
      <c r="F1237" s="212" t="s">
        <v>171</v>
      </c>
      <c r="G1237" s="215" t="s">
        <v>2988</v>
      </c>
      <c r="H1237" s="213">
        <f>IF(OR(AND('A6'!V14="",'A6'!W14=""),AND('A6'!V35="",'A6'!W35=""),AND('A6'!W14="X",'A6'!W35="X"),OR('A6'!W14="M",'A6'!W35="M")),"",SUM('A6'!V14,'A6'!V35))</f>
        <v>0</v>
      </c>
      <c r="I1237" s="213" t="str">
        <f>IF(AND(AND('A6'!W14="X",'A6'!W35="X"),SUM('A6'!V14,'A6'!V35)=0,ISNUMBER('A6'!V56)),"",IF(OR('A6'!W14="M",'A6'!W35="M"),"M",IF(AND('A6'!W14='A6'!W35,OR('A6'!W14="X",'A6'!W14="W",'A6'!W14="Z")),UPPER('A6'!W14),"")))</f>
        <v/>
      </c>
      <c r="J1237" s="214" t="s">
        <v>860</v>
      </c>
      <c r="K1237" s="213">
        <f>IF(AND(ISBLANK('A6'!V56),$L$1237&lt;&gt;"Z"),"",'A6'!V56)</f>
        <v>0</v>
      </c>
      <c r="L1237" s="213" t="str">
        <f>IF(ISBLANK('A6'!W56),"",'A6'!W56)</f>
        <v/>
      </c>
      <c r="M1237" s="133" t="str">
        <f t="shared" si="26"/>
        <v>OK</v>
      </c>
      <c r="N1237" s="134"/>
    </row>
    <row r="1238" spans="1:14" x14ac:dyDescent="0.25">
      <c r="A1238" s="210" t="s">
        <v>796</v>
      </c>
      <c r="B1238" s="211" t="s">
        <v>3725</v>
      </c>
      <c r="C1238" s="212" t="s">
        <v>171</v>
      </c>
      <c r="D1238" s="215" t="s">
        <v>3726</v>
      </c>
      <c r="E1238" s="212" t="s">
        <v>860</v>
      </c>
      <c r="F1238" s="212" t="s">
        <v>171</v>
      </c>
      <c r="G1238" s="215" t="s">
        <v>2991</v>
      </c>
      <c r="H1238" s="213">
        <f>IF(OR(AND('A6'!V15="",'A6'!W15=""),AND('A6'!V36="",'A6'!W36=""),AND('A6'!W15="X",'A6'!W36="X"),OR('A6'!W15="M",'A6'!W36="M")),"",SUM('A6'!V15,'A6'!V36))</f>
        <v>0</v>
      </c>
      <c r="I1238" s="213" t="str">
        <f>IF(AND(AND('A6'!W15="X",'A6'!W36="X"),SUM('A6'!V15,'A6'!V36)=0,ISNUMBER('A6'!V57)),"",IF(OR('A6'!W15="M",'A6'!W36="M"),"M",IF(AND('A6'!W15='A6'!W36,OR('A6'!W15="X",'A6'!W15="W",'A6'!W15="Z")),UPPER('A6'!W15),"")))</f>
        <v/>
      </c>
      <c r="J1238" s="214" t="s">
        <v>860</v>
      </c>
      <c r="K1238" s="213">
        <f>IF(AND(ISBLANK('A6'!V57),$L$1238&lt;&gt;"Z"),"",'A6'!V57)</f>
        <v>0</v>
      </c>
      <c r="L1238" s="213" t="str">
        <f>IF(ISBLANK('A6'!W57),"",'A6'!W57)</f>
        <v/>
      </c>
      <c r="M1238" s="133" t="str">
        <f t="shared" si="26"/>
        <v>OK</v>
      </c>
      <c r="N1238" s="134"/>
    </row>
    <row r="1239" spans="1:14" x14ac:dyDescent="0.25">
      <c r="A1239" s="210" t="s">
        <v>796</v>
      </c>
      <c r="B1239" s="211" t="s">
        <v>3727</v>
      </c>
      <c r="C1239" s="212" t="s">
        <v>171</v>
      </c>
      <c r="D1239" s="215" t="s">
        <v>3728</v>
      </c>
      <c r="E1239" s="212" t="s">
        <v>860</v>
      </c>
      <c r="F1239" s="212" t="s">
        <v>171</v>
      </c>
      <c r="G1239" s="215" t="s">
        <v>2994</v>
      </c>
      <c r="H1239" s="213">
        <f>IF(OR(AND('A6'!V16="",'A6'!W16=""),AND('A6'!V37="",'A6'!W37=""),AND('A6'!W16="X",'A6'!W37="X"),OR('A6'!W16="M",'A6'!W37="M")),"",SUM('A6'!V16,'A6'!V37))</f>
        <v>0</v>
      </c>
      <c r="I1239" s="213" t="str">
        <f>IF(AND(AND('A6'!W16="X",'A6'!W37="X"),SUM('A6'!V16,'A6'!V37)=0,ISNUMBER('A6'!V58)),"",IF(OR('A6'!W16="M",'A6'!W37="M"),"M",IF(AND('A6'!W16='A6'!W37,OR('A6'!W16="X",'A6'!W16="W",'A6'!W16="Z")),UPPER('A6'!W16),"")))</f>
        <v/>
      </c>
      <c r="J1239" s="214" t="s">
        <v>860</v>
      </c>
      <c r="K1239" s="213">
        <f>IF(AND(ISBLANK('A6'!V58),$L$1239&lt;&gt;"Z"),"",'A6'!V58)</f>
        <v>0</v>
      </c>
      <c r="L1239" s="213" t="str">
        <f>IF(ISBLANK('A6'!W58),"",'A6'!W58)</f>
        <v/>
      </c>
      <c r="M1239" s="133" t="str">
        <f t="shared" si="26"/>
        <v>OK</v>
      </c>
      <c r="N1239" s="134"/>
    </row>
    <row r="1240" spans="1:14" x14ac:dyDescent="0.25">
      <c r="A1240" s="210" t="s">
        <v>796</v>
      </c>
      <c r="B1240" s="211" t="s">
        <v>3729</v>
      </c>
      <c r="C1240" s="212" t="s">
        <v>171</v>
      </c>
      <c r="D1240" s="215" t="s">
        <v>3730</v>
      </c>
      <c r="E1240" s="212" t="s">
        <v>860</v>
      </c>
      <c r="F1240" s="212" t="s">
        <v>171</v>
      </c>
      <c r="G1240" s="215" t="s">
        <v>2997</v>
      </c>
      <c r="H1240" s="213">
        <f>IF(OR(AND('A6'!V17="",'A6'!W17=""),AND('A6'!V38="",'A6'!W38=""),AND('A6'!W17="X",'A6'!W38="X"),OR('A6'!W17="M",'A6'!W38="M")),"",SUM('A6'!V17,'A6'!V38))</f>
        <v>0</v>
      </c>
      <c r="I1240" s="213" t="str">
        <f>IF(AND(AND('A6'!W17="X",'A6'!W38="X"),SUM('A6'!V17,'A6'!V38)=0,ISNUMBER('A6'!V59)),"",IF(OR('A6'!W17="M",'A6'!W38="M"),"M",IF(AND('A6'!W17='A6'!W38,OR('A6'!W17="X",'A6'!W17="W",'A6'!W17="Z")),UPPER('A6'!W17),"")))</f>
        <v/>
      </c>
      <c r="J1240" s="214" t="s">
        <v>860</v>
      </c>
      <c r="K1240" s="213">
        <f>IF(AND(ISBLANK('A6'!V59),$L$1240&lt;&gt;"Z"),"",'A6'!V59)</f>
        <v>0</v>
      </c>
      <c r="L1240" s="213" t="str">
        <f>IF(ISBLANK('A6'!W59),"",'A6'!W59)</f>
        <v/>
      </c>
      <c r="M1240" s="133" t="str">
        <f t="shared" si="26"/>
        <v>OK</v>
      </c>
      <c r="N1240" s="134"/>
    </row>
    <row r="1241" spans="1:14" x14ac:dyDescent="0.25">
      <c r="A1241" s="210" t="s">
        <v>796</v>
      </c>
      <c r="B1241" s="211" t="s">
        <v>3731</v>
      </c>
      <c r="C1241" s="212" t="s">
        <v>171</v>
      </c>
      <c r="D1241" s="215" t="s">
        <v>3732</v>
      </c>
      <c r="E1241" s="212" t="s">
        <v>860</v>
      </c>
      <c r="F1241" s="212" t="s">
        <v>171</v>
      </c>
      <c r="G1241" s="215" t="s">
        <v>3000</v>
      </c>
      <c r="H1241" s="213">
        <f>IF(OR(AND('A6'!V18="",'A6'!W18=""),AND('A6'!V39="",'A6'!W39=""),AND('A6'!W18="X",'A6'!W39="X"),OR('A6'!W18="M",'A6'!W39="M")),"",SUM('A6'!V18,'A6'!V39))</f>
        <v>0</v>
      </c>
      <c r="I1241" s="213" t="str">
        <f>IF(AND(AND('A6'!W18="X",'A6'!W39="X"),SUM('A6'!V18,'A6'!V39)=0,ISNUMBER('A6'!V60)),"",IF(OR('A6'!W18="M",'A6'!W39="M"),"M",IF(AND('A6'!W18='A6'!W39,OR('A6'!W18="X",'A6'!W18="W",'A6'!W18="Z")),UPPER('A6'!W18),"")))</f>
        <v/>
      </c>
      <c r="J1241" s="214" t="s">
        <v>860</v>
      </c>
      <c r="K1241" s="213">
        <f>IF(AND(ISBLANK('A6'!V60),$L$1241&lt;&gt;"Z"),"",'A6'!V60)</f>
        <v>0</v>
      </c>
      <c r="L1241" s="213" t="str">
        <f>IF(ISBLANK('A6'!W60),"",'A6'!W60)</f>
        <v/>
      </c>
      <c r="M1241" s="133" t="str">
        <f t="shared" si="26"/>
        <v>OK</v>
      </c>
      <c r="N1241" s="134"/>
    </row>
    <row r="1242" spans="1:14" x14ac:dyDescent="0.25">
      <c r="A1242" s="210" t="s">
        <v>796</v>
      </c>
      <c r="B1242" s="211" t="s">
        <v>3733</v>
      </c>
      <c r="C1242" s="212" t="s">
        <v>171</v>
      </c>
      <c r="D1242" s="215" t="s">
        <v>3734</v>
      </c>
      <c r="E1242" s="212" t="s">
        <v>860</v>
      </c>
      <c r="F1242" s="212" t="s">
        <v>171</v>
      </c>
      <c r="G1242" s="215" t="s">
        <v>3003</v>
      </c>
      <c r="H1242" s="213">
        <f>IF(OR(AND('A6'!V19="",'A6'!W19=""),AND('A6'!V40="",'A6'!W40=""),AND('A6'!W19="X",'A6'!W40="X"),OR('A6'!W19="M",'A6'!W40="M")),"",SUM('A6'!V19,'A6'!V40))</f>
        <v>0</v>
      </c>
      <c r="I1242" s="213" t="str">
        <f>IF(AND(AND('A6'!W19="X",'A6'!W40="X"),SUM('A6'!V19,'A6'!V40)=0,ISNUMBER('A6'!V61)),"",IF(OR('A6'!W19="M",'A6'!W40="M"),"M",IF(AND('A6'!W19='A6'!W40,OR('A6'!W19="X",'A6'!W19="W",'A6'!W19="Z")),UPPER('A6'!W19),"")))</f>
        <v/>
      </c>
      <c r="J1242" s="214" t="s">
        <v>860</v>
      </c>
      <c r="K1242" s="213">
        <f>IF(AND(ISBLANK('A6'!V61),$L$1242&lt;&gt;"Z"),"",'A6'!V61)</f>
        <v>0</v>
      </c>
      <c r="L1242" s="213" t="str">
        <f>IF(ISBLANK('A6'!W61),"",'A6'!W61)</f>
        <v/>
      </c>
      <c r="M1242" s="133" t="str">
        <f t="shared" si="26"/>
        <v>OK</v>
      </c>
      <c r="N1242" s="134"/>
    </row>
    <row r="1243" spans="1:14" x14ac:dyDescent="0.25">
      <c r="A1243" s="210" t="s">
        <v>796</v>
      </c>
      <c r="B1243" s="211" t="s">
        <v>3735</v>
      </c>
      <c r="C1243" s="212" t="s">
        <v>171</v>
      </c>
      <c r="D1243" s="215" t="s">
        <v>3736</v>
      </c>
      <c r="E1243" s="212" t="s">
        <v>860</v>
      </c>
      <c r="F1243" s="212" t="s">
        <v>171</v>
      </c>
      <c r="G1243" s="215" t="s">
        <v>3006</v>
      </c>
      <c r="H1243" s="213">
        <f>IF(OR(AND('A6'!V20="",'A6'!W20=""),AND('A6'!V41="",'A6'!W41=""),AND('A6'!W20="X",'A6'!W41="X"),OR('A6'!W20="M",'A6'!W41="M")),"",SUM('A6'!V20,'A6'!V41))</f>
        <v>0</v>
      </c>
      <c r="I1243" s="213" t="str">
        <f>IF(AND(AND('A6'!W20="X",'A6'!W41="X"),SUM('A6'!V20,'A6'!V41)=0,ISNUMBER('A6'!V62)),"",IF(OR('A6'!W20="M",'A6'!W41="M"),"M",IF(AND('A6'!W20='A6'!W41,OR('A6'!W20="X",'A6'!W20="W",'A6'!W20="Z")),UPPER('A6'!W20),"")))</f>
        <v/>
      </c>
      <c r="J1243" s="214" t="s">
        <v>860</v>
      </c>
      <c r="K1243" s="213">
        <f>IF(AND(ISBLANK('A6'!V62),$L$1243&lt;&gt;"Z"),"",'A6'!V62)</f>
        <v>0</v>
      </c>
      <c r="L1243" s="213" t="str">
        <f>IF(ISBLANK('A6'!W62),"",'A6'!W62)</f>
        <v/>
      </c>
      <c r="M1243" s="133" t="str">
        <f t="shared" si="26"/>
        <v>OK</v>
      </c>
      <c r="N1243" s="134"/>
    </row>
    <row r="1244" spans="1:14" x14ac:dyDescent="0.25">
      <c r="A1244" s="210" t="s">
        <v>796</v>
      </c>
      <c r="B1244" s="211" t="s">
        <v>3737</v>
      </c>
      <c r="C1244" s="212" t="s">
        <v>171</v>
      </c>
      <c r="D1244" s="215" t="s">
        <v>3738</v>
      </c>
      <c r="E1244" s="212" t="s">
        <v>860</v>
      </c>
      <c r="F1244" s="212" t="s">
        <v>171</v>
      </c>
      <c r="G1244" s="215" t="s">
        <v>3009</v>
      </c>
      <c r="H1244" s="213">
        <f>IF(OR(AND('A6'!V21="",'A6'!W21=""),AND('A6'!V42="",'A6'!W42=""),AND('A6'!W21="X",'A6'!W42="X"),OR('A6'!W21="M",'A6'!W42="M")),"",SUM('A6'!V21,'A6'!V42))</f>
        <v>0</v>
      </c>
      <c r="I1244" s="213" t="str">
        <f>IF(AND(AND('A6'!W21="X",'A6'!W42="X"),SUM('A6'!V21,'A6'!V42)=0,ISNUMBER('A6'!V63)),"",IF(OR('A6'!W21="M",'A6'!W42="M"),"M",IF(AND('A6'!W21='A6'!W42,OR('A6'!W21="X",'A6'!W21="W",'A6'!W21="Z")),UPPER('A6'!W21),"")))</f>
        <v/>
      </c>
      <c r="J1244" s="214" t="s">
        <v>860</v>
      </c>
      <c r="K1244" s="213">
        <f>IF(AND(ISBLANK('A6'!V63),$L$1244&lt;&gt;"Z"),"",'A6'!V63)</f>
        <v>0</v>
      </c>
      <c r="L1244" s="213" t="str">
        <f>IF(ISBLANK('A6'!W63),"",'A6'!W63)</f>
        <v/>
      </c>
      <c r="M1244" s="133" t="str">
        <f t="shared" si="26"/>
        <v>OK</v>
      </c>
      <c r="N1244" s="134"/>
    </row>
    <row r="1245" spans="1:14" x14ac:dyDescent="0.25">
      <c r="A1245" s="210" t="s">
        <v>796</v>
      </c>
      <c r="B1245" s="211" t="s">
        <v>3739</v>
      </c>
      <c r="C1245" s="212" t="s">
        <v>171</v>
      </c>
      <c r="D1245" s="215" t="s">
        <v>3740</v>
      </c>
      <c r="E1245" s="212" t="s">
        <v>860</v>
      </c>
      <c r="F1245" s="212" t="s">
        <v>171</v>
      </c>
      <c r="G1245" s="215" t="s">
        <v>3012</v>
      </c>
      <c r="H1245" s="213">
        <f>IF(OR(AND('A6'!V22="",'A6'!W22=""),AND('A6'!V43="",'A6'!W43=""),AND('A6'!W22="X",'A6'!W43="X"),OR('A6'!W22="M",'A6'!W43="M")),"",SUM('A6'!V22,'A6'!V43))</f>
        <v>0</v>
      </c>
      <c r="I1245" s="213" t="str">
        <f>IF(AND(AND('A6'!W22="X",'A6'!W43="X"),SUM('A6'!V22,'A6'!V43)=0,ISNUMBER('A6'!V64)),"",IF(OR('A6'!W22="M",'A6'!W43="M"),"M",IF(AND('A6'!W22='A6'!W43,OR('A6'!W22="X",'A6'!W22="W",'A6'!W22="Z")),UPPER('A6'!W22),"")))</f>
        <v/>
      </c>
      <c r="J1245" s="214" t="s">
        <v>860</v>
      </c>
      <c r="K1245" s="213">
        <f>IF(AND(ISBLANK('A6'!V64),$L$1245&lt;&gt;"Z"),"",'A6'!V64)</f>
        <v>0</v>
      </c>
      <c r="L1245" s="213" t="str">
        <f>IF(ISBLANK('A6'!W64),"",'A6'!W64)</f>
        <v/>
      </c>
      <c r="M1245" s="133" t="str">
        <f t="shared" si="26"/>
        <v>OK</v>
      </c>
      <c r="N1245" s="134"/>
    </row>
    <row r="1246" spans="1:14" x14ac:dyDescent="0.25">
      <c r="A1246" s="210" t="s">
        <v>796</v>
      </c>
      <c r="B1246" s="211" t="s">
        <v>3741</v>
      </c>
      <c r="C1246" s="212" t="s">
        <v>171</v>
      </c>
      <c r="D1246" s="215" t="s">
        <v>3742</v>
      </c>
      <c r="E1246" s="212" t="s">
        <v>860</v>
      </c>
      <c r="F1246" s="212" t="s">
        <v>171</v>
      </c>
      <c r="G1246" s="215" t="s">
        <v>925</v>
      </c>
      <c r="H1246" s="213">
        <f>IF(OR(AND('A6'!V23="",'A6'!W23=""),AND('A6'!V44="",'A6'!W44=""),AND('A6'!W23="X",'A6'!W44="X"),OR('A6'!W23="M",'A6'!W44="M")),"",SUM('A6'!V23,'A6'!V44))</f>
        <v>0</v>
      </c>
      <c r="I1246" s="213" t="str">
        <f>IF(AND(AND('A6'!W23="X",'A6'!W44="X"),SUM('A6'!V23,'A6'!V44)=0,ISNUMBER('A6'!V65)),"",IF(OR('A6'!W23="M",'A6'!W44="M"),"M",IF(AND('A6'!W23='A6'!W44,OR('A6'!W23="X",'A6'!W23="W",'A6'!W23="Z")),UPPER('A6'!W23),"")))</f>
        <v/>
      </c>
      <c r="J1246" s="214" t="s">
        <v>860</v>
      </c>
      <c r="K1246" s="213">
        <f>IF(AND(ISBLANK('A6'!V65),$L$1246&lt;&gt;"Z"),"",'A6'!V65)</f>
        <v>0</v>
      </c>
      <c r="L1246" s="213" t="str">
        <f>IF(ISBLANK('A6'!W65),"",'A6'!W65)</f>
        <v/>
      </c>
      <c r="M1246" s="133" t="str">
        <f t="shared" si="26"/>
        <v>OK</v>
      </c>
      <c r="N1246" s="134"/>
    </row>
    <row r="1247" spans="1:14" x14ac:dyDescent="0.25">
      <c r="A1247" s="210" t="s">
        <v>796</v>
      </c>
      <c r="B1247" s="211" t="s">
        <v>3743</v>
      </c>
      <c r="C1247" s="212" t="s">
        <v>171</v>
      </c>
      <c r="D1247" s="215" t="s">
        <v>3744</v>
      </c>
      <c r="E1247" s="212" t="s">
        <v>860</v>
      </c>
      <c r="F1247" s="212" t="s">
        <v>171</v>
      </c>
      <c r="G1247" s="215" t="s">
        <v>957</v>
      </c>
      <c r="H1247" s="213">
        <f>IF(OR(AND('A6'!V24="",'A6'!W24=""),AND('A6'!V45="",'A6'!W45=""),AND('A6'!W24="X",'A6'!W45="X"),OR('A6'!W24="M",'A6'!W45="M")),"",SUM('A6'!V24,'A6'!V45))</f>
        <v>0</v>
      </c>
      <c r="I1247" s="213" t="str">
        <f>IF(AND(AND('A6'!W24="X",'A6'!W45="X"),SUM('A6'!V24,'A6'!V45)=0,ISNUMBER('A6'!V66)),"",IF(OR('A6'!W24="M",'A6'!W45="M"),"M",IF(AND('A6'!W24='A6'!W45,OR('A6'!W24="X",'A6'!W24="W",'A6'!W24="Z")),UPPER('A6'!W24),"")))</f>
        <v/>
      </c>
      <c r="J1247" s="214" t="s">
        <v>860</v>
      </c>
      <c r="K1247" s="213">
        <f>IF(AND(ISBLANK('A6'!V66),$L$1247&lt;&gt;"Z"),"",'A6'!V66)</f>
        <v>0</v>
      </c>
      <c r="L1247" s="213" t="str">
        <f>IF(ISBLANK('A6'!W66),"",'A6'!W66)</f>
        <v/>
      </c>
      <c r="M1247" s="133" t="str">
        <f t="shared" si="26"/>
        <v>OK</v>
      </c>
      <c r="N1247" s="134"/>
    </row>
    <row r="1248" spans="1:14" x14ac:dyDescent="0.25">
      <c r="A1248" s="210" t="s">
        <v>796</v>
      </c>
      <c r="B1248" s="211" t="s">
        <v>3745</v>
      </c>
      <c r="C1248" s="212" t="s">
        <v>171</v>
      </c>
      <c r="D1248" s="215" t="s">
        <v>3746</v>
      </c>
      <c r="E1248" s="212" t="s">
        <v>860</v>
      </c>
      <c r="F1248" s="212" t="s">
        <v>171</v>
      </c>
      <c r="G1248" s="215" t="s">
        <v>3019</v>
      </c>
      <c r="H1248" s="213">
        <f>IF(OR(AND('A6'!V25="",'A6'!W25=""),AND('A6'!V46="",'A6'!W46=""),AND('A6'!W25="X",'A6'!W46="X"),OR('A6'!W25="M",'A6'!W46="M")),"",SUM('A6'!V25,'A6'!V46))</f>
        <v>0</v>
      </c>
      <c r="I1248" s="213" t="str">
        <f>IF(AND(AND('A6'!W25="X",'A6'!W46="X"),SUM('A6'!V25,'A6'!V46)=0,ISNUMBER('A6'!V67)),"",IF(OR('A6'!W25="M",'A6'!W46="M"),"M",IF(AND('A6'!W25='A6'!W46,OR('A6'!W25="X",'A6'!W25="W",'A6'!W25="Z")),UPPER('A6'!W25),"")))</f>
        <v/>
      </c>
      <c r="J1248" s="214" t="s">
        <v>860</v>
      </c>
      <c r="K1248" s="213">
        <f>IF(AND(ISBLANK('A6'!V67),$L$1248&lt;&gt;"Z"),"",'A6'!V67)</f>
        <v>0</v>
      </c>
      <c r="L1248" s="213" t="str">
        <f>IF(ISBLANK('A6'!W67),"",'A6'!W67)</f>
        <v/>
      </c>
      <c r="M1248" s="133" t="str">
        <f t="shared" si="26"/>
        <v>OK</v>
      </c>
      <c r="N1248" s="134"/>
    </row>
    <row r="1249" spans="1:14" x14ac:dyDescent="0.25">
      <c r="A1249" s="210" t="s">
        <v>796</v>
      </c>
      <c r="B1249" s="211" t="s">
        <v>3747</v>
      </c>
      <c r="C1249" s="212" t="s">
        <v>171</v>
      </c>
      <c r="D1249" s="215" t="s">
        <v>3748</v>
      </c>
      <c r="E1249" s="212" t="s">
        <v>860</v>
      </c>
      <c r="F1249" s="212" t="s">
        <v>171</v>
      </c>
      <c r="G1249" s="215" t="s">
        <v>3022</v>
      </c>
      <c r="H1249" s="213">
        <f>IF(OR(AND('A6'!V26="",'A6'!W26=""),AND('A6'!V47="",'A6'!W47=""),AND('A6'!W26="X",'A6'!W47="X"),OR('A6'!W26="M",'A6'!W47="M")),"",SUM('A6'!V26,'A6'!V47))</f>
        <v>0</v>
      </c>
      <c r="I1249" s="213" t="str">
        <f>IF(AND(AND('A6'!W26="X",'A6'!W47="X"),SUM('A6'!V26,'A6'!V47)=0,ISNUMBER('A6'!V68)),"",IF(OR('A6'!W26="M",'A6'!W47="M"),"M",IF(AND('A6'!W26='A6'!W47,OR('A6'!W26="X",'A6'!W26="W",'A6'!W26="Z")),UPPER('A6'!W26),"")))</f>
        <v/>
      </c>
      <c r="J1249" s="214" t="s">
        <v>860</v>
      </c>
      <c r="K1249" s="213">
        <f>IF(AND(ISBLANK('A6'!V68),$L$1249&lt;&gt;"Z"),"",'A6'!V68)</f>
        <v>0</v>
      </c>
      <c r="L1249" s="213" t="str">
        <f>IF(ISBLANK('A6'!W68),"",'A6'!W68)</f>
        <v/>
      </c>
      <c r="M1249" s="133" t="str">
        <f t="shared" si="26"/>
        <v>OK</v>
      </c>
      <c r="N1249" s="134"/>
    </row>
    <row r="1250" spans="1:14" x14ac:dyDescent="0.25">
      <c r="A1250" s="210" t="s">
        <v>796</v>
      </c>
      <c r="B1250" s="211" t="s">
        <v>3749</v>
      </c>
      <c r="C1250" s="212" t="s">
        <v>171</v>
      </c>
      <c r="D1250" s="215" t="s">
        <v>3750</v>
      </c>
      <c r="E1250" s="212" t="s">
        <v>860</v>
      </c>
      <c r="F1250" s="212" t="s">
        <v>171</v>
      </c>
      <c r="G1250" s="215" t="s">
        <v>3025</v>
      </c>
      <c r="H1250" s="213">
        <f>IF(OR(AND('A6'!V27="",'A6'!W27=""),AND('A6'!V48="",'A6'!W48=""),AND('A6'!W27="X",'A6'!W48="X"),OR('A6'!W27="M",'A6'!W48="M")),"",SUM('A6'!V27,'A6'!V48))</f>
        <v>0</v>
      </c>
      <c r="I1250" s="213" t="str">
        <f>IF(AND(AND('A6'!W27="X",'A6'!W48="X"),SUM('A6'!V27,'A6'!V48)=0,ISNUMBER('A6'!V69)),"",IF(OR('A6'!W27="M",'A6'!W48="M"),"M",IF(AND('A6'!W27='A6'!W48,OR('A6'!W27="X",'A6'!W27="W",'A6'!W27="Z")),UPPER('A6'!W27),"")))</f>
        <v/>
      </c>
      <c r="J1250" s="214" t="s">
        <v>860</v>
      </c>
      <c r="K1250" s="213">
        <f>IF(AND(ISBLANK('A6'!V69),$L$1250&lt;&gt;"Z"),"",'A6'!V69)</f>
        <v>0</v>
      </c>
      <c r="L1250" s="213" t="str">
        <f>IF(ISBLANK('A6'!W69),"",'A6'!W69)</f>
        <v/>
      </c>
      <c r="M1250" s="133" t="str">
        <f t="shared" si="26"/>
        <v>OK</v>
      </c>
      <c r="N1250" s="134"/>
    </row>
    <row r="1251" spans="1:14" x14ac:dyDescent="0.25">
      <c r="A1251" s="210" t="s">
        <v>796</v>
      </c>
      <c r="B1251" s="211" t="s">
        <v>3751</v>
      </c>
      <c r="C1251" s="212" t="s">
        <v>171</v>
      </c>
      <c r="D1251" s="215" t="s">
        <v>3752</v>
      </c>
      <c r="E1251" s="212" t="s">
        <v>860</v>
      </c>
      <c r="F1251" s="212" t="s">
        <v>171</v>
      </c>
      <c r="G1251" s="215" t="s">
        <v>821</v>
      </c>
      <c r="H1251" s="213">
        <f>IF(OR(AND('A6'!V28="",'A6'!W28=""),AND('A6'!V49="",'A6'!W49=""),AND('A6'!W28="X",'A6'!W49="X"),OR('A6'!W28="M",'A6'!W49="M")),"",SUM('A6'!V28,'A6'!V49))</f>
        <v>0</v>
      </c>
      <c r="I1251" s="213" t="str">
        <f>IF(AND(AND('A6'!W28="X",'A6'!W49="X"),SUM('A6'!V28,'A6'!V49)=0,ISNUMBER('A6'!V70)),"",IF(OR('A6'!W28="M",'A6'!W49="M"),"M",IF(AND('A6'!W28='A6'!W49,OR('A6'!W28="X",'A6'!W28="W",'A6'!W28="Z")),UPPER('A6'!W28),"")))</f>
        <v/>
      </c>
      <c r="J1251" s="214" t="s">
        <v>860</v>
      </c>
      <c r="K1251" s="213">
        <f>IF(AND(ISBLANK('A6'!V70),$L$1251&lt;&gt;"Z"),"",'A6'!V70)</f>
        <v>0</v>
      </c>
      <c r="L1251" s="213" t="str">
        <f>IF(ISBLANK('A6'!W70),"",'A6'!W70)</f>
        <v/>
      </c>
      <c r="M1251" s="133" t="str">
        <f t="shared" si="26"/>
        <v>OK</v>
      </c>
      <c r="N1251" s="134"/>
    </row>
    <row r="1252" spans="1:14" x14ac:dyDescent="0.25">
      <c r="A1252" s="210" t="s">
        <v>796</v>
      </c>
      <c r="B1252" s="211" t="s">
        <v>3753</v>
      </c>
      <c r="C1252" s="212" t="s">
        <v>171</v>
      </c>
      <c r="D1252" s="215" t="s">
        <v>3754</v>
      </c>
      <c r="E1252" s="212" t="s">
        <v>860</v>
      </c>
      <c r="F1252" s="212" t="s">
        <v>171</v>
      </c>
      <c r="G1252" s="215" t="s">
        <v>3030</v>
      </c>
      <c r="H1252" s="213">
        <f>IF(OR(AND('A6'!V29="",'A6'!W29=""),AND('A6'!V50="",'A6'!W50=""),AND('A6'!W29="X",'A6'!W50="X"),OR('A6'!W29="M",'A6'!W50="M")),"",SUM('A6'!V29,'A6'!V50))</f>
        <v>0</v>
      </c>
      <c r="I1252" s="213" t="str">
        <f>IF(AND(AND('A6'!W29="X",'A6'!W50="X"),SUM('A6'!V29,'A6'!V50)=0,ISNUMBER('A6'!V71)),"",IF(OR('A6'!W29="M",'A6'!W50="M"),"M",IF(AND('A6'!W29='A6'!W50,OR('A6'!W29="X",'A6'!W29="W",'A6'!W29="Z")),UPPER('A6'!W29),"")))</f>
        <v/>
      </c>
      <c r="J1252" s="214" t="s">
        <v>860</v>
      </c>
      <c r="K1252" s="213">
        <f>IF(AND(ISBLANK('A6'!V71),$L$1252&lt;&gt;"Z"),"",'A6'!V71)</f>
        <v>0</v>
      </c>
      <c r="L1252" s="213" t="str">
        <f>IF(ISBLANK('A6'!W71),"",'A6'!W71)</f>
        <v/>
      </c>
      <c r="M1252" s="133" t="str">
        <f t="shared" si="26"/>
        <v>OK</v>
      </c>
      <c r="N1252" s="134"/>
    </row>
    <row r="1253" spans="1:14" x14ac:dyDescent="0.25">
      <c r="A1253" s="210" t="s">
        <v>796</v>
      </c>
      <c r="B1253" s="211" t="s">
        <v>3755</v>
      </c>
      <c r="C1253" s="212" t="s">
        <v>171</v>
      </c>
      <c r="D1253" s="215" t="s">
        <v>3756</v>
      </c>
      <c r="E1253" s="212" t="s">
        <v>860</v>
      </c>
      <c r="F1253" s="212" t="s">
        <v>171</v>
      </c>
      <c r="G1253" s="215" t="s">
        <v>1655</v>
      </c>
      <c r="H1253" s="213">
        <f>IF(OR(AND('A6'!V30="",'A6'!W30=""),AND('A6'!V51="",'A6'!W51=""),AND('A6'!W30="X",'A6'!W51="X"),OR('A6'!W30="M",'A6'!W51="M")),"",SUM('A6'!V30,'A6'!V51))</f>
        <v>0</v>
      </c>
      <c r="I1253" s="213" t="str">
        <f>IF(AND(AND('A6'!W30="X",'A6'!W51="X"),SUM('A6'!V30,'A6'!V51)=0,ISNUMBER('A6'!V72)),"",IF(OR('A6'!W30="M",'A6'!W51="M"),"M",IF(AND('A6'!W30='A6'!W51,OR('A6'!W30="X",'A6'!W30="W",'A6'!W30="Z")),UPPER('A6'!W30),"")))</f>
        <v/>
      </c>
      <c r="J1253" s="214" t="s">
        <v>860</v>
      </c>
      <c r="K1253" s="213">
        <f>IF(AND(ISBLANK('A6'!V72),$L$1253&lt;&gt;"Z"),"",'A6'!V72)</f>
        <v>0</v>
      </c>
      <c r="L1253" s="213" t="str">
        <f>IF(ISBLANK('A6'!W72),"",'A6'!W72)</f>
        <v/>
      </c>
      <c r="M1253" s="133" t="str">
        <f t="shared" si="26"/>
        <v>OK</v>
      </c>
      <c r="N1253" s="134"/>
    </row>
    <row r="1254" spans="1:14" x14ac:dyDescent="0.25">
      <c r="A1254" s="210" t="s">
        <v>796</v>
      </c>
      <c r="B1254" s="211" t="s">
        <v>3757</v>
      </c>
      <c r="C1254" s="212" t="s">
        <v>171</v>
      </c>
      <c r="D1254" s="215" t="s">
        <v>3758</v>
      </c>
      <c r="E1254" s="212" t="s">
        <v>860</v>
      </c>
      <c r="F1254" s="212" t="s">
        <v>171</v>
      </c>
      <c r="G1254" s="215" t="s">
        <v>1658</v>
      </c>
      <c r="H1254" s="213">
        <f>IF(OR(AND('A6'!V31="",'A6'!W31=""),AND('A6'!V52="",'A6'!W52=""),AND('A6'!W31="X",'A6'!W52="X"),OR('A6'!W31="M",'A6'!W52="M")),"",SUM('A6'!V31,'A6'!V52))</f>
        <v>0</v>
      </c>
      <c r="I1254" s="213" t="str">
        <f>IF(AND(AND('A6'!W31="X",'A6'!W52="X"),SUM('A6'!V31,'A6'!V52)=0,ISNUMBER('A6'!V73)),"",IF(OR('A6'!W31="M",'A6'!W52="M"),"M",IF(AND('A6'!W31='A6'!W52,OR('A6'!W31="X",'A6'!W31="W",'A6'!W31="Z")),UPPER('A6'!W31),"")))</f>
        <v/>
      </c>
      <c r="J1254" s="214" t="s">
        <v>860</v>
      </c>
      <c r="K1254" s="213">
        <f>IF(AND(ISBLANK('A6'!V73),$L$1254&lt;&gt;"Z"),"",'A6'!V73)</f>
        <v>0</v>
      </c>
      <c r="L1254" s="213" t="str">
        <f>IF(ISBLANK('A6'!W73),"",'A6'!W73)</f>
        <v/>
      </c>
      <c r="M1254" s="133" t="str">
        <f t="shared" ref="M1254:M1317" si="27">IF(AND(ISNUMBER(H1254),ISNUMBER(K1254)),IF(OR(ROUND(H1254,0)&lt;&gt;ROUND(K1254,0),I1254&lt;&gt;L1254),"Check","OK"),IF(OR(AND(H1254&lt;&gt;K1254,I1254&lt;&gt;"Z",L1254&lt;&gt;"Z"),I1254&lt;&gt;L1254),"Check","OK"))</f>
        <v>OK</v>
      </c>
      <c r="N1254" s="134"/>
    </row>
    <row r="1255" spans="1:14" x14ac:dyDescent="0.25">
      <c r="A1255" s="210" t="s">
        <v>796</v>
      </c>
      <c r="B1255" s="211" t="s">
        <v>3759</v>
      </c>
      <c r="C1255" s="212" t="s">
        <v>171</v>
      </c>
      <c r="D1255" s="215" t="s">
        <v>3760</v>
      </c>
      <c r="E1255" s="212" t="s">
        <v>860</v>
      </c>
      <c r="F1255" s="212" t="s">
        <v>171</v>
      </c>
      <c r="G1255" s="215" t="s">
        <v>920</v>
      </c>
      <c r="H1255" s="213">
        <f>IF(OR(AND('A6'!V32="",'A6'!W32=""),AND('A6'!V53="",'A6'!W53=""),AND('A6'!W32="X",'A6'!W53="X"),OR('A6'!W32="M",'A6'!W53="M")),"",SUM('A6'!V32,'A6'!V53))</f>
        <v>0</v>
      </c>
      <c r="I1255" s="213" t="str">
        <f>IF(AND(AND('A6'!W32="X",'A6'!W53="X"),SUM('A6'!V32,'A6'!V53)=0,ISNUMBER('A6'!V74)),"",IF(OR('A6'!W32="M",'A6'!W53="M"),"M",IF(AND('A6'!W32='A6'!W53,OR('A6'!W32="X",'A6'!W32="W",'A6'!W32="Z")),UPPER('A6'!W32),"")))</f>
        <v/>
      </c>
      <c r="J1255" s="214" t="s">
        <v>860</v>
      </c>
      <c r="K1255" s="213">
        <f>IF(AND(ISBLANK('A6'!V74),$L$1255&lt;&gt;"Z"),"",'A6'!V74)</f>
        <v>0</v>
      </c>
      <c r="L1255" s="213" t="str">
        <f>IF(ISBLANK('A6'!W74),"",'A6'!W74)</f>
        <v/>
      </c>
      <c r="M1255" s="133" t="str">
        <f t="shared" si="27"/>
        <v>OK</v>
      </c>
      <c r="N1255" s="134"/>
    </row>
    <row r="1256" spans="1:14" x14ac:dyDescent="0.25">
      <c r="A1256" s="210" t="s">
        <v>796</v>
      </c>
      <c r="B1256" s="211" t="s">
        <v>3761</v>
      </c>
      <c r="C1256" s="212" t="s">
        <v>171</v>
      </c>
      <c r="D1256" s="215" t="s">
        <v>3762</v>
      </c>
      <c r="E1256" s="212" t="s">
        <v>860</v>
      </c>
      <c r="F1256" s="212" t="s">
        <v>171</v>
      </c>
      <c r="G1256" s="215" t="s">
        <v>1054</v>
      </c>
      <c r="H1256" s="213">
        <f>IF(OR(AND('A6'!V33="",'A6'!W33=""),AND('A6'!V54="",'A6'!W54=""),AND('A6'!W33="X",'A6'!W54="X"),OR('A6'!W33="M",'A6'!W54="M")),"",SUM('A6'!V33,'A6'!V54))</f>
        <v>0</v>
      </c>
      <c r="I1256" s="213" t="str">
        <f>IF(AND(AND('A6'!W33="X",'A6'!W54="X"),SUM('A6'!V33,'A6'!V54)=0,ISNUMBER('A6'!V75)),"",IF(OR('A6'!W33="M",'A6'!W54="M"),"M",IF(AND('A6'!W33='A6'!W54,OR('A6'!W33="X",'A6'!W33="W",'A6'!W33="Z")),UPPER('A6'!W33),"")))</f>
        <v/>
      </c>
      <c r="J1256" s="214" t="s">
        <v>860</v>
      </c>
      <c r="K1256" s="213">
        <f>IF(AND(ISBLANK('A6'!V75),$L$1256&lt;&gt;"Z"),"",'A6'!V75)</f>
        <v>0</v>
      </c>
      <c r="L1256" s="213" t="str">
        <f>IF(ISBLANK('A6'!W75),"",'A6'!W75)</f>
        <v/>
      </c>
      <c r="M1256" s="133" t="str">
        <f t="shared" si="27"/>
        <v>OK</v>
      </c>
      <c r="N1256" s="134"/>
    </row>
    <row r="1257" spans="1:14" x14ac:dyDescent="0.25">
      <c r="A1257" s="210" t="s">
        <v>796</v>
      </c>
      <c r="B1257" s="211" t="s">
        <v>3763</v>
      </c>
      <c r="C1257" s="212" t="s">
        <v>171</v>
      </c>
      <c r="D1257" s="215" t="s">
        <v>3034</v>
      </c>
      <c r="E1257" s="212" t="s">
        <v>860</v>
      </c>
      <c r="F1257" s="212" t="s">
        <v>171</v>
      </c>
      <c r="G1257" s="215" t="s">
        <v>927</v>
      </c>
      <c r="H1257" s="213">
        <f>IF(OR(SUMPRODUCT(--('A6'!Y14:'A6'!Y31=""),--('A6'!Z14:'A6'!Z31=""))&gt;0,COUNTIF('A6'!Z14:'A6'!Z31,"M")&gt;0,COUNTIF('A6'!Z14:'A6'!Z31,"X")=18),"",SUM('A6'!Y14:'A6'!Y31))</f>
        <v>0</v>
      </c>
      <c r="I1257" s="213" t="str">
        <f>IF(AND(COUNTIF('A6'!Z14:'A6'!Z31,"X")=18,SUM('A6'!Y14:'A6'!Y31)=0,ISNUMBER('A6'!Y32)),"",IF(COUNTIF('A6'!Z14:'A6'!Z31,"M")&gt;0,"M",IF(AND(COUNTIF('A6'!Z14:'A6'!Z31,'A6'!Z14)=18,OR('A6'!Z14="X",'A6'!Z14="W",'A6'!Z14="Z")),UPPER('A6'!Z14),"")))</f>
        <v/>
      </c>
      <c r="J1257" s="214" t="s">
        <v>860</v>
      </c>
      <c r="K1257" s="213">
        <f>IF(AND(ISBLANK('A6'!Y32),$L$1257&lt;&gt;"Z"),"",'A6'!Y32)</f>
        <v>0</v>
      </c>
      <c r="L1257" s="213" t="str">
        <f>IF(ISBLANK('A6'!Z32),"",'A6'!Z32)</f>
        <v/>
      </c>
      <c r="M1257" s="133" t="str">
        <f t="shared" si="27"/>
        <v>OK</v>
      </c>
      <c r="N1257" s="134"/>
    </row>
    <row r="1258" spans="1:14" x14ac:dyDescent="0.25">
      <c r="A1258" s="210" t="s">
        <v>796</v>
      </c>
      <c r="B1258" s="211" t="s">
        <v>3764</v>
      </c>
      <c r="C1258" s="212" t="s">
        <v>171</v>
      </c>
      <c r="D1258" s="215" t="s">
        <v>3765</v>
      </c>
      <c r="E1258" s="212" t="s">
        <v>860</v>
      </c>
      <c r="F1258" s="212" t="s">
        <v>171</v>
      </c>
      <c r="G1258" s="215" t="s">
        <v>928</v>
      </c>
      <c r="H1258" s="213">
        <f>IF(OR(SUMPRODUCT(--('A6'!Y35:'A6'!Y52=""),--('A6'!Z35:'A6'!Z52=""))&gt;0,COUNTIF('A6'!Z35:'A6'!Z52,"M")&gt;0,COUNTIF('A6'!Z35:'A6'!Z52,"X")=18),"",SUM('A6'!Y35:'A6'!Y52))</f>
        <v>0</v>
      </c>
      <c r="I1258" s="213" t="str">
        <f>IF(AND(COUNTIF('A6'!Z35:'A6'!Z52,"X")=18,SUM('A6'!Y35:'A6'!Y52)=0,ISNUMBER('A6'!Y53)),"",IF(COUNTIF('A6'!Z35:'A6'!Z52,"M")&gt;0,"M",IF(AND(COUNTIF('A6'!Z35:'A6'!Z52,'A6'!Z35)=18,OR('A6'!Z35="X",'A6'!Z35="W",'A6'!Z35="Z")),UPPER('A6'!Z35),"")))</f>
        <v/>
      </c>
      <c r="J1258" s="214" t="s">
        <v>860</v>
      </c>
      <c r="K1258" s="213">
        <f>IF(AND(ISBLANK('A6'!Y53),$L$1258&lt;&gt;"Z"),"",'A6'!Y53)</f>
        <v>0</v>
      </c>
      <c r="L1258" s="213" t="str">
        <f>IF(ISBLANK('A6'!Z53),"",'A6'!Z53)</f>
        <v/>
      </c>
      <c r="M1258" s="133" t="str">
        <f t="shared" si="27"/>
        <v>OK</v>
      </c>
      <c r="N1258" s="134"/>
    </row>
    <row r="1259" spans="1:14" x14ac:dyDescent="0.25">
      <c r="A1259" s="210" t="s">
        <v>796</v>
      </c>
      <c r="B1259" s="211" t="s">
        <v>3766</v>
      </c>
      <c r="C1259" s="212" t="s">
        <v>171</v>
      </c>
      <c r="D1259" s="215" t="s">
        <v>3767</v>
      </c>
      <c r="E1259" s="212" t="s">
        <v>860</v>
      </c>
      <c r="F1259" s="212" t="s">
        <v>171</v>
      </c>
      <c r="G1259" s="215" t="s">
        <v>3045</v>
      </c>
      <c r="H1259" s="213">
        <f>IF(OR(AND('A6'!Y14="",'A6'!Z14=""),AND('A6'!Y35="",'A6'!Z35=""),AND('A6'!Z14="X",'A6'!Z35="X"),OR('A6'!Z14="M",'A6'!Z35="M")),"",SUM('A6'!Y14,'A6'!Y35))</f>
        <v>0</v>
      </c>
      <c r="I1259" s="213" t="str">
        <f>IF(AND(AND('A6'!Z14="X",'A6'!Z35="X"),SUM('A6'!Y14,'A6'!Y35)=0,ISNUMBER('A6'!Y56)),"",IF(OR('A6'!Z14="M",'A6'!Z35="M"),"M",IF(AND('A6'!Z14='A6'!Z35,OR('A6'!Z14="X",'A6'!Z14="W",'A6'!Z14="Z")),UPPER('A6'!Z14),"")))</f>
        <v/>
      </c>
      <c r="J1259" s="214" t="s">
        <v>860</v>
      </c>
      <c r="K1259" s="213">
        <f>IF(AND(ISBLANK('A6'!Y56),$L$1259&lt;&gt;"Z"),"",'A6'!Y56)</f>
        <v>0</v>
      </c>
      <c r="L1259" s="213" t="str">
        <f>IF(ISBLANK('A6'!Z56),"",'A6'!Z56)</f>
        <v/>
      </c>
      <c r="M1259" s="133" t="str">
        <f t="shared" si="27"/>
        <v>OK</v>
      </c>
      <c r="N1259" s="134"/>
    </row>
    <row r="1260" spans="1:14" x14ac:dyDescent="0.25">
      <c r="A1260" s="210" t="s">
        <v>796</v>
      </c>
      <c r="B1260" s="211" t="s">
        <v>3768</v>
      </c>
      <c r="C1260" s="212" t="s">
        <v>171</v>
      </c>
      <c r="D1260" s="215" t="s">
        <v>3769</v>
      </c>
      <c r="E1260" s="212" t="s">
        <v>860</v>
      </c>
      <c r="F1260" s="212" t="s">
        <v>171</v>
      </c>
      <c r="G1260" s="215" t="s">
        <v>3048</v>
      </c>
      <c r="H1260" s="213">
        <f>IF(OR(AND('A6'!Y15="",'A6'!Z15=""),AND('A6'!Y36="",'A6'!Z36=""),AND('A6'!Z15="X",'A6'!Z36="X"),OR('A6'!Z15="M",'A6'!Z36="M")),"",SUM('A6'!Y15,'A6'!Y36))</f>
        <v>0</v>
      </c>
      <c r="I1260" s="213" t="str">
        <f>IF(AND(AND('A6'!Z15="X",'A6'!Z36="X"),SUM('A6'!Y15,'A6'!Y36)=0,ISNUMBER('A6'!Y57)),"",IF(OR('A6'!Z15="M",'A6'!Z36="M"),"M",IF(AND('A6'!Z15='A6'!Z36,OR('A6'!Z15="X",'A6'!Z15="W",'A6'!Z15="Z")),UPPER('A6'!Z15),"")))</f>
        <v/>
      </c>
      <c r="J1260" s="214" t="s">
        <v>860</v>
      </c>
      <c r="K1260" s="213">
        <f>IF(AND(ISBLANK('A6'!Y57),$L$1260&lt;&gt;"Z"),"",'A6'!Y57)</f>
        <v>0</v>
      </c>
      <c r="L1260" s="213" t="str">
        <f>IF(ISBLANK('A6'!Z57),"",'A6'!Z57)</f>
        <v/>
      </c>
      <c r="M1260" s="133" t="str">
        <f t="shared" si="27"/>
        <v>OK</v>
      </c>
      <c r="N1260" s="134"/>
    </row>
    <row r="1261" spans="1:14" x14ac:dyDescent="0.25">
      <c r="A1261" s="210" t="s">
        <v>796</v>
      </c>
      <c r="B1261" s="211" t="s">
        <v>3770</v>
      </c>
      <c r="C1261" s="212" t="s">
        <v>171</v>
      </c>
      <c r="D1261" s="215" t="s">
        <v>3771</v>
      </c>
      <c r="E1261" s="212" t="s">
        <v>860</v>
      </c>
      <c r="F1261" s="212" t="s">
        <v>171</v>
      </c>
      <c r="G1261" s="215" t="s">
        <v>3051</v>
      </c>
      <c r="H1261" s="213">
        <f>IF(OR(AND('A6'!Y16="",'A6'!Z16=""),AND('A6'!Y37="",'A6'!Z37=""),AND('A6'!Z16="X",'A6'!Z37="X"),OR('A6'!Z16="M",'A6'!Z37="M")),"",SUM('A6'!Y16,'A6'!Y37))</f>
        <v>0</v>
      </c>
      <c r="I1261" s="213" t="str">
        <f>IF(AND(AND('A6'!Z16="X",'A6'!Z37="X"),SUM('A6'!Y16,'A6'!Y37)=0,ISNUMBER('A6'!Y58)),"",IF(OR('A6'!Z16="M",'A6'!Z37="M"),"M",IF(AND('A6'!Z16='A6'!Z37,OR('A6'!Z16="X",'A6'!Z16="W",'A6'!Z16="Z")),UPPER('A6'!Z16),"")))</f>
        <v/>
      </c>
      <c r="J1261" s="214" t="s">
        <v>860</v>
      </c>
      <c r="K1261" s="213">
        <f>IF(AND(ISBLANK('A6'!Y58),$L$1261&lt;&gt;"Z"),"",'A6'!Y58)</f>
        <v>0</v>
      </c>
      <c r="L1261" s="213" t="str">
        <f>IF(ISBLANK('A6'!Z58),"",'A6'!Z58)</f>
        <v/>
      </c>
      <c r="M1261" s="133" t="str">
        <f t="shared" si="27"/>
        <v>OK</v>
      </c>
      <c r="N1261" s="134"/>
    </row>
    <row r="1262" spans="1:14" x14ac:dyDescent="0.25">
      <c r="A1262" s="210" t="s">
        <v>796</v>
      </c>
      <c r="B1262" s="211" t="s">
        <v>3772</v>
      </c>
      <c r="C1262" s="212" t="s">
        <v>171</v>
      </c>
      <c r="D1262" s="215" t="s">
        <v>3773</v>
      </c>
      <c r="E1262" s="212" t="s">
        <v>860</v>
      </c>
      <c r="F1262" s="212" t="s">
        <v>171</v>
      </c>
      <c r="G1262" s="215" t="s">
        <v>3054</v>
      </c>
      <c r="H1262" s="213">
        <f>IF(OR(AND('A6'!Y17="",'A6'!Z17=""),AND('A6'!Y38="",'A6'!Z38=""),AND('A6'!Z17="X",'A6'!Z38="X"),OR('A6'!Z17="M",'A6'!Z38="M")),"",SUM('A6'!Y17,'A6'!Y38))</f>
        <v>0</v>
      </c>
      <c r="I1262" s="213" t="str">
        <f>IF(AND(AND('A6'!Z17="X",'A6'!Z38="X"),SUM('A6'!Y17,'A6'!Y38)=0,ISNUMBER('A6'!Y59)),"",IF(OR('A6'!Z17="M",'A6'!Z38="M"),"M",IF(AND('A6'!Z17='A6'!Z38,OR('A6'!Z17="X",'A6'!Z17="W",'A6'!Z17="Z")),UPPER('A6'!Z17),"")))</f>
        <v/>
      </c>
      <c r="J1262" s="214" t="s">
        <v>860</v>
      </c>
      <c r="K1262" s="213">
        <f>IF(AND(ISBLANK('A6'!Y59),$L$1262&lt;&gt;"Z"),"",'A6'!Y59)</f>
        <v>0</v>
      </c>
      <c r="L1262" s="213" t="str">
        <f>IF(ISBLANK('A6'!Z59),"",'A6'!Z59)</f>
        <v/>
      </c>
      <c r="M1262" s="133" t="str">
        <f t="shared" si="27"/>
        <v>OK</v>
      </c>
      <c r="N1262" s="134"/>
    </row>
    <row r="1263" spans="1:14" x14ac:dyDescent="0.25">
      <c r="A1263" s="210" t="s">
        <v>796</v>
      </c>
      <c r="B1263" s="211" t="s">
        <v>3774</v>
      </c>
      <c r="C1263" s="212" t="s">
        <v>171</v>
      </c>
      <c r="D1263" s="215" t="s">
        <v>3775</v>
      </c>
      <c r="E1263" s="212" t="s">
        <v>860</v>
      </c>
      <c r="F1263" s="212" t="s">
        <v>171</v>
      </c>
      <c r="G1263" s="215" t="s">
        <v>3057</v>
      </c>
      <c r="H1263" s="213">
        <f>IF(OR(AND('A6'!Y18="",'A6'!Z18=""),AND('A6'!Y39="",'A6'!Z39=""),AND('A6'!Z18="X",'A6'!Z39="X"),OR('A6'!Z18="M",'A6'!Z39="M")),"",SUM('A6'!Y18,'A6'!Y39))</f>
        <v>0</v>
      </c>
      <c r="I1263" s="213" t="str">
        <f>IF(AND(AND('A6'!Z18="X",'A6'!Z39="X"),SUM('A6'!Y18,'A6'!Y39)=0,ISNUMBER('A6'!Y60)),"",IF(OR('A6'!Z18="M",'A6'!Z39="M"),"M",IF(AND('A6'!Z18='A6'!Z39,OR('A6'!Z18="X",'A6'!Z18="W",'A6'!Z18="Z")),UPPER('A6'!Z18),"")))</f>
        <v/>
      </c>
      <c r="J1263" s="214" t="s">
        <v>860</v>
      </c>
      <c r="K1263" s="213">
        <f>IF(AND(ISBLANK('A6'!Y60),$L$1263&lt;&gt;"Z"),"",'A6'!Y60)</f>
        <v>0</v>
      </c>
      <c r="L1263" s="213" t="str">
        <f>IF(ISBLANK('A6'!Z60),"",'A6'!Z60)</f>
        <v/>
      </c>
      <c r="M1263" s="133" t="str">
        <f t="shared" si="27"/>
        <v>OK</v>
      </c>
      <c r="N1263" s="134"/>
    </row>
    <row r="1264" spans="1:14" x14ac:dyDescent="0.25">
      <c r="A1264" s="210" t="s">
        <v>796</v>
      </c>
      <c r="B1264" s="211" t="s">
        <v>3776</v>
      </c>
      <c r="C1264" s="212" t="s">
        <v>171</v>
      </c>
      <c r="D1264" s="215" t="s">
        <v>3777</v>
      </c>
      <c r="E1264" s="212" t="s">
        <v>860</v>
      </c>
      <c r="F1264" s="212" t="s">
        <v>171</v>
      </c>
      <c r="G1264" s="215" t="s">
        <v>3060</v>
      </c>
      <c r="H1264" s="213">
        <f>IF(OR(AND('A6'!Y19="",'A6'!Z19=""),AND('A6'!Y40="",'A6'!Z40=""),AND('A6'!Z19="X",'A6'!Z40="X"),OR('A6'!Z19="M",'A6'!Z40="M")),"",SUM('A6'!Y19,'A6'!Y40))</f>
        <v>0</v>
      </c>
      <c r="I1264" s="213" t="str">
        <f>IF(AND(AND('A6'!Z19="X",'A6'!Z40="X"),SUM('A6'!Y19,'A6'!Y40)=0,ISNUMBER('A6'!Y61)),"",IF(OR('A6'!Z19="M",'A6'!Z40="M"),"M",IF(AND('A6'!Z19='A6'!Z40,OR('A6'!Z19="X",'A6'!Z19="W",'A6'!Z19="Z")),UPPER('A6'!Z19),"")))</f>
        <v/>
      </c>
      <c r="J1264" s="214" t="s">
        <v>860</v>
      </c>
      <c r="K1264" s="213">
        <f>IF(AND(ISBLANK('A6'!Y61),$L$1264&lt;&gt;"Z"),"",'A6'!Y61)</f>
        <v>0</v>
      </c>
      <c r="L1264" s="213" t="str">
        <f>IF(ISBLANK('A6'!Z61),"",'A6'!Z61)</f>
        <v/>
      </c>
      <c r="M1264" s="133" t="str">
        <f t="shared" si="27"/>
        <v>OK</v>
      </c>
      <c r="N1264" s="134"/>
    </row>
    <row r="1265" spans="1:14" x14ac:dyDescent="0.25">
      <c r="A1265" s="210" t="s">
        <v>796</v>
      </c>
      <c r="B1265" s="211" t="s">
        <v>3778</v>
      </c>
      <c r="C1265" s="212" t="s">
        <v>171</v>
      </c>
      <c r="D1265" s="215" t="s">
        <v>3779</v>
      </c>
      <c r="E1265" s="212" t="s">
        <v>860</v>
      </c>
      <c r="F1265" s="212" t="s">
        <v>171</v>
      </c>
      <c r="G1265" s="215" t="s">
        <v>3063</v>
      </c>
      <c r="H1265" s="213">
        <f>IF(OR(AND('A6'!Y20="",'A6'!Z20=""),AND('A6'!Y41="",'A6'!Z41=""),AND('A6'!Z20="X",'A6'!Z41="X"),OR('A6'!Z20="M",'A6'!Z41="M")),"",SUM('A6'!Y20,'A6'!Y41))</f>
        <v>0</v>
      </c>
      <c r="I1265" s="213" t="str">
        <f>IF(AND(AND('A6'!Z20="X",'A6'!Z41="X"),SUM('A6'!Y20,'A6'!Y41)=0,ISNUMBER('A6'!Y62)),"",IF(OR('A6'!Z20="M",'A6'!Z41="M"),"M",IF(AND('A6'!Z20='A6'!Z41,OR('A6'!Z20="X",'A6'!Z20="W",'A6'!Z20="Z")),UPPER('A6'!Z20),"")))</f>
        <v/>
      </c>
      <c r="J1265" s="214" t="s">
        <v>860</v>
      </c>
      <c r="K1265" s="213">
        <f>IF(AND(ISBLANK('A6'!Y62),$L$1265&lt;&gt;"Z"),"",'A6'!Y62)</f>
        <v>0</v>
      </c>
      <c r="L1265" s="213" t="str">
        <f>IF(ISBLANK('A6'!Z62),"",'A6'!Z62)</f>
        <v/>
      </c>
      <c r="M1265" s="133" t="str">
        <f t="shared" si="27"/>
        <v>OK</v>
      </c>
      <c r="N1265" s="134"/>
    </row>
    <row r="1266" spans="1:14" x14ac:dyDescent="0.25">
      <c r="A1266" s="210" t="s">
        <v>796</v>
      </c>
      <c r="B1266" s="211" t="s">
        <v>3780</v>
      </c>
      <c r="C1266" s="212" t="s">
        <v>171</v>
      </c>
      <c r="D1266" s="215" t="s">
        <v>3781</v>
      </c>
      <c r="E1266" s="212" t="s">
        <v>860</v>
      </c>
      <c r="F1266" s="212" t="s">
        <v>171</v>
      </c>
      <c r="G1266" s="215" t="s">
        <v>3066</v>
      </c>
      <c r="H1266" s="213">
        <f>IF(OR(AND('A6'!Y21="",'A6'!Z21=""),AND('A6'!Y42="",'A6'!Z42=""),AND('A6'!Z21="X",'A6'!Z42="X"),OR('A6'!Z21="M",'A6'!Z42="M")),"",SUM('A6'!Y21,'A6'!Y42))</f>
        <v>0</v>
      </c>
      <c r="I1266" s="213" t="str">
        <f>IF(AND(AND('A6'!Z21="X",'A6'!Z42="X"),SUM('A6'!Y21,'A6'!Y42)=0,ISNUMBER('A6'!Y63)),"",IF(OR('A6'!Z21="M",'A6'!Z42="M"),"M",IF(AND('A6'!Z21='A6'!Z42,OR('A6'!Z21="X",'A6'!Z21="W",'A6'!Z21="Z")),UPPER('A6'!Z21),"")))</f>
        <v/>
      </c>
      <c r="J1266" s="214" t="s">
        <v>860</v>
      </c>
      <c r="K1266" s="213">
        <f>IF(AND(ISBLANK('A6'!Y63),$L$1266&lt;&gt;"Z"),"",'A6'!Y63)</f>
        <v>0</v>
      </c>
      <c r="L1266" s="213" t="str">
        <f>IF(ISBLANK('A6'!Z63),"",'A6'!Z63)</f>
        <v/>
      </c>
      <c r="M1266" s="133" t="str">
        <f t="shared" si="27"/>
        <v>OK</v>
      </c>
      <c r="N1266" s="134"/>
    </row>
    <row r="1267" spans="1:14" x14ac:dyDescent="0.25">
      <c r="A1267" s="210" t="s">
        <v>796</v>
      </c>
      <c r="B1267" s="211" t="s">
        <v>3782</v>
      </c>
      <c r="C1267" s="212" t="s">
        <v>171</v>
      </c>
      <c r="D1267" s="215" t="s">
        <v>3783</v>
      </c>
      <c r="E1267" s="212" t="s">
        <v>860</v>
      </c>
      <c r="F1267" s="212" t="s">
        <v>171</v>
      </c>
      <c r="G1267" s="215" t="s">
        <v>3069</v>
      </c>
      <c r="H1267" s="213">
        <f>IF(OR(AND('A6'!Y22="",'A6'!Z22=""),AND('A6'!Y43="",'A6'!Z43=""),AND('A6'!Z22="X",'A6'!Z43="X"),OR('A6'!Z22="M",'A6'!Z43="M")),"",SUM('A6'!Y22,'A6'!Y43))</f>
        <v>0</v>
      </c>
      <c r="I1267" s="213" t="str">
        <f>IF(AND(AND('A6'!Z22="X",'A6'!Z43="X"),SUM('A6'!Y22,'A6'!Y43)=0,ISNUMBER('A6'!Y64)),"",IF(OR('A6'!Z22="M",'A6'!Z43="M"),"M",IF(AND('A6'!Z22='A6'!Z43,OR('A6'!Z22="X",'A6'!Z22="W",'A6'!Z22="Z")),UPPER('A6'!Z22),"")))</f>
        <v/>
      </c>
      <c r="J1267" s="214" t="s">
        <v>860</v>
      </c>
      <c r="K1267" s="213">
        <f>IF(AND(ISBLANK('A6'!Y64),$L$1267&lt;&gt;"Z"),"",'A6'!Y64)</f>
        <v>0</v>
      </c>
      <c r="L1267" s="213" t="str">
        <f>IF(ISBLANK('A6'!Z64),"",'A6'!Z64)</f>
        <v/>
      </c>
      <c r="M1267" s="133" t="str">
        <f t="shared" si="27"/>
        <v>OK</v>
      </c>
      <c r="N1267" s="134"/>
    </row>
    <row r="1268" spans="1:14" x14ac:dyDescent="0.25">
      <c r="A1268" s="210" t="s">
        <v>796</v>
      </c>
      <c r="B1268" s="211" t="s">
        <v>3784</v>
      </c>
      <c r="C1268" s="212" t="s">
        <v>171</v>
      </c>
      <c r="D1268" s="215" t="s">
        <v>3785</v>
      </c>
      <c r="E1268" s="212" t="s">
        <v>860</v>
      </c>
      <c r="F1268" s="212" t="s">
        <v>171</v>
      </c>
      <c r="G1268" s="215" t="s">
        <v>960</v>
      </c>
      <c r="H1268" s="213">
        <f>IF(OR(AND('A6'!Y23="",'A6'!Z23=""),AND('A6'!Y44="",'A6'!Z44=""),AND('A6'!Z23="X",'A6'!Z44="X"),OR('A6'!Z23="M",'A6'!Z44="M")),"",SUM('A6'!Y23,'A6'!Y44))</f>
        <v>0</v>
      </c>
      <c r="I1268" s="213" t="str">
        <f>IF(AND(AND('A6'!Z23="X",'A6'!Z44="X"),SUM('A6'!Y23,'A6'!Y44)=0,ISNUMBER('A6'!Y65)),"",IF(OR('A6'!Z23="M",'A6'!Z44="M"),"M",IF(AND('A6'!Z23='A6'!Z44,OR('A6'!Z23="X",'A6'!Z23="W",'A6'!Z23="Z")),UPPER('A6'!Z23),"")))</f>
        <v/>
      </c>
      <c r="J1268" s="214" t="s">
        <v>860</v>
      </c>
      <c r="K1268" s="213">
        <f>IF(AND(ISBLANK('A6'!Y65),$L$1268&lt;&gt;"Z"),"",'A6'!Y65)</f>
        <v>0</v>
      </c>
      <c r="L1268" s="213" t="str">
        <f>IF(ISBLANK('A6'!Z65),"",'A6'!Z65)</f>
        <v/>
      </c>
      <c r="M1268" s="133" t="str">
        <f t="shared" si="27"/>
        <v>OK</v>
      </c>
      <c r="N1268" s="134"/>
    </row>
    <row r="1269" spans="1:14" x14ac:dyDescent="0.25">
      <c r="A1269" s="210" t="s">
        <v>796</v>
      </c>
      <c r="B1269" s="211" t="s">
        <v>3786</v>
      </c>
      <c r="C1269" s="212" t="s">
        <v>171</v>
      </c>
      <c r="D1269" s="215" t="s">
        <v>3787</v>
      </c>
      <c r="E1269" s="212" t="s">
        <v>860</v>
      </c>
      <c r="F1269" s="212" t="s">
        <v>171</v>
      </c>
      <c r="G1269" s="215" t="s">
        <v>959</v>
      </c>
      <c r="H1269" s="213">
        <f>IF(OR(AND('A6'!Y24="",'A6'!Z24=""),AND('A6'!Y45="",'A6'!Z45=""),AND('A6'!Z24="X",'A6'!Z45="X"),OR('A6'!Z24="M",'A6'!Z45="M")),"",SUM('A6'!Y24,'A6'!Y45))</f>
        <v>0</v>
      </c>
      <c r="I1269" s="213" t="str">
        <f>IF(AND(AND('A6'!Z24="X",'A6'!Z45="X"),SUM('A6'!Y24,'A6'!Y45)=0,ISNUMBER('A6'!Y66)),"",IF(OR('A6'!Z24="M",'A6'!Z45="M"),"M",IF(AND('A6'!Z24='A6'!Z45,OR('A6'!Z24="X",'A6'!Z24="W",'A6'!Z24="Z")),UPPER('A6'!Z24),"")))</f>
        <v/>
      </c>
      <c r="J1269" s="214" t="s">
        <v>860</v>
      </c>
      <c r="K1269" s="213">
        <f>IF(AND(ISBLANK('A6'!Y66),$L$1269&lt;&gt;"Z"),"",'A6'!Y66)</f>
        <v>0</v>
      </c>
      <c r="L1269" s="213" t="str">
        <f>IF(ISBLANK('A6'!Z66),"",'A6'!Z66)</f>
        <v/>
      </c>
      <c r="M1269" s="133" t="str">
        <f t="shared" si="27"/>
        <v>OK</v>
      </c>
      <c r="N1269" s="134"/>
    </row>
    <row r="1270" spans="1:14" x14ac:dyDescent="0.25">
      <c r="A1270" s="210" t="s">
        <v>796</v>
      </c>
      <c r="B1270" s="211" t="s">
        <v>3788</v>
      </c>
      <c r="C1270" s="212" t="s">
        <v>171</v>
      </c>
      <c r="D1270" s="215" t="s">
        <v>3789</v>
      </c>
      <c r="E1270" s="212" t="s">
        <v>860</v>
      </c>
      <c r="F1270" s="212" t="s">
        <v>171</v>
      </c>
      <c r="G1270" s="215" t="s">
        <v>3076</v>
      </c>
      <c r="H1270" s="213">
        <f>IF(OR(AND('A6'!Y25="",'A6'!Z25=""),AND('A6'!Y46="",'A6'!Z46=""),AND('A6'!Z25="X",'A6'!Z46="X"),OR('A6'!Z25="M",'A6'!Z46="M")),"",SUM('A6'!Y25,'A6'!Y46))</f>
        <v>0</v>
      </c>
      <c r="I1270" s="213" t="str">
        <f>IF(AND(AND('A6'!Z25="X",'A6'!Z46="X"),SUM('A6'!Y25,'A6'!Y46)=0,ISNUMBER('A6'!Y67)),"",IF(OR('A6'!Z25="M",'A6'!Z46="M"),"M",IF(AND('A6'!Z25='A6'!Z46,OR('A6'!Z25="X",'A6'!Z25="W",'A6'!Z25="Z")),UPPER('A6'!Z25),"")))</f>
        <v/>
      </c>
      <c r="J1270" s="214" t="s">
        <v>860</v>
      </c>
      <c r="K1270" s="213">
        <f>IF(AND(ISBLANK('A6'!Y67),$L$1270&lt;&gt;"Z"),"",'A6'!Y67)</f>
        <v>0</v>
      </c>
      <c r="L1270" s="213" t="str">
        <f>IF(ISBLANK('A6'!Z67),"",'A6'!Z67)</f>
        <v/>
      </c>
      <c r="M1270" s="133" t="str">
        <f t="shared" si="27"/>
        <v>OK</v>
      </c>
      <c r="N1270" s="134"/>
    </row>
    <row r="1271" spans="1:14" x14ac:dyDescent="0.25">
      <c r="A1271" s="210" t="s">
        <v>796</v>
      </c>
      <c r="B1271" s="211" t="s">
        <v>3790</v>
      </c>
      <c r="C1271" s="212" t="s">
        <v>171</v>
      </c>
      <c r="D1271" s="215" t="s">
        <v>3791</v>
      </c>
      <c r="E1271" s="212" t="s">
        <v>860</v>
      </c>
      <c r="F1271" s="212" t="s">
        <v>171</v>
      </c>
      <c r="G1271" s="215" t="s">
        <v>3079</v>
      </c>
      <c r="H1271" s="213">
        <f>IF(OR(AND('A6'!Y26="",'A6'!Z26=""),AND('A6'!Y47="",'A6'!Z47=""),AND('A6'!Z26="X",'A6'!Z47="X"),OR('A6'!Z26="M",'A6'!Z47="M")),"",SUM('A6'!Y26,'A6'!Y47))</f>
        <v>0</v>
      </c>
      <c r="I1271" s="213" t="str">
        <f>IF(AND(AND('A6'!Z26="X",'A6'!Z47="X"),SUM('A6'!Y26,'A6'!Y47)=0,ISNUMBER('A6'!Y68)),"",IF(OR('A6'!Z26="M",'A6'!Z47="M"),"M",IF(AND('A6'!Z26='A6'!Z47,OR('A6'!Z26="X",'A6'!Z26="W",'A6'!Z26="Z")),UPPER('A6'!Z26),"")))</f>
        <v/>
      </c>
      <c r="J1271" s="214" t="s">
        <v>860</v>
      </c>
      <c r="K1271" s="213">
        <f>IF(AND(ISBLANK('A6'!Y68),$L$1271&lt;&gt;"Z"),"",'A6'!Y68)</f>
        <v>0</v>
      </c>
      <c r="L1271" s="213" t="str">
        <f>IF(ISBLANK('A6'!Z68),"",'A6'!Z68)</f>
        <v/>
      </c>
      <c r="M1271" s="133" t="str">
        <f t="shared" si="27"/>
        <v>OK</v>
      </c>
      <c r="N1271" s="134"/>
    </row>
    <row r="1272" spans="1:14" x14ac:dyDescent="0.25">
      <c r="A1272" s="210" t="s">
        <v>796</v>
      </c>
      <c r="B1272" s="211" t="s">
        <v>3792</v>
      </c>
      <c r="C1272" s="212" t="s">
        <v>171</v>
      </c>
      <c r="D1272" s="215" t="s">
        <v>3793</v>
      </c>
      <c r="E1272" s="212" t="s">
        <v>860</v>
      </c>
      <c r="F1272" s="212" t="s">
        <v>171</v>
      </c>
      <c r="G1272" s="215" t="s">
        <v>3082</v>
      </c>
      <c r="H1272" s="213">
        <f>IF(OR(AND('A6'!Y27="",'A6'!Z27=""),AND('A6'!Y48="",'A6'!Z48=""),AND('A6'!Z27="X",'A6'!Z48="X"),OR('A6'!Z27="M",'A6'!Z48="M")),"",SUM('A6'!Y27,'A6'!Y48))</f>
        <v>0</v>
      </c>
      <c r="I1272" s="213" t="str">
        <f>IF(AND(AND('A6'!Z27="X",'A6'!Z48="X"),SUM('A6'!Y27,'A6'!Y48)=0,ISNUMBER('A6'!Y69)),"",IF(OR('A6'!Z27="M",'A6'!Z48="M"),"M",IF(AND('A6'!Z27='A6'!Z48,OR('A6'!Z27="X",'A6'!Z27="W",'A6'!Z27="Z")),UPPER('A6'!Z27),"")))</f>
        <v/>
      </c>
      <c r="J1272" s="214" t="s">
        <v>860</v>
      </c>
      <c r="K1272" s="213">
        <f>IF(AND(ISBLANK('A6'!Y69),$L$1272&lt;&gt;"Z"),"",'A6'!Y69)</f>
        <v>0</v>
      </c>
      <c r="L1272" s="213" t="str">
        <f>IF(ISBLANK('A6'!Z69),"",'A6'!Z69)</f>
        <v/>
      </c>
      <c r="M1272" s="133" t="str">
        <f t="shared" si="27"/>
        <v>OK</v>
      </c>
      <c r="N1272" s="134"/>
    </row>
    <row r="1273" spans="1:14" x14ac:dyDescent="0.25">
      <c r="A1273" s="210" t="s">
        <v>796</v>
      </c>
      <c r="B1273" s="211" t="s">
        <v>3794</v>
      </c>
      <c r="C1273" s="212" t="s">
        <v>171</v>
      </c>
      <c r="D1273" s="215" t="s">
        <v>3795</v>
      </c>
      <c r="E1273" s="212" t="s">
        <v>860</v>
      </c>
      <c r="F1273" s="212" t="s">
        <v>171</v>
      </c>
      <c r="G1273" s="215" t="s">
        <v>822</v>
      </c>
      <c r="H1273" s="213">
        <f>IF(OR(AND('A6'!Y28="",'A6'!Z28=""),AND('A6'!Y49="",'A6'!Z49=""),AND('A6'!Z28="X",'A6'!Z49="X"),OR('A6'!Z28="M",'A6'!Z49="M")),"",SUM('A6'!Y28,'A6'!Y49))</f>
        <v>0</v>
      </c>
      <c r="I1273" s="213" t="str">
        <f>IF(AND(AND('A6'!Z28="X",'A6'!Z49="X"),SUM('A6'!Y28,'A6'!Y49)=0,ISNUMBER('A6'!Y70)),"",IF(OR('A6'!Z28="M",'A6'!Z49="M"),"M",IF(AND('A6'!Z28='A6'!Z49,OR('A6'!Z28="X",'A6'!Z28="W",'A6'!Z28="Z")),UPPER('A6'!Z28),"")))</f>
        <v/>
      </c>
      <c r="J1273" s="214" t="s">
        <v>860</v>
      </c>
      <c r="K1273" s="213">
        <f>IF(AND(ISBLANK('A6'!Y70),$L$1273&lt;&gt;"Z"),"",'A6'!Y70)</f>
        <v>0</v>
      </c>
      <c r="L1273" s="213" t="str">
        <f>IF(ISBLANK('A6'!Z70),"",'A6'!Z70)</f>
        <v/>
      </c>
      <c r="M1273" s="133" t="str">
        <f t="shared" si="27"/>
        <v>OK</v>
      </c>
      <c r="N1273" s="134"/>
    </row>
    <row r="1274" spans="1:14" x14ac:dyDescent="0.25">
      <c r="A1274" s="210" t="s">
        <v>796</v>
      </c>
      <c r="B1274" s="211" t="s">
        <v>3796</v>
      </c>
      <c r="C1274" s="212" t="s">
        <v>171</v>
      </c>
      <c r="D1274" s="215" t="s">
        <v>3797</v>
      </c>
      <c r="E1274" s="212" t="s">
        <v>860</v>
      </c>
      <c r="F1274" s="212" t="s">
        <v>171</v>
      </c>
      <c r="G1274" s="215" t="s">
        <v>3087</v>
      </c>
      <c r="H1274" s="213">
        <f>IF(OR(AND('A6'!Y29="",'A6'!Z29=""),AND('A6'!Y50="",'A6'!Z50=""),AND('A6'!Z29="X",'A6'!Z50="X"),OR('A6'!Z29="M",'A6'!Z50="M")),"",SUM('A6'!Y29,'A6'!Y50))</f>
        <v>0</v>
      </c>
      <c r="I1274" s="213" t="str">
        <f>IF(AND(AND('A6'!Z29="X",'A6'!Z50="X"),SUM('A6'!Y29,'A6'!Y50)=0,ISNUMBER('A6'!Y71)),"",IF(OR('A6'!Z29="M",'A6'!Z50="M"),"M",IF(AND('A6'!Z29='A6'!Z50,OR('A6'!Z29="X",'A6'!Z29="W",'A6'!Z29="Z")),UPPER('A6'!Z29),"")))</f>
        <v/>
      </c>
      <c r="J1274" s="214" t="s">
        <v>860</v>
      </c>
      <c r="K1274" s="213">
        <f>IF(AND(ISBLANK('A6'!Y71),$L$1274&lt;&gt;"Z"),"",'A6'!Y71)</f>
        <v>0</v>
      </c>
      <c r="L1274" s="213" t="str">
        <f>IF(ISBLANK('A6'!Z71),"",'A6'!Z71)</f>
        <v/>
      </c>
      <c r="M1274" s="133" t="str">
        <f t="shared" si="27"/>
        <v>OK</v>
      </c>
      <c r="N1274" s="134"/>
    </row>
    <row r="1275" spans="1:14" x14ac:dyDescent="0.25">
      <c r="A1275" s="210" t="s">
        <v>796</v>
      </c>
      <c r="B1275" s="211" t="s">
        <v>3798</v>
      </c>
      <c r="C1275" s="212" t="s">
        <v>171</v>
      </c>
      <c r="D1275" s="215" t="s">
        <v>3799</v>
      </c>
      <c r="E1275" s="212" t="s">
        <v>860</v>
      </c>
      <c r="F1275" s="212" t="s">
        <v>171</v>
      </c>
      <c r="G1275" s="215" t="s">
        <v>1738</v>
      </c>
      <c r="H1275" s="213">
        <f>IF(OR(AND('A6'!Y30="",'A6'!Z30=""),AND('A6'!Y51="",'A6'!Z51=""),AND('A6'!Z30="X",'A6'!Z51="X"),OR('A6'!Z30="M",'A6'!Z51="M")),"",SUM('A6'!Y30,'A6'!Y51))</f>
        <v>0</v>
      </c>
      <c r="I1275" s="213" t="str">
        <f>IF(AND(AND('A6'!Z30="X",'A6'!Z51="X"),SUM('A6'!Y30,'A6'!Y51)=0,ISNUMBER('A6'!Y72)),"",IF(OR('A6'!Z30="M",'A6'!Z51="M"),"M",IF(AND('A6'!Z30='A6'!Z51,OR('A6'!Z30="X",'A6'!Z30="W",'A6'!Z30="Z")),UPPER('A6'!Z30),"")))</f>
        <v/>
      </c>
      <c r="J1275" s="214" t="s">
        <v>860</v>
      </c>
      <c r="K1275" s="213">
        <f>IF(AND(ISBLANK('A6'!Y72),$L$1275&lt;&gt;"Z"),"",'A6'!Y72)</f>
        <v>0</v>
      </c>
      <c r="L1275" s="213" t="str">
        <f>IF(ISBLANK('A6'!Z72),"",'A6'!Z72)</f>
        <v/>
      </c>
      <c r="M1275" s="133" t="str">
        <f t="shared" si="27"/>
        <v>OK</v>
      </c>
      <c r="N1275" s="134"/>
    </row>
    <row r="1276" spans="1:14" x14ac:dyDescent="0.25">
      <c r="A1276" s="210" t="s">
        <v>796</v>
      </c>
      <c r="B1276" s="211" t="s">
        <v>3800</v>
      </c>
      <c r="C1276" s="212" t="s">
        <v>171</v>
      </c>
      <c r="D1276" s="215" t="s">
        <v>3801</v>
      </c>
      <c r="E1276" s="212" t="s">
        <v>860</v>
      </c>
      <c r="F1276" s="212" t="s">
        <v>171</v>
      </c>
      <c r="G1276" s="215" t="s">
        <v>1741</v>
      </c>
      <c r="H1276" s="213">
        <f>IF(OR(AND('A6'!Y31="",'A6'!Z31=""),AND('A6'!Y52="",'A6'!Z52=""),AND('A6'!Z31="X",'A6'!Z52="X"),OR('A6'!Z31="M",'A6'!Z52="M")),"",SUM('A6'!Y31,'A6'!Y52))</f>
        <v>0</v>
      </c>
      <c r="I1276" s="213" t="str">
        <f>IF(AND(AND('A6'!Z31="X",'A6'!Z52="X"),SUM('A6'!Y31,'A6'!Y52)=0,ISNUMBER('A6'!Y73)),"",IF(OR('A6'!Z31="M",'A6'!Z52="M"),"M",IF(AND('A6'!Z31='A6'!Z52,OR('A6'!Z31="X",'A6'!Z31="W",'A6'!Z31="Z")),UPPER('A6'!Z31),"")))</f>
        <v/>
      </c>
      <c r="J1276" s="214" t="s">
        <v>860</v>
      </c>
      <c r="K1276" s="213">
        <f>IF(AND(ISBLANK('A6'!Y73),$L$1276&lt;&gt;"Z"),"",'A6'!Y73)</f>
        <v>0</v>
      </c>
      <c r="L1276" s="213" t="str">
        <f>IF(ISBLANK('A6'!Z73),"",'A6'!Z73)</f>
        <v/>
      </c>
      <c r="M1276" s="133" t="str">
        <f t="shared" si="27"/>
        <v>OK</v>
      </c>
      <c r="N1276" s="134"/>
    </row>
    <row r="1277" spans="1:14" x14ac:dyDescent="0.25">
      <c r="A1277" s="210" t="s">
        <v>796</v>
      </c>
      <c r="B1277" s="211" t="s">
        <v>3802</v>
      </c>
      <c r="C1277" s="212" t="s">
        <v>171</v>
      </c>
      <c r="D1277" s="215" t="s">
        <v>3803</v>
      </c>
      <c r="E1277" s="212" t="s">
        <v>860</v>
      </c>
      <c r="F1277" s="212" t="s">
        <v>171</v>
      </c>
      <c r="G1277" s="215" t="s">
        <v>929</v>
      </c>
      <c r="H1277" s="213">
        <f>IF(OR(AND('A6'!Y32="",'A6'!Z32=""),AND('A6'!Y53="",'A6'!Z53=""),AND('A6'!Z32="X",'A6'!Z53="X"),OR('A6'!Z32="M",'A6'!Z53="M")),"",SUM('A6'!Y32,'A6'!Y53))</f>
        <v>0</v>
      </c>
      <c r="I1277" s="213" t="str">
        <f>IF(AND(AND('A6'!Z32="X",'A6'!Z53="X"),SUM('A6'!Y32,'A6'!Y53)=0,ISNUMBER('A6'!Y74)),"",IF(OR('A6'!Z32="M",'A6'!Z53="M"),"M",IF(AND('A6'!Z32='A6'!Z53,OR('A6'!Z32="X",'A6'!Z32="W",'A6'!Z32="Z")),UPPER('A6'!Z32),"")))</f>
        <v/>
      </c>
      <c r="J1277" s="214" t="s">
        <v>860</v>
      </c>
      <c r="K1277" s="213">
        <f>IF(AND(ISBLANK('A6'!Y74),$L$1277&lt;&gt;"Z"),"",'A6'!Y74)</f>
        <v>0</v>
      </c>
      <c r="L1277" s="213" t="str">
        <f>IF(ISBLANK('A6'!Z74),"",'A6'!Z74)</f>
        <v/>
      </c>
      <c r="M1277" s="133" t="str">
        <f t="shared" si="27"/>
        <v>OK</v>
      </c>
      <c r="N1277" s="134"/>
    </row>
    <row r="1278" spans="1:14" x14ac:dyDescent="0.25">
      <c r="A1278" s="210" t="s">
        <v>796</v>
      </c>
      <c r="B1278" s="211" t="s">
        <v>3804</v>
      </c>
      <c r="C1278" s="212" t="s">
        <v>171</v>
      </c>
      <c r="D1278" s="215" t="s">
        <v>3805</v>
      </c>
      <c r="E1278" s="212" t="s">
        <v>860</v>
      </c>
      <c r="F1278" s="212" t="s">
        <v>171</v>
      </c>
      <c r="G1278" s="215" t="s">
        <v>1056</v>
      </c>
      <c r="H1278" s="213">
        <f>IF(OR(AND('A6'!Y33="",'A6'!Z33=""),AND('A6'!Y54="",'A6'!Z54=""),AND('A6'!Z33="X",'A6'!Z54="X"),OR('A6'!Z33="M",'A6'!Z54="M")),"",SUM('A6'!Y33,'A6'!Y54))</f>
        <v>0</v>
      </c>
      <c r="I1278" s="213" t="str">
        <f>IF(AND(AND('A6'!Z33="X",'A6'!Z54="X"),SUM('A6'!Y33,'A6'!Y54)=0,ISNUMBER('A6'!Y75)),"",IF(OR('A6'!Z33="M",'A6'!Z54="M"),"M",IF(AND('A6'!Z33='A6'!Z54,OR('A6'!Z33="X",'A6'!Z33="W",'A6'!Z33="Z")),UPPER('A6'!Z33),"")))</f>
        <v/>
      </c>
      <c r="J1278" s="214" t="s">
        <v>860</v>
      </c>
      <c r="K1278" s="213">
        <f>IF(AND(ISBLANK('A6'!Y75),$L$1278&lt;&gt;"Z"),"",'A6'!Y75)</f>
        <v>0</v>
      </c>
      <c r="L1278" s="213" t="str">
        <f>IF(ISBLANK('A6'!Z75),"",'A6'!Z75)</f>
        <v/>
      </c>
      <c r="M1278" s="133" t="str">
        <f t="shared" si="27"/>
        <v>OK</v>
      </c>
      <c r="N1278" s="134"/>
    </row>
    <row r="1279" spans="1:14" x14ac:dyDescent="0.25">
      <c r="A1279" s="210" t="s">
        <v>796</v>
      </c>
      <c r="B1279" s="211" t="s">
        <v>3806</v>
      </c>
      <c r="C1279" s="212" t="s">
        <v>171</v>
      </c>
      <c r="D1279" s="215" t="s">
        <v>3091</v>
      </c>
      <c r="E1279" s="212" t="s">
        <v>860</v>
      </c>
      <c r="F1279" s="212" t="s">
        <v>171</v>
      </c>
      <c r="G1279" s="215" t="s">
        <v>1013</v>
      </c>
      <c r="H1279" s="213">
        <f>IF(OR(SUMPRODUCT(--('A6'!AB14:'A6'!AB31=""),--('A6'!AC14:'A6'!AC31=""))&gt;0,COUNTIF('A6'!AC14:'A6'!AC31,"M")&gt;0,COUNTIF('A6'!AC14:'A6'!AC31,"X")=18),"",SUM('A6'!AB14:'A6'!AB31))</f>
        <v>0</v>
      </c>
      <c r="I1279" s="213" t="str">
        <f>IF(AND(COUNTIF('A6'!AC14:'A6'!AC31,"X")=18,SUM('A6'!AB14:'A6'!AB31)=0,ISNUMBER('A6'!AB32)),"",IF(COUNTIF('A6'!AC14:'A6'!AC31,"M")&gt;0,"M",IF(AND(COUNTIF('A6'!AC14:'A6'!AC31,'A6'!AC14)=18,OR('A6'!AC14="X",'A6'!AC14="W",'A6'!AC14="Z")),UPPER('A6'!AC14),"")))</f>
        <v/>
      </c>
      <c r="J1279" s="214" t="s">
        <v>860</v>
      </c>
      <c r="K1279" s="213">
        <f>IF(AND(ISBLANK('A6'!AB32),$L$1279&lt;&gt;"Z"),"",'A6'!AB32)</f>
        <v>0</v>
      </c>
      <c r="L1279" s="213" t="str">
        <f>IF(ISBLANK('A6'!AC32),"",'A6'!AC32)</f>
        <v/>
      </c>
      <c r="M1279" s="133" t="str">
        <f t="shared" si="27"/>
        <v>OK</v>
      </c>
      <c r="N1279" s="134"/>
    </row>
    <row r="1280" spans="1:14" x14ac:dyDescent="0.25">
      <c r="A1280" s="210" t="s">
        <v>796</v>
      </c>
      <c r="B1280" s="211" t="s">
        <v>3807</v>
      </c>
      <c r="C1280" s="212" t="s">
        <v>171</v>
      </c>
      <c r="D1280" s="215" t="s">
        <v>3808</v>
      </c>
      <c r="E1280" s="212" t="s">
        <v>860</v>
      </c>
      <c r="F1280" s="212" t="s">
        <v>171</v>
      </c>
      <c r="G1280" s="215" t="s">
        <v>1036</v>
      </c>
      <c r="H1280" s="213">
        <f>IF(OR(SUMPRODUCT(--('A6'!AB35:'A6'!AB52=""),--('A6'!AC35:'A6'!AC52=""))&gt;0,COUNTIF('A6'!AC35:'A6'!AC52,"M")&gt;0,COUNTIF('A6'!AC35:'A6'!AC52,"X")=18),"",SUM('A6'!AB35:'A6'!AB52))</f>
        <v>0</v>
      </c>
      <c r="I1280" s="213" t="str">
        <f>IF(AND(COUNTIF('A6'!AC35:'A6'!AC52,"X")=18,SUM('A6'!AB35:'A6'!AB52)=0,ISNUMBER('A6'!AB53)),"",IF(COUNTIF('A6'!AC35:'A6'!AC52,"M")&gt;0,"M",IF(AND(COUNTIF('A6'!AC35:'A6'!AC52,'A6'!AC35)=18,OR('A6'!AC35="X",'A6'!AC35="W",'A6'!AC35="Z")),UPPER('A6'!AC35),"")))</f>
        <v/>
      </c>
      <c r="J1280" s="214" t="s">
        <v>860</v>
      </c>
      <c r="K1280" s="213">
        <f>IF(AND(ISBLANK('A6'!AB53),$L$1280&lt;&gt;"Z"),"",'A6'!AB53)</f>
        <v>0</v>
      </c>
      <c r="L1280" s="213" t="str">
        <f>IF(ISBLANK('A6'!AC53),"",'A6'!AC53)</f>
        <v/>
      </c>
      <c r="M1280" s="133" t="str">
        <f t="shared" si="27"/>
        <v>OK</v>
      </c>
      <c r="N1280" s="134"/>
    </row>
    <row r="1281" spans="1:14" x14ac:dyDescent="0.25">
      <c r="A1281" s="210" t="s">
        <v>796</v>
      </c>
      <c r="B1281" s="211" t="s">
        <v>3809</v>
      </c>
      <c r="C1281" s="212" t="s">
        <v>171</v>
      </c>
      <c r="D1281" s="215" t="s">
        <v>3810</v>
      </c>
      <c r="E1281" s="212" t="s">
        <v>860</v>
      </c>
      <c r="F1281" s="212" t="s">
        <v>171</v>
      </c>
      <c r="G1281" s="215" t="s">
        <v>1912</v>
      </c>
      <c r="H1281" s="213">
        <f>IF(OR(AND('A6'!AB14="",'A6'!AC14=""),AND('A6'!AB35="",'A6'!AC35=""),AND('A6'!AC14="X",'A6'!AC35="X"),OR('A6'!AC14="M",'A6'!AC35="M")),"",SUM('A6'!AB14,'A6'!AB35))</f>
        <v>0</v>
      </c>
      <c r="I1281" s="213" t="str">
        <f>IF(AND(AND('A6'!AC14="X",'A6'!AC35="X"),SUM('A6'!AB14,'A6'!AB35)=0,ISNUMBER('A6'!AB56)),"",IF(OR('A6'!AC14="M",'A6'!AC35="M"),"M",IF(AND('A6'!AC14='A6'!AC35,OR('A6'!AC14="X",'A6'!AC14="W",'A6'!AC14="Z")),UPPER('A6'!AC14),"")))</f>
        <v/>
      </c>
      <c r="J1281" s="214" t="s">
        <v>860</v>
      </c>
      <c r="K1281" s="213">
        <f>IF(AND(ISBLANK('A6'!AB56),$L$1281&lt;&gt;"Z"),"",'A6'!AB56)</f>
        <v>0</v>
      </c>
      <c r="L1281" s="213" t="str">
        <f>IF(ISBLANK('A6'!AC56),"",'A6'!AC56)</f>
        <v/>
      </c>
      <c r="M1281" s="133" t="str">
        <f t="shared" si="27"/>
        <v>OK</v>
      </c>
      <c r="N1281" s="134"/>
    </row>
    <row r="1282" spans="1:14" x14ac:dyDescent="0.25">
      <c r="A1282" s="210" t="s">
        <v>796</v>
      </c>
      <c r="B1282" s="211" t="s">
        <v>3811</v>
      </c>
      <c r="C1282" s="212" t="s">
        <v>171</v>
      </c>
      <c r="D1282" s="215" t="s">
        <v>3812</v>
      </c>
      <c r="E1282" s="212" t="s">
        <v>860</v>
      </c>
      <c r="F1282" s="212" t="s">
        <v>171</v>
      </c>
      <c r="G1282" s="215" t="s">
        <v>1915</v>
      </c>
      <c r="H1282" s="213">
        <f>IF(OR(AND('A6'!AB15="",'A6'!AC15=""),AND('A6'!AB36="",'A6'!AC36=""),AND('A6'!AC15="X",'A6'!AC36="X"),OR('A6'!AC15="M",'A6'!AC36="M")),"",SUM('A6'!AB15,'A6'!AB36))</f>
        <v>0</v>
      </c>
      <c r="I1282" s="213" t="str">
        <f>IF(AND(AND('A6'!AC15="X",'A6'!AC36="X"),SUM('A6'!AB15,'A6'!AB36)=0,ISNUMBER('A6'!AB57)),"",IF(OR('A6'!AC15="M",'A6'!AC36="M"),"M",IF(AND('A6'!AC15='A6'!AC36,OR('A6'!AC15="X",'A6'!AC15="W",'A6'!AC15="Z")),UPPER('A6'!AC15),"")))</f>
        <v/>
      </c>
      <c r="J1282" s="214" t="s">
        <v>860</v>
      </c>
      <c r="K1282" s="213">
        <f>IF(AND(ISBLANK('A6'!AB57),$L$1282&lt;&gt;"Z"),"",'A6'!AB57)</f>
        <v>0</v>
      </c>
      <c r="L1282" s="213" t="str">
        <f>IF(ISBLANK('A6'!AC57),"",'A6'!AC57)</f>
        <v/>
      </c>
      <c r="M1282" s="133" t="str">
        <f t="shared" si="27"/>
        <v>OK</v>
      </c>
      <c r="N1282" s="134"/>
    </row>
    <row r="1283" spans="1:14" x14ac:dyDescent="0.25">
      <c r="A1283" s="210" t="s">
        <v>796</v>
      </c>
      <c r="B1283" s="211" t="s">
        <v>3813</v>
      </c>
      <c r="C1283" s="212" t="s">
        <v>171</v>
      </c>
      <c r="D1283" s="215" t="s">
        <v>3814</v>
      </c>
      <c r="E1283" s="212" t="s">
        <v>860</v>
      </c>
      <c r="F1283" s="212" t="s">
        <v>171</v>
      </c>
      <c r="G1283" s="215" t="s">
        <v>1918</v>
      </c>
      <c r="H1283" s="213">
        <f>IF(OR(AND('A6'!AB16="",'A6'!AC16=""),AND('A6'!AB37="",'A6'!AC37=""),AND('A6'!AC16="X",'A6'!AC37="X"),OR('A6'!AC16="M",'A6'!AC37="M")),"",SUM('A6'!AB16,'A6'!AB37))</f>
        <v>0</v>
      </c>
      <c r="I1283" s="213" t="str">
        <f>IF(AND(AND('A6'!AC16="X",'A6'!AC37="X"),SUM('A6'!AB16,'A6'!AB37)=0,ISNUMBER('A6'!AB58)),"",IF(OR('A6'!AC16="M",'A6'!AC37="M"),"M",IF(AND('A6'!AC16='A6'!AC37,OR('A6'!AC16="X",'A6'!AC16="W",'A6'!AC16="Z")),UPPER('A6'!AC16),"")))</f>
        <v/>
      </c>
      <c r="J1283" s="214" t="s">
        <v>860</v>
      </c>
      <c r="K1283" s="213">
        <f>IF(AND(ISBLANK('A6'!AB58),$L$1283&lt;&gt;"Z"),"",'A6'!AB58)</f>
        <v>0</v>
      </c>
      <c r="L1283" s="213" t="str">
        <f>IF(ISBLANK('A6'!AC58),"",'A6'!AC58)</f>
        <v/>
      </c>
      <c r="M1283" s="133" t="str">
        <f t="shared" si="27"/>
        <v>OK</v>
      </c>
      <c r="N1283" s="134"/>
    </row>
    <row r="1284" spans="1:14" x14ac:dyDescent="0.25">
      <c r="A1284" s="210" t="s">
        <v>796</v>
      </c>
      <c r="B1284" s="211" t="s">
        <v>3815</v>
      </c>
      <c r="C1284" s="212" t="s">
        <v>171</v>
      </c>
      <c r="D1284" s="215" t="s">
        <v>3816</v>
      </c>
      <c r="E1284" s="212" t="s">
        <v>860</v>
      </c>
      <c r="F1284" s="212" t="s">
        <v>171</v>
      </c>
      <c r="G1284" s="215" t="s">
        <v>1921</v>
      </c>
      <c r="H1284" s="213">
        <f>IF(OR(AND('A6'!AB17="",'A6'!AC17=""),AND('A6'!AB38="",'A6'!AC38=""),AND('A6'!AC17="X",'A6'!AC38="X"),OR('A6'!AC17="M",'A6'!AC38="M")),"",SUM('A6'!AB17,'A6'!AB38))</f>
        <v>0</v>
      </c>
      <c r="I1284" s="213" t="str">
        <f>IF(AND(AND('A6'!AC17="X",'A6'!AC38="X"),SUM('A6'!AB17,'A6'!AB38)=0,ISNUMBER('A6'!AB59)),"",IF(OR('A6'!AC17="M",'A6'!AC38="M"),"M",IF(AND('A6'!AC17='A6'!AC38,OR('A6'!AC17="X",'A6'!AC17="W",'A6'!AC17="Z")),UPPER('A6'!AC17),"")))</f>
        <v/>
      </c>
      <c r="J1284" s="214" t="s">
        <v>860</v>
      </c>
      <c r="K1284" s="213">
        <f>IF(AND(ISBLANK('A6'!AB59),$L$1284&lt;&gt;"Z"),"",'A6'!AB59)</f>
        <v>0</v>
      </c>
      <c r="L1284" s="213" t="str">
        <f>IF(ISBLANK('A6'!AC59),"",'A6'!AC59)</f>
        <v/>
      </c>
      <c r="M1284" s="133" t="str">
        <f t="shared" si="27"/>
        <v>OK</v>
      </c>
      <c r="N1284" s="134"/>
    </row>
    <row r="1285" spans="1:14" x14ac:dyDescent="0.25">
      <c r="A1285" s="210" t="s">
        <v>796</v>
      </c>
      <c r="B1285" s="211" t="s">
        <v>3817</v>
      </c>
      <c r="C1285" s="212" t="s">
        <v>171</v>
      </c>
      <c r="D1285" s="215" t="s">
        <v>3818</v>
      </c>
      <c r="E1285" s="212" t="s">
        <v>860</v>
      </c>
      <c r="F1285" s="212" t="s">
        <v>171</v>
      </c>
      <c r="G1285" s="215" t="s">
        <v>1924</v>
      </c>
      <c r="H1285" s="213">
        <f>IF(OR(AND('A6'!AB18="",'A6'!AC18=""),AND('A6'!AB39="",'A6'!AC39=""),AND('A6'!AC18="X",'A6'!AC39="X"),OR('A6'!AC18="M",'A6'!AC39="M")),"",SUM('A6'!AB18,'A6'!AB39))</f>
        <v>0</v>
      </c>
      <c r="I1285" s="213" t="str">
        <f>IF(AND(AND('A6'!AC18="X",'A6'!AC39="X"),SUM('A6'!AB18,'A6'!AB39)=0,ISNUMBER('A6'!AB60)),"",IF(OR('A6'!AC18="M",'A6'!AC39="M"),"M",IF(AND('A6'!AC18='A6'!AC39,OR('A6'!AC18="X",'A6'!AC18="W",'A6'!AC18="Z")),UPPER('A6'!AC18),"")))</f>
        <v/>
      </c>
      <c r="J1285" s="214" t="s">
        <v>860</v>
      </c>
      <c r="K1285" s="213">
        <f>IF(AND(ISBLANK('A6'!AB60),$L$1285&lt;&gt;"Z"),"",'A6'!AB60)</f>
        <v>0</v>
      </c>
      <c r="L1285" s="213" t="str">
        <f>IF(ISBLANK('A6'!AC60),"",'A6'!AC60)</f>
        <v/>
      </c>
      <c r="M1285" s="133" t="str">
        <f t="shared" si="27"/>
        <v>OK</v>
      </c>
      <c r="N1285" s="134"/>
    </row>
    <row r="1286" spans="1:14" x14ac:dyDescent="0.25">
      <c r="A1286" s="210" t="s">
        <v>796</v>
      </c>
      <c r="B1286" s="211" t="s">
        <v>3819</v>
      </c>
      <c r="C1286" s="212" t="s">
        <v>171</v>
      </c>
      <c r="D1286" s="215" t="s">
        <v>3820</v>
      </c>
      <c r="E1286" s="212" t="s">
        <v>860</v>
      </c>
      <c r="F1286" s="212" t="s">
        <v>171</v>
      </c>
      <c r="G1286" s="215" t="s">
        <v>1927</v>
      </c>
      <c r="H1286" s="213">
        <f>IF(OR(AND('A6'!AB19="",'A6'!AC19=""),AND('A6'!AB40="",'A6'!AC40=""),AND('A6'!AC19="X",'A6'!AC40="X"),OR('A6'!AC19="M",'A6'!AC40="M")),"",SUM('A6'!AB19,'A6'!AB40))</f>
        <v>0</v>
      </c>
      <c r="I1286" s="213" t="str">
        <f>IF(AND(AND('A6'!AC19="X",'A6'!AC40="X"),SUM('A6'!AB19,'A6'!AB40)=0,ISNUMBER('A6'!AB61)),"",IF(OR('A6'!AC19="M",'A6'!AC40="M"),"M",IF(AND('A6'!AC19='A6'!AC40,OR('A6'!AC19="X",'A6'!AC19="W",'A6'!AC19="Z")),UPPER('A6'!AC19),"")))</f>
        <v/>
      </c>
      <c r="J1286" s="214" t="s">
        <v>860</v>
      </c>
      <c r="K1286" s="213">
        <f>IF(AND(ISBLANK('A6'!AB61),$L$1286&lt;&gt;"Z"),"",'A6'!AB61)</f>
        <v>0</v>
      </c>
      <c r="L1286" s="213" t="str">
        <f>IF(ISBLANK('A6'!AC61),"",'A6'!AC61)</f>
        <v/>
      </c>
      <c r="M1286" s="133" t="str">
        <f t="shared" si="27"/>
        <v>OK</v>
      </c>
      <c r="N1286" s="134"/>
    </row>
    <row r="1287" spans="1:14" x14ac:dyDescent="0.25">
      <c r="A1287" s="210" t="s">
        <v>796</v>
      </c>
      <c r="B1287" s="211" t="s">
        <v>3821</v>
      </c>
      <c r="C1287" s="212" t="s">
        <v>171</v>
      </c>
      <c r="D1287" s="215" t="s">
        <v>3822</v>
      </c>
      <c r="E1287" s="212" t="s">
        <v>860</v>
      </c>
      <c r="F1287" s="212" t="s">
        <v>171</v>
      </c>
      <c r="G1287" s="215" t="s">
        <v>1930</v>
      </c>
      <c r="H1287" s="213">
        <f>IF(OR(AND('A6'!AB20="",'A6'!AC20=""),AND('A6'!AB41="",'A6'!AC41=""),AND('A6'!AC20="X",'A6'!AC41="X"),OR('A6'!AC20="M",'A6'!AC41="M")),"",SUM('A6'!AB20,'A6'!AB41))</f>
        <v>0</v>
      </c>
      <c r="I1287" s="213" t="str">
        <f>IF(AND(AND('A6'!AC20="X",'A6'!AC41="X"),SUM('A6'!AB20,'A6'!AB41)=0,ISNUMBER('A6'!AB62)),"",IF(OR('A6'!AC20="M",'A6'!AC41="M"),"M",IF(AND('A6'!AC20='A6'!AC41,OR('A6'!AC20="X",'A6'!AC20="W",'A6'!AC20="Z")),UPPER('A6'!AC20),"")))</f>
        <v/>
      </c>
      <c r="J1287" s="214" t="s">
        <v>860</v>
      </c>
      <c r="K1287" s="213">
        <f>IF(AND(ISBLANK('A6'!AB62),$L$1287&lt;&gt;"Z"),"",'A6'!AB62)</f>
        <v>0</v>
      </c>
      <c r="L1287" s="213" t="str">
        <f>IF(ISBLANK('A6'!AC62),"",'A6'!AC62)</f>
        <v/>
      </c>
      <c r="M1287" s="133" t="str">
        <f t="shared" si="27"/>
        <v>OK</v>
      </c>
      <c r="N1287" s="134"/>
    </row>
    <row r="1288" spans="1:14" x14ac:dyDescent="0.25">
      <c r="A1288" s="210" t="s">
        <v>796</v>
      </c>
      <c r="B1288" s="211" t="s">
        <v>3823</v>
      </c>
      <c r="C1288" s="212" t="s">
        <v>171</v>
      </c>
      <c r="D1288" s="215" t="s">
        <v>3824</v>
      </c>
      <c r="E1288" s="212" t="s">
        <v>860</v>
      </c>
      <c r="F1288" s="212" t="s">
        <v>171</v>
      </c>
      <c r="G1288" s="215" t="s">
        <v>1933</v>
      </c>
      <c r="H1288" s="213">
        <f>IF(OR(AND('A6'!AB21="",'A6'!AC21=""),AND('A6'!AB42="",'A6'!AC42=""),AND('A6'!AC21="X",'A6'!AC42="X"),OR('A6'!AC21="M",'A6'!AC42="M")),"",SUM('A6'!AB21,'A6'!AB42))</f>
        <v>0</v>
      </c>
      <c r="I1288" s="213" t="str">
        <f>IF(AND(AND('A6'!AC21="X",'A6'!AC42="X"),SUM('A6'!AB21,'A6'!AB42)=0,ISNUMBER('A6'!AB63)),"",IF(OR('A6'!AC21="M",'A6'!AC42="M"),"M",IF(AND('A6'!AC21='A6'!AC42,OR('A6'!AC21="X",'A6'!AC21="W",'A6'!AC21="Z")),UPPER('A6'!AC21),"")))</f>
        <v/>
      </c>
      <c r="J1288" s="214" t="s">
        <v>860</v>
      </c>
      <c r="K1288" s="213">
        <f>IF(AND(ISBLANK('A6'!AB63),$L$1288&lt;&gt;"Z"),"",'A6'!AB63)</f>
        <v>0</v>
      </c>
      <c r="L1288" s="213" t="str">
        <f>IF(ISBLANK('A6'!AC63),"",'A6'!AC63)</f>
        <v/>
      </c>
      <c r="M1288" s="133" t="str">
        <f t="shared" si="27"/>
        <v>OK</v>
      </c>
      <c r="N1288" s="134"/>
    </row>
    <row r="1289" spans="1:14" x14ac:dyDescent="0.25">
      <c r="A1289" s="210" t="s">
        <v>796</v>
      </c>
      <c r="B1289" s="211" t="s">
        <v>3825</v>
      </c>
      <c r="C1289" s="212" t="s">
        <v>171</v>
      </c>
      <c r="D1289" s="215" t="s">
        <v>3826</v>
      </c>
      <c r="E1289" s="212" t="s">
        <v>860</v>
      </c>
      <c r="F1289" s="212" t="s">
        <v>171</v>
      </c>
      <c r="G1289" s="215" t="s">
        <v>1936</v>
      </c>
      <c r="H1289" s="213">
        <f>IF(OR(AND('A6'!AB22="",'A6'!AC22=""),AND('A6'!AB43="",'A6'!AC43=""),AND('A6'!AC22="X",'A6'!AC43="X"),OR('A6'!AC22="M",'A6'!AC43="M")),"",SUM('A6'!AB22,'A6'!AB43))</f>
        <v>0</v>
      </c>
      <c r="I1289" s="213" t="str">
        <f>IF(AND(AND('A6'!AC22="X",'A6'!AC43="X"),SUM('A6'!AB22,'A6'!AB43)=0,ISNUMBER('A6'!AB64)),"",IF(OR('A6'!AC22="M",'A6'!AC43="M"),"M",IF(AND('A6'!AC22='A6'!AC43,OR('A6'!AC22="X",'A6'!AC22="W",'A6'!AC22="Z")),UPPER('A6'!AC22),"")))</f>
        <v/>
      </c>
      <c r="J1289" s="214" t="s">
        <v>860</v>
      </c>
      <c r="K1289" s="213">
        <f>IF(AND(ISBLANK('A6'!AB64),$L$1289&lt;&gt;"Z"),"",'A6'!AB64)</f>
        <v>0</v>
      </c>
      <c r="L1289" s="213" t="str">
        <f>IF(ISBLANK('A6'!AC64),"",'A6'!AC64)</f>
        <v/>
      </c>
      <c r="M1289" s="133" t="str">
        <f t="shared" si="27"/>
        <v>OK</v>
      </c>
      <c r="N1289" s="134"/>
    </row>
    <row r="1290" spans="1:14" x14ac:dyDescent="0.25">
      <c r="A1290" s="210" t="s">
        <v>796</v>
      </c>
      <c r="B1290" s="211" t="s">
        <v>3827</v>
      </c>
      <c r="C1290" s="212" t="s">
        <v>171</v>
      </c>
      <c r="D1290" s="215" t="s">
        <v>3828</v>
      </c>
      <c r="E1290" s="212" t="s">
        <v>860</v>
      </c>
      <c r="F1290" s="212" t="s">
        <v>171</v>
      </c>
      <c r="G1290" s="215" t="s">
        <v>963</v>
      </c>
      <c r="H1290" s="213">
        <f>IF(OR(AND('A6'!AB23="",'A6'!AC23=""),AND('A6'!AB44="",'A6'!AC44=""),AND('A6'!AC23="X",'A6'!AC44="X"),OR('A6'!AC23="M",'A6'!AC44="M")),"",SUM('A6'!AB23,'A6'!AB44))</f>
        <v>0</v>
      </c>
      <c r="I1290" s="213" t="str">
        <f>IF(AND(AND('A6'!AC23="X",'A6'!AC44="X"),SUM('A6'!AB23,'A6'!AB44)=0,ISNUMBER('A6'!AB65)),"",IF(OR('A6'!AC23="M",'A6'!AC44="M"),"M",IF(AND('A6'!AC23='A6'!AC44,OR('A6'!AC23="X",'A6'!AC23="W",'A6'!AC23="Z")),UPPER('A6'!AC23),"")))</f>
        <v/>
      </c>
      <c r="J1290" s="214" t="s">
        <v>860</v>
      </c>
      <c r="K1290" s="213">
        <f>IF(AND(ISBLANK('A6'!AB65),$L$1290&lt;&gt;"Z"),"",'A6'!AB65)</f>
        <v>0</v>
      </c>
      <c r="L1290" s="213" t="str">
        <f>IF(ISBLANK('A6'!AC65),"",'A6'!AC65)</f>
        <v/>
      </c>
      <c r="M1290" s="133" t="str">
        <f t="shared" si="27"/>
        <v>OK</v>
      </c>
      <c r="N1290" s="134"/>
    </row>
    <row r="1291" spans="1:14" x14ac:dyDescent="0.25">
      <c r="A1291" s="210" t="s">
        <v>796</v>
      </c>
      <c r="B1291" s="211" t="s">
        <v>3829</v>
      </c>
      <c r="C1291" s="212" t="s">
        <v>171</v>
      </c>
      <c r="D1291" s="215" t="s">
        <v>3830</v>
      </c>
      <c r="E1291" s="212" t="s">
        <v>860</v>
      </c>
      <c r="F1291" s="212" t="s">
        <v>171</v>
      </c>
      <c r="G1291" s="215" t="s">
        <v>962</v>
      </c>
      <c r="H1291" s="213">
        <f>IF(OR(AND('A6'!AB24="",'A6'!AC24=""),AND('A6'!AB45="",'A6'!AC45=""),AND('A6'!AC24="X",'A6'!AC45="X"),OR('A6'!AC24="M",'A6'!AC45="M")),"",SUM('A6'!AB24,'A6'!AB45))</f>
        <v>0</v>
      </c>
      <c r="I1291" s="213" t="str">
        <f>IF(AND(AND('A6'!AC24="X",'A6'!AC45="X"),SUM('A6'!AB24,'A6'!AB45)=0,ISNUMBER('A6'!AB66)),"",IF(OR('A6'!AC24="M",'A6'!AC45="M"),"M",IF(AND('A6'!AC24='A6'!AC45,OR('A6'!AC24="X",'A6'!AC24="W",'A6'!AC24="Z")),UPPER('A6'!AC24),"")))</f>
        <v/>
      </c>
      <c r="J1291" s="214" t="s">
        <v>860</v>
      </c>
      <c r="K1291" s="213">
        <f>IF(AND(ISBLANK('A6'!AB66),$L$1291&lt;&gt;"Z"),"",'A6'!AB66)</f>
        <v>0</v>
      </c>
      <c r="L1291" s="213" t="str">
        <f>IF(ISBLANK('A6'!AC66),"",'A6'!AC66)</f>
        <v/>
      </c>
      <c r="M1291" s="133" t="str">
        <f t="shared" si="27"/>
        <v>OK</v>
      </c>
      <c r="N1291" s="134"/>
    </row>
    <row r="1292" spans="1:14" x14ac:dyDescent="0.25">
      <c r="A1292" s="210" t="s">
        <v>796</v>
      </c>
      <c r="B1292" s="211" t="s">
        <v>3831</v>
      </c>
      <c r="C1292" s="212" t="s">
        <v>171</v>
      </c>
      <c r="D1292" s="215" t="s">
        <v>3832</v>
      </c>
      <c r="E1292" s="212" t="s">
        <v>860</v>
      </c>
      <c r="F1292" s="212" t="s">
        <v>171</v>
      </c>
      <c r="G1292" s="215" t="s">
        <v>1943</v>
      </c>
      <c r="H1292" s="213">
        <f>IF(OR(AND('A6'!AB25="",'A6'!AC25=""),AND('A6'!AB46="",'A6'!AC46=""),AND('A6'!AC25="X",'A6'!AC46="X"),OR('A6'!AC25="M",'A6'!AC46="M")),"",SUM('A6'!AB25,'A6'!AB46))</f>
        <v>0</v>
      </c>
      <c r="I1292" s="213" t="str">
        <f>IF(AND(AND('A6'!AC25="X",'A6'!AC46="X"),SUM('A6'!AB25,'A6'!AB46)=0,ISNUMBER('A6'!AB67)),"",IF(OR('A6'!AC25="M",'A6'!AC46="M"),"M",IF(AND('A6'!AC25='A6'!AC46,OR('A6'!AC25="X",'A6'!AC25="W",'A6'!AC25="Z")),UPPER('A6'!AC25),"")))</f>
        <v/>
      </c>
      <c r="J1292" s="214" t="s">
        <v>860</v>
      </c>
      <c r="K1292" s="213">
        <f>IF(AND(ISBLANK('A6'!AB67),$L$1292&lt;&gt;"Z"),"",'A6'!AB67)</f>
        <v>0</v>
      </c>
      <c r="L1292" s="213" t="str">
        <f>IF(ISBLANK('A6'!AC67),"",'A6'!AC67)</f>
        <v/>
      </c>
      <c r="M1292" s="133" t="str">
        <f t="shared" si="27"/>
        <v>OK</v>
      </c>
      <c r="N1292" s="134"/>
    </row>
    <row r="1293" spans="1:14" x14ac:dyDescent="0.25">
      <c r="A1293" s="210" t="s">
        <v>796</v>
      </c>
      <c r="B1293" s="211" t="s">
        <v>3833</v>
      </c>
      <c r="C1293" s="212" t="s">
        <v>171</v>
      </c>
      <c r="D1293" s="215" t="s">
        <v>3834</v>
      </c>
      <c r="E1293" s="212" t="s">
        <v>860</v>
      </c>
      <c r="F1293" s="212" t="s">
        <v>171</v>
      </c>
      <c r="G1293" s="215" t="s">
        <v>1946</v>
      </c>
      <c r="H1293" s="213">
        <f>IF(OR(AND('A6'!AB26="",'A6'!AC26=""),AND('A6'!AB47="",'A6'!AC47=""),AND('A6'!AC26="X",'A6'!AC47="X"),OR('A6'!AC26="M",'A6'!AC47="M")),"",SUM('A6'!AB26,'A6'!AB47))</f>
        <v>0</v>
      </c>
      <c r="I1293" s="213" t="str">
        <f>IF(AND(AND('A6'!AC26="X",'A6'!AC47="X"),SUM('A6'!AB26,'A6'!AB47)=0,ISNUMBER('A6'!AB68)),"",IF(OR('A6'!AC26="M",'A6'!AC47="M"),"M",IF(AND('A6'!AC26='A6'!AC47,OR('A6'!AC26="X",'A6'!AC26="W",'A6'!AC26="Z")),UPPER('A6'!AC26),"")))</f>
        <v/>
      </c>
      <c r="J1293" s="214" t="s">
        <v>860</v>
      </c>
      <c r="K1293" s="213">
        <f>IF(AND(ISBLANK('A6'!AB68),$L$1293&lt;&gt;"Z"),"",'A6'!AB68)</f>
        <v>0</v>
      </c>
      <c r="L1293" s="213" t="str">
        <f>IF(ISBLANK('A6'!AC68),"",'A6'!AC68)</f>
        <v/>
      </c>
      <c r="M1293" s="133" t="str">
        <f t="shared" si="27"/>
        <v>OK</v>
      </c>
      <c r="N1293" s="134"/>
    </row>
    <row r="1294" spans="1:14" x14ac:dyDescent="0.25">
      <c r="A1294" s="210" t="s">
        <v>796</v>
      </c>
      <c r="B1294" s="211" t="s">
        <v>3835</v>
      </c>
      <c r="C1294" s="212" t="s">
        <v>171</v>
      </c>
      <c r="D1294" s="215" t="s">
        <v>3836</v>
      </c>
      <c r="E1294" s="212" t="s">
        <v>860</v>
      </c>
      <c r="F1294" s="212" t="s">
        <v>171</v>
      </c>
      <c r="G1294" s="215" t="s">
        <v>1949</v>
      </c>
      <c r="H1294" s="213">
        <f>IF(OR(AND('A6'!AB27="",'A6'!AC27=""),AND('A6'!AB48="",'A6'!AC48=""),AND('A6'!AC27="X",'A6'!AC48="X"),OR('A6'!AC27="M",'A6'!AC48="M")),"",SUM('A6'!AB27,'A6'!AB48))</f>
        <v>0</v>
      </c>
      <c r="I1294" s="213" t="str">
        <f>IF(AND(AND('A6'!AC27="X",'A6'!AC48="X"),SUM('A6'!AB27,'A6'!AB48)=0,ISNUMBER('A6'!AB69)),"",IF(OR('A6'!AC27="M",'A6'!AC48="M"),"M",IF(AND('A6'!AC27='A6'!AC48,OR('A6'!AC27="X",'A6'!AC27="W",'A6'!AC27="Z")),UPPER('A6'!AC27),"")))</f>
        <v/>
      </c>
      <c r="J1294" s="214" t="s">
        <v>860</v>
      </c>
      <c r="K1294" s="213">
        <f>IF(AND(ISBLANK('A6'!AB69),$L$1294&lt;&gt;"Z"),"",'A6'!AB69)</f>
        <v>0</v>
      </c>
      <c r="L1294" s="213" t="str">
        <f>IF(ISBLANK('A6'!AC69),"",'A6'!AC69)</f>
        <v/>
      </c>
      <c r="M1294" s="133" t="str">
        <f t="shared" si="27"/>
        <v>OK</v>
      </c>
      <c r="N1294" s="134"/>
    </row>
    <row r="1295" spans="1:14" x14ac:dyDescent="0.25">
      <c r="A1295" s="210" t="s">
        <v>796</v>
      </c>
      <c r="B1295" s="211" t="s">
        <v>3837</v>
      </c>
      <c r="C1295" s="212" t="s">
        <v>171</v>
      </c>
      <c r="D1295" s="215" t="s">
        <v>3838</v>
      </c>
      <c r="E1295" s="212" t="s">
        <v>860</v>
      </c>
      <c r="F1295" s="212" t="s">
        <v>171</v>
      </c>
      <c r="G1295" s="215" t="s">
        <v>819</v>
      </c>
      <c r="H1295" s="213">
        <f>IF(OR(AND('A6'!AB28="",'A6'!AC28=""),AND('A6'!AB49="",'A6'!AC49=""),AND('A6'!AC28="X",'A6'!AC49="X"),OR('A6'!AC28="M",'A6'!AC49="M")),"",SUM('A6'!AB28,'A6'!AB49))</f>
        <v>0</v>
      </c>
      <c r="I1295" s="213" t="str">
        <f>IF(AND(AND('A6'!AC28="X",'A6'!AC49="X"),SUM('A6'!AB28,'A6'!AB49)=0,ISNUMBER('A6'!AB70)),"",IF(OR('A6'!AC28="M",'A6'!AC49="M"),"M",IF(AND('A6'!AC28='A6'!AC49,OR('A6'!AC28="X",'A6'!AC28="W",'A6'!AC28="Z")),UPPER('A6'!AC28),"")))</f>
        <v/>
      </c>
      <c r="J1295" s="214" t="s">
        <v>860</v>
      </c>
      <c r="K1295" s="213">
        <f>IF(AND(ISBLANK('A6'!AB70),$L$1295&lt;&gt;"Z"),"",'A6'!AB70)</f>
        <v>0</v>
      </c>
      <c r="L1295" s="213" t="str">
        <f>IF(ISBLANK('A6'!AC70),"",'A6'!AC70)</f>
        <v/>
      </c>
      <c r="M1295" s="133" t="str">
        <f t="shared" si="27"/>
        <v>OK</v>
      </c>
      <c r="N1295" s="134"/>
    </row>
    <row r="1296" spans="1:14" x14ac:dyDescent="0.25">
      <c r="A1296" s="210" t="s">
        <v>796</v>
      </c>
      <c r="B1296" s="211" t="s">
        <v>3839</v>
      </c>
      <c r="C1296" s="212" t="s">
        <v>171</v>
      </c>
      <c r="D1296" s="215" t="s">
        <v>3840</v>
      </c>
      <c r="E1296" s="212" t="s">
        <v>860</v>
      </c>
      <c r="F1296" s="212" t="s">
        <v>171</v>
      </c>
      <c r="G1296" s="215" t="s">
        <v>3130</v>
      </c>
      <c r="H1296" s="213">
        <f>IF(OR(AND('A6'!AB29="",'A6'!AC29=""),AND('A6'!AB50="",'A6'!AC50=""),AND('A6'!AC29="X",'A6'!AC50="X"),OR('A6'!AC29="M",'A6'!AC50="M")),"",SUM('A6'!AB29,'A6'!AB50))</f>
        <v>0</v>
      </c>
      <c r="I1296" s="213" t="str">
        <f>IF(AND(AND('A6'!AC29="X",'A6'!AC50="X"),SUM('A6'!AB29,'A6'!AB50)=0,ISNUMBER('A6'!AB71)),"",IF(OR('A6'!AC29="M",'A6'!AC50="M"),"M",IF(AND('A6'!AC29='A6'!AC50,OR('A6'!AC29="X",'A6'!AC29="W",'A6'!AC29="Z")),UPPER('A6'!AC29),"")))</f>
        <v/>
      </c>
      <c r="J1296" s="214" t="s">
        <v>860</v>
      </c>
      <c r="K1296" s="213">
        <f>IF(AND(ISBLANK('A6'!AB71),$L$1296&lt;&gt;"Z"),"",'A6'!AB71)</f>
        <v>0</v>
      </c>
      <c r="L1296" s="213" t="str">
        <f>IF(ISBLANK('A6'!AC71),"",'A6'!AC71)</f>
        <v/>
      </c>
      <c r="M1296" s="133" t="str">
        <f t="shared" si="27"/>
        <v>OK</v>
      </c>
      <c r="N1296" s="134"/>
    </row>
    <row r="1297" spans="1:14" x14ac:dyDescent="0.25">
      <c r="A1297" s="210" t="s">
        <v>796</v>
      </c>
      <c r="B1297" s="211" t="s">
        <v>3841</v>
      </c>
      <c r="C1297" s="212" t="s">
        <v>171</v>
      </c>
      <c r="D1297" s="215" t="s">
        <v>3842</v>
      </c>
      <c r="E1297" s="212" t="s">
        <v>860</v>
      </c>
      <c r="F1297" s="212" t="s">
        <v>171</v>
      </c>
      <c r="G1297" s="215" t="s">
        <v>1954</v>
      </c>
      <c r="H1297" s="213">
        <f>IF(OR(AND('A6'!AB30="",'A6'!AC30=""),AND('A6'!AB51="",'A6'!AC51=""),AND('A6'!AC30="X",'A6'!AC51="X"),OR('A6'!AC30="M",'A6'!AC51="M")),"",SUM('A6'!AB30,'A6'!AB51))</f>
        <v>0</v>
      </c>
      <c r="I1297" s="213" t="str">
        <f>IF(AND(AND('A6'!AC30="X",'A6'!AC51="X"),SUM('A6'!AB30,'A6'!AB51)=0,ISNUMBER('A6'!AB72)),"",IF(OR('A6'!AC30="M",'A6'!AC51="M"),"M",IF(AND('A6'!AC30='A6'!AC51,OR('A6'!AC30="X",'A6'!AC30="W",'A6'!AC30="Z")),UPPER('A6'!AC30),"")))</f>
        <v/>
      </c>
      <c r="J1297" s="214" t="s">
        <v>860</v>
      </c>
      <c r="K1297" s="213">
        <f>IF(AND(ISBLANK('A6'!AB72),$L$1297&lt;&gt;"Z"),"",'A6'!AB72)</f>
        <v>0</v>
      </c>
      <c r="L1297" s="213" t="str">
        <f>IF(ISBLANK('A6'!AC72),"",'A6'!AC72)</f>
        <v/>
      </c>
      <c r="M1297" s="133" t="str">
        <f t="shared" si="27"/>
        <v>OK</v>
      </c>
      <c r="N1297" s="134"/>
    </row>
    <row r="1298" spans="1:14" x14ac:dyDescent="0.25">
      <c r="A1298" s="210" t="s">
        <v>796</v>
      </c>
      <c r="B1298" s="211" t="s">
        <v>3843</v>
      </c>
      <c r="C1298" s="212" t="s">
        <v>171</v>
      </c>
      <c r="D1298" s="215" t="s">
        <v>3844</v>
      </c>
      <c r="E1298" s="212" t="s">
        <v>860</v>
      </c>
      <c r="F1298" s="212" t="s">
        <v>171</v>
      </c>
      <c r="G1298" s="215" t="s">
        <v>1957</v>
      </c>
      <c r="H1298" s="213">
        <f>IF(OR(AND('A6'!AB31="",'A6'!AC31=""),AND('A6'!AB52="",'A6'!AC52=""),AND('A6'!AC31="X",'A6'!AC52="X"),OR('A6'!AC31="M",'A6'!AC52="M")),"",SUM('A6'!AB31,'A6'!AB52))</f>
        <v>0</v>
      </c>
      <c r="I1298" s="213" t="str">
        <f>IF(AND(AND('A6'!AC31="X",'A6'!AC52="X"),SUM('A6'!AB31,'A6'!AB52)=0,ISNUMBER('A6'!AB73)),"",IF(OR('A6'!AC31="M",'A6'!AC52="M"),"M",IF(AND('A6'!AC31='A6'!AC52,OR('A6'!AC31="X",'A6'!AC31="W",'A6'!AC31="Z")),UPPER('A6'!AC31),"")))</f>
        <v/>
      </c>
      <c r="J1298" s="214" t="s">
        <v>860</v>
      </c>
      <c r="K1298" s="213">
        <f>IF(AND(ISBLANK('A6'!AB73),$L$1298&lt;&gt;"Z"),"",'A6'!AB73)</f>
        <v>0</v>
      </c>
      <c r="L1298" s="213" t="str">
        <f>IF(ISBLANK('A6'!AC73),"",'A6'!AC73)</f>
        <v/>
      </c>
      <c r="M1298" s="133" t="str">
        <f t="shared" si="27"/>
        <v>OK</v>
      </c>
      <c r="N1298" s="134"/>
    </row>
    <row r="1299" spans="1:14" x14ac:dyDescent="0.25">
      <c r="A1299" s="210" t="s">
        <v>796</v>
      </c>
      <c r="B1299" s="211" t="s">
        <v>3845</v>
      </c>
      <c r="C1299" s="212" t="s">
        <v>171</v>
      </c>
      <c r="D1299" s="215" t="s">
        <v>3846</v>
      </c>
      <c r="E1299" s="212" t="s">
        <v>860</v>
      </c>
      <c r="F1299" s="212" t="s">
        <v>171</v>
      </c>
      <c r="G1299" s="215" t="s">
        <v>1059</v>
      </c>
      <c r="H1299" s="213">
        <f>IF(OR(AND('A6'!AB32="",'A6'!AC32=""),AND('A6'!AB53="",'A6'!AC53=""),AND('A6'!AC32="X",'A6'!AC53="X"),OR('A6'!AC32="M",'A6'!AC53="M")),"",SUM('A6'!AB32,'A6'!AB53))</f>
        <v>0</v>
      </c>
      <c r="I1299" s="213" t="str">
        <f>IF(AND(AND('A6'!AC32="X",'A6'!AC53="X"),SUM('A6'!AB32,'A6'!AB53)=0,ISNUMBER('A6'!AB74)),"",IF(OR('A6'!AC32="M",'A6'!AC53="M"),"M",IF(AND('A6'!AC32='A6'!AC53,OR('A6'!AC32="X",'A6'!AC32="W",'A6'!AC32="Z")),UPPER('A6'!AC32),"")))</f>
        <v/>
      </c>
      <c r="J1299" s="214" t="s">
        <v>860</v>
      </c>
      <c r="K1299" s="213">
        <f>IF(AND(ISBLANK('A6'!AB74),$L$1299&lt;&gt;"Z"),"",'A6'!AB74)</f>
        <v>0</v>
      </c>
      <c r="L1299" s="213" t="str">
        <f>IF(ISBLANK('A6'!AC74),"",'A6'!AC74)</f>
        <v/>
      </c>
      <c r="M1299" s="133" t="str">
        <f t="shared" si="27"/>
        <v>OK</v>
      </c>
      <c r="N1299" s="134"/>
    </row>
    <row r="1300" spans="1:14" x14ac:dyDescent="0.25">
      <c r="A1300" s="210" t="s">
        <v>796</v>
      </c>
      <c r="B1300" s="211" t="s">
        <v>3847</v>
      </c>
      <c r="C1300" s="212" t="s">
        <v>171</v>
      </c>
      <c r="D1300" s="215" t="s">
        <v>3848</v>
      </c>
      <c r="E1300" s="212" t="s">
        <v>860</v>
      </c>
      <c r="F1300" s="212" t="s">
        <v>171</v>
      </c>
      <c r="G1300" s="215" t="s">
        <v>1058</v>
      </c>
      <c r="H1300" s="213">
        <f>IF(OR(AND('A6'!AB33="",'A6'!AC33=""),AND('A6'!AB54="",'A6'!AC54=""),AND('A6'!AC33="X",'A6'!AC54="X"),OR('A6'!AC33="M",'A6'!AC54="M")),"",SUM('A6'!AB33,'A6'!AB54))</f>
        <v>0</v>
      </c>
      <c r="I1300" s="213" t="str">
        <f>IF(AND(AND('A6'!AC33="X",'A6'!AC54="X"),SUM('A6'!AB33,'A6'!AB54)=0,ISNUMBER('A6'!AB75)),"",IF(OR('A6'!AC33="M",'A6'!AC54="M"),"M",IF(AND('A6'!AC33='A6'!AC54,OR('A6'!AC33="X",'A6'!AC33="W",'A6'!AC33="Z")),UPPER('A6'!AC33),"")))</f>
        <v/>
      </c>
      <c r="J1300" s="214" t="s">
        <v>860</v>
      </c>
      <c r="K1300" s="213">
        <f>IF(AND(ISBLANK('A6'!AB75),$L$1300&lt;&gt;"Z"),"",'A6'!AB75)</f>
        <v>0</v>
      </c>
      <c r="L1300" s="213" t="str">
        <f>IF(ISBLANK('A6'!AC75),"",'A6'!AC75)</f>
        <v/>
      </c>
      <c r="M1300" s="133" t="str">
        <f t="shared" si="27"/>
        <v>OK</v>
      </c>
      <c r="N1300" s="134"/>
    </row>
    <row r="1301" spans="1:14" x14ac:dyDescent="0.25">
      <c r="A1301" s="210" t="s">
        <v>796</v>
      </c>
      <c r="B1301" s="211" t="s">
        <v>3849</v>
      </c>
      <c r="C1301" s="212" t="s">
        <v>171</v>
      </c>
      <c r="D1301" s="215" t="s">
        <v>3134</v>
      </c>
      <c r="E1301" s="212" t="s">
        <v>860</v>
      </c>
      <c r="F1301" s="212" t="s">
        <v>171</v>
      </c>
      <c r="G1301" s="215" t="s">
        <v>1016</v>
      </c>
      <c r="H1301" s="213">
        <f>IF(OR(SUMPRODUCT(--('A6'!AE14:'A6'!AE31=""),--('A6'!AF14:'A6'!AF31=""))&gt;0,COUNTIF('A6'!AF14:'A6'!AF31,"M")&gt;0,COUNTIF('A6'!AF14:'A6'!AF31,"X")=18),"",SUM('A6'!AE14:'A6'!AE31))</f>
        <v>0</v>
      </c>
      <c r="I1301" s="213" t="str">
        <f>IF(AND(COUNTIF('A6'!AF14:'A6'!AF31,"X")=18,SUM('A6'!AE14:'A6'!AE31)=0,ISNUMBER('A6'!AE32)),"",IF(COUNTIF('A6'!AF14:'A6'!AF31,"M")&gt;0,"M",IF(AND(COUNTIF('A6'!AF14:'A6'!AF31,'A6'!AF14)=18,OR('A6'!AF14="X",'A6'!AF14="W",'A6'!AF14="Z")),UPPER('A6'!AF14),"")))</f>
        <v/>
      </c>
      <c r="J1301" s="214" t="s">
        <v>860</v>
      </c>
      <c r="K1301" s="213">
        <f>IF(AND(ISBLANK('A6'!AE32),$L$1301&lt;&gt;"Z"),"",'A6'!AE32)</f>
        <v>0</v>
      </c>
      <c r="L1301" s="213" t="str">
        <f>IF(ISBLANK('A6'!AF32),"",'A6'!AF32)</f>
        <v/>
      </c>
      <c r="M1301" s="133" t="str">
        <f t="shared" si="27"/>
        <v>OK</v>
      </c>
      <c r="N1301" s="134"/>
    </row>
    <row r="1302" spans="1:14" x14ac:dyDescent="0.25">
      <c r="A1302" s="210" t="s">
        <v>796</v>
      </c>
      <c r="B1302" s="211" t="s">
        <v>3850</v>
      </c>
      <c r="C1302" s="212" t="s">
        <v>171</v>
      </c>
      <c r="D1302" s="215" t="s">
        <v>3851</v>
      </c>
      <c r="E1302" s="212" t="s">
        <v>860</v>
      </c>
      <c r="F1302" s="212" t="s">
        <v>171</v>
      </c>
      <c r="G1302" s="215" t="s">
        <v>1039</v>
      </c>
      <c r="H1302" s="213">
        <f>IF(OR(SUMPRODUCT(--('A6'!AE35:'A6'!AE52=""),--('A6'!AF35:'A6'!AF52=""))&gt;0,COUNTIF('A6'!AF35:'A6'!AF52,"M")&gt;0,COUNTIF('A6'!AF35:'A6'!AF52,"X")=18),"",SUM('A6'!AE35:'A6'!AE52))</f>
        <v>0</v>
      </c>
      <c r="I1302" s="213" t="str">
        <f>IF(AND(COUNTIF('A6'!AF35:'A6'!AF52,"X")=18,SUM('A6'!AE35:'A6'!AE52)=0,ISNUMBER('A6'!AE53)),"",IF(COUNTIF('A6'!AF35:'A6'!AF52,"M")&gt;0,"M",IF(AND(COUNTIF('A6'!AF35:'A6'!AF52,'A6'!AF35)=18,OR('A6'!AF35="X",'A6'!AF35="W",'A6'!AF35="Z")),UPPER('A6'!AF35),"")))</f>
        <v/>
      </c>
      <c r="J1302" s="214" t="s">
        <v>860</v>
      </c>
      <c r="K1302" s="213">
        <f>IF(AND(ISBLANK('A6'!AE53),$L$1302&lt;&gt;"Z"),"",'A6'!AE53)</f>
        <v>0</v>
      </c>
      <c r="L1302" s="213" t="str">
        <f>IF(ISBLANK('A6'!AF53),"",'A6'!AF53)</f>
        <v/>
      </c>
      <c r="M1302" s="133" t="str">
        <f t="shared" si="27"/>
        <v>OK</v>
      </c>
      <c r="N1302" s="134"/>
    </row>
    <row r="1303" spans="1:14" x14ac:dyDescent="0.25">
      <c r="A1303" s="210" t="s">
        <v>796</v>
      </c>
      <c r="B1303" s="211" t="s">
        <v>3852</v>
      </c>
      <c r="C1303" s="212" t="s">
        <v>171</v>
      </c>
      <c r="D1303" s="215" t="s">
        <v>3853</v>
      </c>
      <c r="E1303" s="212" t="s">
        <v>860</v>
      </c>
      <c r="F1303" s="212" t="s">
        <v>171</v>
      </c>
      <c r="G1303" s="215" t="s">
        <v>3145</v>
      </c>
      <c r="H1303" s="213">
        <f>IF(OR(AND('A6'!AE14="",'A6'!AF14=""),AND('A6'!AE35="",'A6'!AF35=""),AND('A6'!AF14="X",'A6'!AF35="X"),OR('A6'!AF14="M",'A6'!AF35="M")),"",SUM('A6'!AE14,'A6'!AE35))</f>
        <v>0</v>
      </c>
      <c r="I1303" s="213" t="str">
        <f>IF(AND(AND('A6'!AF14="X",'A6'!AF35="X"),SUM('A6'!AE14,'A6'!AE35)=0,ISNUMBER('A6'!AE56)),"",IF(OR('A6'!AF14="M",'A6'!AF35="M"),"M",IF(AND('A6'!AF14='A6'!AF35,OR('A6'!AF14="X",'A6'!AF14="W",'A6'!AF14="Z")),UPPER('A6'!AF14),"")))</f>
        <v/>
      </c>
      <c r="J1303" s="214" t="s">
        <v>860</v>
      </c>
      <c r="K1303" s="213">
        <f>IF(AND(ISBLANK('A6'!AE56),$L$1303&lt;&gt;"Z"),"",'A6'!AE56)</f>
        <v>0</v>
      </c>
      <c r="L1303" s="213" t="str">
        <f>IF(ISBLANK('A6'!AF56),"",'A6'!AF56)</f>
        <v/>
      </c>
      <c r="M1303" s="133" t="str">
        <f t="shared" si="27"/>
        <v>OK</v>
      </c>
      <c r="N1303" s="134"/>
    </row>
    <row r="1304" spans="1:14" x14ac:dyDescent="0.25">
      <c r="A1304" s="210" t="s">
        <v>796</v>
      </c>
      <c r="B1304" s="211" t="s">
        <v>3854</v>
      </c>
      <c r="C1304" s="212" t="s">
        <v>171</v>
      </c>
      <c r="D1304" s="215" t="s">
        <v>3855</v>
      </c>
      <c r="E1304" s="212" t="s">
        <v>860</v>
      </c>
      <c r="F1304" s="212" t="s">
        <v>171</v>
      </c>
      <c r="G1304" s="215" t="s">
        <v>3148</v>
      </c>
      <c r="H1304" s="213">
        <f>IF(OR(AND('A6'!AE15="",'A6'!AF15=""),AND('A6'!AE36="",'A6'!AF36=""),AND('A6'!AF15="X",'A6'!AF36="X"),OR('A6'!AF15="M",'A6'!AF36="M")),"",SUM('A6'!AE15,'A6'!AE36))</f>
        <v>0</v>
      </c>
      <c r="I1304" s="213" t="str">
        <f>IF(AND(AND('A6'!AF15="X",'A6'!AF36="X"),SUM('A6'!AE15,'A6'!AE36)=0,ISNUMBER('A6'!AE57)),"",IF(OR('A6'!AF15="M",'A6'!AF36="M"),"M",IF(AND('A6'!AF15='A6'!AF36,OR('A6'!AF15="X",'A6'!AF15="W",'A6'!AF15="Z")),UPPER('A6'!AF15),"")))</f>
        <v/>
      </c>
      <c r="J1304" s="214" t="s">
        <v>860</v>
      </c>
      <c r="K1304" s="213">
        <f>IF(AND(ISBLANK('A6'!AE57),$L$1304&lt;&gt;"Z"),"",'A6'!AE57)</f>
        <v>0</v>
      </c>
      <c r="L1304" s="213" t="str">
        <f>IF(ISBLANK('A6'!AF57),"",'A6'!AF57)</f>
        <v/>
      </c>
      <c r="M1304" s="133" t="str">
        <f t="shared" si="27"/>
        <v>OK</v>
      </c>
      <c r="N1304" s="134"/>
    </row>
    <row r="1305" spans="1:14" x14ac:dyDescent="0.25">
      <c r="A1305" s="210" t="s">
        <v>796</v>
      </c>
      <c r="B1305" s="211" t="s">
        <v>3856</v>
      </c>
      <c r="C1305" s="212" t="s">
        <v>171</v>
      </c>
      <c r="D1305" s="215" t="s">
        <v>3857</v>
      </c>
      <c r="E1305" s="212" t="s">
        <v>860</v>
      </c>
      <c r="F1305" s="212" t="s">
        <v>171</v>
      </c>
      <c r="G1305" s="215" t="s">
        <v>3151</v>
      </c>
      <c r="H1305" s="213">
        <f>IF(OR(AND('A6'!AE16="",'A6'!AF16=""),AND('A6'!AE37="",'A6'!AF37=""),AND('A6'!AF16="X",'A6'!AF37="X"),OR('A6'!AF16="M",'A6'!AF37="M")),"",SUM('A6'!AE16,'A6'!AE37))</f>
        <v>0</v>
      </c>
      <c r="I1305" s="213" t="str">
        <f>IF(AND(AND('A6'!AF16="X",'A6'!AF37="X"),SUM('A6'!AE16,'A6'!AE37)=0,ISNUMBER('A6'!AE58)),"",IF(OR('A6'!AF16="M",'A6'!AF37="M"),"M",IF(AND('A6'!AF16='A6'!AF37,OR('A6'!AF16="X",'A6'!AF16="W",'A6'!AF16="Z")),UPPER('A6'!AF16),"")))</f>
        <v/>
      </c>
      <c r="J1305" s="214" t="s">
        <v>860</v>
      </c>
      <c r="K1305" s="213">
        <f>IF(AND(ISBLANK('A6'!AE58),$L$1305&lt;&gt;"Z"),"",'A6'!AE58)</f>
        <v>0</v>
      </c>
      <c r="L1305" s="213" t="str">
        <f>IF(ISBLANK('A6'!AF58),"",'A6'!AF58)</f>
        <v/>
      </c>
      <c r="M1305" s="133" t="str">
        <f t="shared" si="27"/>
        <v>OK</v>
      </c>
      <c r="N1305" s="134"/>
    </row>
    <row r="1306" spans="1:14" x14ac:dyDescent="0.25">
      <c r="A1306" s="210" t="s">
        <v>796</v>
      </c>
      <c r="B1306" s="211" t="s">
        <v>3858</v>
      </c>
      <c r="C1306" s="212" t="s">
        <v>171</v>
      </c>
      <c r="D1306" s="215" t="s">
        <v>3859</v>
      </c>
      <c r="E1306" s="212" t="s">
        <v>860</v>
      </c>
      <c r="F1306" s="212" t="s">
        <v>171</v>
      </c>
      <c r="G1306" s="215" t="s">
        <v>3154</v>
      </c>
      <c r="H1306" s="213">
        <f>IF(OR(AND('A6'!AE17="",'A6'!AF17=""),AND('A6'!AE38="",'A6'!AF38=""),AND('A6'!AF17="X",'A6'!AF38="X"),OR('A6'!AF17="M",'A6'!AF38="M")),"",SUM('A6'!AE17,'A6'!AE38))</f>
        <v>0</v>
      </c>
      <c r="I1306" s="213" t="str">
        <f>IF(AND(AND('A6'!AF17="X",'A6'!AF38="X"),SUM('A6'!AE17,'A6'!AE38)=0,ISNUMBER('A6'!AE59)),"",IF(OR('A6'!AF17="M",'A6'!AF38="M"),"M",IF(AND('A6'!AF17='A6'!AF38,OR('A6'!AF17="X",'A6'!AF17="W",'A6'!AF17="Z")),UPPER('A6'!AF17),"")))</f>
        <v/>
      </c>
      <c r="J1306" s="214" t="s">
        <v>860</v>
      </c>
      <c r="K1306" s="213">
        <f>IF(AND(ISBLANK('A6'!AE59),$L$1306&lt;&gt;"Z"),"",'A6'!AE59)</f>
        <v>0</v>
      </c>
      <c r="L1306" s="213" t="str">
        <f>IF(ISBLANK('A6'!AF59),"",'A6'!AF59)</f>
        <v/>
      </c>
      <c r="M1306" s="133" t="str">
        <f t="shared" si="27"/>
        <v>OK</v>
      </c>
      <c r="N1306" s="134"/>
    </row>
    <row r="1307" spans="1:14" x14ac:dyDescent="0.25">
      <c r="A1307" s="210" t="s">
        <v>796</v>
      </c>
      <c r="B1307" s="211" t="s">
        <v>3860</v>
      </c>
      <c r="C1307" s="212" t="s">
        <v>171</v>
      </c>
      <c r="D1307" s="215" t="s">
        <v>3861</v>
      </c>
      <c r="E1307" s="212" t="s">
        <v>860</v>
      </c>
      <c r="F1307" s="212" t="s">
        <v>171</v>
      </c>
      <c r="G1307" s="215" t="s">
        <v>3157</v>
      </c>
      <c r="H1307" s="213">
        <f>IF(OR(AND('A6'!AE18="",'A6'!AF18=""),AND('A6'!AE39="",'A6'!AF39=""),AND('A6'!AF18="X",'A6'!AF39="X"),OR('A6'!AF18="M",'A6'!AF39="M")),"",SUM('A6'!AE18,'A6'!AE39))</f>
        <v>0</v>
      </c>
      <c r="I1307" s="213" t="str">
        <f>IF(AND(AND('A6'!AF18="X",'A6'!AF39="X"),SUM('A6'!AE18,'A6'!AE39)=0,ISNUMBER('A6'!AE60)),"",IF(OR('A6'!AF18="M",'A6'!AF39="M"),"M",IF(AND('A6'!AF18='A6'!AF39,OR('A6'!AF18="X",'A6'!AF18="W",'A6'!AF18="Z")),UPPER('A6'!AF18),"")))</f>
        <v/>
      </c>
      <c r="J1307" s="214" t="s">
        <v>860</v>
      </c>
      <c r="K1307" s="213">
        <f>IF(AND(ISBLANK('A6'!AE60),$L$1307&lt;&gt;"Z"),"",'A6'!AE60)</f>
        <v>0</v>
      </c>
      <c r="L1307" s="213" t="str">
        <f>IF(ISBLANK('A6'!AF60),"",'A6'!AF60)</f>
        <v/>
      </c>
      <c r="M1307" s="133" t="str">
        <f t="shared" si="27"/>
        <v>OK</v>
      </c>
      <c r="N1307" s="134"/>
    </row>
    <row r="1308" spans="1:14" x14ac:dyDescent="0.25">
      <c r="A1308" s="210" t="s">
        <v>796</v>
      </c>
      <c r="B1308" s="211" t="s">
        <v>3862</v>
      </c>
      <c r="C1308" s="212" t="s">
        <v>171</v>
      </c>
      <c r="D1308" s="215" t="s">
        <v>3863</v>
      </c>
      <c r="E1308" s="212" t="s">
        <v>860</v>
      </c>
      <c r="F1308" s="212" t="s">
        <v>171</v>
      </c>
      <c r="G1308" s="215" t="s">
        <v>3160</v>
      </c>
      <c r="H1308" s="213">
        <f>IF(OR(AND('A6'!AE19="",'A6'!AF19=""),AND('A6'!AE40="",'A6'!AF40=""),AND('A6'!AF19="X",'A6'!AF40="X"),OR('A6'!AF19="M",'A6'!AF40="M")),"",SUM('A6'!AE19,'A6'!AE40))</f>
        <v>0</v>
      </c>
      <c r="I1308" s="213" t="str">
        <f>IF(AND(AND('A6'!AF19="X",'A6'!AF40="X"),SUM('A6'!AE19,'A6'!AE40)=0,ISNUMBER('A6'!AE61)),"",IF(OR('A6'!AF19="M",'A6'!AF40="M"),"M",IF(AND('A6'!AF19='A6'!AF40,OR('A6'!AF19="X",'A6'!AF19="W",'A6'!AF19="Z")),UPPER('A6'!AF19),"")))</f>
        <v/>
      </c>
      <c r="J1308" s="214" t="s">
        <v>860</v>
      </c>
      <c r="K1308" s="213">
        <f>IF(AND(ISBLANK('A6'!AE61),$L$1308&lt;&gt;"Z"),"",'A6'!AE61)</f>
        <v>0</v>
      </c>
      <c r="L1308" s="213" t="str">
        <f>IF(ISBLANK('A6'!AF61),"",'A6'!AF61)</f>
        <v/>
      </c>
      <c r="M1308" s="133" t="str">
        <f t="shared" si="27"/>
        <v>OK</v>
      </c>
      <c r="N1308" s="134"/>
    </row>
    <row r="1309" spans="1:14" x14ac:dyDescent="0.25">
      <c r="A1309" s="210" t="s">
        <v>796</v>
      </c>
      <c r="B1309" s="211" t="s">
        <v>3864</v>
      </c>
      <c r="C1309" s="212" t="s">
        <v>171</v>
      </c>
      <c r="D1309" s="215" t="s">
        <v>3865</v>
      </c>
      <c r="E1309" s="212" t="s">
        <v>860</v>
      </c>
      <c r="F1309" s="212" t="s">
        <v>171</v>
      </c>
      <c r="G1309" s="215" t="s">
        <v>3163</v>
      </c>
      <c r="H1309" s="213">
        <f>IF(OR(AND('A6'!AE20="",'A6'!AF20=""),AND('A6'!AE41="",'A6'!AF41=""),AND('A6'!AF20="X",'A6'!AF41="X"),OR('A6'!AF20="M",'A6'!AF41="M")),"",SUM('A6'!AE20,'A6'!AE41))</f>
        <v>0</v>
      </c>
      <c r="I1309" s="213" t="str">
        <f>IF(AND(AND('A6'!AF20="X",'A6'!AF41="X"),SUM('A6'!AE20,'A6'!AE41)=0,ISNUMBER('A6'!AE62)),"",IF(OR('A6'!AF20="M",'A6'!AF41="M"),"M",IF(AND('A6'!AF20='A6'!AF41,OR('A6'!AF20="X",'A6'!AF20="W",'A6'!AF20="Z")),UPPER('A6'!AF20),"")))</f>
        <v/>
      </c>
      <c r="J1309" s="214" t="s">
        <v>860</v>
      </c>
      <c r="K1309" s="213">
        <f>IF(AND(ISBLANK('A6'!AE62),$L$1309&lt;&gt;"Z"),"",'A6'!AE62)</f>
        <v>0</v>
      </c>
      <c r="L1309" s="213" t="str">
        <f>IF(ISBLANK('A6'!AF62),"",'A6'!AF62)</f>
        <v/>
      </c>
      <c r="M1309" s="133" t="str">
        <f t="shared" si="27"/>
        <v>OK</v>
      </c>
      <c r="N1309" s="134"/>
    </row>
    <row r="1310" spans="1:14" x14ac:dyDescent="0.25">
      <c r="A1310" s="210" t="s">
        <v>796</v>
      </c>
      <c r="B1310" s="211" t="s">
        <v>3866</v>
      </c>
      <c r="C1310" s="212" t="s">
        <v>171</v>
      </c>
      <c r="D1310" s="215" t="s">
        <v>3867</v>
      </c>
      <c r="E1310" s="212" t="s">
        <v>860</v>
      </c>
      <c r="F1310" s="212" t="s">
        <v>171</v>
      </c>
      <c r="G1310" s="215" t="s">
        <v>3166</v>
      </c>
      <c r="H1310" s="213">
        <f>IF(OR(AND('A6'!AE21="",'A6'!AF21=""),AND('A6'!AE42="",'A6'!AF42=""),AND('A6'!AF21="X",'A6'!AF42="X"),OR('A6'!AF21="M",'A6'!AF42="M")),"",SUM('A6'!AE21,'A6'!AE42))</f>
        <v>0</v>
      </c>
      <c r="I1310" s="213" t="str">
        <f>IF(AND(AND('A6'!AF21="X",'A6'!AF42="X"),SUM('A6'!AE21,'A6'!AE42)=0,ISNUMBER('A6'!AE63)),"",IF(OR('A6'!AF21="M",'A6'!AF42="M"),"M",IF(AND('A6'!AF21='A6'!AF42,OR('A6'!AF21="X",'A6'!AF21="W",'A6'!AF21="Z")),UPPER('A6'!AF21),"")))</f>
        <v/>
      </c>
      <c r="J1310" s="214" t="s">
        <v>860</v>
      </c>
      <c r="K1310" s="213">
        <f>IF(AND(ISBLANK('A6'!AE63),$L$1310&lt;&gt;"Z"),"",'A6'!AE63)</f>
        <v>0</v>
      </c>
      <c r="L1310" s="213" t="str">
        <f>IF(ISBLANK('A6'!AF63),"",'A6'!AF63)</f>
        <v/>
      </c>
      <c r="M1310" s="133" t="str">
        <f t="shared" si="27"/>
        <v>OK</v>
      </c>
      <c r="N1310" s="134"/>
    </row>
    <row r="1311" spans="1:14" x14ac:dyDescent="0.25">
      <c r="A1311" s="210" t="s">
        <v>796</v>
      </c>
      <c r="B1311" s="211" t="s">
        <v>3868</v>
      </c>
      <c r="C1311" s="212" t="s">
        <v>171</v>
      </c>
      <c r="D1311" s="215" t="s">
        <v>3869</v>
      </c>
      <c r="E1311" s="212" t="s">
        <v>860</v>
      </c>
      <c r="F1311" s="212" t="s">
        <v>171</v>
      </c>
      <c r="G1311" s="215" t="s">
        <v>3169</v>
      </c>
      <c r="H1311" s="213">
        <f>IF(OR(AND('A6'!AE22="",'A6'!AF22=""),AND('A6'!AE43="",'A6'!AF43=""),AND('A6'!AF22="X",'A6'!AF43="X"),OR('A6'!AF22="M",'A6'!AF43="M")),"",SUM('A6'!AE22,'A6'!AE43))</f>
        <v>0</v>
      </c>
      <c r="I1311" s="213" t="str">
        <f>IF(AND(AND('A6'!AF22="X",'A6'!AF43="X"),SUM('A6'!AE22,'A6'!AE43)=0,ISNUMBER('A6'!AE64)),"",IF(OR('A6'!AF22="M",'A6'!AF43="M"),"M",IF(AND('A6'!AF22='A6'!AF43,OR('A6'!AF22="X",'A6'!AF22="W",'A6'!AF22="Z")),UPPER('A6'!AF22),"")))</f>
        <v/>
      </c>
      <c r="J1311" s="214" t="s">
        <v>860</v>
      </c>
      <c r="K1311" s="213">
        <f>IF(AND(ISBLANK('A6'!AE64),$L$1311&lt;&gt;"Z"),"",'A6'!AE64)</f>
        <v>0</v>
      </c>
      <c r="L1311" s="213" t="str">
        <f>IF(ISBLANK('A6'!AF64),"",'A6'!AF64)</f>
        <v/>
      </c>
      <c r="M1311" s="133" t="str">
        <f t="shared" si="27"/>
        <v>OK</v>
      </c>
      <c r="N1311" s="134"/>
    </row>
    <row r="1312" spans="1:14" x14ac:dyDescent="0.25">
      <c r="A1312" s="210" t="s">
        <v>796</v>
      </c>
      <c r="B1312" s="211" t="s">
        <v>3870</v>
      </c>
      <c r="C1312" s="212" t="s">
        <v>171</v>
      </c>
      <c r="D1312" s="215" t="s">
        <v>3871</v>
      </c>
      <c r="E1312" s="212" t="s">
        <v>860</v>
      </c>
      <c r="F1312" s="212" t="s">
        <v>171</v>
      </c>
      <c r="G1312" s="215" t="s">
        <v>966</v>
      </c>
      <c r="H1312" s="213">
        <f>IF(OR(AND('A6'!AE23="",'A6'!AF23=""),AND('A6'!AE44="",'A6'!AF44=""),AND('A6'!AF23="X",'A6'!AF44="X"),OR('A6'!AF23="M",'A6'!AF44="M")),"",SUM('A6'!AE23,'A6'!AE44))</f>
        <v>0</v>
      </c>
      <c r="I1312" s="213" t="str">
        <f>IF(AND(AND('A6'!AF23="X",'A6'!AF44="X"),SUM('A6'!AE23,'A6'!AE44)=0,ISNUMBER('A6'!AE65)),"",IF(OR('A6'!AF23="M",'A6'!AF44="M"),"M",IF(AND('A6'!AF23='A6'!AF44,OR('A6'!AF23="X",'A6'!AF23="W",'A6'!AF23="Z")),UPPER('A6'!AF23),"")))</f>
        <v/>
      </c>
      <c r="J1312" s="214" t="s">
        <v>860</v>
      </c>
      <c r="K1312" s="213">
        <f>IF(AND(ISBLANK('A6'!AE65),$L$1312&lt;&gt;"Z"),"",'A6'!AE65)</f>
        <v>0</v>
      </c>
      <c r="L1312" s="213" t="str">
        <f>IF(ISBLANK('A6'!AF65),"",'A6'!AF65)</f>
        <v/>
      </c>
      <c r="M1312" s="133" t="str">
        <f t="shared" si="27"/>
        <v>OK</v>
      </c>
      <c r="N1312" s="134"/>
    </row>
    <row r="1313" spans="1:14" x14ac:dyDescent="0.25">
      <c r="A1313" s="210" t="s">
        <v>796</v>
      </c>
      <c r="B1313" s="211" t="s">
        <v>3872</v>
      </c>
      <c r="C1313" s="212" t="s">
        <v>171</v>
      </c>
      <c r="D1313" s="215" t="s">
        <v>3873</v>
      </c>
      <c r="E1313" s="212" t="s">
        <v>860</v>
      </c>
      <c r="F1313" s="212" t="s">
        <v>171</v>
      </c>
      <c r="G1313" s="215" t="s">
        <v>965</v>
      </c>
      <c r="H1313" s="213">
        <f>IF(OR(AND('A6'!AE24="",'A6'!AF24=""),AND('A6'!AE45="",'A6'!AF45=""),AND('A6'!AF24="X",'A6'!AF45="X"),OR('A6'!AF24="M",'A6'!AF45="M")),"",SUM('A6'!AE24,'A6'!AE45))</f>
        <v>0</v>
      </c>
      <c r="I1313" s="213" t="str">
        <f>IF(AND(AND('A6'!AF24="X",'A6'!AF45="X"),SUM('A6'!AE24,'A6'!AE45)=0,ISNUMBER('A6'!AE66)),"",IF(OR('A6'!AF24="M",'A6'!AF45="M"),"M",IF(AND('A6'!AF24='A6'!AF45,OR('A6'!AF24="X",'A6'!AF24="W",'A6'!AF24="Z")),UPPER('A6'!AF24),"")))</f>
        <v/>
      </c>
      <c r="J1313" s="214" t="s">
        <v>860</v>
      </c>
      <c r="K1313" s="213">
        <f>IF(AND(ISBLANK('A6'!AE66),$L$1313&lt;&gt;"Z"),"",'A6'!AE66)</f>
        <v>0</v>
      </c>
      <c r="L1313" s="213" t="str">
        <f>IF(ISBLANK('A6'!AF66),"",'A6'!AF66)</f>
        <v/>
      </c>
      <c r="M1313" s="133" t="str">
        <f t="shared" si="27"/>
        <v>OK</v>
      </c>
      <c r="N1313" s="134"/>
    </row>
    <row r="1314" spans="1:14" x14ac:dyDescent="0.25">
      <c r="A1314" s="210" t="s">
        <v>796</v>
      </c>
      <c r="B1314" s="211" t="s">
        <v>3874</v>
      </c>
      <c r="C1314" s="212" t="s">
        <v>171</v>
      </c>
      <c r="D1314" s="215" t="s">
        <v>3875</v>
      </c>
      <c r="E1314" s="212" t="s">
        <v>860</v>
      </c>
      <c r="F1314" s="212" t="s">
        <v>171</v>
      </c>
      <c r="G1314" s="215" t="s">
        <v>3176</v>
      </c>
      <c r="H1314" s="213">
        <f>IF(OR(AND('A6'!AE25="",'A6'!AF25=""),AND('A6'!AE46="",'A6'!AF46=""),AND('A6'!AF25="X",'A6'!AF46="X"),OR('A6'!AF25="M",'A6'!AF46="M")),"",SUM('A6'!AE25,'A6'!AE46))</f>
        <v>0</v>
      </c>
      <c r="I1314" s="213" t="str">
        <f>IF(AND(AND('A6'!AF25="X",'A6'!AF46="X"),SUM('A6'!AE25,'A6'!AE46)=0,ISNUMBER('A6'!AE67)),"",IF(OR('A6'!AF25="M",'A6'!AF46="M"),"M",IF(AND('A6'!AF25='A6'!AF46,OR('A6'!AF25="X",'A6'!AF25="W",'A6'!AF25="Z")),UPPER('A6'!AF25),"")))</f>
        <v/>
      </c>
      <c r="J1314" s="214" t="s">
        <v>860</v>
      </c>
      <c r="K1314" s="213">
        <f>IF(AND(ISBLANK('A6'!AE67),$L$1314&lt;&gt;"Z"),"",'A6'!AE67)</f>
        <v>0</v>
      </c>
      <c r="L1314" s="213" t="str">
        <f>IF(ISBLANK('A6'!AF67),"",'A6'!AF67)</f>
        <v/>
      </c>
      <c r="M1314" s="133" t="str">
        <f t="shared" si="27"/>
        <v>OK</v>
      </c>
      <c r="N1314" s="134"/>
    </row>
    <row r="1315" spans="1:14" x14ac:dyDescent="0.25">
      <c r="A1315" s="210" t="s">
        <v>796</v>
      </c>
      <c r="B1315" s="211" t="s">
        <v>3876</v>
      </c>
      <c r="C1315" s="212" t="s">
        <v>171</v>
      </c>
      <c r="D1315" s="215" t="s">
        <v>3877</v>
      </c>
      <c r="E1315" s="212" t="s">
        <v>860</v>
      </c>
      <c r="F1315" s="212" t="s">
        <v>171</v>
      </c>
      <c r="G1315" s="215" t="s">
        <v>3179</v>
      </c>
      <c r="H1315" s="213">
        <f>IF(OR(AND('A6'!AE26="",'A6'!AF26=""),AND('A6'!AE47="",'A6'!AF47=""),AND('A6'!AF26="X",'A6'!AF47="X"),OR('A6'!AF26="M",'A6'!AF47="M")),"",SUM('A6'!AE26,'A6'!AE47))</f>
        <v>0</v>
      </c>
      <c r="I1315" s="213" t="str">
        <f>IF(AND(AND('A6'!AF26="X",'A6'!AF47="X"),SUM('A6'!AE26,'A6'!AE47)=0,ISNUMBER('A6'!AE68)),"",IF(OR('A6'!AF26="M",'A6'!AF47="M"),"M",IF(AND('A6'!AF26='A6'!AF47,OR('A6'!AF26="X",'A6'!AF26="W",'A6'!AF26="Z")),UPPER('A6'!AF26),"")))</f>
        <v/>
      </c>
      <c r="J1315" s="214" t="s">
        <v>860</v>
      </c>
      <c r="K1315" s="213">
        <f>IF(AND(ISBLANK('A6'!AE68),$L$1315&lt;&gt;"Z"),"",'A6'!AE68)</f>
        <v>0</v>
      </c>
      <c r="L1315" s="213" t="str">
        <f>IF(ISBLANK('A6'!AF68),"",'A6'!AF68)</f>
        <v/>
      </c>
      <c r="M1315" s="133" t="str">
        <f t="shared" si="27"/>
        <v>OK</v>
      </c>
      <c r="N1315" s="134"/>
    </row>
    <row r="1316" spans="1:14" x14ac:dyDescent="0.25">
      <c r="A1316" s="210" t="s">
        <v>796</v>
      </c>
      <c r="B1316" s="211" t="s">
        <v>3878</v>
      </c>
      <c r="C1316" s="212" t="s">
        <v>171</v>
      </c>
      <c r="D1316" s="215" t="s">
        <v>3879</v>
      </c>
      <c r="E1316" s="212" t="s">
        <v>860</v>
      </c>
      <c r="F1316" s="212" t="s">
        <v>171</v>
      </c>
      <c r="G1316" s="215" t="s">
        <v>3182</v>
      </c>
      <c r="H1316" s="213">
        <f>IF(OR(AND('A6'!AE27="",'A6'!AF27=""),AND('A6'!AE48="",'A6'!AF48=""),AND('A6'!AF27="X",'A6'!AF48="X"),OR('A6'!AF27="M",'A6'!AF48="M")),"",SUM('A6'!AE27,'A6'!AE48))</f>
        <v>0</v>
      </c>
      <c r="I1316" s="213" t="str">
        <f>IF(AND(AND('A6'!AF27="X",'A6'!AF48="X"),SUM('A6'!AE27,'A6'!AE48)=0,ISNUMBER('A6'!AE69)),"",IF(OR('A6'!AF27="M",'A6'!AF48="M"),"M",IF(AND('A6'!AF27='A6'!AF48,OR('A6'!AF27="X",'A6'!AF27="W",'A6'!AF27="Z")),UPPER('A6'!AF27),"")))</f>
        <v/>
      </c>
      <c r="J1316" s="214" t="s">
        <v>860</v>
      </c>
      <c r="K1316" s="213">
        <f>IF(AND(ISBLANK('A6'!AE69),$L$1316&lt;&gt;"Z"),"",'A6'!AE69)</f>
        <v>0</v>
      </c>
      <c r="L1316" s="213" t="str">
        <f>IF(ISBLANK('A6'!AF69),"",'A6'!AF69)</f>
        <v/>
      </c>
      <c r="M1316" s="133" t="str">
        <f t="shared" si="27"/>
        <v>OK</v>
      </c>
      <c r="N1316" s="134"/>
    </row>
    <row r="1317" spans="1:14" x14ac:dyDescent="0.25">
      <c r="A1317" s="210" t="s">
        <v>796</v>
      </c>
      <c r="B1317" s="211" t="s">
        <v>3880</v>
      </c>
      <c r="C1317" s="212" t="s">
        <v>171</v>
      </c>
      <c r="D1317" s="215" t="s">
        <v>3881</v>
      </c>
      <c r="E1317" s="212" t="s">
        <v>860</v>
      </c>
      <c r="F1317" s="212" t="s">
        <v>171</v>
      </c>
      <c r="G1317" s="215" t="s">
        <v>824</v>
      </c>
      <c r="H1317" s="213">
        <f>IF(OR(AND('A6'!AE28="",'A6'!AF28=""),AND('A6'!AE49="",'A6'!AF49=""),AND('A6'!AF28="X",'A6'!AF49="X"),OR('A6'!AF28="M",'A6'!AF49="M")),"",SUM('A6'!AE28,'A6'!AE49))</f>
        <v>0</v>
      </c>
      <c r="I1317" s="213" t="str">
        <f>IF(AND(AND('A6'!AF28="X",'A6'!AF49="X"),SUM('A6'!AE28,'A6'!AE49)=0,ISNUMBER('A6'!AE70)),"",IF(OR('A6'!AF28="M",'A6'!AF49="M"),"M",IF(AND('A6'!AF28='A6'!AF49,OR('A6'!AF28="X",'A6'!AF28="W",'A6'!AF28="Z")),UPPER('A6'!AF28),"")))</f>
        <v/>
      </c>
      <c r="J1317" s="214" t="s">
        <v>860</v>
      </c>
      <c r="K1317" s="213">
        <f>IF(AND(ISBLANK('A6'!AE70),$L$1317&lt;&gt;"Z"),"",'A6'!AE70)</f>
        <v>0</v>
      </c>
      <c r="L1317" s="213" t="str">
        <f>IF(ISBLANK('A6'!AF70),"",'A6'!AF70)</f>
        <v/>
      </c>
      <c r="M1317" s="133" t="str">
        <f t="shared" si="27"/>
        <v>OK</v>
      </c>
      <c r="N1317" s="134"/>
    </row>
    <row r="1318" spans="1:14" x14ac:dyDescent="0.25">
      <c r="A1318" s="210" t="s">
        <v>796</v>
      </c>
      <c r="B1318" s="211" t="s">
        <v>3882</v>
      </c>
      <c r="C1318" s="212" t="s">
        <v>171</v>
      </c>
      <c r="D1318" s="215" t="s">
        <v>3883</v>
      </c>
      <c r="E1318" s="212" t="s">
        <v>860</v>
      </c>
      <c r="F1318" s="212" t="s">
        <v>171</v>
      </c>
      <c r="G1318" s="215" t="s">
        <v>3187</v>
      </c>
      <c r="H1318" s="213">
        <f>IF(OR(AND('A6'!AE29="",'A6'!AF29=""),AND('A6'!AE50="",'A6'!AF50=""),AND('A6'!AF29="X",'A6'!AF50="X"),OR('A6'!AF29="M",'A6'!AF50="M")),"",SUM('A6'!AE29,'A6'!AE50))</f>
        <v>0</v>
      </c>
      <c r="I1318" s="213" t="str">
        <f>IF(AND(AND('A6'!AF29="X",'A6'!AF50="X"),SUM('A6'!AE29,'A6'!AE50)=0,ISNUMBER('A6'!AE71)),"",IF(OR('A6'!AF29="M",'A6'!AF50="M"),"M",IF(AND('A6'!AF29='A6'!AF50,OR('A6'!AF29="X",'A6'!AF29="W",'A6'!AF29="Z")),UPPER('A6'!AF29),"")))</f>
        <v/>
      </c>
      <c r="J1318" s="214" t="s">
        <v>860</v>
      </c>
      <c r="K1318" s="213">
        <f>IF(AND(ISBLANK('A6'!AE71),$L$1318&lt;&gt;"Z"),"",'A6'!AE71)</f>
        <v>0</v>
      </c>
      <c r="L1318" s="213" t="str">
        <f>IF(ISBLANK('A6'!AF71),"",'A6'!AF71)</f>
        <v/>
      </c>
      <c r="M1318" s="133" t="str">
        <f t="shared" ref="M1318:M1381" si="28">IF(AND(ISNUMBER(H1318),ISNUMBER(K1318)),IF(OR(ROUND(H1318,0)&lt;&gt;ROUND(K1318,0),I1318&lt;&gt;L1318),"Check","OK"),IF(OR(AND(H1318&lt;&gt;K1318,I1318&lt;&gt;"Z",L1318&lt;&gt;"Z"),I1318&lt;&gt;L1318),"Check","OK"))</f>
        <v>OK</v>
      </c>
      <c r="N1318" s="134"/>
    </row>
    <row r="1319" spans="1:14" x14ac:dyDescent="0.25">
      <c r="A1319" s="210" t="s">
        <v>796</v>
      </c>
      <c r="B1319" s="211" t="s">
        <v>3884</v>
      </c>
      <c r="C1319" s="212" t="s">
        <v>171</v>
      </c>
      <c r="D1319" s="215" t="s">
        <v>3885</v>
      </c>
      <c r="E1319" s="212" t="s">
        <v>860</v>
      </c>
      <c r="F1319" s="212" t="s">
        <v>171</v>
      </c>
      <c r="G1319" s="215" t="s">
        <v>2037</v>
      </c>
      <c r="H1319" s="213">
        <f>IF(OR(AND('A6'!AE30="",'A6'!AF30=""),AND('A6'!AE51="",'A6'!AF51=""),AND('A6'!AF30="X",'A6'!AF51="X"),OR('A6'!AF30="M",'A6'!AF51="M")),"",SUM('A6'!AE30,'A6'!AE51))</f>
        <v>0</v>
      </c>
      <c r="I1319" s="213" t="str">
        <f>IF(AND(AND('A6'!AF30="X",'A6'!AF51="X"),SUM('A6'!AE30,'A6'!AE51)=0,ISNUMBER('A6'!AE72)),"",IF(OR('A6'!AF30="M",'A6'!AF51="M"),"M",IF(AND('A6'!AF30='A6'!AF51,OR('A6'!AF30="X",'A6'!AF30="W",'A6'!AF30="Z")),UPPER('A6'!AF30),"")))</f>
        <v/>
      </c>
      <c r="J1319" s="214" t="s">
        <v>860</v>
      </c>
      <c r="K1319" s="213">
        <f>IF(AND(ISBLANK('A6'!AE72),$L$1319&lt;&gt;"Z"),"",'A6'!AE72)</f>
        <v>0</v>
      </c>
      <c r="L1319" s="213" t="str">
        <f>IF(ISBLANK('A6'!AF72),"",'A6'!AF72)</f>
        <v/>
      </c>
      <c r="M1319" s="133" t="str">
        <f t="shared" si="28"/>
        <v>OK</v>
      </c>
      <c r="N1319" s="134"/>
    </row>
    <row r="1320" spans="1:14" x14ac:dyDescent="0.25">
      <c r="A1320" s="210" t="s">
        <v>796</v>
      </c>
      <c r="B1320" s="211" t="s">
        <v>3886</v>
      </c>
      <c r="C1320" s="212" t="s">
        <v>171</v>
      </c>
      <c r="D1320" s="215" t="s">
        <v>3887</v>
      </c>
      <c r="E1320" s="212" t="s">
        <v>860</v>
      </c>
      <c r="F1320" s="212" t="s">
        <v>171</v>
      </c>
      <c r="G1320" s="215" t="s">
        <v>2040</v>
      </c>
      <c r="H1320" s="213">
        <f>IF(OR(AND('A6'!AE31="",'A6'!AF31=""),AND('A6'!AE52="",'A6'!AF52=""),AND('A6'!AF31="X",'A6'!AF52="X"),OR('A6'!AF31="M",'A6'!AF52="M")),"",SUM('A6'!AE31,'A6'!AE52))</f>
        <v>0</v>
      </c>
      <c r="I1320" s="213" t="str">
        <f>IF(AND(AND('A6'!AF31="X",'A6'!AF52="X"),SUM('A6'!AE31,'A6'!AE52)=0,ISNUMBER('A6'!AE73)),"",IF(OR('A6'!AF31="M",'A6'!AF52="M"),"M",IF(AND('A6'!AF31='A6'!AF52,OR('A6'!AF31="X",'A6'!AF31="W",'A6'!AF31="Z")),UPPER('A6'!AF31),"")))</f>
        <v/>
      </c>
      <c r="J1320" s="214" t="s">
        <v>860</v>
      </c>
      <c r="K1320" s="213">
        <f>IF(AND(ISBLANK('A6'!AE73),$L$1320&lt;&gt;"Z"),"",'A6'!AE73)</f>
        <v>0</v>
      </c>
      <c r="L1320" s="213" t="str">
        <f>IF(ISBLANK('A6'!AF73),"",'A6'!AF73)</f>
        <v/>
      </c>
      <c r="M1320" s="133" t="str">
        <f t="shared" si="28"/>
        <v>OK</v>
      </c>
      <c r="N1320" s="134"/>
    </row>
    <row r="1321" spans="1:14" x14ac:dyDescent="0.25">
      <c r="A1321" s="210" t="s">
        <v>796</v>
      </c>
      <c r="B1321" s="211" t="s">
        <v>3888</v>
      </c>
      <c r="C1321" s="212" t="s">
        <v>171</v>
      </c>
      <c r="D1321" s="215" t="s">
        <v>3889</v>
      </c>
      <c r="E1321" s="212" t="s">
        <v>860</v>
      </c>
      <c r="F1321" s="212" t="s">
        <v>171</v>
      </c>
      <c r="G1321" s="215" t="s">
        <v>1062</v>
      </c>
      <c r="H1321" s="213">
        <f>IF(OR(AND('A6'!AE32="",'A6'!AF32=""),AND('A6'!AE53="",'A6'!AF53=""),AND('A6'!AF32="X",'A6'!AF53="X"),OR('A6'!AF32="M",'A6'!AF53="M")),"",SUM('A6'!AE32,'A6'!AE53))</f>
        <v>0</v>
      </c>
      <c r="I1321" s="213" t="str">
        <f>IF(AND(AND('A6'!AF32="X",'A6'!AF53="X"),SUM('A6'!AE32,'A6'!AE53)=0,ISNUMBER('A6'!AE74)),"",IF(OR('A6'!AF32="M",'A6'!AF53="M"),"M",IF(AND('A6'!AF32='A6'!AF53,OR('A6'!AF32="X",'A6'!AF32="W",'A6'!AF32="Z")),UPPER('A6'!AF32),"")))</f>
        <v/>
      </c>
      <c r="J1321" s="214" t="s">
        <v>860</v>
      </c>
      <c r="K1321" s="213">
        <f>IF(AND(ISBLANK('A6'!AE74),$L$1321&lt;&gt;"Z"),"",'A6'!AE74)</f>
        <v>0</v>
      </c>
      <c r="L1321" s="213" t="str">
        <f>IF(ISBLANK('A6'!AF74),"",'A6'!AF74)</f>
        <v/>
      </c>
      <c r="M1321" s="133" t="str">
        <f t="shared" si="28"/>
        <v>OK</v>
      </c>
      <c r="N1321" s="134"/>
    </row>
    <row r="1322" spans="1:14" x14ac:dyDescent="0.25">
      <c r="A1322" s="210" t="s">
        <v>796</v>
      </c>
      <c r="B1322" s="211" t="s">
        <v>3890</v>
      </c>
      <c r="C1322" s="212" t="s">
        <v>171</v>
      </c>
      <c r="D1322" s="215" t="s">
        <v>3891</v>
      </c>
      <c r="E1322" s="212" t="s">
        <v>860</v>
      </c>
      <c r="F1322" s="212" t="s">
        <v>171</v>
      </c>
      <c r="G1322" s="215" t="s">
        <v>1061</v>
      </c>
      <c r="H1322" s="213">
        <f>IF(OR(AND('A6'!AE33="",'A6'!AF33=""),AND('A6'!AE54="",'A6'!AF54=""),AND('A6'!AF33="X",'A6'!AF54="X"),OR('A6'!AF33="M",'A6'!AF54="M")),"",SUM('A6'!AE33,'A6'!AE54))</f>
        <v>0</v>
      </c>
      <c r="I1322" s="213" t="str">
        <f>IF(AND(AND('A6'!AF33="X",'A6'!AF54="X"),SUM('A6'!AE33,'A6'!AE54)=0,ISNUMBER('A6'!AE75)),"",IF(OR('A6'!AF33="M",'A6'!AF54="M"),"M",IF(AND('A6'!AF33='A6'!AF54,OR('A6'!AF33="X",'A6'!AF33="W",'A6'!AF33="Z")),UPPER('A6'!AF33),"")))</f>
        <v/>
      </c>
      <c r="J1322" s="214" t="s">
        <v>860</v>
      </c>
      <c r="K1322" s="213">
        <f>IF(AND(ISBLANK('A6'!AE75),$L$1322&lt;&gt;"Z"),"",'A6'!AE75)</f>
        <v>0</v>
      </c>
      <c r="L1322" s="213" t="str">
        <f>IF(ISBLANK('A6'!AF75),"",'A6'!AF75)</f>
        <v/>
      </c>
      <c r="M1322" s="133" t="str">
        <f t="shared" si="28"/>
        <v>OK</v>
      </c>
      <c r="N1322" s="134"/>
    </row>
    <row r="1323" spans="1:14" x14ac:dyDescent="0.25">
      <c r="A1323" s="210" t="s">
        <v>796</v>
      </c>
      <c r="B1323" s="211" t="s">
        <v>3892</v>
      </c>
      <c r="C1323" s="212" t="s">
        <v>171</v>
      </c>
      <c r="D1323" s="215" t="s">
        <v>3893</v>
      </c>
      <c r="E1323" s="212" t="s">
        <v>860</v>
      </c>
      <c r="F1323" s="212" t="s">
        <v>171</v>
      </c>
      <c r="G1323" s="215" t="s">
        <v>1019</v>
      </c>
      <c r="H1323" s="213">
        <f>IF(OR(SUMPRODUCT(--('A6'!AH14:'A6'!AH31=""),--('A6'!AI14:'A6'!AI31=""))&gt;0,COUNTIF('A6'!AI14:'A6'!AI31,"M")&gt;0,COUNTIF('A6'!AI14:'A6'!AI31,"X")=18),"",SUM('A6'!AH14:'A6'!AH31))</f>
        <v>0</v>
      </c>
      <c r="I1323" s="213" t="str">
        <f>IF(AND(COUNTIF('A6'!AI14:'A6'!AI31,"X")=18,SUM('A6'!AH14:'A6'!AH31)=0,ISNUMBER('A6'!AH32)),"",IF(COUNTIF('A6'!AI14:'A6'!AI31,"M")&gt;0,"M",IF(AND(COUNTIF('A6'!AI14:'A6'!AI31,'A6'!AI14)=18,OR('A6'!AI14="X",'A6'!AI14="W",'A6'!AI14="Z")),UPPER('A6'!AI14),"")))</f>
        <v/>
      </c>
      <c r="J1323" s="214" t="s">
        <v>860</v>
      </c>
      <c r="K1323" s="213">
        <f>IF(AND(ISBLANK('A6'!AH32),$L$1323&lt;&gt;"Z"),"",'A6'!AH32)</f>
        <v>0</v>
      </c>
      <c r="L1323" s="213" t="str">
        <f>IF(ISBLANK('A6'!AI32),"",'A6'!AI32)</f>
        <v/>
      </c>
      <c r="M1323" s="133" t="str">
        <f t="shared" si="28"/>
        <v>OK</v>
      </c>
      <c r="N1323" s="134"/>
    </row>
    <row r="1324" spans="1:14" x14ac:dyDescent="0.25">
      <c r="A1324" s="210" t="s">
        <v>796</v>
      </c>
      <c r="B1324" s="211" t="s">
        <v>3894</v>
      </c>
      <c r="C1324" s="212" t="s">
        <v>171</v>
      </c>
      <c r="D1324" s="215" t="s">
        <v>3895</v>
      </c>
      <c r="E1324" s="212" t="s">
        <v>860</v>
      </c>
      <c r="F1324" s="212" t="s">
        <v>171</v>
      </c>
      <c r="G1324" s="215" t="s">
        <v>1042</v>
      </c>
      <c r="H1324" s="213">
        <f>IF(OR(SUMPRODUCT(--('A6'!AH35:'A6'!AH52=""),--('A6'!AI35:'A6'!AI52=""))&gt;0,COUNTIF('A6'!AI35:'A6'!AI52,"M")&gt;0,COUNTIF('A6'!AI35:'A6'!AI52,"X")=18),"",SUM('A6'!AH35:'A6'!AH52))</f>
        <v>0</v>
      </c>
      <c r="I1324" s="213" t="str">
        <f>IF(AND(COUNTIF('A6'!AI35:'A6'!AI52,"X")=18,SUM('A6'!AH35:'A6'!AH52)=0,ISNUMBER('A6'!AH53)),"",IF(COUNTIF('A6'!AI35:'A6'!AI52,"M")&gt;0,"M",IF(AND(COUNTIF('A6'!AI35:'A6'!AI52,'A6'!AI35)=18,OR('A6'!AI35="X",'A6'!AI35="W",'A6'!AI35="Z")),UPPER('A6'!AI35),"")))</f>
        <v/>
      </c>
      <c r="J1324" s="214" t="s">
        <v>860</v>
      </c>
      <c r="K1324" s="213">
        <f>IF(AND(ISBLANK('A6'!AH53),$L$1324&lt;&gt;"Z"),"",'A6'!AH53)</f>
        <v>0</v>
      </c>
      <c r="L1324" s="213" t="str">
        <f>IF(ISBLANK('A6'!AI53),"",'A6'!AI53)</f>
        <v/>
      </c>
      <c r="M1324" s="133" t="str">
        <f t="shared" si="28"/>
        <v>OK</v>
      </c>
      <c r="N1324" s="134"/>
    </row>
    <row r="1325" spans="1:14" x14ac:dyDescent="0.25">
      <c r="A1325" s="210" t="s">
        <v>796</v>
      </c>
      <c r="B1325" s="211" t="s">
        <v>3896</v>
      </c>
      <c r="C1325" s="212" t="s">
        <v>171</v>
      </c>
      <c r="D1325" s="215" t="s">
        <v>3897</v>
      </c>
      <c r="E1325" s="212" t="s">
        <v>860</v>
      </c>
      <c r="F1325" s="212" t="s">
        <v>171</v>
      </c>
      <c r="G1325" s="215" t="s">
        <v>3898</v>
      </c>
      <c r="H1325" s="213">
        <f>IF(OR(AND('A6'!AH14="",'A6'!AI14=""),AND('A6'!AH35="",'A6'!AI35=""),AND('A6'!AI14="X",'A6'!AI35="X"),OR('A6'!AI14="M",'A6'!AI35="M")),"",SUM('A6'!AH14,'A6'!AH35))</f>
        <v>0</v>
      </c>
      <c r="I1325" s="213" t="str">
        <f>IF(AND(AND('A6'!AI14="X",'A6'!AI35="X"),SUM('A6'!AH14,'A6'!AH35)=0,ISNUMBER('A6'!AH56)),"",IF(OR('A6'!AI14="M",'A6'!AI35="M"),"M",IF(AND('A6'!AI14='A6'!AI35,OR('A6'!AI14="X",'A6'!AI14="W",'A6'!AI14="Z")),UPPER('A6'!AI14),"")))</f>
        <v/>
      </c>
      <c r="J1325" s="214" t="s">
        <v>860</v>
      </c>
      <c r="K1325" s="213">
        <f>IF(AND(ISBLANK('A6'!AH56),$L$1325&lt;&gt;"Z"),"",'A6'!AH56)</f>
        <v>0</v>
      </c>
      <c r="L1325" s="213" t="str">
        <f>IF(ISBLANK('A6'!AI56),"",'A6'!AI56)</f>
        <v/>
      </c>
      <c r="M1325" s="133" t="str">
        <f t="shared" si="28"/>
        <v>OK</v>
      </c>
      <c r="N1325" s="134"/>
    </row>
    <row r="1326" spans="1:14" x14ac:dyDescent="0.25">
      <c r="A1326" s="210" t="s">
        <v>796</v>
      </c>
      <c r="B1326" s="211" t="s">
        <v>3899</v>
      </c>
      <c r="C1326" s="212" t="s">
        <v>171</v>
      </c>
      <c r="D1326" s="215" t="s">
        <v>3900</v>
      </c>
      <c r="E1326" s="212" t="s">
        <v>860</v>
      </c>
      <c r="F1326" s="212" t="s">
        <v>171</v>
      </c>
      <c r="G1326" s="215" t="s">
        <v>3901</v>
      </c>
      <c r="H1326" s="213">
        <f>IF(OR(AND('A6'!AH15="",'A6'!AI15=""),AND('A6'!AH36="",'A6'!AI36=""),AND('A6'!AI15="X",'A6'!AI36="X"),OR('A6'!AI15="M",'A6'!AI36="M")),"",SUM('A6'!AH15,'A6'!AH36))</f>
        <v>0</v>
      </c>
      <c r="I1326" s="213" t="str">
        <f>IF(AND(AND('A6'!AI15="X",'A6'!AI36="X"),SUM('A6'!AH15,'A6'!AH36)=0,ISNUMBER('A6'!AH57)),"",IF(OR('A6'!AI15="M",'A6'!AI36="M"),"M",IF(AND('A6'!AI15='A6'!AI36,OR('A6'!AI15="X",'A6'!AI15="W",'A6'!AI15="Z")),UPPER('A6'!AI15),"")))</f>
        <v/>
      </c>
      <c r="J1326" s="214" t="s">
        <v>860</v>
      </c>
      <c r="K1326" s="213">
        <f>IF(AND(ISBLANK('A6'!AH57),$L$1326&lt;&gt;"Z"),"",'A6'!AH57)</f>
        <v>0</v>
      </c>
      <c r="L1326" s="213" t="str">
        <f>IF(ISBLANK('A6'!AI57),"",'A6'!AI57)</f>
        <v/>
      </c>
      <c r="M1326" s="133" t="str">
        <f t="shared" si="28"/>
        <v>OK</v>
      </c>
      <c r="N1326" s="134"/>
    </row>
    <row r="1327" spans="1:14" x14ac:dyDescent="0.25">
      <c r="A1327" s="210" t="s">
        <v>796</v>
      </c>
      <c r="B1327" s="211" t="s">
        <v>3902</v>
      </c>
      <c r="C1327" s="212" t="s">
        <v>171</v>
      </c>
      <c r="D1327" s="215" t="s">
        <v>3903</v>
      </c>
      <c r="E1327" s="212" t="s">
        <v>860</v>
      </c>
      <c r="F1327" s="212" t="s">
        <v>171</v>
      </c>
      <c r="G1327" s="215" t="s">
        <v>3904</v>
      </c>
      <c r="H1327" s="213">
        <f>IF(OR(AND('A6'!AH16="",'A6'!AI16=""),AND('A6'!AH37="",'A6'!AI37=""),AND('A6'!AI16="X",'A6'!AI37="X"),OR('A6'!AI16="M",'A6'!AI37="M")),"",SUM('A6'!AH16,'A6'!AH37))</f>
        <v>0</v>
      </c>
      <c r="I1327" s="213" t="str">
        <f>IF(AND(AND('A6'!AI16="X",'A6'!AI37="X"),SUM('A6'!AH16,'A6'!AH37)=0,ISNUMBER('A6'!AH58)),"",IF(OR('A6'!AI16="M",'A6'!AI37="M"),"M",IF(AND('A6'!AI16='A6'!AI37,OR('A6'!AI16="X",'A6'!AI16="W",'A6'!AI16="Z")),UPPER('A6'!AI16),"")))</f>
        <v/>
      </c>
      <c r="J1327" s="214" t="s">
        <v>860</v>
      </c>
      <c r="K1327" s="213">
        <f>IF(AND(ISBLANK('A6'!AH58),$L$1327&lt;&gt;"Z"),"",'A6'!AH58)</f>
        <v>0</v>
      </c>
      <c r="L1327" s="213" t="str">
        <f>IF(ISBLANK('A6'!AI58),"",'A6'!AI58)</f>
        <v/>
      </c>
      <c r="M1327" s="133" t="str">
        <f t="shared" si="28"/>
        <v>OK</v>
      </c>
      <c r="N1327" s="134"/>
    </row>
    <row r="1328" spans="1:14" x14ac:dyDescent="0.25">
      <c r="A1328" s="210" t="s">
        <v>796</v>
      </c>
      <c r="B1328" s="211" t="s">
        <v>3905</v>
      </c>
      <c r="C1328" s="212" t="s">
        <v>171</v>
      </c>
      <c r="D1328" s="215" t="s">
        <v>3906</v>
      </c>
      <c r="E1328" s="212" t="s">
        <v>860</v>
      </c>
      <c r="F1328" s="212" t="s">
        <v>171</v>
      </c>
      <c r="G1328" s="215" t="s">
        <v>3907</v>
      </c>
      <c r="H1328" s="213">
        <f>IF(OR(AND('A6'!AH17="",'A6'!AI17=""),AND('A6'!AH38="",'A6'!AI38=""),AND('A6'!AI17="X",'A6'!AI38="X"),OR('A6'!AI17="M",'A6'!AI38="M")),"",SUM('A6'!AH17,'A6'!AH38))</f>
        <v>0</v>
      </c>
      <c r="I1328" s="213" t="str">
        <f>IF(AND(AND('A6'!AI17="X",'A6'!AI38="X"),SUM('A6'!AH17,'A6'!AH38)=0,ISNUMBER('A6'!AH59)),"",IF(OR('A6'!AI17="M",'A6'!AI38="M"),"M",IF(AND('A6'!AI17='A6'!AI38,OR('A6'!AI17="X",'A6'!AI17="W",'A6'!AI17="Z")),UPPER('A6'!AI17),"")))</f>
        <v/>
      </c>
      <c r="J1328" s="214" t="s">
        <v>860</v>
      </c>
      <c r="K1328" s="213">
        <f>IF(AND(ISBLANK('A6'!AH59),$L$1328&lt;&gt;"Z"),"",'A6'!AH59)</f>
        <v>0</v>
      </c>
      <c r="L1328" s="213" t="str">
        <f>IF(ISBLANK('A6'!AI59),"",'A6'!AI59)</f>
        <v/>
      </c>
      <c r="M1328" s="133" t="str">
        <f t="shared" si="28"/>
        <v>OK</v>
      </c>
      <c r="N1328" s="134"/>
    </row>
    <row r="1329" spans="1:14" x14ac:dyDescent="0.25">
      <c r="A1329" s="210" t="s">
        <v>796</v>
      </c>
      <c r="B1329" s="211" t="s">
        <v>3908</v>
      </c>
      <c r="C1329" s="212" t="s">
        <v>171</v>
      </c>
      <c r="D1329" s="215" t="s">
        <v>3909</v>
      </c>
      <c r="E1329" s="212" t="s">
        <v>860</v>
      </c>
      <c r="F1329" s="212" t="s">
        <v>171</v>
      </c>
      <c r="G1329" s="215" t="s">
        <v>3910</v>
      </c>
      <c r="H1329" s="213">
        <f>IF(OR(AND('A6'!AH18="",'A6'!AI18=""),AND('A6'!AH39="",'A6'!AI39=""),AND('A6'!AI18="X",'A6'!AI39="X"),OR('A6'!AI18="M",'A6'!AI39="M")),"",SUM('A6'!AH18,'A6'!AH39))</f>
        <v>0</v>
      </c>
      <c r="I1329" s="213" t="str">
        <f>IF(AND(AND('A6'!AI18="X",'A6'!AI39="X"),SUM('A6'!AH18,'A6'!AH39)=0,ISNUMBER('A6'!AH60)),"",IF(OR('A6'!AI18="M",'A6'!AI39="M"),"M",IF(AND('A6'!AI18='A6'!AI39,OR('A6'!AI18="X",'A6'!AI18="W",'A6'!AI18="Z")),UPPER('A6'!AI18),"")))</f>
        <v/>
      </c>
      <c r="J1329" s="214" t="s">
        <v>860</v>
      </c>
      <c r="K1329" s="213">
        <f>IF(AND(ISBLANK('A6'!AH60),$L$1329&lt;&gt;"Z"),"",'A6'!AH60)</f>
        <v>0</v>
      </c>
      <c r="L1329" s="213" t="str">
        <f>IF(ISBLANK('A6'!AI60),"",'A6'!AI60)</f>
        <v/>
      </c>
      <c r="M1329" s="133" t="str">
        <f t="shared" si="28"/>
        <v>OK</v>
      </c>
      <c r="N1329" s="134"/>
    </row>
    <row r="1330" spans="1:14" x14ac:dyDescent="0.25">
      <c r="A1330" s="210" t="s">
        <v>796</v>
      </c>
      <c r="B1330" s="211" t="s">
        <v>3911</v>
      </c>
      <c r="C1330" s="212" t="s">
        <v>171</v>
      </c>
      <c r="D1330" s="215" t="s">
        <v>3912</v>
      </c>
      <c r="E1330" s="212" t="s">
        <v>860</v>
      </c>
      <c r="F1330" s="212" t="s">
        <v>171</v>
      </c>
      <c r="G1330" s="215" t="s">
        <v>3913</v>
      </c>
      <c r="H1330" s="213">
        <f>IF(OR(AND('A6'!AH19="",'A6'!AI19=""),AND('A6'!AH40="",'A6'!AI40=""),AND('A6'!AI19="X",'A6'!AI40="X"),OR('A6'!AI19="M",'A6'!AI40="M")),"",SUM('A6'!AH19,'A6'!AH40))</f>
        <v>0</v>
      </c>
      <c r="I1330" s="213" t="str">
        <f>IF(AND(AND('A6'!AI19="X",'A6'!AI40="X"),SUM('A6'!AH19,'A6'!AH40)=0,ISNUMBER('A6'!AH61)),"",IF(OR('A6'!AI19="M",'A6'!AI40="M"),"M",IF(AND('A6'!AI19='A6'!AI40,OR('A6'!AI19="X",'A6'!AI19="W",'A6'!AI19="Z")),UPPER('A6'!AI19),"")))</f>
        <v/>
      </c>
      <c r="J1330" s="214" t="s">
        <v>860</v>
      </c>
      <c r="K1330" s="213">
        <f>IF(AND(ISBLANK('A6'!AH61),$L$1330&lt;&gt;"Z"),"",'A6'!AH61)</f>
        <v>0</v>
      </c>
      <c r="L1330" s="213" t="str">
        <f>IF(ISBLANK('A6'!AI61),"",'A6'!AI61)</f>
        <v/>
      </c>
      <c r="M1330" s="133" t="str">
        <f t="shared" si="28"/>
        <v>OK</v>
      </c>
      <c r="N1330" s="134"/>
    </row>
    <row r="1331" spans="1:14" x14ac:dyDescent="0.25">
      <c r="A1331" s="210" t="s">
        <v>796</v>
      </c>
      <c r="B1331" s="211" t="s">
        <v>3914</v>
      </c>
      <c r="C1331" s="212" t="s">
        <v>171</v>
      </c>
      <c r="D1331" s="215" t="s">
        <v>3915</v>
      </c>
      <c r="E1331" s="212" t="s">
        <v>860</v>
      </c>
      <c r="F1331" s="212" t="s">
        <v>171</v>
      </c>
      <c r="G1331" s="215" t="s">
        <v>3916</v>
      </c>
      <c r="H1331" s="213">
        <f>IF(OR(AND('A6'!AH20="",'A6'!AI20=""),AND('A6'!AH41="",'A6'!AI41=""),AND('A6'!AI20="X",'A6'!AI41="X"),OR('A6'!AI20="M",'A6'!AI41="M")),"",SUM('A6'!AH20,'A6'!AH41))</f>
        <v>0</v>
      </c>
      <c r="I1331" s="213" t="str">
        <f>IF(AND(AND('A6'!AI20="X",'A6'!AI41="X"),SUM('A6'!AH20,'A6'!AH41)=0,ISNUMBER('A6'!AH62)),"",IF(OR('A6'!AI20="M",'A6'!AI41="M"),"M",IF(AND('A6'!AI20='A6'!AI41,OR('A6'!AI20="X",'A6'!AI20="W",'A6'!AI20="Z")),UPPER('A6'!AI20),"")))</f>
        <v/>
      </c>
      <c r="J1331" s="214" t="s">
        <v>860</v>
      </c>
      <c r="K1331" s="213">
        <f>IF(AND(ISBLANK('A6'!AH62),$L$1331&lt;&gt;"Z"),"",'A6'!AH62)</f>
        <v>0</v>
      </c>
      <c r="L1331" s="213" t="str">
        <f>IF(ISBLANK('A6'!AI62),"",'A6'!AI62)</f>
        <v/>
      </c>
      <c r="M1331" s="133" t="str">
        <f t="shared" si="28"/>
        <v>OK</v>
      </c>
      <c r="N1331" s="134"/>
    </row>
    <row r="1332" spans="1:14" x14ac:dyDescent="0.25">
      <c r="A1332" s="210" t="s">
        <v>796</v>
      </c>
      <c r="B1332" s="211" t="s">
        <v>3917</v>
      </c>
      <c r="C1332" s="212" t="s">
        <v>171</v>
      </c>
      <c r="D1332" s="215" t="s">
        <v>3918</v>
      </c>
      <c r="E1332" s="212" t="s">
        <v>860</v>
      </c>
      <c r="F1332" s="212" t="s">
        <v>171</v>
      </c>
      <c r="G1332" s="215" t="s">
        <v>3919</v>
      </c>
      <c r="H1332" s="213">
        <f>IF(OR(AND('A6'!AH21="",'A6'!AI21=""),AND('A6'!AH42="",'A6'!AI42=""),AND('A6'!AI21="X",'A6'!AI42="X"),OR('A6'!AI21="M",'A6'!AI42="M")),"",SUM('A6'!AH21,'A6'!AH42))</f>
        <v>0</v>
      </c>
      <c r="I1332" s="213" t="str">
        <f>IF(AND(AND('A6'!AI21="X",'A6'!AI42="X"),SUM('A6'!AH21,'A6'!AH42)=0,ISNUMBER('A6'!AH63)),"",IF(OR('A6'!AI21="M",'A6'!AI42="M"),"M",IF(AND('A6'!AI21='A6'!AI42,OR('A6'!AI21="X",'A6'!AI21="W",'A6'!AI21="Z")),UPPER('A6'!AI21),"")))</f>
        <v/>
      </c>
      <c r="J1332" s="214" t="s">
        <v>860</v>
      </c>
      <c r="K1332" s="213">
        <f>IF(AND(ISBLANK('A6'!AH63),$L$1332&lt;&gt;"Z"),"",'A6'!AH63)</f>
        <v>0</v>
      </c>
      <c r="L1332" s="213" t="str">
        <f>IF(ISBLANK('A6'!AI63),"",'A6'!AI63)</f>
        <v/>
      </c>
      <c r="M1332" s="133" t="str">
        <f t="shared" si="28"/>
        <v>OK</v>
      </c>
      <c r="N1332" s="134"/>
    </row>
    <row r="1333" spans="1:14" x14ac:dyDescent="0.25">
      <c r="A1333" s="210" t="s">
        <v>796</v>
      </c>
      <c r="B1333" s="211" t="s">
        <v>3920</v>
      </c>
      <c r="C1333" s="212" t="s">
        <v>171</v>
      </c>
      <c r="D1333" s="215" t="s">
        <v>3921</v>
      </c>
      <c r="E1333" s="212" t="s">
        <v>860</v>
      </c>
      <c r="F1333" s="212" t="s">
        <v>171</v>
      </c>
      <c r="G1333" s="215" t="s">
        <v>3922</v>
      </c>
      <c r="H1333" s="213">
        <f>IF(OR(AND('A6'!AH22="",'A6'!AI22=""),AND('A6'!AH43="",'A6'!AI43=""),AND('A6'!AI22="X",'A6'!AI43="X"),OR('A6'!AI22="M",'A6'!AI43="M")),"",SUM('A6'!AH22,'A6'!AH43))</f>
        <v>0</v>
      </c>
      <c r="I1333" s="213" t="str">
        <f>IF(AND(AND('A6'!AI22="X",'A6'!AI43="X"),SUM('A6'!AH22,'A6'!AH43)=0,ISNUMBER('A6'!AH64)),"",IF(OR('A6'!AI22="M",'A6'!AI43="M"),"M",IF(AND('A6'!AI22='A6'!AI43,OR('A6'!AI22="X",'A6'!AI22="W",'A6'!AI22="Z")),UPPER('A6'!AI22),"")))</f>
        <v/>
      </c>
      <c r="J1333" s="214" t="s">
        <v>860</v>
      </c>
      <c r="K1333" s="213">
        <f>IF(AND(ISBLANK('A6'!AH64),$L$1333&lt;&gt;"Z"),"",'A6'!AH64)</f>
        <v>0</v>
      </c>
      <c r="L1333" s="213" t="str">
        <f>IF(ISBLANK('A6'!AI64),"",'A6'!AI64)</f>
        <v/>
      </c>
      <c r="M1333" s="133" t="str">
        <f t="shared" si="28"/>
        <v>OK</v>
      </c>
      <c r="N1333" s="134"/>
    </row>
    <row r="1334" spans="1:14" x14ac:dyDescent="0.25">
      <c r="A1334" s="210" t="s">
        <v>796</v>
      </c>
      <c r="B1334" s="211" t="s">
        <v>3923</v>
      </c>
      <c r="C1334" s="212" t="s">
        <v>171</v>
      </c>
      <c r="D1334" s="215" t="s">
        <v>3924</v>
      </c>
      <c r="E1334" s="212" t="s">
        <v>860</v>
      </c>
      <c r="F1334" s="212" t="s">
        <v>171</v>
      </c>
      <c r="G1334" s="215" t="s">
        <v>969</v>
      </c>
      <c r="H1334" s="213">
        <f>IF(OR(AND('A6'!AH23="",'A6'!AI23=""),AND('A6'!AH44="",'A6'!AI44=""),AND('A6'!AI23="X",'A6'!AI44="X"),OR('A6'!AI23="M",'A6'!AI44="M")),"",SUM('A6'!AH23,'A6'!AH44))</f>
        <v>0</v>
      </c>
      <c r="I1334" s="213" t="str">
        <f>IF(AND(AND('A6'!AI23="X",'A6'!AI44="X"),SUM('A6'!AH23,'A6'!AH44)=0,ISNUMBER('A6'!AH65)),"",IF(OR('A6'!AI23="M",'A6'!AI44="M"),"M",IF(AND('A6'!AI23='A6'!AI44,OR('A6'!AI23="X",'A6'!AI23="W",'A6'!AI23="Z")),UPPER('A6'!AI23),"")))</f>
        <v/>
      </c>
      <c r="J1334" s="214" t="s">
        <v>860</v>
      </c>
      <c r="K1334" s="213">
        <f>IF(AND(ISBLANK('A6'!AH65),$L$1334&lt;&gt;"Z"),"",'A6'!AH65)</f>
        <v>0</v>
      </c>
      <c r="L1334" s="213" t="str">
        <f>IF(ISBLANK('A6'!AI65),"",'A6'!AI65)</f>
        <v/>
      </c>
      <c r="M1334" s="133" t="str">
        <f t="shared" si="28"/>
        <v>OK</v>
      </c>
      <c r="N1334" s="134"/>
    </row>
    <row r="1335" spans="1:14" x14ac:dyDescent="0.25">
      <c r="A1335" s="210" t="s">
        <v>796</v>
      </c>
      <c r="B1335" s="211" t="s">
        <v>3925</v>
      </c>
      <c r="C1335" s="212" t="s">
        <v>171</v>
      </c>
      <c r="D1335" s="215" t="s">
        <v>3926</v>
      </c>
      <c r="E1335" s="212" t="s">
        <v>860</v>
      </c>
      <c r="F1335" s="212" t="s">
        <v>171</v>
      </c>
      <c r="G1335" s="215" t="s">
        <v>968</v>
      </c>
      <c r="H1335" s="213">
        <f>IF(OR(AND('A6'!AH24="",'A6'!AI24=""),AND('A6'!AH45="",'A6'!AI45=""),AND('A6'!AI24="X",'A6'!AI45="X"),OR('A6'!AI24="M",'A6'!AI45="M")),"",SUM('A6'!AH24,'A6'!AH45))</f>
        <v>0</v>
      </c>
      <c r="I1335" s="213" t="str">
        <f>IF(AND(AND('A6'!AI24="X",'A6'!AI45="X"),SUM('A6'!AH24,'A6'!AH45)=0,ISNUMBER('A6'!AH66)),"",IF(OR('A6'!AI24="M",'A6'!AI45="M"),"M",IF(AND('A6'!AI24='A6'!AI45,OR('A6'!AI24="X",'A6'!AI24="W",'A6'!AI24="Z")),UPPER('A6'!AI24),"")))</f>
        <v/>
      </c>
      <c r="J1335" s="214" t="s">
        <v>860</v>
      </c>
      <c r="K1335" s="213">
        <f>IF(AND(ISBLANK('A6'!AH66),$L$1335&lt;&gt;"Z"),"",'A6'!AH66)</f>
        <v>0</v>
      </c>
      <c r="L1335" s="213" t="str">
        <f>IF(ISBLANK('A6'!AI66),"",'A6'!AI66)</f>
        <v/>
      </c>
      <c r="M1335" s="133" t="str">
        <f t="shared" si="28"/>
        <v>OK</v>
      </c>
      <c r="N1335" s="134"/>
    </row>
    <row r="1336" spans="1:14" x14ac:dyDescent="0.25">
      <c r="A1336" s="210" t="s">
        <v>796</v>
      </c>
      <c r="B1336" s="211" t="s">
        <v>3927</v>
      </c>
      <c r="C1336" s="212" t="s">
        <v>171</v>
      </c>
      <c r="D1336" s="215" t="s">
        <v>3928</v>
      </c>
      <c r="E1336" s="212" t="s">
        <v>860</v>
      </c>
      <c r="F1336" s="212" t="s">
        <v>171</v>
      </c>
      <c r="G1336" s="215" t="s">
        <v>3929</v>
      </c>
      <c r="H1336" s="213">
        <f>IF(OR(AND('A6'!AH25="",'A6'!AI25=""),AND('A6'!AH46="",'A6'!AI46=""),AND('A6'!AI25="X",'A6'!AI46="X"),OR('A6'!AI25="M",'A6'!AI46="M")),"",SUM('A6'!AH25,'A6'!AH46))</f>
        <v>0</v>
      </c>
      <c r="I1336" s="213" t="str">
        <f>IF(AND(AND('A6'!AI25="X",'A6'!AI46="X"),SUM('A6'!AH25,'A6'!AH46)=0,ISNUMBER('A6'!AH67)),"",IF(OR('A6'!AI25="M",'A6'!AI46="M"),"M",IF(AND('A6'!AI25='A6'!AI46,OR('A6'!AI25="X",'A6'!AI25="W",'A6'!AI25="Z")),UPPER('A6'!AI25),"")))</f>
        <v/>
      </c>
      <c r="J1336" s="214" t="s">
        <v>860</v>
      </c>
      <c r="K1336" s="213">
        <f>IF(AND(ISBLANK('A6'!AH67),$L$1336&lt;&gt;"Z"),"",'A6'!AH67)</f>
        <v>0</v>
      </c>
      <c r="L1336" s="213" t="str">
        <f>IF(ISBLANK('A6'!AI67),"",'A6'!AI67)</f>
        <v/>
      </c>
      <c r="M1336" s="133" t="str">
        <f t="shared" si="28"/>
        <v>OK</v>
      </c>
      <c r="N1336" s="134"/>
    </row>
    <row r="1337" spans="1:14" x14ac:dyDescent="0.25">
      <c r="A1337" s="210" t="s">
        <v>796</v>
      </c>
      <c r="B1337" s="211" t="s">
        <v>3930</v>
      </c>
      <c r="C1337" s="212" t="s">
        <v>171</v>
      </c>
      <c r="D1337" s="215" t="s">
        <v>3931</v>
      </c>
      <c r="E1337" s="212" t="s">
        <v>860</v>
      </c>
      <c r="F1337" s="212" t="s">
        <v>171</v>
      </c>
      <c r="G1337" s="215" t="s">
        <v>3420</v>
      </c>
      <c r="H1337" s="213">
        <f>IF(OR(AND('A6'!AH26="",'A6'!AI26=""),AND('A6'!AH47="",'A6'!AI47=""),AND('A6'!AI26="X",'A6'!AI47="X"),OR('A6'!AI26="M",'A6'!AI47="M")),"",SUM('A6'!AH26,'A6'!AH47))</f>
        <v>0</v>
      </c>
      <c r="I1337" s="213" t="str">
        <f>IF(AND(AND('A6'!AI26="X",'A6'!AI47="X"),SUM('A6'!AH26,'A6'!AH47)=0,ISNUMBER('A6'!AH68)),"",IF(OR('A6'!AI26="M",'A6'!AI47="M"),"M",IF(AND('A6'!AI26='A6'!AI47,OR('A6'!AI26="X",'A6'!AI26="W",'A6'!AI26="Z")),UPPER('A6'!AI26),"")))</f>
        <v/>
      </c>
      <c r="J1337" s="214" t="s">
        <v>860</v>
      </c>
      <c r="K1337" s="213">
        <f>IF(AND(ISBLANK('A6'!AH68),$L$1337&lt;&gt;"Z"),"",'A6'!AH68)</f>
        <v>0</v>
      </c>
      <c r="L1337" s="213" t="str">
        <f>IF(ISBLANK('A6'!AI68),"",'A6'!AI68)</f>
        <v/>
      </c>
      <c r="M1337" s="133" t="str">
        <f t="shared" si="28"/>
        <v>OK</v>
      </c>
      <c r="N1337" s="134"/>
    </row>
    <row r="1338" spans="1:14" x14ac:dyDescent="0.25">
      <c r="A1338" s="210" t="s">
        <v>796</v>
      </c>
      <c r="B1338" s="211" t="s">
        <v>3932</v>
      </c>
      <c r="C1338" s="212" t="s">
        <v>171</v>
      </c>
      <c r="D1338" s="215" t="s">
        <v>3933</v>
      </c>
      <c r="E1338" s="212" t="s">
        <v>860</v>
      </c>
      <c r="F1338" s="212" t="s">
        <v>171</v>
      </c>
      <c r="G1338" s="215" t="s">
        <v>3423</v>
      </c>
      <c r="H1338" s="213">
        <f>IF(OR(AND('A6'!AH27="",'A6'!AI27=""),AND('A6'!AH48="",'A6'!AI48=""),AND('A6'!AI27="X",'A6'!AI48="X"),OR('A6'!AI27="M",'A6'!AI48="M")),"",SUM('A6'!AH27,'A6'!AH48))</f>
        <v>0</v>
      </c>
      <c r="I1338" s="213" t="str">
        <f>IF(AND(AND('A6'!AI27="X",'A6'!AI48="X"),SUM('A6'!AH27,'A6'!AH48)=0,ISNUMBER('A6'!AH69)),"",IF(OR('A6'!AI27="M",'A6'!AI48="M"),"M",IF(AND('A6'!AI27='A6'!AI48,OR('A6'!AI27="X",'A6'!AI27="W",'A6'!AI27="Z")),UPPER('A6'!AI27),"")))</f>
        <v/>
      </c>
      <c r="J1338" s="214" t="s">
        <v>860</v>
      </c>
      <c r="K1338" s="213">
        <f>IF(AND(ISBLANK('A6'!AH69),$L$1338&lt;&gt;"Z"),"",'A6'!AH69)</f>
        <v>0</v>
      </c>
      <c r="L1338" s="213" t="str">
        <f>IF(ISBLANK('A6'!AI69),"",'A6'!AI69)</f>
        <v/>
      </c>
      <c r="M1338" s="133" t="str">
        <f t="shared" si="28"/>
        <v>OK</v>
      </c>
      <c r="N1338" s="134"/>
    </row>
    <row r="1339" spans="1:14" x14ac:dyDescent="0.25">
      <c r="A1339" s="210" t="s">
        <v>796</v>
      </c>
      <c r="B1339" s="211" t="s">
        <v>3934</v>
      </c>
      <c r="C1339" s="212" t="s">
        <v>171</v>
      </c>
      <c r="D1339" s="215" t="s">
        <v>3935</v>
      </c>
      <c r="E1339" s="212" t="s">
        <v>860</v>
      </c>
      <c r="F1339" s="212" t="s">
        <v>171</v>
      </c>
      <c r="G1339" s="215" t="s">
        <v>828</v>
      </c>
      <c r="H1339" s="213">
        <f>IF(OR(AND('A6'!AH28="",'A6'!AI28=""),AND('A6'!AH49="",'A6'!AI49=""),AND('A6'!AI28="X",'A6'!AI49="X"),OR('A6'!AI28="M",'A6'!AI49="M")),"",SUM('A6'!AH28,'A6'!AH49))</f>
        <v>0</v>
      </c>
      <c r="I1339" s="213" t="str">
        <f>IF(AND(AND('A6'!AI28="X",'A6'!AI49="X"),SUM('A6'!AH28,'A6'!AH49)=0,ISNUMBER('A6'!AH70)),"",IF(OR('A6'!AI28="M",'A6'!AI49="M"),"M",IF(AND('A6'!AI28='A6'!AI49,OR('A6'!AI28="X",'A6'!AI28="W",'A6'!AI28="Z")),UPPER('A6'!AI28),"")))</f>
        <v/>
      </c>
      <c r="J1339" s="214" t="s">
        <v>860</v>
      </c>
      <c r="K1339" s="213">
        <f>IF(AND(ISBLANK('A6'!AH70),$L$1339&lt;&gt;"Z"),"",'A6'!AH70)</f>
        <v>0</v>
      </c>
      <c r="L1339" s="213" t="str">
        <f>IF(ISBLANK('A6'!AI70),"",'A6'!AI70)</f>
        <v/>
      </c>
      <c r="M1339" s="133" t="str">
        <f t="shared" si="28"/>
        <v>OK</v>
      </c>
      <c r="N1339" s="134"/>
    </row>
    <row r="1340" spans="1:14" x14ac:dyDescent="0.25">
      <c r="A1340" s="210" t="s">
        <v>796</v>
      </c>
      <c r="B1340" s="211" t="s">
        <v>3936</v>
      </c>
      <c r="C1340" s="212" t="s">
        <v>171</v>
      </c>
      <c r="D1340" s="215" t="s">
        <v>3937</v>
      </c>
      <c r="E1340" s="212" t="s">
        <v>860</v>
      </c>
      <c r="F1340" s="212" t="s">
        <v>171</v>
      </c>
      <c r="G1340" s="215" t="s">
        <v>3428</v>
      </c>
      <c r="H1340" s="213">
        <f>IF(OR(AND('A6'!AH29="",'A6'!AI29=""),AND('A6'!AH50="",'A6'!AI50=""),AND('A6'!AI29="X",'A6'!AI50="X"),OR('A6'!AI29="M",'A6'!AI50="M")),"",SUM('A6'!AH29,'A6'!AH50))</f>
        <v>0</v>
      </c>
      <c r="I1340" s="213" t="str">
        <f>IF(AND(AND('A6'!AI29="X",'A6'!AI50="X"),SUM('A6'!AH29,'A6'!AH50)=0,ISNUMBER('A6'!AH71)),"",IF(OR('A6'!AI29="M",'A6'!AI50="M"),"M",IF(AND('A6'!AI29='A6'!AI50,OR('A6'!AI29="X",'A6'!AI29="W",'A6'!AI29="Z")),UPPER('A6'!AI29),"")))</f>
        <v/>
      </c>
      <c r="J1340" s="214" t="s">
        <v>860</v>
      </c>
      <c r="K1340" s="213">
        <f>IF(AND(ISBLANK('A6'!AH71),$L$1340&lt;&gt;"Z"),"",'A6'!AH71)</f>
        <v>0</v>
      </c>
      <c r="L1340" s="213" t="str">
        <f>IF(ISBLANK('A6'!AI71),"",'A6'!AI71)</f>
        <v/>
      </c>
      <c r="M1340" s="133" t="str">
        <f t="shared" si="28"/>
        <v>OK</v>
      </c>
      <c r="N1340" s="134"/>
    </row>
    <row r="1341" spans="1:14" x14ac:dyDescent="0.25">
      <c r="A1341" s="210" t="s">
        <v>796</v>
      </c>
      <c r="B1341" s="211" t="s">
        <v>3938</v>
      </c>
      <c r="C1341" s="212" t="s">
        <v>171</v>
      </c>
      <c r="D1341" s="215" t="s">
        <v>3939</v>
      </c>
      <c r="E1341" s="212" t="s">
        <v>860</v>
      </c>
      <c r="F1341" s="212" t="s">
        <v>171</v>
      </c>
      <c r="G1341" s="215" t="s">
        <v>2120</v>
      </c>
      <c r="H1341" s="213">
        <f>IF(OR(AND('A6'!AH30="",'A6'!AI30=""),AND('A6'!AH51="",'A6'!AI51=""),AND('A6'!AI30="X",'A6'!AI51="X"),OR('A6'!AI30="M",'A6'!AI51="M")),"",SUM('A6'!AH30,'A6'!AH51))</f>
        <v>0</v>
      </c>
      <c r="I1341" s="213" t="str">
        <f>IF(AND(AND('A6'!AI30="X",'A6'!AI51="X"),SUM('A6'!AH30,'A6'!AH51)=0,ISNUMBER('A6'!AH72)),"",IF(OR('A6'!AI30="M",'A6'!AI51="M"),"M",IF(AND('A6'!AI30='A6'!AI51,OR('A6'!AI30="X",'A6'!AI30="W",'A6'!AI30="Z")),UPPER('A6'!AI30),"")))</f>
        <v/>
      </c>
      <c r="J1341" s="214" t="s">
        <v>860</v>
      </c>
      <c r="K1341" s="213">
        <f>IF(AND(ISBLANK('A6'!AH72),$L$1341&lt;&gt;"Z"),"",'A6'!AH72)</f>
        <v>0</v>
      </c>
      <c r="L1341" s="213" t="str">
        <f>IF(ISBLANK('A6'!AI72),"",'A6'!AI72)</f>
        <v/>
      </c>
      <c r="M1341" s="133" t="str">
        <f t="shared" si="28"/>
        <v>OK</v>
      </c>
      <c r="N1341" s="134"/>
    </row>
    <row r="1342" spans="1:14" x14ac:dyDescent="0.25">
      <c r="A1342" s="210" t="s">
        <v>796</v>
      </c>
      <c r="B1342" s="211" t="s">
        <v>3940</v>
      </c>
      <c r="C1342" s="212" t="s">
        <v>171</v>
      </c>
      <c r="D1342" s="215" t="s">
        <v>3941</v>
      </c>
      <c r="E1342" s="212" t="s">
        <v>860</v>
      </c>
      <c r="F1342" s="212" t="s">
        <v>171</v>
      </c>
      <c r="G1342" s="215" t="s">
        <v>2123</v>
      </c>
      <c r="H1342" s="213">
        <f>IF(OR(AND('A6'!AH31="",'A6'!AI31=""),AND('A6'!AH52="",'A6'!AI52=""),AND('A6'!AI31="X",'A6'!AI52="X"),OR('A6'!AI31="M",'A6'!AI52="M")),"",SUM('A6'!AH31,'A6'!AH52))</f>
        <v>0</v>
      </c>
      <c r="I1342" s="213" t="str">
        <f>IF(AND(AND('A6'!AI31="X",'A6'!AI52="X"),SUM('A6'!AH31,'A6'!AH52)=0,ISNUMBER('A6'!AH73)),"",IF(OR('A6'!AI31="M",'A6'!AI52="M"),"M",IF(AND('A6'!AI31='A6'!AI52,OR('A6'!AI31="X",'A6'!AI31="W",'A6'!AI31="Z")),UPPER('A6'!AI31),"")))</f>
        <v/>
      </c>
      <c r="J1342" s="214" t="s">
        <v>860</v>
      </c>
      <c r="K1342" s="213">
        <f>IF(AND(ISBLANK('A6'!AH73),$L$1342&lt;&gt;"Z"),"",'A6'!AH73)</f>
        <v>0</v>
      </c>
      <c r="L1342" s="213" t="str">
        <f>IF(ISBLANK('A6'!AI73),"",'A6'!AI73)</f>
        <v/>
      </c>
      <c r="M1342" s="133" t="str">
        <f t="shared" si="28"/>
        <v>OK</v>
      </c>
      <c r="N1342" s="134"/>
    </row>
    <row r="1343" spans="1:14" x14ac:dyDescent="0.25">
      <c r="A1343" s="210" t="s">
        <v>796</v>
      </c>
      <c r="B1343" s="211" t="s">
        <v>3942</v>
      </c>
      <c r="C1343" s="212" t="s">
        <v>171</v>
      </c>
      <c r="D1343" s="215" t="s">
        <v>3943</v>
      </c>
      <c r="E1343" s="212" t="s">
        <v>860</v>
      </c>
      <c r="F1343" s="212" t="s">
        <v>171</v>
      </c>
      <c r="G1343" s="215" t="s">
        <v>1065</v>
      </c>
      <c r="H1343" s="213">
        <f>IF(OR(AND('A6'!AH32="",'A6'!AI32=""),AND('A6'!AH53="",'A6'!AI53=""),AND('A6'!AI32="X",'A6'!AI53="X"),OR('A6'!AI32="M",'A6'!AI53="M")),"",SUM('A6'!AH32,'A6'!AH53))</f>
        <v>0</v>
      </c>
      <c r="I1343" s="213" t="str">
        <f>IF(AND(AND('A6'!AI32="X",'A6'!AI53="X"),SUM('A6'!AH32,'A6'!AH53)=0,ISNUMBER('A6'!AH74)),"",IF(OR('A6'!AI32="M",'A6'!AI53="M"),"M",IF(AND('A6'!AI32='A6'!AI53,OR('A6'!AI32="X",'A6'!AI32="W",'A6'!AI32="Z")),UPPER('A6'!AI32),"")))</f>
        <v/>
      </c>
      <c r="J1343" s="214" t="s">
        <v>860</v>
      </c>
      <c r="K1343" s="213">
        <f>IF(AND(ISBLANK('A6'!AH74),$L$1343&lt;&gt;"Z"),"",'A6'!AH74)</f>
        <v>0</v>
      </c>
      <c r="L1343" s="213" t="str">
        <f>IF(ISBLANK('A6'!AI74),"",'A6'!AI74)</f>
        <v/>
      </c>
      <c r="M1343" s="133" t="str">
        <f t="shared" si="28"/>
        <v>OK</v>
      </c>
      <c r="N1343" s="134"/>
    </row>
    <row r="1344" spans="1:14" x14ac:dyDescent="0.25">
      <c r="A1344" s="210" t="s">
        <v>796</v>
      </c>
      <c r="B1344" s="211" t="s">
        <v>3944</v>
      </c>
      <c r="C1344" s="212" t="s">
        <v>171</v>
      </c>
      <c r="D1344" s="215" t="s">
        <v>3945</v>
      </c>
      <c r="E1344" s="212" t="s">
        <v>860</v>
      </c>
      <c r="F1344" s="212" t="s">
        <v>171</v>
      </c>
      <c r="G1344" s="215" t="s">
        <v>1064</v>
      </c>
      <c r="H1344" s="213">
        <f>IF(OR(AND('A6'!AH33="",'A6'!AI33=""),AND('A6'!AH54="",'A6'!AI54=""),AND('A6'!AI33="X",'A6'!AI54="X"),OR('A6'!AI33="M",'A6'!AI54="M")),"",SUM('A6'!AH33,'A6'!AH54))</f>
        <v>0</v>
      </c>
      <c r="I1344" s="213" t="str">
        <f>IF(AND(AND('A6'!AI33="X",'A6'!AI54="X"),SUM('A6'!AH33,'A6'!AH54)=0,ISNUMBER('A6'!AH75)),"",IF(OR('A6'!AI33="M",'A6'!AI54="M"),"M",IF(AND('A6'!AI33='A6'!AI54,OR('A6'!AI33="X",'A6'!AI33="W",'A6'!AI33="Z")),UPPER('A6'!AI33),"")))</f>
        <v/>
      </c>
      <c r="J1344" s="214" t="s">
        <v>860</v>
      </c>
      <c r="K1344" s="213">
        <f>IF(AND(ISBLANK('A6'!AH75),$L$1344&lt;&gt;"Z"),"",'A6'!AH75)</f>
        <v>0</v>
      </c>
      <c r="L1344" s="213" t="str">
        <f>IF(ISBLANK('A6'!AI75),"",'A6'!AI75)</f>
        <v/>
      </c>
      <c r="M1344" s="133" t="str">
        <f t="shared" si="28"/>
        <v>OK</v>
      </c>
      <c r="N1344" s="134"/>
    </row>
    <row r="1345" spans="1:14" x14ac:dyDescent="0.25">
      <c r="A1345" s="210" t="s">
        <v>796</v>
      </c>
      <c r="B1345" s="211" t="s">
        <v>3946</v>
      </c>
      <c r="C1345" s="212" t="s">
        <v>171</v>
      </c>
      <c r="D1345" s="215" t="s">
        <v>3947</v>
      </c>
      <c r="E1345" s="212" t="s">
        <v>860</v>
      </c>
      <c r="F1345" s="212" t="s">
        <v>171</v>
      </c>
      <c r="G1345" s="215" t="s">
        <v>1022</v>
      </c>
      <c r="H1345" s="213">
        <f>IF(OR(SUMPRODUCT(--('A6'!AK14:'A6'!AK31=""),--('A6'!AL14:'A6'!AL31=""))&gt;0,COUNTIF('A6'!AL14:'A6'!AL31,"M")&gt;0,COUNTIF('A6'!AL14:'A6'!AL31,"X")=18),"",SUM('A6'!AK14:'A6'!AK31))</f>
        <v>0</v>
      </c>
      <c r="I1345" s="213" t="str">
        <f>IF(AND(COUNTIF('A6'!AL14:'A6'!AL31,"X")=18,SUM('A6'!AK14:'A6'!AK31)=0,ISNUMBER('A6'!AK32)),"",IF(COUNTIF('A6'!AL14:'A6'!AL31,"M")&gt;0,"M",IF(AND(COUNTIF('A6'!AL14:'A6'!AL31,'A6'!AL14)=18,OR('A6'!AL14="X",'A6'!AL14="W",'A6'!AL14="Z")),UPPER('A6'!AL14),"")))</f>
        <v/>
      </c>
      <c r="J1345" s="214" t="s">
        <v>860</v>
      </c>
      <c r="K1345" s="213">
        <f>IF(AND(ISBLANK('A6'!AK32),$L$1345&lt;&gt;"Z"),"",'A6'!AK32)</f>
        <v>0</v>
      </c>
      <c r="L1345" s="213" t="str">
        <f>IF(ISBLANK('A6'!AL32),"",'A6'!AL32)</f>
        <v/>
      </c>
      <c r="M1345" s="133" t="str">
        <f t="shared" si="28"/>
        <v>OK</v>
      </c>
      <c r="N1345" s="134"/>
    </row>
    <row r="1346" spans="1:14" x14ac:dyDescent="0.25">
      <c r="A1346" s="210" t="s">
        <v>796</v>
      </c>
      <c r="B1346" s="211" t="s">
        <v>3948</v>
      </c>
      <c r="C1346" s="212" t="s">
        <v>171</v>
      </c>
      <c r="D1346" s="215" t="s">
        <v>3949</v>
      </c>
      <c r="E1346" s="212" t="s">
        <v>860</v>
      </c>
      <c r="F1346" s="212" t="s">
        <v>171</v>
      </c>
      <c r="G1346" s="215" t="s">
        <v>1045</v>
      </c>
      <c r="H1346" s="213">
        <f>IF(OR(SUMPRODUCT(--('A6'!AK35:'A6'!AK52=""),--('A6'!AL35:'A6'!AL52=""))&gt;0,COUNTIF('A6'!AL35:'A6'!AL52,"M")&gt;0,COUNTIF('A6'!AL35:'A6'!AL52,"X")=18),"",SUM('A6'!AK35:'A6'!AK52))</f>
        <v>0</v>
      </c>
      <c r="I1346" s="213" t="str">
        <f>IF(AND(COUNTIF('A6'!AL35:'A6'!AL52,"X")=18,SUM('A6'!AK35:'A6'!AK52)=0,ISNUMBER('A6'!AK53)),"",IF(COUNTIF('A6'!AL35:'A6'!AL52,"M")&gt;0,"M",IF(AND(COUNTIF('A6'!AL35:'A6'!AL52,'A6'!AL35)=18,OR('A6'!AL35="X",'A6'!AL35="W",'A6'!AL35="Z")),UPPER('A6'!AL35),"")))</f>
        <v/>
      </c>
      <c r="J1346" s="214" t="s">
        <v>860</v>
      </c>
      <c r="K1346" s="213">
        <f>IF(AND(ISBLANK('A6'!AK53),$L$1346&lt;&gt;"Z"),"",'A6'!AK53)</f>
        <v>0</v>
      </c>
      <c r="L1346" s="213" t="str">
        <f>IF(ISBLANK('A6'!AL53),"",'A6'!AL53)</f>
        <v/>
      </c>
      <c r="M1346" s="133" t="str">
        <f t="shared" si="28"/>
        <v>OK</v>
      </c>
      <c r="N1346" s="134"/>
    </row>
    <row r="1347" spans="1:14" x14ac:dyDescent="0.25">
      <c r="A1347" s="210" t="s">
        <v>796</v>
      </c>
      <c r="B1347" s="211" t="s">
        <v>3950</v>
      </c>
      <c r="C1347" s="212" t="s">
        <v>171</v>
      </c>
      <c r="D1347" s="215" t="s">
        <v>3951</v>
      </c>
      <c r="E1347" s="212" t="s">
        <v>860</v>
      </c>
      <c r="F1347" s="212" t="s">
        <v>171</v>
      </c>
      <c r="G1347" s="215" t="s">
        <v>3952</v>
      </c>
      <c r="H1347" s="213">
        <f>IF(OR(AND('A6'!AK14="",'A6'!AL14=""),AND('A6'!AK35="",'A6'!AL35=""),AND('A6'!AL14="X",'A6'!AL35="X"),OR('A6'!AL14="M",'A6'!AL35="M")),"",SUM('A6'!AK14,'A6'!AK35))</f>
        <v>0</v>
      </c>
      <c r="I1347" s="213" t="str">
        <f>IF(AND(AND('A6'!AL14="X",'A6'!AL35="X"),SUM('A6'!AK14,'A6'!AK35)=0,ISNUMBER('A6'!AK56)),"",IF(OR('A6'!AL14="M",'A6'!AL35="M"),"M",IF(AND('A6'!AL14='A6'!AL35,OR('A6'!AL14="X",'A6'!AL14="W",'A6'!AL14="Z")),UPPER('A6'!AL14),"")))</f>
        <v/>
      </c>
      <c r="J1347" s="214" t="s">
        <v>860</v>
      </c>
      <c r="K1347" s="213">
        <f>IF(AND(ISBLANK('A6'!AK56),$L$1347&lt;&gt;"Z"),"",'A6'!AK56)</f>
        <v>0</v>
      </c>
      <c r="L1347" s="213" t="str">
        <f>IF(ISBLANK('A6'!AL56),"",'A6'!AL56)</f>
        <v/>
      </c>
      <c r="M1347" s="133" t="str">
        <f t="shared" si="28"/>
        <v>OK</v>
      </c>
      <c r="N1347" s="134"/>
    </row>
    <row r="1348" spans="1:14" x14ac:dyDescent="0.25">
      <c r="A1348" s="210" t="s">
        <v>796</v>
      </c>
      <c r="B1348" s="211" t="s">
        <v>3953</v>
      </c>
      <c r="C1348" s="212" t="s">
        <v>171</v>
      </c>
      <c r="D1348" s="215" t="s">
        <v>3954</v>
      </c>
      <c r="E1348" s="212" t="s">
        <v>860</v>
      </c>
      <c r="F1348" s="212" t="s">
        <v>171</v>
      </c>
      <c r="G1348" s="215" t="s">
        <v>3955</v>
      </c>
      <c r="H1348" s="213">
        <f>IF(OR(AND('A6'!AK15="",'A6'!AL15=""),AND('A6'!AK36="",'A6'!AL36=""),AND('A6'!AL15="X",'A6'!AL36="X"),OR('A6'!AL15="M",'A6'!AL36="M")),"",SUM('A6'!AK15,'A6'!AK36))</f>
        <v>0</v>
      </c>
      <c r="I1348" s="213" t="str">
        <f>IF(AND(AND('A6'!AL15="X",'A6'!AL36="X"),SUM('A6'!AK15,'A6'!AK36)=0,ISNUMBER('A6'!AK57)),"",IF(OR('A6'!AL15="M",'A6'!AL36="M"),"M",IF(AND('A6'!AL15='A6'!AL36,OR('A6'!AL15="X",'A6'!AL15="W",'A6'!AL15="Z")),UPPER('A6'!AL15),"")))</f>
        <v/>
      </c>
      <c r="J1348" s="214" t="s">
        <v>860</v>
      </c>
      <c r="K1348" s="213">
        <f>IF(AND(ISBLANK('A6'!AK57),$L$1348&lt;&gt;"Z"),"",'A6'!AK57)</f>
        <v>0</v>
      </c>
      <c r="L1348" s="213" t="str">
        <f>IF(ISBLANK('A6'!AL57),"",'A6'!AL57)</f>
        <v/>
      </c>
      <c r="M1348" s="133" t="str">
        <f t="shared" si="28"/>
        <v>OK</v>
      </c>
      <c r="N1348" s="134"/>
    </row>
    <row r="1349" spans="1:14" x14ac:dyDescent="0.25">
      <c r="A1349" s="210" t="s">
        <v>796</v>
      </c>
      <c r="B1349" s="211" t="s">
        <v>3956</v>
      </c>
      <c r="C1349" s="212" t="s">
        <v>171</v>
      </c>
      <c r="D1349" s="215" t="s">
        <v>3957</v>
      </c>
      <c r="E1349" s="212" t="s">
        <v>860</v>
      </c>
      <c r="F1349" s="212" t="s">
        <v>171</v>
      </c>
      <c r="G1349" s="215" t="s">
        <v>3958</v>
      </c>
      <c r="H1349" s="213">
        <f>IF(OR(AND('A6'!AK16="",'A6'!AL16=""),AND('A6'!AK37="",'A6'!AL37=""),AND('A6'!AL16="X",'A6'!AL37="X"),OR('A6'!AL16="M",'A6'!AL37="M")),"",SUM('A6'!AK16,'A6'!AK37))</f>
        <v>0</v>
      </c>
      <c r="I1349" s="213" t="str">
        <f>IF(AND(AND('A6'!AL16="X",'A6'!AL37="X"),SUM('A6'!AK16,'A6'!AK37)=0,ISNUMBER('A6'!AK58)),"",IF(OR('A6'!AL16="M",'A6'!AL37="M"),"M",IF(AND('A6'!AL16='A6'!AL37,OR('A6'!AL16="X",'A6'!AL16="W",'A6'!AL16="Z")),UPPER('A6'!AL16),"")))</f>
        <v/>
      </c>
      <c r="J1349" s="214" t="s">
        <v>860</v>
      </c>
      <c r="K1349" s="213">
        <f>IF(AND(ISBLANK('A6'!AK58),$L$1349&lt;&gt;"Z"),"",'A6'!AK58)</f>
        <v>0</v>
      </c>
      <c r="L1349" s="213" t="str">
        <f>IF(ISBLANK('A6'!AL58),"",'A6'!AL58)</f>
        <v/>
      </c>
      <c r="M1349" s="133" t="str">
        <f t="shared" si="28"/>
        <v>OK</v>
      </c>
      <c r="N1349" s="134"/>
    </row>
    <row r="1350" spans="1:14" x14ac:dyDescent="0.25">
      <c r="A1350" s="210" t="s">
        <v>796</v>
      </c>
      <c r="B1350" s="211" t="s">
        <v>3959</v>
      </c>
      <c r="C1350" s="212" t="s">
        <v>171</v>
      </c>
      <c r="D1350" s="215" t="s">
        <v>3960</v>
      </c>
      <c r="E1350" s="212" t="s">
        <v>860</v>
      </c>
      <c r="F1350" s="212" t="s">
        <v>171</v>
      </c>
      <c r="G1350" s="215" t="s">
        <v>3961</v>
      </c>
      <c r="H1350" s="213">
        <f>IF(OR(AND('A6'!AK17="",'A6'!AL17=""),AND('A6'!AK38="",'A6'!AL38=""),AND('A6'!AL17="X",'A6'!AL38="X"),OR('A6'!AL17="M",'A6'!AL38="M")),"",SUM('A6'!AK17,'A6'!AK38))</f>
        <v>0</v>
      </c>
      <c r="I1350" s="213" t="str">
        <f>IF(AND(AND('A6'!AL17="X",'A6'!AL38="X"),SUM('A6'!AK17,'A6'!AK38)=0,ISNUMBER('A6'!AK59)),"",IF(OR('A6'!AL17="M",'A6'!AL38="M"),"M",IF(AND('A6'!AL17='A6'!AL38,OR('A6'!AL17="X",'A6'!AL17="W",'A6'!AL17="Z")),UPPER('A6'!AL17),"")))</f>
        <v/>
      </c>
      <c r="J1350" s="214" t="s">
        <v>860</v>
      </c>
      <c r="K1350" s="213">
        <f>IF(AND(ISBLANK('A6'!AK59),$L$1350&lt;&gt;"Z"),"",'A6'!AK59)</f>
        <v>0</v>
      </c>
      <c r="L1350" s="213" t="str">
        <f>IF(ISBLANK('A6'!AL59),"",'A6'!AL59)</f>
        <v/>
      </c>
      <c r="M1350" s="133" t="str">
        <f t="shared" si="28"/>
        <v>OK</v>
      </c>
      <c r="N1350" s="134"/>
    </row>
    <row r="1351" spans="1:14" x14ac:dyDescent="0.25">
      <c r="A1351" s="210" t="s">
        <v>796</v>
      </c>
      <c r="B1351" s="211" t="s">
        <v>3962</v>
      </c>
      <c r="C1351" s="212" t="s">
        <v>171</v>
      </c>
      <c r="D1351" s="215" t="s">
        <v>3963</v>
      </c>
      <c r="E1351" s="212" t="s">
        <v>860</v>
      </c>
      <c r="F1351" s="212" t="s">
        <v>171</v>
      </c>
      <c r="G1351" s="215" t="s">
        <v>3964</v>
      </c>
      <c r="H1351" s="213">
        <f>IF(OR(AND('A6'!AK18="",'A6'!AL18=""),AND('A6'!AK39="",'A6'!AL39=""),AND('A6'!AL18="X",'A6'!AL39="X"),OR('A6'!AL18="M",'A6'!AL39="M")),"",SUM('A6'!AK18,'A6'!AK39))</f>
        <v>0</v>
      </c>
      <c r="I1351" s="213" t="str">
        <f>IF(AND(AND('A6'!AL18="X",'A6'!AL39="X"),SUM('A6'!AK18,'A6'!AK39)=0,ISNUMBER('A6'!AK60)),"",IF(OR('A6'!AL18="M",'A6'!AL39="M"),"M",IF(AND('A6'!AL18='A6'!AL39,OR('A6'!AL18="X",'A6'!AL18="W",'A6'!AL18="Z")),UPPER('A6'!AL18),"")))</f>
        <v/>
      </c>
      <c r="J1351" s="214" t="s">
        <v>860</v>
      </c>
      <c r="K1351" s="213">
        <f>IF(AND(ISBLANK('A6'!AK60),$L$1351&lt;&gt;"Z"),"",'A6'!AK60)</f>
        <v>0</v>
      </c>
      <c r="L1351" s="213" t="str">
        <f>IF(ISBLANK('A6'!AL60),"",'A6'!AL60)</f>
        <v/>
      </c>
      <c r="M1351" s="133" t="str">
        <f t="shared" si="28"/>
        <v>OK</v>
      </c>
      <c r="N1351" s="134"/>
    </row>
    <row r="1352" spans="1:14" x14ac:dyDescent="0.25">
      <c r="A1352" s="210" t="s">
        <v>796</v>
      </c>
      <c r="B1352" s="211" t="s">
        <v>3965</v>
      </c>
      <c r="C1352" s="212" t="s">
        <v>171</v>
      </c>
      <c r="D1352" s="215" t="s">
        <v>3966</v>
      </c>
      <c r="E1352" s="212" t="s">
        <v>860</v>
      </c>
      <c r="F1352" s="212" t="s">
        <v>171</v>
      </c>
      <c r="G1352" s="215" t="s">
        <v>3967</v>
      </c>
      <c r="H1352" s="213">
        <f>IF(OR(AND('A6'!AK19="",'A6'!AL19=""),AND('A6'!AK40="",'A6'!AL40=""),AND('A6'!AL19="X",'A6'!AL40="X"),OR('A6'!AL19="M",'A6'!AL40="M")),"",SUM('A6'!AK19,'A6'!AK40))</f>
        <v>0</v>
      </c>
      <c r="I1352" s="213" t="str">
        <f>IF(AND(AND('A6'!AL19="X",'A6'!AL40="X"),SUM('A6'!AK19,'A6'!AK40)=0,ISNUMBER('A6'!AK61)),"",IF(OR('A6'!AL19="M",'A6'!AL40="M"),"M",IF(AND('A6'!AL19='A6'!AL40,OR('A6'!AL19="X",'A6'!AL19="W",'A6'!AL19="Z")),UPPER('A6'!AL19),"")))</f>
        <v/>
      </c>
      <c r="J1352" s="214" t="s">
        <v>860</v>
      </c>
      <c r="K1352" s="213">
        <f>IF(AND(ISBLANK('A6'!AK61),$L$1352&lt;&gt;"Z"),"",'A6'!AK61)</f>
        <v>0</v>
      </c>
      <c r="L1352" s="213" t="str">
        <f>IF(ISBLANK('A6'!AL61),"",'A6'!AL61)</f>
        <v/>
      </c>
      <c r="M1352" s="133" t="str">
        <f t="shared" si="28"/>
        <v>OK</v>
      </c>
      <c r="N1352" s="134"/>
    </row>
    <row r="1353" spans="1:14" x14ac:dyDescent="0.25">
      <c r="A1353" s="210" t="s">
        <v>796</v>
      </c>
      <c r="B1353" s="211" t="s">
        <v>3968</v>
      </c>
      <c r="C1353" s="212" t="s">
        <v>171</v>
      </c>
      <c r="D1353" s="215" t="s">
        <v>3969</v>
      </c>
      <c r="E1353" s="212" t="s">
        <v>860</v>
      </c>
      <c r="F1353" s="212" t="s">
        <v>171</v>
      </c>
      <c r="G1353" s="215" t="s">
        <v>3970</v>
      </c>
      <c r="H1353" s="213">
        <f>IF(OR(AND('A6'!AK20="",'A6'!AL20=""),AND('A6'!AK41="",'A6'!AL41=""),AND('A6'!AL20="X",'A6'!AL41="X"),OR('A6'!AL20="M",'A6'!AL41="M")),"",SUM('A6'!AK20,'A6'!AK41))</f>
        <v>0</v>
      </c>
      <c r="I1353" s="213" t="str">
        <f>IF(AND(AND('A6'!AL20="X",'A6'!AL41="X"),SUM('A6'!AK20,'A6'!AK41)=0,ISNUMBER('A6'!AK62)),"",IF(OR('A6'!AL20="M",'A6'!AL41="M"),"M",IF(AND('A6'!AL20='A6'!AL41,OR('A6'!AL20="X",'A6'!AL20="W",'A6'!AL20="Z")),UPPER('A6'!AL20),"")))</f>
        <v/>
      </c>
      <c r="J1353" s="214" t="s">
        <v>860</v>
      </c>
      <c r="K1353" s="213">
        <f>IF(AND(ISBLANK('A6'!AK62),$L$1353&lt;&gt;"Z"),"",'A6'!AK62)</f>
        <v>0</v>
      </c>
      <c r="L1353" s="213" t="str">
        <f>IF(ISBLANK('A6'!AL62),"",'A6'!AL62)</f>
        <v/>
      </c>
      <c r="M1353" s="133" t="str">
        <f t="shared" si="28"/>
        <v>OK</v>
      </c>
      <c r="N1353" s="134"/>
    </row>
    <row r="1354" spans="1:14" x14ac:dyDescent="0.25">
      <c r="A1354" s="210" t="s">
        <v>796</v>
      </c>
      <c r="B1354" s="211" t="s">
        <v>3971</v>
      </c>
      <c r="C1354" s="212" t="s">
        <v>171</v>
      </c>
      <c r="D1354" s="215" t="s">
        <v>3972</v>
      </c>
      <c r="E1354" s="212" t="s">
        <v>860</v>
      </c>
      <c r="F1354" s="212" t="s">
        <v>171</v>
      </c>
      <c r="G1354" s="215" t="s">
        <v>3973</v>
      </c>
      <c r="H1354" s="213">
        <f>IF(OR(AND('A6'!AK21="",'A6'!AL21=""),AND('A6'!AK42="",'A6'!AL42=""),AND('A6'!AL21="X",'A6'!AL42="X"),OR('A6'!AL21="M",'A6'!AL42="M")),"",SUM('A6'!AK21,'A6'!AK42))</f>
        <v>0</v>
      </c>
      <c r="I1354" s="213" t="str">
        <f>IF(AND(AND('A6'!AL21="X",'A6'!AL42="X"),SUM('A6'!AK21,'A6'!AK42)=0,ISNUMBER('A6'!AK63)),"",IF(OR('A6'!AL21="M",'A6'!AL42="M"),"M",IF(AND('A6'!AL21='A6'!AL42,OR('A6'!AL21="X",'A6'!AL21="W",'A6'!AL21="Z")),UPPER('A6'!AL21),"")))</f>
        <v/>
      </c>
      <c r="J1354" s="214" t="s">
        <v>860</v>
      </c>
      <c r="K1354" s="213">
        <f>IF(AND(ISBLANK('A6'!AK63),$L$1354&lt;&gt;"Z"),"",'A6'!AK63)</f>
        <v>0</v>
      </c>
      <c r="L1354" s="213" t="str">
        <f>IF(ISBLANK('A6'!AL63),"",'A6'!AL63)</f>
        <v/>
      </c>
      <c r="M1354" s="133" t="str">
        <f t="shared" si="28"/>
        <v>OK</v>
      </c>
      <c r="N1354" s="134"/>
    </row>
    <row r="1355" spans="1:14" x14ac:dyDescent="0.25">
      <c r="A1355" s="210" t="s">
        <v>796</v>
      </c>
      <c r="B1355" s="211" t="s">
        <v>3974</v>
      </c>
      <c r="C1355" s="212" t="s">
        <v>171</v>
      </c>
      <c r="D1355" s="215" t="s">
        <v>3975</v>
      </c>
      <c r="E1355" s="212" t="s">
        <v>860</v>
      </c>
      <c r="F1355" s="212" t="s">
        <v>171</v>
      </c>
      <c r="G1355" s="215" t="s">
        <v>3976</v>
      </c>
      <c r="H1355" s="213">
        <f>IF(OR(AND('A6'!AK22="",'A6'!AL22=""),AND('A6'!AK43="",'A6'!AL43=""),AND('A6'!AL22="X",'A6'!AL43="X"),OR('A6'!AL22="M",'A6'!AL43="M")),"",SUM('A6'!AK22,'A6'!AK43))</f>
        <v>0</v>
      </c>
      <c r="I1355" s="213" t="str">
        <f>IF(AND(AND('A6'!AL22="X",'A6'!AL43="X"),SUM('A6'!AK22,'A6'!AK43)=0,ISNUMBER('A6'!AK64)),"",IF(OR('A6'!AL22="M",'A6'!AL43="M"),"M",IF(AND('A6'!AL22='A6'!AL43,OR('A6'!AL22="X",'A6'!AL22="W",'A6'!AL22="Z")),UPPER('A6'!AL22),"")))</f>
        <v/>
      </c>
      <c r="J1355" s="214" t="s">
        <v>860</v>
      </c>
      <c r="K1355" s="213">
        <f>IF(AND(ISBLANK('A6'!AK64),$L$1355&lt;&gt;"Z"),"",'A6'!AK64)</f>
        <v>0</v>
      </c>
      <c r="L1355" s="213" t="str">
        <f>IF(ISBLANK('A6'!AL64),"",'A6'!AL64)</f>
        <v/>
      </c>
      <c r="M1355" s="133" t="str">
        <f t="shared" si="28"/>
        <v>OK</v>
      </c>
      <c r="N1355" s="134"/>
    </row>
    <row r="1356" spans="1:14" x14ac:dyDescent="0.25">
      <c r="A1356" s="210" t="s">
        <v>796</v>
      </c>
      <c r="B1356" s="211" t="s">
        <v>3977</v>
      </c>
      <c r="C1356" s="212" t="s">
        <v>171</v>
      </c>
      <c r="D1356" s="215" t="s">
        <v>3978</v>
      </c>
      <c r="E1356" s="212" t="s">
        <v>860</v>
      </c>
      <c r="F1356" s="212" t="s">
        <v>171</v>
      </c>
      <c r="G1356" s="215" t="s">
        <v>972</v>
      </c>
      <c r="H1356" s="213">
        <f>IF(OR(AND('A6'!AK23="",'A6'!AL23=""),AND('A6'!AK44="",'A6'!AL44=""),AND('A6'!AL23="X",'A6'!AL44="X"),OR('A6'!AL23="M",'A6'!AL44="M")),"",SUM('A6'!AK23,'A6'!AK44))</f>
        <v>0</v>
      </c>
      <c r="I1356" s="213" t="str">
        <f>IF(AND(AND('A6'!AL23="X",'A6'!AL44="X"),SUM('A6'!AK23,'A6'!AK44)=0,ISNUMBER('A6'!AK65)),"",IF(OR('A6'!AL23="M",'A6'!AL44="M"),"M",IF(AND('A6'!AL23='A6'!AL44,OR('A6'!AL23="X",'A6'!AL23="W",'A6'!AL23="Z")),UPPER('A6'!AL23),"")))</f>
        <v/>
      </c>
      <c r="J1356" s="214" t="s">
        <v>860</v>
      </c>
      <c r="K1356" s="213">
        <f>IF(AND(ISBLANK('A6'!AK65),$L$1356&lt;&gt;"Z"),"",'A6'!AK65)</f>
        <v>0</v>
      </c>
      <c r="L1356" s="213" t="str">
        <f>IF(ISBLANK('A6'!AL65),"",'A6'!AL65)</f>
        <v/>
      </c>
      <c r="M1356" s="133" t="str">
        <f t="shared" si="28"/>
        <v>OK</v>
      </c>
      <c r="N1356" s="134"/>
    </row>
    <row r="1357" spans="1:14" x14ac:dyDescent="0.25">
      <c r="A1357" s="210" t="s">
        <v>796</v>
      </c>
      <c r="B1357" s="211" t="s">
        <v>3979</v>
      </c>
      <c r="C1357" s="212" t="s">
        <v>171</v>
      </c>
      <c r="D1357" s="215" t="s">
        <v>3980</v>
      </c>
      <c r="E1357" s="212" t="s">
        <v>860</v>
      </c>
      <c r="F1357" s="212" t="s">
        <v>171</v>
      </c>
      <c r="G1357" s="215" t="s">
        <v>971</v>
      </c>
      <c r="H1357" s="213">
        <f>IF(OR(AND('A6'!AK24="",'A6'!AL24=""),AND('A6'!AK45="",'A6'!AL45=""),AND('A6'!AL24="X",'A6'!AL45="X"),OR('A6'!AL24="M",'A6'!AL45="M")),"",SUM('A6'!AK24,'A6'!AK45))</f>
        <v>0</v>
      </c>
      <c r="I1357" s="213" t="str">
        <f>IF(AND(AND('A6'!AL24="X",'A6'!AL45="X"),SUM('A6'!AK24,'A6'!AK45)=0,ISNUMBER('A6'!AK66)),"",IF(OR('A6'!AL24="M",'A6'!AL45="M"),"M",IF(AND('A6'!AL24='A6'!AL45,OR('A6'!AL24="X",'A6'!AL24="W",'A6'!AL24="Z")),UPPER('A6'!AL24),"")))</f>
        <v/>
      </c>
      <c r="J1357" s="214" t="s">
        <v>860</v>
      </c>
      <c r="K1357" s="213">
        <f>IF(AND(ISBLANK('A6'!AK66),$L$1357&lt;&gt;"Z"),"",'A6'!AK66)</f>
        <v>0</v>
      </c>
      <c r="L1357" s="213" t="str">
        <f>IF(ISBLANK('A6'!AL66),"",'A6'!AL66)</f>
        <v/>
      </c>
      <c r="M1357" s="133" t="str">
        <f t="shared" si="28"/>
        <v>OK</v>
      </c>
      <c r="N1357" s="134"/>
    </row>
    <row r="1358" spans="1:14" x14ac:dyDescent="0.25">
      <c r="A1358" s="210" t="s">
        <v>796</v>
      </c>
      <c r="B1358" s="211" t="s">
        <v>3981</v>
      </c>
      <c r="C1358" s="212" t="s">
        <v>171</v>
      </c>
      <c r="D1358" s="215" t="s">
        <v>3982</v>
      </c>
      <c r="E1358" s="212" t="s">
        <v>860</v>
      </c>
      <c r="F1358" s="212" t="s">
        <v>171</v>
      </c>
      <c r="G1358" s="215" t="s">
        <v>3983</v>
      </c>
      <c r="H1358" s="213">
        <f>IF(OR(AND('A6'!AK25="",'A6'!AL25=""),AND('A6'!AK46="",'A6'!AL46=""),AND('A6'!AL25="X",'A6'!AL46="X"),OR('A6'!AL25="M",'A6'!AL46="M")),"",SUM('A6'!AK25,'A6'!AK46))</f>
        <v>0</v>
      </c>
      <c r="I1358" s="213" t="str">
        <f>IF(AND(AND('A6'!AL25="X",'A6'!AL46="X"),SUM('A6'!AK25,'A6'!AK46)=0,ISNUMBER('A6'!AK67)),"",IF(OR('A6'!AL25="M",'A6'!AL46="M"),"M",IF(AND('A6'!AL25='A6'!AL46,OR('A6'!AL25="X",'A6'!AL25="W",'A6'!AL25="Z")),UPPER('A6'!AL25),"")))</f>
        <v/>
      </c>
      <c r="J1358" s="214" t="s">
        <v>860</v>
      </c>
      <c r="K1358" s="213">
        <f>IF(AND(ISBLANK('A6'!AK67),$L$1358&lt;&gt;"Z"),"",'A6'!AK67)</f>
        <v>0</v>
      </c>
      <c r="L1358" s="213" t="str">
        <f>IF(ISBLANK('A6'!AL67),"",'A6'!AL67)</f>
        <v/>
      </c>
      <c r="M1358" s="133" t="str">
        <f t="shared" si="28"/>
        <v>OK</v>
      </c>
      <c r="N1358" s="134"/>
    </row>
    <row r="1359" spans="1:14" x14ac:dyDescent="0.25">
      <c r="A1359" s="210" t="s">
        <v>796</v>
      </c>
      <c r="B1359" s="211" t="s">
        <v>3984</v>
      </c>
      <c r="C1359" s="212" t="s">
        <v>171</v>
      </c>
      <c r="D1359" s="215" t="s">
        <v>3985</v>
      </c>
      <c r="E1359" s="212" t="s">
        <v>860</v>
      </c>
      <c r="F1359" s="212" t="s">
        <v>171</v>
      </c>
      <c r="G1359" s="215" t="s">
        <v>3479</v>
      </c>
      <c r="H1359" s="213">
        <f>IF(OR(AND('A6'!AK26="",'A6'!AL26=""),AND('A6'!AK47="",'A6'!AL47=""),AND('A6'!AL26="X",'A6'!AL47="X"),OR('A6'!AL26="M",'A6'!AL47="M")),"",SUM('A6'!AK26,'A6'!AK47))</f>
        <v>0</v>
      </c>
      <c r="I1359" s="213" t="str">
        <f>IF(AND(AND('A6'!AL26="X",'A6'!AL47="X"),SUM('A6'!AK26,'A6'!AK47)=0,ISNUMBER('A6'!AK68)),"",IF(OR('A6'!AL26="M",'A6'!AL47="M"),"M",IF(AND('A6'!AL26='A6'!AL47,OR('A6'!AL26="X",'A6'!AL26="W",'A6'!AL26="Z")),UPPER('A6'!AL26),"")))</f>
        <v/>
      </c>
      <c r="J1359" s="214" t="s">
        <v>860</v>
      </c>
      <c r="K1359" s="213">
        <f>IF(AND(ISBLANK('A6'!AK68),$L$1359&lt;&gt;"Z"),"",'A6'!AK68)</f>
        <v>0</v>
      </c>
      <c r="L1359" s="213" t="str">
        <f>IF(ISBLANK('A6'!AL68),"",'A6'!AL68)</f>
        <v/>
      </c>
      <c r="M1359" s="133" t="str">
        <f t="shared" si="28"/>
        <v>OK</v>
      </c>
      <c r="N1359" s="134"/>
    </row>
    <row r="1360" spans="1:14" x14ac:dyDescent="0.25">
      <c r="A1360" s="210" t="s">
        <v>796</v>
      </c>
      <c r="B1360" s="211" t="s">
        <v>3986</v>
      </c>
      <c r="C1360" s="212" t="s">
        <v>171</v>
      </c>
      <c r="D1360" s="215" t="s">
        <v>3987</v>
      </c>
      <c r="E1360" s="212" t="s">
        <v>860</v>
      </c>
      <c r="F1360" s="212" t="s">
        <v>171</v>
      </c>
      <c r="G1360" s="215" t="s">
        <v>3482</v>
      </c>
      <c r="H1360" s="213">
        <f>IF(OR(AND('A6'!AK27="",'A6'!AL27=""),AND('A6'!AK48="",'A6'!AL48=""),AND('A6'!AL27="X",'A6'!AL48="X"),OR('A6'!AL27="M",'A6'!AL48="M")),"",SUM('A6'!AK27,'A6'!AK48))</f>
        <v>0</v>
      </c>
      <c r="I1360" s="213" t="str">
        <f>IF(AND(AND('A6'!AL27="X",'A6'!AL48="X"),SUM('A6'!AK27,'A6'!AK48)=0,ISNUMBER('A6'!AK69)),"",IF(OR('A6'!AL27="M",'A6'!AL48="M"),"M",IF(AND('A6'!AL27='A6'!AL48,OR('A6'!AL27="X",'A6'!AL27="W",'A6'!AL27="Z")),UPPER('A6'!AL27),"")))</f>
        <v/>
      </c>
      <c r="J1360" s="214" t="s">
        <v>860</v>
      </c>
      <c r="K1360" s="213">
        <f>IF(AND(ISBLANK('A6'!AK69),$L$1360&lt;&gt;"Z"),"",'A6'!AK69)</f>
        <v>0</v>
      </c>
      <c r="L1360" s="213" t="str">
        <f>IF(ISBLANK('A6'!AL69),"",'A6'!AL69)</f>
        <v/>
      </c>
      <c r="M1360" s="133" t="str">
        <f t="shared" si="28"/>
        <v>OK</v>
      </c>
      <c r="N1360" s="134"/>
    </row>
    <row r="1361" spans="1:14" x14ac:dyDescent="0.25">
      <c r="A1361" s="210" t="s">
        <v>796</v>
      </c>
      <c r="B1361" s="211" t="s">
        <v>3988</v>
      </c>
      <c r="C1361" s="212" t="s">
        <v>171</v>
      </c>
      <c r="D1361" s="215" t="s">
        <v>3989</v>
      </c>
      <c r="E1361" s="212" t="s">
        <v>860</v>
      </c>
      <c r="F1361" s="212" t="s">
        <v>171</v>
      </c>
      <c r="G1361" s="215" t="s">
        <v>830</v>
      </c>
      <c r="H1361" s="213">
        <f>IF(OR(AND('A6'!AK28="",'A6'!AL28=""),AND('A6'!AK49="",'A6'!AL49=""),AND('A6'!AL28="X",'A6'!AL49="X"),OR('A6'!AL28="M",'A6'!AL49="M")),"",SUM('A6'!AK28,'A6'!AK49))</f>
        <v>0</v>
      </c>
      <c r="I1361" s="213" t="str">
        <f>IF(AND(AND('A6'!AL28="X",'A6'!AL49="X"),SUM('A6'!AK28,'A6'!AK49)=0,ISNUMBER('A6'!AK70)),"",IF(OR('A6'!AL28="M",'A6'!AL49="M"),"M",IF(AND('A6'!AL28='A6'!AL49,OR('A6'!AL28="X",'A6'!AL28="W",'A6'!AL28="Z")),UPPER('A6'!AL28),"")))</f>
        <v/>
      </c>
      <c r="J1361" s="214" t="s">
        <v>860</v>
      </c>
      <c r="K1361" s="213">
        <f>IF(AND(ISBLANK('A6'!AK70),$L$1361&lt;&gt;"Z"),"",'A6'!AK70)</f>
        <v>0</v>
      </c>
      <c r="L1361" s="213" t="str">
        <f>IF(ISBLANK('A6'!AL70),"",'A6'!AL70)</f>
        <v/>
      </c>
      <c r="M1361" s="133" t="str">
        <f t="shared" si="28"/>
        <v>OK</v>
      </c>
      <c r="N1361" s="134"/>
    </row>
    <row r="1362" spans="1:14" x14ac:dyDescent="0.25">
      <c r="A1362" s="210" t="s">
        <v>796</v>
      </c>
      <c r="B1362" s="211" t="s">
        <v>3990</v>
      </c>
      <c r="C1362" s="212" t="s">
        <v>171</v>
      </c>
      <c r="D1362" s="215" t="s">
        <v>3991</v>
      </c>
      <c r="E1362" s="212" t="s">
        <v>860</v>
      </c>
      <c r="F1362" s="212" t="s">
        <v>171</v>
      </c>
      <c r="G1362" s="215" t="s">
        <v>3487</v>
      </c>
      <c r="H1362" s="213">
        <f>IF(OR(AND('A6'!AK29="",'A6'!AL29=""),AND('A6'!AK50="",'A6'!AL50=""),AND('A6'!AL29="X",'A6'!AL50="X"),OR('A6'!AL29="M",'A6'!AL50="M")),"",SUM('A6'!AK29,'A6'!AK50))</f>
        <v>0</v>
      </c>
      <c r="I1362" s="213" t="str">
        <f>IF(AND(AND('A6'!AL29="X",'A6'!AL50="X"),SUM('A6'!AK29,'A6'!AK50)=0,ISNUMBER('A6'!AK71)),"",IF(OR('A6'!AL29="M",'A6'!AL50="M"),"M",IF(AND('A6'!AL29='A6'!AL50,OR('A6'!AL29="X",'A6'!AL29="W",'A6'!AL29="Z")),UPPER('A6'!AL29),"")))</f>
        <v/>
      </c>
      <c r="J1362" s="214" t="s">
        <v>860</v>
      </c>
      <c r="K1362" s="213">
        <f>IF(AND(ISBLANK('A6'!AK71),$L$1362&lt;&gt;"Z"),"",'A6'!AK71)</f>
        <v>0</v>
      </c>
      <c r="L1362" s="213" t="str">
        <f>IF(ISBLANK('A6'!AL71),"",'A6'!AL71)</f>
        <v/>
      </c>
      <c r="M1362" s="133" t="str">
        <f t="shared" si="28"/>
        <v>OK</v>
      </c>
      <c r="N1362" s="134"/>
    </row>
    <row r="1363" spans="1:14" x14ac:dyDescent="0.25">
      <c r="A1363" s="210" t="s">
        <v>796</v>
      </c>
      <c r="B1363" s="211" t="s">
        <v>3992</v>
      </c>
      <c r="C1363" s="212" t="s">
        <v>171</v>
      </c>
      <c r="D1363" s="215" t="s">
        <v>3993</v>
      </c>
      <c r="E1363" s="212" t="s">
        <v>860</v>
      </c>
      <c r="F1363" s="212" t="s">
        <v>171</v>
      </c>
      <c r="G1363" s="215" t="s">
        <v>2203</v>
      </c>
      <c r="H1363" s="213">
        <f>IF(OR(AND('A6'!AK30="",'A6'!AL30=""),AND('A6'!AK51="",'A6'!AL51=""),AND('A6'!AL30="X",'A6'!AL51="X"),OR('A6'!AL30="M",'A6'!AL51="M")),"",SUM('A6'!AK30,'A6'!AK51))</f>
        <v>0</v>
      </c>
      <c r="I1363" s="213" t="str">
        <f>IF(AND(AND('A6'!AL30="X",'A6'!AL51="X"),SUM('A6'!AK30,'A6'!AK51)=0,ISNUMBER('A6'!AK72)),"",IF(OR('A6'!AL30="M",'A6'!AL51="M"),"M",IF(AND('A6'!AL30='A6'!AL51,OR('A6'!AL30="X",'A6'!AL30="W",'A6'!AL30="Z")),UPPER('A6'!AL30),"")))</f>
        <v/>
      </c>
      <c r="J1363" s="214" t="s">
        <v>860</v>
      </c>
      <c r="K1363" s="213">
        <f>IF(AND(ISBLANK('A6'!AK72),$L$1363&lt;&gt;"Z"),"",'A6'!AK72)</f>
        <v>0</v>
      </c>
      <c r="L1363" s="213" t="str">
        <f>IF(ISBLANK('A6'!AL72),"",'A6'!AL72)</f>
        <v/>
      </c>
      <c r="M1363" s="133" t="str">
        <f t="shared" si="28"/>
        <v>OK</v>
      </c>
      <c r="N1363" s="134"/>
    </row>
    <row r="1364" spans="1:14" x14ac:dyDescent="0.25">
      <c r="A1364" s="210" t="s">
        <v>796</v>
      </c>
      <c r="B1364" s="211" t="s">
        <v>3994</v>
      </c>
      <c r="C1364" s="212" t="s">
        <v>171</v>
      </c>
      <c r="D1364" s="215" t="s">
        <v>3995</v>
      </c>
      <c r="E1364" s="212" t="s">
        <v>860</v>
      </c>
      <c r="F1364" s="212" t="s">
        <v>171</v>
      </c>
      <c r="G1364" s="215" t="s">
        <v>2206</v>
      </c>
      <c r="H1364" s="213">
        <f>IF(OR(AND('A6'!AK31="",'A6'!AL31=""),AND('A6'!AK52="",'A6'!AL52=""),AND('A6'!AL31="X",'A6'!AL52="X"),OR('A6'!AL31="M",'A6'!AL52="M")),"",SUM('A6'!AK31,'A6'!AK52))</f>
        <v>0</v>
      </c>
      <c r="I1364" s="213" t="str">
        <f>IF(AND(AND('A6'!AL31="X",'A6'!AL52="X"),SUM('A6'!AK31,'A6'!AK52)=0,ISNUMBER('A6'!AK73)),"",IF(OR('A6'!AL31="M",'A6'!AL52="M"),"M",IF(AND('A6'!AL31='A6'!AL52,OR('A6'!AL31="X",'A6'!AL31="W",'A6'!AL31="Z")),UPPER('A6'!AL31),"")))</f>
        <v/>
      </c>
      <c r="J1364" s="214" t="s">
        <v>860</v>
      </c>
      <c r="K1364" s="213">
        <f>IF(AND(ISBLANK('A6'!AK73),$L$1364&lt;&gt;"Z"),"",'A6'!AK73)</f>
        <v>0</v>
      </c>
      <c r="L1364" s="213" t="str">
        <f>IF(ISBLANK('A6'!AL73),"",'A6'!AL73)</f>
        <v/>
      </c>
      <c r="M1364" s="133" t="str">
        <f t="shared" si="28"/>
        <v>OK</v>
      </c>
      <c r="N1364" s="134"/>
    </row>
    <row r="1365" spans="1:14" x14ac:dyDescent="0.25">
      <c r="A1365" s="210" t="s">
        <v>796</v>
      </c>
      <c r="B1365" s="211" t="s">
        <v>3996</v>
      </c>
      <c r="C1365" s="212" t="s">
        <v>171</v>
      </c>
      <c r="D1365" s="215" t="s">
        <v>3997</v>
      </c>
      <c r="E1365" s="212" t="s">
        <v>860</v>
      </c>
      <c r="F1365" s="212" t="s">
        <v>171</v>
      </c>
      <c r="G1365" s="215" t="s">
        <v>1068</v>
      </c>
      <c r="H1365" s="213">
        <f>IF(OR(AND('A6'!AK32="",'A6'!AL32=""),AND('A6'!AK53="",'A6'!AL53=""),AND('A6'!AL32="X",'A6'!AL53="X"),OR('A6'!AL32="M",'A6'!AL53="M")),"",SUM('A6'!AK32,'A6'!AK53))</f>
        <v>0</v>
      </c>
      <c r="I1365" s="213" t="str">
        <f>IF(AND(AND('A6'!AL32="X",'A6'!AL53="X"),SUM('A6'!AK32,'A6'!AK53)=0,ISNUMBER('A6'!AK74)),"",IF(OR('A6'!AL32="M",'A6'!AL53="M"),"M",IF(AND('A6'!AL32='A6'!AL53,OR('A6'!AL32="X",'A6'!AL32="W",'A6'!AL32="Z")),UPPER('A6'!AL32),"")))</f>
        <v/>
      </c>
      <c r="J1365" s="214" t="s">
        <v>860</v>
      </c>
      <c r="K1365" s="213">
        <f>IF(AND(ISBLANK('A6'!AK74),$L$1365&lt;&gt;"Z"),"",'A6'!AK74)</f>
        <v>0</v>
      </c>
      <c r="L1365" s="213" t="str">
        <f>IF(ISBLANK('A6'!AL74),"",'A6'!AL74)</f>
        <v/>
      </c>
      <c r="M1365" s="133" t="str">
        <f t="shared" si="28"/>
        <v>OK</v>
      </c>
      <c r="N1365" s="134"/>
    </row>
    <row r="1366" spans="1:14" x14ac:dyDescent="0.25">
      <c r="A1366" s="210" t="s">
        <v>796</v>
      </c>
      <c r="B1366" s="211" t="s">
        <v>3998</v>
      </c>
      <c r="C1366" s="212" t="s">
        <v>171</v>
      </c>
      <c r="D1366" s="215" t="s">
        <v>3999</v>
      </c>
      <c r="E1366" s="212" t="s">
        <v>860</v>
      </c>
      <c r="F1366" s="212" t="s">
        <v>171</v>
      </c>
      <c r="G1366" s="215" t="s">
        <v>1067</v>
      </c>
      <c r="H1366" s="213">
        <f>IF(OR(AND('A6'!AK33="",'A6'!AL33=""),AND('A6'!AK54="",'A6'!AL54=""),AND('A6'!AL33="X",'A6'!AL54="X"),OR('A6'!AL33="M",'A6'!AL54="M")),"",SUM('A6'!AK33,'A6'!AK54))</f>
        <v>0</v>
      </c>
      <c r="I1366" s="213" t="str">
        <f>IF(AND(AND('A6'!AL33="X",'A6'!AL54="X"),SUM('A6'!AK33,'A6'!AK54)=0,ISNUMBER('A6'!AK75)),"",IF(OR('A6'!AL33="M",'A6'!AL54="M"),"M",IF(AND('A6'!AL33='A6'!AL54,OR('A6'!AL33="X",'A6'!AL33="W",'A6'!AL33="Z")),UPPER('A6'!AL33),"")))</f>
        <v/>
      </c>
      <c r="J1366" s="214" t="s">
        <v>860</v>
      </c>
      <c r="K1366" s="213">
        <f>IF(AND(ISBLANK('A6'!AK75),$L$1366&lt;&gt;"Z"),"",'A6'!AK75)</f>
        <v>0</v>
      </c>
      <c r="L1366" s="213" t="str">
        <f>IF(ISBLANK('A6'!AL75),"",'A6'!AL75)</f>
        <v/>
      </c>
      <c r="M1366" s="133" t="str">
        <f t="shared" si="28"/>
        <v>OK</v>
      </c>
      <c r="N1366" s="134"/>
    </row>
    <row r="1367" spans="1:14" x14ac:dyDescent="0.25">
      <c r="A1367" s="210" t="s">
        <v>796</v>
      </c>
      <c r="B1367" s="211" t="s">
        <v>4000</v>
      </c>
      <c r="C1367" s="212" t="s">
        <v>171</v>
      </c>
      <c r="D1367" s="215" t="s">
        <v>4001</v>
      </c>
      <c r="E1367" s="212" t="s">
        <v>860</v>
      </c>
      <c r="F1367" s="212" t="s">
        <v>171</v>
      </c>
      <c r="G1367" s="215" t="s">
        <v>1025</v>
      </c>
      <c r="H1367" s="213">
        <f>IF(OR(SUMPRODUCT(--('A6'!AN14:'A6'!AN31=""),--('A6'!AO14:'A6'!AO31=""))&gt;0,COUNTIF('A6'!AO14:'A6'!AO31,"M")&gt;0,COUNTIF('A6'!AO14:'A6'!AO31,"X")=18),"",SUM('A6'!AN14:'A6'!AN31))</f>
        <v>0</v>
      </c>
      <c r="I1367" s="213" t="str">
        <f>IF(AND(COUNTIF('A6'!AO14:'A6'!AO31,"X")=18,SUM('A6'!AN14:'A6'!AN31)=0,ISNUMBER('A6'!AN32)),"",IF(COUNTIF('A6'!AO14:'A6'!AO31,"M")&gt;0,"M",IF(AND(COUNTIF('A6'!AO14:'A6'!AO31,'A6'!AO14)=18,OR('A6'!AO14="X",'A6'!AO14="W",'A6'!AO14="Z")),UPPER('A6'!AO14),"")))</f>
        <v/>
      </c>
      <c r="J1367" s="214" t="s">
        <v>860</v>
      </c>
      <c r="K1367" s="213">
        <f>IF(AND(ISBLANK('A6'!AN32),$L$1367&lt;&gt;"Z"),"",'A6'!AN32)</f>
        <v>0</v>
      </c>
      <c r="L1367" s="213" t="str">
        <f>IF(ISBLANK('A6'!AO32),"",'A6'!AO32)</f>
        <v/>
      </c>
      <c r="M1367" s="133" t="str">
        <f t="shared" si="28"/>
        <v>OK</v>
      </c>
      <c r="N1367" s="134"/>
    </row>
    <row r="1368" spans="1:14" x14ac:dyDescent="0.25">
      <c r="A1368" s="210" t="s">
        <v>796</v>
      </c>
      <c r="B1368" s="211" t="s">
        <v>4002</v>
      </c>
      <c r="C1368" s="212" t="s">
        <v>171</v>
      </c>
      <c r="D1368" s="215" t="s">
        <v>4003</v>
      </c>
      <c r="E1368" s="212" t="s">
        <v>860</v>
      </c>
      <c r="F1368" s="212" t="s">
        <v>171</v>
      </c>
      <c r="G1368" s="215" t="s">
        <v>1048</v>
      </c>
      <c r="H1368" s="213">
        <f>IF(OR(SUMPRODUCT(--('A6'!AN35:'A6'!AN52=""),--('A6'!AO35:'A6'!AO52=""))&gt;0,COUNTIF('A6'!AO35:'A6'!AO52,"M")&gt;0,COUNTIF('A6'!AO35:'A6'!AO52,"X")=18),"",SUM('A6'!AN35:'A6'!AN52))</f>
        <v>0</v>
      </c>
      <c r="I1368" s="213" t="str">
        <f>IF(AND(COUNTIF('A6'!AO35:'A6'!AO52,"X")=18,SUM('A6'!AN35:'A6'!AN52)=0,ISNUMBER('A6'!AN53)),"",IF(COUNTIF('A6'!AO35:'A6'!AO52,"M")&gt;0,"M",IF(AND(COUNTIF('A6'!AO35:'A6'!AO52,'A6'!AO35)=18,OR('A6'!AO35="X",'A6'!AO35="W",'A6'!AO35="Z")),UPPER('A6'!AO35),"")))</f>
        <v/>
      </c>
      <c r="J1368" s="214" t="s">
        <v>860</v>
      </c>
      <c r="K1368" s="213">
        <f>IF(AND(ISBLANK('A6'!AN53),$L$1368&lt;&gt;"Z"),"",'A6'!AN53)</f>
        <v>0</v>
      </c>
      <c r="L1368" s="213" t="str">
        <f>IF(ISBLANK('A6'!AO53),"",'A6'!AO53)</f>
        <v/>
      </c>
      <c r="M1368" s="133" t="str">
        <f t="shared" si="28"/>
        <v>OK</v>
      </c>
      <c r="N1368" s="134"/>
    </row>
    <row r="1369" spans="1:14" x14ac:dyDescent="0.25">
      <c r="A1369" s="210" t="s">
        <v>796</v>
      </c>
      <c r="B1369" s="211" t="s">
        <v>4004</v>
      </c>
      <c r="C1369" s="212" t="s">
        <v>171</v>
      </c>
      <c r="D1369" s="215" t="s">
        <v>4005</v>
      </c>
      <c r="E1369" s="212" t="s">
        <v>860</v>
      </c>
      <c r="F1369" s="212" t="s">
        <v>171</v>
      </c>
      <c r="G1369" s="215" t="s">
        <v>2377</v>
      </c>
      <c r="H1369" s="213">
        <f>IF(OR(AND('A6'!AN14="",'A6'!AO14=""),AND('A6'!AN35="",'A6'!AO35=""),AND('A6'!AO14="X",'A6'!AO35="X"),OR('A6'!AO14="M",'A6'!AO35="M")),"",SUM('A6'!AN14,'A6'!AN35))</f>
        <v>0</v>
      </c>
      <c r="I1369" s="213" t="str">
        <f>IF(AND(AND('A6'!AO14="X",'A6'!AO35="X"),SUM('A6'!AN14,'A6'!AN35)=0,ISNUMBER('A6'!AN56)),"",IF(OR('A6'!AO14="M",'A6'!AO35="M"),"M",IF(AND('A6'!AO14='A6'!AO35,OR('A6'!AO14="X",'A6'!AO14="W",'A6'!AO14="Z")),UPPER('A6'!AO14),"")))</f>
        <v/>
      </c>
      <c r="J1369" s="214" t="s">
        <v>860</v>
      </c>
      <c r="K1369" s="213">
        <f>IF(AND(ISBLANK('A6'!AN56),$L$1369&lt;&gt;"Z"),"",'A6'!AN56)</f>
        <v>0</v>
      </c>
      <c r="L1369" s="213" t="str">
        <f>IF(ISBLANK('A6'!AO56),"",'A6'!AO56)</f>
        <v/>
      </c>
      <c r="M1369" s="133" t="str">
        <f t="shared" si="28"/>
        <v>OK</v>
      </c>
      <c r="N1369" s="134"/>
    </row>
    <row r="1370" spans="1:14" x14ac:dyDescent="0.25">
      <c r="A1370" s="210" t="s">
        <v>796</v>
      </c>
      <c r="B1370" s="211" t="s">
        <v>4006</v>
      </c>
      <c r="C1370" s="212" t="s">
        <v>171</v>
      </c>
      <c r="D1370" s="215" t="s">
        <v>4007</v>
      </c>
      <c r="E1370" s="212" t="s">
        <v>860</v>
      </c>
      <c r="F1370" s="212" t="s">
        <v>171</v>
      </c>
      <c r="G1370" s="215" t="s">
        <v>2380</v>
      </c>
      <c r="H1370" s="213">
        <f>IF(OR(AND('A6'!AN15="",'A6'!AO15=""),AND('A6'!AN36="",'A6'!AO36=""),AND('A6'!AO15="X",'A6'!AO36="X"),OR('A6'!AO15="M",'A6'!AO36="M")),"",SUM('A6'!AN15,'A6'!AN36))</f>
        <v>0</v>
      </c>
      <c r="I1370" s="213" t="str">
        <f>IF(AND(AND('A6'!AO15="X",'A6'!AO36="X"),SUM('A6'!AN15,'A6'!AN36)=0,ISNUMBER('A6'!AN57)),"",IF(OR('A6'!AO15="M",'A6'!AO36="M"),"M",IF(AND('A6'!AO15='A6'!AO36,OR('A6'!AO15="X",'A6'!AO15="W",'A6'!AO15="Z")),UPPER('A6'!AO15),"")))</f>
        <v/>
      </c>
      <c r="J1370" s="214" t="s">
        <v>860</v>
      </c>
      <c r="K1370" s="213">
        <f>IF(AND(ISBLANK('A6'!AN57),$L$1370&lt;&gt;"Z"),"",'A6'!AN57)</f>
        <v>0</v>
      </c>
      <c r="L1370" s="213" t="str">
        <f>IF(ISBLANK('A6'!AO57),"",'A6'!AO57)</f>
        <v/>
      </c>
      <c r="M1370" s="133" t="str">
        <f t="shared" si="28"/>
        <v>OK</v>
      </c>
      <c r="N1370" s="134"/>
    </row>
    <row r="1371" spans="1:14" x14ac:dyDescent="0.25">
      <c r="A1371" s="210" t="s">
        <v>796</v>
      </c>
      <c r="B1371" s="211" t="s">
        <v>4008</v>
      </c>
      <c r="C1371" s="212" t="s">
        <v>171</v>
      </c>
      <c r="D1371" s="215" t="s">
        <v>4009</v>
      </c>
      <c r="E1371" s="212" t="s">
        <v>860</v>
      </c>
      <c r="F1371" s="212" t="s">
        <v>171</v>
      </c>
      <c r="G1371" s="215" t="s">
        <v>2383</v>
      </c>
      <c r="H1371" s="213">
        <f>IF(OR(AND('A6'!AN16="",'A6'!AO16=""),AND('A6'!AN37="",'A6'!AO37=""),AND('A6'!AO16="X",'A6'!AO37="X"),OR('A6'!AO16="M",'A6'!AO37="M")),"",SUM('A6'!AN16,'A6'!AN37))</f>
        <v>0</v>
      </c>
      <c r="I1371" s="213" t="str">
        <f>IF(AND(AND('A6'!AO16="X",'A6'!AO37="X"),SUM('A6'!AN16,'A6'!AN37)=0,ISNUMBER('A6'!AN58)),"",IF(OR('A6'!AO16="M",'A6'!AO37="M"),"M",IF(AND('A6'!AO16='A6'!AO37,OR('A6'!AO16="X",'A6'!AO16="W",'A6'!AO16="Z")),UPPER('A6'!AO16),"")))</f>
        <v/>
      </c>
      <c r="J1371" s="214" t="s">
        <v>860</v>
      </c>
      <c r="K1371" s="213">
        <f>IF(AND(ISBLANK('A6'!AN58),$L$1371&lt;&gt;"Z"),"",'A6'!AN58)</f>
        <v>0</v>
      </c>
      <c r="L1371" s="213" t="str">
        <f>IF(ISBLANK('A6'!AO58),"",'A6'!AO58)</f>
        <v/>
      </c>
      <c r="M1371" s="133" t="str">
        <f t="shared" si="28"/>
        <v>OK</v>
      </c>
      <c r="N1371" s="134"/>
    </row>
    <row r="1372" spans="1:14" x14ac:dyDescent="0.25">
      <c r="A1372" s="210" t="s">
        <v>796</v>
      </c>
      <c r="B1372" s="211" t="s">
        <v>4010</v>
      </c>
      <c r="C1372" s="212" t="s">
        <v>171</v>
      </c>
      <c r="D1372" s="215" t="s">
        <v>4011</v>
      </c>
      <c r="E1372" s="212" t="s">
        <v>860</v>
      </c>
      <c r="F1372" s="212" t="s">
        <v>171</v>
      </c>
      <c r="G1372" s="215" t="s">
        <v>2386</v>
      </c>
      <c r="H1372" s="213">
        <f>IF(OR(AND('A6'!AN17="",'A6'!AO17=""),AND('A6'!AN38="",'A6'!AO38=""),AND('A6'!AO17="X",'A6'!AO38="X"),OR('A6'!AO17="M",'A6'!AO38="M")),"",SUM('A6'!AN17,'A6'!AN38))</f>
        <v>0</v>
      </c>
      <c r="I1372" s="213" t="str">
        <f>IF(AND(AND('A6'!AO17="X",'A6'!AO38="X"),SUM('A6'!AN17,'A6'!AN38)=0,ISNUMBER('A6'!AN59)),"",IF(OR('A6'!AO17="M",'A6'!AO38="M"),"M",IF(AND('A6'!AO17='A6'!AO38,OR('A6'!AO17="X",'A6'!AO17="W",'A6'!AO17="Z")),UPPER('A6'!AO17),"")))</f>
        <v/>
      </c>
      <c r="J1372" s="214" t="s">
        <v>860</v>
      </c>
      <c r="K1372" s="213">
        <f>IF(AND(ISBLANK('A6'!AN59),$L$1372&lt;&gt;"Z"),"",'A6'!AN59)</f>
        <v>0</v>
      </c>
      <c r="L1372" s="213" t="str">
        <f>IF(ISBLANK('A6'!AO59),"",'A6'!AO59)</f>
        <v/>
      </c>
      <c r="M1372" s="133" t="str">
        <f t="shared" si="28"/>
        <v>OK</v>
      </c>
      <c r="N1372" s="134"/>
    </row>
    <row r="1373" spans="1:14" x14ac:dyDescent="0.25">
      <c r="A1373" s="210" t="s">
        <v>796</v>
      </c>
      <c r="B1373" s="211" t="s">
        <v>4012</v>
      </c>
      <c r="C1373" s="212" t="s">
        <v>171</v>
      </c>
      <c r="D1373" s="215" t="s">
        <v>4013</v>
      </c>
      <c r="E1373" s="212" t="s">
        <v>860</v>
      </c>
      <c r="F1373" s="212" t="s">
        <v>171</v>
      </c>
      <c r="G1373" s="215" t="s">
        <v>2389</v>
      </c>
      <c r="H1373" s="213">
        <f>IF(OR(AND('A6'!AN18="",'A6'!AO18=""),AND('A6'!AN39="",'A6'!AO39=""),AND('A6'!AO18="X",'A6'!AO39="X"),OR('A6'!AO18="M",'A6'!AO39="M")),"",SUM('A6'!AN18,'A6'!AN39))</f>
        <v>0</v>
      </c>
      <c r="I1373" s="213" t="str">
        <f>IF(AND(AND('A6'!AO18="X",'A6'!AO39="X"),SUM('A6'!AN18,'A6'!AN39)=0,ISNUMBER('A6'!AN60)),"",IF(OR('A6'!AO18="M",'A6'!AO39="M"),"M",IF(AND('A6'!AO18='A6'!AO39,OR('A6'!AO18="X",'A6'!AO18="W",'A6'!AO18="Z")),UPPER('A6'!AO18),"")))</f>
        <v/>
      </c>
      <c r="J1373" s="214" t="s">
        <v>860</v>
      </c>
      <c r="K1373" s="213">
        <f>IF(AND(ISBLANK('A6'!AN60),$L$1373&lt;&gt;"Z"),"",'A6'!AN60)</f>
        <v>0</v>
      </c>
      <c r="L1373" s="213" t="str">
        <f>IF(ISBLANK('A6'!AO60),"",'A6'!AO60)</f>
        <v/>
      </c>
      <c r="M1373" s="133" t="str">
        <f t="shared" si="28"/>
        <v>OK</v>
      </c>
      <c r="N1373" s="134"/>
    </row>
    <row r="1374" spans="1:14" x14ac:dyDescent="0.25">
      <c r="A1374" s="210" t="s">
        <v>796</v>
      </c>
      <c r="B1374" s="211" t="s">
        <v>4014</v>
      </c>
      <c r="C1374" s="212" t="s">
        <v>171</v>
      </c>
      <c r="D1374" s="215" t="s">
        <v>4015</v>
      </c>
      <c r="E1374" s="212" t="s">
        <v>860</v>
      </c>
      <c r="F1374" s="212" t="s">
        <v>171</v>
      </c>
      <c r="G1374" s="215" t="s">
        <v>2392</v>
      </c>
      <c r="H1374" s="213">
        <f>IF(OR(AND('A6'!AN19="",'A6'!AO19=""),AND('A6'!AN40="",'A6'!AO40=""),AND('A6'!AO19="X",'A6'!AO40="X"),OR('A6'!AO19="M",'A6'!AO40="M")),"",SUM('A6'!AN19,'A6'!AN40))</f>
        <v>0</v>
      </c>
      <c r="I1374" s="213" t="str">
        <f>IF(AND(AND('A6'!AO19="X",'A6'!AO40="X"),SUM('A6'!AN19,'A6'!AN40)=0,ISNUMBER('A6'!AN61)),"",IF(OR('A6'!AO19="M",'A6'!AO40="M"),"M",IF(AND('A6'!AO19='A6'!AO40,OR('A6'!AO19="X",'A6'!AO19="W",'A6'!AO19="Z")),UPPER('A6'!AO19),"")))</f>
        <v/>
      </c>
      <c r="J1374" s="214" t="s">
        <v>860</v>
      </c>
      <c r="K1374" s="213">
        <f>IF(AND(ISBLANK('A6'!AN61),$L$1374&lt;&gt;"Z"),"",'A6'!AN61)</f>
        <v>0</v>
      </c>
      <c r="L1374" s="213" t="str">
        <f>IF(ISBLANK('A6'!AO61),"",'A6'!AO61)</f>
        <v/>
      </c>
      <c r="M1374" s="133" t="str">
        <f t="shared" si="28"/>
        <v>OK</v>
      </c>
      <c r="N1374" s="134"/>
    </row>
    <row r="1375" spans="1:14" x14ac:dyDescent="0.25">
      <c r="A1375" s="210" t="s">
        <v>796</v>
      </c>
      <c r="B1375" s="211" t="s">
        <v>4016</v>
      </c>
      <c r="C1375" s="212" t="s">
        <v>171</v>
      </c>
      <c r="D1375" s="215" t="s">
        <v>4017</v>
      </c>
      <c r="E1375" s="212" t="s">
        <v>860</v>
      </c>
      <c r="F1375" s="212" t="s">
        <v>171</v>
      </c>
      <c r="G1375" s="215" t="s">
        <v>2395</v>
      </c>
      <c r="H1375" s="213">
        <f>IF(OR(AND('A6'!AN20="",'A6'!AO20=""),AND('A6'!AN41="",'A6'!AO41=""),AND('A6'!AO20="X",'A6'!AO41="X"),OR('A6'!AO20="M",'A6'!AO41="M")),"",SUM('A6'!AN20,'A6'!AN41))</f>
        <v>0</v>
      </c>
      <c r="I1375" s="213" t="str">
        <f>IF(AND(AND('A6'!AO20="X",'A6'!AO41="X"),SUM('A6'!AN20,'A6'!AN41)=0,ISNUMBER('A6'!AN62)),"",IF(OR('A6'!AO20="M",'A6'!AO41="M"),"M",IF(AND('A6'!AO20='A6'!AO41,OR('A6'!AO20="X",'A6'!AO20="W",'A6'!AO20="Z")),UPPER('A6'!AO20),"")))</f>
        <v/>
      </c>
      <c r="J1375" s="214" t="s">
        <v>860</v>
      </c>
      <c r="K1375" s="213">
        <f>IF(AND(ISBLANK('A6'!AN62),$L$1375&lt;&gt;"Z"),"",'A6'!AN62)</f>
        <v>0</v>
      </c>
      <c r="L1375" s="213" t="str">
        <f>IF(ISBLANK('A6'!AO62),"",'A6'!AO62)</f>
        <v/>
      </c>
      <c r="M1375" s="133" t="str">
        <f t="shared" si="28"/>
        <v>OK</v>
      </c>
      <c r="N1375" s="134"/>
    </row>
    <row r="1376" spans="1:14" x14ac:dyDescent="0.25">
      <c r="A1376" s="210" t="s">
        <v>796</v>
      </c>
      <c r="B1376" s="211" t="s">
        <v>4018</v>
      </c>
      <c r="C1376" s="212" t="s">
        <v>171</v>
      </c>
      <c r="D1376" s="215" t="s">
        <v>4019</v>
      </c>
      <c r="E1376" s="212" t="s">
        <v>860</v>
      </c>
      <c r="F1376" s="212" t="s">
        <v>171</v>
      </c>
      <c r="G1376" s="215" t="s">
        <v>2398</v>
      </c>
      <c r="H1376" s="213">
        <f>IF(OR(AND('A6'!AN21="",'A6'!AO21=""),AND('A6'!AN42="",'A6'!AO42=""),AND('A6'!AO21="X",'A6'!AO42="X"),OR('A6'!AO21="M",'A6'!AO42="M")),"",SUM('A6'!AN21,'A6'!AN42))</f>
        <v>0</v>
      </c>
      <c r="I1376" s="213" t="str">
        <f>IF(AND(AND('A6'!AO21="X",'A6'!AO42="X"),SUM('A6'!AN21,'A6'!AN42)=0,ISNUMBER('A6'!AN63)),"",IF(OR('A6'!AO21="M",'A6'!AO42="M"),"M",IF(AND('A6'!AO21='A6'!AO42,OR('A6'!AO21="X",'A6'!AO21="W",'A6'!AO21="Z")),UPPER('A6'!AO21),"")))</f>
        <v/>
      </c>
      <c r="J1376" s="214" t="s">
        <v>860</v>
      </c>
      <c r="K1376" s="213">
        <f>IF(AND(ISBLANK('A6'!AN63),$L$1376&lt;&gt;"Z"),"",'A6'!AN63)</f>
        <v>0</v>
      </c>
      <c r="L1376" s="213" t="str">
        <f>IF(ISBLANK('A6'!AO63),"",'A6'!AO63)</f>
        <v/>
      </c>
      <c r="M1376" s="133" t="str">
        <f t="shared" si="28"/>
        <v>OK</v>
      </c>
      <c r="N1376" s="134"/>
    </row>
    <row r="1377" spans="1:14" x14ac:dyDescent="0.25">
      <c r="A1377" s="210" t="s">
        <v>796</v>
      </c>
      <c r="B1377" s="211" t="s">
        <v>4020</v>
      </c>
      <c r="C1377" s="212" t="s">
        <v>171</v>
      </c>
      <c r="D1377" s="215" t="s">
        <v>4021</v>
      </c>
      <c r="E1377" s="212" t="s">
        <v>860</v>
      </c>
      <c r="F1377" s="212" t="s">
        <v>171</v>
      </c>
      <c r="G1377" s="215" t="s">
        <v>2401</v>
      </c>
      <c r="H1377" s="213">
        <f>IF(OR(AND('A6'!AN22="",'A6'!AO22=""),AND('A6'!AN43="",'A6'!AO43=""),AND('A6'!AO22="X",'A6'!AO43="X"),OR('A6'!AO22="M",'A6'!AO43="M")),"",SUM('A6'!AN22,'A6'!AN43))</f>
        <v>0</v>
      </c>
      <c r="I1377" s="213" t="str">
        <f>IF(AND(AND('A6'!AO22="X",'A6'!AO43="X"),SUM('A6'!AN22,'A6'!AN43)=0,ISNUMBER('A6'!AN64)),"",IF(OR('A6'!AO22="M",'A6'!AO43="M"),"M",IF(AND('A6'!AO22='A6'!AO43,OR('A6'!AO22="X",'A6'!AO22="W",'A6'!AO22="Z")),UPPER('A6'!AO22),"")))</f>
        <v/>
      </c>
      <c r="J1377" s="214" t="s">
        <v>860</v>
      </c>
      <c r="K1377" s="213">
        <f>IF(AND(ISBLANK('A6'!AN64),$L$1377&lt;&gt;"Z"),"",'A6'!AN64)</f>
        <v>0</v>
      </c>
      <c r="L1377" s="213" t="str">
        <f>IF(ISBLANK('A6'!AO64),"",'A6'!AO64)</f>
        <v/>
      </c>
      <c r="M1377" s="133" t="str">
        <f t="shared" si="28"/>
        <v>OK</v>
      </c>
      <c r="N1377" s="134"/>
    </row>
    <row r="1378" spans="1:14" x14ac:dyDescent="0.25">
      <c r="A1378" s="210" t="s">
        <v>796</v>
      </c>
      <c r="B1378" s="211" t="s">
        <v>4022</v>
      </c>
      <c r="C1378" s="212" t="s">
        <v>171</v>
      </c>
      <c r="D1378" s="215" t="s">
        <v>4023</v>
      </c>
      <c r="E1378" s="212" t="s">
        <v>860</v>
      </c>
      <c r="F1378" s="212" t="s">
        <v>171</v>
      </c>
      <c r="G1378" s="215" t="s">
        <v>975</v>
      </c>
      <c r="H1378" s="213">
        <f>IF(OR(AND('A6'!AN23="",'A6'!AO23=""),AND('A6'!AN44="",'A6'!AO44=""),AND('A6'!AO23="X",'A6'!AO44="X"),OR('A6'!AO23="M",'A6'!AO44="M")),"",SUM('A6'!AN23,'A6'!AN44))</f>
        <v>0</v>
      </c>
      <c r="I1378" s="213" t="str">
        <f>IF(AND(AND('A6'!AO23="X",'A6'!AO44="X"),SUM('A6'!AN23,'A6'!AN44)=0,ISNUMBER('A6'!AN65)),"",IF(OR('A6'!AO23="M",'A6'!AO44="M"),"M",IF(AND('A6'!AO23='A6'!AO44,OR('A6'!AO23="X",'A6'!AO23="W",'A6'!AO23="Z")),UPPER('A6'!AO23),"")))</f>
        <v/>
      </c>
      <c r="J1378" s="214" t="s">
        <v>860</v>
      </c>
      <c r="K1378" s="213">
        <f>IF(AND(ISBLANK('A6'!AN65),$L$1378&lt;&gt;"Z"),"",'A6'!AN65)</f>
        <v>0</v>
      </c>
      <c r="L1378" s="213" t="str">
        <f>IF(ISBLANK('A6'!AO65),"",'A6'!AO65)</f>
        <v/>
      </c>
      <c r="M1378" s="133" t="str">
        <f t="shared" si="28"/>
        <v>OK</v>
      </c>
      <c r="N1378" s="134"/>
    </row>
    <row r="1379" spans="1:14" x14ac:dyDescent="0.25">
      <c r="A1379" s="210" t="s">
        <v>796</v>
      </c>
      <c r="B1379" s="211" t="s">
        <v>4024</v>
      </c>
      <c r="C1379" s="212" t="s">
        <v>171</v>
      </c>
      <c r="D1379" s="215" t="s">
        <v>4025</v>
      </c>
      <c r="E1379" s="212" t="s">
        <v>860</v>
      </c>
      <c r="F1379" s="212" t="s">
        <v>171</v>
      </c>
      <c r="G1379" s="215" t="s">
        <v>974</v>
      </c>
      <c r="H1379" s="213">
        <f>IF(OR(AND('A6'!AN24="",'A6'!AO24=""),AND('A6'!AN45="",'A6'!AO45=""),AND('A6'!AO24="X",'A6'!AO45="X"),OR('A6'!AO24="M",'A6'!AO45="M")),"",SUM('A6'!AN24,'A6'!AN45))</f>
        <v>0</v>
      </c>
      <c r="I1379" s="213" t="str">
        <f>IF(AND(AND('A6'!AO24="X",'A6'!AO45="X"),SUM('A6'!AN24,'A6'!AN45)=0,ISNUMBER('A6'!AN66)),"",IF(OR('A6'!AO24="M",'A6'!AO45="M"),"M",IF(AND('A6'!AO24='A6'!AO45,OR('A6'!AO24="X",'A6'!AO24="W",'A6'!AO24="Z")),UPPER('A6'!AO24),"")))</f>
        <v/>
      </c>
      <c r="J1379" s="214" t="s">
        <v>860</v>
      </c>
      <c r="K1379" s="213">
        <f>IF(AND(ISBLANK('A6'!AN66),$L$1379&lt;&gt;"Z"),"",'A6'!AN66)</f>
        <v>0</v>
      </c>
      <c r="L1379" s="213" t="str">
        <f>IF(ISBLANK('A6'!AO66),"",'A6'!AO66)</f>
        <v/>
      </c>
      <c r="M1379" s="133" t="str">
        <f t="shared" si="28"/>
        <v>OK</v>
      </c>
      <c r="N1379" s="134"/>
    </row>
    <row r="1380" spans="1:14" x14ac:dyDescent="0.25">
      <c r="A1380" s="210" t="s">
        <v>796</v>
      </c>
      <c r="B1380" s="211" t="s">
        <v>4026</v>
      </c>
      <c r="C1380" s="212" t="s">
        <v>171</v>
      </c>
      <c r="D1380" s="215" t="s">
        <v>4027</v>
      </c>
      <c r="E1380" s="212" t="s">
        <v>860</v>
      </c>
      <c r="F1380" s="212" t="s">
        <v>171</v>
      </c>
      <c r="G1380" s="215" t="s">
        <v>2408</v>
      </c>
      <c r="H1380" s="213">
        <f>IF(OR(AND('A6'!AN25="",'A6'!AO25=""),AND('A6'!AN46="",'A6'!AO46=""),AND('A6'!AO25="X",'A6'!AO46="X"),OR('A6'!AO25="M",'A6'!AO46="M")),"",SUM('A6'!AN25,'A6'!AN46))</f>
        <v>0</v>
      </c>
      <c r="I1380" s="213" t="str">
        <f>IF(AND(AND('A6'!AO25="X",'A6'!AO46="X"),SUM('A6'!AN25,'A6'!AN46)=0,ISNUMBER('A6'!AN67)),"",IF(OR('A6'!AO25="M",'A6'!AO46="M"),"M",IF(AND('A6'!AO25='A6'!AO46,OR('A6'!AO25="X",'A6'!AO25="W",'A6'!AO25="Z")),UPPER('A6'!AO25),"")))</f>
        <v/>
      </c>
      <c r="J1380" s="214" t="s">
        <v>860</v>
      </c>
      <c r="K1380" s="213">
        <f>IF(AND(ISBLANK('A6'!AN67),$L$1380&lt;&gt;"Z"),"",'A6'!AN67)</f>
        <v>0</v>
      </c>
      <c r="L1380" s="213" t="str">
        <f>IF(ISBLANK('A6'!AO67),"",'A6'!AO67)</f>
        <v/>
      </c>
      <c r="M1380" s="133" t="str">
        <f t="shared" si="28"/>
        <v>OK</v>
      </c>
      <c r="N1380" s="134"/>
    </row>
    <row r="1381" spans="1:14" x14ac:dyDescent="0.25">
      <c r="A1381" s="210" t="s">
        <v>796</v>
      </c>
      <c r="B1381" s="211" t="s">
        <v>4028</v>
      </c>
      <c r="C1381" s="212" t="s">
        <v>171</v>
      </c>
      <c r="D1381" s="215" t="s">
        <v>4029</v>
      </c>
      <c r="E1381" s="212" t="s">
        <v>860</v>
      </c>
      <c r="F1381" s="212" t="s">
        <v>171</v>
      </c>
      <c r="G1381" s="215" t="s">
        <v>2411</v>
      </c>
      <c r="H1381" s="213">
        <f>IF(OR(AND('A6'!AN26="",'A6'!AO26=""),AND('A6'!AN47="",'A6'!AO47=""),AND('A6'!AO26="X",'A6'!AO47="X"),OR('A6'!AO26="M",'A6'!AO47="M")),"",SUM('A6'!AN26,'A6'!AN47))</f>
        <v>0</v>
      </c>
      <c r="I1381" s="213" t="str">
        <f>IF(AND(AND('A6'!AO26="X",'A6'!AO47="X"),SUM('A6'!AN26,'A6'!AN47)=0,ISNUMBER('A6'!AN68)),"",IF(OR('A6'!AO26="M",'A6'!AO47="M"),"M",IF(AND('A6'!AO26='A6'!AO47,OR('A6'!AO26="X",'A6'!AO26="W",'A6'!AO26="Z")),UPPER('A6'!AO26),"")))</f>
        <v/>
      </c>
      <c r="J1381" s="214" t="s">
        <v>860</v>
      </c>
      <c r="K1381" s="213">
        <f>IF(AND(ISBLANK('A6'!AN68),$L$1381&lt;&gt;"Z"),"",'A6'!AN68)</f>
        <v>0</v>
      </c>
      <c r="L1381" s="213" t="str">
        <f>IF(ISBLANK('A6'!AO68),"",'A6'!AO68)</f>
        <v/>
      </c>
      <c r="M1381" s="133" t="str">
        <f t="shared" si="28"/>
        <v>OK</v>
      </c>
      <c r="N1381" s="134"/>
    </row>
    <row r="1382" spans="1:14" x14ac:dyDescent="0.25">
      <c r="A1382" s="210" t="s">
        <v>796</v>
      </c>
      <c r="B1382" s="211" t="s">
        <v>4030</v>
      </c>
      <c r="C1382" s="212" t="s">
        <v>171</v>
      </c>
      <c r="D1382" s="215" t="s">
        <v>4031</v>
      </c>
      <c r="E1382" s="212" t="s">
        <v>860</v>
      </c>
      <c r="F1382" s="212" t="s">
        <v>171</v>
      </c>
      <c r="G1382" s="215" t="s">
        <v>2414</v>
      </c>
      <c r="H1382" s="213">
        <f>IF(OR(AND('A6'!AN27="",'A6'!AO27=""),AND('A6'!AN48="",'A6'!AO48=""),AND('A6'!AO27="X",'A6'!AO48="X"),OR('A6'!AO27="M",'A6'!AO48="M")),"",SUM('A6'!AN27,'A6'!AN48))</f>
        <v>0</v>
      </c>
      <c r="I1382" s="213" t="str">
        <f>IF(AND(AND('A6'!AO27="X",'A6'!AO48="X"),SUM('A6'!AN27,'A6'!AN48)=0,ISNUMBER('A6'!AN69)),"",IF(OR('A6'!AO27="M",'A6'!AO48="M"),"M",IF(AND('A6'!AO27='A6'!AO48,OR('A6'!AO27="X",'A6'!AO27="W",'A6'!AO27="Z")),UPPER('A6'!AO27),"")))</f>
        <v/>
      </c>
      <c r="J1382" s="214" t="s">
        <v>860</v>
      </c>
      <c r="K1382" s="213">
        <f>IF(AND(ISBLANK('A6'!AN69),$L$1382&lt;&gt;"Z"),"",'A6'!AN69)</f>
        <v>0</v>
      </c>
      <c r="L1382" s="213" t="str">
        <f>IF(ISBLANK('A6'!AO69),"",'A6'!AO69)</f>
        <v/>
      </c>
      <c r="M1382" s="133" t="str">
        <f t="shared" ref="M1382:M1407" si="29">IF(AND(ISNUMBER(H1382),ISNUMBER(K1382)),IF(OR(ROUND(H1382,0)&lt;&gt;ROUND(K1382,0),I1382&lt;&gt;L1382),"Check","OK"),IF(OR(AND(H1382&lt;&gt;K1382,I1382&lt;&gt;"Z",L1382&lt;&gt;"Z"),I1382&lt;&gt;L1382),"Check","OK"))</f>
        <v>OK</v>
      </c>
      <c r="N1382" s="134"/>
    </row>
    <row r="1383" spans="1:14" x14ac:dyDescent="0.25">
      <c r="A1383" s="210" t="s">
        <v>796</v>
      </c>
      <c r="B1383" s="211" t="s">
        <v>4032</v>
      </c>
      <c r="C1383" s="212" t="s">
        <v>171</v>
      </c>
      <c r="D1383" s="215" t="s">
        <v>4033</v>
      </c>
      <c r="E1383" s="212" t="s">
        <v>860</v>
      </c>
      <c r="F1383" s="212" t="s">
        <v>171</v>
      </c>
      <c r="G1383" s="215" t="s">
        <v>826</v>
      </c>
      <c r="H1383" s="213">
        <f>IF(OR(AND('A6'!AN28="",'A6'!AO28=""),AND('A6'!AN49="",'A6'!AO49=""),AND('A6'!AO28="X",'A6'!AO49="X"),OR('A6'!AO28="M",'A6'!AO49="M")),"",SUM('A6'!AN28,'A6'!AN49))</f>
        <v>0</v>
      </c>
      <c r="I1383" s="213" t="str">
        <f>IF(AND(AND('A6'!AO28="X",'A6'!AO49="X"),SUM('A6'!AN28,'A6'!AN49)=0,ISNUMBER('A6'!AN70)),"",IF(OR('A6'!AO28="M",'A6'!AO49="M"),"M",IF(AND('A6'!AO28='A6'!AO49,OR('A6'!AO28="X",'A6'!AO28="W",'A6'!AO28="Z")),UPPER('A6'!AO28),"")))</f>
        <v/>
      </c>
      <c r="J1383" s="214" t="s">
        <v>860</v>
      </c>
      <c r="K1383" s="213">
        <f>IF(AND(ISBLANK('A6'!AN70),$L$1383&lt;&gt;"Z"),"",'A6'!AN70)</f>
        <v>0</v>
      </c>
      <c r="L1383" s="213" t="str">
        <f>IF(ISBLANK('A6'!AO70),"",'A6'!AO70)</f>
        <v/>
      </c>
      <c r="M1383" s="133" t="str">
        <f t="shared" si="29"/>
        <v>OK</v>
      </c>
      <c r="N1383" s="134"/>
    </row>
    <row r="1384" spans="1:14" x14ac:dyDescent="0.25">
      <c r="A1384" s="210" t="s">
        <v>796</v>
      </c>
      <c r="B1384" s="211" t="s">
        <v>4034</v>
      </c>
      <c r="C1384" s="212" t="s">
        <v>171</v>
      </c>
      <c r="D1384" s="215" t="s">
        <v>4035</v>
      </c>
      <c r="E1384" s="212" t="s">
        <v>860</v>
      </c>
      <c r="F1384" s="212" t="s">
        <v>171</v>
      </c>
      <c r="G1384" s="215" t="s">
        <v>3544</v>
      </c>
      <c r="H1384" s="213">
        <f>IF(OR(AND('A6'!AN29="",'A6'!AO29=""),AND('A6'!AN50="",'A6'!AO50=""),AND('A6'!AO29="X",'A6'!AO50="X"),OR('A6'!AO29="M",'A6'!AO50="M")),"",SUM('A6'!AN29,'A6'!AN50))</f>
        <v>0</v>
      </c>
      <c r="I1384" s="213" t="str">
        <f>IF(AND(AND('A6'!AO29="X",'A6'!AO50="X"),SUM('A6'!AN29,'A6'!AN50)=0,ISNUMBER('A6'!AN71)),"",IF(OR('A6'!AO29="M",'A6'!AO50="M"),"M",IF(AND('A6'!AO29='A6'!AO50,OR('A6'!AO29="X",'A6'!AO29="W",'A6'!AO29="Z")),UPPER('A6'!AO29),"")))</f>
        <v/>
      </c>
      <c r="J1384" s="214" t="s">
        <v>860</v>
      </c>
      <c r="K1384" s="213">
        <f>IF(AND(ISBLANK('A6'!AN71),$L$1384&lt;&gt;"Z"),"",'A6'!AN71)</f>
        <v>0</v>
      </c>
      <c r="L1384" s="213" t="str">
        <f>IF(ISBLANK('A6'!AO71),"",'A6'!AO71)</f>
        <v/>
      </c>
      <c r="M1384" s="133" t="str">
        <f t="shared" si="29"/>
        <v>OK</v>
      </c>
      <c r="N1384" s="134"/>
    </row>
    <row r="1385" spans="1:14" x14ac:dyDescent="0.25">
      <c r="A1385" s="210" t="s">
        <v>796</v>
      </c>
      <c r="B1385" s="211" t="s">
        <v>4036</v>
      </c>
      <c r="C1385" s="212" t="s">
        <v>171</v>
      </c>
      <c r="D1385" s="215" t="s">
        <v>4037</v>
      </c>
      <c r="E1385" s="212" t="s">
        <v>860</v>
      </c>
      <c r="F1385" s="212" t="s">
        <v>171</v>
      </c>
      <c r="G1385" s="215" t="s">
        <v>2419</v>
      </c>
      <c r="H1385" s="213">
        <f>IF(OR(AND('A6'!AN30="",'A6'!AO30=""),AND('A6'!AN51="",'A6'!AO51=""),AND('A6'!AO30="X",'A6'!AO51="X"),OR('A6'!AO30="M",'A6'!AO51="M")),"",SUM('A6'!AN30,'A6'!AN51))</f>
        <v>0</v>
      </c>
      <c r="I1385" s="213" t="str">
        <f>IF(AND(AND('A6'!AO30="X",'A6'!AO51="X"),SUM('A6'!AN30,'A6'!AN51)=0,ISNUMBER('A6'!AN72)),"",IF(OR('A6'!AO30="M",'A6'!AO51="M"),"M",IF(AND('A6'!AO30='A6'!AO51,OR('A6'!AO30="X",'A6'!AO30="W",'A6'!AO30="Z")),UPPER('A6'!AO30),"")))</f>
        <v/>
      </c>
      <c r="J1385" s="214" t="s">
        <v>860</v>
      </c>
      <c r="K1385" s="213">
        <f>IF(AND(ISBLANK('A6'!AN72),$L$1385&lt;&gt;"Z"),"",'A6'!AN72)</f>
        <v>0</v>
      </c>
      <c r="L1385" s="213" t="str">
        <f>IF(ISBLANK('A6'!AO72),"",'A6'!AO72)</f>
        <v/>
      </c>
      <c r="M1385" s="133" t="str">
        <f t="shared" si="29"/>
        <v>OK</v>
      </c>
      <c r="N1385" s="134"/>
    </row>
    <row r="1386" spans="1:14" x14ac:dyDescent="0.25">
      <c r="A1386" s="210" t="s">
        <v>796</v>
      </c>
      <c r="B1386" s="211" t="s">
        <v>4038</v>
      </c>
      <c r="C1386" s="212" t="s">
        <v>171</v>
      </c>
      <c r="D1386" s="215" t="s">
        <v>4039</v>
      </c>
      <c r="E1386" s="212" t="s">
        <v>860</v>
      </c>
      <c r="F1386" s="212" t="s">
        <v>171</v>
      </c>
      <c r="G1386" s="215" t="s">
        <v>2422</v>
      </c>
      <c r="H1386" s="213">
        <f>IF(OR(AND('A6'!AN31="",'A6'!AO31=""),AND('A6'!AN52="",'A6'!AO52=""),AND('A6'!AO31="X",'A6'!AO52="X"),OR('A6'!AO31="M",'A6'!AO52="M")),"",SUM('A6'!AN31,'A6'!AN52))</f>
        <v>0</v>
      </c>
      <c r="I1386" s="213" t="str">
        <f>IF(AND(AND('A6'!AO31="X",'A6'!AO52="X"),SUM('A6'!AN31,'A6'!AN52)=0,ISNUMBER('A6'!AN73)),"",IF(OR('A6'!AO31="M",'A6'!AO52="M"),"M",IF(AND('A6'!AO31='A6'!AO52,OR('A6'!AO31="X",'A6'!AO31="W",'A6'!AO31="Z")),UPPER('A6'!AO31),"")))</f>
        <v/>
      </c>
      <c r="J1386" s="214" t="s">
        <v>860</v>
      </c>
      <c r="K1386" s="213">
        <f>IF(AND(ISBLANK('A6'!AN73),$L$1386&lt;&gt;"Z"),"",'A6'!AN73)</f>
        <v>0</v>
      </c>
      <c r="L1386" s="213" t="str">
        <f>IF(ISBLANK('A6'!AO73),"",'A6'!AO73)</f>
        <v/>
      </c>
      <c r="M1386" s="133" t="str">
        <f t="shared" si="29"/>
        <v>OK</v>
      </c>
      <c r="N1386" s="134"/>
    </row>
    <row r="1387" spans="1:14" x14ac:dyDescent="0.25">
      <c r="A1387" s="210" t="s">
        <v>796</v>
      </c>
      <c r="B1387" s="211" t="s">
        <v>4040</v>
      </c>
      <c r="C1387" s="212" t="s">
        <v>171</v>
      </c>
      <c r="D1387" s="215" t="s">
        <v>4041</v>
      </c>
      <c r="E1387" s="212" t="s">
        <v>860</v>
      </c>
      <c r="F1387" s="212" t="s">
        <v>171</v>
      </c>
      <c r="G1387" s="215" t="s">
        <v>1071</v>
      </c>
      <c r="H1387" s="213">
        <f>IF(OR(AND('A6'!AN32="",'A6'!AO32=""),AND('A6'!AN53="",'A6'!AO53=""),AND('A6'!AO32="X",'A6'!AO53="X"),OR('A6'!AO32="M",'A6'!AO53="M")),"",SUM('A6'!AN32,'A6'!AN53))</f>
        <v>0</v>
      </c>
      <c r="I1387" s="213" t="str">
        <f>IF(AND(AND('A6'!AO32="X",'A6'!AO53="X"),SUM('A6'!AN32,'A6'!AN53)=0,ISNUMBER('A6'!AN74)),"",IF(OR('A6'!AO32="M",'A6'!AO53="M"),"M",IF(AND('A6'!AO32='A6'!AO53,OR('A6'!AO32="X",'A6'!AO32="W",'A6'!AO32="Z")),UPPER('A6'!AO32),"")))</f>
        <v/>
      </c>
      <c r="J1387" s="214" t="s">
        <v>860</v>
      </c>
      <c r="K1387" s="213">
        <f>IF(AND(ISBLANK('A6'!AN74),$L$1387&lt;&gt;"Z"),"",'A6'!AN74)</f>
        <v>0</v>
      </c>
      <c r="L1387" s="213" t="str">
        <f>IF(ISBLANK('A6'!AO74),"",'A6'!AO74)</f>
        <v/>
      </c>
      <c r="M1387" s="133" t="str">
        <f t="shared" si="29"/>
        <v>OK</v>
      </c>
      <c r="N1387" s="134"/>
    </row>
    <row r="1388" spans="1:14" x14ac:dyDescent="0.25">
      <c r="A1388" s="210" t="s">
        <v>796</v>
      </c>
      <c r="B1388" s="211" t="s">
        <v>4042</v>
      </c>
      <c r="C1388" s="212" t="s">
        <v>171</v>
      </c>
      <c r="D1388" s="215" t="s">
        <v>4043</v>
      </c>
      <c r="E1388" s="212" t="s">
        <v>860</v>
      </c>
      <c r="F1388" s="212" t="s">
        <v>171</v>
      </c>
      <c r="G1388" s="215" t="s">
        <v>1070</v>
      </c>
      <c r="H1388" s="213">
        <f>IF(OR(AND('A6'!AN33="",'A6'!AO33=""),AND('A6'!AN54="",'A6'!AO54=""),AND('A6'!AO33="X",'A6'!AO54="X"),OR('A6'!AO33="M",'A6'!AO54="M")),"",SUM('A6'!AN33,'A6'!AN54))</f>
        <v>0</v>
      </c>
      <c r="I1388" s="213" t="str">
        <f>IF(AND(AND('A6'!AO33="X",'A6'!AO54="X"),SUM('A6'!AN33,'A6'!AN54)=0,ISNUMBER('A6'!AN75)),"",IF(OR('A6'!AO33="M",'A6'!AO54="M"),"M",IF(AND('A6'!AO33='A6'!AO54,OR('A6'!AO33="X",'A6'!AO33="W",'A6'!AO33="Z")),UPPER('A6'!AO33),"")))</f>
        <v/>
      </c>
      <c r="J1388" s="214" t="s">
        <v>860</v>
      </c>
      <c r="K1388" s="213">
        <f>IF(AND(ISBLANK('A6'!AN75),$L$1388&lt;&gt;"Z"),"",'A6'!AN75)</f>
        <v>0</v>
      </c>
      <c r="L1388" s="213" t="str">
        <f>IF(ISBLANK('A6'!AO75),"",'A6'!AO75)</f>
        <v/>
      </c>
      <c r="M1388" s="133" t="str">
        <f t="shared" si="29"/>
        <v>OK</v>
      </c>
      <c r="N1388" s="134"/>
    </row>
    <row r="1389" spans="1:14" x14ac:dyDescent="0.25">
      <c r="A1389" s="210" t="s">
        <v>796</v>
      </c>
      <c r="B1389" s="211" t="s">
        <v>4044</v>
      </c>
      <c r="C1389" s="212" t="s">
        <v>171</v>
      </c>
      <c r="D1389" s="215" t="s">
        <v>4045</v>
      </c>
      <c r="E1389" s="212" t="s">
        <v>860</v>
      </c>
      <c r="F1389" s="212" t="s">
        <v>171</v>
      </c>
      <c r="G1389" s="215" t="s">
        <v>907</v>
      </c>
      <c r="H1389" s="213">
        <f>IF(OR(SUMPRODUCT(--('A6'!AQ14:'A6'!AQ31=""),--('A6'!AR14:'A6'!AR31=""))&gt;0,COUNTIF('A6'!AR14:'A6'!AR31,"M")&gt;0,COUNTIF('A6'!AR14:'A6'!AR31,"X")=18),"",SUM('A6'!AQ14:'A6'!AQ31))</f>
        <v>0</v>
      </c>
      <c r="I1389" s="213" t="str">
        <f>IF(AND(COUNTIF('A6'!AR14:'A6'!AR31,"X")=18,SUM('A6'!AQ14:'A6'!AQ31)=0,ISNUMBER('A6'!AQ32)),"",IF(COUNTIF('A6'!AR14:'A6'!AR31,"M")&gt;0,"M",IF(AND(COUNTIF('A6'!AR14:'A6'!AR31,'A6'!AR14)=18,OR('A6'!AR14="X",'A6'!AR14="W",'A6'!AR14="Z")),UPPER('A6'!AR14),"")))</f>
        <v/>
      </c>
      <c r="J1389" s="214" t="s">
        <v>860</v>
      </c>
      <c r="K1389" s="213">
        <f>IF(AND(ISBLANK('A6'!AQ32),$L$1389&lt;&gt;"Z"),"",'A6'!AQ32)</f>
        <v>0</v>
      </c>
      <c r="L1389" s="213" t="str">
        <f>IF(ISBLANK('A6'!AR32),"",'A6'!AR32)</f>
        <v/>
      </c>
      <c r="M1389" s="133" t="str">
        <f t="shared" si="29"/>
        <v>OK</v>
      </c>
      <c r="N1389" s="134"/>
    </row>
    <row r="1390" spans="1:14" x14ac:dyDescent="0.25">
      <c r="A1390" s="210" t="s">
        <v>796</v>
      </c>
      <c r="B1390" s="211" t="s">
        <v>4047</v>
      </c>
      <c r="C1390" s="212" t="s">
        <v>171</v>
      </c>
      <c r="D1390" s="215" t="s">
        <v>4048</v>
      </c>
      <c r="E1390" s="212" t="s">
        <v>860</v>
      </c>
      <c r="F1390" s="212" t="s">
        <v>171</v>
      </c>
      <c r="G1390" s="215" t="s">
        <v>908</v>
      </c>
      <c r="H1390" s="213">
        <f>IF(OR(SUMPRODUCT(--('A6'!AQ35:'A6'!AQ52=""),--('A6'!AR35:'A6'!AR52=""))&gt;0,COUNTIF('A6'!AR35:'A6'!AR52,"M")&gt;0,COUNTIF('A6'!AR35:'A6'!AR52,"X")=18),"",SUM('A6'!AQ35:'A6'!AQ52))</f>
        <v>0</v>
      </c>
      <c r="I1390" s="213" t="str">
        <f>IF(AND(COUNTIF('A6'!AR35:'A6'!AR52,"X")=18,SUM('A6'!AQ35:'A6'!AQ52)=0,ISNUMBER('A6'!AQ53)),"",IF(COUNTIF('A6'!AR35:'A6'!AR52,"M")&gt;0,"M",IF(AND(COUNTIF('A6'!AR35:'A6'!AR52,'A6'!AR35)=18,OR('A6'!AR35="X",'A6'!AR35="W",'A6'!AR35="Z")),UPPER('A6'!AR35),"")))</f>
        <v/>
      </c>
      <c r="J1390" s="214" t="s">
        <v>860</v>
      </c>
      <c r="K1390" s="213">
        <f>IF(AND(ISBLANK('A6'!AQ53),$L$1390&lt;&gt;"Z"),"",'A6'!AQ53)</f>
        <v>0</v>
      </c>
      <c r="L1390" s="213" t="str">
        <f>IF(ISBLANK('A6'!AR53),"",'A6'!AR53)</f>
        <v/>
      </c>
      <c r="M1390" s="133" t="str">
        <f t="shared" si="29"/>
        <v>OK</v>
      </c>
      <c r="N1390" s="134"/>
    </row>
    <row r="1391" spans="1:14" x14ac:dyDescent="0.25">
      <c r="A1391" s="210" t="s">
        <v>796</v>
      </c>
      <c r="B1391" s="211" t="s">
        <v>4049</v>
      </c>
      <c r="C1391" s="212" t="s">
        <v>171</v>
      </c>
      <c r="D1391" s="215" t="s">
        <v>4050</v>
      </c>
      <c r="E1391" s="212" t="s">
        <v>860</v>
      </c>
      <c r="F1391" s="212" t="s">
        <v>171</v>
      </c>
      <c r="G1391" s="215" t="s">
        <v>4051</v>
      </c>
      <c r="H1391" s="213">
        <f>IF(OR(AND('A6'!AQ14="",'A6'!AR14=""),AND('A6'!AQ35="",'A6'!AR35=""),AND('A6'!AR14="X",'A6'!AR35="X"),OR('A6'!AR14="M",'A6'!AR35="M")),"",SUM('A6'!AQ14,'A6'!AQ35))</f>
        <v>0</v>
      </c>
      <c r="I1391" s="213" t="str">
        <f>IF(AND(AND('A6'!AR14="X",'A6'!AR35="X"),SUM('A6'!AQ14,'A6'!AQ35)=0,ISNUMBER('A6'!AQ56)),"",IF(OR('A6'!AR14="M",'A6'!AR35="M"),"M",IF(AND('A6'!AR14='A6'!AR35,OR('A6'!AR14="X",'A6'!AR14="W",'A6'!AR14="Z")),UPPER('A6'!AR14),"")))</f>
        <v/>
      </c>
      <c r="J1391" s="214" t="s">
        <v>860</v>
      </c>
      <c r="K1391" s="213">
        <f>IF(AND(ISBLANK('A6'!AQ56),$L$1391&lt;&gt;"Z"),"",'A6'!AQ56)</f>
        <v>0</v>
      </c>
      <c r="L1391" s="213" t="str">
        <f>IF(ISBLANK('A6'!AR56),"",'A6'!AR56)</f>
        <v/>
      </c>
      <c r="M1391" s="133" t="str">
        <f t="shared" si="29"/>
        <v>OK</v>
      </c>
      <c r="N1391" s="134"/>
    </row>
    <row r="1392" spans="1:14" x14ac:dyDescent="0.25">
      <c r="A1392" s="210" t="s">
        <v>796</v>
      </c>
      <c r="B1392" s="211" t="s">
        <v>4052</v>
      </c>
      <c r="C1392" s="212" t="s">
        <v>171</v>
      </c>
      <c r="D1392" s="215" t="s">
        <v>4053</v>
      </c>
      <c r="E1392" s="212" t="s">
        <v>860</v>
      </c>
      <c r="F1392" s="212" t="s">
        <v>171</v>
      </c>
      <c r="G1392" s="215" t="s">
        <v>4054</v>
      </c>
      <c r="H1392" s="213">
        <f>IF(OR(AND('A6'!AQ15="",'A6'!AR15=""),AND('A6'!AQ36="",'A6'!AR36=""),AND('A6'!AR15="X",'A6'!AR36="X"),OR('A6'!AR15="M",'A6'!AR36="M")),"",SUM('A6'!AQ15,'A6'!AQ36))</f>
        <v>0</v>
      </c>
      <c r="I1392" s="213" t="str">
        <f>IF(AND(AND('A6'!AR15="X",'A6'!AR36="X"),SUM('A6'!AQ15,'A6'!AQ36)=0,ISNUMBER('A6'!AQ57)),"",IF(OR('A6'!AR15="M",'A6'!AR36="M"),"M",IF(AND('A6'!AR15='A6'!AR36,OR('A6'!AR15="X",'A6'!AR15="W",'A6'!AR15="Z")),UPPER('A6'!AR15),"")))</f>
        <v/>
      </c>
      <c r="J1392" s="214" t="s">
        <v>860</v>
      </c>
      <c r="K1392" s="213">
        <f>IF(AND(ISBLANK('A6'!AQ57),$L$1392&lt;&gt;"Z"),"",'A6'!AQ57)</f>
        <v>0</v>
      </c>
      <c r="L1392" s="213" t="str">
        <f>IF(ISBLANK('A6'!AR57),"",'A6'!AR57)</f>
        <v/>
      </c>
      <c r="M1392" s="133" t="str">
        <f t="shared" si="29"/>
        <v>OK</v>
      </c>
      <c r="N1392" s="134"/>
    </row>
    <row r="1393" spans="1:14" x14ac:dyDescent="0.25">
      <c r="A1393" s="210" t="s">
        <v>796</v>
      </c>
      <c r="B1393" s="211" t="s">
        <v>4055</v>
      </c>
      <c r="C1393" s="212" t="s">
        <v>171</v>
      </c>
      <c r="D1393" s="215" t="s">
        <v>4056</v>
      </c>
      <c r="E1393" s="212" t="s">
        <v>860</v>
      </c>
      <c r="F1393" s="212" t="s">
        <v>171</v>
      </c>
      <c r="G1393" s="215" t="s">
        <v>4057</v>
      </c>
      <c r="H1393" s="213">
        <f>IF(OR(AND('A6'!AQ16="",'A6'!AR16=""),AND('A6'!AQ37="",'A6'!AR37=""),AND('A6'!AR16="X",'A6'!AR37="X"),OR('A6'!AR16="M",'A6'!AR37="M")),"",SUM('A6'!AQ16,'A6'!AQ37))</f>
        <v>0</v>
      </c>
      <c r="I1393" s="213" t="str">
        <f>IF(AND(AND('A6'!AR16="X",'A6'!AR37="X"),SUM('A6'!AQ16,'A6'!AQ37)=0,ISNUMBER('A6'!AQ58)),"",IF(OR('A6'!AR16="M",'A6'!AR37="M"),"M",IF(AND('A6'!AR16='A6'!AR37,OR('A6'!AR16="X",'A6'!AR16="W",'A6'!AR16="Z")),UPPER('A6'!AR16),"")))</f>
        <v/>
      </c>
      <c r="J1393" s="214" t="s">
        <v>860</v>
      </c>
      <c r="K1393" s="213">
        <f>IF(AND(ISBLANK('A6'!AQ58),$L$1393&lt;&gt;"Z"),"",'A6'!AQ58)</f>
        <v>0</v>
      </c>
      <c r="L1393" s="213" t="str">
        <f>IF(ISBLANK('A6'!AR58),"",'A6'!AR58)</f>
        <v/>
      </c>
      <c r="M1393" s="133" t="str">
        <f t="shared" si="29"/>
        <v>OK</v>
      </c>
      <c r="N1393" s="134"/>
    </row>
    <row r="1394" spans="1:14" x14ac:dyDescent="0.25">
      <c r="A1394" s="210" t="s">
        <v>796</v>
      </c>
      <c r="B1394" s="211" t="s">
        <v>4058</v>
      </c>
      <c r="C1394" s="212" t="s">
        <v>171</v>
      </c>
      <c r="D1394" s="215" t="s">
        <v>4059</v>
      </c>
      <c r="E1394" s="212" t="s">
        <v>860</v>
      </c>
      <c r="F1394" s="212" t="s">
        <v>171</v>
      </c>
      <c r="G1394" s="215" t="s">
        <v>4060</v>
      </c>
      <c r="H1394" s="213">
        <f>IF(OR(AND('A6'!AQ17="",'A6'!AR17=""),AND('A6'!AQ38="",'A6'!AR38=""),AND('A6'!AR17="X",'A6'!AR38="X"),OR('A6'!AR17="M",'A6'!AR38="M")),"",SUM('A6'!AQ17,'A6'!AQ38))</f>
        <v>0</v>
      </c>
      <c r="I1394" s="213" t="str">
        <f>IF(AND(AND('A6'!AR17="X",'A6'!AR38="X"),SUM('A6'!AQ17,'A6'!AQ38)=0,ISNUMBER('A6'!AQ59)),"",IF(OR('A6'!AR17="M",'A6'!AR38="M"),"M",IF(AND('A6'!AR17='A6'!AR38,OR('A6'!AR17="X",'A6'!AR17="W",'A6'!AR17="Z")),UPPER('A6'!AR17),"")))</f>
        <v/>
      </c>
      <c r="J1394" s="214" t="s">
        <v>860</v>
      </c>
      <c r="K1394" s="213">
        <f>IF(AND(ISBLANK('A6'!AQ59),$L$1394&lt;&gt;"Z"),"",'A6'!AQ59)</f>
        <v>0</v>
      </c>
      <c r="L1394" s="213" t="str">
        <f>IF(ISBLANK('A6'!AR59),"",'A6'!AR59)</f>
        <v/>
      </c>
      <c r="M1394" s="133" t="str">
        <f t="shared" si="29"/>
        <v>OK</v>
      </c>
      <c r="N1394" s="134"/>
    </row>
    <row r="1395" spans="1:14" x14ac:dyDescent="0.25">
      <c r="A1395" s="210" t="s">
        <v>796</v>
      </c>
      <c r="B1395" s="211" t="s">
        <v>4061</v>
      </c>
      <c r="C1395" s="212" t="s">
        <v>171</v>
      </c>
      <c r="D1395" s="215" t="s">
        <v>4062</v>
      </c>
      <c r="E1395" s="212" t="s">
        <v>860</v>
      </c>
      <c r="F1395" s="212" t="s">
        <v>171</v>
      </c>
      <c r="G1395" s="215" t="s">
        <v>4063</v>
      </c>
      <c r="H1395" s="213">
        <f>IF(OR(AND('A6'!AQ18="",'A6'!AR18=""),AND('A6'!AQ39="",'A6'!AR39=""),AND('A6'!AR18="X",'A6'!AR39="X"),OR('A6'!AR18="M",'A6'!AR39="M")),"",SUM('A6'!AQ18,'A6'!AQ39))</f>
        <v>0</v>
      </c>
      <c r="I1395" s="213" t="str">
        <f>IF(AND(AND('A6'!AR18="X",'A6'!AR39="X"),SUM('A6'!AQ18,'A6'!AQ39)=0,ISNUMBER('A6'!AQ60)),"",IF(OR('A6'!AR18="M",'A6'!AR39="M"),"M",IF(AND('A6'!AR18='A6'!AR39,OR('A6'!AR18="X",'A6'!AR18="W",'A6'!AR18="Z")),UPPER('A6'!AR18),"")))</f>
        <v/>
      </c>
      <c r="J1395" s="214" t="s">
        <v>860</v>
      </c>
      <c r="K1395" s="213">
        <f>IF(AND(ISBLANK('A6'!AQ60),$L$1395&lt;&gt;"Z"),"",'A6'!AQ60)</f>
        <v>0</v>
      </c>
      <c r="L1395" s="213" t="str">
        <f>IF(ISBLANK('A6'!AR60),"",'A6'!AR60)</f>
        <v/>
      </c>
      <c r="M1395" s="133" t="str">
        <f t="shared" si="29"/>
        <v>OK</v>
      </c>
      <c r="N1395" s="134"/>
    </row>
    <row r="1396" spans="1:14" x14ac:dyDescent="0.25">
      <c r="A1396" s="210" t="s">
        <v>796</v>
      </c>
      <c r="B1396" s="211" t="s">
        <v>4064</v>
      </c>
      <c r="C1396" s="212" t="s">
        <v>171</v>
      </c>
      <c r="D1396" s="215" t="s">
        <v>4065</v>
      </c>
      <c r="E1396" s="212" t="s">
        <v>860</v>
      </c>
      <c r="F1396" s="212" t="s">
        <v>171</v>
      </c>
      <c r="G1396" s="215" t="s">
        <v>4066</v>
      </c>
      <c r="H1396" s="213">
        <f>IF(OR(AND('A6'!AQ19="",'A6'!AR19=""),AND('A6'!AQ40="",'A6'!AR40=""),AND('A6'!AR19="X",'A6'!AR40="X"),OR('A6'!AR19="M",'A6'!AR40="M")),"",SUM('A6'!AQ19,'A6'!AQ40))</f>
        <v>0</v>
      </c>
      <c r="I1396" s="213" t="str">
        <f>IF(AND(AND('A6'!AR19="X",'A6'!AR40="X"),SUM('A6'!AQ19,'A6'!AQ40)=0,ISNUMBER('A6'!AQ61)),"",IF(OR('A6'!AR19="M",'A6'!AR40="M"),"M",IF(AND('A6'!AR19='A6'!AR40,OR('A6'!AR19="X",'A6'!AR19="W",'A6'!AR19="Z")),UPPER('A6'!AR19),"")))</f>
        <v/>
      </c>
      <c r="J1396" s="214" t="s">
        <v>860</v>
      </c>
      <c r="K1396" s="213">
        <f>IF(AND(ISBLANK('A6'!AQ61),$L$1396&lt;&gt;"Z"),"",'A6'!AQ61)</f>
        <v>0</v>
      </c>
      <c r="L1396" s="213" t="str">
        <f>IF(ISBLANK('A6'!AR61),"",'A6'!AR61)</f>
        <v/>
      </c>
      <c r="M1396" s="133" t="str">
        <f t="shared" si="29"/>
        <v>OK</v>
      </c>
      <c r="N1396" s="134"/>
    </row>
    <row r="1397" spans="1:14" x14ac:dyDescent="0.25">
      <c r="A1397" s="210" t="s">
        <v>796</v>
      </c>
      <c r="B1397" s="211" t="s">
        <v>4067</v>
      </c>
      <c r="C1397" s="212" t="s">
        <v>171</v>
      </c>
      <c r="D1397" s="215" t="s">
        <v>4068</v>
      </c>
      <c r="E1397" s="212" t="s">
        <v>860</v>
      </c>
      <c r="F1397" s="212" t="s">
        <v>171</v>
      </c>
      <c r="G1397" s="215" t="s">
        <v>4069</v>
      </c>
      <c r="H1397" s="213">
        <f>IF(OR(AND('A6'!AQ20="",'A6'!AR20=""),AND('A6'!AQ41="",'A6'!AR41=""),AND('A6'!AR20="X",'A6'!AR41="X"),OR('A6'!AR20="M",'A6'!AR41="M")),"",SUM('A6'!AQ20,'A6'!AQ41))</f>
        <v>0</v>
      </c>
      <c r="I1397" s="213" t="str">
        <f>IF(AND(AND('A6'!AR20="X",'A6'!AR41="X"),SUM('A6'!AQ20,'A6'!AQ41)=0,ISNUMBER('A6'!AQ62)),"",IF(OR('A6'!AR20="M",'A6'!AR41="M"),"M",IF(AND('A6'!AR20='A6'!AR41,OR('A6'!AR20="X",'A6'!AR20="W",'A6'!AR20="Z")),UPPER('A6'!AR20),"")))</f>
        <v/>
      </c>
      <c r="J1397" s="214" t="s">
        <v>860</v>
      </c>
      <c r="K1397" s="213">
        <f>IF(AND(ISBLANK('A6'!AQ62),$L$1397&lt;&gt;"Z"),"",'A6'!AQ62)</f>
        <v>0</v>
      </c>
      <c r="L1397" s="213" t="str">
        <f>IF(ISBLANK('A6'!AR62),"",'A6'!AR62)</f>
        <v/>
      </c>
      <c r="M1397" s="133" t="str">
        <f t="shared" si="29"/>
        <v>OK</v>
      </c>
      <c r="N1397" s="134"/>
    </row>
    <row r="1398" spans="1:14" x14ac:dyDescent="0.25">
      <c r="A1398" s="210" t="s">
        <v>796</v>
      </c>
      <c r="B1398" s="211" t="s">
        <v>4070</v>
      </c>
      <c r="C1398" s="212" t="s">
        <v>171</v>
      </c>
      <c r="D1398" s="215" t="s">
        <v>4071</v>
      </c>
      <c r="E1398" s="212" t="s">
        <v>860</v>
      </c>
      <c r="F1398" s="212" t="s">
        <v>171</v>
      </c>
      <c r="G1398" s="215" t="s">
        <v>4072</v>
      </c>
      <c r="H1398" s="213">
        <f>IF(OR(AND('A6'!AQ21="",'A6'!AR21=""),AND('A6'!AQ42="",'A6'!AR42=""),AND('A6'!AR21="X",'A6'!AR42="X"),OR('A6'!AR21="M",'A6'!AR42="M")),"",SUM('A6'!AQ21,'A6'!AQ42))</f>
        <v>0</v>
      </c>
      <c r="I1398" s="213" t="str">
        <f>IF(AND(AND('A6'!AR21="X",'A6'!AR42="X"),SUM('A6'!AQ21,'A6'!AQ42)=0,ISNUMBER('A6'!AQ63)),"",IF(OR('A6'!AR21="M",'A6'!AR42="M"),"M",IF(AND('A6'!AR21='A6'!AR42,OR('A6'!AR21="X",'A6'!AR21="W",'A6'!AR21="Z")),UPPER('A6'!AR21),"")))</f>
        <v/>
      </c>
      <c r="J1398" s="214" t="s">
        <v>860</v>
      </c>
      <c r="K1398" s="213">
        <f>IF(AND(ISBLANK('A6'!AQ63),$L$1398&lt;&gt;"Z"),"",'A6'!AQ63)</f>
        <v>0</v>
      </c>
      <c r="L1398" s="213" t="str">
        <f>IF(ISBLANK('A6'!AR63),"",'A6'!AR63)</f>
        <v/>
      </c>
      <c r="M1398" s="133" t="str">
        <f t="shared" si="29"/>
        <v>OK</v>
      </c>
      <c r="N1398" s="134"/>
    </row>
    <row r="1399" spans="1:14" x14ac:dyDescent="0.25">
      <c r="A1399" s="210" t="s">
        <v>796</v>
      </c>
      <c r="B1399" s="211" t="s">
        <v>4073</v>
      </c>
      <c r="C1399" s="212" t="s">
        <v>171</v>
      </c>
      <c r="D1399" s="215" t="s">
        <v>4074</v>
      </c>
      <c r="E1399" s="212" t="s">
        <v>860</v>
      </c>
      <c r="F1399" s="212" t="s">
        <v>171</v>
      </c>
      <c r="G1399" s="215" t="s">
        <v>4075</v>
      </c>
      <c r="H1399" s="213">
        <f>IF(OR(AND('A6'!AQ22="",'A6'!AR22=""),AND('A6'!AQ43="",'A6'!AR43=""),AND('A6'!AR22="X",'A6'!AR43="X"),OR('A6'!AR22="M",'A6'!AR43="M")),"",SUM('A6'!AQ22,'A6'!AQ43))</f>
        <v>0</v>
      </c>
      <c r="I1399" s="213" t="str">
        <f>IF(AND(AND('A6'!AR22="X",'A6'!AR43="X"),SUM('A6'!AQ22,'A6'!AQ43)=0,ISNUMBER('A6'!AQ64)),"",IF(OR('A6'!AR22="M",'A6'!AR43="M"),"M",IF(AND('A6'!AR22='A6'!AR43,OR('A6'!AR22="X",'A6'!AR22="W",'A6'!AR22="Z")),UPPER('A6'!AR22),"")))</f>
        <v/>
      </c>
      <c r="J1399" s="214" t="s">
        <v>860</v>
      </c>
      <c r="K1399" s="213">
        <f>IF(AND(ISBLANK('A6'!AQ64),$L$1399&lt;&gt;"Z"),"",'A6'!AQ64)</f>
        <v>0</v>
      </c>
      <c r="L1399" s="213" t="str">
        <f>IF(ISBLANK('A6'!AR64),"",'A6'!AR64)</f>
        <v/>
      </c>
      <c r="M1399" s="133" t="str">
        <f t="shared" si="29"/>
        <v>OK</v>
      </c>
      <c r="N1399" s="134"/>
    </row>
    <row r="1400" spans="1:14" x14ac:dyDescent="0.25">
      <c r="A1400" s="210" t="s">
        <v>796</v>
      </c>
      <c r="B1400" s="211" t="s">
        <v>4076</v>
      </c>
      <c r="C1400" s="212" t="s">
        <v>171</v>
      </c>
      <c r="D1400" s="215" t="s">
        <v>4077</v>
      </c>
      <c r="E1400" s="212" t="s">
        <v>860</v>
      </c>
      <c r="F1400" s="212" t="s">
        <v>171</v>
      </c>
      <c r="G1400" s="215" t="s">
        <v>978</v>
      </c>
      <c r="H1400" s="213">
        <f>IF(OR(AND('A6'!AQ23="",'A6'!AR23=""),AND('A6'!AQ44="",'A6'!AR44=""),AND('A6'!AR23="X",'A6'!AR44="X"),OR('A6'!AR23="M",'A6'!AR44="M")),"",SUM('A6'!AQ23,'A6'!AQ44))</f>
        <v>0</v>
      </c>
      <c r="I1400" s="213" t="str">
        <f>IF(AND(AND('A6'!AR23="X",'A6'!AR44="X"),SUM('A6'!AQ23,'A6'!AQ44)=0,ISNUMBER('A6'!AQ65)),"",IF(OR('A6'!AR23="M",'A6'!AR44="M"),"M",IF(AND('A6'!AR23='A6'!AR44,OR('A6'!AR23="X",'A6'!AR23="W",'A6'!AR23="Z")),UPPER('A6'!AR23),"")))</f>
        <v/>
      </c>
      <c r="J1400" s="214" t="s">
        <v>860</v>
      </c>
      <c r="K1400" s="213">
        <f>IF(AND(ISBLANK('A6'!AQ65),$L$1400&lt;&gt;"Z"),"",'A6'!AQ65)</f>
        <v>0</v>
      </c>
      <c r="L1400" s="213" t="str">
        <f>IF(ISBLANK('A6'!AR65),"",'A6'!AR65)</f>
        <v/>
      </c>
      <c r="M1400" s="133" t="str">
        <f t="shared" si="29"/>
        <v>OK</v>
      </c>
      <c r="N1400" s="134"/>
    </row>
    <row r="1401" spans="1:14" x14ac:dyDescent="0.25">
      <c r="A1401" s="210" t="s">
        <v>796</v>
      </c>
      <c r="B1401" s="211" t="s">
        <v>4078</v>
      </c>
      <c r="C1401" s="212" t="s">
        <v>171</v>
      </c>
      <c r="D1401" s="215" t="s">
        <v>4079</v>
      </c>
      <c r="E1401" s="212" t="s">
        <v>860</v>
      </c>
      <c r="F1401" s="212" t="s">
        <v>171</v>
      </c>
      <c r="G1401" s="215" t="s">
        <v>977</v>
      </c>
      <c r="H1401" s="213">
        <f>IF(OR(AND('A6'!AQ24="",'A6'!AR24=""),AND('A6'!AQ45="",'A6'!AR45=""),AND('A6'!AR24="X",'A6'!AR45="X"),OR('A6'!AR24="M",'A6'!AR45="M")),"",SUM('A6'!AQ24,'A6'!AQ45))</f>
        <v>0</v>
      </c>
      <c r="I1401" s="213" t="str">
        <f>IF(AND(AND('A6'!AR24="X",'A6'!AR45="X"),SUM('A6'!AQ24,'A6'!AQ45)=0,ISNUMBER('A6'!AQ66)),"",IF(OR('A6'!AR24="M",'A6'!AR45="M"),"M",IF(AND('A6'!AR24='A6'!AR45,OR('A6'!AR24="X",'A6'!AR24="W",'A6'!AR24="Z")),UPPER('A6'!AR24),"")))</f>
        <v/>
      </c>
      <c r="J1401" s="214" t="s">
        <v>860</v>
      </c>
      <c r="K1401" s="213">
        <f>IF(AND(ISBLANK('A6'!AQ66),$L$1401&lt;&gt;"Z"),"",'A6'!AQ66)</f>
        <v>0</v>
      </c>
      <c r="L1401" s="213" t="str">
        <f>IF(ISBLANK('A6'!AR66),"",'A6'!AR66)</f>
        <v/>
      </c>
      <c r="M1401" s="133" t="str">
        <f t="shared" si="29"/>
        <v>OK</v>
      </c>
      <c r="N1401" s="134"/>
    </row>
    <row r="1402" spans="1:14" x14ac:dyDescent="0.25">
      <c r="A1402" s="210" t="s">
        <v>796</v>
      </c>
      <c r="B1402" s="211" t="s">
        <v>4080</v>
      </c>
      <c r="C1402" s="212" t="s">
        <v>171</v>
      </c>
      <c r="D1402" s="215" t="s">
        <v>4081</v>
      </c>
      <c r="E1402" s="212" t="s">
        <v>860</v>
      </c>
      <c r="F1402" s="212" t="s">
        <v>171</v>
      </c>
      <c r="G1402" s="215" t="s">
        <v>4082</v>
      </c>
      <c r="H1402" s="213">
        <f>IF(OR(AND('A6'!AQ25="",'A6'!AR25=""),AND('A6'!AQ46="",'A6'!AR46=""),AND('A6'!AR25="X",'A6'!AR46="X"),OR('A6'!AR25="M",'A6'!AR46="M")),"",SUM('A6'!AQ25,'A6'!AQ46))</f>
        <v>0</v>
      </c>
      <c r="I1402" s="213" t="str">
        <f>IF(AND(AND('A6'!AR25="X",'A6'!AR46="X"),SUM('A6'!AQ25,'A6'!AQ46)=0,ISNUMBER('A6'!AQ67)),"",IF(OR('A6'!AR25="M",'A6'!AR46="M"),"M",IF(AND('A6'!AR25='A6'!AR46,OR('A6'!AR25="X",'A6'!AR25="W",'A6'!AR25="Z")),UPPER('A6'!AR25),"")))</f>
        <v/>
      </c>
      <c r="J1402" s="214" t="s">
        <v>860</v>
      </c>
      <c r="K1402" s="213">
        <f>IF(AND(ISBLANK('A6'!AQ67),$L$1402&lt;&gt;"Z"),"",'A6'!AQ67)</f>
        <v>0</v>
      </c>
      <c r="L1402" s="213" t="str">
        <f>IF(ISBLANK('A6'!AR67),"",'A6'!AR67)</f>
        <v/>
      </c>
      <c r="M1402" s="133" t="str">
        <f t="shared" si="29"/>
        <v>OK</v>
      </c>
      <c r="N1402" s="134"/>
    </row>
    <row r="1403" spans="1:14" x14ac:dyDescent="0.25">
      <c r="A1403" s="210" t="s">
        <v>796</v>
      </c>
      <c r="B1403" s="211" t="s">
        <v>4083</v>
      </c>
      <c r="C1403" s="212" t="s">
        <v>171</v>
      </c>
      <c r="D1403" s="215" t="s">
        <v>4084</v>
      </c>
      <c r="E1403" s="212" t="s">
        <v>860</v>
      </c>
      <c r="F1403" s="212" t="s">
        <v>171</v>
      </c>
      <c r="G1403" s="215" t="s">
        <v>3595</v>
      </c>
      <c r="H1403" s="213">
        <f>IF(OR(AND('A6'!AQ26="",'A6'!AR26=""),AND('A6'!AQ47="",'A6'!AR47=""),AND('A6'!AR26="X",'A6'!AR47="X"),OR('A6'!AR26="M",'A6'!AR47="M")),"",SUM('A6'!AQ26,'A6'!AQ47))</f>
        <v>0</v>
      </c>
      <c r="I1403" s="213" t="str">
        <f>IF(AND(AND('A6'!AR26="X",'A6'!AR47="X"),SUM('A6'!AQ26,'A6'!AQ47)=0,ISNUMBER('A6'!AQ68)),"",IF(OR('A6'!AR26="M",'A6'!AR47="M"),"M",IF(AND('A6'!AR26='A6'!AR47,OR('A6'!AR26="X",'A6'!AR26="W",'A6'!AR26="Z")),UPPER('A6'!AR26),"")))</f>
        <v/>
      </c>
      <c r="J1403" s="214" t="s">
        <v>860</v>
      </c>
      <c r="K1403" s="213">
        <f>IF(AND(ISBLANK('A6'!AQ68),$L$1403&lt;&gt;"Z"),"",'A6'!AQ68)</f>
        <v>0</v>
      </c>
      <c r="L1403" s="213" t="str">
        <f>IF(ISBLANK('A6'!AR68),"",'A6'!AR68)</f>
        <v/>
      </c>
      <c r="M1403" s="133" t="str">
        <f t="shared" si="29"/>
        <v>OK</v>
      </c>
      <c r="N1403" s="134"/>
    </row>
    <row r="1404" spans="1:14" x14ac:dyDescent="0.25">
      <c r="A1404" s="210" t="s">
        <v>796</v>
      </c>
      <c r="B1404" s="211" t="s">
        <v>4085</v>
      </c>
      <c r="C1404" s="212" t="s">
        <v>171</v>
      </c>
      <c r="D1404" s="215" t="s">
        <v>4086</v>
      </c>
      <c r="E1404" s="212" t="s">
        <v>860</v>
      </c>
      <c r="F1404" s="212" t="s">
        <v>171</v>
      </c>
      <c r="G1404" s="215" t="s">
        <v>3598</v>
      </c>
      <c r="H1404" s="213">
        <f>IF(OR(AND('A6'!AQ27="",'A6'!AR27=""),AND('A6'!AQ48="",'A6'!AR48=""),AND('A6'!AR27="X",'A6'!AR48="X"),OR('A6'!AR27="M",'A6'!AR48="M")),"",SUM('A6'!AQ27,'A6'!AQ48))</f>
        <v>0</v>
      </c>
      <c r="I1404" s="213" t="str">
        <f>IF(AND(AND('A6'!AR27="X",'A6'!AR48="X"),SUM('A6'!AQ27,'A6'!AQ48)=0,ISNUMBER('A6'!AQ69)),"",IF(OR('A6'!AR27="M",'A6'!AR48="M"),"M",IF(AND('A6'!AR27='A6'!AR48,OR('A6'!AR27="X",'A6'!AR27="W",'A6'!AR27="Z")),UPPER('A6'!AR27),"")))</f>
        <v/>
      </c>
      <c r="J1404" s="214" t="s">
        <v>860</v>
      </c>
      <c r="K1404" s="213">
        <f>IF(AND(ISBLANK('A6'!AQ69),$L$1404&lt;&gt;"Z"),"",'A6'!AQ69)</f>
        <v>0</v>
      </c>
      <c r="L1404" s="213" t="str">
        <f>IF(ISBLANK('A6'!AR69),"",'A6'!AR69)</f>
        <v/>
      </c>
      <c r="M1404" s="133" t="str">
        <f t="shared" si="29"/>
        <v>OK</v>
      </c>
      <c r="N1404" s="134"/>
    </row>
    <row r="1405" spans="1:14" x14ac:dyDescent="0.25">
      <c r="A1405" s="210" t="s">
        <v>796</v>
      </c>
      <c r="B1405" s="211" t="s">
        <v>4087</v>
      </c>
      <c r="C1405" s="212" t="s">
        <v>171</v>
      </c>
      <c r="D1405" s="215" t="s">
        <v>4088</v>
      </c>
      <c r="E1405" s="212" t="s">
        <v>860</v>
      </c>
      <c r="F1405" s="212" t="s">
        <v>171</v>
      </c>
      <c r="G1405" s="215" t="s">
        <v>834</v>
      </c>
      <c r="H1405" s="213">
        <f>IF(OR(AND('A6'!AQ28="",'A6'!AR28=""),AND('A6'!AQ49="",'A6'!AR49=""),AND('A6'!AR28="X",'A6'!AR49="X"),OR('A6'!AR28="M",'A6'!AR49="M")),"",SUM('A6'!AQ28,'A6'!AQ49))</f>
        <v>0</v>
      </c>
      <c r="I1405" s="213" t="str">
        <f>IF(AND(AND('A6'!AR28="X",'A6'!AR49="X"),SUM('A6'!AQ28,'A6'!AQ49)=0,ISNUMBER('A6'!AQ70)),"",IF(OR('A6'!AR28="M",'A6'!AR49="M"),"M",IF(AND('A6'!AR28='A6'!AR49,OR('A6'!AR28="X",'A6'!AR28="W",'A6'!AR28="Z")),UPPER('A6'!AR28),"")))</f>
        <v/>
      </c>
      <c r="J1405" s="214" t="s">
        <v>860</v>
      </c>
      <c r="K1405" s="213">
        <f>IF(AND(ISBLANK('A6'!AQ70),$L$1405&lt;&gt;"Z"),"",'A6'!AQ70)</f>
        <v>0</v>
      </c>
      <c r="L1405" s="213" t="str">
        <f>IF(ISBLANK('A6'!AR70),"",'A6'!AR70)</f>
        <v/>
      </c>
      <c r="M1405" s="133" t="str">
        <f t="shared" si="29"/>
        <v>OK</v>
      </c>
      <c r="N1405" s="134"/>
    </row>
    <row r="1406" spans="1:14" x14ac:dyDescent="0.25">
      <c r="A1406" s="210" t="s">
        <v>796</v>
      </c>
      <c r="B1406" s="211" t="s">
        <v>4089</v>
      </c>
      <c r="C1406" s="212" t="s">
        <v>171</v>
      </c>
      <c r="D1406" s="215" t="s">
        <v>4090</v>
      </c>
      <c r="E1406" s="212" t="s">
        <v>860</v>
      </c>
      <c r="F1406" s="212" t="s">
        <v>171</v>
      </c>
      <c r="G1406" s="215" t="s">
        <v>3603</v>
      </c>
      <c r="H1406" s="213">
        <f>IF(OR(AND('A6'!AQ29="",'A6'!AR29=""),AND('A6'!AQ50="",'A6'!AR50=""),AND('A6'!AR29="X",'A6'!AR50="X"),OR('A6'!AR29="M",'A6'!AR50="M")),"",SUM('A6'!AQ29,'A6'!AQ50))</f>
        <v>0</v>
      </c>
      <c r="I1406" s="213" t="str">
        <f>IF(AND(AND('A6'!AR29="X",'A6'!AR50="X"),SUM('A6'!AQ29,'A6'!AQ50)=0,ISNUMBER('A6'!AQ71)),"",IF(OR('A6'!AR29="M",'A6'!AR50="M"),"M",IF(AND('A6'!AR29='A6'!AR50,OR('A6'!AR29="X",'A6'!AR29="W",'A6'!AR29="Z")),UPPER('A6'!AR29),"")))</f>
        <v/>
      </c>
      <c r="J1406" s="214" t="s">
        <v>860</v>
      </c>
      <c r="K1406" s="213">
        <f>IF(AND(ISBLANK('A6'!AQ71),$L$1406&lt;&gt;"Z"),"",'A6'!AQ71)</f>
        <v>0</v>
      </c>
      <c r="L1406" s="213" t="str">
        <f>IF(ISBLANK('A6'!AR71),"",'A6'!AR71)</f>
        <v/>
      </c>
      <c r="M1406" s="133" t="str">
        <f t="shared" si="29"/>
        <v>OK</v>
      </c>
      <c r="N1406" s="134"/>
    </row>
    <row r="1407" spans="1:14" x14ac:dyDescent="0.25">
      <c r="A1407" s="210" t="s">
        <v>796</v>
      </c>
      <c r="B1407" s="211" t="s">
        <v>4091</v>
      </c>
      <c r="C1407" s="212" t="s">
        <v>171</v>
      </c>
      <c r="D1407" s="215" t="s">
        <v>4092</v>
      </c>
      <c r="E1407" s="212" t="s">
        <v>860</v>
      </c>
      <c r="F1407" s="212" t="s">
        <v>171</v>
      </c>
      <c r="G1407" s="215" t="s">
        <v>2502</v>
      </c>
      <c r="H1407" s="213">
        <f>IF(OR(AND('A6'!AQ30="",'A6'!AR30=""),AND('A6'!AQ51="",'A6'!AR51=""),AND('A6'!AR30="X",'A6'!AR51="X"),OR('A6'!AR30="M",'A6'!AR51="M")),"",SUM('A6'!AQ30,'A6'!AQ51))</f>
        <v>0</v>
      </c>
      <c r="I1407" s="213" t="str">
        <f>IF(AND(AND('A6'!AR30="X",'A6'!AR51="X"),SUM('A6'!AQ30,'A6'!AQ51)=0,ISNUMBER('A6'!AQ72)),"",IF(OR('A6'!AR30="M",'A6'!AR51="M"),"M",IF(AND('A6'!AR30='A6'!AR51,OR('A6'!AR30="X",'A6'!AR30="W",'A6'!AR30="Z")),UPPER('A6'!AR30),"")))</f>
        <v/>
      </c>
      <c r="J1407" s="214" t="s">
        <v>860</v>
      </c>
      <c r="K1407" s="213">
        <f>IF(AND(ISBLANK('A6'!AQ72),$L$1407&lt;&gt;"Z"),"",'A6'!AQ72)</f>
        <v>0</v>
      </c>
      <c r="L1407" s="213" t="str">
        <f>IF(ISBLANK('A6'!AR72),"",'A6'!AR72)</f>
        <v/>
      </c>
      <c r="M1407" s="133" t="str">
        <f t="shared" si="29"/>
        <v>OK</v>
      </c>
      <c r="N1407" s="134"/>
    </row>
    <row r="1408" spans="1:14" x14ac:dyDescent="0.25">
      <c r="A1408" s="210" t="s">
        <v>796</v>
      </c>
      <c r="B1408" s="211" t="s">
        <v>4093</v>
      </c>
      <c r="C1408" s="212" t="s">
        <v>171</v>
      </c>
      <c r="D1408" s="215" t="s">
        <v>4094</v>
      </c>
      <c r="E1408" s="212" t="s">
        <v>860</v>
      </c>
      <c r="F1408" s="212" t="s">
        <v>171</v>
      </c>
      <c r="G1408" s="215" t="s">
        <v>2505</v>
      </c>
      <c r="H1408" s="213">
        <f>IF(OR(AND('A6'!AQ31="",'A6'!AR31=""),AND('A6'!AQ52="",'A6'!AR52=""),AND('A6'!AR31="X",'A6'!AR52="X"),OR('A6'!AR31="M",'A6'!AR52="M")),"",SUM('A6'!AQ31,'A6'!AQ52))</f>
        <v>0</v>
      </c>
      <c r="I1408" s="213" t="str">
        <f>IF(AND(AND('A6'!AR31="X",'A6'!AR52="X"),SUM('A6'!AQ31,'A6'!AQ52)=0,ISNUMBER('A6'!AQ73)),"",IF(OR('A6'!AR31="M",'A6'!AR52="M"),"M",IF(AND('A6'!AR31='A6'!AR52,OR('A6'!AR31="X",'A6'!AR31="W",'A6'!AR31="Z")),UPPER('A6'!AR31),"")))</f>
        <v/>
      </c>
      <c r="J1408" s="214" t="s">
        <v>860</v>
      </c>
      <c r="K1408" s="213">
        <f>IF(AND(ISBLANK('A6'!AQ73),$L$1408&lt;&gt;"Z"),"",'A6'!AQ73)</f>
        <v>0</v>
      </c>
      <c r="L1408" s="213" t="str">
        <f>IF(ISBLANK('A6'!AR73),"",'A6'!AR73)</f>
        <v/>
      </c>
      <c r="M1408" s="133" t="str">
        <f t="shared" ref="M1408:M1471" si="30">IF(AND(ISNUMBER(H1408),ISNUMBER(K1408)),IF(OR(ROUND(H1408,0)&lt;&gt;ROUND(K1408,0),I1408&lt;&gt;L1408),"Check","OK"),IF(OR(AND(H1408&lt;&gt;K1408,I1408&lt;&gt;"Z",L1408&lt;&gt;"Z"),I1408&lt;&gt;L1408),"Check","OK"))</f>
        <v>OK</v>
      </c>
      <c r="N1408" s="134"/>
    </row>
    <row r="1409" spans="1:14" x14ac:dyDescent="0.25">
      <c r="A1409" s="210" t="s">
        <v>796</v>
      </c>
      <c r="B1409" s="211" t="s">
        <v>4095</v>
      </c>
      <c r="C1409" s="212" t="s">
        <v>171</v>
      </c>
      <c r="D1409" s="215" t="s">
        <v>4096</v>
      </c>
      <c r="E1409" s="212" t="s">
        <v>860</v>
      </c>
      <c r="F1409" s="212" t="s">
        <v>171</v>
      </c>
      <c r="G1409" s="215" t="s">
        <v>909</v>
      </c>
      <c r="H1409" s="213">
        <f>IF(OR(AND('A6'!AQ32="",'A6'!AR32=""),AND('A6'!AQ53="",'A6'!AR53=""),AND('A6'!AR32="X",'A6'!AR53="X"),OR('A6'!AR32="M",'A6'!AR53="M")),"",SUM('A6'!AQ32,'A6'!AQ53))</f>
        <v>0</v>
      </c>
      <c r="I1409" s="213" t="str">
        <f>IF(AND(AND('A6'!AR32="X",'A6'!AR53="X"),SUM('A6'!AQ32,'A6'!AQ53)=0,ISNUMBER('A6'!AQ74)),"",IF(OR('A6'!AR32="M",'A6'!AR53="M"),"M",IF(AND('A6'!AR32='A6'!AR53,OR('A6'!AR32="X",'A6'!AR32="W",'A6'!AR32="Z")),UPPER('A6'!AR32),"")))</f>
        <v/>
      </c>
      <c r="J1409" s="214" t="s">
        <v>860</v>
      </c>
      <c r="K1409" s="213">
        <f>IF(AND(ISBLANK('A6'!AQ74),$L$1409&lt;&gt;"Z"),"",'A6'!AQ74)</f>
        <v>0</v>
      </c>
      <c r="L1409" s="213" t="str">
        <f>IF(ISBLANK('A6'!AR74),"",'A6'!AR74)</f>
        <v/>
      </c>
      <c r="M1409" s="133" t="str">
        <f t="shared" si="30"/>
        <v>OK</v>
      </c>
      <c r="N1409" s="134"/>
    </row>
    <row r="1410" spans="1:14" x14ac:dyDescent="0.25">
      <c r="A1410" s="210" t="s">
        <v>796</v>
      </c>
      <c r="B1410" s="211" t="s">
        <v>4097</v>
      </c>
      <c r="C1410" s="212" t="s">
        <v>171</v>
      </c>
      <c r="D1410" s="215" t="s">
        <v>4098</v>
      </c>
      <c r="E1410" s="212" t="s">
        <v>860</v>
      </c>
      <c r="F1410" s="212" t="s">
        <v>171</v>
      </c>
      <c r="G1410" s="215" t="s">
        <v>1073</v>
      </c>
      <c r="H1410" s="213">
        <f>IF(OR(AND('A6'!AQ33="",'A6'!AR33=""),AND('A6'!AQ54="",'A6'!AR54=""),AND('A6'!AR33="X",'A6'!AR54="X"),OR('A6'!AR33="M",'A6'!AR54="M")),"",SUM('A6'!AQ33,'A6'!AQ54))</f>
        <v>0</v>
      </c>
      <c r="I1410" s="213" t="str">
        <f>IF(AND(AND('A6'!AR33="X",'A6'!AR54="X"),SUM('A6'!AQ33,'A6'!AQ54)=0,ISNUMBER('A6'!AQ75)),"",IF(OR('A6'!AR33="M",'A6'!AR54="M"),"M",IF(AND('A6'!AR33='A6'!AR54,OR('A6'!AR33="X",'A6'!AR33="W",'A6'!AR33="Z")),UPPER('A6'!AR33),"")))</f>
        <v/>
      </c>
      <c r="J1410" s="214" t="s">
        <v>860</v>
      </c>
      <c r="K1410" s="213">
        <f>IF(AND(ISBLANK('A6'!AQ75),$L$1410&lt;&gt;"Z"),"",'A6'!AQ75)</f>
        <v>0</v>
      </c>
      <c r="L1410" s="213" t="str">
        <f>IF(ISBLANK('A6'!AR75),"",'A6'!AR75)</f>
        <v/>
      </c>
      <c r="M1410" s="133" t="str">
        <f t="shared" si="30"/>
        <v>OK</v>
      </c>
      <c r="N1410" s="134"/>
    </row>
    <row r="1411" spans="1:14" x14ac:dyDescent="0.25">
      <c r="A1411" s="210" t="s">
        <v>796</v>
      </c>
      <c r="B1411" s="211" t="s">
        <v>4099</v>
      </c>
      <c r="C1411" s="212" t="s">
        <v>171</v>
      </c>
      <c r="D1411" s="215" t="s">
        <v>4100</v>
      </c>
      <c r="E1411" s="212" t="s">
        <v>860</v>
      </c>
      <c r="F1411" s="212" t="s">
        <v>171</v>
      </c>
      <c r="G1411" s="215" t="s">
        <v>910</v>
      </c>
      <c r="H1411" s="213">
        <f>IF(OR(SUMPRODUCT(--('A6'!AT14:'A6'!AT31=""),--('A6'!AU14:'A6'!AU31=""))&gt;0,COUNTIF('A6'!AU14:'A6'!AU31,"M")&gt;0,COUNTIF('A6'!AU14:'A6'!AU31,"X")=18),"",SUM('A6'!AT14:'A6'!AT31))</f>
        <v>0</v>
      </c>
      <c r="I1411" s="213" t="str">
        <f>IF(AND(COUNTIF('A6'!AU14:'A6'!AU31,"X")=18,SUM('A6'!AT14:'A6'!AT31)=0,ISNUMBER('A6'!AT32)),"",IF(COUNTIF('A6'!AU14:'A6'!AU31,"M")&gt;0,"M",IF(AND(COUNTIF('A6'!AU14:'A6'!AU31,'A6'!AU14)=18,OR('A6'!AU14="X",'A6'!AU14="W",'A6'!AU14="Z")),UPPER('A6'!AU14),"")))</f>
        <v/>
      </c>
      <c r="J1411" s="214" t="s">
        <v>860</v>
      </c>
      <c r="K1411" s="213">
        <f>IF(AND(ISBLANK('A6'!AT32),$L$1411&lt;&gt;"Z"),"",'A6'!AT32)</f>
        <v>0</v>
      </c>
      <c r="L1411" s="213" t="str">
        <f>IF(ISBLANK('A6'!AU32),"",'A6'!AU32)</f>
        <v/>
      </c>
      <c r="M1411" s="133" t="str">
        <f t="shared" si="30"/>
        <v>OK</v>
      </c>
      <c r="N1411" s="134"/>
    </row>
    <row r="1412" spans="1:14" x14ac:dyDescent="0.25">
      <c r="A1412" s="210" t="s">
        <v>796</v>
      </c>
      <c r="B1412" s="211" t="s">
        <v>4101</v>
      </c>
      <c r="C1412" s="212" t="s">
        <v>171</v>
      </c>
      <c r="D1412" s="215" t="s">
        <v>4102</v>
      </c>
      <c r="E1412" s="212" t="s">
        <v>860</v>
      </c>
      <c r="F1412" s="212" t="s">
        <v>171</v>
      </c>
      <c r="G1412" s="215" t="s">
        <v>911</v>
      </c>
      <c r="H1412" s="213">
        <f>IF(OR(SUMPRODUCT(--('A6'!AT35:'A6'!AT52=""),--('A6'!AU35:'A6'!AU52=""))&gt;0,COUNTIF('A6'!AU35:'A6'!AU52,"M")&gt;0,COUNTIF('A6'!AU35:'A6'!AU52,"X")=18),"",SUM('A6'!AT35:'A6'!AT52))</f>
        <v>0</v>
      </c>
      <c r="I1412" s="213" t="str">
        <f>IF(AND(COUNTIF('A6'!AU35:'A6'!AU52,"X")=18,SUM('A6'!AT35:'A6'!AT52)=0,ISNUMBER('A6'!AT53)),"",IF(COUNTIF('A6'!AU35:'A6'!AU52,"M")&gt;0,"M",IF(AND(COUNTIF('A6'!AU35:'A6'!AU52,'A6'!AU35)=18,OR('A6'!AU35="X",'A6'!AU35="W",'A6'!AU35="Z")),UPPER('A6'!AU35),"")))</f>
        <v/>
      </c>
      <c r="J1412" s="214" t="s">
        <v>860</v>
      </c>
      <c r="K1412" s="213">
        <f>IF(AND(ISBLANK('A6'!AT53),$L$1412&lt;&gt;"Z"),"",'A6'!AT53)</f>
        <v>0</v>
      </c>
      <c r="L1412" s="213" t="str">
        <f>IF(ISBLANK('A6'!AU53),"",'A6'!AU53)</f>
        <v/>
      </c>
      <c r="M1412" s="133" t="str">
        <f t="shared" si="30"/>
        <v>OK</v>
      </c>
      <c r="N1412" s="134"/>
    </row>
    <row r="1413" spans="1:14" x14ac:dyDescent="0.25">
      <c r="A1413" s="210" t="s">
        <v>796</v>
      </c>
      <c r="B1413" s="211" t="s">
        <v>4103</v>
      </c>
      <c r="C1413" s="212" t="s">
        <v>171</v>
      </c>
      <c r="D1413" s="215" t="s">
        <v>4104</v>
      </c>
      <c r="E1413" s="212" t="s">
        <v>860</v>
      </c>
      <c r="F1413" s="212" t="s">
        <v>171</v>
      </c>
      <c r="G1413" s="215" t="s">
        <v>3654</v>
      </c>
      <c r="H1413" s="213">
        <f>IF(OR(AND('A6'!AT14="",'A6'!AU14=""),AND('A6'!AT35="",'A6'!AU35=""),AND('A6'!AU14="X",'A6'!AU35="X"),OR('A6'!AU14="M",'A6'!AU35="M")),"",SUM('A6'!AT14,'A6'!AT35))</f>
        <v>0</v>
      </c>
      <c r="I1413" s="213" t="str">
        <f>IF(AND(AND('A6'!AU14="X",'A6'!AU35="X"),SUM('A6'!AT14,'A6'!AT35)=0,ISNUMBER('A6'!AT56)),"",IF(OR('A6'!AU14="M",'A6'!AU35="M"),"M",IF(AND('A6'!AU14='A6'!AU35,OR('A6'!AU14="X",'A6'!AU14="W",'A6'!AU14="Z")),UPPER('A6'!AU14),"")))</f>
        <v/>
      </c>
      <c r="J1413" s="214" t="s">
        <v>860</v>
      </c>
      <c r="K1413" s="213">
        <f>IF(AND(ISBLANK('A6'!AT56),$L$1413&lt;&gt;"Z"),"",'A6'!AT56)</f>
        <v>0</v>
      </c>
      <c r="L1413" s="213" t="str">
        <f>IF(ISBLANK('A6'!AU56),"",'A6'!AU56)</f>
        <v/>
      </c>
      <c r="M1413" s="133" t="str">
        <f t="shared" si="30"/>
        <v>OK</v>
      </c>
      <c r="N1413" s="134"/>
    </row>
    <row r="1414" spans="1:14" x14ac:dyDescent="0.25">
      <c r="A1414" s="210" t="s">
        <v>796</v>
      </c>
      <c r="B1414" s="211" t="s">
        <v>4105</v>
      </c>
      <c r="C1414" s="212" t="s">
        <v>171</v>
      </c>
      <c r="D1414" s="215" t="s">
        <v>4106</v>
      </c>
      <c r="E1414" s="212" t="s">
        <v>860</v>
      </c>
      <c r="F1414" s="212" t="s">
        <v>171</v>
      </c>
      <c r="G1414" s="215" t="s">
        <v>3655</v>
      </c>
      <c r="H1414" s="213">
        <f>IF(OR(AND('A6'!AT15="",'A6'!AU15=""),AND('A6'!AT36="",'A6'!AU36=""),AND('A6'!AU15="X",'A6'!AU36="X"),OR('A6'!AU15="M",'A6'!AU36="M")),"",SUM('A6'!AT15,'A6'!AT36))</f>
        <v>0</v>
      </c>
      <c r="I1414" s="213" t="str">
        <f>IF(AND(AND('A6'!AU15="X",'A6'!AU36="X"),SUM('A6'!AT15,'A6'!AT36)=0,ISNUMBER('A6'!AT57)),"",IF(OR('A6'!AU15="M",'A6'!AU36="M"),"M",IF(AND('A6'!AU15='A6'!AU36,OR('A6'!AU15="X",'A6'!AU15="W",'A6'!AU15="Z")),UPPER('A6'!AU15),"")))</f>
        <v/>
      </c>
      <c r="J1414" s="214" t="s">
        <v>860</v>
      </c>
      <c r="K1414" s="213">
        <f>IF(AND(ISBLANK('A6'!AT57),$L$1414&lt;&gt;"Z"),"",'A6'!AT57)</f>
        <v>0</v>
      </c>
      <c r="L1414" s="213" t="str">
        <f>IF(ISBLANK('A6'!AU57),"",'A6'!AU57)</f>
        <v/>
      </c>
      <c r="M1414" s="133" t="str">
        <f t="shared" si="30"/>
        <v>OK</v>
      </c>
      <c r="N1414" s="134"/>
    </row>
    <row r="1415" spans="1:14" x14ac:dyDescent="0.25">
      <c r="A1415" s="210" t="s">
        <v>796</v>
      </c>
      <c r="B1415" s="211" t="s">
        <v>4107</v>
      </c>
      <c r="C1415" s="212" t="s">
        <v>171</v>
      </c>
      <c r="D1415" s="215" t="s">
        <v>4108</v>
      </c>
      <c r="E1415" s="212" t="s">
        <v>860</v>
      </c>
      <c r="F1415" s="212" t="s">
        <v>171</v>
      </c>
      <c r="G1415" s="215" t="s">
        <v>3656</v>
      </c>
      <c r="H1415" s="213">
        <f>IF(OR(AND('A6'!AT16="",'A6'!AU16=""),AND('A6'!AT37="",'A6'!AU37=""),AND('A6'!AU16="X",'A6'!AU37="X"),OR('A6'!AU16="M",'A6'!AU37="M")),"",SUM('A6'!AT16,'A6'!AT37))</f>
        <v>0</v>
      </c>
      <c r="I1415" s="213" t="str">
        <f>IF(AND(AND('A6'!AU16="X",'A6'!AU37="X"),SUM('A6'!AT16,'A6'!AT37)=0,ISNUMBER('A6'!AT58)),"",IF(OR('A6'!AU16="M",'A6'!AU37="M"),"M",IF(AND('A6'!AU16='A6'!AU37,OR('A6'!AU16="X",'A6'!AU16="W",'A6'!AU16="Z")),UPPER('A6'!AU16),"")))</f>
        <v/>
      </c>
      <c r="J1415" s="214" t="s">
        <v>860</v>
      </c>
      <c r="K1415" s="213">
        <f>IF(AND(ISBLANK('A6'!AT58),$L$1415&lt;&gt;"Z"),"",'A6'!AT58)</f>
        <v>0</v>
      </c>
      <c r="L1415" s="213" t="str">
        <f>IF(ISBLANK('A6'!AU58),"",'A6'!AU58)</f>
        <v/>
      </c>
      <c r="M1415" s="133" t="str">
        <f t="shared" si="30"/>
        <v>OK</v>
      </c>
      <c r="N1415" s="134"/>
    </row>
    <row r="1416" spans="1:14" x14ac:dyDescent="0.25">
      <c r="A1416" s="210" t="s">
        <v>796</v>
      </c>
      <c r="B1416" s="211" t="s">
        <v>4109</v>
      </c>
      <c r="C1416" s="212" t="s">
        <v>171</v>
      </c>
      <c r="D1416" s="215" t="s">
        <v>4110</v>
      </c>
      <c r="E1416" s="212" t="s">
        <v>860</v>
      </c>
      <c r="F1416" s="212" t="s">
        <v>171</v>
      </c>
      <c r="G1416" s="215" t="s">
        <v>3657</v>
      </c>
      <c r="H1416" s="213">
        <f>IF(OR(AND('A6'!AT17="",'A6'!AU17=""),AND('A6'!AT38="",'A6'!AU38=""),AND('A6'!AU17="X",'A6'!AU38="X"),OR('A6'!AU17="M",'A6'!AU38="M")),"",SUM('A6'!AT17,'A6'!AT38))</f>
        <v>0</v>
      </c>
      <c r="I1416" s="213" t="str">
        <f>IF(AND(AND('A6'!AU17="X",'A6'!AU38="X"),SUM('A6'!AT17,'A6'!AT38)=0,ISNUMBER('A6'!AT59)),"",IF(OR('A6'!AU17="M",'A6'!AU38="M"),"M",IF(AND('A6'!AU17='A6'!AU38,OR('A6'!AU17="X",'A6'!AU17="W",'A6'!AU17="Z")),UPPER('A6'!AU17),"")))</f>
        <v/>
      </c>
      <c r="J1416" s="214" t="s">
        <v>860</v>
      </c>
      <c r="K1416" s="213">
        <f>IF(AND(ISBLANK('A6'!AT59),$L$1416&lt;&gt;"Z"),"",'A6'!AT59)</f>
        <v>0</v>
      </c>
      <c r="L1416" s="213" t="str">
        <f>IF(ISBLANK('A6'!AU59),"",'A6'!AU59)</f>
        <v/>
      </c>
      <c r="M1416" s="133" t="str">
        <f t="shared" si="30"/>
        <v>OK</v>
      </c>
      <c r="N1416" s="134"/>
    </row>
    <row r="1417" spans="1:14" x14ac:dyDescent="0.25">
      <c r="A1417" s="210" t="s">
        <v>796</v>
      </c>
      <c r="B1417" s="211" t="s">
        <v>4111</v>
      </c>
      <c r="C1417" s="212" t="s">
        <v>171</v>
      </c>
      <c r="D1417" s="215" t="s">
        <v>4112</v>
      </c>
      <c r="E1417" s="212" t="s">
        <v>860</v>
      </c>
      <c r="F1417" s="212" t="s">
        <v>171</v>
      </c>
      <c r="G1417" s="215" t="s">
        <v>3658</v>
      </c>
      <c r="H1417" s="213">
        <f>IF(OR(AND('A6'!AT18="",'A6'!AU18=""),AND('A6'!AT39="",'A6'!AU39=""),AND('A6'!AU18="X",'A6'!AU39="X"),OR('A6'!AU18="M",'A6'!AU39="M")),"",SUM('A6'!AT18,'A6'!AT39))</f>
        <v>0</v>
      </c>
      <c r="I1417" s="213" t="str">
        <f>IF(AND(AND('A6'!AU18="X",'A6'!AU39="X"),SUM('A6'!AT18,'A6'!AT39)=0,ISNUMBER('A6'!AT60)),"",IF(OR('A6'!AU18="M",'A6'!AU39="M"),"M",IF(AND('A6'!AU18='A6'!AU39,OR('A6'!AU18="X",'A6'!AU18="W",'A6'!AU18="Z")),UPPER('A6'!AU18),"")))</f>
        <v/>
      </c>
      <c r="J1417" s="214" t="s">
        <v>860</v>
      </c>
      <c r="K1417" s="213">
        <f>IF(AND(ISBLANK('A6'!AT60),$L$1417&lt;&gt;"Z"),"",'A6'!AT60)</f>
        <v>0</v>
      </c>
      <c r="L1417" s="213" t="str">
        <f>IF(ISBLANK('A6'!AU60),"",'A6'!AU60)</f>
        <v/>
      </c>
      <c r="M1417" s="133" t="str">
        <f t="shared" si="30"/>
        <v>OK</v>
      </c>
      <c r="N1417" s="134"/>
    </row>
    <row r="1418" spans="1:14" x14ac:dyDescent="0.25">
      <c r="A1418" s="210" t="s">
        <v>796</v>
      </c>
      <c r="B1418" s="211" t="s">
        <v>4113</v>
      </c>
      <c r="C1418" s="212" t="s">
        <v>171</v>
      </c>
      <c r="D1418" s="215" t="s">
        <v>4114</v>
      </c>
      <c r="E1418" s="212" t="s">
        <v>860</v>
      </c>
      <c r="F1418" s="212" t="s">
        <v>171</v>
      </c>
      <c r="G1418" s="215" t="s">
        <v>3659</v>
      </c>
      <c r="H1418" s="213">
        <f>IF(OR(AND('A6'!AT19="",'A6'!AU19=""),AND('A6'!AT40="",'A6'!AU40=""),AND('A6'!AU19="X",'A6'!AU40="X"),OR('A6'!AU19="M",'A6'!AU40="M")),"",SUM('A6'!AT19,'A6'!AT40))</f>
        <v>0</v>
      </c>
      <c r="I1418" s="213" t="str">
        <f>IF(AND(AND('A6'!AU19="X",'A6'!AU40="X"),SUM('A6'!AT19,'A6'!AT40)=0,ISNUMBER('A6'!AT61)),"",IF(OR('A6'!AU19="M",'A6'!AU40="M"),"M",IF(AND('A6'!AU19='A6'!AU40,OR('A6'!AU19="X",'A6'!AU19="W",'A6'!AU19="Z")),UPPER('A6'!AU19),"")))</f>
        <v/>
      </c>
      <c r="J1418" s="214" t="s">
        <v>860</v>
      </c>
      <c r="K1418" s="213">
        <f>IF(AND(ISBLANK('A6'!AT61),$L$1418&lt;&gt;"Z"),"",'A6'!AT61)</f>
        <v>0</v>
      </c>
      <c r="L1418" s="213" t="str">
        <f>IF(ISBLANK('A6'!AU61),"",'A6'!AU61)</f>
        <v/>
      </c>
      <c r="M1418" s="133" t="str">
        <f t="shared" si="30"/>
        <v>OK</v>
      </c>
      <c r="N1418" s="134"/>
    </row>
    <row r="1419" spans="1:14" x14ac:dyDescent="0.25">
      <c r="A1419" s="210" t="s">
        <v>796</v>
      </c>
      <c r="B1419" s="211" t="s">
        <v>4115</v>
      </c>
      <c r="C1419" s="212" t="s">
        <v>171</v>
      </c>
      <c r="D1419" s="215" t="s">
        <v>4116</v>
      </c>
      <c r="E1419" s="212" t="s">
        <v>860</v>
      </c>
      <c r="F1419" s="212" t="s">
        <v>171</v>
      </c>
      <c r="G1419" s="215" t="s">
        <v>3660</v>
      </c>
      <c r="H1419" s="213">
        <f>IF(OR(AND('A6'!AT20="",'A6'!AU20=""),AND('A6'!AT41="",'A6'!AU41=""),AND('A6'!AU20="X",'A6'!AU41="X"),OR('A6'!AU20="M",'A6'!AU41="M")),"",SUM('A6'!AT20,'A6'!AT41))</f>
        <v>0</v>
      </c>
      <c r="I1419" s="213" t="str">
        <f>IF(AND(AND('A6'!AU20="X",'A6'!AU41="X"),SUM('A6'!AT20,'A6'!AT41)=0,ISNUMBER('A6'!AT62)),"",IF(OR('A6'!AU20="M",'A6'!AU41="M"),"M",IF(AND('A6'!AU20='A6'!AU41,OR('A6'!AU20="X",'A6'!AU20="W",'A6'!AU20="Z")),UPPER('A6'!AU20),"")))</f>
        <v/>
      </c>
      <c r="J1419" s="214" t="s">
        <v>860</v>
      </c>
      <c r="K1419" s="213">
        <f>IF(AND(ISBLANK('A6'!AT62),$L$1419&lt;&gt;"Z"),"",'A6'!AT62)</f>
        <v>0</v>
      </c>
      <c r="L1419" s="213" t="str">
        <f>IF(ISBLANK('A6'!AU62),"",'A6'!AU62)</f>
        <v/>
      </c>
      <c r="M1419" s="133" t="str">
        <f t="shared" si="30"/>
        <v>OK</v>
      </c>
      <c r="N1419" s="134"/>
    </row>
    <row r="1420" spans="1:14" x14ac:dyDescent="0.25">
      <c r="A1420" s="210" t="s">
        <v>796</v>
      </c>
      <c r="B1420" s="211" t="s">
        <v>4117</v>
      </c>
      <c r="C1420" s="212" t="s">
        <v>171</v>
      </c>
      <c r="D1420" s="215" t="s">
        <v>4118</v>
      </c>
      <c r="E1420" s="212" t="s">
        <v>860</v>
      </c>
      <c r="F1420" s="212" t="s">
        <v>171</v>
      </c>
      <c r="G1420" s="215" t="s">
        <v>3661</v>
      </c>
      <c r="H1420" s="213">
        <f>IF(OR(AND('A6'!AT21="",'A6'!AU21=""),AND('A6'!AT42="",'A6'!AU42=""),AND('A6'!AU21="X",'A6'!AU42="X"),OR('A6'!AU21="M",'A6'!AU42="M")),"",SUM('A6'!AT21,'A6'!AT42))</f>
        <v>0</v>
      </c>
      <c r="I1420" s="213" t="str">
        <f>IF(AND(AND('A6'!AU21="X",'A6'!AU42="X"),SUM('A6'!AT21,'A6'!AT42)=0,ISNUMBER('A6'!AT63)),"",IF(OR('A6'!AU21="M",'A6'!AU42="M"),"M",IF(AND('A6'!AU21='A6'!AU42,OR('A6'!AU21="X",'A6'!AU21="W",'A6'!AU21="Z")),UPPER('A6'!AU21),"")))</f>
        <v/>
      </c>
      <c r="J1420" s="214" t="s">
        <v>860</v>
      </c>
      <c r="K1420" s="213">
        <f>IF(AND(ISBLANK('A6'!AT63),$L$1420&lt;&gt;"Z"),"",'A6'!AT63)</f>
        <v>0</v>
      </c>
      <c r="L1420" s="213" t="str">
        <f>IF(ISBLANK('A6'!AU63),"",'A6'!AU63)</f>
        <v/>
      </c>
      <c r="M1420" s="133" t="str">
        <f t="shared" si="30"/>
        <v>OK</v>
      </c>
      <c r="N1420" s="134"/>
    </row>
    <row r="1421" spans="1:14" x14ac:dyDescent="0.25">
      <c r="A1421" s="210" t="s">
        <v>796</v>
      </c>
      <c r="B1421" s="211" t="s">
        <v>4119</v>
      </c>
      <c r="C1421" s="212" t="s">
        <v>171</v>
      </c>
      <c r="D1421" s="215" t="s">
        <v>4120</v>
      </c>
      <c r="E1421" s="212" t="s">
        <v>860</v>
      </c>
      <c r="F1421" s="212" t="s">
        <v>171</v>
      </c>
      <c r="G1421" s="215" t="s">
        <v>3662</v>
      </c>
      <c r="H1421" s="213">
        <f>IF(OR(AND('A6'!AT22="",'A6'!AU22=""),AND('A6'!AT43="",'A6'!AU43=""),AND('A6'!AU22="X",'A6'!AU43="X"),OR('A6'!AU22="M",'A6'!AU43="M")),"",SUM('A6'!AT22,'A6'!AT43))</f>
        <v>0</v>
      </c>
      <c r="I1421" s="213" t="str">
        <f>IF(AND(AND('A6'!AU22="X",'A6'!AU43="X"),SUM('A6'!AT22,'A6'!AT43)=0,ISNUMBER('A6'!AT64)),"",IF(OR('A6'!AU22="M",'A6'!AU43="M"),"M",IF(AND('A6'!AU22='A6'!AU43,OR('A6'!AU22="X",'A6'!AU22="W",'A6'!AU22="Z")),UPPER('A6'!AU22),"")))</f>
        <v/>
      </c>
      <c r="J1421" s="214" t="s">
        <v>860</v>
      </c>
      <c r="K1421" s="213">
        <f>IF(AND(ISBLANK('A6'!AT64),$L$1421&lt;&gt;"Z"),"",'A6'!AT64)</f>
        <v>0</v>
      </c>
      <c r="L1421" s="213" t="str">
        <f>IF(ISBLANK('A6'!AU64),"",'A6'!AU64)</f>
        <v/>
      </c>
      <c r="M1421" s="133" t="str">
        <f t="shared" si="30"/>
        <v>OK</v>
      </c>
      <c r="N1421" s="134"/>
    </row>
    <row r="1422" spans="1:14" x14ac:dyDescent="0.25">
      <c r="A1422" s="210" t="s">
        <v>796</v>
      </c>
      <c r="B1422" s="211" t="s">
        <v>4121</v>
      </c>
      <c r="C1422" s="212" t="s">
        <v>171</v>
      </c>
      <c r="D1422" s="215" t="s">
        <v>4122</v>
      </c>
      <c r="E1422" s="212" t="s">
        <v>860</v>
      </c>
      <c r="F1422" s="212" t="s">
        <v>171</v>
      </c>
      <c r="G1422" s="215" t="s">
        <v>896</v>
      </c>
      <c r="H1422" s="213">
        <f>IF(OR(AND('A6'!AT23="",'A6'!AU23=""),AND('A6'!AT44="",'A6'!AU44=""),AND('A6'!AU23="X",'A6'!AU44="X"),OR('A6'!AU23="M",'A6'!AU44="M")),"",SUM('A6'!AT23,'A6'!AT44))</f>
        <v>0</v>
      </c>
      <c r="I1422" s="213" t="str">
        <f>IF(AND(AND('A6'!AU23="X",'A6'!AU44="X"),SUM('A6'!AT23,'A6'!AT44)=0,ISNUMBER('A6'!AT65)),"",IF(OR('A6'!AU23="M",'A6'!AU44="M"),"M",IF(AND('A6'!AU23='A6'!AU44,OR('A6'!AU23="X",'A6'!AU23="W",'A6'!AU23="Z")),UPPER('A6'!AU23),"")))</f>
        <v/>
      </c>
      <c r="J1422" s="214" t="s">
        <v>860</v>
      </c>
      <c r="K1422" s="213">
        <f>IF(AND(ISBLANK('A6'!AT65),$L$1422&lt;&gt;"Z"),"",'A6'!AT65)</f>
        <v>0</v>
      </c>
      <c r="L1422" s="213" t="str">
        <f>IF(ISBLANK('A6'!AU65),"",'A6'!AU65)</f>
        <v/>
      </c>
      <c r="M1422" s="133" t="str">
        <f t="shared" si="30"/>
        <v>OK</v>
      </c>
      <c r="N1422" s="134"/>
    </row>
    <row r="1423" spans="1:14" x14ac:dyDescent="0.25">
      <c r="A1423" s="210" t="s">
        <v>796</v>
      </c>
      <c r="B1423" s="211" t="s">
        <v>4123</v>
      </c>
      <c r="C1423" s="212" t="s">
        <v>171</v>
      </c>
      <c r="D1423" s="215" t="s">
        <v>4124</v>
      </c>
      <c r="E1423" s="212" t="s">
        <v>860</v>
      </c>
      <c r="F1423" s="212" t="s">
        <v>171</v>
      </c>
      <c r="G1423" s="215" t="s">
        <v>1005</v>
      </c>
      <c r="H1423" s="213">
        <f>IF(OR(AND('A6'!AT24="",'A6'!AU24=""),AND('A6'!AT45="",'A6'!AU45=""),AND('A6'!AU24="X",'A6'!AU45="X"),OR('A6'!AU24="M",'A6'!AU45="M")),"",SUM('A6'!AT24,'A6'!AT45))</f>
        <v>0</v>
      </c>
      <c r="I1423" s="213" t="str">
        <f>IF(AND(AND('A6'!AU24="X",'A6'!AU45="X"),SUM('A6'!AT24,'A6'!AT45)=0,ISNUMBER('A6'!AT66)),"",IF(OR('A6'!AU24="M",'A6'!AU45="M"),"M",IF(AND('A6'!AU24='A6'!AU45,OR('A6'!AU24="X",'A6'!AU24="W",'A6'!AU24="Z")),UPPER('A6'!AU24),"")))</f>
        <v/>
      </c>
      <c r="J1423" s="214" t="s">
        <v>860</v>
      </c>
      <c r="K1423" s="213">
        <f>IF(AND(ISBLANK('A6'!AT66),$L$1423&lt;&gt;"Z"),"",'A6'!AT66)</f>
        <v>0</v>
      </c>
      <c r="L1423" s="213" t="str">
        <f>IF(ISBLANK('A6'!AU66),"",'A6'!AU66)</f>
        <v/>
      </c>
      <c r="M1423" s="133" t="str">
        <f t="shared" si="30"/>
        <v>OK</v>
      </c>
      <c r="N1423" s="134"/>
    </row>
    <row r="1424" spans="1:14" x14ac:dyDescent="0.25">
      <c r="A1424" s="210" t="s">
        <v>796</v>
      </c>
      <c r="B1424" s="211" t="s">
        <v>4125</v>
      </c>
      <c r="C1424" s="212" t="s">
        <v>171</v>
      </c>
      <c r="D1424" s="215" t="s">
        <v>4126</v>
      </c>
      <c r="E1424" s="212" t="s">
        <v>860</v>
      </c>
      <c r="F1424" s="212" t="s">
        <v>171</v>
      </c>
      <c r="G1424" s="215" t="s">
        <v>4127</v>
      </c>
      <c r="H1424" s="213">
        <f>IF(OR(AND('A6'!AT25="",'A6'!AU25=""),AND('A6'!AT46="",'A6'!AU46=""),AND('A6'!AU25="X",'A6'!AU46="X"),OR('A6'!AU25="M",'A6'!AU46="M")),"",SUM('A6'!AT25,'A6'!AT46))</f>
        <v>0</v>
      </c>
      <c r="I1424" s="213" t="str">
        <f>IF(AND(AND('A6'!AU25="X",'A6'!AU46="X"),SUM('A6'!AT25,'A6'!AT46)=0,ISNUMBER('A6'!AT67)),"",IF(OR('A6'!AU25="M",'A6'!AU46="M"),"M",IF(AND('A6'!AU25='A6'!AU46,OR('A6'!AU25="X",'A6'!AU25="W",'A6'!AU25="Z")),UPPER('A6'!AU25),"")))</f>
        <v/>
      </c>
      <c r="J1424" s="214" t="s">
        <v>860</v>
      </c>
      <c r="K1424" s="213">
        <f>IF(AND(ISBLANK('A6'!AT67),$L$1424&lt;&gt;"Z"),"",'A6'!AT67)</f>
        <v>0</v>
      </c>
      <c r="L1424" s="213" t="str">
        <f>IF(ISBLANK('A6'!AU67),"",'A6'!AU67)</f>
        <v/>
      </c>
      <c r="M1424" s="133" t="str">
        <f t="shared" si="30"/>
        <v>OK</v>
      </c>
      <c r="N1424" s="134"/>
    </row>
    <row r="1425" spans="1:14" x14ac:dyDescent="0.25">
      <c r="A1425" s="210" t="s">
        <v>796</v>
      </c>
      <c r="B1425" s="211" t="s">
        <v>4128</v>
      </c>
      <c r="C1425" s="212" t="s">
        <v>171</v>
      </c>
      <c r="D1425" s="215" t="s">
        <v>4129</v>
      </c>
      <c r="E1425" s="212" t="s">
        <v>860</v>
      </c>
      <c r="F1425" s="212" t="s">
        <v>171</v>
      </c>
      <c r="G1425" s="215" t="s">
        <v>3667</v>
      </c>
      <c r="H1425" s="213">
        <f>IF(OR(AND('A6'!AT26="",'A6'!AU26=""),AND('A6'!AT47="",'A6'!AU47=""),AND('A6'!AU26="X",'A6'!AU47="X"),OR('A6'!AU26="M",'A6'!AU47="M")),"",SUM('A6'!AT26,'A6'!AT47))</f>
        <v>0</v>
      </c>
      <c r="I1425" s="213" t="str">
        <f>IF(AND(AND('A6'!AU26="X",'A6'!AU47="X"),SUM('A6'!AT26,'A6'!AT47)=0,ISNUMBER('A6'!AT68)),"",IF(OR('A6'!AU26="M",'A6'!AU47="M"),"M",IF(AND('A6'!AU26='A6'!AU47,OR('A6'!AU26="X",'A6'!AU26="W",'A6'!AU26="Z")),UPPER('A6'!AU26),"")))</f>
        <v/>
      </c>
      <c r="J1425" s="214" t="s">
        <v>860</v>
      </c>
      <c r="K1425" s="213">
        <f>IF(AND(ISBLANK('A6'!AT68),$L$1425&lt;&gt;"Z"),"",'A6'!AT68)</f>
        <v>0</v>
      </c>
      <c r="L1425" s="213" t="str">
        <f>IF(ISBLANK('A6'!AU68),"",'A6'!AU68)</f>
        <v/>
      </c>
      <c r="M1425" s="133" t="str">
        <f t="shared" si="30"/>
        <v>OK</v>
      </c>
      <c r="N1425" s="134"/>
    </row>
    <row r="1426" spans="1:14" x14ac:dyDescent="0.25">
      <c r="A1426" s="210" t="s">
        <v>796</v>
      </c>
      <c r="B1426" s="211" t="s">
        <v>4130</v>
      </c>
      <c r="C1426" s="212" t="s">
        <v>171</v>
      </c>
      <c r="D1426" s="215" t="s">
        <v>4131</v>
      </c>
      <c r="E1426" s="212" t="s">
        <v>860</v>
      </c>
      <c r="F1426" s="212" t="s">
        <v>171</v>
      </c>
      <c r="G1426" s="215" t="s">
        <v>3670</v>
      </c>
      <c r="H1426" s="213">
        <f>IF(OR(AND('A6'!AT27="",'A6'!AU27=""),AND('A6'!AT48="",'A6'!AU48=""),AND('A6'!AU27="X",'A6'!AU48="X"),OR('A6'!AU27="M",'A6'!AU48="M")),"",SUM('A6'!AT27,'A6'!AT48))</f>
        <v>0</v>
      </c>
      <c r="I1426" s="213" t="str">
        <f>IF(AND(AND('A6'!AU27="X",'A6'!AU48="X"),SUM('A6'!AT27,'A6'!AT48)=0,ISNUMBER('A6'!AT69)),"",IF(OR('A6'!AU27="M",'A6'!AU48="M"),"M",IF(AND('A6'!AU27='A6'!AU48,OR('A6'!AU27="X",'A6'!AU27="W",'A6'!AU27="Z")),UPPER('A6'!AU27),"")))</f>
        <v/>
      </c>
      <c r="J1426" s="214" t="s">
        <v>860</v>
      </c>
      <c r="K1426" s="213">
        <f>IF(AND(ISBLANK('A6'!AT69),$L$1426&lt;&gt;"Z"),"",'A6'!AT69)</f>
        <v>0</v>
      </c>
      <c r="L1426" s="213" t="str">
        <f>IF(ISBLANK('A6'!AU69),"",'A6'!AU69)</f>
        <v/>
      </c>
      <c r="M1426" s="133" t="str">
        <f t="shared" si="30"/>
        <v>OK</v>
      </c>
      <c r="N1426" s="134"/>
    </row>
    <row r="1427" spans="1:14" x14ac:dyDescent="0.25">
      <c r="A1427" s="210" t="s">
        <v>796</v>
      </c>
      <c r="B1427" s="211" t="s">
        <v>4132</v>
      </c>
      <c r="C1427" s="212" t="s">
        <v>171</v>
      </c>
      <c r="D1427" s="215" t="s">
        <v>4133</v>
      </c>
      <c r="E1427" s="212" t="s">
        <v>860</v>
      </c>
      <c r="F1427" s="212" t="s">
        <v>171</v>
      </c>
      <c r="G1427" s="215" t="s">
        <v>836</v>
      </c>
      <c r="H1427" s="213">
        <f>IF(OR(AND('A6'!AT28="",'A6'!AU28=""),AND('A6'!AT49="",'A6'!AU49=""),AND('A6'!AU28="X",'A6'!AU49="X"),OR('A6'!AU28="M",'A6'!AU49="M")),"",SUM('A6'!AT28,'A6'!AT49))</f>
        <v>0</v>
      </c>
      <c r="I1427" s="213" t="str">
        <f>IF(AND(AND('A6'!AU28="X",'A6'!AU49="X"),SUM('A6'!AT28,'A6'!AT49)=0,ISNUMBER('A6'!AT70)),"",IF(OR('A6'!AU28="M",'A6'!AU49="M"),"M",IF(AND('A6'!AU28='A6'!AU49,OR('A6'!AU28="X",'A6'!AU28="W",'A6'!AU28="Z")),UPPER('A6'!AU28),"")))</f>
        <v/>
      </c>
      <c r="J1427" s="214" t="s">
        <v>860</v>
      </c>
      <c r="K1427" s="213">
        <f>IF(AND(ISBLANK('A6'!AT70),$L$1427&lt;&gt;"Z"),"",'A6'!AT70)</f>
        <v>0</v>
      </c>
      <c r="L1427" s="213" t="str">
        <f>IF(ISBLANK('A6'!AU70),"",'A6'!AU70)</f>
        <v/>
      </c>
      <c r="M1427" s="133" t="str">
        <f t="shared" si="30"/>
        <v>OK</v>
      </c>
      <c r="N1427" s="134"/>
    </row>
    <row r="1428" spans="1:14" x14ac:dyDescent="0.25">
      <c r="A1428" s="210" t="s">
        <v>796</v>
      </c>
      <c r="B1428" s="211" t="s">
        <v>4134</v>
      </c>
      <c r="C1428" s="212" t="s">
        <v>171</v>
      </c>
      <c r="D1428" s="215" t="s">
        <v>4135</v>
      </c>
      <c r="E1428" s="212" t="s">
        <v>860</v>
      </c>
      <c r="F1428" s="212" t="s">
        <v>171</v>
      </c>
      <c r="G1428" s="215" t="s">
        <v>3675</v>
      </c>
      <c r="H1428" s="213">
        <f>IF(OR(AND('A6'!AT29="",'A6'!AU29=""),AND('A6'!AT50="",'A6'!AU50=""),AND('A6'!AU29="X",'A6'!AU50="X"),OR('A6'!AU29="M",'A6'!AU50="M")),"",SUM('A6'!AT29,'A6'!AT50))</f>
        <v>0</v>
      </c>
      <c r="I1428" s="213" t="str">
        <f>IF(AND(AND('A6'!AU29="X",'A6'!AU50="X"),SUM('A6'!AT29,'A6'!AT50)=0,ISNUMBER('A6'!AT71)),"",IF(OR('A6'!AU29="M",'A6'!AU50="M"),"M",IF(AND('A6'!AU29='A6'!AU50,OR('A6'!AU29="X",'A6'!AU29="W",'A6'!AU29="Z")),UPPER('A6'!AU29),"")))</f>
        <v/>
      </c>
      <c r="J1428" s="214" t="s">
        <v>860</v>
      </c>
      <c r="K1428" s="213">
        <f>IF(AND(ISBLANK('A6'!AT71),$L$1428&lt;&gt;"Z"),"",'A6'!AT71)</f>
        <v>0</v>
      </c>
      <c r="L1428" s="213" t="str">
        <f>IF(ISBLANK('A6'!AU71),"",'A6'!AU71)</f>
        <v/>
      </c>
      <c r="M1428" s="133" t="str">
        <f t="shared" si="30"/>
        <v>OK</v>
      </c>
      <c r="N1428" s="134"/>
    </row>
    <row r="1429" spans="1:14" x14ac:dyDescent="0.25">
      <c r="A1429" s="210" t="s">
        <v>796</v>
      </c>
      <c r="B1429" s="211" t="s">
        <v>4136</v>
      </c>
      <c r="C1429" s="212" t="s">
        <v>171</v>
      </c>
      <c r="D1429" s="215" t="s">
        <v>4137</v>
      </c>
      <c r="E1429" s="212" t="s">
        <v>860</v>
      </c>
      <c r="F1429" s="212" t="s">
        <v>171</v>
      </c>
      <c r="G1429" s="215" t="s">
        <v>2585</v>
      </c>
      <c r="H1429" s="213">
        <f>IF(OR(AND('A6'!AT30="",'A6'!AU30=""),AND('A6'!AT51="",'A6'!AU51=""),AND('A6'!AU30="X",'A6'!AU51="X"),OR('A6'!AU30="M",'A6'!AU51="M")),"",SUM('A6'!AT30,'A6'!AT51))</f>
        <v>0</v>
      </c>
      <c r="I1429" s="213" t="str">
        <f>IF(AND(AND('A6'!AU30="X",'A6'!AU51="X"),SUM('A6'!AT30,'A6'!AT51)=0,ISNUMBER('A6'!AT72)),"",IF(OR('A6'!AU30="M",'A6'!AU51="M"),"M",IF(AND('A6'!AU30='A6'!AU51,OR('A6'!AU30="X",'A6'!AU30="W",'A6'!AU30="Z")),UPPER('A6'!AU30),"")))</f>
        <v/>
      </c>
      <c r="J1429" s="214" t="s">
        <v>860</v>
      </c>
      <c r="K1429" s="213">
        <f>IF(AND(ISBLANK('A6'!AT72),$L$1429&lt;&gt;"Z"),"",'A6'!AT72)</f>
        <v>0</v>
      </c>
      <c r="L1429" s="213" t="str">
        <f>IF(ISBLANK('A6'!AU72),"",'A6'!AU72)</f>
        <v/>
      </c>
      <c r="M1429" s="133" t="str">
        <f t="shared" si="30"/>
        <v>OK</v>
      </c>
      <c r="N1429" s="134"/>
    </row>
    <row r="1430" spans="1:14" x14ac:dyDescent="0.25">
      <c r="A1430" s="210" t="s">
        <v>796</v>
      </c>
      <c r="B1430" s="211" t="s">
        <v>4138</v>
      </c>
      <c r="C1430" s="212" t="s">
        <v>171</v>
      </c>
      <c r="D1430" s="215" t="s">
        <v>4139</v>
      </c>
      <c r="E1430" s="212" t="s">
        <v>860</v>
      </c>
      <c r="F1430" s="212" t="s">
        <v>171</v>
      </c>
      <c r="G1430" s="215" t="s">
        <v>2588</v>
      </c>
      <c r="H1430" s="213">
        <f>IF(OR(AND('A6'!AT31="",'A6'!AU31=""),AND('A6'!AT52="",'A6'!AU52=""),AND('A6'!AU31="X",'A6'!AU52="X"),OR('A6'!AU31="M",'A6'!AU52="M")),"",SUM('A6'!AT31,'A6'!AT52))</f>
        <v>0</v>
      </c>
      <c r="I1430" s="213" t="str">
        <f>IF(AND(AND('A6'!AU31="X",'A6'!AU52="X"),SUM('A6'!AT31,'A6'!AT52)=0,ISNUMBER('A6'!AT73)),"",IF(OR('A6'!AU31="M",'A6'!AU52="M"),"M",IF(AND('A6'!AU31='A6'!AU52,OR('A6'!AU31="X",'A6'!AU31="W",'A6'!AU31="Z")),UPPER('A6'!AU31),"")))</f>
        <v/>
      </c>
      <c r="J1430" s="214" t="s">
        <v>860</v>
      </c>
      <c r="K1430" s="213">
        <f>IF(AND(ISBLANK('A6'!AT73),$L$1430&lt;&gt;"Z"),"",'A6'!AT73)</f>
        <v>0</v>
      </c>
      <c r="L1430" s="213" t="str">
        <f>IF(ISBLANK('A6'!AU73),"",'A6'!AU73)</f>
        <v/>
      </c>
      <c r="M1430" s="133" t="str">
        <f t="shared" si="30"/>
        <v>OK</v>
      </c>
      <c r="N1430" s="134"/>
    </row>
    <row r="1431" spans="1:14" x14ac:dyDescent="0.25">
      <c r="A1431" s="210" t="s">
        <v>796</v>
      </c>
      <c r="B1431" s="211" t="s">
        <v>4140</v>
      </c>
      <c r="C1431" s="212" t="s">
        <v>171</v>
      </c>
      <c r="D1431" s="215" t="s">
        <v>4141</v>
      </c>
      <c r="E1431" s="212" t="s">
        <v>860</v>
      </c>
      <c r="F1431" s="212" t="s">
        <v>171</v>
      </c>
      <c r="G1431" s="215" t="s">
        <v>912</v>
      </c>
      <c r="H1431" s="213">
        <f>IF(OR(AND('A6'!AT32="",'A6'!AU32=""),AND('A6'!AT53="",'A6'!AU53=""),AND('A6'!AU32="X",'A6'!AU53="X"),OR('A6'!AU32="M",'A6'!AU53="M")),"",SUM('A6'!AT32,'A6'!AT53))</f>
        <v>0</v>
      </c>
      <c r="I1431" s="213" t="str">
        <f>IF(AND(AND('A6'!AU32="X",'A6'!AU53="X"),SUM('A6'!AT32,'A6'!AT53)=0,ISNUMBER('A6'!AT74)),"",IF(OR('A6'!AU32="M",'A6'!AU53="M"),"M",IF(AND('A6'!AU32='A6'!AU53,OR('A6'!AU32="X",'A6'!AU32="W",'A6'!AU32="Z")),UPPER('A6'!AU32),"")))</f>
        <v/>
      </c>
      <c r="J1431" s="214" t="s">
        <v>860</v>
      </c>
      <c r="K1431" s="213">
        <f>IF(AND(ISBLANK('A6'!AT74),$L$1431&lt;&gt;"Z"),"",'A6'!AT74)</f>
        <v>0</v>
      </c>
      <c r="L1431" s="213" t="str">
        <f>IF(ISBLANK('A6'!AU74),"",'A6'!AU74)</f>
        <v/>
      </c>
      <c r="M1431" s="133" t="str">
        <f t="shared" si="30"/>
        <v>OK</v>
      </c>
      <c r="N1431" s="134"/>
    </row>
    <row r="1432" spans="1:14" x14ac:dyDescent="0.25">
      <c r="A1432" s="210" t="s">
        <v>796</v>
      </c>
      <c r="B1432" s="211" t="s">
        <v>4142</v>
      </c>
      <c r="C1432" s="212" t="s">
        <v>171</v>
      </c>
      <c r="D1432" s="215" t="s">
        <v>4143</v>
      </c>
      <c r="E1432" s="212" t="s">
        <v>860</v>
      </c>
      <c r="F1432" s="212" t="s">
        <v>171</v>
      </c>
      <c r="G1432" s="215" t="s">
        <v>1074</v>
      </c>
      <c r="H1432" s="213">
        <f>IF(OR(AND('A6'!AT33="",'A6'!AU33=""),AND('A6'!AT54="",'A6'!AU54=""),AND('A6'!AU33="X",'A6'!AU54="X"),OR('A6'!AU33="M",'A6'!AU54="M")),"",SUM('A6'!AT33,'A6'!AT54))</f>
        <v>0</v>
      </c>
      <c r="I1432" s="213" t="str">
        <f>IF(AND(AND('A6'!AU33="X",'A6'!AU54="X"),SUM('A6'!AT33,'A6'!AT54)=0,ISNUMBER('A6'!AT75)),"",IF(OR('A6'!AU33="M",'A6'!AU54="M"),"M",IF(AND('A6'!AU33='A6'!AU54,OR('A6'!AU33="X",'A6'!AU33="W",'A6'!AU33="Z")),UPPER('A6'!AU33),"")))</f>
        <v/>
      </c>
      <c r="J1432" s="214" t="s">
        <v>860</v>
      </c>
      <c r="K1432" s="213">
        <f>IF(AND(ISBLANK('A6'!AT75),$L$1432&lt;&gt;"Z"),"",'A6'!AT75)</f>
        <v>0</v>
      </c>
      <c r="L1432" s="213" t="str">
        <f>IF(ISBLANK('A6'!AU75),"",'A6'!AU75)</f>
        <v/>
      </c>
      <c r="M1432" s="133" t="str">
        <f t="shared" si="30"/>
        <v>OK</v>
      </c>
      <c r="N1432" s="134"/>
    </row>
    <row r="1433" spans="1:14" x14ac:dyDescent="0.25">
      <c r="A1433" s="210" t="s">
        <v>796</v>
      </c>
      <c r="B1433" s="211" t="s">
        <v>4144</v>
      </c>
      <c r="C1433" s="212" t="s">
        <v>188</v>
      </c>
      <c r="D1433" s="215" t="s">
        <v>2977</v>
      </c>
      <c r="E1433" s="212" t="s">
        <v>860</v>
      </c>
      <c r="F1433" s="212" t="s">
        <v>188</v>
      </c>
      <c r="G1433" s="215" t="s">
        <v>918</v>
      </c>
      <c r="H1433" s="213">
        <f>IF(OR(SUMPRODUCT(--('A7'!V14:'A7'!V31=""),--('A7'!W14:'A7'!W31=""))&gt;0,COUNTIF('A7'!W14:'A7'!W31,"M")&gt;0,COUNTIF('A7'!W14:'A7'!W31,"X")=18),"",SUM('A7'!V14:'A7'!V31))</f>
        <v>0</v>
      </c>
      <c r="I1433" s="213" t="str">
        <f>IF(AND(COUNTIF('A7'!W14:'A7'!W31,"X")=18,SUM('A7'!V14:'A7'!V31)=0,ISNUMBER('A7'!V32)),"",IF(COUNTIF('A7'!W14:'A7'!W31,"M")&gt;0,"M",IF(AND(COUNTIF('A7'!W14:'A7'!W31,'A7'!W14)=18,OR('A7'!W14="X",'A7'!W14="W",'A7'!W14="Z")),UPPER('A7'!W14),"")))</f>
        <v/>
      </c>
      <c r="J1433" s="214" t="s">
        <v>860</v>
      </c>
      <c r="K1433" s="213">
        <f>IF(AND(ISBLANK('A7'!V32),$L$1433&lt;&gt;"Z"),"",'A7'!V32)</f>
        <v>0</v>
      </c>
      <c r="L1433" s="213" t="str">
        <f>IF(ISBLANK('A7'!W32),"",'A7'!W32)</f>
        <v/>
      </c>
      <c r="M1433" s="133" t="str">
        <f t="shared" si="30"/>
        <v>OK</v>
      </c>
      <c r="N1433" s="134"/>
    </row>
    <row r="1434" spans="1:14" x14ac:dyDescent="0.25">
      <c r="A1434" s="210" t="s">
        <v>796</v>
      </c>
      <c r="B1434" s="211" t="s">
        <v>4145</v>
      </c>
      <c r="C1434" s="212" t="s">
        <v>188</v>
      </c>
      <c r="D1434" s="215" t="s">
        <v>3722</v>
      </c>
      <c r="E1434" s="212" t="s">
        <v>860</v>
      </c>
      <c r="F1434" s="212" t="s">
        <v>188</v>
      </c>
      <c r="G1434" s="215" t="s">
        <v>919</v>
      </c>
      <c r="H1434" s="213">
        <f>IF(OR(SUMPRODUCT(--('A7'!V35:'A7'!V52=""),--('A7'!W35:'A7'!W52=""))&gt;0,COUNTIF('A7'!W35:'A7'!W52,"M")&gt;0,COUNTIF('A7'!W35:'A7'!W52,"X")=18),"",SUM('A7'!V35:'A7'!V52))</f>
        <v>0</v>
      </c>
      <c r="I1434" s="213" t="str">
        <f>IF(AND(COUNTIF('A7'!W35:'A7'!W52,"X")=18,SUM('A7'!V35:'A7'!V52)=0,ISNUMBER('A7'!V53)),"",IF(COUNTIF('A7'!W35:'A7'!W52,"M")&gt;0,"M",IF(AND(COUNTIF('A7'!W35:'A7'!W52,'A7'!W35)=18,OR('A7'!W35="X",'A7'!W35="W",'A7'!W35="Z")),UPPER('A7'!W35),"")))</f>
        <v/>
      </c>
      <c r="J1434" s="214" t="s">
        <v>860</v>
      </c>
      <c r="K1434" s="213">
        <f>IF(AND(ISBLANK('A7'!V53),$L$1434&lt;&gt;"Z"),"",'A7'!V53)</f>
        <v>0</v>
      </c>
      <c r="L1434" s="213" t="str">
        <f>IF(ISBLANK('A7'!W53),"",'A7'!W53)</f>
        <v/>
      </c>
      <c r="M1434" s="133" t="str">
        <f t="shared" si="30"/>
        <v>OK</v>
      </c>
      <c r="N1434" s="134"/>
    </row>
    <row r="1435" spans="1:14" x14ac:dyDescent="0.25">
      <c r="A1435" s="210" t="s">
        <v>796</v>
      </c>
      <c r="B1435" s="211" t="s">
        <v>4146</v>
      </c>
      <c r="C1435" s="212" t="s">
        <v>188</v>
      </c>
      <c r="D1435" s="215" t="s">
        <v>3724</v>
      </c>
      <c r="E1435" s="212" t="s">
        <v>860</v>
      </c>
      <c r="F1435" s="212" t="s">
        <v>188</v>
      </c>
      <c r="G1435" s="215" t="s">
        <v>2988</v>
      </c>
      <c r="H1435" s="213">
        <f>IF(OR(AND('A7'!V14="",'A7'!W14=""),AND('A7'!V35="",'A7'!W35=""),AND('A7'!W14="X",'A7'!W35="X"),OR('A7'!W14="M",'A7'!W35="M")),"",SUM('A7'!V14,'A7'!V35))</f>
        <v>0</v>
      </c>
      <c r="I1435" s="213" t="str">
        <f>IF(AND(AND('A7'!W14="X",'A7'!W35="X"),SUM('A7'!V14,'A7'!V35)=0,ISNUMBER('A7'!V56)),"",IF(OR('A7'!W14="M",'A7'!W35="M"),"M",IF(AND('A7'!W14='A7'!W35,OR('A7'!W14="X",'A7'!W14="W",'A7'!W14="Z")),UPPER('A7'!W14),"")))</f>
        <v/>
      </c>
      <c r="J1435" s="214" t="s">
        <v>860</v>
      </c>
      <c r="K1435" s="213">
        <f>IF(AND(ISBLANK('A7'!V56),$L$1435&lt;&gt;"Z"),"",'A7'!V56)</f>
        <v>0</v>
      </c>
      <c r="L1435" s="213" t="str">
        <f>IF(ISBLANK('A7'!W56),"",'A7'!W56)</f>
        <v/>
      </c>
      <c r="M1435" s="133" t="str">
        <f t="shared" si="30"/>
        <v>OK</v>
      </c>
      <c r="N1435" s="134"/>
    </row>
    <row r="1436" spans="1:14" x14ac:dyDescent="0.25">
      <c r="A1436" s="210" t="s">
        <v>796</v>
      </c>
      <c r="B1436" s="211" t="s">
        <v>4147</v>
      </c>
      <c r="C1436" s="212" t="s">
        <v>188</v>
      </c>
      <c r="D1436" s="215" t="s">
        <v>3726</v>
      </c>
      <c r="E1436" s="212" t="s">
        <v>860</v>
      </c>
      <c r="F1436" s="212" t="s">
        <v>188</v>
      </c>
      <c r="G1436" s="215" t="s">
        <v>2991</v>
      </c>
      <c r="H1436" s="213">
        <f>IF(OR(AND('A7'!V15="",'A7'!W15=""),AND('A7'!V36="",'A7'!W36=""),AND('A7'!W15="X",'A7'!W36="X"),OR('A7'!W15="M",'A7'!W36="M")),"",SUM('A7'!V15,'A7'!V36))</f>
        <v>0</v>
      </c>
      <c r="I1436" s="213" t="str">
        <f>IF(AND(AND('A7'!W15="X",'A7'!W36="X"),SUM('A7'!V15,'A7'!V36)=0,ISNUMBER('A7'!V57)),"",IF(OR('A7'!W15="M",'A7'!W36="M"),"M",IF(AND('A7'!W15='A7'!W36,OR('A7'!W15="X",'A7'!W15="W",'A7'!W15="Z")),UPPER('A7'!W15),"")))</f>
        <v/>
      </c>
      <c r="J1436" s="214" t="s">
        <v>860</v>
      </c>
      <c r="K1436" s="213">
        <f>IF(AND(ISBLANK('A7'!V57),$L$1436&lt;&gt;"Z"),"",'A7'!V57)</f>
        <v>0</v>
      </c>
      <c r="L1436" s="213" t="str">
        <f>IF(ISBLANK('A7'!W57),"",'A7'!W57)</f>
        <v/>
      </c>
      <c r="M1436" s="133" t="str">
        <f t="shared" si="30"/>
        <v>OK</v>
      </c>
      <c r="N1436" s="134"/>
    </row>
    <row r="1437" spans="1:14" x14ac:dyDescent="0.25">
      <c r="A1437" s="210" t="s">
        <v>796</v>
      </c>
      <c r="B1437" s="211" t="s">
        <v>4148</v>
      </c>
      <c r="C1437" s="212" t="s">
        <v>188</v>
      </c>
      <c r="D1437" s="215" t="s">
        <v>3728</v>
      </c>
      <c r="E1437" s="212" t="s">
        <v>860</v>
      </c>
      <c r="F1437" s="212" t="s">
        <v>188</v>
      </c>
      <c r="G1437" s="215" t="s">
        <v>2994</v>
      </c>
      <c r="H1437" s="213">
        <f>IF(OR(AND('A7'!V16="",'A7'!W16=""),AND('A7'!V37="",'A7'!W37=""),AND('A7'!W16="X",'A7'!W37="X"),OR('A7'!W16="M",'A7'!W37="M")),"",SUM('A7'!V16,'A7'!V37))</f>
        <v>0</v>
      </c>
      <c r="I1437" s="213" t="str">
        <f>IF(AND(AND('A7'!W16="X",'A7'!W37="X"),SUM('A7'!V16,'A7'!V37)=0,ISNUMBER('A7'!V58)),"",IF(OR('A7'!W16="M",'A7'!W37="M"),"M",IF(AND('A7'!W16='A7'!W37,OR('A7'!W16="X",'A7'!W16="W",'A7'!W16="Z")),UPPER('A7'!W16),"")))</f>
        <v/>
      </c>
      <c r="J1437" s="214" t="s">
        <v>860</v>
      </c>
      <c r="K1437" s="213">
        <f>IF(AND(ISBLANK('A7'!V58),$L$1437&lt;&gt;"Z"),"",'A7'!V58)</f>
        <v>0</v>
      </c>
      <c r="L1437" s="213" t="str">
        <f>IF(ISBLANK('A7'!W58),"",'A7'!W58)</f>
        <v/>
      </c>
      <c r="M1437" s="133" t="str">
        <f t="shared" si="30"/>
        <v>OK</v>
      </c>
      <c r="N1437" s="134"/>
    </row>
    <row r="1438" spans="1:14" x14ac:dyDescent="0.25">
      <c r="A1438" s="210" t="s">
        <v>796</v>
      </c>
      <c r="B1438" s="211" t="s">
        <v>4149</v>
      </c>
      <c r="C1438" s="212" t="s">
        <v>188</v>
      </c>
      <c r="D1438" s="215" t="s">
        <v>3730</v>
      </c>
      <c r="E1438" s="212" t="s">
        <v>860</v>
      </c>
      <c r="F1438" s="212" t="s">
        <v>188</v>
      </c>
      <c r="G1438" s="215" t="s">
        <v>2997</v>
      </c>
      <c r="H1438" s="213">
        <f>IF(OR(AND('A7'!V17="",'A7'!W17=""),AND('A7'!V38="",'A7'!W38=""),AND('A7'!W17="X",'A7'!W38="X"),OR('A7'!W17="M",'A7'!W38="M")),"",SUM('A7'!V17,'A7'!V38))</f>
        <v>0</v>
      </c>
      <c r="I1438" s="213" t="str">
        <f>IF(AND(AND('A7'!W17="X",'A7'!W38="X"),SUM('A7'!V17,'A7'!V38)=0,ISNUMBER('A7'!V59)),"",IF(OR('A7'!W17="M",'A7'!W38="M"),"M",IF(AND('A7'!W17='A7'!W38,OR('A7'!W17="X",'A7'!W17="W",'A7'!W17="Z")),UPPER('A7'!W17),"")))</f>
        <v/>
      </c>
      <c r="J1438" s="214" t="s">
        <v>860</v>
      </c>
      <c r="K1438" s="213">
        <f>IF(AND(ISBLANK('A7'!V59),$L$1438&lt;&gt;"Z"),"",'A7'!V59)</f>
        <v>0</v>
      </c>
      <c r="L1438" s="213" t="str">
        <f>IF(ISBLANK('A7'!W59),"",'A7'!W59)</f>
        <v/>
      </c>
      <c r="M1438" s="133" t="str">
        <f t="shared" si="30"/>
        <v>OK</v>
      </c>
      <c r="N1438" s="134"/>
    </row>
    <row r="1439" spans="1:14" x14ac:dyDescent="0.25">
      <c r="A1439" s="210" t="s">
        <v>796</v>
      </c>
      <c r="B1439" s="211" t="s">
        <v>4150</v>
      </c>
      <c r="C1439" s="212" t="s">
        <v>188</v>
      </c>
      <c r="D1439" s="215" t="s">
        <v>3732</v>
      </c>
      <c r="E1439" s="212" t="s">
        <v>860</v>
      </c>
      <c r="F1439" s="212" t="s">
        <v>188</v>
      </c>
      <c r="G1439" s="215" t="s">
        <v>3000</v>
      </c>
      <c r="H1439" s="213">
        <f>IF(OR(AND('A7'!V18="",'A7'!W18=""),AND('A7'!V39="",'A7'!W39=""),AND('A7'!W18="X",'A7'!W39="X"),OR('A7'!W18="M",'A7'!W39="M")),"",SUM('A7'!V18,'A7'!V39))</f>
        <v>0</v>
      </c>
      <c r="I1439" s="213" t="str">
        <f>IF(AND(AND('A7'!W18="X",'A7'!W39="X"),SUM('A7'!V18,'A7'!V39)=0,ISNUMBER('A7'!V60)),"",IF(OR('A7'!W18="M",'A7'!W39="M"),"M",IF(AND('A7'!W18='A7'!W39,OR('A7'!W18="X",'A7'!W18="W",'A7'!W18="Z")),UPPER('A7'!W18),"")))</f>
        <v/>
      </c>
      <c r="J1439" s="214" t="s">
        <v>860</v>
      </c>
      <c r="K1439" s="213">
        <f>IF(AND(ISBLANK('A7'!V60),$L$1439&lt;&gt;"Z"),"",'A7'!V60)</f>
        <v>0</v>
      </c>
      <c r="L1439" s="213" t="str">
        <f>IF(ISBLANK('A7'!W60),"",'A7'!W60)</f>
        <v/>
      </c>
      <c r="M1439" s="133" t="str">
        <f t="shared" si="30"/>
        <v>OK</v>
      </c>
      <c r="N1439" s="134"/>
    </row>
    <row r="1440" spans="1:14" x14ac:dyDescent="0.25">
      <c r="A1440" s="210" t="s">
        <v>796</v>
      </c>
      <c r="B1440" s="211" t="s">
        <v>4151</v>
      </c>
      <c r="C1440" s="212" t="s">
        <v>188</v>
      </c>
      <c r="D1440" s="215" t="s">
        <v>3734</v>
      </c>
      <c r="E1440" s="212" t="s">
        <v>860</v>
      </c>
      <c r="F1440" s="212" t="s">
        <v>188</v>
      </c>
      <c r="G1440" s="215" t="s">
        <v>3003</v>
      </c>
      <c r="H1440" s="213">
        <f>IF(OR(AND('A7'!V19="",'A7'!W19=""),AND('A7'!V40="",'A7'!W40=""),AND('A7'!W19="X",'A7'!W40="X"),OR('A7'!W19="M",'A7'!W40="M")),"",SUM('A7'!V19,'A7'!V40))</f>
        <v>0</v>
      </c>
      <c r="I1440" s="213" t="str">
        <f>IF(AND(AND('A7'!W19="X",'A7'!W40="X"),SUM('A7'!V19,'A7'!V40)=0,ISNUMBER('A7'!V61)),"",IF(OR('A7'!W19="M",'A7'!W40="M"),"M",IF(AND('A7'!W19='A7'!W40,OR('A7'!W19="X",'A7'!W19="W",'A7'!W19="Z")),UPPER('A7'!W19),"")))</f>
        <v/>
      </c>
      <c r="J1440" s="214" t="s">
        <v>860</v>
      </c>
      <c r="K1440" s="213">
        <f>IF(AND(ISBLANK('A7'!V61),$L$1440&lt;&gt;"Z"),"",'A7'!V61)</f>
        <v>0</v>
      </c>
      <c r="L1440" s="213" t="str">
        <f>IF(ISBLANK('A7'!W61),"",'A7'!W61)</f>
        <v/>
      </c>
      <c r="M1440" s="133" t="str">
        <f t="shared" si="30"/>
        <v>OK</v>
      </c>
      <c r="N1440" s="134"/>
    </row>
    <row r="1441" spans="1:14" x14ac:dyDescent="0.25">
      <c r="A1441" s="210" t="s">
        <v>796</v>
      </c>
      <c r="B1441" s="211" t="s">
        <v>4152</v>
      </c>
      <c r="C1441" s="212" t="s">
        <v>188</v>
      </c>
      <c r="D1441" s="215" t="s">
        <v>3736</v>
      </c>
      <c r="E1441" s="212" t="s">
        <v>860</v>
      </c>
      <c r="F1441" s="212" t="s">
        <v>188</v>
      </c>
      <c r="G1441" s="215" t="s">
        <v>3006</v>
      </c>
      <c r="H1441" s="213">
        <f>IF(OR(AND('A7'!V20="",'A7'!W20=""),AND('A7'!V41="",'A7'!W41=""),AND('A7'!W20="X",'A7'!W41="X"),OR('A7'!W20="M",'A7'!W41="M")),"",SUM('A7'!V20,'A7'!V41))</f>
        <v>0</v>
      </c>
      <c r="I1441" s="213" t="str">
        <f>IF(AND(AND('A7'!W20="X",'A7'!W41="X"),SUM('A7'!V20,'A7'!V41)=0,ISNUMBER('A7'!V62)),"",IF(OR('A7'!W20="M",'A7'!W41="M"),"M",IF(AND('A7'!W20='A7'!W41,OR('A7'!W20="X",'A7'!W20="W",'A7'!W20="Z")),UPPER('A7'!W20),"")))</f>
        <v/>
      </c>
      <c r="J1441" s="214" t="s">
        <v>860</v>
      </c>
      <c r="K1441" s="213">
        <f>IF(AND(ISBLANK('A7'!V62),$L$1441&lt;&gt;"Z"),"",'A7'!V62)</f>
        <v>0</v>
      </c>
      <c r="L1441" s="213" t="str">
        <f>IF(ISBLANK('A7'!W62),"",'A7'!W62)</f>
        <v/>
      </c>
      <c r="M1441" s="133" t="str">
        <f t="shared" si="30"/>
        <v>OK</v>
      </c>
      <c r="N1441" s="134"/>
    </row>
    <row r="1442" spans="1:14" x14ac:dyDescent="0.25">
      <c r="A1442" s="210" t="s">
        <v>796</v>
      </c>
      <c r="B1442" s="211" t="s">
        <v>4153</v>
      </c>
      <c r="C1442" s="212" t="s">
        <v>188</v>
      </c>
      <c r="D1442" s="215" t="s">
        <v>3738</v>
      </c>
      <c r="E1442" s="212" t="s">
        <v>860</v>
      </c>
      <c r="F1442" s="212" t="s">
        <v>188</v>
      </c>
      <c r="G1442" s="215" t="s">
        <v>3009</v>
      </c>
      <c r="H1442" s="213">
        <f>IF(OR(AND('A7'!V21="",'A7'!W21=""),AND('A7'!V42="",'A7'!W42=""),AND('A7'!W21="X",'A7'!W42="X"),OR('A7'!W21="M",'A7'!W42="M")),"",SUM('A7'!V21,'A7'!V42))</f>
        <v>0</v>
      </c>
      <c r="I1442" s="213" t="str">
        <f>IF(AND(AND('A7'!W21="X",'A7'!W42="X"),SUM('A7'!V21,'A7'!V42)=0,ISNUMBER('A7'!V63)),"",IF(OR('A7'!W21="M",'A7'!W42="M"),"M",IF(AND('A7'!W21='A7'!W42,OR('A7'!W21="X",'A7'!W21="W",'A7'!W21="Z")),UPPER('A7'!W21),"")))</f>
        <v/>
      </c>
      <c r="J1442" s="214" t="s">
        <v>860</v>
      </c>
      <c r="K1442" s="213">
        <f>IF(AND(ISBLANK('A7'!V63),$L$1442&lt;&gt;"Z"),"",'A7'!V63)</f>
        <v>0</v>
      </c>
      <c r="L1442" s="213" t="str">
        <f>IF(ISBLANK('A7'!W63),"",'A7'!W63)</f>
        <v/>
      </c>
      <c r="M1442" s="133" t="str">
        <f t="shared" si="30"/>
        <v>OK</v>
      </c>
      <c r="N1442" s="134"/>
    </row>
    <row r="1443" spans="1:14" x14ac:dyDescent="0.25">
      <c r="A1443" s="210" t="s">
        <v>796</v>
      </c>
      <c r="B1443" s="211" t="s">
        <v>4154</v>
      </c>
      <c r="C1443" s="212" t="s">
        <v>188</v>
      </c>
      <c r="D1443" s="215" t="s">
        <v>3740</v>
      </c>
      <c r="E1443" s="212" t="s">
        <v>860</v>
      </c>
      <c r="F1443" s="212" t="s">
        <v>188</v>
      </c>
      <c r="G1443" s="215" t="s">
        <v>3012</v>
      </c>
      <c r="H1443" s="213">
        <f>IF(OR(AND('A7'!V22="",'A7'!W22=""),AND('A7'!V43="",'A7'!W43=""),AND('A7'!W22="X",'A7'!W43="X"),OR('A7'!W22="M",'A7'!W43="M")),"",SUM('A7'!V22,'A7'!V43))</f>
        <v>0</v>
      </c>
      <c r="I1443" s="213" t="str">
        <f>IF(AND(AND('A7'!W22="X",'A7'!W43="X"),SUM('A7'!V22,'A7'!V43)=0,ISNUMBER('A7'!V64)),"",IF(OR('A7'!W22="M",'A7'!W43="M"),"M",IF(AND('A7'!W22='A7'!W43,OR('A7'!W22="X",'A7'!W22="W",'A7'!W22="Z")),UPPER('A7'!W22),"")))</f>
        <v/>
      </c>
      <c r="J1443" s="214" t="s">
        <v>860</v>
      </c>
      <c r="K1443" s="213">
        <f>IF(AND(ISBLANK('A7'!V64),$L$1443&lt;&gt;"Z"),"",'A7'!V64)</f>
        <v>0</v>
      </c>
      <c r="L1443" s="213" t="str">
        <f>IF(ISBLANK('A7'!W64),"",'A7'!W64)</f>
        <v/>
      </c>
      <c r="M1443" s="133" t="str">
        <f t="shared" si="30"/>
        <v>OK</v>
      </c>
      <c r="N1443" s="134"/>
    </row>
    <row r="1444" spans="1:14" x14ac:dyDescent="0.25">
      <c r="A1444" s="210" t="s">
        <v>796</v>
      </c>
      <c r="B1444" s="211" t="s">
        <v>4155</v>
      </c>
      <c r="C1444" s="212" t="s">
        <v>188</v>
      </c>
      <c r="D1444" s="215" t="s">
        <v>3742</v>
      </c>
      <c r="E1444" s="212" t="s">
        <v>860</v>
      </c>
      <c r="F1444" s="212" t="s">
        <v>188</v>
      </c>
      <c r="G1444" s="215" t="s">
        <v>925</v>
      </c>
      <c r="H1444" s="213">
        <f>IF(OR(AND('A7'!V23="",'A7'!W23=""),AND('A7'!V44="",'A7'!W44=""),AND('A7'!W23="X",'A7'!W44="X"),OR('A7'!W23="M",'A7'!W44="M")),"",SUM('A7'!V23,'A7'!V44))</f>
        <v>0</v>
      </c>
      <c r="I1444" s="213" t="str">
        <f>IF(AND(AND('A7'!W23="X",'A7'!W44="X"),SUM('A7'!V23,'A7'!V44)=0,ISNUMBER('A7'!V65)),"",IF(OR('A7'!W23="M",'A7'!W44="M"),"M",IF(AND('A7'!W23='A7'!W44,OR('A7'!W23="X",'A7'!W23="W",'A7'!W23="Z")),UPPER('A7'!W23),"")))</f>
        <v/>
      </c>
      <c r="J1444" s="214" t="s">
        <v>860</v>
      </c>
      <c r="K1444" s="213">
        <f>IF(AND(ISBLANK('A7'!V65),$L$1444&lt;&gt;"Z"),"",'A7'!V65)</f>
        <v>0</v>
      </c>
      <c r="L1444" s="213" t="str">
        <f>IF(ISBLANK('A7'!W65),"",'A7'!W65)</f>
        <v/>
      </c>
      <c r="M1444" s="133" t="str">
        <f t="shared" si="30"/>
        <v>OK</v>
      </c>
      <c r="N1444" s="134"/>
    </row>
    <row r="1445" spans="1:14" x14ac:dyDescent="0.25">
      <c r="A1445" s="210" t="s">
        <v>796</v>
      </c>
      <c r="B1445" s="211" t="s">
        <v>4156</v>
      </c>
      <c r="C1445" s="212" t="s">
        <v>188</v>
      </c>
      <c r="D1445" s="215" t="s">
        <v>3744</v>
      </c>
      <c r="E1445" s="212" t="s">
        <v>860</v>
      </c>
      <c r="F1445" s="212" t="s">
        <v>188</v>
      </c>
      <c r="G1445" s="215" t="s">
        <v>957</v>
      </c>
      <c r="H1445" s="213">
        <f>IF(OR(AND('A7'!V24="",'A7'!W24=""),AND('A7'!V45="",'A7'!W45=""),AND('A7'!W24="X",'A7'!W45="X"),OR('A7'!W24="M",'A7'!W45="M")),"",SUM('A7'!V24,'A7'!V45))</f>
        <v>0</v>
      </c>
      <c r="I1445" s="213" t="str">
        <f>IF(AND(AND('A7'!W24="X",'A7'!W45="X"),SUM('A7'!V24,'A7'!V45)=0,ISNUMBER('A7'!V66)),"",IF(OR('A7'!W24="M",'A7'!W45="M"),"M",IF(AND('A7'!W24='A7'!W45,OR('A7'!W24="X",'A7'!W24="W",'A7'!W24="Z")),UPPER('A7'!W24),"")))</f>
        <v/>
      </c>
      <c r="J1445" s="214" t="s">
        <v>860</v>
      </c>
      <c r="K1445" s="213">
        <f>IF(AND(ISBLANK('A7'!V66),$L$1445&lt;&gt;"Z"),"",'A7'!V66)</f>
        <v>0</v>
      </c>
      <c r="L1445" s="213" t="str">
        <f>IF(ISBLANK('A7'!W66),"",'A7'!W66)</f>
        <v/>
      </c>
      <c r="M1445" s="133" t="str">
        <f t="shared" si="30"/>
        <v>OK</v>
      </c>
      <c r="N1445" s="134"/>
    </row>
    <row r="1446" spans="1:14" x14ac:dyDescent="0.25">
      <c r="A1446" s="210" t="s">
        <v>796</v>
      </c>
      <c r="B1446" s="211" t="s">
        <v>4157</v>
      </c>
      <c r="C1446" s="212" t="s">
        <v>188</v>
      </c>
      <c r="D1446" s="215" t="s">
        <v>3746</v>
      </c>
      <c r="E1446" s="212" t="s">
        <v>860</v>
      </c>
      <c r="F1446" s="212" t="s">
        <v>188</v>
      </c>
      <c r="G1446" s="215" t="s">
        <v>3019</v>
      </c>
      <c r="H1446" s="213">
        <f>IF(OR(AND('A7'!V25="",'A7'!W25=""),AND('A7'!V46="",'A7'!W46=""),AND('A7'!W25="X",'A7'!W46="X"),OR('A7'!W25="M",'A7'!W46="M")),"",SUM('A7'!V25,'A7'!V46))</f>
        <v>0</v>
      </c>
      <c r="I1446" s="213" t="str">
        <f>IF(AND(AND('A7'!W25="X",'A7'!W46="X"),SUM('A7'!V25,'A7'!V46)=0,ISNUMBER('A7'!V67)),"",IF(OR('A7'!W25="M",'A7'!W46="M"),"M",IF(AND('A7'!W25='A7'!W46,OR('A7'!W25="X",'A7'!W25="W",'A7'!W25="Z")),UPPER('A7'!W25),"")))</f>
        <v/>
      </c>
      <c r="J1446" s="214" t="s">
        <v>860</v>
      </c>
      <c r="K1446" s="213">
        <f>IF(AND(ISBLANK('A7'!V67),$L$1446&lt;&gt;"Z"),"",'A7'!V67)</f>
        <v>0</v>
      </c>
      <c r="L1446" s="213" t="str">
        <f>IF(ISBLANK('A7'!W67),"",'A7'!W67)</f>
        <v/>
      </c>
      <c r="M1446" s="133" t="str">
        <f t="shared" si="30"/>
        <v>OK</v>
      </c>
      <c r="N1446" s="134"/>
    </row>
    <row r="1447" spans="1:14" x14ac:dyDescent="0.25">
      <c r="A1447" s="210" t="s">
        <v>796</v>
      </c>
      <c r="B1447" s="211" t="s">
        <v>4158</v>
      </c>
      <c r="C1447" s="212" t="s">
        <v>188</v>
      </c>
      <c r="D1447" s="215" t="s">
        <v>3748</v>
      </c>
      <c r="E1447" s="212" t="s">
        <v>860</v>
      </c>
      <c r="F1447" s="212" t="s">
        <v>188</v>
      </c>
      <c r="G1447" s="215" t="s">
        <v>3022</v>
      </c>
      <c r="H1447" s="213">
        <f>IF(OR(AND('A7'!V26="",'A7'!W26=""),AND('A7'!V47="",'A7'!W47=""),AND('A7'!W26="X",'A7'!W47="X"),OR('A7'!W26="M",'A7'!W47="M")),"",SUM('A7'!V26,'A7'!V47))</f>
        <v>0</v>
      </c>
      <c r="I1447" s="213" t="str">
        <f>IF(AND(AND('A7'!W26="X",'A7'!W47="X"),SUM('A7'!V26,'A7'!V47)=0,ISNUMBER('A7'!V68)),"",IF(OR('A7'!W26="M",'A7'!W47="M"),"M",IF(AND('A7'!W26='A7'!W47,OR('A7'!W26="X",'A7'!W26="W",'A7'!W26="Z")),UPPER('A7'!W26),"")))</f>
        <v/>
      </c>
      <c r="J1447" s="214" t="s">
        <v>860</v>
      </c>
      <c r="K1447" s="213">
        <f>IF(AND(ISBLANK('A7'!V68),$L$1447&lt;&gt;"Z"),"",'A7'!V68)</f>
        <v>0</v>
      </c>
      <c r="L1447" s="213" t="str">
        <f>IF(ISBLANK('A7'!W68),"",'A7'!W68)</f>
        <v/>
      </c>
      <c r="M1447" s="133" t="str">
        <f t="shared" si="30"/>
        <v>OK</v>
      </c>
      <c r="N1447" s="134"/>
    </row>
    <row r="1448" spans="1:14" x14ac:dyDescent="0.25">
      <c r="A1448" s="210" t="s">
        <v>796</v>
      </c>
      <c r="B1448" s="211" t="s">
        <v>4159</v>
      </c>
      <c r="C1448" s="212" t="s">
        <v>188</v>
      </c>
      <c r="D1448" s="215" t="s">
        <v>3750</v>
      </c>
      <c r="E1448" s="212" t="s">
        <v>860</v>
      </c>
      <c r="F1448" s="212" t="s">
        <v>188</v>
      </c>
      <c r="G1448" s="215" t="s">
        <v>3025</v>
      </c>
      <c r="H1448" s="213">
        <f>IF(OR(AND('A7'!V27="",'A7'!W27=""),AND('A7'!V48="",'A7'!W48=""),AND('A7'!W27="X",'A7'!W48="X"),OR('A7'!W27="M",'A7'!W48="M")),"",SUM('A7'!V27,'A7'!V48))</f>
        <v>0</v>
      </c>
      <c r="I1448" s="213" t="str">
        <f>IF(AND(AND('A7'!W27="X",'A7'!W48="X"),SUM('A7'!V27,'A7'!V48)=0,ISNUMBER('A7'!V69)),"",IF(OR('A7'!W27="M",'A7'!W48="M"),"M",IF(AND('A7'!W27='A7'!W48,OR('A7'!W27="X",'A7'!W27="W",'A7'!W27="Z")),UPPER('A7'!W27),"")))</f>
        <v/>
      </c>
      <c r="J1448" s="214" t="s">
        <v>860</v>
      </c>
      <c r="K1448" s="213">
        <f>IF(AND(ISBLANK('A7'!V69),$L$1448&lt;&gt;"Z"),"",'A7'!V69)</f>
        <v>0</v>
      </c>
      <c r="L1448" s="213" t="str">
        <f>IF(ISBLANK('A7'!W69),"",'A7'!W69)</f>
        <v/>
      </c>
      <c r="M1448" s="133" t="str">
        <f t="shared" si="30"/>
        <v>OK</v>
      </c>
      <c r="N1448" s="134"/>
    </row>
    <row r="1449" spans="1:14" x14ac:dyDescent="0.25">
      <c r="A1449" s="210" t="s">
        <v>796</v>
      </c>
      <c r="B1449" s="211" t="s">
        <v>4160</v>
      </c>
      <c r="C1449" s="212" t="s">
        <v>188</v>
      </c>
      <c r="D1449" s="215" t="s">
        <v>3752</v>
      </c>
      <c r="E1449" s="212" t="s">
        <v>860</v>
      </c>
      <c r="F1449" s="212" t="s">
        <v>188</v>
      </c>
      <c r="G1449" s="215" t="s">
        <v>821</v>
      </c>
      <c r="H1449" s="213">
        <f>IF(OR(AND('A7'!V28="",'A7'!W28=""),AND('A7'!V49="",'A7'!W49=""),AND('A7'!W28="X",'A7'!W49="X"),OR('A7'!W28="M",'A7'!W49="M")),"",SUM('A7'!V28,'A7'!V49))</f>
        <v>0</v>
      </c>
      <c r="I1449" s="213" t="str">
        <f>IF(AND(AND('A7'!W28="X",'A7'!W49="X"),SUM('A7'!V28,'A7'!V49)=0,ISNUMBER('A7'!V70)),"",IF(OR('A7'!W28="M",'A7'!W49="M"),"M",IF(AND('A7'!W28='A7'!W49,OR('A7'!W28="X",'A7'!W28="W",'A7'!W28="Z")),UPPER('A7'!W28),"")))</f>
        <v/>
      </c>
      <c r="J1449" s="214" t="s">
        <v>860</v>
      </c>
      <c r="K1449" s="213">
        <f>IF(AND(ISBLANK('A7'!V70),$L$1449&lt;&gt;"Z"),"",'A7'!V70)</f>
        <v>0</v>
      </c>
      <c r="L1449" s="213" t="str">
        <f>IF(ISBLANK('A7'!W70),"",'A7'!W70)</f>
        <v/>
      </c>
      <c r="M1449" s="133" t="str">
        <f t="shared" si="30"/>
        <v>OK</v>
      </c>
      <c r="N1449" s="134"/>
    </row>
    <row r="1450" spans="1:14" x14ac:dyDescent="0.25">
      <c r="A1450" s="210" t="s">
        <v>796</v>
      </c>
      <c r="B1450" s="211" t="s">
        <v>4161</v>
      </c>
      <c r="C1450" s="212" t="s">
        <v>188</v>
      </c>
      <c r="D1450" s="215" t="s">
        <v>3754</v>
      </c>
      <c r="E1450" s="212" t="s">
        <v>860</v>
      </c>
      <c r="F1450" s="212" t="s">
        <v>188</v>
      </c>
      <c r="G1450" s="215" t="s">
        <v>3030</v>
      </c>
      <c r="H1450" s="213">
        <f>IF(OR(AND('A7'!V29="",'A7'!W29=""),AND('A7'!V50="",'A7'!W50=""),AND('A7'!W29="X",'A7'!W50="X"),OR('A7'!W29="M",'A7'!W50="M")),"",SUM('A7'!V29,'A7'!V50))</f>
        <v>0</v>
      </c>
      <c r="I1450" s="213" t="str">
        <f>IF(AND(AND('A7'!W29="X",'A7'!W50="X"),SUM('A7'!V29,'A7'!V50)=0,ISNUMBER('A7'!V71)),"",IF(OR('A7'!W29="M",'A7'!W50="M"),"M",IF(AND('A7'!W29='A7'!W50,OR('A7'!W29="X",'A7'!W29="W",'A7'!W29="Z")),UPPER('A7'!W29),"")))</f>
        <v/>
      </c>
      <c r="J1450" s="214" t="s">
        <v>860</v>
      </c>
      <c r="K1450" s="213">
        <f>IF(AND(ISBLANK('A7'!V71),$L$1450&lt;&gt;"Z"),"",'A7'!V71)</f>
        <v>0</v>
      </c>
      <c r="L1450" s="213" t="str">
        <f>IF(ISBLANK('A7'!W71),"",'A7'!W71)</f>
        <v/>
      </c>
      <c r="M1450" s="133" t="str">
        <f t="shared" si="30"/>
        <v>OK</v>
      </c>
      <c r="N1450" s="134"/>
    </row>
    <row r="1451" spans="1:14" x14ac:dyDescent="0.25">
      <c r="A1451" s="210" t="s">
        <v>796</v>
      </c>
      <c r="B1451" s="211" t="s">
        <v>4162</v>
      </c>
      <c r="C1451" s="212" t="s">
        <v>188</v>
      </c>
      <c r="D1451" s="215" t="s">
        <v>3756</v>
      </c>
      <c r="E1451" s="212" t="s">
        <v>860</v>
      </c>
      <c r="F1451" s="212" t="s">
        <v>188</v>
      </c>
      <c r="G1451" s="215" t="s">
        <v>1655</v>
      </c>
      <c r="H1451" s="213">
        <f>IF(OR(AND('A7'!V30="",'A7'!W30=""),AND('A7'!V51="",'A7'!W51=""),AND('A7'!W30="X",'A7'!W51="X"),OR('A7'!W30="M",'A7'!W51="M")),"",SUM('A7'!V30,'A7'!V51))</f>
        <v>0</v>
      </c>
      <c r="I1451" s="213" t="str">
        <f>IF(AND(AND('A7'!W30="X",'A7'!W51="X"),SUM('A7'!V30,'A7'!V51)=0,ISNUMBER('A7'!V72)),"",IF(OR('A7'!W30="M",'A7'!W51="M"),"M",IF(AND('A7'!W30='A7'!W51,OR('A7'!W30="X",'A7'!W30="W",'A7'!W30="Z")),UPPER('A7'!W30),"")))</f>
        <v/>
      </c>
      <c r="J1451" s="214" t="s">
        <v>860</v>
      </c>
      <c r="K1451" s="213">
        <f>IF(AND(ISBLANK('A7'!V72),$L$1451&lt;&gt;"Z"),"",'A7'!V72)</f>
        <v>0</v>
      </c>
      <c r="L1451" s="213" t="str">
        <f>IF(ISBLANK('A7'!W72),"",'A7'!W72)</f>
        <v/>
      </c>
      <c r="M1451" s="133" t="str">
        <f t="shared" si="30"/>
        <v>OK</v>
      </c>
      <c r="N1451" s="134"/>
    </row>
    <row r="1452" spans="1:14" x14ac:dyDescent="0.25">
      <c r="A1452" s="210" t="s">
        <v>796</v>
      </c>
      <c r="B1452" s="211" t="s">
        <v>4163</v>
      </c>
      <c r="C1452" s="212" t="s">
        <v>188</v>
      </c>
      <c r="D1452" s="215" t="s">
        <v>3758</v>
      </c>
      <c r="E1452" s="212" t="s">
        <v>860</v>
      </c>
      <c r="F1452" s="212" t="s">
        <v>188</v>
      </c>
      <c r="G1452" s="215" t="s">
        <v>1658</v>
      </c>
      <c r="H1452" s="213">
        <f>IF(OR(AND('A7'!V31="",'A7'!W31=""),AND('A7'!V52="",'A7'!W52=""),AND('A7'!W31="X",'A7'!W52="X"),OR('A7'!W31="M",'A7'!W52="M")),"",SUM('A7'!V31,'A7'!V52))</f>
        <v>0</v>
      </c>
      <c r="I1452" s="213" t="str">
        <f>IF(AND(AND('A7'!W31="X",'A7'!W52="X"),SUM('A7'!V31,'A7'!V52)=0,ISNUMBER('A7'!V73)),"",IF(OR('A7'!W31="M",'A7'!W52="M"),"M",IF(AND('A7'!W31='A7'!W52,OR('A7'!W31="X",'A7'!W31="W",'A7'!W31="Z")),UPPER('A7'!W31),"")))</f>
        <v/>
      </c>
      <c r="J1452" s="214" t="s">
        <v>860</v>
      </c>
      <c r="K1452" s="213">
        <f>IF(AND(ISBLANK('A7'!V73),$L$1452&lt;&gt;"Z"),"",'A7'!V73)</f>
        <v>0</v>
      </c>
      <c r="L1452" s="213" t="str">
        <f>IF(ISBLANK('A7'!W73),"",'A7'!W73)</f>
        <v/>
      </c>
      <c r="M1452" s="133" t="str">
        <f t="shared" si="30"/>
        <v>OK</v>
      </c>
      <c r="N1452" s="134"/>
    </row>
    <row r="1453" spans="1:14" x14ac:dyDescent="0.25">
      <c r="A1453" s="210" t="s">
        <v>796</v>
      </c>
      <c r="B1453" s="211" t="s">
        <v>4164</v>
      </c>
      <c r="C1453" s="212" t="s">
        <v>188</v>
      </c>
      <c r="D1453" s="215" t="s">
        <v>3760</v>
      </c>
      <c r="E1453" s="212" t="s">
        <v>860</v>
      </c>
      <c r="F1453" s="212" t="s">
        <v>188</v>
      </c>
      <c r="G1453" s="215" t="s">
        <v>920</v>
      </c>
      <c r="H1453" s="213">
        <f>IF(OR(AND('A7'!V32="",'A7'!W32=""),AND('A7'!V53="",'A7'!W53=""),AND('A7'!W32="X",'A7'!W53="X"),OR('A7'!W32="M",'A7'!W53="M")),"",SUM('A7'!V32,'A7'!V53))</f>
        <v>0</v>
      </c>
      <c r="I1453" s="213" t="str">
        <f>IF(AND(AND('A7'!W32="X",'A7'!W53="X"),SUM('A7'!V32,'A7'!V53)=0,ISNUMBER('A7'!V74)),"",IF(OR('A7'!W32="M",'A7'!W53="M"),"M",IF(AND('A7'!W32='A7'!W53,OR('A7'!W32="X",'A7'!W32="W",'A7'!W32="Z")),UPPER('A7'!W32),"")))</f>
        <v/>
      </c>
      <c r="J1453" s="214" t="s">
        <v>860</v>
      </c>
      <c r="K1453" s="213">
        <f>IF(AND(ISBLANK('A7'!V74),$L$1453&lt;&gt;"Z"),"",'A7'!V74)</f>
        <v>0</v>
      </c>
      <c r="L1453" s="213" t="str">
        <f>IF(ISBLANK('A7'!W74),"",'A7'!W74)</f>
        <v/>
      </c>
      <c r="M1453" s="133" t="str">
        <f t="shared" si="30"/>
        <v>OK</v>
      </c>
      <c r="N1453" s="134"/>
    </row>
    <row r="1454" spans="1:14" x14ac:dyDescent="0.25">
      <c r="A1454" s="210" t="s">
        <v>796</v>
      </c>
      <c r="B1454" s="211" t="s">
        <v>4165</v>
      </c>
      <c r="C1454" s="212" t="s">
        <v>188</v>
      </c>
      <c r="D1454" s="215" t="s">
        <v>3762</v>
      </c>
      <c r="E1454" s="212" t="s">
        <v>860</v>
      </c>
      <c r="F1454" s="212" t="s">
        <v>188</v>
      </c>
      <c r="G1454" s="215" t="s">
        <v>1054</v>
      </c>
      <c r="H1454" s="213">
        <f>IF(OR(AND('A7'!V33="",'A7'!W33=""),AND('A7'!V54="",'A7'!W54=""),AND('A7'!W33="X",'A7'!W54="X"),OR('A7'!W33="M",'A7'!W54="M")),"",SUM('A7'!V33,'A7'!V54))</f>
        <v>0</v>
      </c>
      <c r="I1454" s="213" t="str">
        <f>IF(AND(AND('A7'!W33="X",'A7'!W54="X"),SUM('A7'!V33,'A7'!V54)=0,ISNUMBER('A7'!V75)),"",IF(OR('A7'!W33="M",'A7'!W54="M"),"M",IF(AND('A7'!W33='A7'!W54,OR('A7'!W33="X",'A7'!W33="W",'A7'!W33="Z")),UPPER('A7'!W33),"")))</f>
        <v/>
      </c>
      <c r="J1454" s="214" t="s">
        <v>860</v>
      </c>
      <c r="K1454" s="213">
        <f>IF(AND(ISBLANK('A7'!V75),$L$1454&lt;&gt;"Z"),"",'A7'!V75)</f>
        <v>0</v>
      </c>
      <c r="L1454" s="213" t="str">
        <f>IF(ISBLANK('A7'!W75),"",'A7'!W75)</f>
        <v/>
      </c>
      <c r="M1454" s="133" t="str">
        <f t="shared" si="30"/>
        <v>OK</v>
      </c>
      <c r="N1454" s="134"/>
    </row>
    <row r="1455" spans="1:14" x14ac:dyDescent="0.25">
      <c r="A1455" s="210" t="s">
        <v>796</v>
      </c>
      <c r="B1455" s="211" t="s">
        <v>4166</v>
      </c>
      <c r="C1455" s="212" t="s">
        <v>188</v>
      </c>
      <c r="D1455" s="215" t="s">
        <v>3034</v>
      </c>
      <c r="E1455" s="212" t="s">
        <v>860</v>
      </c>
      <c r="F1455" s="212" t="s">
        <v>188</v>
      </c>
      <c r="G1455" s="215" t="s">
        <v>927</v>
      </c>
      <c r="H1455" s="213">
        <f>IF(OR(SUMPRODUCT(--('A7'!Y14:'A7'!Y31=""),--('A7'!Z14:'A7'!Z31=""))&gt;0,COUNTIF('A7'!Z14:'A7'!Z31,"M")&gt;0,COUNTIF('A7'!Z14:'A7'!Z31,"X")=18),"",SUM('A7'!Y14:'A7'!Y31))</f>
        <v>0</v>
      </c>
      <c r="I1455" s="213" t="str">
        <f>IF(AND(COUNTIF('A7'!Z14:'A7'!Z31,"X")=18,SUM('A7'!Y14:'A7'!Y31)=0,ISNUMBER('A7'!Y32)),"",IF(COUNTIF('A7'!Z14:'A7'!Z31,"M")&gt;0,"M",IF(AND(COUNTIF('A7'!Z14:'A7'!Z31,'A7'!Z14)=18,OR('A7'!Z14="X",'A7'!Z14="W",'A7'!Z14="Z")),UPPER('A7'!Z14),"")))</f>
        <v/>
      </c>
      <c r="J1455" s="214" t="s">
        <v>860</v>
      </c>
      <c r="K1455" s="213">
        <f>IF(AND(ISBLANK('A7'!Y32),$L$1455&lt;&gt;"Z"),"",'A7'!Y32)</f>
        <v>0</v>
      </c>
      <c r="L1455" s="213" t="str">
        <f>IF(ISBLANK('A7'!Z32),"",'A7'!Z32)</f>
        <v/>
      </c>
      <c r="M1455" s="133" t="str">
        <f t="shared" si="30"/>
        <v>OK</v>
      </c>
      <c r="N1455" s="134"/>
    </row>
    <row r="1456" spans="1:14" x14ac:dyDescent="0.25">
      <c r="A1456" s="210" t="s">
        <v>796</v>
      </c>
      <c r="B1456" s="211" t="s">
        <v>4167</v>
      </c>
      <c r="C1456" s="212" t="s">
        <v>188</v>
      </c>
      <c r="D1456" s="215" t="s">
        <v>3765</v>
      </c>
      <c r="E1456" s="212" t="s">
        <v>860</v>
      </c>
      <c r="F1456" s="212" t="s">
        <v>188</v>
      </c>
      <c r="G1456" s="215" t="s">
        <v>928</v>
      </c>
      <c r="H1456" s="213">
        <f>IF(OR(SUMPRODUCT(--('A7'!Y35:'A7'!Y52=""),--('A7'!Z35:'A7'!Z52=""))&gt;0,COUNTIF('A7'!Z35:'A7'!Z52,"M")&gt;0,COUNTIF('A7'!Z35:'A7'!Z52,"X")=18),"",SUM('A7'!Y35:'A7'!Y52))</f>
        <v>0</v>
      </c>
      <c r="I1456" s="213" t="str">
        <f>IF(AND(COUNTIF('A7'!Z35:'A7'!Z52,"X")=18,SUM('A7'!Y35:'A7'!Y52)=0,ISNUMBER('A7'!Y53)),"",IF(COUNTIF('A7'!Z35:'A7'!Z52,"M")&gt;0,"M",IF(AND(COUNTIF('A7'!Z35:'A7'!Z52,'A7'!Z35)=18,OR('A7'!Z35="X",'A7'!Z35="W",'A7'!Z35="Z")),UPPER('A7'!Z35),"")))</f>
        <v/>
      </c>
      <c r="J1456" s="214" t="s">
        <v>860</v>
      </c>
      <c r="K1456" s="213">
        <f>IF(AND(ISBLANK('A7'!Y53),$L$1456&lt;&gt;"Z"),"",'A7'!Y53)</f>
        <v>0</v>
      </c>
      <c r="L1456" s="213" t="str">
        <f>IF(ISBLANK('A7'!Z53),"",'A7'!Z53)</f>
        <v/>
      </c>
      <c r="M1456" s="133" t="str">
        <f t="shared" si="30"/>
        <v>OK</v>
      </c>
      <c r="N1456" s="134"/>
    </row>
    <row r="1457" spans="1:14" x14ac:dyDescent="0.25">
      <c r="A1457" s="210" t="s">
        <v>796</v>
      </c>
      <c r="B1457" s="211" t="s">
        <v>4168</v>
      </c>
      <c r="C1457" s="212" t="s">
        <v>188</v>
      </c>
      <c r="D1457" s="215" t="s">
        <v>3767</v>
      </c>
      <c r="E1457" s="212" t="s">
        <v>860</v>
      </c>
      <c r="F1457" s="212" t="s">
        <v>188</v>
      </c>
      <c r="G1457" s="215" t="s">
        <v>3045</v>
      </c>
      <c r="H1457" s="213">
        <f>IF(OR(AND('A7'!Y14="",'A7'!Z14=""),AND('A7'!Y35="",'A7'!Z35=""),AND('A7'!Z14="X",'A7'!Z35="X"),OR('A7'!Z14="M",'A7'!Z35="M")),"",SUM('A7'!Y14,'A7'!Y35))</f>
        <v>0</v>
      </c>
      <c r="I1457" s="213" t="str">
        <f>IF(AND(AND('A7'!Z14="X",'A7'!Z35="X"),SUM('A7'!Y14,'A7'!Y35)=0,ISNUMBER('A7'!Y56)),"",IF(OR('A7'!Z14="M",'A7'!Z35="M"),"M",IF(AND('A7'!Z14='A7'!Z35,OR('A7'!Z14="X",'A7'!Z14="W",'A7'!Z14="Z")),UPPER('A7'!Z14),"")))</f>
        <v/>
      </c>
      <c r="J1457" s="214" t="s">
        <v>860</v>
      </c>
      <c r="K1457" s="213">
        <f>IF(AND(ISBLANK('A7'!Y56),$L$1457&lt;&gt;"Z"),"",'A7'!Y56)</f>
        <v>0</v>
      </c>
      <c r="L1457" s="213" t="str">
        <f>IF(ISBLANK('A7'!Z56),"",'A7'!Z56)</f>
        <v/>
      </c>
      <c r="M1457" s="133" t="str">
        <f t="shared" si="30"/>
        <v>OK</v>
      </c>
      <c r="N1457" s="134"/>
    </row>
    <row r="1458" spans="1:14" x14ac:dyDescent="0.25">
      <c r="A1458" s="210" t="s">
        <v>796</v>
      </c>
      <c r="B1458" s="211" t="s">
        <v>4169</v>
      </c>
      <c r="C1458" s="212" t="s">
        <v>188</v>
      </c>
      <c r="D1458" s="215" t="s">
        <v>3769</v>
      </c>
      <c r="E1458" s="212" t="s">
        <v>860</v>
      </c>
      <c r="F1458" s="212" t="s">
        <v>188</v>
      </c>
      <c r="G1458" s="215" t="s">
        <v>3048</v>
      </c>
      <c r="H1458" s="213">
        <f>IF(OR(AND('A7'!Y15="",'A7'!Z15=""),AND('A7'!Y36="",'A7'!Z36=""),AND('A7'!Z15="X",'A7'!Z36="X"),OR('A7'!Z15="M",'A7'!Z36="M")),"",SUM('A7'!Y15,'A7'!Y36))</f>
        <v>0</v>
      </c>
      <c r="I1458" s="213" t="str">
        <f>IF(AND(AND('A7'!Z15="X",'A7'!Z36="X"),SUM('A7'!Y15,'A7'!Y36)=0,ISNUMBER('A7'!Y57)),"",IF(OR('A7'!Z15="M",'A7'!Z36="M"),"M",IF(AND('A7'!Z15='A7'!Z36,OR('A7'!Z15="X",'A7'!Z15="W",'A7'!Z15="Z")),UPPER('A7'!Z15),"")))</f>
        <v/>
      </c>
      <c r="J1458" s="214" t="s">
        <v>860</v>
      </c>
      <c r="K1458" s="213">
        <f>IF(AND(ISBLANK('A7'!Y57),$L$1458&lt;&gt;"Z"),"",'A7'!Y57)</f>
        <v>0</v>
      </c>
      <c r="L1458" s="213" t="str">
        <f>IF(ISBLANK('A7'!Z57),"",'A7'!Z57)</f>
        <v/>
      </c>
      <c r="M1458" s="133" t="str">
        <f t="shared" si="30"/>
        <v>OK</v>
      </c>
      <c r="N1458" s="134"/>
    </row>
    <row r="1459" spans="1:14" x14ac:dyDescent="0.25">
      <c r="A1459" s="210" t="s">
        <v>796</v>
      </c>
      <c r="B1459" s="211" t="s">
        <v>4170</v>
      </c>
      <c r="C1459" s="212" t="s">
        <v>188</v>
      </c>
      <c r="D1459" s="215" t="s">
        <v>3771</v>
      </c>
      <c r="E1459" s="212" t="s">
        <v>860</v>
      </c>
      <c r="F1459" s="212" t="s">
        <v>188</v>
      </c>
      <c r="G1459" s="215" t="s">
        <v>3051</v>
      </c>
      <c r="H1459" s="213">
        <f>IF(OR(AND('A7'!Y16="",'A7'!Z16=""),AND('A7'!Y37="",'A7'!Z37=""),AND('A7'!Z16="X",'A7'!Z37="X"),OR('A7'!Z16="M",'A7'!Z37="M")),"",SUM('A7'!Y16,'A7'!Y37))</f>
        <v>0</v>
      </c>
      <c r="I1459" s="213" t="str">
        <f>IF(AND(AND('A7'!Z16="X",'A7'!Z37="X"),SUM('A7'!Y16,'A7'!Y37)=0,ISNUMBER('A7'!Y58)),"",IF(OR('A7'!Z16="M",'A7'!Z37="M"),"M",IF(AND('A7'!Z16='A7'!Z37,OR('A7'!Z16="X",'A7'!Z16="W",'A7'!Z16="Z")),UPPER('A7'!Z16),"")))</f>
        <v/>
      </c>
      <c r="J1459" s="214" t="s">
        <v>860</v>
      </c>
      <c r="K1459" s="213">
        <f>IF(AND(ISBLANK('A7'!Y58),$L$1459&lt;&gt;"Z"),"",'A7'!Y58)</f>
        <v>0</v>
      </c>
      <c r="L1459" s="213" t="str">
        <f>IF(ISBLANK('A7'!Z58),"",'A7'!Z58)</f>
        <v/>
      </c>
      <c r="M1459" s="133" t="str">
        <f t="shared" si="30"/>
        <v>OK</v>
      </c>
      <c r="N1459" s="134"/>
    </row>
    <row r="1460" spans="1:14" x14ac:dyDescent="0.25">
      <c r="A1460" s="210" t="s">
        <v>796</v>
      </c>
      <c r="B1460" s="211" t="s">
        <v>4171</v>
      </c>
      <c r="C1460" s="212" t="s">
        <v>188</v>
      </c>
      <c r="D1460" s="215" t="s">
        <v>3773</v>
      </c>
      <c r="E1460" s="212" t="s">
        <v>860</v>
      </c>
      <c r="F1460" s="212" t="s">
        <v>188</v>
      </c>
      <c r="G1460" s="215" t="s">
        <v>3054</v>
      </c>
      <c r="H1460" s="213">
        <f>IF(OR(AND('A7'!Y17="",'A7'!Z17=""),AND('A7'!Y38="",'A7'!Z38=""),AND('A7'!Z17="X",'A7'!Z38="X"),OR('A7'!Z17="M",'A7'!Z38="M")),"",SUM('A7'!Y17,'A7'!Y38))</f>
        <v>0</v>
      </c>
      <c r="I1460" s="213" t="str">
        <f>IF(AND(AND('A7'!Z17="X",'A7'!Z38="X"),SUM('A7'!Y17,'A7'!Y38)=0,ISNUMBER('A7'!Y59)),"",IF(OR('A7'!Z17="M",'A7'!Z38="M"),"M",IF(AND('A7'!Z17='A7'!Z38,OR('A7'!Z17="X",'A7'!Z17="W",'A7'!Z17="Z")),UPPER('A7'!Z17),"")))</f>
        <v/>
      </c>
      <c r="J1460" s="214" t="s">
        <v>860</v>
      </c>
      <c r="K1460" s="213">
        <f>IF(AND(ISBLANK('A7'!Y59),$L$1460&lt;&gt;"Z"),"",'A7'!Y59)</f>
        <v>0</v>
      </c>
      <c r="L1460" s="213" t="str">
        <f>IF(ISBLANK('A7'!Z59),"",'A7'!Z59)</f>
        <v/>
      </c>
      <c r="M1460" s="133" t="str">
        <f t="shared" si="30"/>
        <v>OK</v>
      </c>
      <c r="N1460" s="134"/>
    </row>
    <row r="1461" spans="1:14" x14ac:dyDescent="0.25">
      <c r="A1461" s="210" t="s">
        <v>796</v>
      </c>
      <c r="B1461" s="211" t="s">
        <v>4172</v>
      </c>
      <c r="C1461" s="212" t="s">
        <v>188</v>
      </c>
      <c r="D1461" s="215" t="s">
        <v>3775</v>
      </c>
      <c r="E1461" s="212" t="s">
        <v>860</v>
      </c>
      <c r="F1461" s="212" t="s">
        <v>188</v>
      </c>
      <c r="G1461" s="215" t="s">
        <v>3057</v>
      </c>
      <c r="H1461" s="213">
        <f>IF(OR(AND('A7'!Y18="",'A7'!Z18=""),AND('A7'!Y39="",'A7'!Z39=""),AND('A7'!Z18="X",'A7'!Z39="X"),OR('A7'!Z18="M",'A7'!Z39="M")),"",SUM('A7'!Y18,'A7'!Y39))</f>
        <v>0</v>
      </c>
      <c r="I1461" s="213" t="str">
        <f>IF(AND(AND('A7'!Z18="X",'A7'!Z39="X"),SUM('A7'!Y18,'A7'!Y39)=0,ISNUMBER('A7'!Y60)),"",IF(OR('A7'!Z18="M",'A7'!Z39="M"),"M",IF(AND('A7'!Z18='A7'!Z39,OR('A7'!Z18="X",'A7'!Z18="W",'A7'!Z18="Z")),UPPER('A7'!Z18),"")))</f>
        <v/>
      </c>
      <c r="J1461" s="214" t="s">
        <v>860</v>
      </c>
      <c r="K1461" s="213">
        <f>IF(AND(ISBLANK('A7'!Y60),$L$1461&lt;&gt;"Z"),"",'A7'!Y60)</f>
        <v>0</v>
      </c>
      <c r="L1461" s="213" t="str">
        <f>IF(ISBLANK('A7'!Z60),"",'A7'!Z60)</f>
        <v/>
      </c>
      <c r="M1461" s="133" t="str">
        <f t="shared" si="30"/>
        <v>OK</v>
      </c>
      <c r="N1461" s="134"/>
    </row>
    <row r="1462" spans="1:14" x14ac:dyDescent="0.25">
      <c r="A1462" s="210" t="s">
        <v>796</v>
      </c>
      <c r="B1462" s="211" t="s">
        <v>4173</v>
      </c>
      <c r="C1462" s="212" t="s">
        <v>188</v>
      </c>
      <c r="D1462" s="215" t="s">
        <v>3777</v>
      </c>
      <c r="E1462" s="212" t="s">
        <v>860</v>
      </c>
      <c r="F1462" s="212" t="s">
        <v>188</v>
      </c>
      <c r="G1462" s="215" t="s">
        <v>3060</v>
      </c>
      <c r="H1462" s="213">
        <f>IF(OR(AND('A7'!Y19="",'A7'!Z19=""),AND('A7'!Y40="",'A7'!Z40=""),AND('A7'!Z19="X",'A7'!Z40="X"),OR('A7'!Z19="M",'A7'!Z40="M")),"",SUM('A7'!Y19,'A7'!Y40))</f>
        <v>0</v>
      </c>
      <c r="I1462" s="213" t="str">
        <f>IF(AND(AND('A7'!Z19="X",'A7'!Z40="X"),SUM('A7'!Y19,'A7'!Y40)=0,ISNUMBER('A7'!Y61)),"",IF(OR('A7'!Z19="M",'A7'!Z40="M"),"M",IF(AND('A7'!Z19='A7'!Z40,OR('A7'!Z19="X",'A7'!Z19="W",'A7'!Z19="Z")),UPPER('A7'!Z19),"")))</f>
        <v/>
      </c>
      <c r="J1462" s="214" t="s">
        <v>860</v>
      </c>
      <c r="K1462" s="213">
        <f>IF(AND(ISBLANK('A7'!Y61),$L$1462&lt;&gt;"Z"),"",'A7'!Y61)</f>
        <v>0</v>
      </c>
      <c r="L1462" s="213" t="str">
        <f>IF(ISBLANK('A7'!Z61),"",'A7'!Z61)</f>
        <v/>
      </c>
      <c r="M1462" s="133" t="str">
        <f t="shared" si="30"/>
        <v>OK</v>
      </c>
      <c r="N1462" s="134"/>
    </row>
    <row r="1463" spans="1:14" x14ac:dyDescent="0.25">
      <c r="A1463" s="210" t="s">
        <v>796</v>
      </c>
      <c r="B1463" s="211" t="s">
        <v>4174</v>
      </c>
      <c r="C1463" s="212" t="s">
        <v>188</v>
      </c>
      <c r="D1463" s="215" t="s">
        <v>3779</v>
      </c>
      <c r="E1463" s="212" t="s">
        <v>860</v>
      </c>
      <c r="F1463" s="212" t="s">
        <v>188</v>
      </c>
      <c r="G1463" s="215" t="s">
        <v>3063</v>
      </c>
      <c r="H1463" s="213">
        <f>IF(OR(AND('A7'!Y20="",'A7'!Z20=""),AND('A7'!Y41="",'A7'!Z41=""),AND('A7'!Z20="X",'A7'!Z41="X"),OR('A7'!Z20="M",'A7'!Z41="M")),"",SUM('A7'!Y20,'A7'!Y41))</f>
        <v>0</v>
      </c>
      <c r="I1463" s="213" t="str">
        <f>IF(AND(AND('A7'!Z20="X",'A7'!Z41="X"),SUM('A7'!Y20,'A7'!Y41)=0,ISNUMBER('A7'!Y62)),"",IF(OR('A7'!Z20="M",'A7'!Z41="M"),"M",IF(AND('A7'!Z20='A7'!Z41,OR('A7'!Z20="X",'A7'!Z20="W",'A7'!Z20="Z")),UPPER('A7'!Z20),"")))</f>
        <v/>
      </c>
      <c r="J1463" s="214" t="s">
        <v>860</v>
      </c>
      <c r="K1463" s="213">
        <f>IF(AND(ISBLANK('A7'!Y62),$L$1463&lt;&gt;"Z"),"",'A7'!Y62)</f>
        <v>0</v>
      </c>
      <c r="L1463" s="213" t="str">
        <f>IF(ISBLANK('A7'!Z62),"",'A7'!Z62)</f>
        <v/>
      </c>
      <c r="M1463" s="133" t="str">
        <f t="shared" si="30"/>
        <v>OK</v>
      </c>
      <c r="N1463" s="134"/>
    </row>
    <row r="1464" spans="1:14" x14ac:dyDescent="0.25">
      <c r="A1464" s="210" t="s">
        <v>796</v>
      </c>
      <c r="B1464" s="211" t="s">
        <v>4175</v>
      </c>
      <c r="C1464" s="212" t="s">
        <v>188</v>
      </c>
      <c r="D1464" s="215" t="s">
        <v>3781</v>
      </c>
      <c r="E1464" s="212" t="s">
        <v>860</v>
      </c>
      <c r="F1464" s="212" t="s">
        <v>188</v>
      </c>
      <c r="G1464" s="215" t="s">
        <v>3066</v>
      </c>
      <c r="H1464" s="213">
        <f>IF(OR(AND('A7'!Y21="",'A7'!Z21=""),AND('A7'!Y42="",'A7'!Z42=""),AND('A7'!Z21="X",'A7'!Z42="X"),OR('A7'!Z21="M",'A7'!Z42="M")),"",SUM('A7'!Y21,'A7'!Y42))</f>
        <v>0</v>
      </c>
      <c r="I1464" s="213" t="str">
        <f>IF(AND(AND('A7'!Z21="X",'A7'!Z42="X"),SUM('A7'!Y21,'A7'!Y42)=0,ISNUMBER('A7'!Y63)),"",IF(OR('A7'!Z21="M",'A7'!Z42="M"),"M",IF(AND('A7'!Z21='A7'!Z42,OR('A7'!Z21="X",'A7'!Z21="W",'A7'!Z21="Z")),UPPER('A7'!Z21),"")))</f>
        <v/>
      </c>
      <c r="J1464" s="214" t="s">
        <v>860</v>
      </c>
      <c r="K1464" s="213">
        <f>IF(AND(ISBLANK('A7'!Y63),$L$1464&lt;&gt;"Z"),"",'A7'!Y63)</f>
        <v>0</v>
      </c>
      <c r="L1464" s="213" t="str">
        <f>IF(ISBLANK('A7'!Z63),"",'A7'!Z63)</f>
        <v/>
      </c>
      <c r="M1464" s="133" t="str">
        <f t="shared" si="30"/>
        <v>OK</v>
      </c>
      <c r="N1464" s="134"/>
    </row>
    <row r="1465" spans="1:14" x14ac:dyDescent="0.25">
      <c r="A1465" s="210" t="s">
        <v>796</v>
      </c>
      <c r="B1465" s="211" t="s">
        <v>4176</v>
      </c>
      <c r="C1465" s="212" t="s">
        <v>188</v>
      </c>
      <c r="D1465" s="215" t="s">
        <v>3783</v>
      </c>
      <c r="E1465" s="212" t="s">
        <v>860</v>
      </c>
      <c r="F1465" s="212" t="s">
        <v>188</v>
      </c>
      <c r="G1465" s="215" t="s">
        <v>3069</v>
      </c>
      <c r="H1465" s="213">
        <f>IF(OR(AND('A7'!Y22="",'A7'!Z22=""),AND('A7'!Y43="",'A7'!Z43=""),AND('A7'!Z22="X",'A7'!Z43="X"),OR('A7'!Z22="M",'A7'!Z43="M")),"",SUM('A7'!Y22,'A7'!Y43))</f>
        <v>0</v>
      </c>
      <c r="I1465" s="213" t="str">
        <f>IF(AND(AND('A7'!Z22="X",'A7'!Z43="X"),SUM('A7'!Y22,'A7'!Y43)=0,ISNUMBER('A7'!Y64)),"",IF(OR('A7'!Z22="M",'A7'!Z43="M"),"M",IF(AND('A7'!Z22='A7'!Z43,OR('A7'!Z22="X",'A7'!Z22="W",'A7'!Z22="Z")),UPPER('A7'!Z22),"")))</f>
        <v/>
      </c>
      <c r="J1465" s="214" t="s">
        <v>860</v>
      </c>
      <c r="K1465" s="213">
        <f>IF(AND(ISBLANK('A7'!Y64),$L$1465&lt;&gt;"Z"),"",'A7'!Y64)</f>
        <v>0</v>
      </c>
      <c r="L1465" s="213" t="str">
        <f>IF(ISBLANK('A7'!Z64),"",'A7'!Z64)</f>
        <v/>
      </c>
      <c r="M1465" s="133" t="str">
        <f t="shared" si="30"/>
        <v>OK</v>
      </c>
      <c r="N1465" s="134"/>
    </row>
    <row r="1466" spans="1:14" x14ac:dyDescent="0.25">
      <c r="A1466" s="210" t="s">
        <v>796</v>
      </c>
      <c r="B1466" s="211" t="s">
        <v>4177</v>
      </c>
      <c r="C1466" s="212" t="s">
        <v>188</v>
      </c>
      <c r="D1466" s="215" t="s">
        <v>3785</v>
      </c>
      <c r="E1466" s="212" t="s">
        <v>860</v>
      </c>
      <c r="F1466" s="212" t="s">
        <v>188</v>
      </c>
      <c r="G1466" s="215" t="s">
        <v>960</v>
      </c>
      <c r="H1466" s="213">
        <f>IF(OR(AND('A7'!Y23="",'A7'!Z23=""),AND('A7'!Y44="",'A7'!Z44=""),AND('A7'!Z23="X",'A7'!Z44="X"),OR('A7'!Z23="M",'A7'!Z44="M")),"",SUM('A7'!Y23,'A7'!Y44))</f>
        <v>0</v>
      </c>
      <c r="I1466" s="213" t="str">
        <f>IF(AND(AND('A7'!Z23="X",'A7'!Z44="X"),SUM('A7'!Y23,'A7'!Y44)=0,ISNUMBER('A7'!Y65)),"",IF(OR('A7'!Z23="M",'A7'!Z44="M"),"M",IF(AND('A7'!Z23='A7'!Z44,OR('A7'!Z23="X",'A7'!Z23="W",'A7'!Z23="Z")),UPPER('A7'!Z23),"")))</f>
        <v/>
      </c>
      <c r="J1466" s="214" t="s">
        <v>860</v>
      </c>
      <c r="K1466" s="213">
        <f>IF(AND(ISBLANK('A7'!Y65),$L$1466&lt;&gt;"Z"),"",'A7'!Y65)</f>
        <v>0</v>
      </c>
      <c r="L1466" s="213" t="str">
        <f>IF(ISBLANK('A7'!Z65),"",'A7'!Z65)</f>
        <v/>
      </c>
      <c r="M1466" s="133" t="str">
        <f t="shared" si="30"/>
        <v>OK</v>
      </c>
      <c r="N1466" s="134"/>
    </row>
    <row r="1467" spans="1:14" x14ac:dyDescent="0.25">
      <c r="A1467" s="210" t="s">
        <v>796</v>
      </c>
      <c r="B1467" s="211" t="s">
        <v>4178</v>
      </c>
      <c r="C1467" s="212" t="s">
        <v>188</v>
      </c>
      <c r="D1467" s="215" t="s">
        <v>3787</v>
      </c>
      <c r="E1467" s="212" t="s">
        <v>860</v>
      </c>
      <c r="F1467" s="212" t="s">
        <v>188</v>
      </c>
      <c r="G1467" s="215" t="s">
        <v>959</v>
      </c>
      <c r="H1467" s="213">
        <f>IF(OR(AND('A7'!Y24="",'A7'!Z24=""),AND('A7'!Y45="",'A7'!Z45=""),AND('A7'!Z24="X",'A7'!Z45="X"),OR('A7'!Z24="M",'A7'!Z45="M")),"",SUM('A7'!Y24,'A7'!Y45))</f>
        <v>0</v>
      </c>
      <c r="I1467" s="213" t="str">
        <f>IF(AND(AND('A7'!Z24="X",'A7'!Z45="X"),SUM('A7'!Y24,'A7'!Y45)=0,ISNUMBER('A7'!Y66)),"",IF(OR('A7'!Z24="M",'A7'!Z45="M"),"M",IF(AND('A7'!Z24='A7'!Z45,OR('A7'!Z24="X",'A7'!Z24="W",'A7'!Z24="Z")),UPPER('A7'!Z24),"")))</f>
        <v/>
      </c>
      <c r="J1467" s="214" t="s">
        <v>860</v>
      </c>
      <c r="K1467" s="213">
        <f>IF(AND(ISBLANK('A7'!Y66),$L$1467&lt;&gt;"Z"),"",'A7'!Y66)</f>
        <v>0</v>
      </c>
      <c r="L1467" s="213" t="str">
        <f>IF(ISBLANK('A7'!Z66),"",'A7'!Z66)</f>
        <v/>
      </c>
      <c r="M1467" s="133" t="str">
        <f t="shared" si="30"/>
        <v>OK</v>
      </c>
      <c r="N1467" s="134"/>
    </row>
    <row r="1468" spans="1:14" x14ac:dyDescent="0.25">
      <c r="A1468" s="210" t="s">
        <v>796</v>
      </c>
      <c r="B1468" s="211" t="s">
        <v>4179</v>
      </c>
      <c r="C1468" s="212" t="s">
        <v>188</v>
      </c>
      <c r="D1468" s="215" t="s">
        <v>3789</v>
      </c>
      <c r="E1468" s="212" t="s">
        <v>860</v>
      </c>
      <c r="F1468" s="212" t="s">
        <v>188</v>
      </c>
      <c r="G1468" s="215" t="s">
        <v>3076</v>
      </c>
      <c r="H1468" s="213">
        <f>IF(OR(AND('A7'!Y25="",'A7'!Z25=""),AND('A7'!Y46="",'A7'!Z46=""),AND('A7'!Z25="X",'A7'!Z46="X"),OR('A7'!Z25="M",'A7'!Z46="M")),"",SUM('A7'!Y25,'A7'!Y46))</f>
        <v>0</v>
      </c>
      <c r="I1468" s="213" t="str">
        <f>IF(AND(AND('A7'!Z25="X",'A7'!Z46="X"),SUM('A7'!Y25,'A7'!Y46)=0,ISNUMBER('A7'!Y67)),"",IF(OR('A7'!Z25="M",'A7'!Z46="M"),"M",IF(AND('A7'!Z25='A7'!Z46,OR('A7'!Z25="X",'A7'!Z25="W",'A7'!Z25="Z")),UPPER('A7'!Z25),"")))</f>
        <v/>
      </c>
      <c r="J1468" s="214" t="s">
        <v>860</v>
      </c>
      <c r="K1468" s="213">
        <f>IF(AND(ISBLANK('A7'!Y67),$L$1468&lt;&gt;"Z"),"",'A7'!Y67)</f>
        <v>0</v>
      </c>
      <c r="L1468" s="213" t="str">
        <f>IF(ISBLANK('A7'!Z67),"",'A7'!Z67)</f>
        <v/>
      </c>
      <c r="M1468" s="133" t="str">
        <f t="shared" si="30"/>
        <v>OK</v>
      </c>
      <c r="N1468" s="134"/>
    </row>
    <row r="1469" spans="1:14" x14ac:dyDescent="0.25">
      <c r="A1469" s="210" t="s">
        <v>796</v>
      </c>
      <c r="B1469" s="211" t="s">
        <v>4180</v>
      </c>
      <c r="C1469" s="212" t="s">
        <v>188</v>
      </c>
      <c r="D1469" s="215" t="s">
        <v>3791</v>
      </c>
      <c r="E1469" s="212" t="s">
        <v>860</v>
      </c>
      <c r="F1469" s="212" t="s">
        <v>188</v>
      </c>
      <c r="G1469" s="215" t="s">
        <v>3079</v>
      </c>
      <c r="H1469" s="213">
        <f>IF(OR(AND('A7'!Y26="",'A7'!Z26=""),AND('A7'!Y47="",'A7'!Z47=""),AND('A7'!Z26="X",'A7'!Z47="X"),OR('A7'!Z26="M",'A7'!Z47="M")),"",SUM('A7'!Y26,'A7'!Y47))</f>
        <v>0</v>
      </c>
      <c r="I1469" s="213" t="str">
        <f>IF(AND(AND('A7'!Z26="X",'A7'!Z47="X"),SUM('A7'!Y26,'A7'!Y47)=0,ISNUMBER('A7'!Y68)),"",IF(OR('A7'!Z26="M",'A7'!Z47="M"),"M",IF(AND('A7'!Z26='A7'!Z47,OR('A7'!Z26="X",'A7'!Z26="W",'A7'!Z26="Z")),UPPER('A7'!Z26),"")))</f>
        <v/>
      </c>
      <c r="J1469" s="214" t="s">
        <v>860</v>
      </c>
      <c r="K1469" s="213">
        <f>IF(AND(ISBLANK('A7'!Y68),$L$1469&lt;&gt;"Z"),"",'A7'!Y68)</f>
        <v>0</v>
      </c>
      <c r="L1469" s="213" t="str">
        <f>IF(ISBLANK('A7'!Z68),"",'A7'!Z68)</f>
        <v/>
      </c>
      <c r="M1469" s="133" t="str">
        <f t="shared" si="30"/>
        <v>OK</v>
      </c>
      <c r="N1469" s="134"/>
    </row>
    <row r="1470" spans="1:14" x14ac:dyDescent="0.25">
      <c r="A1470" s="210" t="s">
        <v>796</v>
      </c>
      <c r="B1470" s="211" t="s">
        <v>4181</v>
      </c>
      <c r="C1470" s="212" t="s">
        <v>188</v>
      </c>
      <c r="D1470" s="215" t="s">
        <v>3793</v>
      </c>
      <c r="E1470" s="212" t="s">
        <v>860</v>
      </c>
      <c r="F1470" s="212" t="s">
        <v>188</v>
      </c>
      <c r="G1470" s="215" t="s">
        <v>3082</v>
      </c>
      <c r="H1470" s="213">
        <f>IF(OR(AND('A7'!Y27="",'A7'!Z27=""),AND('A7'!Y48="",'A7'!Z48=""),AND('A7'!Z27="X",'A7'!Z48="X"),OR('A7'!Z27="M",'A7'!Z48="M")),"",SUM('A7'!Y27,'A7'!Y48))</f>
        <v>0</v>
      </c>
      <c r="I1470" s="213" t="str">
        <f>IF(AND(AND('A7'!Z27="X",'A7'!Z48="X"),SUM('A7'!Y27,'A7'!Y48)=0,ISNUMBER('A7'!Y69)),"",IF(OR('A7'!Z27="M",'A7'!Z48="M"),"M",IF(AND('A7'!Z27='A7'!Z48,OR('A7'!Z27="X",'A7'!Z27="W",'A7'!Z27="Z")),UPPER('A7'!Z27),"")))</f>
        <v/>
      </c>
      <c r="J1470" s="214" t="s">
        <v>860</v>
      </c>
      <c r="K1470" s="213">
        <f>IF(AND(ISBLANK('A7'!Y69),$L$1470&lt;&gt;"Z"),"",'A7'!Y69)</f>
        <v>0</v>
      </c>
      <c r="L1470" s="213" t="str">
        <f>IF(ISBLANK('A7'!Z69),"",'A7'!Z69)</f>
        <v/>
      </c>
      <c r="M1470" s="133" t="str">
        <f t="shared" si="30"/>
        <v>OK</v>
      </c>
      <c r="N1470" s="134"/>
    </row>
    <row r="1471" spans="1:14" x14ac:dyDescent="0.25">
      <c r="A1471" s="210" t="s">
        <v>796</v>
      </c>
      <c r="B1471" s="211" t="s">
        <v>4182</v>
      </c>
      <c r="C1471" s="212" t="s">
        <v>188</v>
      </c>
      <c r="D1471" s="215" t="s">
        <v>3795</v>
      </c>
      <c r="E1471" s="212" t="s">
        <v>860</v>
      </c>
      <c r="F1471" s="212" t="s">
        <v>188</v>
      </c>
      <c r="G1471" s="215" t="s">
        <v>822</v>
      </c>
      <c r="H1471" s="213">
        <f>IF(OR(AND('A7'!Y28="",'A7'!Z28=""),AND('A7'!Y49="",'A7'!Z49=""),AND('A7'!Z28="X",'A7'!Z49="X"),OR('A7'!Z28="M",'A7'!Z49="M")),"",SUM('A7'!Y28,'A7'!Y49))</f>
        <v>0</v>
      </c>
      <c r="I1471" s="213" t="str">
        <f>IF(AND(AND('A7'!Z28="X",'A7'!Z49="X"),SUM('A7'!Y28,'A7'!Y49)=0,ISNUMBER('A7'!Y70)),"",IF(OR('A7'!Z28="M",'A7'!Z49="M"),"M",IF(AND('A7'!Z28='A7'!Z49,OR('A7'!Z28="X",'A7'!Z28="W",'A7'!Z28="Z")),UPPER('A7'!Z28),"")))</f>
        <v/>
      </c>
      <c r="J1471" s="214" t="s">
        <v>860</v>
      </c>
      <c r="K1471" s="213">
        <f>IF(AND(ISBLANK('A7'!Y70),$L$1471&lt;&gt;"Z"),"",'A7'!Y70)</f>
        <v>0</v>
      </c>
      <c r="L1471" s="213" t="str">
        <f>IF(ISBLANK('A7'!Z70),"",'A7'!Z70)</f>
        <v/>
      </c>
      <c r="M1471" s="133" t="str">
        <f t="shared" si="30"/>
        <v>OK</v>
      </c>
      <c r="N1471" s="134"/>
    </row>
    <row r="1472" spans="1:14" x14ac:dyDescent="0.25">
      <c r="A1472" s="210" t="s">
        <v>796</v>
      </c>
      <c r="B1472" s="211" t="s">
        <v>4183</v>
      </c>
      <c r="C1472" s="212" t="s">
        <v>188</v>
      </c>
      <c r="D1472" s="215" t="s">
        <v>3797</v>
      </c>
      <c r="E1472" s="212" t="s">
        <v>860</v>
      </c>
      <c r="F1472" s="212" t="s">
        <v>188</v>
      </c>
      <c r="G1472" s="215" t="s">
        <v>3087</v>
      </c>
      <c r="H1472" s="213">
        <f>IF(OR(AND('A7'!Y29="",'A7'!Z29=""),AND('A7'!Y50="",'A7'!Z50=""),AND('A7'!Z29="X",'A7'!Z50="X"),OR('A7'!Z29="M",'A7'!Z50="M")),"",SUM('A7'!Y29,'A7'!Y50))</f>
        <v>0</v>
      </c>
      <c r="I1472" s="213" t="str">
        <f>IF(AND(AND('A7'!Z29="X",'A7'!Z50="X"),SUM('A7'!Y29,'A7'!Y50)=0,ISNUMBER('A7'!Y71)),"",IF(OR('A7'!Z29="M",'A7'!Z50="M"),"M",IF(AND('A7'!Z29='A7'!Z50,OR('A7'!Z29="X",'A7'!Z29="W",'A7'!Z29="Z")),UPPER('A7'!Z29),"")))</f>
        <v/>
      </c>
      <c r="J1472" s="214" t="s">
        <v>860</v>
      </c>
      <c r="K1472" s="213">
        <f>IF(AND(ISBLANK('A7'!Y71),$L$1472&lt;&gt;"Z"),"",'A7'!Y71)</f>
        <v>0</v>
      </c>
      <c r="L1472" s="213" t="str">
        <f>IF(ISBLANK('A7'!Z71),"",'A7'!Z71)</f>
        <v/>
      </c>
      <c r="M1472" s="133" t="str">
        <f t="shared" ref="M1472:M1535" si="31">IF(AND(ISNUMBER(H1472),ISNUMBER(K1472)),IF(OR(ROUND(H1472,0)&lt;&gt;ROUND(K1472,0),I1472&lt;&gt;L1472),"Check","OK"),IF(OR(AND(H1472&lt;&gt;K1472,I1472&lt;&gt;"Z",L1472&lt;&gt;"Z"),I1472&lt;&gt;L1472),"Check","OK"))</f>
        <v>OK</v>
      </c>
      <c r="N1472" s="134"/>
    </row>
    <row r="1473" spans="1:14" x14ac:dyDescent="0.25">
      <c r="A1473" s="210" t="s">
        <v>796</v>
      </c>
      <c r="B1473" s="211" t="s">
        <v>4184</v>
      </c>
      <c r="C1473" s="212" t="s">
        <v>188</v>
      </c>
      <c r="D1473" s="215" t="s">
        <v>3799</v>
      </c>
      <c r="E1473" s="212" t="s">
        <v>860</v>
      </c>
      <c r="F1473" s="212" t="s">
        <v>188</v>
      </c>
      <c r="G1473" s="215" t="s">
        <v>1738</v>
      </c>
      <c r="H1473" s="213">
        <f>IF(OR(AND('A7'!Y30="",'A7'!Z30=""),AND('A7'!Y51="",'A7'!Z51=""),AND('A7'!Z30="X",'A7'!Z51="X"),OR('A7'!Z30="M",'A7'!Z51="M")),"",SUM('A7'!Y30,'A7'!Y51))</f>
        <v>0</v>
      </c>
      <c r="I1473" s="213" t="str">
        <f>IF(AND(AND('A7'!Z30="X",'A7'!Z51="X"),SUM('A7'!Y30,'A7'!Y51)=0,ISNUMBER('A7'!Y72)),"",IF(OR('A7'!Z30="M",'A7'!Z51="M"),"M",IF(AND('A7'!Z30='A7'!Z51,OR('A7'!Z30="X",'A7'!Z30="W",'A7'!Z30="Z")),UPPER('A7'!Z30),"")))</f>
        <v/>
      </c>
      <c r="J1473" s="214" t="s">
        <v>860</v>
      </c>
      <c r="K1473" s="213">
        <f>IF(AND(ISBLANK('A7'!Y72),$L$1473&lt;&gt;"Z"),"",'A7'!Y72)</f>
        <v>0</v>
      </c>
      <c r="L1473" s="213" t="str">
        <f>IF(ISBLANK('A7'!Z72),"",'A7'!Z72)</f>
        <v/>
      </c>
      <c r="M1473" s="133" t="str">
        <f t="shared" si="31"/>
        <v>OK</v>
      </c>
      <c r="N1473" s="134"/>
    </row>
    <row r="1474" spans="1:14" x14ac:dyDescent="0.25">
      <c r="A1474" s="210" t="s">
        <v>796</v>
      </c>
      <c r="B1474" s="211" t="s">
        <v>4185</v>
      </c>
      <c r="C1474" s="212" t="s">
        <v>188</v>
      </c>
      <c r="D1474" s="215" t="s">
        <v>3801</v>
      </c>
      <c r="E1474" s="212" t="s">
        <v>860</v>
      </c>
      <c r="F1474" s="212" t="s">
        <v>188</v>
      </c>
      <c r="G1474" s="215" t="s">
        <v>1741</v>
      </c>
      <c r="H1474" s="213">
        <f>IF(OR(AND('A7'!Y31="",'A7'!Z31=""),AND('A7'!Y52="",'A7'!Z52=""),AND('A7'!Z31="X",'A7'!Z52="X"),OR('A7'!Z31="M",'A7'!Z52="M")),"",SUM('A7'!Y31,'A7'!Y52))</f>
        <v>0</v>
      </c>
      <c r="I1474" s="213" t="str">
        <f>IF(AND(AND('A7'!Z31="X",'A7'!Z52="X"),SUM('A7'!Y31,'A7'!Y52)=0,ISNUMBER('A7'!Y73)),"",IF(OR('A7'!Z31="M",'A7'!Z52="M"),"M",IF(AND('A7'!Z31='A7'!Z52,OR('A7'!Z31="X",'A7'!Z31="W",'A7'!Z31="Z")),UPPER('A7'!Z31),"")))</f>
        <v/>
      </c>
      <c r="J1474" s="214" t="s">
        <v>860</v>
      </c>
      <c r="K1474" s="213">
        <f>IF(AND(ISBLANK('A7'!Y73),$L$1474&lt;&gt;"Z"),"",'A7'!Y73)</f>
        <v>0</v>
      </c>
      <c r="L1474" s="213" t="str">
        <f>IF(ISBLANK('A7'!Z73),"",'A7'!Z73)</f>
        <v/>
      </c>
      <c r="M1474" s="133" t="str">
        <f t="shared" si="31"/>
        <v>OK</v>
      </c>
      <c r="N1474" s="134"/>
    </row>
    <row r="1475" spans="1:14" x14ac:dyDescent="0.25">
      <c r="A1475" s="210" t="s">
        <v>796</v>
      </c>
      <c r="B1475" s="211" t="s">
        <v>4186</v>
      </c>
      <c r="C1475" s="212" t="s">
        <v>188</v>
      </c>
      <c r="D1475" s="215" t="s">
        <v>3803</v>
      </c>
      <c r="E1475" s="212" t="s">
        <v>860</v>
      </c>
      <c r="F1475" s="212" t="s">
        <v>188</v>
      </c>
      <c r="G1475" s="215" t="s">
        <v>929</v>
      </c>
      <c r="H1475" s="213">
        <f>IF(OR(AND('A7'!Y32="",'A7'!Z32=""),AND('A7'!Y53="",'A7'!Z53=""),AND('A7'!Z32="X",'A7'!Z53="X"),OR('A7'!Z32="M",'A7'!Z53="M")),"",SUM('A7'!Y32,'A7'!Y53))</f>
        <v>0</v>
      </c>
      <c r="I1475" s="213" t="str">
        <f>IF(AND(AND('A7'!Z32="X",'A7'!Z53="X"),SUM('A7'!Y32,'A7'!Y53)=0,ISNUMBER('A7'!Y74)),"",IF(OR('A7'!Z32="M",'A7'!Z53="M"),"M",IF(AND('A7'!Z32='A7'!Z53,OR('A7'!Z32="X",'A7'!Z32="W",'A7'!Z32="Z")),UPPER('A7'!Z32),"")))</f>
        <v/>
      </c>
      <c r="J1475" s="214" t="s">
        <v>860</v>
      </c>
      <c r="K1475" s="213">
        <f>IF(AND(ISBLANK('A7'!Y74),$L$1475&lt;&gt;"Z"),"",'A7'!Y74)</f>
        <v>0</v>
      </c>
      <c r="L1475" s="213" t="str">
        <f>IF(ISBLANK('A7'!Z74),"",'A7'!Z74)</f>
        <v/>
      </c>
      <c r="M1475" s="133" t="str">
        <f t="shared" si="31"/>
        <v>OK</v>
      </c>
      <c r="N1475" s="134"/>
    </row>
    <row r="1476" spans="1:14" x14ac:dyDescent="0.25">
      <c r="A1476" s="210" t="s">
        <v>796</v>
      </c>
      <c r="B1476" s="211" t="s">
        <v>4187</v>
      </c>
      <c r="C1476" s="212" t="s">
        <v>174</v>
      </c>
      <c r="D1476" s="215" t="s">
        <v>1391</v>
      </c>
      <c r="E1476" s="212" t="s">
        <v>860</v>
      </c>
      <c r="F1476" s="212" t="s">
        <v>174</v>
      </c>
      <c r="G1476" s="215" t="s">
        <v>1081</v>
      </c>
      <c r="H1476" s="213">
        <f>IF(OR(AND('A8'!V14="",'A8'!W14=""),AND('A8'!V15="",'A8'!W15=""),AND('A8'!W14="X",'A8'!W15="X"),OR('A8'!W14="M",'A8'!W15="M")),"",SUM('A8'!V14,'A8'!V15))</f>
        <v>0</v>
      </c>
      <c r="I1476" s="213" t="str">
        <f>IF(AND(AND('A8'!W14="X",'A8'!W15="X"),SUM('A8'!V14,'A8'!V15)=0,ISNUMBER('A8'!V16)),"",IF(OR('A8'!W14="M",'A8'!W15="M"),"M",IF(AND('A8'!W14='A8'!W15,OR('A8'!W14="X",'A8'!W14="W",'A8'!W14="Z")),UPPER('A8'!W14),"")))</f>
        <v/>
      </c>
      <c r="J1476" s="214" t="s">
        <v>860</v>
      </c>
      <c r="K1476" s="213">
        <f>IF(AND(ISBLANK('A8'!V16),$L$1476&lt;&gt;"Z"),"",'A8'!V16)</f>
        <v>0</v>
      </c>
      <c r="L1476" s="213" t="str">
        <f>IF(ISBLANK('A8'!W16),"",'A8'!W16)</f>
        <v/>
      </c>
      <c r="M1476" s="133" t="str">
        <f t="shared" si="31"/>
        <v>OK</v>
      </c>
      <c r="N1476" s="134"/>
    </row>
    <row r="1477" spans="1:14" x14ac:dyDescent="0.25">
      <c r="A1477" s="210" t="s">
        <v>796</v>
      </c>
      <c r="B1477" s="211" t="s">
        <v>4188</v>
      </c>
      <c r="C1477" s="212" t="s">
        <v>174</v>
      </c>
      <c r="D1477" s="215" t="s">
        <v>1401</v>
      </c>
      <c r="E1477" s="212" t="s">
        <v>860</v>
      </c>
      <c r="F1477" s="212" t="s">
        <v>174</v>
      </c>
      <c r="G1477" s="215" t="s">
        <v>70</v>
      </c>
      <c r="H1477" s="213">
        <f>IF(OR(AND('A8'!Y14="",'A8'!Z14=""),AND('A8'!Y15="",'A8'!Z15=""),AND('A8'!Z14="X",'A8'!Z15="X"),OR('A8'!Z14="M",'A8'!Z15="M")),"",SUM('A8'!Y14,'A8'!Y15))</f>
        <v>0</v>
      </c>
      <c r="I1477" s="213" t="str">
        <f>IF(AND(AND('A8'!Z14="X",'A8'!Z15="X"),SUM('A8'!Y14,'A8'!Y15)=0,ISNUMBER('A8'!Y16)),"",IF(OR('A8'!Z14="M",'A8'!Z15="M"),"M",IF(AND('A8'!Z14='A8'!Z15,OR('A8'!Z14="X",'A8'!Z14="W",'A8'!Z14="Z")),UPPER('A8'!Z14),"")))</f>
        <v/>
      </c>
      <c r="J1477" s="214" t="s">
        <v>860</v>
      </c>
      <c r="K1477" s="213">
        <f>IF(AND(ISBLANK('A8'!Y16),$L$1477&lt;&gt;"Z"),"",'A8'!Y16)</f>
        <v>0</v>
      </c>
      <c r="L1477" s="213" t="str">
        <f>IF(ISBLANK('A8'!Z16),"",'A8'!Z16)</f>
        <v/>
      </c>
      <c r="M1477" s="133" t="str">
        <f t="shared" si="31"/>
        <v>OK</v>
      </c>
      <c r="N1477" s="134"/>
    </row>
    <row r="1478" spans="1:14" x14ac:dyDescent="0.25">
      <c r="A1478" s="210" t="s">
        <v>796</v>
      </c>
      <c r="B1478" s="211" t="s">
        <v>4189</v>
      </c>
      <c r="C1478" s="212" t="s">
        <v>174</v>
      </c>
      <c r="D1478" s="215" t="s">
        <v>1415</v>
      </c>
      <c r="E1478" s="212" t="s">
        <v>860</v>
      </c>
      <c r="F1478" s="212" t="s">
        <v>174</v>
      </c>
      <c r="G1478" s="215" t="s">
        <v>1105</v>
      </c>
      <c r="H1478" s="213">
        <f>IF(OR(AND('A8'!AB14="",'A8'!AC14=""),AND('A8'!AB15="",'A8'!AC15=""),AND('A8'!AC14="X",'A8'!AC15="X"),OR('A8'!AC14="M",'A8'!AC15="M")),"",SUM('A8'!AB14,'A8'!AB15))</f>
        <v>0</v>
      </c>
      <c r="I1478" s="213" t="str">
        <f>IF(AND(AND('A8'!AC14="X",'A8'!AC15="X"),SUM('A8'!AB14,'A8'!AB15)=0,ISNUMBER('A8'!AB16)),"",IF(OR('A8'!AC14="M",'A8'!AC15="M"),"M",IF(AND('A8'!AC14='A8'!AC15,OR('A8'!AC14="X",'A8'!AC14="W",'A8'!AC14="Z")),UPPER('A8'!AC14),"")))</f>
        <v/>
      </c>
      <c r="J1478" s="214" t="s">
        <v>860</v>
      </c>
      <c r="K1478" s="213">
        <f>IF(AND(ISBLANK('A8'!AB16),$L$1478&lt;&gt;"Z"),"",'A8'!AB16)</f>
        <v>0</v>
      </c>
      <c r="L1478" s="213" t="str">
        <f>IF(ISBLANK('A8'!AC16),"",'A8'!AC16)</f>
        <v/>
      </c>
      <c r="M1478" s="133" t="str">
        <f t="shared" si="31"/>
        <v>OK</v>
      </c>
      <c r="N1478" s="134"/>
    </row>
    <row r="1479" spans="1:14" x14ac:dyDescent="0.25">
      <c r="A1479" s="210" t="s">
        <v>796</v>
      </c>
      <c r="B1479" s="211" t="s">
        <v>4190</v>
      </c>
      <c r="C1479" s="212" t="s">
        <v>174</v>
      </c>
      <c r="D1479" s="215" t="s">
        <v>1429</v>
      </c>
      <c r="E1479" s="212" t="s">
        <v>860</v>
      </c>
      <c r="F1479" s="212" t="s">
        <v>174</v>
      </c>
      <c r="G1479" s="215" t="s">
        <v>1120</v>
      </c>
      <c r="H1479" s="213">
        <f>IF(OR(AND('A8'!AE14="",'A8'!AF14=""),AND('A8'!AE15="",'A8'!AF15=""),AND('A8'!AF14="X",'A8'!AF15="X"),OR('A8'!AF14="M",'A8'!AF15="M")),"",SUM('A8'!AE14,'A8'!AE15))</f>
        <v>0</v>
      </c>
      <c r="I1479" s="213" t="str">
        <f>IF(AND(AND('A8'!AF14="X",'A8'!AF15="X"),SUM('A8'!AE14,'A8'!AE15)=0,ISNUMBER('A8'!AE16)),"",IF(OR('A8'!AF14="M",'A8'!AF15="M"),"M",IF(AND('A8'!AF14='A8'!AF15,OR('A8'!AF14="X",'A8'!AF14="W",'A8'!AF14="Z")),UPPER('A8'!AF14),"")))</f>
        <v/>
      </c>
      <c r="J1479" s="214" t="s">
        <v>860</v>
      </c>
      <c r="K1479" s="213">
        <f>IF(AND(ISBLANK('A8'!AE16),$L$1479&lt;&gt;"Z"),"",'A8'!AE16)</f>
        <v>0</v>
      </c>
      <c r="L1479" s="213" t="str">
        <f>IF(ISBLANK('A8'!AF16),"",'A8'!AF16)</f>
        <v/>
      </c>
      <c r="M1479" s="133" t="str">
        <f t="shared" si="31"/>
        <v>OK</v>
      </c>
      <c r="N1479" s="134"/>
    </row>
    <row r="1480" spans="1:14" x14ac:dyDescent="0.25">
      <c r="A1480" s="210" t="s">
        <v>796</v>
      </c>
      <c r="B1480" s="211" t="s">
        <v>4191</v>
      </c>
      <c r="C1480" s="212" t="s">
        <v>174</v>
      </c>
      <c r="D1480" s="215" t="s">
        <v>1439</v>
      </c>
      <c r="E1480" s="212" t="s">
        <v>860</v>
      </c>
      <c r="F1480" s="212" t="s">
        <v>174</v>
      </c>
      <c r="G1480" s="215" t="s">
        <v>1135</v>
      </c>
      <c r="H1480" s="213">
        <f>IF(OR(AND('A8'!AH14="",'A8'!AI14=""),AND('A8'!AH15="",'A8'!AI15=""),AND('A8'!AI14="X",'A8'!AI15="X"),OR('A8'!AI14="M",'A8'!AI15="M")),"",SUM('A8'!AH14,'A8'!AH15))</f>
        <v>0</v>
      </c>
      <c r="I1480" s="213" t="str">
        <f>IF(AND(AND('A8'!AI14="X",'A8'!AI15="X"),SUM('A8'!AH14,'A8'!AH15)=0,ISNUMBER('A8'!AH16)),"",IF(OR('A8'!AI14="M",'A8'!AI15="M"),"M",IF(AND('A8'!AI14='A8'!AI15,OR('A8'!AI14="X",'A8'!AI14="W",'A8'!AI14="Z")),UPPER('A8'!AI14),"")))</f>
        <v/>
      </c>
      <c r="J1480" s="214" t="s">
        <v>860</v>
      </c>
      <c r="K1480" s="213">
        <f>IF(AND(ISBLANK('A8'!AH16),$L$1480&lt;&gt;"Z"),"",'A8'!AH16)</f>
        <v>0</v>
      </c>
      <c r="L1480" s="213" t="str">
        <f>IF(ISBLANK('A8'!AI16),"",'A8'!AI16)</f>
        <v/>
      </c>
      <c r="M1480" s="133" t="str">
        <f t="shared" si="31"/>
        <v>OK</v>
      </c>
      <c r="N1480" s="134"/>
    </row>
    <row r="1481" spans="1:14" x14ac:dyDescent="0.25">
      <c r="A1481" s="210" t="s">
        <v>796</v>
      </c>
      <c r="B1481" s="211" t="s">
        <v>4192</v>
      </c>
      <c r="C1481" s="212" t="s">
        <v>174</v>
      </c>
      <c r="D1481" s="215" t="s">
        <v>1449</v>
      </c>
      <c r="E1481" s="212" t="s">
        <v>860</v>
      </c>
      <c r="F1481" s="212" t="s">
        <v>174</v>
      </c>
      <c r="G1481" s="215" t="s">
        <v>1150</v>
      </c>
      <c r="H1481" s="213">
        <f>IF(OR(AND('A8'!AK14="",'A8'!AL14=""),AND('A8'!AK15="",'A8'!AL15=""),AND('A8'!AL14="X",'A8'!AL15="X"),OR('A8'!AL14="M",'A8'!AL15="M")),"",SUM('A8'!AK14,'A8'!AK15))</f>
        <v>0</v>
      </c>
      <c r="I1481" s="213" t="str">
        <f>IF(AND(AND('A8'!AL14="X",'A8'!AL15="X"),SUM('A8'!AK14,'A8'!AK15)=0,ISNUMBER('A8'!AK16)),"",IF(OR('A8'!AL14="M",'A8'!AL15="M"),"M",IF(AND('A8'!AL14='A8'!AL15,OR('A8'!AL14="X",'A8'!AL14="W",'A8'!AL14="Z")),UPPER('A8'!AL14),"")))</f>
        <v/>
      </c>
      <c r="J1481" s="214" t="s">
        <v>860</v>
      </c>
      <c r="K1481" s="213">
        <f>IF(AND(ISBLANK('A8'!AK16),$L$1481&lt;&gt;"Z"),"",'A8'!AK16)</f>
        <v>0</v>
      </c>
      <c r="L1481" s="213" t="str">
        <f>IF(ISBLANK('A8'!AL16),"",'A8'!AL16)</f>
        <v/>
      </c>
      <c r="M1481" s="133" t="str">
        <f t="shared" si="31"/>
        <v>OK</v>
      </c>
      <c r="N1481" s="134"/>
    </row>
    <row r="1482" spans="1:14" x14ac:dyDescent="0.25">
      <c r="A1482" s="210" t="s">
        <v>796</v>
      </c>
      <c r="B1482" s="211" t="s">
        <v>4193</v>
      </c>
      <c r="C1482" s="212" t="s">
        <v>178</v>
      </c>
      <c r="D1482" s="215" t="s">
        <v>1391</v>
      </c>
      <c r="E1482" s="212" t="s">
        <v>860</v>
      </c>
      <c r="F1482" s="212" t="s">
        <v>178</v>
      </c>
      <c r="G1482" s="215" t="s">
        <v>1081</v>
      </c>
      <c r="H1482" s="213">
        <f>IF(OR(AND('A9'!V14="",'A9'!W14=""),AND('A9'!V15="",'A9'!W15=""),AND('A9'!W14="X",'A9'!W15="X"),OR('A9'!W14="M",'A9'!W15="M")),"",SUM('A9'!V14,'A9'!V15))</f>
        <v>0</v>
      </c>
      <c r="I1482" s="213" t="str">
        <f>IF(AND(AND('A9'!W14="X",'A9'!W15="X"),SUM('A9'!V14,'A9'!V15)=0,ISNUMBER('A9'!V16)),"",IF(OR('A9'!W14="M",'A9'!W15="M"),"M",IF(AND('A9'!W14='A9'!W15,OR('A9'!W14="X",'A9'!W14="W",'A9'!W14="Z")),UPPER('A9'!W14),"")))</f>
        <v/>
      </c>
      <c r="J1482" s="214" t="s">
        <v>860</v>
      </c>
      <c r="K1482" s="213">
        <f>IF(AND(ISBLANK('A9'!V16),$L$1482&lt;&gt;"Z"),"",'A9'!V16)</f>
        <v>0</v>
      </c>
      <c r="L1482" s="213" t="str">
        <f>IF(ISBLANK('A9'!W16),"",'A9'!W16)</f>
        <v/>
      </c>
      <c r="M1482" s="133" t="str">
        <f t="shared" si="31"/>
        <v>OK</v>
      </c>
      <c r="N1482" s="134"/>
    </row>
    <row r="1483" spans="1:14" x14ac:dyDescent="0.25">
      <c r="A1483" s="210" t="s">
        <v>796</v>
      </c>
      <c r="B1483" s="211" t="s">
        <v>4194</v>
      </c>
      <c r="C1483" s="212" t="s">
        <v>178</v>
      </c>
      <c r="D1483" s="215" t="s">
        <v>1393</v>
      </c>
      <c r="E1483" s="212" t="s">
        <v>860</v>
      </c>
      <c r="F1483" s="212" t="s">
        <v>178</v>
      </c>
      <c r="G1483" s="215" t="s">
        <v>1087</v>
      </c>
      <c r="H1483" s="213">
        <f>IF(OR(AND('A9'!V17="",'A9'!W17=""),AND('A9'!V18="",'A9'!W18=""),AND('A9'!W17="X",'A9'!W18="X"),OR('A9'!W17="M",'A9'!W18="M")),"",SUM('A9'!V17,'A9'!V18))</f>
        <v>0</v>
      </c>
      <c r="I1483" s="213" t="str">
        <f>IF(AND(AND('A9'!W17="X",'A9'!W18="X"),SUM('A9'!V17,'A9'!V18)=0,ISNUMBER('A9'!V19)),"",IF(OR('A9'!W17="M",'A9'!W18="M"),"M",IF(AND('A9'!W17='A9'!W18,OR('A9'!W17="X",'A9'!W17="W",'A9'!W17="Z")),UPPER('A9'!W17),"")))</f>
        <v/>
      </c>
      <c r="J1483" s="214" t="s">
        <v>860</v>
      </c>
      <c r="K1483" s="213">
        <f>IF(AND(ISBLANK('A9'!V19),$L$1483&lt;&gt;"Z"),"",'A9'!V19)</f>
        <v>0</v>
      </c>
      <c r="L1483" s="213" t="str">
        <f>IF(ISBLANK('A9'!W19),"",'A9'!W19)</f>
        <v/>
      </c>
      <c r="M1483" s="133" t="str">
        <f t="shared" si="31"/>
        <v>OK</v>
      </c>
      <c r="N1483" s="134"/>
    </row>
    <row r="1484" spans="1:14" x14ac:dyDescent="0.25">
      <c r="A1484" s="210" t="s">
        <v>796</v>
      </c>
      <c r="B1484" s="211" t="s">
        <v>4195</v>
      </c>
      <c r="C1484" s="212" t="s">
        <v>178</v>
      </c>
      <c r="D1484" s="215" t="s">
        <v>1395</v>
      </c>
      <c r="E1484" s="212" t="s">
        <v>860</v>
      </c>
      <c r="F1484" s="212" t="s">
        <v>178</v>
      </c>
      <c r="G1484" s="215" t="s">
        <v>841</v>
      </c>
      <c r="H1484" s="213">
        <f>IF(OR(AND('A9'!V14="",'A9'!W14=""),AND('A9'!V17="",'A9'!W17=""),AND('A9'!W14="X",'A9'!W17="X"),OR('A9'!W14="M",'A9'!W17="M")),"",SUM('A9'!V14,'A9'!V17))</f>
        <v>0</v>
      </c>
      <c r="I1484" s="213" t="str">
        <f>IF(AND(AND('A9'!W14="X",'A9'!W17="X"),SUM('A9'!V14,'A9'!V17)=0,ISNUMBER('A9'!V20)),"",IF(OR('A9'!W14="M",'A9'!W17="M"),"M",IF(AND('A9'!W14='A9'!W17,OR('A9'!W14="X",'A9'!W14="W",'A9'!W14="Z")),UPPER('A9'!W14),"")))</f>
        <v/>
      </c>
      <c r="J1484" s="214" t="s">
        <v>860</v>
      </c>
      <c r="K1484" s="213">
        <f>IF(AND(ISBLANK('A9'!V20),$L$1484&lt;&gt;"Z"),"",'A9'!V20)</f>
        <v>0</v>
      </c>
      <c r="L1484" s="213" t="str">
        <f>IF(ISBLANK('A9'!W20),"",'A9'!W20)</f>
        <v/>
      </c>
      <c r="M1484" s="133" t="str">
        <f t="shared" si="31"/>
        <v>OK</v>
      </c>
      <c r="N1484" s="134"/>
    </row>
    <row r="1485" spans="1:14" x14ac:dyDescent="0.25">
      <c r="A1485" s="210" t="s">
        <v>796</v>
      </c>
      <c r="B1485" s="211" t="s">
        <v>4196</v>
      </c>
      <c r="C1485" s="212" t="s">
        <v>178</v>
      </c>
      <c r="D1485" s="215" t="s">
        <v>1397</v>
      </c>
      <c r="E1485" s="212" t="s">
        <v>860</v>
      </c>
      <c r="F1485" s="212" t="s">
        <v>178</v>
      </c>
      <c r="G1485" s="215" t="s">
        <v>820</v>
      </c>
      <c r="H1485" s="213">
        <f>IF(OR(AND('A9'!V15="",'A9'!W15=""),AND('A9'!V18="",'A9'!W18=""),AND('A9'!W15="X",'A9'!W18="X"),OR('A9'!W15="M",'A9'!W18="M")),"",SUM('A9'!V15,'A9'!V18))</f>
        <v>0</v>
      </c>
      <c r="I1485" s="213" t="str">
        <f>IF(AND(AND('A9'!W15="X",'A9'!W18="X"),SUM('A9'!V15,'A9'!V18)=0,ISNUMBER('A9'!V21)),"",IF(OR('A9'!W15="M",'A9'!W18="M"),"M",IF(AND('A9'!W15='A9'!W18,OR('A9'!W15="X",'A9'!W15="W",'A9'!W15="Z")),UPPER('A9'!W15),"")))</f>
        <v/>
      </c>
      <c r="J1485" s="214" t="s">
        <v>860</v>
      </c>
      <c r="K1485" s="213">
        <f>IF(AND(ISBLANK('A9'!V21),$L$1485&lt;&gt;"Z"),"",'A9'!V21)</f>
        <v>0</v>
      </c>
      <c r="L1485" s="213" t="str">
        <f>IF(ISBLANK('A9'!W21),"",'A9'!W21)</f>
        <v/>
      </c>
      <c r="M1485" s="133" t="str">
        <f t="shared" si="31"/>
        <v>OK</v>
      </c>
      <c r="N1485" s="134"/>
    </row>
    <row r="1486" spans="1:14" x14ac:dyDescent="0.25">
      <c r="A1486" s="210" t="s">
        <v>796</v>
      </c>
      <c r="B1486" s="211" t="s">
        <v>4197</v>
      </c>
      <c r="C1486" s="212" t="s">
        <v>178</v>
      </c>
      <c r="D1486" s="215" t="s">
        <v>1399</v>
      </c>
      <c r="E1486" s="212" t="s">
        <v>860</v>
      </c>
      <c r="F1486" s="212" t="s">
        <v>178</v>
      </c>
      <c r="G1486" s="215" t="s">
        <v>799</v>
      </c>
      <c r="H1486" s="213">
        <f>IF(OR(AND('A9'!V16="",'A9'!W16=""),AND('A9'!V19="",'A9'!W19=""),AND('A9'!W16="X",'A9'!W19="X"),OR('A9'!W16="M",'A9'!W19="M")),"",SUM('A9'!V16,'A9'!V19))</f>
        <v>0</v>
      </c>
      <c r="I1486" s="213" t="str">
        <f>IF(AND(AND('A9'!W16="X",'A9'!W19="X"),SUM('A9'!V16,'A9'!V19)=0,ISNUMBER('A9'!V22)),"",IF(OR('A9'!W16="M",'A9'!W19="M"),"M",IF(AND('A9'!W16='A9'!W19,OR('A9'!W16="X",'A9'!W16="W",'A9'!W16="Z")),UPPER('A9'!W16),"")))</f>
        <v/>
      </c>
      <c r="J1486" s="214" t="s">
        <v>860</v>
      </c>
      <c r="K1486" s="213">
        <f>IF(AND(ISBLANK('A9'!V22),$L$1486&lt;&gt;"Z"),"",'A9'!V22)</f>
        <v>0</v>
      </c>
      <c r="L1486" s="213" t="str">
        <f>IF(ISBLANK('A9'!W22),"",'A9'!W22)</f>
        <v/>
      </c>
      <c r="M1486" s="133" t="str">
        <f t="shared" si="31"/>
        <v>OK</v>
      </c>
      <c r="N1486" s="134"/>
    </row>
    <row r="1487" spans="1:14" x14ac:dyDescent="0.25">
      <c r="A1487" s="210" t="s">
        <v>796</v>
      </c>
      <c r="B1487" s="211" t="s">
        <v>4198</v>
      </c>
      <c r="C1487" s="212" t="s">
        <v>178</v>
      </c>
      <c r="D1487" s="215" t="s">
        <v>4199</v>
      </c>
      <c r="E1487" s="212" t="s">
        <v>860</v>
      </c>
      <c r="F1487" s="212" t="s">
        <v>178</v>
      </c>
      <c r="G1487" s="215" t="s">
        <v>1223</v>
      </c>
      <c r="H1487" s="213">
        <f>IF(OR(AND('A9'!V23="",'A9'!W23=""),AND('A9'!V24="",'A9'!W24=""),AND('A9'!W23="X",'A9'!W24="X"),OR('A9'!W23="M",'A9'!W24="M")),"",SUM('A9'!V23,'A9'!V24))</f>
        <v>0</v>
      </c>
      <c r="I1487" s="213" t="str">
        <f>IF(AND(AND('A9'!W23="X",'A9'!W24="X"),SUM('A9'!V23,'A9'!V24)=0,ISNUMBER('A9'!V25)),"",IF(OR('A9'!W23="M",'A9'!W24="M"),"M",IF(AND('A9'!W23='A9'!W24,OR('A9'!W23="X",'A9'!W23="W",'A9'!W23="Z")),UPPER('A9'!W23),"")))</f>
        <v/>
      </c>
      <c r="J1487" s="214" t="s">
        <v>860</v>
      </c>
      <c r="K1487" s="213">
        <f>IF(AND(ISBLANK('A9'!V25),$L$1487&lt;&gt;"Z"),"",'A9'!V25)</f>
        <v>0</v>
      </c>
      <c r="L1487" s="213" t="str">
        <f>IF(ISBLANK('A9'!W25),"",'A9'!W25)</f>
        <v/>
      </c>
      <c r="M1487" s="133" t="str">
        <f t="shared" si="31"/>
        <v>OK</v>
      </c>
      <c r="N1487" s="134"/>
    </row>
    <row r="1488" spans="1:14" x14ac:dyDescent="0.25">
      <c r="A1488" s="210" t="s">
        <v>796</v>
      </c>
      <c r="B1488" s="211" t="s">
        <v>4200</v>
      </c>
      <c r="C1488" s="212" t="s">
        <v>178</v>
      </c>
      <c r="D1488" s="215" t="s">
        <v>1401</v>
      </c>
      <c r="E1488" s="212" t="s">
        <v>860</v>
      </c>
      <c r="F1488" s="212" t="s">
        <v>178</v>
      </c>
      <c r="G1488" s="215" t="s">
        <v>70</v>
      </c>
      <c r="H1488" s="213">
        <f>IF(OR(AND('A9'!Y14="",'A9'!Z14=""),AND('A9'!Y15="",'A9'!Z15=""),AND('A9'!Z14="X",'A9'!Z15="X"),OR('A9'!Z14="M",'A9'!Z15="M")),"",SUM('A9'!Y14,'A9'!Y15))</f>
        <v>0</v>
      </c>
      <c r="I1488" s="213" t="str">
        <f>IF(AND(AND('A9'!Z14="X",'A9'!Z15="X"),SUM('A9'!Y14,'A9'!Y15)=0,ISNUMBER('A9'!Y16)),"",IF(OR('A9'!Z14="M",'A9'!Z15="M"),"M",IF(AND('A9'!Z14='A9'!Z15,OR('A9'!Z14="X",'A9'!Z14="W",'A9'!Z14="Z")),UPPER('A9'!Z14),"")))</f>
        <v/>
      </c>
      <c r="J1488" s="214" t="s">
        <v>860</v>
      </c>
      <c r="K1488" s="213">
        <f>IF(AND(ISBLANK('A9'!Y16),$L$1488&lt;&gt;"Z"),"",'A9'!Y16)</f>
        <v>0</v>
      </c>
      <c r="L1488" s="213" t="str">
        <f>IF(ISBLANK('A9'!Z16),"",'A9'!Z16)</f>
        <v/>
      </c>
      <c r="M1488" s="133" t="str">
        <f t="shared" si="31"/>
        <v>OK</v>
      </c>
      <c r="N1488" s="134"/>
    </row>
    <row r="1489" spans="1:14" x14ac:dyDescent="0.25">
      <c r="A1489" s="210" t="s">
        <v>796</v>
      </c>
      <c r="B1489" s="211" t="s">
        <v>4201</v>
      </c>
      <c r="C1489" s="212" t="s">
        <v>178</v>
      </c>
      <c r="D1489" s="215" t="s">
        <v>1403</v>
      </c>
      <c r="E1489" s="212" t="s">
        <v>860</v>
      </c>
      <c r="F1489" s="212" t="s">
        <v>178</v>
      </c>
      <c r="G1489" s="215" t="s">
        <v>73</v>
      </c>
      <c r="H1489" s="213">
        <f>IF(OR(AND('A9'!Y17="",'A9'!Z17=""),AND('A9'!Y18="",'A9'!Z18=""),AND('A9'!Z17="X",'A9'!Z18="X"),OR('A9'!Z17="M",'A9'!Z18="M")),"",SUM('A9'!Y17,'A9'!Y18))</f>
        <v>0</v>
      </c>
      <c r="I1489" s="213" t="str">
        <f>IF(AND(AND('A9'!Z17="X",'A9'!Z18="X"),SUM('A9'!Y17,'A9'!Y18)=0,ISNUMBER('A9'!Y19)),"",IF(OR('A9'!Z17="M",'A9'!Z18="M"),"M",IF(AND('A9'!Z17='A9'!Z18,OR('A9'!Z17="X",'A9'!Z17="W",'A9'!Z17="Z")),UPPER('A9'!Z17),"")))</f>
        <v/>
      </c>
      <c r="J1489" s="214" t="s">
        <v>860</v>
      </c>
      <c r="K1489" s="213">
        <f>IF(AND(ISBLANK('A9'!Y19),$L$1489&lt;&gt;"Z"),"",'A9'!Y19)</f>
        <v>0</v>
      </c>
      <c r="L1489" s="213" t="str">
        <f>IF(ISBLANK('A9'!Z19),"",'A9'!Z19)</f>
        <v/>
      </c>
      <c r="M1489" s="133" t="str">
        <f t="shared" si="31"/>
        <v>OK</v>
      </c>
      <c r="N1489" s="134"/>
    </row>
    <row r="1490" spans="1:14" x14ac:dyDescent="0.25">
      <c r="A1490" s="210" t="s">
        <v>796</v>
      </c>
      <c r="B1490" s="211" t="s">
        <v>4202</v>
      </c>
      <c r="C1490" s="212" t="s">
        <v>178</v>
      </c>
      <c r="D1490" s="215" t="s">
        <v>1405</v>
      </c>
      <c r="E1490" s="212" t="s">
        <v>860</v>
      </c>
      <c r="F1490" s="212" t="s">
        <v>178</v>
      </c>
      <c r="G1490" s="215" t="s">
        <v>74</v>
      </c>
      <c r="H1490" s="213">
        <f>IF(OR(AND('A9'!Y14="",'A9'!Z14=""),AND('A9'!Y17="",'A9'!Z17=""),AND('A9'!Z14="X",'A9'!Z17="X"),OR('A9'!Z14="M",'A9'!Z17="M")),"",SUM('A9'!Y14,'A9'!Y17))</f>
        <v>0</v>
      </c>
      <c r="I1490" s="213" t="str">
        <f>IF(AND(AND('A9'!Z14="X",'A9'!Z17="X"),SUM('A9'!Y14,'A9'!Y17)=0,ISNUMBER('A9'!Y20)),"",IF(OR('A9'!Z14="M",'A9'!Z17="M"),"M",IF(AND('A9'!Z14='A9'!Z17,OR('A9'!Z14="X",'A9'!Z14="W",'A9'!Z14="Z")),UPPER('A9'!Z14),"")))</f>
        <v/>
      </c>
      <c r="J1490" s="214" t="s">
        <v>860</v>
      </c>
      <c r="K1490" s="213">
        <f>IF(AND(ISBLANK('A9'!Y20),$L$1490&lt;&gt;"Z"),"",'A9'!Y20)</f>
        <v>0</v>
      </c>
      <c r="L1490" s="213" t="str">
        <f>IF(ISBLANK('A9'!Z20),"",'A9'!Z20)</f>
        <v/>
      </c>
      <c r="M1490" s="133" t="str">
        <f t="shared" si="31"/>
        <v>OK</v>
      </c>
      <c r="N1490" s="134"/>
    </row>
    <row r="1491" spans="1:14" x14ac:dyDescent="0.25">
      <c r="A1491" s="210" t="s">
        <v>796</v>
      </c>
      <c r="B1491" s="211" t="s">
        <v>4203</v>
      </c>
      <c r="C1491" s="212" t="s">
        <v>178</v>
      </c>
      <c r="D1491" s="215" t="s">
        <v>1407</v>
      </c>
      <c r="E1491" s="212" t="s">
        <v>860</v>
      </c>
      <c r="F1491" s="212" t="s">
        <v>178</v>
      </c>
      <c r="G1491" s="215" t="s">
        <v>75</v>
      </c>
      <c r="H1491" s="213">
        <f>IF(OR(AND('A9'!Y15="",'A9'!Z15=""),AND('A9'!Y18="",'A9'!Z18=""),AND('A9'!Z15="X",'A9'!Z18="X"),OR('A9'!Z15="M",'A9'!Z18="M")),"",SUM('A9'!Y15,'A9'!Y18))</f>
        <v>0</v>
      </c>
      <c r="I1491" s="213" t="str">
        <f>IF(AND(AND('A9'!Z15="X",'A9'!Z18="X"),SUM('A9'!Y15,'A9'!Y18)=0,ISNUMBER('A9'!Y21)),"",IF(OR('A9'!Z15="M",'A9'!Z18="M"),"M",IF(AND('A9'!Z15='A9'!Z18,OR('A9'!Z15="X",'A9'!Z15="W",'A9'!Z15="Z")),UPPER('A9'!Z15),"")))</f>
        <v/>
      </c>
      <c r="J1491" s="214" t="s">
        <v>860</v>
      </c>
      <c r="K1491" s="213">
        <f>IF(AND(ISBLANK('A9'!Y21),$L$1491&lt;&gt;"Z"),"",'A9'!Y21)</f>
        <v>0</v>
      </c>
      <c r="L1491" s="213" t="str">
        <f>IF(ISBLANK('A9'!Z21),"",'A9'!Z21)</f>
        <v/>
      </c>
      <c r="M1491" s="133" t="str">
        <f t="shared" si="31"/>
        <v>OK</v>
      </c>
      <c r="N1491" s="134"/>
    </row>
    <row r="1492" spans="1:14" x14ac:dyDescent="0.25">
      <c r="A1492" s="210" t="s">
        <v>796</v>
      </c>
      <c r="B1492" s="211" t="s">
        <v>4204</v>
      </c>
      <c r="C1492" s="212" t="s">
        <v>178</v>
      </c>
      <c r="D1492" s="215" t="s">
        <v>1409</v>
      </c>
      <c r="E1492" s="212" t="s">
        <v>860</v>
      </c>
      <c r="F1492" s="212" t="s">
        <v>178</v>
      </c>
      <c r="G1492" s="215" t="s">
        <v>76</v>
      </c>
      <c r="H1492" s="213">
        <f>IF(OR(AND('A9'!Y16="",'A9'!Z16=""),AND('A9'!Y19="",'A9'!Z19=""),AND('A9'!Z16="X",'A9'!Z19="X"),OR('A9'!Z16="M",'A9'!Z19="M")),"",SUM('A9'!Y16,'A9'!Y19))</f>
        <v>0</v>
      </c>
      <c r="I1492" s="213" t="str">
        <f>IF(AND(AND('A9'!Z16="X",'A9'!Z19="X"),SUM('A9'!Y16,'A9'!Y19)=0,ISNUMBER('A9'!Y22)),"",IF(OR('A9'!Z16="M",'A9'!Z19="M"),"M",IF(AND('A9'!Z16='A9'!Z19,OR('A9'!Z16="X",'A9'!Z16="W",'A9'!Z16="Z")),UPPER('A9'!Z16),"")))</f>
        <v/>
      </c>
      <c r="J1492" s="214" t="s">
        <v>860</v>
      </c>
      <c r="K1492" s="213">
        <f>IF(AND(ISBLANK('A9'!Y22),$L$1492&lt;&gt;"Z"),"",'A9'!Y22)</f>
        <v>0</v>
      </c>
      <c r="L1492" s="213" t="str">
        <f>IF(ISBLANK('A9'!Z22),"",'A9'!Z22)</f>
        <v/>
      </c>
      <c r="M1492" s="133" t="str">
        <f t="shared" si="31"/>
        <v>OK</v>
      </c>
      <c r="N1492" s="134"/>
    </row>
    <row r="1493" spans="1:14" x14ac:dyDescent="0.25">
      <c r="A1493" s="210" t="s">
        <v>796</v>
      </c>
      <c r="B1493" s="211" t="s">
        <v>4205</v>
      </c>
      <c r="C1493" s="212" t="s">
        <v>178</v>
      </c>
      <c r="D1493" s="215" t="s">
        <v>4206</v>
      </c>
      <c r="E1493" s="212" t="s">
        <v>860</v>
      </c>
      <c r="F1493" s="212" t="s">
        <v>178</v>
      </c>
      <c r="G1493" s="215" t="s">
        <v>1239</v>
      </c>
      <c r="H1493" s="213">
        <f>IF(OR(AND('A9'!Y23="",'A9'!Z23=""),AND('A9'!Y24="",'A9'!Z24=""),AND('A9'!Z23="X",'A9'!Z24="X"),OR('A9'!Z23="M",'A9'!Z24="M")),"",SUM('A9'!Y23,'A9'!Y24))</f>
        <v>0</v>
      </c>
      <c r="I1493" s="213" t="str">
        <f>IF(AND(AND('A9'!Z23="X",'A9'!Z24="X"),SUM('A9'!Y23,'A9'!Y24)=0,ISNUMBER('A9'!Y25)),"",IF(OR('A9'!Z23="M",'A9'!Z24="M"),"M",IF(AND('A9'!Z23='A9'!Z24,OR('A9'!Z23="X",'A9'!Z23="W",'A9'!Z23="Z")),UPPER('A9'!Z23),"")))</f>
        <v/>
      </c>
      <c r="J1493" s="214" t="s">
        <v>860</v>
      </c>
      <c r="K1493" s="213">
        <f>IF(AND(ISBLANK('A9'!Y25),$L$1493&lt;&gt;"Z"),"",'A9'!Y25)</f>
        <v>0</v>
      </c>
      <c r="L1493" s="213" t="str">
        <f>IF(ISBLANK('A9'!Z25),"",'A9'!Z25)</f>
        <v/>
      </c>
      <c r="M1493" s="133" t="str">
        <f t="shared" si="31"/>
        <v>OK</v>
      </c>
      <c r="N1493" s="134"/>
    </row>
    <row r="1494" spans="1:14" x14ac:dyDescent="0.25">
      <c r="A1494" s="210" t="s">
        <v>796</v>
      </c>
      <c r="B1494" s="211" t="s">
        <v>4207</v>
      </c>
      <c r="C1494" s="212" t="s">
        <v>178</v>
      </c>
      <c r="D1494" s="215" t="s">
        <v>1411</v>
      </c>
      <c r="E1494" s="212" t="s">
        <v>860</v>
      </c>
      <c r="F1494" s="212" t="s">
        <v>178</v>
      </c>
      <c r="G1494" s="215" t="s">
        <v>1101</v>
      </c>
      <c r="H1494" s="213">
        <f>IF(OR(EXACT('A9'!V14,'A9'!W14),EXACT('A9'!Y14,'A9'!Z14),AND('A9'!W14="X",'A9'!Z14="X"),OR('A9'!W14="M",'A9'!Z14="M")),"",SUM('A9'!V14,'A9'!Y14))</f>
        <v>0</v>
      </c>
      <c r="I1494" s="213" t="str">
        <f>IF(AND(AND('A9'!W14="X",'A9'!Z14="X"),SUM('A9'!V14,'A9'!Y14)=0,ISNUMBER('A9'!AB14)),"",IF(OR('A9'!W14="M",'A9'!Z14="M"),"M",IF(AND('A9'!W14='A9'!Z14,OR('A9'!W14="X",'A9'!W14="W",'A9'!W14="Z")),UPPER('A9'!W14),"")))</f>
        <v/>
      </c>
      <c r="J1494" s="214" t="s">
        <v>860</v>
      </c>
      <c r="K1494" s="213">
        <f>IF(AND(ISBLANK('A9'!AB14),$L$1494&lt;&gt;"Z"),"",'A9'!AB14)</f>
        <v>0</v>
      </c>
      <c r="L1494" s="213" t="str">
        <f>IF(ISBLANK('A9'!AC14),"",'A9'!AC14)</f>
        <v/>
      </c>
      <c r="M1494" s="133" t="str">
        <f t="shared" si="31"/>
        <v>OK</v>
      </c>
      <c r="N1494" s="134"/>
    </row>
    <row r="1495" spans="1:14" x14ac:dyDescent="0.25">
      <c r="A1495" s="210" t="s">
        <v>796</v>
      </c>
      <c r="B1495" s="211" t="s">
        <v>4208</v>
      </c>
      <c r="C1495" s="212" t="s">
        <v>178</v>
      </c>
      <c r="D1495" s="215" t="s">
        <v>1413</v>
      </c>
      <c r="E1495" s="212" t="s">
        <v>860</v>
      </c>
      <c r="F1495" s="212" t="s">
        <v>178</v>
      </c>
      <c r="G1495" s="215" t="s">
        <v>1103</v>
      </c>
      <c r="H1495" s="213">
        <f>IF(OR(EXACT('A9'!V15,'A9'!W15),EXACT('A9'!Y15,'A9'!Z15),AND('A9'!W15="X",'A9'!Z15="X"),OR('A9'!W15="M",'A9'!Z15="M")),"",SUM('A9'!V15,'A9'!Y15))</f>
        <v>0</v>
      </c>
      <c r="I1495" s="213" t="str">
        <f>IF(AND(AND('A9'!W15="X",'A9'!Z15="X"),SUM('A9'!V15,'A9'!Y15)=0,ISNUMBER('A9'!AB15)),"",IF(OR('A9'!W15="M",'A9'!Z15="M"),"M",IF(AND('A9'!W15='A9'!Z15,OR('A9'!W15="X",'A9'!W15="W",'A9'!W15="Z")),UPPER('A9'!W15),"")))</f>
        <v/>
      </c>
      <c r="J1495" s="214" t="s">
        <v>860</v>
      </c>
      <c r="K1495" s="213">
        <f>IF(AND(ISBLANK('A9'!AB15),$L$1495&lt;&gt;"Z"),"",'A9'!AB15)</f>
        <v>0</v>
      </c>
      <c r="L1495" s="213" t="str">
        <f>IF(ISBLANK('A9'!AC15),"",'A9'!AC15)</f>
        <v/>
      </c>
      <c r="M1495" s="133" t="str">
        <f t="shared" si="31"/>
        <v>OK</v>
      </c>
      <c r="N1495" s="134"/>
    </row>
    <row r="1496" spans="1:14" x14ac:dyDescent="0.25">
      <c r="A1496" s="210" t="s">
        <v>796</v>
      </c>
      <c r="B1496" s="211" t="s">
        <v>4209</v>
      </c>
      <c r="C1496" s="212" t="s">
        <v>178</v>
      </c>
      <c r="D1496" s="215" t="s">
        <v>1415</v>
      </c>
      <c r="E1496" s="212" t="s">
        <v>860</v>
      </c>
      <c r="F1496" s="212" t="s">
        <v>178</v>
      </c>
      <c r="G1496" s="215" t="s">
        <v>1105</v>
      </c>
      <c r="H1496" s="213">
        <f>IF(OR(AND('A9'!AB14="",'A9'!AC14=""),AND('A9'!AB15="",'A9'!AC15=""),AND('A9'!AC14="X",'A9'!AC15="X"),OR('A9'!AC14="M",'A9'!AC15="M")),"",SUM('A9'!AB14,'A9'!AB15))</f>
        <v>0</v>
      </c>
      <c r="I1496" s="213" t="str">
        <f>IF(AND(AND('A9'!AC14="X",'A9'!AC15="X"),SUM('A9'!AB14,'A9'!AB15)=0,ISNUMBER('A9'!AB16)),"",IF(OR('A9'!AC14="M",'A9'!AC15="M"),"M",IF(AND('A9'!AC14='A9'!AC15,OR('A9'!AC14="X",'A9'!AC14="W",'A9'!AC14="Z")),UPPER('A9'!AC14),"")))</f>
        <v/>
      </c>
      <c r="J1496" s="214" t="s">
        <v>860</v>
      </c>
      <c r="K1496" s="213">
        <f>IF(AND(ISBLANK('A9'!AB16),$L$1496&lt;&gt;"Z"),"",'A9'!AB16)</f>
        <v>0</v>
      </c>
      <c r="L1496" s="213" t="str">
        <f>IF(ISBLANK('A9'!AC16),"",'A9'!AC16)</f>
        <v/>
      </c>
      <c r="M1496" s="133" t="str">
        <f t="shared" si="31"/>
        <v>OK</v>
      </c>
      <c r="N1496" s="134"/>
    </row>
    <row r="1497" spans="1:14" x14ac:dyDescent="0.25">
      <c r="A1497" s="210" t="s">
        <v>796</v>
      </c>
      <c r="B1497" s="211" t="s">
        <v>4210</v>
      </c>
      <c r="C1497" s="212" t="s">
        <v>178</v>
      </c>
      <c r="D1497" s="215" t="s">
        <v>1417</v>
      </c>
      <c r="E1497" s="212" t="s">
        <v>860</v>
      </c>
      <c r="F1497" s="212" t="s">
        <v>178</v>
      </c>
      <c r="G1497" s="215" t="s">
        <v>1107</v>
      </c>
      <c r="H1497" s="213">
        <f>IF(OR(EXACT('A9'!V17,'A9'!W17),EXACT('A9'!Y17,'A9'!Z17),AND('A9'!W17="X",'A9'!Z17="X"),OR('A9'!W17="M",'A9'!Z17="M")),"",SUM('A9'!V17,'A9'!Y17))</f>
        <v>0</v>
      </c>
      <c r="I1497" s="213" t="str">
        <f>IF(AND(AND('A9'!W17="X",'A9'!Z17="X"),SUM('A9'!V17,'A9'!Y17)=0,ISNUMBER('A9'!AB17)),"",IF(OR('A9'!W17="M",'A9'!Z17="M"),"M",IF(AND('A9'!W17='A9'!Z17,OR('A9'!W17="X",'A9'!W17="W",'A9'!W17="Z")),UPPER('A9'!W17),"")))</f>
        <v/>
      </c>
      <c r="J1497" s="214" t="s">
        <v>860</v>
      </c>
      <c r="K1497" s="213">
        <f>IF(AND(ISBLANK('A9'!AB17),$L$1497&lt;&gt;"Z"),"",'A9'!AB17)</f>
        <v>0</v>
      </c>
      <c r="L1497" s="213" t="str">
        <f>IF(ISBLANK('A9'!AC17),"",'A9'!AC17)</f>
        <v/>
      </c>
      <c r="M1497" s="133" t="str">
        <f t="shared" si="31"/>
        <v>OK</v>
      </c>
      <c r="N1497" s="134"/>
    </row>
    <row r="1498" spans="1:14" x14ac:dyDescent="0.25">
      <c r="A1498" s="210" t="s">
        <v>796</v>
      </c>
      <c r="B1498" s="211" t="s">
        <v>4211</v>
      </c>
      <c r="C1498" s="212" t="s">
        <v>178</v>
      </c>
      <c r="D1498" s="215" t="s">
        <v>1419</v>
      </c>
      <c r="E1498" s="212" t="s">
        <v>860</v>
      </c>
      <c r="F1498" s="212" t="s">
        <v>178</v>
      </c>
      <c r="G1498" s="215" t="s">
        <v>1109</v>
      </c>
      <c r="H1498" s="213">
        <f>IF(OR(EXACT('A9'!V18,'A9'!W18),EXACT('A9'!Y18,'A9'!Z18),AND('A9'!W18="X",'A9'!Z18="X"),OR('A9'!W18="M",'A9'!Z18="M")),"",SUM('A9'!V18,'A9'!Y18))</f>
        <v>0</v>
      </c>
      <c r="I1498" s="213" t="str">
        <f>IF(AND(AND('A9'!W18="X",'A9'!Z18="X"),SUM('A9'!V18,'A9'!Y18)=0,ISNUMBER('A9'!AB18)),"",IF(OR('A9'!W18="M",'A9'!Z18="M"),"M",IF(AND('A9'!W18='A9'!Z18,OR('A9'!W18="X",'A9'!W18="W",'A9'!W18="Z")),UPPER('A9'!W18),"")))</f>
        <v/>
      </c>
      <c r="J1498" s="214" t="s">
        <v>860</v>
      </c>
      <c r="K1498" s="213">
        <f>IF(AND(ISBLANK('A9'!AB18),$L$1498&lt;&gt;"Z"),"",'A9'!AB18)</f>
        <v>0</v>
      </c>
      <c r="L1498" s="213" t="str">
        <f>IF(ISBLANK('A9'!AC18),"",'A9'!AC18)</f>
        <v/>
      </c>
      <c r="M1498" s="133" t="str">
        <f t="shared" si="31"/>
        <v>OK</v>
      </c>
      <c r="N1498" s="134"/>
    </row>
    <row r="1499" spans="1:14" x14ac:dyDescent="0.25">
      <c r="A1499" s="210" t="s">
        <v>796</v>
      </c>
      <c r="B1499" s="211" t="s">
        <v>4212</v>
      </c>
      <c r="C1499" s="212" t="s">
        <v>178</v>
      </c>
      <c r="D1499" s="215" t="s">
        <v>1421</v>
      </c>
      <c r="E1499" s="212" t="s">
        <v>860</v>
      </c>
      <c r="F1499" s="212" t="s">
        <v>178</v>
      </c>
      <c r="G1499" s="215" t="s">
        <v>1111</v>
      </c>
      <c r="H1499" s="213">
        <f>IF(OR(AND('A9'!AB17="",'A9'!AC17=""),AND('A9'!AB18="",'A9'!AC18=""),AND('A9'!AC17="X",'A9'!AC18="X"),OR('A9'!AC17="M",'A9'!AC18="M")),"",SUM('A9'!AB17,'A9'!AB18))</f>
        <v>0</v>
      </c>
      <c r="I1499" s="213" t="str">
        <f>IF(AND(AND('A9'!AC17="X",'A9'!AC18="X"),SUM('A9'!AB17,'A9'!AB18)=0,ISNUMBER('A9'!AB19)),"",IF(OR('A9'!AC17="M",'A9'!AC18="M"),"M",IF(AND('A9'!AC17='A9'!AC18,OR('A9'!AC17="X",'A9'!AC17="W",'A9'!AC17="Z")),UPPER('A9'!AC17),"")))</f>
        <v/>
      </c>
      <c r="J1499" s="214" t="s">
        <v>860</v>
      </c>
      <c r="K1499" s="213">
        <f>IF(AND(ISBLANK('A9'!AB19),$L$1499&lt;&gt;"Z"),"",'A9'!AB19)</f>
        <v>0</v>
      </c>
      <c r="L1499" s="213" t="str">
        <f>IF(ISBLANK('A9'!AC19),"",'A9'!AC19)</f>
        <v/>
      </c>
      <c r="M1499" s="133" t="str">
        <f t="shared" si="31"/>
        <v>OK</v>
      </c>
      <c r="N1499" s="134"/>
    </row>
    <row r="1500" spans="1:14" x14ac:dyDescent="0.25">
      <c r="A1500" s="210" t="s">
        <v>796</v>
      </c>
      <c r="B1500" s="211" t="s">
        <v>4213</v>
      </c>
      <c r="C1500" s="212" t="s">
        <v>178</v>
      </c>
      <c r="D1500" s="215" t="s">
        <v>1423</v>
      </c>
      <c r="E1500" s="212" t="s">
        <v>860</v>
      </c>
      <c r="F1500" s="212" t="s">
        <v>178</v>
      </c>
      <c r="G1500" s="215" t="s">
        <v>839</v>
      </c>
      <c r="H1500" s="213">
        <f>IF(OR(AND('A9'!AB14="",'A9'!AC14=""),AND('A9'!AB17="",'A9'!AC17=""),AND('A9'!AC14="X",'A9'!AC17="X"),OR('A9'!AC14="M",'A9'!AC17="M")),"",SUM('A9'!AB14,'A9'!AB17))</f>
        <v>0</v>
      </c>
      <c r="I1500" s="213" t="str">
        <f>IF(AND(AND('A9'!AC14="X",'A9'!AC17="X"),SUM('A9'!AB14,'A9'!AB17)=0,ISNUMBER('A9'!AB20)),"",IF(OR('A9'!AC14="M",'A9'!AC17="M"),"M",IF(AND('A9'!AC14='A9'!AC17,OR('A9'!AC14="X",'A9'!AC14="W",'A9'!AC14="Z")),UPPER('A9'!AC14),"")))</f>
        <v/>
      </c>
      <c r="J1500" s="214" t="s">
        <v>860</v>
      </c>
      <c r="K1500" s="213">
        <f>IF(AND(ISBLANK('A9'!AB20),$L$1500&lt;&gt;"Z"),"",'A9'!AB20)</f>
        <v>0</v>
      </c>
      <c r="L1500" s="213" t="str">
        <f>IF(ISBLANK('A9'!AC20),"",'A9'!AC20)</f>
        <v/>
      </c>
      <c r="M1500" s="133" t="str">
        <f t="shared" si="31"/>
        <v>OK</v>
      </c>
      <c r="N1500" s="134"/>
    </row>
    <row r="1501" spans="1:14" x14ac:dyDescent="0.25">
      <c r="A1501" s="210" t="s">
        <v>796</v>
      </c>
      <c r="B1501" s="211" t="s">
        <v>4214</v>
      </c>
      <c r="C1501" s="212" t="s">
        <v>178</v>
      </c>
      <c r="D1501" s="215" t="s">
        <v>1425</v>
      </c>
      <c r="E1501" s="212" t="s">
        <v>860</v>
      </c>
      <c r="F1501" s="212" t="s">
        <v>178</v>
      </c>
      <c r="G1501" s="215" t="s">
        <v>818</v>
      </c>
      <c r="H1501" s="213">
        <f>IF(OR(AND('A9'!AB15="",'A9'!AC15=""),AND('A9'!AB18="",'A9'!AC18=""),AND('A9'!AC15="X",'A9'!AC18="X"),OR('A9'!AC15="M",'A9'!AC18="M")),"",SUM('A9'!AB15,'A9'!AB18))</f>
        <v>0</v>
      </c>
      <c r="I1501" s="213" t="str">
        <f>IF(AND(AND('A9'!AC15="X",'A9'!AC18="X"),SUM('A9'!AB15,'A9'!AB18)=0,ISNUMBER('A9'!AB21)),"",IF(OR('A9'!AC15="M",'A9'!AC18="M"),"M",IF(AND('A9'!AC15='A9'!AC18,OR('A9'!AC15="X",'A9'!AC15="W",'A9'!AC15="Z")),UPPER('A9'!AC15),"")))</f>
        <v/>
      </c>
      <c r="J1501" s="214" t="s">
        <v>860</v>
      </c>
      <c r="K1501" s="213">
        <f>IF(AND(ISBLANK('A9'!AB21),$L$1501&lt;&gt;"Z"),"",'A9'!AB21)</f>
        <v>0</v>
      </c>
      <c r="L1501" s="213" t="str">
        <f>IF(ISBLANK('A9'!AC21),"",'A9'!AC21)</f>
        <v/>
      </c>
      <c r="M1501" s="133" t="str">
        <f t="shared" si="31"/>
        <v>OK</v>
      </c>
      <c r="N1501" s="134"/>
    </row>
    <row r="1502" spans="1:14" x14ac:dyDescent="0.25">
      <c r="A1502" s="210" t="s">
        <v>796</v>
      </c>
      <c r="B1502" s="211" t="s">
        <v>4215</v>
      </c>
      <c r="C1502" s="212" t="s">
        <v>178</v>
      </c>
      <c r="D1502" s="215" t="s">
        <v>1427</v>
      </c>
      <c r="E1502" s="212" t="s">
        <v>860</v>
      </c>
      <c r="F1502" s="212" t="s">
        <v>178</v>
      </c>
      <c r="G1502" s="215" t="s">
        <v>797</v>
      </c>
      <c r="H1502" s="213">
        <f>IF(OR(AND('A9'!AB16="",'A9'!AC16=""),AND('A9'!AB19="",'A9'!AC19=""),AND('A9'!AC16="X",'A9'!AC19="X"),OR('A9'!AC16="M",'A9'!AC19="M")),"",SUM('A9'!AB16,'A9'!AB19))</f>
        <v>0</v>
      </c>
      <c r="I1502" s="213" t="str">
        <f>IF(AND(AND('A9'!AC16="X",'A9'!AC19="X"),SUM('A9'!AB16,'A9'!AB19)=0,ISNUMBER('A9'!AB22)),"",IF(OR('A9'!AC16="M",'A9'!AC19="M"),"M",IF(AND('A9'!AC16='A9'!AC19,OR('A9'!AC16="X",'A9'!AC16="W",'A9'!AC16="Z")),UPPER('A9'!AC16),"")))</f>
        <v/>
      </c>
      <c r="J1502" s="214" t="s">
        <v>860</v>
      </c>
      <c r="K1502" s="213">
        <f>IF(AND(ISBLANK('A9'!AB22),$L$1502&lt;&gt;"Z"),"",'A9'!AB22)</f>
        <v>0</v>
      </c>
      <c r="L1502" s="213" t="str">
        <f>IF(ISBLANK('A9'!AC22),"",'A9'!AC22)</f>
        <v/>
      </c>
      <c r="M1502" s="133" t="str">
        <f t="shared" si="31"/>
        <v>OK</v>
      </c>
      <c r="N1502" s="134"/>
    </row>
    <row r="1503" spans="1:14" x14ac:dyDescent="0.25">
      <c r="A1503" s="210" t="s">
        <v>796</v>
      </c>
      <c r="B1503" s="211" t="s">
        <v>4216</v>
      </c>
      <c r="C1503" s="212" t="s">
        <v>178</v>
      </c>
      <c r="D1503" s="215" t="s">
        <v>1830</v>
      </c>
      <c r="E1503" s="212" t="s">
        <v>860</v>
      </c>
      <c r="F1503" s="212" t="s">
        <v>178</v>
      </c>
      <c r="G1503" s="215" t="s">
        <v>1831</v>
      </c>
      <c r="H1503" s="213">
        <f>IF(OR(EXACT('A9'!V23,'A9'!W23),EXACT('A9'!Y23,'A9'!Z23),AND('A9'!W23="X",'A9'!Z23="X"),OR('A9'!W23="M",'A9'!Z23="M")),"",SUM('A9'!V23,'A9'!Y23))</f>
        <v>0</v>
      </c>
      <c r="I1503" s="213" t="str">
        <f>IF(AND(AND('A9'!W23="X",'A9'!Z23="X"),SUM('A9'!V23,'A9'!Y23)=0,ISNUMBER('A9'!AB23)),"",IF(OR('A9'!W23="M",'A9'!Z23="M"),"M",IF(AND('A9'!W23='A9'!Z23,OR('A9'!W23="X",'A9'!W23="W",'A9'!W23="Z")),UPPER('A9'!W23),"")))</f>
        <v/>
      </c>
      <c r="J1503" s="214" t="s">
        <v>860</v>
      </c>
      <c r="K1503" s="213">
        <f>IF(AND(ISBLANK('A9'!AB23),$L$1503&lt;&gt;"Z"),"",'A9'!AB23)</f>
        <v>0</v>
      </c>
      <c r="L1503" s="213" t="str">
        <f>IF(ISBLANK('A9'!AC23),"",'A9'!AC23)</f>
        <v/>
      </c>
      <c r="M1503" s="133" t="str">
        <f t="shared" si="31"/>
        <v>OK</v>
      </c>
      <c r="N1503" s="134"/>
    </row>
    <row r="1504" spans="1:14" x14ac:dyDescent="0.25">
      <c r="A1504" s="210" t="s">
        <v>796</v>
      </c>
      <c r="B1504" s="211" t="s">
        <v>4217</v>
      </c>
      <c r="C1504" s="212" t="s">
        <v>178</v>
      </c>
      <c r="D1504" s="215" t="s">
        <v>1833</v>
      </c>
      <c r="E1504" s="212" t="s">
        <v>860</v>
      </c>
      <c r="F1504" s="212" t="s">
        <v>178</v>
      </c>
      <c r="G1504" s="215" t="s">
        <v>1254</v>
      </c>
      <c r="H1504" s="213">
        <f>IF(OR(EXACT('A9'!V24,'A9'!W24),EXACT('A9'!Y24,'A9'!Z24),AND('A9'!W24="X",'A9'!Z24="X"),OR('A9'!W24="M",'A9'!Z24="M")),"",SUM('A9'!V24,'A9'!Y24))</f>
        <v>0</v>
      </c>
      <c r="I1504" s="213" t="str">
        <f>IF(AND(AND('A9'!W24="X",'A9'!Z24="X"),SUM('A9'!V24,'A9'!Y24)=0,ISNUMBER('A9'!AB24)),"",IF(OR('A9'!W24="M",'A9'!Z24="M"),"M",IF(AND('A9'!W24='A9'!Z24,OR('A9'!W24="X",'A9'!W24="W",'A9'!W24="Z")),UPPER('A9'!W24),"")))</f>
        <v/>
      </c>
      <c r="J1504" s="214" t="s">
        <v>860</v>
      </c>
      <c r="K1504" s="213">
        <f>IF(AND(ISBLANK('A9'!AB24),$L$1504&lt;&gt;"Z"),"",'A9'!AB24)</f>
        <v>0</v>
      </c>
      <c r="L1504" s="213" t="str">
        <f>IF(ISBLANK('A9'!AC24),"",'A9'!AC24)</f>
        <v/>
      </c>
      <c r="M1504" s="133" t="str">
        <f t="shared" si="31"/>
        <v>OK</v>
      </c>
      <c r="N1504" s="134"/>
    </row>
    <row r="1505" spans="1:14" x14ac:dyDescent="0.25">
      <c r="A1505" s="210" t="s">
        <v>796</v>
      </c>
      <c r="B1505" s="211" t="s">
        <v>4218</v>
      </c>
      <c r="C1505" s="212" t="s">
        <v>178</v>
      </c>
      <c r="D1505" s="215" t="s">
        <v>4219</v>
      </c>
      <c r="E1505" s="212" t="s">
        <v>860</v>
      </c>
      <c r="F1505" s="212" t="s">
        <v>178</v>
      </c>
      <c r="G1505" s="215" t="s">
        <v>1256</v>
      </c>
      <c r="H1505" s="213">
        <f>IF(OR(AND('A9'!AB23="",'A9'!AC23=""),AND('A9'!AB24="",'A9'!AC24=""),AND('A9'!AC23="X",'A9'!AC24="X"),OR('A9'!AC23="M",'A9'!AC24="M")),"",SUM('A9'!AB23,'A9'!AB24))</f>
        <v>0</v>
      </c>
      <c r="I1505" s="213" t="str">
        <f>IF(AND(AND('A9'!AC23="X",'A9'!AC24="X"),SUM('A9'!AB23,'A9'!AB24)=0,ISNUMBER('A9'!AB25)),"",IF(OR('A9'!AC23="M",'A9'!AC24="M"),"M",IF(AND('A9'!AC23='A9'!AC24,OR('A9'!AC23="X",'A9'!AC23="W",'A9'!AC23="Z")),UPPER('A9'!AC23),"")))</f>
        <v/>
      </c>
      <c r="J1505" s="214" t="s">
        <v>860</v>
      </c>
      <c r="K1505" s="213">
        <f>IF(AND(ISBLANK('A9'!AB25),$L$1505&lt;&gt;"Z"),"",'A9'!AB25)</f>
        <v>0</v>
      </c>
      <c r="L1505" s="213" t="str">
        <f>IF(ISBLANK('A9'!AC25),"",'A9'!AC25)</f>
        <v/>
      </c>
      <c r="M1505" s="133" t="str">
        <f t="shared" si="31"/>
        <v>OK</v>
      </c>
      <c r="N1505" s="134"/>
    </row>
    <row r="1506" spans="1:14" x14ac:dyDescent="0.25">
      <c r="A1506" s="210" t="s">
        <v>796</v>
      </c>
      <c r="B1506" s="211" t="s">
        <v>4220</v>
      </c>
      <c r="C1506" s="212" t="s">
        <v>178</v>
      </c>
      <c r="D1506" s="215" t="s">
        <v>1429</v>
      </c>
      <c r="E1506" s="212" t="s">
        <v>860</v>
      </c>
      <c r="F1506" s="212" t="s">
        <v>178</v>
      </c>
      <c r="G1506" s="215" t="s">
        <v>1120</v>
      </c>
      <c r="H1506" s="213">
        <f>IF(OR(AND('A9'!AE14="",'A9'!AF14=""),AND('A9'!AE15="",'A9'!AF15=""),AND('A9'!AF14="X",'A9'!AF15="X"),OR('A9'!AF14="M",'A9'!AF15="M")),"",SUM('A9'!AE14,'A9'!AE15))</f>
        <v>0</v>
      </c>
      <c r="I1506" s="213" t="str">
        <f>IF(AND(AND('A9'!AF14="X",'A9'!AF15="X"),SUM('A9'!AE14,'A9'!AE15)=0,ISNUMBER('A9'!AE16)),"",IF(OR('A9'!AF14="M",'A9'!AF15="M"),"M",IF(AND('A9'!AF14='A9'!AF15,OR('A9'!AF14="X",'A9'!AF14="W",'A9'!AF14="Z")),UPPER('A9'!AF14),"")))</f>
        <v/>
      </c>
      <c r="J1506" s="214" t="s">
        <v>860</v>
      </c>
      <c r="K1506" s="213">
        <f>IF(AND(ISBLANK('A9'!AE16),$L$1506&lt;&gt;"Z"),"",'A9'!AE16)</f>
        <v>0</v>
      </c>
      <c r="L1506" s="213" t="str">
        <f>IF(ISBLANK('A9'!AF16),"",'A9'!AF16)</f>
        <v/>
      </c>
      <c r="M1506" s="133" t="str">
        <f t="shared" si="31"/>
        <v>OK</v>
      </c>
      <c r="N1506" s="134"/>
    </row>
    <row r="1507" spans="1:14" x14ac:dyDescent="0.25">
      <c r="A1507" s="210" t="s">
        <v>796</v>
      </c>
      <c r="B1507" s="211" t="s">
        <v>4221</v>
      </c>
      <c r="C1507" s="212" t="s">
        <v>178</v>
      </c>
      <c r="D1507" s="215" t="s">
        <v>1431</v>
      </c>
      <c r="E1507" s="212" t="s">
        <v>860</v>
      </c>
      <c r="F1507" s="212" t="s">
        <v>178</v>
      </c>
      <c r="G1507" s="215" t="s">
        <v>1126</v>
      </c>
      <c r="H1507" s="213">
        <f>IF(OR(AND('A9'!AE17="",'A9'!AF17=""),AND('A9'!AE18="",'A9'!AF18=""),AND('A9'!AF17="X",'A9'!AF18="X"),OR('A9'!AF17="M",'A9'!AF18="M")),"",SUM('A9'!AE17,'A9'!AE18))</f>
        <v>0</v>
      </c>
      <c r="I1507" s="213" t="str">
        <f>IF(AND(AND('A9'!AF17="X",'A9'!AF18="X"),SUM('A9'!AE17,'A9'!AE18)=0,ISNUMBER('A9'!AE19)),"",IF(OR('A9'!AF17="M",'A9'!AF18="M"),"M",IF(AND('A9'!AF17='A9'!AF18,OR('A9'!AF17="X",'A9'!AF17="W",'A9'!AF17="Z")),UPPER('A9'!AF17),"")))</f>
        <v/>
      </c>
      <c r="J1507" s="214" t="s">
        <v>860</v>
      </c>
      <c r="K1507" s="213">
        <f>IF(AND(ISBLANK('A9'!AE19),$L$1507&lt;&gt;"Z"),"",'A9'!AE19)</f>
        <v>0</v>
      </c>
      <c r="L1507" s="213" t="str">
        <f>IF(ISBLANK('A9'!AF19),"",'A9'!AF19)</f>
        <v/>
      </c>
      <c r="M1507" s="133" t="str">
        <f t="shared" si="31"/>
        <v>OK</v>
      </c>
      <c r="N1507" s="134"/>
    </row>
    <row r="1508" spans="1:14" x14ac:dyDescent="0.25">
      <c r="A1508" s="210" t="s">
        <v>796</v>
      </c>
      <c r="B1508" s="211" t="s">
        <v>4222</v>
      </c>
      <c r="C1508" s="212" t="s">
        <v>178</v>
      </c>
      <c r="D1508" s="215" t="s">
        <v>1433</v>
      </c>
      <c r="E1508" s="212" t="s">
        <v>860</v>
      </c>
      <c r="F1508" s="212" t="s">
        <v>178</v>
      </c>
      <c r="G1508" s="215" t="s">
        <v>844</v>
      </c>
      <c r="H1508" s="213">
        <f>IF(OR(AND('A9'!AE14="",'A9'!AF14=""),AND('A9'!AE17="",'A9'!AF17=""),AND('A9'!AF14="X",'A9'!AF17="X"),OR('A9'!AF14="M",'A9'!AF17="M")),"",SUM('A9'!AE14,'A9'!AE17))</f>
        <v>0</v>
      </c>
      <c r="I1508" s="213" t="str">
        <f>IF(AND(AND('A9'!AF14="X",'A9'!AF17="X"),SUM('A9'!AE14,'A9'!AE17)=0,ISNUMBER('A9'!AE20)),"",IF(OR('A9'!AF14="M",'A9'!AF17="M"),"M",IF(AND('A9'!AF14='A9'!AF17,OR('A9'!AF14="X",'A9'!AF14="W",'A9'!AF14="Z")),UPPER('A9'!AF14),"")))</f>
        <v/>
      </c>
      <c r="J1508" s="214" t="s">
        <v>860</v>
      </c>
      <c r="K1508" s="213">
        <f>IF(AND(ISBLANK('A9'!AE20),$L$1508&lt;&gt;"Z"),"",'A9'!AE20)</f>
        <v>0</v>
      </c>
      <c r="L1508" s="213" t="str">
        <f>IF(ISBLANK('A9'!AF20),"",'A9'!AF20)</f>
        <v/>
      </c>
      <c r="M1508" s="133" t="str">
        <f t="shared" si="31"/>
        <v>OK</v>
      </c>
      <c r="N1508" s="134"/>
    </row>
    <row r="1509" spans="1:14" x14ac:dyDescent="0.25">
      <c r="A1509" s="210" t="s">
        <v>796</v>
      </c>
      <c r="B1509" s="211" t="s">
        <v>4223</v>
      </c>
      <c r="C1509" s="212" t="s">
        <v>178</v>
      </c>
      <c r="D1509" s="215" t="s">
        <v>1435</v>
      </c>
      <c r="E1509" s="212" t="s">
        <v>860</v>
      </c>
      <c r="F1509" s="212" t="s">
        <v>178</v>
      </c>
      <c r="G1509" s="215" t="s">
        <v>823</v>
      </c>
      <c r="H1509" s="213">
        <f>IF(OR(AND('A9'!AE15="",'A9'!AF15=""),AND('A9'!AE18="",'A9'!AF18=""),AND('A9'!AF15="X",'A9'!AF18="X"),OR('A9'!AF15="M",'A9'!AF18="M")),"",SUM('A9'!AE15,'A9'!AE18))</f>
        <v>0</v>
      </c>
      <c r="I1509" s="213" t="str">
        <f>IF(AND(AND('A9'!AF15="X",'A9'!AF18="X"),SUM('A9'!AE15,'A9'!AE18)=0,ISNUMBER('A9'!AE21)),"",IF(OR('A9'!AF15="M",'A9'!AF18="M"),"M",IF(AND('A9'!AF15='A9'!AF18,OR('A9'!AF15="X",'A9'!AF15="W",'A9'!AF15="Z")),UPPER('A9'!AF15),"")))</f>
        <v/>
      </c>
      <c r="J1509" s="214" t="s">
        <v>860</v>
      </c>
      <c r="K1509" s="213">
        <f>IF(AND(ISBLANK('A9'!AE21),$L$1509&lt;&gt;"Z"),"",'A9'!AE21)</f>
        <v>0</v>
      </c>
      <c r="L1509" s="213" t="str">
        <f>IF(ISBLANK('A9'!AF21),"",'A9'!AF21)</f>
        <v/>
      </c>
      <c r="M1509" s="133" t="str">
        <f t="shared" si="31"/>
        <v>OK</v>
      </c>
      <c r="N1509" s="134"/>
    </row>
    <row r="1510" spans="1:14" x14ac:dyDescent="0.25">
      <c r="A1510" s="210" t="s">
        <v>796</v>
      </c>
      <c r="B1510" s="211" t="s">
        <v>4224</v>
      </c>
      <c r="C1510" s="212" t="s">
        <v>178</v>
      </c>
      <c r="D1510" s="215" t="s">
        <v>1437</v>
      </c>
      <c r="E1510" s="212" t="s">
        <v>860</v>
      </c>
      <c r="F1510" s="212" t="s">
        <v>178</v>
      </c>
      <c r="G1510" s="215" t="s">
        <v>802</v>
      </c>
      <c r="H1510" s="213">
        <f>IF(OR(AND('A9'!AE16="",'A9'!AF16=""),AND('A9'!AE19="",'A9'!AF19=""),AND('A9'!AF16="X",'A9'!AF19="X"),OR('A9'!AF16="M",'A9'!AF19="M")),"",SUM('A9'!AE16,'A9'!AE19))</f>
        <v>0</v>
      </c>
      <c r="I1510" s="213" t="str">
        <f>IF(AND(AND('A9'!AF16="X",'A9'!AF19="X"),SUM('A9'!AE16,'A9'!AE19)=0,ISNUMBER('A9'!AE22)),"",IF(OR('A9'!AF16="M",'A9'!AF19="M"),"M",IF(AND('A9'!AF16='A9'!AF19,OR('A9'!AF16="X",'A9'!AF16="W",'A9'!AF16="Z")),UPPER('A9'!AF16),"")))</f>
        <v/>
      </c>
      <c r="J1510" s="214" t="s">
        <v>860</v>
      </c>
      <c r="K1510" s="213">
        <f>IF(AND(ISBLANK('A9'!AE22),$L$1510&lt;&gt;"Z"),"",'A9'!AE22)</f>
        <v>0</v>
      </c>
      <c r="L1510" s="213" t="str">
        <f>IF(ISBLANK('A9'!AF22),"",'A9'!AF22)</f>
        <v/>
      </c>
      <c r="M1510" s="133" t="str">
        <f t="shared" si="31"/>
        <v>OK</v>
      </c>
      <c r="N1510" s="134"/>
    </row>
    <row r="1511" spans="1:14" x14ac:dyDescent="0.25">
      <c r="A1511" s="210" t="s">
        <v>796</v>
      </c>
      <c r="B1511" s="211" t="s">
        <v>4225</v>
      </c>
      <c r="C1511" s="212" t="s">
        <v>178</v>
      </c>
      <c r="D1511" s="215" t="s">
        <v>4226</v>
      </c>
      <c r="E1511" s="212" t="s">
        <v>860</v>
      </c>
      <c r="F1511" s="212" t="s">
        <v>178</v>
      </c>
      <c r="G1511" s="215" t="s">
        <v>1273</v>
      </c>
      <c r="H1511" s="213">
        <f>IF(OR(AND('A9'!AE23="",'A9'!AF23=""),AND('A9'!AE24="",'A9'!AF24=""),AND('A9'!AF23="X",'A9'!AF24="X"),OR('A9'!AF23="M",'A9'!AF24="M")),"",SUM('A9'!AE23,'A9'!AE24))</f>
        <v>0</v>
      </c>
      <c r="I1511" s="213" t="str">
        <f>IF(AND(AND('A9'!AF23="X",'A9'!AF24="X"),SUM('A9'!AE23,'A9'!AE24)=0,ISNUMBER('A9'!AE25)),"",IF(OR('A9'!AF23="M",'A9'!AF24="M"),"M",IF(AND('A9'!AF23='A9'!AF24,OR('A9'!AF23="X",'A9'!AF23="W",'A9'!AF23="Z")),UPPER('A9'!AF23),"")))</f>
        <v/>
      </c>
      <c r="J1511" s="214" t="s">
        <v>860</v>
      </c>
      <c r="K1511" s="213">
        <f>IF(AND(ISBLANK('A9'!AE25),$L$1511&lt;&gt;"Z"),"",'A9'!AE25)</f>
        <v>0</v>
      </c>
      <c r="L1511" s="213" t="str">
        <f>IF(ISBLANK('A9'!AF25),"",'A9'!AF25)</f>
        <v/>
      </c>
      <c r="M1511" s="133" t="str">
        <f t="shared" si="31"/>
        <v>OK</v>
      </c>
      <c r="N1511" s="134"/>
    </row>
    <row r="1512" spans="1:14" x14ac:dyDescent="0.25">
      <c r="A1512" s="210" t="s">
        <v>796</v>
      </c>
      <c r="B1512" s="211" t="s">
        <v>4227</v>
      </c>
      <c r="C1512" s="212" t="s">
        <v>178</v>
      </c>
      <c r="D1512" s="215" t="s">
        <v>1439</v>
      </c>
      <c r="E1512" s="212" t="s">
        <v>860</v>
      </c>
      <c r="F1512" s="212" t="s">
        <v>178</v>
      </c>
      <c r="G1512" s="215" t="s">
        <v>1135</v>
      </c>
      <c r="H1512" s="213">
        <f>IF(OR(AND('A9'!AH14="",'A9'!AI14=""),AND('A9'!AH15="",'A9'!AI15=""),AND('A9'!AI14="X",'A9'!AI15="X"),OR('A9'!AI14="M",'A9'!AI15="M")),"",SUM('A9'!AH14,'A9'!AH15))</f>
        <v>0</v>
      </c>
      <c r="I1512" s="213" t="str">
        <f>IF(AND(AND('A9'!AI14="X",'A9'!AI15="X"),SUM('A9'!AH14,'A9'!AH15)=0,ISNUMBER('A9'!AH16)),"",IF(OR('A9'!AI14="M",'A9'!AI15="M"),"M",IF(AND('A9'!AI14='A9'!AI15,OR('A9'!AI14="X",'A9'!AI14="W",'A9'!AI14="Z")),UPPER('A9'!AI14),"")))</f>
        <v/>
      </c>
      <c r="J1512" s="214" t="s">
        <v>860</v>
      </c>
      <c r="K1512" s="213">
        <f>IF(AND(ISBLANK('A9'!AH16),$L$1512&lt;&gt;"Z"),"",'A9'!AH16)</f>
        <v>0</v>
      </c>
      <c r="L1512" s="213" t="str">
        <f>IF(ISBLANK('A9'!AI16),"",'A9'!AI16)</f>
        <v/>
      </c>
      <c r="M1512" s="133" t="str">
        <f t="shared" si="31"/>
        <v>OK</v>
      </c>
      <c r="N1512" s="134"/>
    </row>
    <row r="1513" spans="1:14" x14ac:dyDescent="0.25">
      <c r="A1513" s="210" t="s">
        <v>796</v>
      </c>
      <c r="B1513" s="211" t="s">
        <v>4228</v>
      </c>
      <c r="C1513" s="212" t="s">
        <v>178</v>
      </c>
      <c r="D1513" s="215" t="s">
        <v>1441</v>
      </c>
      <c r="E1513" s="212" t="s">
        <v>860</v>
      </c>
      <c r="F1513" s="212" t="s">
        <v>178</v>
      </c>
      <c r="G1513" s="215" t="s">
        <v>1141</v>
      </c>
      <c r="H1513" s="213">
        <f>IF(OR(AND('A9'!AH17="",'A9'!AI17=""),AND('A9'!AH18="",'A9'!AI18=""),AND('A9'!AI17="X",'A9'!AI18="X"),OR('A9'!AI17="M",'A9'!AI18="M")),"",SUM('A9'!AH17,'A9'!AH18))</f>
        <v>0</v>
      </c>
      <c r="I1513" s="213" t="str">
        <f>IF(AND(AND('A9'!AI17="X",'A9'!AI18="X"),SUM('A9'!AH17,'A9'!AH18)=0,ISNUMBER('A9'!AH19)),"",IF(OR('A9'!AI17="M",'A9'!AI18="M"),"M",IF(AND('A9'!AI17='A9'!AI18,OR('A9'!AI17="X",'A9'!AI17="W",'A9'!AI17="Z")),UPPER('A9'!AI17),"")))</f>
        <v/>
      </c>
      <c r="J1513" s="214" t="s">
        <v>860</v>
      </c>
      <c r="K1513" s="213">
        <f>IF(AND(ISBLANK('A9'!AH19),$L$1513&lt;&gt;"Z"),"",'A9'!AH19)</f>
        <v>0</v>
      </c>
      <c r="L1513" s="213" t="str">
        <f>IF(ISBLANK('A9'!AI19),"",'A9'!AI19)</f>
        <v/>
      </c>
      <c r="M1513" s="133" t="str">
        <f t="shared" si="31"/>
        <v>OK</v>
      </c>
      <c r="N1513" s="134"/>
    </row>
    <row r="1514" spans="1:14" x14ac:dyDescent="0.25">
      <c r="A1514" s="210" t="s">
        <v>796</v>
      </c>
      <c r="B1514" s="211" t="s">
        <v>4229</v>
      </c>
      <c r="C1514" s="212" t="s">
        <v>178</v>
      </c>
      <c r="D1514" s="215" t="s">
        <v>1443</v>
      </c>
      <c r="E1514" s="212" t="s">
        <v>860</v>
      </c>
      <c r="F1514" s="212" t="s">
        <v>178</v>
      </c>
      <c r="G1514" s="215" t="s">
        <v>848</v>
      </c>
      <c r="H1514" s="213">
        <f>IF(OR(AND('A9'!AH14="",'A9'!AI14=""),AND('A9'!AH17="",'A9'!AI17=""),AND('A9'!AI14="X",'A9'!AI17="X"),OR('A9'!AI14="M",'A9'!AI17="M")),"",SUM('A9'!AH14,'A9'!AH17))</f>
        <v>0</v>
      </c>
      <c r="I1514" s="213" t="str">
        <f>IF(AND(AND('A9'!AI14="X",'A9'!AI17="X"),SUM('A9'!AH14,'A9'!AH17)=0,ISNUMBER('A9'!AH20)),"",IF(OR('A9'!AI14="M",'A9'!AI17="M"),"M",IF(AND('A9'!AI14='A9'!AI17,OR('A9'!AI14="X",'A9'!AI14="W",'A9'!AI14="Z")),UPPER('A9'!AI14),"")))</f>
        <v/>
      </c>
      <c r="J1514" s="214" t="s">
        <v>860</v>
      </c>
      <c r="K1514" s="213">
        <f>IF(AND(ISBLANK('A9'!AH20),$L$1514&lt;&gt;"Z"),"",'A9'!AH20)</f>
        <v>0</v>
      </c>
      <c r="L1514" s="213" t="str">
        <f>IF(ISBLANK('A9'!AI20),"",'A9'!AI20)</f>
        <v/>
      </c>
      <c r="M1514" s="133" t="str">
        <f t="shared" si="31"/>
        <v>OK</v>
      </c>
      <c r="N1514" s="134"/>
    </row>
    <row r="1515" spans="1:14" x14ac:dyDescent="0.25">
      <c r="A1515" s="210" t="s">
        <v>796</v>
      </c>
      <c r="B1515" s="211" t="s">
        <v>4230</v>
      </c>
      <c r="C1515" s="212" t="s">
        <v>178</v>
      </c>
      <c r="D1515" s="215" t="s">
        <v>1445</v>
      </c>
      <c r="E1515" s="212" t="s">
        <v>860</v>
      </c>
      <c r="F1515" s="212" t="s">
        <v>178</v>
      </c>
      <c r="G1515" s="215" t="s">
        <v>827</v>
      </c>
      <c r="H1515" s="213">
        <f>IF(OR(AND('A9'!AH15="",'A9'!AI15=""),AND('A9'!AH18="",'A9'!AI18=""),AND('A9'!AI15="X",'A9'!AI18="X"),OR('A9'!AI15="M",'A9'!AI18="M")),"",SUM('A9'!AH15,'A9'!AH18))</f>
        <v>0</v>
      </c>
      <c r="I1515" s="213" t="str">
        <f>IF(AND(AND('A9'!AI15="X",'A9'!AI18="X"),SUM('A9'!AH15,'A9'!AH18)=0,ISNUMBER('A9'!AH21)),"",IF(OR('A9'!AI15="M",'A9'!AI18="M"),"M",IF(AND('A9'!AI15='A9'!AI18,OR('A9'!AI15="X",'A9'!AI15="W",'A9'!AI15="Z")),UPPER('A9'!AI15),"")))</f>
        <v/>
      </c>
      <c r="J1515" s="214" t="s">
        <v>860</v>
      </c>
      <c r="K1515" s="213">
        <f>IF(AND(ISBLANK('A9'!AH21),$L$1515&lt;&gt;"Z"),"",'A9'!AH21)</f>
        <v>0</v>
      </c>
      <c r="L1515" s="213" t="str">
        <f>IF(ISBLANK('A9'!AI21),"",'A9'!AI21)</f>
        <v/>
      </c>
      <c r="M1515" s="133" t="str">
        <f t="shared" si="31"/>
        <v>OK</v>
      </c>
      <c r="N1515" s="134"/>
    </row>
    <row r="1516" spans="1:14" x14ac:dyDescent="0.25">
      <c r="A1516" s="210" t="s">
        <v>796</v>
      </c>
      <c r="B1516" s="211" t="s">
        <v>4231</v>
      </c>
      <c r="C1516" s="212" t="s">
        <v>178</v>
      </c>
      <c r="D1516" s="215" t="s">
        <v>1447</v>
      </c>
      <c r="E1516" s="212" t="s">
        <v>860</v>
      </c>
      <c r="F1516" s="212" t="s">
        <v>178</v>
      </c>
      <c r="G1516" s="215" t="s">
        <v>806</v>
      </c>
      <c r="H1516" s="213">
        <f>IF(OR(AND('A9'!AH16="",'A9'!AI16=""),AND('A9'!AH19="",'A9'!AI19=""),AND('A9'!AI16="X",'A9'!AI19="X"),OR('A9'!AI16="M",'A9'!AI19="M")),"",SUM('A9'!AH16,'A9'!AH19))</f>
        <v>0</v>
      </c>
      <c r="I1516" s="213" t="str">
        <f>IF(AND(AND('A9'!AI16="X",'A9'!AI19="X"),SUM('A9'!AH16,'A9'!AH19)=0,ISNUMBER('A9'!AH22)),"",IF(OR('A9'!AI16="M",'A9'!AI19="M"),"M",IF(AND('A9'!AI16='A9'!AI19,OR('A9'!AI16="X",'A9'!AI16="W",'A9'!AI16="Z")),UPPER('A9'!AI16),"")))</f>
        <v/>
      </c>
      <c r="J1516" s="214" t="s">
        <v>860</v>
      </c>
      <c r="K1516" s="213">
        <f>IF(AND(ISBLANK('A9'!AH22),$L$1516&lt;&gt;"Z"),"",'A9'!AH22)</f>
        <v>0</v>
      </c>
      <c r="L1516" s="213" t="str">
        <f>IF(ISBLANK('A9'!AI22),"",'A9'!AI22)</f>
        <v/>
      </c>
      <c r="M1516" s="133" t="str">
        <f t="shared" si="31"/>
        <v>OK</v>
      </c>
      <c r="N1516" s="134"/>
    </row>
    <row r="1517" spans="1:14" x14ac:dyDescent="0.25">
      <c r="A1517" s="210" t="s">
        <v>796</v>
      </c>
      <c r="B1517" s="211" t="s">
        <v>4232</v>
      </c>
      <c r="C1517" s="212" t="s">
        <v>178</v>
      </c>
      <c r="D1517" s="215" t="s">
        <v>4233</v>
      </c>
      <c r="E1517" s="212" t="s">
        <v>860</v>
      </c>
      <c r="F1517" s="212" t="s">
        <v>178</v>
      </c>
      <c r="G1517" s="215" t="s">
        <v>1290</v>
      </c>
      <c r="H1517" s="213">
        <f>IF(OR(AND('A9'!AH23="",'A9'!AI23=""),AND('A9'!AH24="",'A9'!AI24=""),AND('A9'!AI23="X",'A9'!AI24="X"),OR('A9'!AI23="M",'A9'!AI24="M")),"",SUM('A9'!AH23,'A9'!AH24))</f>
        <v>0</v>
      </c>
      <c r="I1517" s="213" t="str">
        <f>IF(AND(AND('A9'!AI23="X",'A9'!AI24="X"),SUM('A9'!AH23,'A9'!AH24)=0,ISNUMBER('A9'!AH25)),"",IF(OR('A9'!AI23="M",'A9'!AI24="M"),"M",IF(AND('A9'!AI23='A9'!AI24,OR('A9'!AI23="X",'A9'!AI23="W",'A9'!AI23="Z")),UPPER('A9'!AI23),"")))</f>
        <v/>
      </c>
      <c r="J1517" s="214" t="s">
        <v>860</v>
      </c>
      <c r="K1517" s="213">
        <f>IF(AND(ISBLANK('A9'!AH25),$L$1517&lt;&gt;"Z"),"",'A9'!AH25)</f>
        <v>0</v>
      </c>
      <c r="L1517" s="213" t="str">
        <f>IF(ISBLANK('A9'!AI25),"",'A9'!AI25)</f>
        <v/>
      </c>
      <c r="M1517" s="133" t="str">
        <f t="shared" si="31"/>
        <v>OK</v>
      </c>
      <c r="N1517" s="134"/>
    </row>
    <row r="1518" spans="1:14" x14ac:dyDescent="0.25">
      <c r="A1518" s="210" t="s">
        <v>796</v>
      </c>
      <c r="B1518" s="211" t="s">
        <v>4234</v>
      </c>
      <c r="C1518" s="212" t="s">
        <v>178</v>
      </c>
      <c r="D1518" s="215" t="s">
        <v>1449</v>
      </c>
      <c r="E1518" s="212" t="s">
        <v>860</v>
      </c>
      <c r="F1518" s="212" t="s">
        <v>178</v>
      </c>
      <c r="G1518" s="215" t="s">
        <v>1150</v>
      </c>
      <c r="H1518" s="213">
        <f>IF(OR(AND('A9'!AK14="",'A9'!AL14=""),AND('A9'!AK15="",'A9'!AL15=""),AND('A9'!AL14="X",'A9'!AL15="X"),OR('A9'!AL14="M",'A9'!AL15="M")),"",SUM('A9'!AK14,'A9'!AK15))</f>
        <v>0</v>
      </c>
      <c r="I1518" s="213" t="str">
        <f>IF(AND(AND('A9'!AL14="X",'A9'!AL15="X"),SUM('A9'!AK14,'A9'!AK15)=0,ISNUMBER('A9'!AK16)),"",IF(OR('A9'!AL14="M",'A9'!AL15="M"),"M",IF(AND('A9'!AL14='A9'!AL15,OR('A9'!AL14="X",'A9'!AL14="W",'A9'!AL14="Z")),UPPER('A9'!AL14),"")))</f>
        <v/>
      </c>
      <c r="J1518" s="214" t="s">
        <v>860</v>
      </c>
      <c r="K1518" s="213">
        <f>IF(AND(ISBLANK('A9'!AK16),$L$1518&lt;&gt;"Z"),"",'A9'!AK16)</f>
        <v>0</v>
      </c>
      <c r="L1518" s="213" t="str">
        <f>IF(ISBLANK('A9'!AL16),"",'A9'!AL16)</f>
        <v/>
      </c>
      <c r="M1518" s="133" t="str">
        <f t="shared" si="31"/>
        <v>OK</v>
      </c>
      <c r="N1518" s="134"/>
    </row>
    <row r="1519" spans="1:14" x14ac:dyDescent="0.25">
      <c r="A1519" s="210" t="s">
        <v>796</v>
      </c>
      <c r="B1519" s="211" t="s">
        <v>4235</v>
      </c>
      <c r="C1519" s="212" t="s">
        <v>178</v>
      </c>
      <c r="D1519" s="215" t="s">
        <v>1451</v>
      </c>
      <c r="E1519" s="212" t="s">
        <v>860</v>
      </c>
      <c r="F1519" s="212" t="s">
        <v>178</v>
      </c>
      <c r="G1519" s="215" t="s">
        <v>1156</v>
      </c>
      <c r="H1519" s="213">
        <f>IF(OR(AND('A9'!AK17="",'A9'!AL17=""),AND('A9'!AK18="",'A9'!AL18=""),AND('A9'!AL17="X",'A9'!AL18="X"),OR('A9'!AL17="M",'A9'!AL18="M")),"",SUM('A9'!AK17,'A9'!AK18))</f>
        <v>0</v>
      </c>
      <c r="I1519" s="213" t="str">
        <f>IF(AND(AND('A9'!AL17="X",'A9'!AL18="X"),SUM('A9'!AK17,'A9'!AK18)=0,ISNUMBER('A9'!AK19)),"",IF(OR('A9'!AL17="M",'A9'!AL18="M"),"M",IF(AND('A9'!AL17='A9'!AL18,OR('A9'!AL17="X",'A9'!AL17="W",'A9'!AL17="Z")),UPPER('A9'!AL17),"")))</f>
        <v/>
      </c>
      <c r="J1519" s="214" t="s">
        <v>860</v>
      </c>
      <c r="K1519" s="213">
        <f>IF(AND(ISBLANK('A9'!AK19),$L$1519&lt;&gt;"Z"),"",'A9'!AK19)</f>
        <v>0</v>
      </c>
      <c r="L1519" s="213" t="str">
        <f>IF(ISBLANK('A9'!AL19),"",'A9'!AL19)</f>
        <v/>
      </c>
      <c r="M1519" s="133" t="str">
        <f t="shared" si="31"/>
        <v>OK</v>
      </c>
      <c r="N1519" s="134"/>
    </row>
    <row r="1520" spans="1:14" x14ac:dyDescent="0.25">
      <c r="A1520" s="210" t="s">
        <v>796</v>
      </c>
      <c r="B1520" s="211" t="s">
        <v>4236</v>
      </c>
      <c r="C1520" s="212" t="s">
        <v>178</v>
      </c>
      <c r="D1520" s="215" t="s">
        <v>1453</v>
      </c>
      <c r="E1520" s="212" t="s">
        <v>860</v>
      </c>
      <c r="F1520" s="212" t="s">
        <v>178</v>
      </c>
      <c r="G1520" s="215" t="s">
        <v>850</v>
      </c>
      <c r="H1520" s="213">
        <f>IF(OR(AND('A9'!AK14="",'A9'!AL14=""),AND('A9'!AK17="",'A9'!AL17=""),AND('A9'!AL14="X",'A9'!AL17="X"),OR('A9'!AL14="M",'A9'!AL17="M")),"",SUM('A9'!AK14,'A9'!AK17))</f>
        <v>0</v>
      </c>
      <c r="I1520" s="213" t="str">
        <f>IF(AND(AND('A9'!AL14="X",'A9'!AL17="X"),SUM('A9'!AK14,'A9'!AK17)=0,ISNUMBER('A9'!AK20)),"",IF(OR('A9'!AL14="M",'A9'!AL17="M"),"M",IF(AND('A9'!AL14='A9'!AL17,OR('A9'!AL14="X",'A9'!AL14="W",'A9'!AL14="Z")),UPPER('A9'!AL14),"")))</f>
        <v/>
      </c>
      <c r="J1520" s="214" t="s">
        <v>860</v>
      </c>
      <c r="K1520" s="213">
        <f>IF(AND(ISBLANK('A9'!AK20),$L$1520&lt;&gt;"Z"),"",'A9'!AK20)</f>
        <v>0</v>
      </c>
      <c r="L1520" s="213" t="str">
        <f>IF(ISBLANK('A9'!AL20),"",'A9'!AL20)</f>
        <v/>
      </c>
      <c r="M1520" s="133" t="str">
        <f t="shared" si="31"/>
        <v>OK</v>
      </c>
      <c r="N1520" s="134"/>
    </row>
    <row r="1521" spans="1:14" x14ac:dyDescent="0.25">
      <c r="A1521" s="210" t="s">
        <v>796</v>
      </c>
      <c r="B1521" s="211" t="s">
        <v>4237</v>
      </c>
      <c r="C1521" s="212" t="s">
        <v>178</v>
      </c>
      <c r="D1521" s="215" t="s">
        <v>1455</v>
      </c>
      <c r="E1521" s="212" t="s">
        <v>860</v>
      </c>
      <c r="F1521" s="212" t="s">
        <v>178</v>
      </c>
      <c r="G1521" s="215" t="s">
        <v>829</v>
      </c>
      <c r="H1521" s="213">
        <f>IF(OR(AND('A9'!AK15="",'A9'!AL15=""),AND('A9'!AK18="",'A9'!AL18=""),AND('A9'!AL15="X",'A9'!AL18="X"),OR('A9'!AL15="M",'A9'!AL18="M")),"",SUM('A9'!AK15,'A9'!AK18))</f>
        <v>0</v>
      </c>
      <c r="I1521" s="213" t="str">
        <f>IF(AND(AND('A9'!AL15="X",'A9'!AL18="X"),SUM('A9'!AK15,'A9'!AK18)=0,ISNUMBER('A9'!AK21)),"",IF(OR('A9'!AL15="M",'A9'!AL18="M"),"M",IF(AND('A9'!AL15='A9'!AL18,OR('A9'!AL15="X",'A9'!AL15="W",'A9'!AL15="Z")),UPPER('A9'!AL15),"")))</f>
        <v/>
      </c>
      <c r="J1521" s="214" t="s">
        <v>860</v>
      </c>
      <c r="K1521" s="213">
        <f>IF(AND(ISBLANK('A9'!AK21),$L$1521&lt;&gt;"Z"),"",'A9'!AK21)</f>
        <v>0</v>
      </c>
      <c r="L1521" s="213" t="str">
        <f>IF(ISBLANK('A9'!AL21),"",'A9'!AL21)</f>
        <v/>
      </c>
      <c r="M1521" s="133" t="str">
        <f t="shared" si="31"/>
        <v>OK</v>
      </c>
      <c r="N1521" s="134"/>
    </row>
    <row r="1522" spans="1:14" x14ac:dyDescent="0.25">
      <c r="A1522" s="210" t="s">
        <v>796</v>
      </c>
      <c r="B1522" s="211" t="s">
        <v>4238</v>
      </c>
      <c r="C1522" s="212" t="s">
        <v>178</v>
      </c>
      <c r="D1522" s="215" t="s">
        <v>1457</v>
      </c>
      <c r="E1522" s="212" t="s">
        <v>860</v>
      </c>
      <c r="F1522" s="212" t="s">
        <v>178</v>
      </c>
      <c r="G1522" s="215" t="s">
        <v>808</v>
      </c>
      <c r="H1522" s="213">
        <f>IF(OR(AND('A9'!AK16="",'A9'!AL16=""),AND('A9'!AK19="",'A9'!AL19=""),AND('A9'!AL16="X",'A9'!AL19="X"),OR('A9'!AL16="M",'A9'!AL19="M")),"",SUM('A9'!AK16,'A9'!AK19))</f>
        <v>0</v>
      </c>
      <c r="I1522" s="213" t="str">
        <f>IF(AND(AND('A9'!AL16="X",'A9'!AL19="X"),SUM('A9'!AK16,'A9'!AK19)=0,ISNUMBER('A9'!AK22)),"",IF(OR('A9'!AL16="M",'A9'!AL19="M"),"M",IF(AND('A9'!AL16='A9'!AL19,OR('A9'!AL16="X",'A9'!AL16="W",'A9'!AL16="Z")),UPPER('A9'!AL16),"")))</f>
        <v/>
      </c>
      <c r="J1522" s="214" t="s">
        <v>860</v>
      </c>
      <c r="K1522" s="213">
        <f>IF(AND(ISBLANK('A9'!AK22),$L$1522&lt;&gt;"Z"),"",'A9'!AK22)</f>
        <v>0</v>
      </c>
      <c r="L1522" s="213" t="str">
        <f>IF(ISBLANK('A9'!AL22),"",'A9'!AL22)</f>
        <v/>
      </c>
      <c r="M1522" s="133" t="str">
        <f t="shared" si="31"/>
        <v>OK</v>
      </c>
      <c r="N1522" s="134"/>
    </row>
    <row r="1523" spans="1:14" x14ac:dyDescent="0.25">
      <c r="A1523" s="210" t="s">
        <v>796</v>
      </c>
      <c r="B1523" s="211" t="s">
        <v>4239</v>
      </c>
      <c r="C1523" s="212" t="s">
        <v>178</v>
      </c>
      <c r="D1523" s="215" t="s">
        <v>4240</v>
      </c>
      <c r="E1523" s="212" t="s">
        <v>860</v>
      </c>
      <c r="F1523" s="212" t="s">
        <v>178</v>
      </c>
      <c r="G1523" s="215" t="s">
        <v>1307</v>
      </c>
      <c r="H1523" s="213">
        <f>IF(OR(AND('A9'!AK23="",'A9'!AL23=""),AND('A9'!AK24="",'A9'!AL24=""),AND('A9'!AL23="X",'A9'!AL24="X"),OR('A9'!AL23="M",'A9'!AL24="M")),"",SUM('A9'!AK23,'A9'!AK24))</f>
        <v>0</v>
      </c>
      <c r="I1523" s="213" t="str">
        <f>IF(AND(AND('A9'!AL23="X",'A9'!AL24="X"),SUM('A9'!AK23,'A9'!AK24)=0,ISNUMBER('A9'!AK25)),"",IF(OR('A9'!AL23="M",'A9'!AL24="M"),"M",IF(AND('A9'!AL23='A9'!AL24,OR('A9'!AL23="X",'A9'!AL23="W",'A9'!AL23="Z")),UPPER('A9'!AL23),"")))</f>
        <v/>
      </c>
      <c r="J1523" s="214" t="s">
        <v>860</v>
      </c>
      <c r="K1523" s="213">
        <f>IF(AND(ISBLANK('A9'!AK25),$L$1523&lt;&gt;"Z"),"",'A9'!AK25)</f>
        <v>0</v>
      </c>
      <c r="L1523" s="213" t="str">
        <f>IF(ISBLANK('A9'!AL25),"",'A9'!AL25)</f>
        <v/>
      </c>
      <c r="M1523" s="133" t="str">
        <f t="shared" si="31"/>
        <v>OK</v>
      </c>
      <c r="N1523" s="134"/>
    </row>
    <row r="1524" spans="1:14" x14ac:dyDescent="0.25">
      <c r="A1524" s="210" t="s">
        <v>796</v>
      </c>
      <c r="B1524" s="211" t="s">
        <v>4241</v>
      </c>
      <c r="C1524" s="212" t="s">
        <v>178</v>
      </c>
      <c r="D1524" s="215" t="s">
        <v>1463</v>
      </c>
      <c r="E1524" s="212" t="s">
        <v>860</v>
      </c>
      <c r="F1524" s="212" t="s">
        <v>178</v>
      </c>
      <c r="G1524" s="215" t="s">
        <v>1165</v>
      </c>
      <c r="H1524" s="213">
        <f>IF(OR(AND('A9'!AN14="",'A9'!AO14=""),AND('A9'!AN15="",'A9'!AO15=""),AND('A9'!AO14="X",'A9'!AO15="X"),OR('A9'!AO14="M",'A9'!AO15="M")),"",SUM('A9'!AN14,'A9'!AN15))</f>
        <v>0</v>
      </c>
      <c r="I1524" s="213" t="str">
        <f>IF(AND(AND('A9'!AO14="X",'A9'!AO15="X"),SUM('A9'!AN14,'A9'!AN15)=0,ISNUMBER('A9'!AN16)),"",IF(OR('A9'!AO14="M",'A9'!AO15="M"),"M",IF(AND('A9'!AO14='A9'!AO15,OR('A9'!AO14="X",'A9'!AO14="W",'A9'!AO14="Z")),UPPER('A9'!AO14),"")))</f>
        <v/>
      </c>
      <c r="J1524" s="214" t="s">
        <v>860</v>
      </c>
      <c r="K1524" s="213">
        <f>IF(AND(ISBLANK('A9'!AN16),$L$1524&lt;&gt;"Z"),"",'A9'!AN16)</f>
        <v>0</v>
      </c>
      <c r="L1524" s="213" t="str">
        <f>IF(ISBLANK('A9'!AO16),"",'A9'!AO16)</f>
        <v/>
      </c>
      <c r="M1524" s="133" t="str">
        <f t="shared" si="31"/>
        <v>OK</v>
      </c>
      <c r="N1524" s="134"/>
    </row>
    <row r="1525" spans="1:14" x14ac:dyDescent="0.25">
      <c r="A1525" s="210" t="s">
        <v>796</v>
      </c>
      <c r="B1525" s="211" t="s">
        <v>4242</v>
      </c>
      <c r="C1525" s="212" t="s">
        <v>178</v>
      </c>
      <c r="D1525" s="215" t="s">
        <v>1469</v>
      </c>
      <c r="E1525" s="212" t="s">
        <v>860</v>
      </c>
      <c r="F1525" s="212" t="s">
        <v>178</v>
      </c>
      <c r="G1525" s="215" t="s">
        <v>1171</v>
      </c>
      <c r="H1525" s="213">
        <f>IF(OR(AND('A9'!AN17="",'A9'!AO17=""),AND('A9'!AN18="",'A9'!AO18=""),AND('A9'!AO17="X",'A9'!AO18="X"),OR('A9'!AO17="M",'A9'!AO18="M")),"",SUM('A9'!AN17,'A9'!AN18))</f>
        <v>0</v>
      </c>
      <c r="I1525" s="213" t="str">
        <f>IF(AND(AND('A9'!AO17="X",'A9'!AO18="X"),SUM('A9'!AN17,'A9'!AN18)=0,ISNUMBER('A9'!AN19)),"",IF(OR('A9'!AO17="M",'A9'!AO18="M"),"M",IF(AND('A9'!AO17='A9'!AO18,OR('A9'!AO17="X",'A9'!AO17="W",'A9'!AO17="Z")),UPPER('A9'!AO17),"")))</f>
        <v/>
      </c>
      <c r="J1525" s="214" t="s">
        <v>860</v>
      </c>
      <c r="K1525" s="213">
        <f>IF(AND(ISBLANK('A9'!AN19),$L$1525&lt;&gt;"Z"),"",'A9'!AN19)</f>
        <v>0</v>
      </c>
      <c r="L1525" s="213" t="str">
        <f>IF(ISBLANK('A9'!AO19),"",'A9'!AO19)</f>
        <v/>
      </c>
      <c r="M1525" s="133" t="str">
        <f t="shared" si="31"/>
        <v>OK</v>
      </c>
      <c r="N1525" s="134"/>
    </row>
    <row r="1526" spans="1:14" x14ac:dyDescent="0.25">
      <c r="A1526" s="210" t="s">
        <v>796</v>
      </c>
      <c r="B1526" s="211" t="s">
        <v>4243</v>
      </c>
      <c r="C1526" s="212" t="s">
        <v>178</v>
      </c>
      <c r="D1526" s="215" t="s">
        <v>1471</v>
      </c>
      <c r="E1526" s="212" t="s">
        <v>860</v>
      </c>
      <c r="F1526" s="212" t="s">
        <v>178</v>
      </c>
      <c r="G1526" s="215" t="s">
        <v>846</v>
      </c>
      <c r="H1526" s="213">
        <f>IF(OR(AND('A9'!AN14="",'A9'!AO14=""),AND('A9'!AN17="",'A9'!AO17=""),AND('A9'!AO14="X",'A9'!AO17="X"),OR('A9'!AO14="M",'A9'!AO17="M")),"",SUM('A9'!AN14,'A9'!AN17))</f>
        <v>0</v>
      </c>
      <c r="I1526" s="213" t="str">
        <f>IF(AND(AND('A9'!AO14="X",'A9'!AO17="X"),SUM('A9'!AN14,'A9'!AN17)=0,ISNUMBER('A9'!AN20)),"",IF(OR('A9'!AO14="M",'A9'!AO17="M"),"M",IF(AND('A9'!AO14='A9'!AO17,OR('A9'!AO14="X",'A9'!AO14="W",'A9'!AO14="Z")),UPPER('A9'!AO14),"")))</f>
        <v/>
      </c>
      <c r="J1526" s="214" t="s">
        <v>860</v>
      </c>
      <c r="K1526" s="213">
        <f>IF(AND(ISBLANK('A9'!AN20),$L$1526&lt;&gt;"Z"),"",'A9'!AN20)</f>
        <v>0</v>
      </c>
      <c r="L1526" s="213" t="str">
        <f>IF(ISBLANK('A9'!AO20),"",'A9'!AO20)</f>
        <v/>
      </c>
      <c r="M1526" s="133" t="str">
        <f t="shared" si="31"/>
        <v>OK</v>
      </c>
      <c r="N1526" s="134"/>
    </row>
    <row r="1527" spans="1:14" x14ac:dyDescent="0.25">
      <c r="A1527" s="210" t="s">
        <v>796</v>
      </c>
      <c r="B1527" s="211" t="s">
        <v>4244</v>
      </c>
      <c r="C1527" s="212" t="s">
        <v>178</v>
      </c>
      <c r="D1527" s="215" t="s">
        <v>1473</v>
      </c>
      <c r="E1527" s="212" t="s">
        <v>860</v>
      </c>
      <c r="F1527" s="212" t="s">
        <v>178</v>
      </c>
      <c r="G1527" s="215" t="s">
        <v>825</v>
      </c>
      <c r="H1527" s="213">
        <f>IF(OR(AND('A9'!AN15="",'A9'!AO15=""),AND('A9'!AN18="",'A9'!AO18=""),AND('A9'!AO15="X",'A9'!AO18="X"),OR('A9'!AO15="M",'A9'!AO18="M")),"",SUM('A9'!AN15,'A9'!AN18))</f>
        <v>0</v>
      </c>
      <c r="I1527" s="213" t="str">
        <f>IF(AND(AND('A9'!AO15="X",'A9'!AO18="X"),SUM('A9'!AN15,'A9'!AN18)=0,ISNUMBER('A9'!AN21)),"",IF(OR('A9'!AO15="M",'A9'!AO18="M"),"M",IF(AND('A9'!AO15='A9'!AO18,OR('A9'!AO15="X",'A9'!AO15="W",'A9'!AO15="Z")),UPPER('A9'!AO15),"")))</f>
        <v/>
      </c>
      <c r="J1527" s="214" t="s">
        <v>860</v>
      </c>
      <c r="K1527" s="213">
        <f>IF(AND(ISBLANK('A9'!AN21),$L$1527&lt;&gt;"Z"),"",'A9'!AN21)</f>
        <v>0</v>
      </c>
      <c r="L1527" s="213" t="str">
        <f>IF(ISBLANK('A9'!AO21),"",'A9'!AO21)</f>
        <v/>
      </c>
      <c r="M1527" s="133" t="str">
        <f t="shared" si="31"/>
        <v>OK</v>
      </c>
      <c r="N1527" s="134"/>
    </row>
    <row r="1528" spans="1:14" x14ac:dyDescent="0.25">
      <c r="A1528" s="210" t="s">
        <v>796</v>
      </c>
      <c r="B1528" s="211" t="s">
        <v>4245</v>
      </c>
      <c r="C1528" s="212" t="s">
        <v>178</v>
      </c>
      <c r="D1528" s="215" t="s">
        <v>1475</v>
      </c>
      <c r="E1528" s="212" t="s">
        <v>860</v>
      </c>
      <c r="F1528" s="212" t="s">
        <v>178</v>
      </c>
      <c r="G1528" s="215" t="s">
        <v>804</v>
      </c>
      <c r="H1528" s="213">
        <f>IF(OR(AND('A9'!AN16="",'A9'!AO16=""),AND('A9'!AN19="",'A9'!AO19=""),AND('A9'!AO16="X",'A9'!AO19="X"),OR('A9'!AO16="M",'A9'!AO19="M")),"",SUM('A9'!AN16,'A9'!AN19))</f>
        <v>0</v>
      </c>
      <c r="I1528" s="213" t="str">
        <f>IF(AND(AND('A9'!AO16="X",'A9'!AO19="X"),SUM('A9'!AN16,'A9'!AN19)=0,ISNUMBER('A9'!AN22)),"",IF(OR('A9'!AO16="M",'A9'!AO19="M"),"M",IF(AND('A9'!AO16='A9'!AO19,OR('A9'!AO16="X",'A9'!AO16="W",'A9'!AO16="Z")),UPPER('A9'!AO16),"")))</f>
        <v/>
      </c>
      <c r="J1528" s="214" t="s">
        <v>860</v>
      </c>
      <c r="K1528" s="213">
        <f>IF(AND(ISBLANK('A9'!AN22),$L$1528&lt;&gt;"Z"),"",'A9'!AN22)</f>
        <v>0</v>
      </c>
      <c r="L1528" s="213" t="str">
        <f>IF(ISBLANK('A9'!AO22),"",'A9'!AO22)</f>
        <v/>
      </c>
      <c r="M1528" s="133" t="str">
        <f t="shared" si="31"/>
        <v>OK</v>
      </c>
      <c r="N1528" s="134"/>
    </row>
    <row r="1529" spans="1:14" x14ac:dyDescent="0.25">
      <c r="A1529" s="210" t="s">
        <v>796</v>
      </c>
      <c r="B1529" s="211" t="s">
        <v>4246</v>
      </c>
      <c r="C1529" s="212" t="s">
        <v>178</v>
      </c>
      <c r="D1529" s="215" t="s">
        <v>4247</v>
      </c>
      <c r="E1529" s="212" t="s">
        <v>860</v>
      </c>
      <c r="F1529" s="212" t="s">
        <v>178</v>
      </c>
      <c r="G1529" s="215" t="s">
        <v>1324</v>
      </c>
      <c r="H1529" s="213">
        <f>IF(OR(AND('A9'!AN23="",'A9'!AO23=""),AND('A9'!AN24="",'A9'!AO24=""),AND('A9'!AO23="X",'A9'!AO24="X"),OR('A9'!AO23="M",'A9'!AO24="M")),"",SUM('A9'!AN23,'A9'!AN24))</f>
        <v>0</v>
      </c>
      <c r="I1529" s="213" t="str">
        <f>IF(AND(AND('A9'!AO23="X",'A9'!AO24="X"),SUM('A9'!AN23,'A9'!AN24)=0,ISNUMBER('A9'!AN25)),"",IF(OR('A9'!AO23="M",'A9'!AO24="M"),"M",IF(AND('A9'!AO23='A9'!AO24,OR('A9'!AO23="X",'A9'!AO23="W",'A9'!AO23="Z")),UPPER('A9'!AO23),"")))</f>
        <v/>
      </c>
      <c r="J1529" s="214" t="s">
        <v>860</v>
      </c>
      <c r="K1529" s="213">
        <f>IF(AND(ISBLANK('A9'!AN25),$L$1529&lt;&gt;"Z"),"",'A9'!AN25)</f>
        <v>0</v>
      </c>
      <c r="L1529" s="213" t="str">
        <f>IF(ISBLANK('A9'!AO25),"",'A9'!AO25)</f>
        <v/>
      </c>
      <c r="M1529" s="133" t="str">
        <f t="shared" si="31"/>
        <v>OK</v>
      </c>
      <c r="N1529" s="134"/>
    </row>
    <row r="1530" spans="1:14" x14ac:dyDescent="0.25">
      <c r="A1530" s="210" t="s">
        <v>796</v>
      </c>
      <c r="B1530" s="211" t="s">
        <v>4248</v>
      </c>
      <c r="C1530" s="212" t="s">
        <v>178</v>
      </c>
      <c r="D1530" s="215" t="s">
        <v>1477</v>
      </c>
      <c r="E1530" s="212" t="s">
        <v>860</v>
      </c>
      <c r="F1530" s="212" t="s">
        <v>178</v>
      </c>
      <c r="G1530" s="215" t="s">
        <v>1180</v>
      </c>
      <c r="H1530" s="213">
        <f>IF(OR(AND('A9'!AQ14="",'A9'!AR14=""),AND('A9'!AQ15="",'A9'!AR15=""),AND('A9'!AR14="X",'A9'!AR15="X"),OR('A9'!AR14="M",'A9'!AR15="M")),"",SUM('A9'!AQ14,'A9'!AQ15))</f>
        <v>0</v>
      </c>
      <c r="I1530" s="213" t="str">
        <f>IF(AND(AND('A9'!AR14="X",'A9'!AR15="X"),SUM('A9'!AQ14,'A9'!AQ15)=0,ISNUMBER('A9'!AQ16)),"",IF(OR('A9'!AR14="M",'A9'!AR15="M"),"M",IF(AND('A9'!AR14='A9'!AR15,OR('A9'!AR14="X",'A9'!AR14="W",'A9'!AR14="Z")),UPPER('A9'!AR14),"")))</f>
        <v/>
      </c>
      <c r="J1530" s="214" t="s">
        <v>860</v>
      </c>
      <c r="K1530" s="213">
        <f>IF(AND(ISBLANK('A9'!AQ16),$L$1530&lt;&gt;"Z"),"",'A9'!AQ16)</f>
        <v>0</v>
      </c>
      <c r="L1530" s="213" t="str">
        <f>IF(ISBLANK('A9'!AR16),"",'A9'!AR16)</f>
        <v/>
      </c>
      <c r="M1530" s="133" t="str">
        <f t="shared" si="31"/>
        <v>OK</v>
      </c>
      <c r="N1530" s="134"/>
    </row>
    <row r="1531" spans="1:14" x14ac:dyDescent="0.25">
      <c r="A1531" s="210" t="s">
        <v>796</v>
      </c>
      <c r="B1531" s="211" t="s">
        <v>4249</v>
      </c>
      <c r="C1531" s="212" t="s">
        <v>178</v>
      </c>
      <c r="D1531" s="215" t="s">
        <v>1479</v>
      </c>
      <c r="E1531" s="212" t="s">
        <v>860</v>
      </c>
      <c r="F1531" s="212" t="s">
        <v>178</v>
      </c>
      <c r="G1531" s="215" t="s">
        <v>1186</v>
      </c>
      <c r="H1531" s="213">
        <f>IF(OR(AND('A9'!AQ17="",'A9'!AR17=""),AND('A9'!AQ18="",'A9'!AR18=""),AND('A9'!AR17="X",'A9'!AR18="X"),OR('A9'!AR17="M",'A9'!AR18="M")),"",SUM('A9'!AQ17,'A9'!AQ18))</f>
        <v>0</v>
      </c>
      <c r="I1531" s="213" t="str">
        <f>IF(AND(AND('A9'!AR17="X",'A9'!AR18="X"),SUM('A9'!AQ17,'A9'!AQ18)=0,ISNUMBER('A9'!AQ19)),"",IF(OR('A9'!AR17="M",'A9'!AR18="M"),"M",IF(AND('A9'!AR17='A9'!AR18,OR('A9'!AR17="X",'A9'!AR17="W",'A9'!AR17="Z")),UPPER('A9'!AR17),"")))</f>
        <v/>
      </c>
      <c r="J1531" s="214" t="s">
        <v>860</v>
      </c>
      <c r="K1531" s="213">
        <f>IF(AND(ISBLANK('A9'!AQ19),$L$1531&lt;&gt;"Z"),"",'A9'!AQ19)</f>
        <v>0</v>
      </c>
      <c r="L1531" s="213" t="str">
        <f>IF(ISBLANK('A9'!AR19),"",'A9'!AR19)</f>
        <v/>
      </c>
      <c r="M1531" s="133" t="str">
        <f t="shared" si="31"/>
        <v>OK</v>
      </c>
      <c r="N1531" s="134"/>
    </row>
    <row r="1532" spans="1:14" x14ac:dyDescent="0.25">
      <c r="A1532" s="210" t="s">
        <v>796</v>
      </c>
      <c r="B1532" s="211" t="s">
        <v>4250</v>
      </c>
      <c r="C1532" s="212" t="s">
        <v>178</v>
      </c>
      <c r="D1532" s="215" t="s">
        <v>1481</v>
      </c>
      <c r="E1532" s="212" t="s">
        <v>860</v>
      </c>
      <c r="F1532" s="212" t="s">
        <v>178</v>
      </c>
      <c r="G1532" s="215" t="s">
        <v>854</v>
      </c>
      <c r="H1532" s="213">
        <f>IF(OR(AND('A9'!AQ14="",'A9'!AR14=""),AND('A9'!AQ17="",'A9'!AR17=""),AND('A9'!AR14="X",'A9'!AR17="X"),OR('A9'!AR14="M",'A9'!AR17="M")),"",SUM('A9'!AQ14,'A9'!AQ17))</f>
        <v>0</v>
      </c>
      <c r="I1532" s="213" t="str">
        <f>IF(AND(AND('A9'!AR14="X",'A9'!AR17="X"),SUM('A9'!AQ14,'A9'!AQ17)=0,ISNUMBER('A9'!AQ20)),"",IF(OR('A9'!AR14="M",'A9'!AR17="M"),"M",IF(AND('A9'!AR14='A9'!AR17,OR('A9'!AR14="X",'A9'!AR14="W",'A9'!AR14="Z")),UPPER('A9'!AR14),"")))</f>
        <v/>
      </c>
      <c r="J1532" s="214" t="s">
        <v>860</v>
      </c>
      <c r="K1532" s="213">
        <f>IF(AND(ISBLANK('A9'!AQ20),$L$1532&lt;&gt;"Z"),"",'A9'!AQ20)</f>
        <v>0</v>
      </c>
      <c r="L1532" s="213" t="str">
        <f>IF(ISBLANK('A9'!AR20),"",'A9'!AR20)</f>
        <v/>
      </c>
      <c r="M1532" s="133" t="str">
        <f t="shared" si="31"/>
        <v>OK</v>
      </c>
      <c r="N1532" s="134"/>
    </row>
    <row r="1533" spans="1:14" x14ac:dyDescent="0.25">
      <c r="A1533" s="210" t="s">
        <v>796</v>
      </c>
      <c r="B1533" s="211" t="s">
        <v>4251</v>
      </c>
      <c r="C1533" s="212" t="s">
        <v>178</v>
      </c>
      <c r="D1533" s="215" t="s">
        <v>1483</v>
      </c>
      <c r="E1533" s="212" t="s">
        <v>860</v>
      </c>
      <c r="F1533" s="212" t="s">
        <v>178</v>
      </c>
      <c r="G1533" s="215" t="s">
        <v>833</v>
      </c>
      <c r="H1533" s="213">
        <f>IF(OR(AND('A9'!AQ15="",'A9'!AR15=""),AND('A9'!AQ18="",'A9'!AR18=""),AND('A9'!AR15="X",'A9'!AR18="X"),OR('A9'!AR15="M",'A9'!AR18="M")),"",SUM('A9'!AQ15,'A9'!AQ18))</f>
        <v>0</v>
      </c>
      <c r="I1533" s="213" t="str">
        <f>IF(AND(AND('A9'!AR15="X",'A9'!AR18="X"),SUM('A9'!AQ15,'A9'!AQ18)=0,ISNUMBER('A9'!AQ21)),"",IF(OR('A9'!AR15="M",'A9'!AR18="M"),"M",IF(AND('A9'!AR15='A9'!AR18,OR('A9'!AR15="X",'A9'!AR15="W",'A9'!AR15="Z")),UPPER('A9'!AR15),"")))</f>
        <v/>
      </c>
      <c r="J1533" s="214" t="s">
        <v>860</v>
      </c>
      <c r="K1533" s="213">
        <f>IF(AND(ISBLANK('A9'!AQ21),$L$1533&lt;&gt;"Z"),"",'A9'!AQ21)</f>
        <v>0</v>
      </c>
      <c r="L1533" s="213" t="str">
        <f>IF(ISBLANK('A9'!AR21),"",'A9'!AR21)</f>
        <v/>
      </c>
      <c r="M1533" s="133" t="str">
        <f t="shared" si="31"/>
        <v>OK</v>
      </c>
      <c r="N1533" s="134"/>
    </row>
    <row r="1534" spans="1:14" x14ac:dyDescent="0.25">
      <c r="A1534" s="210" t="s">
        <v>796</v>
      </c>
      <c r="B1534" s="211" t="s">
        <v>4252</v>
      </c>
      <c r="C1534" s="212" t="s">
        <v>178</v>
      </c>
      <c r="D1534" s="215" t="s">
        <v>1485</v>
      </c>
      <c r="E1534" s="212" t="s">
        <v>860</v>
      </c>
      <c r="F1534" s="212" t="s">
        <v>178</v>
      </c>
      <c r="G1534" s="215" t="s">
        <v>812</v>
      </c>
      <c r="H1534" s="213">
        <f>IF(OR(AND('A9'!AQ16="",'A9'!AR16=""),AND('A9'!AQ19="",'A9'!AR19=""),AND('A9'!AR16="X",'A9'!AR19="X"),OR('A9'!AR16="M",'A9'!AR19="M")),"",SUM('A9'!AQ16,'A9'!AQ19))</f>
        <v>0</v>
      </c>
      <c r="I1534" s="213" t="str">
        <f>IF(AND(AND('A9'!AR16="X",'A9'!AR19="X"),SUM('A9'!AQ16,'A9'!AQ19)=0,ISNUMBER('A9'!AQ22)),"",IF(OR('A9'!AR16="M",'A9'!AR19="M"),"M",IF(AND('A9'!AR16='A9'!AR19,OR('A9'!AR16="X",'A9'!AR16="W",'A9'!AR16="Z")),UPPER('A9'!AR16),"")))</f>
        <v/>
      </c>
      <c r="J1534" s="214" t="s">
        <v>860</v>
      </c>
      <c r="K1534" s="213">
        <f>IF(AND(ISBLANK('A9'!AQ22),$L$1534&lt;&gt;"Z"),"",'A9'!AQ22)</f>
        <v>0</v>
      </c>
      <c r="L1534" s="213" t="str">
        <f>IF(ISBLANK('A9'!AR22),"",'A9'!AR22)</f>
        <v/>
      </c>
      <c r="M1534" s="133" t="str">
        <f t="shared" si="31"/>
        <v>OK</v>
      </c>
      <c r="N1534" s="134"/>
    </row>
    <row r="1535" spans="1:14" x14ac:dyDescent="0.25">
      <c r="A1535" s="210" t="s">
        <v>796</v>
      </c>
      <c r="B1535" s="211" t="s">
        <v>4253</v>
      </c>
      <c r="C1535" s="212" t="s">
        <v>178</v>
      </c>
      <c r="D1535" s="215" t="s">
        <v>4254</v>
      </c>
      <c r="E1535" s="212" t="s">
        <v>860</v>
      </c>
      <c r="F1535" s="212" t="s">
        <v>178</v>
      </c>
      <c r="G1535" s="215" t="s">
        <v>1341</v>
      </c>
      <c r="H1535" s="213">
        <f>IF(OR(AND('A9'!AQ23="",'A9'!AR23=""),AND('A9'!AQ24="",'A9'!AR24=""),AND('A9'!AR23="X",'A9'!AR24="X"),OR('A9'!AR23="M",'A9'!AR24="M")),"",SUM('A9'!AQ23,'A9'!AQ24))</f>
        <v>0</v>
      </c>
      <c r="I1535" s="213" t="str">
        <f>IF(AND(AND('A9'!AR23="X",'A9'!AR24="X"),SUM('A9'!AQ23,'A9'!AQ24)=0,ISNUMBER('A9'!AQ25)),"",IF(OR('A9'!AR23="M",'A9'!AR24="M"),"M",IF(AND('A9'!AR23='A9'!AR24,OR('A9'!AR23="X",'A9'!AR23="W",'A9'!AR23="Z")),UPPER('A9'!AR23),"")))</f>
        <v/>
      </c>
      <c r="J1535" s="214" t="s">
        <v>860</v>
      </c>
      <c r="K1535" s="213">
        <f>IF(AND(ISBLANK('A9'!AQ25),$L$1535&lt;&gt;"Z"),"",'A9'!AQ25)</f>
        <v>0</v>
      </c>
      <c r="L1535" s="213" t="str">
        <f>IF(ISBLANK('A9'!AR25),"",'A9'!AR25)</f>
        <v/>
      </c>
      <c r="M1535" s="133" t="str">
        <f t="shared" si="31"/>
        <v>OK</v>
      </c>
      <c r="N1535" s="134"/>
    </row>
    <row r="1536" spans="1:14" x14ac:dyDescent="0.25">
      <c r="A1536" s="210" t="s">
        <v>796</v>
      </c>
      <c r="B1536" s="211" t="s">
        <v>4255</v>
      </c>
      <c r="C1536" s="212" t="s">
        <v>178</v>
      </c>
      <c r="D1536" s="215" t="s">
        <v>4256</v>
      </c>
      <c r="E1536" s="212" t="s">
        <v>860</v>
      </c>
      <c r="F1536" s="212" t="s">
        <v>178</v>
      </c>
      <c r="G1536" s="215" t="s">
        <v>1191</v>
      </c>
      <c r="H1536" s="213">
        <f>IF(OR(EXACT('A9'!AN14,'A9'!AO14),EXACT('A9'!AQ14,'A9'!AR14),AND('A9'!AO14="X",'A9'!AR14="X"),OR('A9'!AO14="M",'A9'!AR14="M")),"",SUM('A9'!AN14,'A9'!AQ14))</f>
        <v>0</v>
      </c>
      <c r="I1536" s="213" t="str">
        <f>IF(AND(AND('A9'!AO14="X",'A9'!AR14="X"),SUM('A9'!AN14,'A9'!AQ14)=0,ISNUMBER('A9'!AT14)),"",IF(OR('A9'!AO14="M",'A9'!AR14="M"),"M",IF(AND('A9'!AO14='A9'!AR14,OR('A9'!AO14="X",'A9'!AO14="W",'A9'!AO14="Z")),UPPER('A9'!AO14),"")))</f>
        <v/>
      </c>
      <c r="J1536" s="214" t="s">
        <v>860</v>
      </c>
      <c r="K1536" s="213">
        <f>IF(AND(ISBLANK('A9'!AT14),$L$1536&lt;&gt;"Z"),"",'A9'!AT14)</f>
        <v>0</v>
      </c>
      <c r="L1536" s="213" t="str">
        <f>IF(ISBLANK('A9'!AU14),"",'A9'!AU14)</f>
        <v/>
      </c>
      <c r="M1536" s="133" t="str">
        <f t="shared" ref="M1536:M1599" si="32">IF(AND(ISNUMBER(H1536),ISNUMBER(K1536)),IF(OR(ROUND(H1536,0)&lt;&gt;ROUND(K1536,0),I1536&lt;&gt;L1536),"Check","OK"),IF(OR(AND(H1536&lt;&gt;K1536,I1536&lt;&gt;"Z",L1536&lt;&gt;"Z"),I1536&lt;&gt;L1536),"Check","OK"))</f>
        <v>OK</v>
      </c>
      <c r="N1536" s="134"/>
    </row>
    <row r="1537" spans="1:14" x14ac:dyDescent="0.25">
      <c r="A1537" s="210" t="s">
        <v>796</v>
      </c>
      <c r="B1537" s="211" t="s">
        <v>4257</v>
      </c>
      <c r="C1537" s="212" t="s">
        <v>178</v>
      </c>
      <c r="D1537" s="215" t="s">
        <v>4258</v>
      </c>
      <c r="E1537" s="212" t="s">
        <v>860</v>
      </c>
      <c r="F1537" s="212" t="s">
        <v>178</v>
      </c>
      <c r="G1537" s="215" t="s">
        <v>1193</v>
      </c>
      <c r="H1537" s="213">
        <f>IF(OR(EXACT('A9'!AN15,'A9'!AO15),EXACT('A9'!AQ15,'A9'!AR15),AND('A9'!AO15="X",'A9'!AR15="X"),OR('A9'!AO15="M",'A9'!AR15="M")),"",SUM('A9'!AN15,'A9'!AQ15))</f>
        <v>0</v>
      </c>
      <c r="I1537" s="213" t="str">
        <f>IF(AND(AND('A9'!AO15="X",'A9'!AR15="X"),SUM('A9'!AN15,'A9'!AQ15)=0,ISNUMBER('A9'!AT15)),"",IF(OR('A9'!AO15="M",'A9'!AR15="M"),"M",IF(AND('A9'!AO15='A9'!AR15,OR('A9'!AO15="X",'A9'!AO15="W",'A9'!AO15="Z")),UPPER('A9'!AO15),"")))</f>
        <v/>
      </c>
      <c r="J1537" s="214" t="s">
        <v>860</v>
      </c>
      <c r="K1537" s="213">
        <f>IF(AND(ISBLANK('A9'!AT15),$L$1537&lt;&gt;"Z"),"",'A9'!AT15)</f>
        <v>0</v>
      </c>
      <c r="L1537" s="213" t="str">
        <f>IF(ISBLANK('A9'!AU15),"",'A9'!AU15)</f>
        <v/>
      </c>
      <c r="M1537" s="133" t="str">
        <f t="shared" si="32"/>
        <v>OK</v>
      </c>
      <c r="N1537" s="134"/>
    </row>
    <row r="1538" spans="1:14" x14ac:dyDescent="0.25">
      <c r="A1538" s="210" t="s">
        <v>796</v>
      </c>
      <c r="B1538" s="211" t="s">
        <v>4259</v>
      </c>
      <c r="C1538" s="212" t="s">
        <v>178</v>
      </c>
      <c r="D1538" s="215" t="s">
        <v>1487</v>
      </c>
      <c r="E1538" s="212" t="s">
        <v>860</v>
      </c>
      <c r="F1538" s="212" t="s">
        <v>178</v>
      </c>
      <c r="G1538" s="215" t="s">
        <v>1195</v>
      </c>
      <c r="H1538" s="213">
        <f>IF(OR(AND('A9'!AT14="",'A9'!AU14=""),AND('A9'!AT15="",'A9'!AU15=""),AND('A9'!AU14="X",'A9'!AU15="X"),OR('A9'!AU14="M",'A9'!AU15="M")),"",SUM('A9'!AT14,'A9'!AT15))</f>
        <v>0</v>
      </c>
      <c r="I1538" s="213" t="str">
        <f>IF(AND(AND('A9'!AU14="X",'A9'!AU15="X"),SUM('A9'!AT14,'A9'!AT15)=0,ISNUMBER('A9'!AT16)),"",IF(OR('A9'!AU14="M",'A9'!AU15="M"),"M",IF(AND('A9'!AU14='A9'!AU15,OR('A9'!AU14="X",'A9'!AU14="W",'A9'!AU14="Z")),UPPER('A9'!AU14),"")))</f>
        <v/>
      </c>
      <c r="J1538" s="214" t="s">
        <v>860</v>
      </c>
      <c r="K1538" s="213">
        <f>IF(AND(ISBLANK('A9'!AT16),$L$1538&lt;&gt;"Z"),"",'A9'!AT16)</f>
        <v>0</v>
      </c>
      <c r="L1538" s="213" t="str">
        <f>IF(ISBLANK('A9'!AU16),"",'A9'!AU16)</f>
        <v/>
      </c>
      <c r="M1538" s="133" t="str">
        <f t="shared" si="32"/>
        <v>OK</v>
      </c>
      <c r="N1538" s="134"/>
    </row>
    <row r="1539" spans="1:14" x14ac:dyDescent="0.25">
      <c r="A1539" s="210" t="s">
        <v>796</v>
      </c>
      <c r="B1539" s="211" t="s">
        <v>4260</v>
      </c>
      <c r="C1539" s="212" t="s">
        <v>178</v>
      </c>
      <c r="D1539" s="215" t="s">
        <v>4261</v>
      </c>
      <c r="E1539" s="212" t="s">
        <v>860</v>
      </c>
      <c r="F1539" s="212" t="s">
        <v>178</v>
      </c>
      <c r="G1539" s="215" t="s">
        <v>1197</v>
      </c>
      <c r="H1539" s="213">
        <f>IF(OR(EXACT('A9'!AN17,'A9'!AO17),EXACT('A9'!AQ17,'A9'!AR17),AND('A9'!AO17="X",'A9'!AR17="X"),OR('A9'!AO17="M",'A9'!AR17="M")),"",SUM('A9'!AN17,'A9'!AQ17))</f>
        <v>0</v>
      </c>
      <c r="I1539" s="213" t="str">
        <f>IF(AND(AND('A9'!AO17="X",'A9'!AR17="X"),SUM('A9'!AN17,'A9'!AQ17)=0,ISNUMBER('A9'!AT17)),"",IF(OR('A9'!AO17="M",'A9'!AR17="M"),"M",IF(AND('A9'!AO17='A9'!AR17,OR('A9'!AO17="X",'A9'!AO17="W",'A9'!AO17="Z")),UPPER('A9'!AO17),"")))</f>
        <v/>
      </c>
      <c r="J1539" s="214" t="s">
        <v>860</v>
      </c>
      <c r="K1539" s="213">
        <f>IF(AND(ISBLANK('A9'!AT17),$L$1539&lt;&gt;"Z"),"",'A9'!AT17)</f>
        <v>0</v>
      </c>
      <c r="L1539" s="213" t="str">
        <f>IF(ISBLANK('A9'!AU17),"",'A9'!AU17)</f>
        <v/>
      </c>
      <c r="M1539" s="133" t="str">
        <f t="shared" si="32"/>
        <v>OK</v>
      </c>
      <c r="N1539" s="134"/>
    </row>
    <row r="1540" spans="1:14" x14ac:dyDescent="0.25">
      <c r="A1540" s="210" t="s">
        <v>796</v>
      </c>
      <c r="B1540" s="211" t="s">
        <v>4262</v>
      </c>
      <c r="C1540" s="212" t="s">
        <v>178</v>
      </c>
      <c r="D1540" s="215" t="s">
        <v>4263</v>
      </c>
      <c r="E1540" s="212" t="s">
        <v>860</v>
      </c>
      <c r="F1540" s="212" t="s">
        <v>178</v>
      </c>
      <c r="G1540" s="215" t="s">
        <v>1199</v>
      </c>
      <c r="H1540" s="213">
        <f>IF(OR(EXACT('A9'!AN18,'A9'!AO18),EXACT('A9'!AQ18,'A9'!AR18),AND('A9'!AO18="X",'A9'!AR18="X"),OR('A9'!AO18="M",'A9'!AR18="M")),"",SUM('A9'!AN18,'A9'!AQ18))</f>
        <v>0</v>
      </c>
      <c r="I1540" s="213" t="str">
        <f>IF(AND(AND('A9'!AO18="X",'A9'!AR18="X"),SUM('A9'!AN18,'A9'!AQ18)=0,ISNUMBER('A9'!AT18)),"",IF(OR('A9'!AO18="M",'A9'!AR18="M"),"M",IF(AND('A9'!AO18='A9'!AR18,OR('A9'!AO18="X",'A9'!AO18="W",'A9'!AO18="Z")),UPPER('A9'!AO18),"")))</f>
        <v/>
      </c>
      <c r="J1540" s="214" t="s">
        <v>860</v>
      </c>
      <c r="K1540" s="213">
        <f>IF(AND(ISBLANK('A9'!AT18),$L$1540&lt;&gt;"Z"),"",'A9'!AT18)</f>
        <v>0</v>
      </c>
      <c r="L1540" s="213" t="str">
        <f>IF(ISBLANK('A9'!AU18),"",'A9'!AU18)</f>
        <v/>
      </c>
      <c r="M1540" s="133" t="str">
        <f t="shared" si="32"/>
        <v>OK</v>
      </c>
      <c r="N1540" s="134"/>
    </row>
    <row r="1541" spans="1:14" x14ac:dyDescent="0.25">
      <c r="A1541" s="210" t="s">
        <v>796</v>
      </c>
      <c r="B1541" s="211" t="s">
        <v>4264</v>
      </c>
      <c r="C1541" s="212" t="s">
        <v>178</v>
      </c>
      <c r="D1541" s="215" t="s">
        <v>1489</v>
      </c>
      <c r="E1541" s="212" t="s">
        <v>860</v>
      </c>
      <c r="F1541" s="212" t="s">
        <v>178</v>
      </c>
      <c r="G1541" s="215" t="s">
        <v>1201</v>
      </c>
      <c r="H1541" s="213">
        <f>IF(OR(AND('A9'!AT17="",'A9'!AU17=""),AND('A9'!AT18="",'A9'!AU18=""),AND('A9'!AU17="X",'A9'!AU18="X"),OR('A9'!AU17="M",'A9'!AU18="M")),"",SUM('A9'!AT17,'A9'!AT18))</f>
        <v>0</v>
      </c>
      <c r="I1541" s="213" t="str">
        <f>IF(AND(AND('A9'!AU17="X",'A9'!AU18="X"),SUM('A9'!AT17,'A9'!AT18)=0,ISNUMBER('A9'!AT19)),"",IF(OR('A9'!AU17="M",'A9'!AU18="M"),"M",IF(AND('A9'!AU17='A9'!AU18,OR('A9'!AU17="X",'A9'!AU17="W",'A9'!AU17="Z")),UPPER('A9'!AU17),"")))</f>
        <v/>
      </c>
      <c r="J1541" s="214" t="s">
        <v>860</v>
      </c>
      <c r="K1541" s="213">
        <f>IF(AND(ISBLANK('A9'!AT19),$L$1541&lt;&gt;"Z"),"",'A9'!AT19)</f>
        <v>0</v>
      </c>
      <c r="L1541" s="213" t="str">
        <f>IF(ISBLANK('A9'!AU19),"",'A9'!AU19)</f>
        <v/>
      </c>
      <c r="M1541" s="133" t="str">
        <f t="shared" si="32"/>
        <v>OK</v>
      </c>
      <c r="N1541" s="134"/>
    </row>
    <row r="1542" spans="1:14" x14ac:dyDescent="0.25">
      <c r="A1542" s="210" t="s">
        <v>796</v>
      </c>
      <c r="B1542" s="211" t="s">
        <v>4265</v>
      </c>
      <c r="C1542" s="212" t="s">
        <v>178</v>
      </c>
      <c r="D1542" s="215" t="s">
        <v>1491</v>
      </c>
      <c r="E1542" s="212" t="s">
        <v>860</v>
      </c>
      <c r="F1542" s="212" t="s">
        <v>178</v>
      </c>
      <c r="G1542" s="215" t="s">
        <v>856</v>
      </c>
      <c r="H1542" s="213">
        <f>IF(OR(AND('A9'!AT14="",'A9'!AU14=""),AND('A9'!AT17="",'A9'!AU17=""),AND('A9'!AU14="X",'A9'!AU17="X"),OR('A9'!AU14="M",'A9'!AU17="M")),"",SUM('A9'!AT14,'A9'!AT17))</f>
        <v>0</v>
      </c>
      <c r="I1542" s="213" t="str">
        <f>IF(AND(AND('A9'!AU14="X",'A9'!AU17="X"),SUM('A9'!AT14,'A9'!AT17)=0,ISNUMBER('A9'!AT20)),"",IF(OR('A9'!AU14="M",'A9'!AU17="M"),"M",IF(AND('A9'!AU14='A9'!AU17,OR('A9'!AU14="X",'A9'!AU14="W",'A9'!AU14="Z")),UPPER('A9'!AU14),"")))</f>
        <v/>
      </c>
      <c r="J1542" s="214" t="s">
        <v>860</v>
      </c>
      <c r="K1542" s="213">
        <f>IF(AND(ISBLANK('A9'!AT20),$L$1542&lt;&gt;"Z"),"",'A9'!AT20)</f>
        <v>0</v>
      </c>
      <c r="L1542" s="213" t="str">
        <f>IF(ISBLANK('A9'!AU20),"",'A9'!AU20)</f>
        <v/>
      </c>
      <c r="M1542" s="133" t="str">
        <f t="shared" si="32"/>
        <v>OK</v>
      </c>
      <c r="N1542" s="134"/>
    </row>
    <row r="1543" spans="1:14" x14ac:dyDescent="0.25">
      <c r="A1543" s="210" t="s">
        <v>796</v>
      </c>
      <c r="B1543" s="211" t="s">
        <v>4266</v>
      </c>
      <c r="C1543" s="212" t="s">
        <v>178</v>
      </c>
      <c r="D1543" s="215" t="s">
        <v>1493</v>
      </c>
      <c r="E1543" s="212" t="s">
        <v>860</v>
      </c>
      <c r="F1543" s="212" t="s">
        <v>178</v>
      </c>
      <c r="G1543" s="215" t="s">
        <v>835</v>
      </c>
      <c r="H1543" s="213">
        <f>IF(OR(AND('A9'!AT15="",'A9'!AU15=""),AND('A9'!AT18="",'A9'!AU18=""),AND('A9'!AU15="X",'A9'!AU18="X"),OR('A9'!AU15="M",'A9'!AU18="M")),"",SUM('A9'!AT15,'A9'!AT18))</f>
        <v>0</v>
      </c>
      <c r="I1543" s="213" t="str">
        <f>IF(AND(AND('A9'!AU15="X",'A9'!AU18="X"),SUM('A9'!AT15,'A9'!AT18)=0,ISNUMBER('A9'!AT21)),"",IF(OR('A9'!AU15="M",'A9'!AU18="M"),"M",IF(AND('A9'!AU15='A9'!AU18,OR('A9'!AU15="X",'A9'!AU15="W",'A9'!AU15="Z")),UPPER('A9'!AU15),"")))</f>
        <v/>
      </c>
      <c r="J1543" s="214" t="s">
        <v>860</v>
      </c>
      <c r="K1543" s="213">
        <f>IF(AND(ISBLANK('A9'!AT21),$L$1543&lt;&gt;"Z"),"",'A9'!AT21)</f>
        <v>0</v>
      </c>
      <c r="L1543" s="213" t="str">
        <f>IF(ISBLANK('A9'!AU21),"",'A9'!AU21)</f>
        <v/>
      </c>
      <c r="M1543" s="133" t="str">
        <f t="shared" si="32"/>
        <v>OK</v>
      </c>
      <c r="N1543" s="134"/>
    </row>
    <row r="1544" spans="1:14" x14ac:dyDescent="0.25">
      <c r="A1544" s="210" t="s">
        <v>796</v>
      </c>
      <c r="B1544" s="211" t="s">
        <v>4267</v>
      </c>
      <c r="C1544" s="212" t="s">
        <v>178</v>
      </c>
      <c r="D1544" s="215" t="s">
        <v>1495</v>
      </c>
      <c r="E1544" s="212" t="s">
        <v>860</v>
      </c>
      <c r="F1544" s="212" t="s">
        <v>178</v>
      </c>
      <c r="G1544" s="215" t="s">
        <v>814</v>
      </c>
      <c r="H1544" s="213">
        <f>IF(OR(AND('A9'!AT16="",'A9'!AU16=""),AND('A9'!AT19="",'A9'!AU19=""),AND('A9'!AU16="X",'A9'!AU19="X"),OR('A9'!AU16="M",'A9'!AU19="M")),"",SUM('A9'!AT16,'A9'!AT19))</f>
        <v>0</v>
      </c>
      <c r="I1544" s="213" t="str">
        <f>IF(AND(AND('A9'!AU16="X",'A9'!AU19="X"),SUM('A9'!AT16,'A9'!AT19)=0,ISNUMBER('A9'!AT22)),"",IF(OR('A9'!AU16="M",'A9'!AU19="M"),"M",IF(AND('A9'!AU16='A9'!AU19,OR('A9'!AU16="X",'A9'!AU16="W",'A9'!AU16="Z")),UPPER('A9'!AU16),"")))</f>
        <v/>
      </c>
      <c r="J1544" s="214" t="s">
        <v>860</v>
      </c>
      <c r="K1544" s="213">
        <f>IF(AND(ISBLANK('A9'!AT22),$L$1544&lt;&gt;"Z"),"",'A9'!AT22)</f>
        <v>0</v>
      </c>
      <c r="L1544" s="213" t="str">
        <f>IF(ISBLANK('A9'!AU22),"",'A9'!AU22)</f>
        <v/>
      </c>
      <c r="M1544" s="133" t="str">
        <f t="shared" si="32"/>
        <v>OK</v>
      </c>
      <c r="N1544" s="134"/>
    </row>
    <row r="1545" spans="1:14" x14ac:dyDescent="0.25">
      <c r="A1545" s="210" t="s">
        <v>796</v>
      </c>
      <c r="B1545" s="211" t="s">
        <v>4268</v>
      </c>
      <c r="C1545" s="212" t="s">
        <v>178</v>
      </c>
      <c r="D1545" s="215" t="s">
        <v>4269</v>
      </c>
      <c r="E1545" s="212" t="s">
        <v>860</v>
      </c>
      <c r="F1545" s="212" t="s">
        <v>178</v>
      </c>
      <c r="G1545" s="215" t="s">
        <v>3648</v>
      </c>
      <c r="H1545" s="213">
        <f>IF(OR(EXACT('A9'!AN23,'A9'!AO23),EXACT('A9'!AQ23,'A9'!AR23),AND('A9'!AO23="X",'A9'!AR23="X"),OR('A9'!AO23="M",'A9'!AR23="M")),"",SUM('A9'!AN23,'A9'!AQ23))</f>
        <v>0</v>
      </c>
      <c r="I1545" s="213" t="str">
        <f>IF(AND(AND('A9'!AO23="X",'A9'!AR23="X"),SUM('A9'!AN23,'A9'!AQ23)=0,ISNUMBER('A9'!AT23)),"",IF(OR('A9'!AO23="M",'A9'!AR23="M"),"M",IF(AND('A9'!AO23='A9'!AR23,OR('A9'!AO23="X",'A9'!AO23="W",'A9'!AO23="Z")),UPPER('A9'!AO23),"")))</f>
        <v/>
      </c>
      <c r="J1545" s="214" t="s">
        <v>860</v>
      </c>
      <c r="K1545" s="213">
        <f>IF(AND(ISBLANK('A9'!AT23),$L$1545&lt;&gt;"Z"),"",'A9'!AT23)</f>
        <v>0</v>
      </c>
      <c r="L1545" s="213" t="str">
        <f>IF(ISBLANK('A9'!AU23),"",'A9'!AU23)</f>
        <v/>
      </c>
      <c r="M1545" s="133" t="str">
        <f t="shared" si="32"/>
        <v>OK</v>
      </c>
      <c r="N1545" s="134"/>
    </row>
    <row r="1546" spans="1:14" x14ac:dyDescent="0.25">
      <c r="A1546" s="210" t="s">
        <v>796</v>
      </c>
      <c r="B1546" s="211" t="s">
        <v>4270</v>
      </c>
      <c r="C1546" s="212" t="s">
        <v>178</v>
      </c>
      <c r="D1546" s="215" t="s">
        <v>4271</v>
      </c>
      <c r="E1546" s="212" t="s">
        <v>860</v>
      </c>
      <c r="F1546" s="212" t="s">
        <v>178</v>
      </c>
      <c r="G1546" s="215" t="s">
        <v>1356</v>
      </c>
      <c r="H1546" s="213">
        <f>IF(OR(EXACT('A9'!AN24,'A9'!AO24),EXACT('A9'!AQ24,'A9'!AR24),AND('A9'!AO24="X",'A9'!AR24="X"),OR('A9'!AO24="M",'A9'!AR24="M")),"",SUM('A9'!AN24,'A9'!AQ24))</f>
        <v>0</v>
      </c>
      <c r="I1546" s="213" t="str">
        <f>IF(AND(AND('A9'!AO24="X",'A9'!AR24="X"),SUM('A9'!AN24,'A9'!AQ24)=0,ISNUMBER('A9'!AT24)),"",IF(OR('A9'!AO24="M",'A9'!AR24="M"),"M",IF(AND('A9'!AO24='A9'!AR24,OR('A9'!AO24="X",'A9'!AO24="W",'A9'!AO24="Z")),UPPER('A9'!AO24),"")))</f>
        <v/>
      </c>
      <c r="J1546" s="214" t="s">
        <v>860</v>
      </c>
      <c r="K1546" s="213">
        <f>IF(AND(ISBLANK('A9'!AT24),$L$1546&lt;&gt;"Z"),"",'A9'!AT24)</f>
        <v>0</v>
      </c>
      <c r="L1546" s="213" t="str">
        <f>IF(ISBLANK('A9'!AU24),"",'A9'!AU24)</f>
        <v/>
      </c>
      <c r="M1546" s="133" t="str">
        <f t="shared" si="32"/>
        <v>OK</v>
      </c>
      <c r="N1546" s="134"/>
    </row>
    <row r="1547" spans="1:14" x14ac:dyDescent="0.25">
      <c r="A1547" s="210" t="s">
        <v>796</v>
      </c>
      <c r="B1547" s="211" t="s">
        <v>4272</v>
      </c>
      <c r="C1547" s="212" t="s">
        <v>178</v>
      </c>
      <c r="D1547" s="215" t="s">
        <v>4273</v>
      </c>
      <c r="E1547" s="212" t="s">
        <v>860</v>
      </c>
      <c r="F1547" s="212" t="s">
        <v>178</v>
      </c>
      <c r="G1547" s="215" t="s">
        <v>1358</v>
      </c>
      <c r="H1547" s="213">
        <f>IF(OR(AND('A9'!AT23="",'A9'!AU23=""),AND('A9'!AT24="",'A9'!AU24=""),AND('A9'!AU23="X",'A9'!AU24="X"),OR('A9'!AU23="M",'A9'!AU24="M")),"",SUM('A9'!AT23,'A9'!AT24))</f>
        <v>0</v>
      </c>
      <c r="I1547" s="213" t="str">
        <f>IF(AND(AND('A9'!AU23="X",'A9'!AU24="X"),SUM('A9'!AT23,'A9'!AT24)=0,ISNUMBER('A9'!AT25)),"",IF(OR('A9'!AU23="M",'A9'!AU24="M"),"M",IF(AND('A9'!AU23='A9'!AU24,OR('A9'!AU23="X",'A9'!AU23="W",'A9'!AU23="Z")),UPPER('A9'!AU23),"")))</f>
        <v/>
      </c>
      <c r="J1547" s="214" t="s">
        <v>860</v>
      </c>
      <c r="K1547" s="213">
        <f>IF(AND(ISBLANK('A9'!AT25),$L$1547&lt;&gt;"Z"),"",'A9'!AT25)</f>
        <v>0</v>
      </c>
      <c r="L1547" s="213" t="str">
        <f>IF(ISBLANK('A9'!AU25),"",'A9'!AU25)</f>
        <v/>
      </c>
      <c r="M1547" s="133" t="str">
        <f t="shared" si="32"/>
        <v>OK</v>
      </c>
      <c r="N1547" s="134"/>
    </row>
    <row r="1548" spans="1:14" x14ac:dyDescent="0.25">
      <c r="A1548" s="210" t="s">
        <v>796</v>
      </c>
      <c r="B1548" s="211" t="s">
        <v>4274</v>
      </c>
      <c r="C1548" s="212" t="s">
        <v>178</v>
      </c>
      <c r="D1548" s="215" t="s">
        <v>1501</v>
      </c>
      <c r="E1548" s="212" t="s">
        <v>860</v>
      </c>
      <c r="F1548" s="212" t="s">
        <v>178</v>
      </c>
      <c r="G1548" s="215" t="s">
        <v>1210</v>
      </c>
      <c r="H1548" s="213">
        <f>IF(OR(AND('A9'!AW14="",'A9'!AX14=""),AND('A9'!AW15="",'A9'!AX15=""),AND('A9'!AX14="X",'A9'!AX15="X"),OR('A9'!AX14="M",'A9'!AX15="M")),"",SUM('A9'!AW14,'A9'!AW15))</f>
        <v>0</v>
      </c>
      <c r="I1548" s="213" t="str">
        <f>IF(AND(AND('A9'!AX14="X",'A9'!AX15="X"),SUM('A9'!AW14,'A9'!AW15)=0,ISNUMBER('A9'!AW16)),"",IF(OR('A9'!AX14="M",'A9'!AX15="M"),"M",IF(AND('A9'!AX14='A9'!AX15,OR('A9'!AX14="X",'A9'!AX14="W",'A9'!AX14="Z")),UPPER('A9'!AX14),"")))</f>
        <v/>
      </c>
      <c r="J1548" s="214" t="s">
        <v>860</v>
      </c>
      <c r="K1548" s="213">
        <f>IF(AND(ISBLANK('A9'!AW16),$L$1548&lt;&gt;"Z"),"",'A9'!AW16)</f>
        <v>0</v>
      </c>
      <c r="L1548" s="213" t="str">
        <f>IF(ISBLANK('A9'!AX16),"",'A9'!AX16)</f>
        <v/>
      </c>
      <c r="M1548" s="133" t="str">
        <f t="shared" si="32"/>
        <v>OK</v>
      </c>
      <c r="N1548" s="134"/>
    </row>
    <row r="1549" spans="1:14" x14ac:dyDescent="0.25">
      <c r="A1549" s="210" t="s">
        <v>796</v>
      </c>
      <c r="B1549" s="211" t="s">
        <v>4275</v>
      </c>
      <c r="C1549" s="212" t="s">
        <v>178</v>
      </c>
      <c r="D1549" s="215" t="s">
        <v>1507</v>
      </c>
      <c r="E1549" s="212" t="s">
        <v>860</v>
      </c>
      <c r="F1549" s="212" t="s">
        <v>178</v>
      </c>
      <c r="G1549" s="215" t="s">
        <v>1216</v>
      </c>
      <c r="H1549" s="213">
        <f>IF(OR(AND('A9'!AW17="",'A9'!AX17=""),AND('A9'!AW18="",'A9'!AX18=""),AND('A9'!AX17="X",'A9'!AX18="X"),OR('A9'!AX17="M",'A9'!AX18="M")),"",SUM('A9'!AW17,'A9'!AW18))</f>
        <v>0</v>
      </c>
      <c r="I1549" s="213" t="str">
        <f>IF(AND(AND('A9'!AX17="X",'A9'!AX18="X"),SUM('A9'!AW17,'A9'!AW18)=0,ISNUMBER('A9'!AW19)),"",IF(OR('A9'!AX17="M",'A9'!AX18="M"),"M",IF(AND('A9'!AX17='A9'!AX18,OR('A9'!AX17="X",'A9'!AX17="W",'A9'!AX17="Z")),UPPER('A9'!AX17),"")))</f>
        <v/>
      </c>
      <c r="J1549" s="214" t="s">
        <v>860</v>
      </c>
      <c r="K1549" s="213">
        <f>IF(AND(ISBLANK('A9'!AW19),$L$1549&lt;&gt;"Z"),"",'A9'!AW19)</f>
        <v>0</v>
      </c>
      <c r="L1549" s="213" t="str">
        <f>IF(ISBLANK('A9'!AX19),"",'A9'!AX19)</f>
        <v/>
      </c>
      <c r="M1549" s="133" t="str">
        <f t="shared" si="32"/>
        <v>OK</v>
      </c>
      <c r="N1549" s="134"/>
    </row>
    <row r="1550" spans="1:14" x14ac:dyDescent="0.25">
      <c r="A1550" s="210" t="s">
        <v>796</v>
      </c>
      <c r="B1550" s="211" t="s">
        <v>4276</v>
      </c>
      <c r="C1550" s="212" t="s">
        <v>178</v>
      </c>
      <c r="D1550" s="215" t="s">
        <v>1509</v>
      </c>
      <c r="E1550" s="212" t="s">
        <v>860</v>
      </c>
      <c r="F1550" s="212" t="s">
        <v>178</v>
      </c>
      <c r="G1550" s="215" t="s">
        <v>852</v>
      </c>
      <c r="H1550" s="213">
        <f>IF(OR(AND('A9'!AW14="",'A9'!AX14=""),AND('A9'!AW17="",'A9'!AX17=""),AND('A9'!AX14="X",'A9'!AX17="X"),OR('A9'!AX14="M",'A9'!AX17="M")),"",SUM('A9'!AW14,'A9'!AW17))</f>
        <v>0</v>
      </c>
      <c r="I1550" s="213" t="str">
        <f>IF(AND(AND('A9'!AX14="X",'A9'!AX17="X"),SUM('A9'!AW14,'A9'!AW17)=0,ISNUMBER('A9'!AW20)),"",IF(OR('A9'!AX14="M",'A9'!AX17="M"),"M",IF(AND('A9'!AX14='A9'!AX17,OR('A9'!AX14="X",'A9'!AX14="W",'A9'!AX14="Z")),UPPER('A9'!AX14),"")))</f>
        <v/>
      </c>
      <c r="J1550" s="214" t="s">
        <v>860</v>
      </c>
      <c r="K1550" s="213">
        <f>IF(AND(ISBLANK('A9'!AW20),$L$1550&lt;&gt;"Z"),"",'A9'!AW20)</f>
        <v>0</v>
      </c>
      <c r="L1550" s="213" t="str">
        <f>IF(ISBLANK('A9'!AX20),"",'A9'!AX20)</f>
        <v/>
      </c>
      <c r="M1550" s="133" t="str">
        <f t="shared" si="32"/>
        <v>OK</v>
      </c>
      <c r="N1550" s="134"/>
    </row>
    <row r="1551" spans="1:14" x14ac:dyDescent="0.25">
      <c r="A1551" s="210" t="s">
        <v>796</v>
      </c>
      <c r="B1551" s="211" t="s">
        <v>4277</v>
      </c>
      <c r="C1551" s="212" t="s">
        <v>178</v>
      </c>
      <c r="D1551" s="215" t="s">
        <v>1511</v>
      </c>
      <c r="E1551" s="212" t="s">
        <v>860</v>
      </c>
      <c r="F1551" s="212" t="s">
        <v>178</v>
      </c>
      <c r="G1551" s="215" t="s">
        <v>831</v>
      </c>
      <c r="H1551" s="213">
        <f>IF(OR(AND('A9'!AW15="",'A9'!AX15=""),AND('A9'!AW18="",'A9'!AX18=""),AND('A9'!AX15="X",'A9'!AX18="X"),OR('A9'!AX15="M",'A9'!AX18="M")),"",SUM('A9'!AW15,'A9'!AW18))</f>
        <v>0</v>
      </c>
      <c r="I1551" s="213" t="str">
        <f>IF(AND(AND('A9'!AX15="X",'A9'!AX18="X"),SUM('A9'!AW15,'A9'!AW18)=0,ISNUMBER('A9'!AW21)),"",IF(OR('A9'!AX15="M",'A9'!AX18="M"),"M",IF(AND('A9'!AX15='A9'!AX18,OR('A9'!AX15="X",'A9'!AX15="W",'A9'!AX15="Z")),UPPER('A9'!AX15),"")))</f>
        <v/>
      </c>
      <c r="J1551" s="214" t="s">
        <v>860</v>
      </c>
      <c r="K1551" s="213">
        <f>IF(AND(ISBLANK('A9'!AW21),$L$1551&lt;&gt;"Z"),"",'A9'!AW21)</f>
        <v>0</v>
      </c>
      <c r="L1551" s="213" t="str">
        <f>IF(ISBLANK('A9'!AX21),"",'A9'!AX21)</f>
        <v/>
      </c>
      <c r="M1551" s="133" t="str">
        <f t="shared" si="32"/>
        <v>OK</v>
      </c>
      <c r="N1551" s="134"/>
    </row>
    <row r="1552" spans="1:14" x14ac:dyDescent="0.25">
      <c r="A1552" s="210" t="s">
        <v>796</v>
      </c>
      <c r="B1552" s="211" t="s">
        <v>4278</v>
      </c>
      <c r="C1552" s="212" t="s">
        <v>178</v>
      </c>
      <c r="D1552" s="215" t="s">
        <v>1513</v>
      </c>
      <c r="E1552" s="212" t="s">
        <v>860</v>
      </c>
      <c r="F1552" s="212" t="s">
        <v>178</v>
      </c>
      <c r="G1552" s="215" t="s">
        <v>810</v>
      </c>
      <c r="H1552" s="213">
        <f>IF(OR(AND('A9'!AW16="",'A9'!AX16=""),AND('A9'!AW19="",'A9'!AX19=""),AND('A9'!AX16="X",'A9'!AX19="X"),OR('A9'!AX16="M",'A9'!AX19="M")),"",SUM('A9'!AW16,'A9'!AW19))</f>
        <v>0</v>
      </c>
      <c r="I1552" s="213" t="str">
        <f>IF(AND(AND('A9'!AX16="X",'A9'!AX19="X"),SUM('A9'!AW16,'A9'!AW19)=0,ISNUMBER('A9'!AW22)),"",IF(OR('A9'!AX16="M",'A9'!AX19="M"),"M",IF(AND('A9'!AX16='A9'!AX19,OR('A9'!AX16="X",'A9'!AX16="W",'A9'!AX16="Z")),UPPER('A9'!AX16),"")))</f>
        <v/>
      </c>
      <c r="J1552" s="214" t="s">
        <v>860</v>
      </c>
      <c r="K1552" s="213">
        <f>IF(AND(ISBLANK('A9'!AW22),$L$1552&lt;&gt;"Z"),"",'A9'!AW22)</f>
        <v>0</v>
      </c>
      <c r="L1552" s="213" t="str">
        <f>IF(ISBLANK('A9'!AX22),"",'A9'!AX22)</f>
        <v/>
      </c>
      <c r="M1552" s="133" t="str">
        <f t="shared" si="32"/>
        <v>OK</v>
      </c>
      <c r="N1552" s="134"/>
    </row>
    <row r="1553" spans="1:14" x14ac:dyDescent="0.25">
      <c r="A1553" s="210" t="s">
        <v>796</v>
      </c>
      <c r="B1553" s="211" t="s">
        <v>4279</v>
      </c>
      <c r="C1553" s="212" t="s">
        <v>178</v>
      </c>
      <c r="D1553" s="215" t="s">
        <v>4280</v>
      </c>
      <c r="E1553" s="212" t="s">
        <v>860</v>
      </c>
      <c r="F1553" s="212" t="s">
        <v>178</v>
      </c>
      <c r="G1553" s="215" t="s">
        <v>1375</v>
      </c>
      <c r="H1553" s="213">
        <f>IF(OR(AND('A9'!AW23="",'A9'!AX23=""),AND('A9'!AW24="",'A9'!AX24=""),AND('A9'!AX23="X",'A9'!AX24="X"),OR('A9'!AX23="M",'A9'!AX24="M")),"",SUM('A9'!AW23,'A9'!AW24))</f>
        <v>0</v>
      </c>
      <c r="I1553" s="213" t="str">
        <f>IF(AND(AND('A9'!AX23="X",'A9'!AX24="X"),SUM('A9'!AW23,'A9'!AW24)=0,ISNUMBER('A9'!AW25)),"",IF(OR('A9'!AX23="M",'A9'!AX24="M"),"M",IF(AND('A9'!AX23='A9'!AX24,OR('A9'!AX23="X",'A9'!AX23="W",'A9'!AX23="Z")),UPPER('A9'!AX23),"")))</f>
        <v/>
      </c>
      <c r="J1553" s="214" t="s">
        <v>860</v>
      </c>
      <c r="K1553" s="213">
        <f>IF(AND(ISBLANK('A9'!AW25),$L$1553&lt;&gt;"Z"),"",'A9'!AW25)</f>
        <v>0</v>
      </c>
      <c r="L1553" s="213" t="str">
        <f>IF(ISBLANK('A9'!AX25),"",'A9'!AX25)</f>
        <v/>
      </c>
      <c r="M1553" s="133" t="str">
        <f t="shared" si="32"/>
        <v>OK</v>
      </c>
      <c r="N1553" s="134"/>
    </row>
    <row r="1554" spans="1:14" x14ac:dyDescent="0.25">
      <c r="A1554" s="210" t="s">
        <v>796</v>
      </c>
      <c r="B1554" s="211" t="s">
        <v>4281</v>
      </c>
      <c r="C1554" s="212" t="s">
        <v>180</v>
      </c>
      <c r="D1554" s="215" t="s">
        <v>1391</v>
      </c>
      <c r="E1554" s="212" t="s">
        <v>860</v>
      </c>
      <c r="F1554" s="212" t="s">
        <v>180</v>
      </c>
      <c r="G1554" s="215" t="s">
        <v>1081</v>
      </c>
      <c r="H1554" s="213">
        <f>IF(OR(AND('A10'!V14="",'A10'!W14=""),AND('A10'!V15="",'A10'!W15=""),AND('A10'!W14="X",'A10'!W15="X"),OR('A10'!W14="M",'A10'!W15="M")),"",SUM('A10'!V14,'A10'!V15))</f>
        <v>0</v>
      </c>
      <c r="I1554" s="213" t="str">
        <f>IF(AND(AND('A10'!W14="X",'A10'!W15="X"),SUM('A10'!V14,'A10'!V15)=0,ISNUMBER('A10'!V16)),"",IF(OR('A10'!W14="M",'A10'!W15="M"),"M",IF(AND('A10'!W14='A10'!W15,OR('A10'!W14="X",'A10'!W14="W",'A10'!W14="Z")),UPPER('A10'!W14),"")))</f>
        <v/>
      </c>
      <c r="J1554" s="214" t="s">
        <v>860</v>
      </c>
      <c r="K1554" s="213">
        <f>IF(AND(ISBLANK('A10'!V16),$L$1554&lt;&gt;"Z"),"",'A10'!V16)</f>
        <v>0</v>
      </c>
      <c r="L1554" s="213" t="str">
        <f>IF(ISBLANK('A10'!W16),"",'A10'!W16)</f>
        <v/>
      </c>
      <c r="M1554" s="133" t="str">
        <f t="shared" si="32"/>
        <v>OK</v>
      </c>
      <c r="N1554" s="134"/>
    </row>
    <row r="1555" spans="1:14" x14ac:dyDescent="0.25">
      <c r="A1555" s="210" t="s">
        <v>796</v>
      </c>
      <c r="B1555" s="211" t="s">
        <v>4282</v>
      </c>
      <c r="C1555" s="212" t="s">
        <v>180</v>
      </c>
      <c r="D1555" s="215" t="s">
        <v>1393</v>
      </c>
      <c r="E1555" s="212" t="s">
        <v>860</v>
      </c>
      <c r="F1555" s="212" t="s">
        <v>180</v>
      </c>
      <c r="G1555" s="215" t="s">
        <v>1087</v>
      </c>
      <c r="H1555" s="213">
        <f>IF(OR(AND('A10'!V17="",'A10'!W17=""),AND('A10'!V18="",'A10'!W18=""),AND('A10'!W17="X",'A10'!W18="X"),OR('A10'!W17="M",'A10'!W18="M")),"",SUM('A10'!V17,'A10'!V18))</f>
        <v>0</v>
      </c>
      <c r="I1555" s="213" t="str">
        <f>IF(AND(AND('A10'!W17="X",'A10'!W18="X"),SUM('A10'!V17,'A10'!V18)=0,ISNUMBER('A10'!V19)),"",IF(OR('A10'!W17="M",'A10'!W18="M"),"M",IF(AND('A10'!W17='A10'!W18,OR('A10'!W17="X",'A10'!W17="W",'A10'!W17="Z")),UPPER('A10'!W17),"")))</f>
        <v/>
      </c>
      <c r="J1555" s="214" t="s">
        <v>860</v>
      </c>
      <c r="K1555" s="213">
        <f>IF(AND(ISBLANK('A10'!V19),$L$1555&lt;&gt;"Z"),"",'A10'!V19)</f>
        <v>0</v>
      </c>
      <c r="L1555" s="213" t="str">
        <f>IF(ISBLANK('A10'!W19),"",'A10'!W19)</f>
        <v/>
      </c>
      <c r="M1555" s="133" t="str">
        <f t="shared" si="32"/>
        <v>OK</v>
      </c>
      <c r="N1555" s="134"/>
    </row>
    <row r="1556" spans="1:14" x14ac:dyDescent="0.25">
      <c r="A1556" s="210" t="s">
        <v>796</v>
      </c>
      <c r="B1556" s="211" t="s">
        <v>4283</v>
      </c>
      <c r="C1556" s="212" t="s">
        <v>180</v>
      </c>
      <c r="D1556" s="215" t="s">
        <v>1395</v>
      </c>
      <c r="E1556" s="212" t="s">
        <v>860</v>
      </c>
      <c r="F1556" s="212" t="s">
        <v>180</v>
      </c>
      <c r="G1556" s="215" t="s">
        <v>841</v>
      </c>
      <c r="H1556" s="213">
        <f>IF(OR(AND('A10'!V14="",'A10'!W14=""),AND('A10'!V17="",'A10'!W17=""),AND('A10'!W14="X",'A10'!W17="X"),OR('A10'!W14="M",'A10'!W17="M")),"",SUM('A10'!V14,'A10'!V17))</f>
        <v>0</v>
      </c>
      <c r="I1556" s="213" t="str">
        <f>IF(AND(AND('A10'!W14="X",'A10'!W17="X"),SUM('A10'!V14,'A10'!V17)=0,ISNUMBER('A10'!V20)),"",IF(OR('A10'!W14="M",'A10'!W17="M"),"M",IF(AND('A10'!W14='A10'!W17,OR('A10'!W14="X",'A10'!W14="W",'A10'!W14="Z")),UPPER('A10'!W14),"")))</f>
        <v/>
      </c>
      <c r="J1556" s="214" t="s">
        <v>860</v>
      </c>
      <c r="K1556" s="213">
        <f>IF(AND(ISBLANK('A10'!V20),$L$1556&lt;&gt;"Z"),"",'A10'!V20)</f>
        <v>0</v>
      </c>
      <c r="L1556" s="213" t="str">
        <f>IF(ISBLANK('A10'!W20),"",'A10'!W20)</f>
        <v/>
      </c>
      <c r="M1556" s="133" t="str">
        <f t="shared" si="32"/>
        <v>OK</v>
      </c>
      <c r="N1556" s="134"/>
    </row>
    <row r="1557" spans="1:14" x14ac:dyDescent="0.25">
      <c r="A1557" s="210" t="s">
        <v>796</v>
      </c>
      <c r="B1557" s="211" t="s">
        <v>4284</v>
      </c>
      <c r="C1557" s="212" t="s">
        <v>180</v>
      </c>
      <c r="D1557" s="215" t="s">
        <v>1397</v>
      </c>
      <c r="E1557" s="212" t="s">
        <v>860</v>
      </c>
      <c r="F1557" s="212" t="s">
        <v>180</v>
      </c>
      <c r="G1557" s="215" t="s">
        <v>820</v>
      </c>
      <c r="H1557" s="213">
        <f>IF(OR(AND('A10'!V15="",'A10'!W15=""),AND('A10'!V18="",'A10'!W18=""),AND('A10'!W15="X",'A10'!W18="X"),OR('A10'!W15="M",'A10'!W18="M")),"",SUM('A10'!V15,'A10'!V18))</f>
        <v>0</v>
      </c>
      <c r="I1557" s="213" t="str">
        <f>IF(AND(AND('A10'!W15="X",'A10'!W18="X"),SUM('A10'!V15,'A10'!V18)=0,ISNUMBER('A10'!V21)),"",IF(OR('A10'!W15="M",'A10'!W18="M"),"M",IF(AND('A10'!W15='A10'!W18,OR('A10'!W15="X",'A10'!W15="W",'A10'!W15="Z")),UPPER('A10'!W15),"")))</f>
        <v/>
      </c>
      <c r="J1557" s="214" t="s">
        <v>860</v>
      </c>
      <c r="K1557" s="213">
        <f>IF(AND(ISBLANK('A10'!V21),$L$1557&lt;&gt;"Z"),"",'A10'!V21)</f>
        <v>0</v>
      </c>
      <c r="L1557" s="213" t="str">
        <f>IF(ISBLANK('A10'!W21),"",'A10'!W21)</f>
        <v/>
      </c>
      <c r="M1557" s="133" t="str">
        <f t="shared" si="32"/>
        <v>OK</v>
      </c>
      <c r="N1557" s="134"/>
    </row>
    <row r="1558" spans="1:14" x14ac:dyDescent="0.25">
      <c r="A1558" s="210" t="s">
        <v>796</v>
      </c>
      <c r="B1558" s="211" t="s">
        <v>4285</v>
      </c>
      <c r="C1558" s="212" t="s">
        <v>180</v>
      </c>
      <c r="D1558" s="215" t="s">
        <v>1399</v>
      </c>
      <c r="E1558" s="212" t="s">
        <v>860</v>
      </c>
      <c r="F1558" s="212" t="s">
        <v>180</v>
      </c>
      <c r="G1558" s="215" t="s">
        <v>799</v>
      </c>
      <c r="H1558" s="213">
        <f>IF(OR(AND('A10'!V16="",'A10'!W16=""),AND('A10'!V19="",'A10'!W19=""),AND('A10'!W16="X",'A10'!W19="X"),OR('A10'!W16="M",'A10'!W19="M")),"",SUM('A10'!V16,'A10'!V19))</f>
        <v>0</v>
      </c>
      <c r="I1558" s="213" t="str">
        <f>IF(AND(AND('A10'!W16="X",'A10'!W19="X"),SUM('A10'!V16,'A10'!V19)=0,ISNUMBER('A10'!V22)),"",IF(OR('A10'!W16="M",'A10'!W19="M"),"M",IF(AND('A10'!W16='A10'!W19,OR('A10'!W16="X",'A10'!W16="W",'A10'!W16="Z")),UPPER('A10'!W16),"")))</f>
        <v/>
      </c>
      <c r="J1558" s="214" t="s">
        <v>860</v>
      </c>
      <c r="K1558" s="213">
        <f>IF(AND(ISBLANK('A10'!V22),$L$1558&lt;&gt;"Z"),"",'A10'!V22)</f>
        <v>0</v>
      </c>
      <c r="L1558" s="213" t="str">
        <f>IF(ISBLANK('A10'!W22),"",'A10'!W22)</f>
        <v/>
      </c>
      <c r="M1558" s="133" t="str">
        <f t="shared" si="32"/>
        <v>OK</v>
      </c>
      <c r="N1558" s="134"/>
    </row>
    <row r="1559" spans="1:14" x14ac:dyDescent="0.25">
      <c r="A1559" s="210" t="s">
        <v>796</v>
      </c>
      <c r="B1559" s="211" t="s">
        <v>4286</v>
      </c>
      <c r="C1559" s="212" t="s">
        <v>180</v>
      </c>
      <c r="D1559" s="215" t="s">
        <v>4287</v>
      </c>
      <c r="E1559" s="212" t="s">
        <v>860</v>
      </c>
      <c r="F1559" s="212" t="s">
        <v>180</v>
      </c>
      <c r="G1559" s="215" t="s">
        <v>1225</v>
      </c>
      <c r="H1559" s="213">
        <f>IF(OR(AND('A10'!V24="",'A10'!W24=""),AND('A10'!V25="",'A10'!W25=""),AND('A10'!W24="X",'A10'!W25="X"),OR('A10'!W24="M",'A10'!W25="M")),"",SUM('A10'!V24,'A10'!V25))</f>
        <v>0</v>
      </c>
      <c r="I1559" s="213" t="str">
        <f>IF(AND(AND('A10'!W24="X",'A10'!W25="X"),SUM('A10'!V24,'A10'!V25)=0,ISNUMBER('A10'!V26)),"",IF(OR('A10'!W24="M",'A10'!W25="M"),"M",IF(AND('A10'!W24='A10'!W25,OR('A10'!W24="X",'A10'!W24="W",'A10'!W24="Z")),UPPER('A10'!W24),"")))</f>
        <v/>
      </c>
      <c r="J1559" s="214" t="s">
        <v>860</v>
      </c>
      <c r="K1559" s="213">
        <f>IF(AND(ISBLANK('A10'!V26),$L$1559&lt;&gt;"Z"),"",'A10'!V26)</f>
        <v>0</v>
      </c>
      <c r="L1559" s="213" t="str">
        <f>IF(ISBLANK('A10'!W26),"",'A10'!W26)</f>
        <v/>
      </c>
      <c r="M1559" s="133" t="str">
        <f t="shared" si="32"/>
        <v>OK</v>
      </c>
      <c r="N1559" s="134"/>
    </row>
    <row r="1560" spans="1:14" x14ac:dyDescent="0.25">
      <c r="A1560" s="210" t="s">
        <v>796</v>
      </c>
      <c r="B1560" s="211" t="s">
        <v>4288</v>
      </c>
      <c r="C1560" s="212" t="s">
        <v>180</v>
      </c>
      <c r="D1560" s="215" t="s">
        <v>4289</v>
      </c>
      <c r="E1560" s="212" t="s">
        <v>860</v>
      </c>
      <c r="F1560" s="212" t="s">
        <v>180</v>
      </c>
      <c r="G1560" s="215" t="s">
        <v>1231</v>
      </c>
      <c r="H1560" s="213">
        <f>IF(OR(AND('A10'!V27="",'A10'!W27=""),AND('A10'!V28="",'A10'!W28=""),AND('A10'!W27="X",'A10'!W28="X"),OR('A10'!W27="M",'A10'!W28="M")),"",SUM('A10'!V27,'A10'!V28))</f>
        <v>0</v>
      </c>
      <c r="I1560" s="213" t="str">
        <f>IF(AND(AND('A10'!W27="X",'A10'!W28="X"),SUM('A10'!V27,'A10'!V28)=0,ISNUMBER('A10'!V29)),"",IF(OR('A10'!W27="M",'A10'!W28="M"),"M",IF(AND('A10'!W27='A10'!W28,OR('A10'!W27="X",'A10'!W27="W",'A10'!W27="Z")),UPPER('A10'!W27),"")))</f>
        <v/>
      </c>
      <c r="J1560" s="214" t="s">
        <v>860</v>
      </c>
      <c r="K1560" s="213">
        <f>IF(AND(ISBLANK('A10'!V29),$L$1560&lt;&gt;"Z"),"",'A10'!V29)</f>
        <v>0</v>
      </c>
      <c r="L1560" s="213" t="str">
        <f>IF(ISBLANK('A10'!W29),"",'A10'!W29)</f>
        <v/>
      </c>
      <c r="M1560" s="133" t="str">
        <f t="shared" si="32"/>
        <v>OK</v>
      </c>
      <c r="N1560" s="134"/>
    </row>
    <row r="1561" spans="1:14" x14ac:dyDescent="0.25">
      <c r="A1561" s="210" t="s">
        <v>796</v>
      </c>
      <c r="B1561" s="211" t="s">
        <v>4290</v>
      </c>
      <c r="C1561" s="212" t="s">
        <v>180</v>
      </c>
      <c r="D1561" s="215" t="s">
        <v>4291</v>
      </c>
      <c r="E1561" s="212" t="s">
        <v>860</v>
      </c>
      <c r="F1561" s="212" t="s">
        <v>180</v>
      </c>
      <c r="G1561" s="215" t="s">
        <v>1233</v>
      </c>
      <c r="H1561" s="213">
        <f>IF(OR(AND('A10'!V24="",'A10'!W24=""),AND('A10'!V27="",'A10'!W27=""),AND('A10'!W24="X",'A10'!W27="X"),OR('A10'!W24="M",'A10'!W27="M")),"",SUM('A10'!V24,'A10'!V27))</f>
        <v>0</v>
      </c>
      <c r="I1561" s="213" t="str">
        <f>IF(AND(AND('A10'!W24="X",'A10'!W27="X"),SUM('A10'!V24,'A10'!V27)=0,ISNUMBER('A10'!V30)),"",IF(OR('A10'!W24="M",'A10'!W27="M"),"M",IF(AND('A10'!W24='A10'!W27,OR('A10'!W24="X",'A10'!W24="W",'A10'!W24="Z")),UPPER('A10'!W24),"")))</f>
        <v/>
      </c>
      <c r="J1561" s="214" t="s">
        <v>860</v>
      </c>
      <c r="K1561" s="213">
        <f>IF(AND(ISBLANK('A10'!V30),$L$1561&lt;&gt;"Z"),"",'A10'!V30)</f>
        <v>0</v>
      </c>
      <c r="L1561" s="213" t="str">
        <f>IF(ISBLANK('A10'!W30),"",'A10'!W30)</f>
        <v/>
      </c>
      <c r="M1561" s="133" t="str">
        <f t="shared" si="32"/>
        <v>OK</v>
      </c>
      <c r="N1561" s="134"/>
    </row>
    <row r="1562" spans="1:14" x14ac:dyDescent="0.25">
      <c r="A1562" s="210" t="s">
        <v>796</v>
      </c>
      <c r="B1562" s="211" t="s">
        <v>4292</v>
      </c>
      <c r="C1562" s="212" t="s">
        <v>180</v>
      </c>
      <c r="D1562" s="215" t="s">
        <v>4293</v>
      </c>
      <c r="E1562" s="212" t="s">
        <v>860</v>
      </c>
      <c r="F1562" s="212" t="s">
        <v>180</v>
      </c>
      <c r="G1562" s="215" t="s">
        <v>1235</v>
      </c>
      <c r="H1562" s="213">
        <f>IF(OR(AND('A10'!V25="",'A10'!W25=""),AND('A10'!V28="",'A10'!W28=""),AND('A10'!W25="X",'A10'!W28="X"),OR('A10'!W25="M",'A10'!W28="M")),"",SUM('A10'!V25,'A10'!V28))</f>
        <v>0</v>
      </c>
      <c r="I1562" s="213" t="str">
        <f>IF(AND(AND('A10'!W25="X",'A10'!W28="X"),SUM('A10'!V25,'A10'!V28)=0,ISNUMBER('A10'!V31)),"",IF(OR('A10'!W25="M",'A10'!W28="M"),"M",IF(AND('A10'!W25='A10'!W28,OR('A10'!W25="X",'A10'!W25="W",'A10'!W25="Z")),UPPER('A10'!W25),"")))</f>
        <v/>
      </c>
      <c r="J1562" s="214" t="s">
        <v>860</v>
      </c>
      <c r="K1562" s="213">
        <f>IF(AND(ISBLANK('A10'!V31),$L$1562&lt;&gt;"Z"),"",'A10'!V31)</f>
        <v>0</v>
      </c>
      <c r="L1562" s="213" t="str">
        <f>IF(ISBLANK('A10'!W31),"",'A10'!W31)</f>
        <v/>
      </c>
      <c r="M1562" s="133" t="str">
        <f t="shared" si="32"/>
        <v>OK</v>
      </c>
      <c r="N1562" s="134"/>
    </row>
    <row r="1563" spans="1:14" x14ac:dyDescent="0.25">
      <c r="A1563" s="210" t="s">
        <v>796</v>
      </c>
      <c r="B1563" s="211" t="s">
        <v>4294</v>
      </c>
      <c r="C1563" s="212" t="s">
        <v>180</v>
      </c>
      <c r="D1563" s="215" t="s">
        <v>4295</v>
      </c>
      <c r="E1563" s="212" t="s">
        <v>860</v>
      </c>
      <c r="F1563" s="212" t="s">
        <v>180</v>
      </c>
      <c r="G1563" s="215" t="s">
        <v>918</v>
      </c>
      <c r="H1563" s="213">
        <f>IF(OR(AND('A10'!V26="",'A10'!W26=""),AND('A10'!V29="",'A10'!W29=""),AND('A10'!W26="X",'A10'!W29="X"),OR('A10'!W26="M",'A10'!W29="M")),"",SUM('A10'!V26,'A10'!V29))</f>
        <v>0</v>
      </c>
      <c r="I1563" s="213" t="str">
        <f>IF(AND(AND('A10'!W26="X",'A10'!W29="X"),SUM('A10'!V26,'A10'!V29)=0,ISNUMBER('A10'!V32)),"",IF(OR('A10'!W26="M",'A10'!W29="M"),"M",IF(AND('A10'!W26='A10'!W29,OR('A10'!W26="X",'A10'!W26="W",'A10'!W26="Z")),UPPER('A10'!W26),"")))</f>
        <v/>
      </c>
      <c r="J1563" s="214" t="s">
        <v>860</v>
      </c>
      <c r="K1563" s="213">
        <f>IF(AND(ISBLANK('A10'!V32),$L$1563&lt;&gt;"Z"),"",'A10'!V32)</f>
        <v>0</v>
      </c>
      <c r="L1563" s="213" t="str">
        <f>IF(ISBLANK('A10'!W32),"",'A10'!W32)</f>
        <v/>
      </c>
      <c r="M1563" s="133" t="str">
        <f t="shared" si="32"/>
        <v>OK</v>
      </c>
      <c r="N1563" s="134"/>
    </row>
    <row r="1564" spans="1:14" x14ac:dyDescent="0.25">
      <c r="A1564" s="210" t="s">
        <v>796</v>
      </c>
      <c r="B1564" s="211" t="s">
        <v>4296</v>
      </c>
      <c r="C1564" s="212" t="s">
        <v>180</v>
      </c>
      <c r="D1564" s="215" t="s">
        <v>4297</v>
      </c>
      <c r="E1564" s="212" t="s">
        <v>860</v>
      </c>
      <c r="F1564" s="212" t="s">
        <v>180</v>
      </c>
      <c r="G1564" s="215" t="s">
        <v>4298</v>
      </c>
      <c r="H1564" s="213">
        <f>IF(OR(AND('A10'!V34="",'A10'!W34=""),AND('A10'!V35="",'A10'!W35=""),AND('A10'!W34="X",'A10'!W35="X"),OR('A10'!W34="M",'A10'!W35="M")),"",SUM('A10'!V34,'A10'!V35))</f>
        <v>0</v>
      </c>
      <c r="I1564" s="213" t="str">
        <f>IF(AND(AND('A10'!W34="X",'A10'!W35="X"),SUM('A10'!V34,'A10'!V35)=0,ISNUMBER('A10'!V36)),"",IF(OR('A10'!W34="M",'A10'!W35="M"),"M",IF(AND('A10'!W34='A10'!W35,OR('A10'!W34="X",'A10'!W34="W",'A10'!W34="Z")),UPPER('A10'!W34),"")))</f>
        <v/>
      </c>
      <c r="J1564" s="214" t="s">
        <v>860</v>
      </c>
      <c r="K1564" s="213">
        <f>IF(AND(ISBLANK('A10'!V36),$L$1564&lt;&gt;"Z"),"",'A10'!V36)</f>
        <v>0</v>
      </c>
      <c r="L1564" s="213" t="str">
        <f>IF(ISBLANK('A10'!W36),"",'A10'!W36)</f>
        <v/>
      </c>
      <c r="M1564" s="133" t="str">
        <f t="shared" si="32"/>
        <v>OK</v>
      </c>
      <c r="N1564" s="134"/>
    </row>
    <row r="1565" spans="1:14" x14ac:dyDescent="0.25">
      <c r="A1565" s="210" t="s">
        <v>796</v>
      </c>
      <c r="B1565" s="211" t="s">
        <v>4299</v>
      </c>
      <c r="C1565" s="212" t="s">
        <v>180</v>
      </c>
      <c r="D1565" s="215" t="s">
        <v>1401</v>
      </c>
      <c r="E1565" s="212" t="s">
        <v>860</v>
      </c>
      <c r="F1565" s="212" t="s">
        <v>180</v>
      </c>
      <c r="G1565" s="215" t="s">
        <v>70</v>
      </c>
      <c r="H1565" s="213">
        <f>IF(OR(AND('A10'!Y14="",'A10'!Z14=""),AND('A10'!Y15="",'A10'!Z15=""),AND('A10'!Z14="X",'A10'!Z15="X"),OR('A10'!Z14="M",'A10'!Z15="M")),"",SUM('A10'!Y14,'A10'!Y15))</f>
        <v>0</v>
      </c>
      <c r="I1565" s="213" t="str">
        <f>IF(AND(AND('A10'!Z14="X",'A10'!Z15="X"),SUM('A10'!Y14,'A10'!Y15)=0,ISNUMBER('A10'!Y16)),"",IF(OR('A10'!Z14="M",'A10'!Z15="M"),"M",IF(AND('A10'!Z14='A10'!Z15,OR('A10'!Z14="X",'A10'!Z14="W",'A10'!Z14="Z")),UPPER('A10'!Z14),"")))</f>
        <v/>
      </c>
      <c r="J1565" s="214" t="s">
        <v>860</v>
      </c>
      <c r="K1565" s="213">
        <f>IF(AND(ISBLANK('A10'!Y16),$L$1565&lt;&gt;"Z"),"",'A10'!Y16)</f>
        <v>0</v>
      </c>
      <c r="L1565" s="213" t="str">
        <f>IF(ISBLANK('A10'!Z16),"",'A10'!Z16)</f>
        <v/>
      </c>
      <c r="M1565" s="133" t="str">
        <f t="shared" si="32"/>
        <v>OK</v>
      </c>
      <c r="N1565" s="134"/>
    </row>
    <row r="1566" spans="1:14" x14ac:dyDescent="0.25">
      <c r="A1566" s="210" t="s">
        <v>796</v>
      </c>
      <c r="B1566" s="211" t="s">
        <v>4300</v>
      </c>
      <c r="C1566" s="212" t="s">
        <v>180</v>
      </c>
      <c r="D1566" s="215" t="s">
        <v>1403</v>
      </c>
      <c r="E1566" s="212" t="s">
        <v>860</v>
      </c>
      <c r="F1566" s="212" t="s">
        <v>180</v>
      </c>
      <c r="G1566" s="215" t="s">
        <v>73</v>
      </c>
      <c r="H1566" s="213">
        <f>IF(OR(AND('A10'!Y17="",'A10'!Z17=""),AND('A10'!Y18="",'A10'!Z18=""),AND('A10'!Z17="X",'A10'!Z18="X"),OR('A10'!Z17="M",'A10'!Z18="M")),"",SUM('A10'!Y17,'A10'!Y18))</f>
        <v>0</v>
      </c>
      <c r="I1566" s="213" t="str">
        <f>IF(AND(AND('A10'!Z17="X",'A10'!Z18="X"),SUM('A10'!Y17,'A10'!Y18)=0,ISNUMBER('A10'!Y19)),"",IF(OR('A10'!Z17="M",'A10'!Z18="M"),"M",IF(AND('A10'!Z17='A10'!Z18,OR('A10'!Z17="X",'A10'!Z17="W",'A10'!Z17="Z")),UPPER('A10'!Z17),"")))</f>
        <v/>
      </c>
      <c r="J1566" s="214" t="s">
        <v>860</v>
      </c>
      <c r="K1566" s="213">
        <f>IF(AND(ISBLANK('A10'!Y19),$L$1566&lt;&gt;"Z"),"",'A10'!Y19)</f>
        <v>0</v>
      </c>
      <c r="L1566" s="213" t="str">
        <f>IF(ISBLANK('A10'!Z19),"",'A10'!Z19)</f>
        <v/>
      </c>
      <c r="M1566" s="133" t="str">
        <f t="shared" si="32"/>
        <v>OK</v>
      </c>
      <c r="N1566" s="134"/>
    </row>
    <row r="1567" spans="1:14" x14ac:dyDescent="0.25">
      <c r="A1567" s="210" t="s">
        <v>796</v>
      </c>
      <c r="B1567" s="211" t="s">
        <v>4301</v>
      </c>
      <c r="C1567" s="212" t="s">
        <v>180</v>
      </c>
      <c r="D1567" s="215" t="s">
        <v>1405</v>
      </c>
      <c r="E1567" s="212" t="s">
        <v>860</v>
      </c>
      <c r="F1567" s="212" t="s">
        <v>180</v>
      </c>
      <c r="G1567" s="215" t="s">
        <v>74</v>
      </c>
      <c r="H1567" s="213">
        <f>IF(OR(AND('A10'!Y14="",'A10'!Z14=""),AND('A10'!Y17="",'A10'!Z17=""),AND('A10'!Z14="X",'A10'!Z17="X"),OR('A10'!Z14="M",'A10'!Z17="M")),"",SUM('A10'!Y14,'A10'!Y17))</f>
        <v>0</v>
      </c>
      <c r="I1567" s="213" t="str">
        <f>IF(AND(AND('A10'!Z14="X",'A10'!Z17="X"),SUM('A10'!Y14,'A10'!Y17)=0,ISNUMBER('A10'!Y20)),"",IF(OR('A10'!Z14="M",'A10'!Z17="M"),"M",IF(AND('A10'!Z14='A10'!Z17,OR('A10'!Z14="X",'A10'!Z14="W",'A10'!Z14="Z")),UPPER('A10'!Z14),"")))</f>
        <v/>
      </c>
      <c r="J1567" s="214" t="s">
        <v>860</v>
      </c>
      <c r="K1567" s="213">
        <f>IF(AND(ISBLANK('A10'!Y20),$L$1567&lt;&gt;"Z"),"",'A10'!Y20)</f>
        <v>0</v>
      </c>
      <c r="L1567" s="213" t="str">
        <f>IF(ISBLANK('A10'!Z20),"",'A10'!Z20)</f>
        <v/>
      </c>
      <c r="M1567" s="133" t="str">
        <f t="shared" si="32"/>
        <v>OK</v>
      </c>
      <c r="N1567" s="134"/>
    </row>
    <row r="1568" spans="1:14" x14ac:dyDescent="0.25">
      <c r="A1568" s="210" t="s">
        <v>796</v>
      </c>
      <c r="B1568" s="211" t="s">
        <v>4302</v>
      </c>
      <c r="C1568" s="212" t="s">
        <v>180</v>
      </c>
      <c r="D1568" s="215" t="s">
        <v>1407</v>
      </c>
      <c r="E1568" s="212" t="s">
        <v>860</v>
      </c>
      <c r="F1568" s="212" t="s">
        <v>180</v>
      </c>
      <c r="G1568" s="215" t="s">
        <v>75</v>
      </c>
      <c r="H1568" s="213">
        <f>IF(OR(AND('A10'!Y15="",'A10'!Z15=""),AND('A10'!Y18="",'A10'!Z18=""),AND('A10'!Z15="X",'A10'!Z18="X"),OR('A10'!Z15="M",'A10'!Z18="M")),"",SUM('A10'!Y15,'A10'!Y18))</f>
        <v>0</v>
      </c>
      <c r="I1568" s="213" t="str">
        <f>IF(AND(AND('A10'!Z15="X",'A10'!Z18="X"),SUM('A10'!Y15,'A10'!Y18)=0,ISNUMBER('A10'!Y21)),"",IF(OR('A10'!Z15="M",'A10'!Z18="M"),"M",IF(AND('A10'!Z15='A10'!Z18,OR('A10'!Z15="X",'A10'!Z15="W",'A10'!Z15="Z")),UPPER('A10'!Z15),"")))</f>
        <v/>
      </c>
      <c r="J1568" s="214" t="s">
        <v>860</v>
      </c>
      <c r="K1568" s="213">
        <f>IF(AND(ISBLANK('A10'!Y21),$L$1568&lt;&gt;"Z"),"",'A10'!Y21)</f>
        <v>0</v>
      </c>
      <c r="L1568" s="213" t="str">
        <f>IF(ISBLANK('A10'!Z21),"",'A10'!Z21)</f>
        <v/>
      </c>
      <c r="M1568" s="133" t="str">
        <f t="shared" si="32"/>
        <v>OK</v>
      </c>
      <c r="N1568" s="134"/>
    </row>
    <row r="1569" spans="1:14" x14ac:dyDescent="0.25">
      <c r="A1569" s="210" t="s">
        <v>796</v>
      </c>
      <c r="B1569" s="211" t="s">
        <v>4303</v>
      </c>
      <c r="C1569" s="212" t="s">
        <v>180</v>
      </c>
      <c r="D1569" s="215" t="s">
        <v>1409</v>
      </c>
      <c r="E1569" s="212" t="s">
        <v>860</v>
      </c>
      <c r="F1569" s="212" t="s">
        <v>180</v>
      </c>
      <c r="G1569" s="215" t="s">
        <v>76</v>
      </c>
      <c r="H1569" s="213">
        <f>IF(OR(AND('A10'!Y16="",'A10'!Z16=""),AND('A10'!Y19="",'A10'!Z19=""),AND('A10'!Z16="X",'A10'!Z19="X"),OR('A10'!Z16="M",'A10'!Z19="M")),"",SUM('A10'!Y16,'A10'!Y19))</f>
        <v>0</v>
      </c>
      <c r="I1569" s="213" t="str">
        <f>IF(AND(AND('A10'!Z16="X",'A10'!Z19="X"),SUM('A10'!Y16,'A10'!Y19)=0,ISNUMBER('A10'!Y22)),"",IF(OR('A10'!Z16="M",'A10'!Z19="M"),"M",IF(AND('A10'!Z16='A10'!Z19,OR('A10'!Z16="X",'A10'!Z16="W",'A10'!Z16="Z")),UPPER('A10'!Z16),"")))</f>
        <v/>
      </c>
      <c r="J1569" s="214" t="s">
        <v>860</v>
      </c>
      <c r="K1569" s="213">
        <f>IF(AND(ISBLANK('A10'!Y22),$L$1569&lt;&gt;"Z"),"",'A10'!Y22)</f>
        <v>0</v>
      </c>
      <c r="L1569" s="213" t="str">
        <f>IF(ISBLANK('A10'!Z22),"",'A10'!Z22)</f>
        <v/>
      </c>
      <c r="M1569" s="133" t="str">
        <f t="shared" si="32"/>
        <v>OK</v>
      </c>
      <c r="N1569" s="134"/>
    </row>
    <row r="1570" spans="1:14" x14ac:dyDescent="0.25">
      <c r="A1570" s="210" t="s">
        <v>796</v>
      </c>
      <c r="B1570" s="211" t="s">
        <v>4304</v>
      </c>
      <c r="C1570" s="212" t="s">
        <v>180</v>
      </c>
      <c r="D1570" s="215" t="s">
        <v>4305</v>
      </c>
      <c r="E1570" s="212" t="s">
        <v>860</v>
      </c>
      <c r="F1570" s="212" t="s">
        <v>180</v>
      </c>
      <c r="G1570" s="215" t="s">
        <v>1241</v>
      </c>
      <c r="H1570" s="213">
        <f>IF(OR(AND('A10'!Y24="",'A10'!Z24=""),AND('A10'!Y25="",'A10'!Z25=""),AND('A10'!Z24="X",'A10'!Z25="X"),OR('A10'!Z24="M",'A10'!Z25="M")),"",SUM('A10'!Y24,'A10'!Y25))</f>
        <v>0</v>
      </c>
      <c r="I1570" s="213" t="str">
        <f>IF(AND(AND('A10'!Z24="X",'A10'!Z25="X"),SUM('A10'!Y24,'A10'!Y25)=0,ISNUMBER('A10'!Y26)),"",IF(OR('A10'!Z24="M",'A10'!Z25="M"),"M",IF(AND('A10'!Z24='A10'!Z25,OR('A10'!Z24="X",'A10'!Z24="W",'A10'!Z24="Z")),UPPER('A10'!Z24),"")))</f>
        <v/>
      </c>
      <c r="J1570" s="214" t="s">
        <v>860</v>
      </c>
      <c r="K1570" s="213">
        <f>IF(AND(ISBLANK('A10'!Y26),$L$1570&lt;&gt;"Z"),"",'A10'!Y26)</f>
        <v>0</v>
      </c>
      <c r="L1570" s="213" t="str">
        <f>IF(ISBLANK('A10'!Z26),"",'A10'!Z26)</f>
        <v/>
      </c>
      <c r="M1570" s="133" t="str">
        <f t="shared" si="32"/>
        <v>OK</v>
      </c>
      <c r="N1570" s="134"/>
    </row>
    <row r="1571" spans="1:14" x14ac:dyDescent="0.25">
      <c r="A1571" s="210" t="s">
        <v>796</v>
      </c>
      <c r="B1571" s="211" t="s">
        <v>4306</v>
      </c>
      <c r="C1571" s="212" t="s">
        <v>180</v>
      </c>
      <c r="D1571" s="215" t="s">
        <v>4307</v>
      </c>
      <c r="E1571" s="212" t="s">
        <v>860</v>
      </c>
      <c r="F1571" s="212" t="s">
        <v>180</v>
      </c>
      <c r="G1571" s="215" t="s">
        <v>1247</v>
      </c>
      <c r="H1571" s="213">
        <f>IF(OR(AND('A10'!Y27="",'A10'!Z27=""),AND('A10'!Y28="",'A10'!Z28=""),AND('A10'!Z27="X",'A10'!Z28="X"),OR('A10'!Z27="M",'A10'!Z28="M")),"",SUM('A10'!Y27,'A10'!Y28))</f>
        <v>0</v>
      </c>
      <c r="I1571" s="213" t="str">
        <f>IF(AND(AND('A10'!Z27="X",'A10'!Z28="X"),SUM('A10'!Y27,'A10'!Y28)=0,ISNUMBER('A10'!Y29)),"",IF(OR('A10'!Z27="M",'A10'!Z28="M"),"M",IF(AND('A10'!Z27='A10'!Z28,OR('A10'!Z27="X",'A10'!Z27="W",'A10'!Z27="Z")),UPPER('A10'!Z27),"")))</f>
        <v/>
      </c>
      <c r="J1571" s="214" t="s">
        <v>860</v>
      </c>
      <c r="K1571" s="213">
        <f>IF(AND(ISBLANK('A10'!Y29),$L$1571&lt;&gt;"Z"),"",'A10'!Y29)</f>
        <v>0</v>
      </c>
      <c r="L1571" s="213" t="str">
        <f>IF(ISBLANK('A10'!Z29),"",'A10'!Z29)</f>
        <v/>
      </c>
      <c r="M1571" s="133" t="str">
        <f t="shared" si="32"/>
        <v>OK</v>
      </c>
      <c r="N1571" s="134"/>
    </row>
    <row r="1572" spans="1:14" x14ac:dyDescent="0.25">
      <c r="A1572" s="210" t="s">
        <v>796</v>
      </c>
      <c r="B1572" s="211" t="s">
        <v>4308</v>
      </c>
      <c r="C1572" s="212" t="s">
        <v>180</v>
      </c>
      <c r="D1572" s="215" t="s">
        <v>4309</v>
      </c>
      <c r="E1572" s="212" t="s">
        <v>860</v>
      </c>
      <c r="F1572" s="212" t="s">
        <v>180</v>
      </c>
      <c r="G1572" s="215" t="s">
        <v>1249</v>
      </c>
      <c r="H1572" s="213">
        <f>IF(OR(AND('A10'!Y24="",'A10'!Z24=""),AND('A10'!Y27="",'A10'!Z27=""),AND('A10'!Z24="X",'A10'!Z27="X"),OR('A10'!Z24="M",'A10'!Z27="M")),"",SUM('A10'!Y24,'A10'!Y27))</f>
        <v>0</v>
      </c>
      <c r="I1572" s="213" t="str">
        <f>IF(AND(AND('A10'!Z24="X",'A10'!Z27="X"),SUM('A10'!Y24,'A10'!Y27)=0,ISNUMBER('A10'!Y30)),"",IF(OR('A10'!Z24="M",'A10'!Z27="M"),"M",IF(AND('A10'!Z24='A10'!Z27,OR('A10'!Z24="X",'A10'!Z24="W",'A10'!Z24="Z")),UPPER('A10'!Z24),"")))</f>
        <v/>
      </c>
      <c r="J1572" s="214" t="s">
        <v>860</v>
      </c>
      <c r="K1572" s="213">
        <f>IF(AND(ISBLANK('A10'!Y30),$L$1572&lt;&gt;"Z"),"",'A10'!Y30)</f>
        <v>0</v>
      </c>
      <c r="L1572" s="213" t="str">
        <f>IF(ISBLANK('A10'!Z30),"",'A10'!Z30)</f>
        <v/>
      </c>
      <c r="M1572" s="133" t="str">
        <f t="shared" si="32"/>
        <v>OK</v>
      </c>
      <c r="N1572" s="134"/>
    </row>
    <row r="1573" spans="1:14" x14ac:dyDescent="0.25">
      <c r="A1573" s="210" t="s">
        <v>796</v>
      </c>
      <c r="B1573" s="211" t="s">
        <v>4310</v>
      </c>
      <c r="C1573" s="212" t="s">
        <v>180</v>
      </c>
      <c r="D1573" s="215" t="s">
        <v>4311</v>
      </c>
      <c r="E1573" s="212" t="s">
        <v>860</v>
      </c>
      <c r="F1573" s="212" t="s">
        <v>180</v>
      </c>
      <c r="G1573" s="215" t="s">
        <v>1251</v>
      </c>
      <c r="H1573" s="213">
        <f>IF(OR(AND('A10'!Y25="",'A10'!Z25=""),AND('A10'!Y28="",'A10'!Z28=""),AND('A10'!Z25="X",'A10'!Z28="X"),OR('A10'!Z25="M",'A10'!Z28="M")),"",SUM('A10'!Y25,'A10'!Y28))</f>
        <v>0</v>
      </c>
      <c r="I1573" s="213" t="str">
        <f>IF(AND(AND('A10'!Z25="X",'A10'!Z28="X"),SUM('A10'!Y25,'A10'!Y28)=0,ISNUMBER('A10'!Y31)),"",IF(OR('A10'!Z25="M",'A10'!Z28="M"),"M",IF(AND('A10'!Z25='A10'!Z28,OR('A10'!Z25="X",'A10'!Z25="W",'A10'!Z25="Z")),UPPER('A10'!Z25),"")))</f>
        <v/>
      </c>
      <c r="J1573" s="214" t="s">
        <v>860</v>
      </c>
      <c r="K1573" s="213">
        <f>IF(AND(ISBLANK('A10'!Y31),$L$1573&lt;&gt;"Z"),"",'A10'!Y31)</f>
        <v>0</v>
      </c>
      <c r="L1573" s="213" t="str">
        <f>IF(ISBLANK('A10'!Z31),"",'A10'!Z31)</f>
        <v/>
      </c>
      <c r="M1573" s="133" t="str">
        <f t="shared" si="32"/>
        <v>OK</v>
      </c>
      <c r="N1573" s="134"/>
    </row>
    <row r="1574" spans="1:14" x14ac:dyDescent="0.25">
      <c r="A1574" s="210" t="s">
        <v>796</v>
      </c>
      <c r="B1574" s="211" t="s">
        <v>4312</v>
      </c>
      <c r="C1574" s="212" t="s">
        <v>180</v>
      </c>
      <c r="D1574" s="215" t="s">
        <v>4313</v>
      </c>
      <c r="E1574" s="212" t="s">
        <v>860</v>
      </c>
      <c r="F1574" s="212" t="s">
        <v>180</v>
      </c>
      <c r="G1574" s="215" t="s">
        <v>927</v>
      </c>
      <c r="H1574" s="213">
        <f>IF(OR(AND('A10'!Y26="",'A10'!Z26=""),AND('A10'!Y29="",'A10'!Z29=""),AND('A10'!Z26="X",'A10'!Z29="X"),OR('A10'!Z26="M",'A10'!Z29="M")),"",SUM('A10'!Y26,'A10'!Y29))</f>
        <v>0</v>
      </c>
      <c r="I1574" s="213" t="str">
        <f>IF(AND(AND('A10'!Z26="X",'A10'!Z29="X"),SUM('A10'!Y26,'A10'!Y29)=0,ISNUMBER('A10'!Y32)),"",IF(OR('A10'!Z26="M",'A10'!Z29="M"),"M",IF(AND('A10'!Z26='A10'!Z29,OR('A10'!Z26="X",'A10'!Z26="W",'A10'!Z26="Z")),UPPER('A10'!Z26),"")))</f>
        <v/>
      </c>
      <c r="J1574" s="214" t="s">
        <v>860</v>
      </c>
      <c r="K1574" s="213">
        <f>IF(AND(ISBLANK('A10'!Y32),$L$1574&lt;&gt;"Z"),"",'A10'!Y32)</f>
        <v>0</v>
      </c>
      <c r="L1574" s="213" t="str">
        <f>IF(ISBLANK('A10'!Z32),"",'A10'!Z32)</f>
        <v/>
      </c>
      <c r="M1574" s="133" t="str">
        <f t="shared" si="32"/>
        <v>OK</v>
      </c>
      <c r="N1574" s="134"/>
    </row>
    <row r="1575" spans="1:14" x14ac:dyDescent="0.25">
      <c r="A1575" s="210" t="s">
        <v>796</v>
      </c>
      <c r="B1575" s="211" t="s">
        <v>4314</v>
      </c>
      <c r="C1575" s="212" t="s">
        <v>180</v>
      </c>
      <c r="D1575" s="215" t="s">
        <v>4315</v>
      </c>
      <c r="E1575" s="212" t="s">
        <v>860</v>
      </c>
      <c r="F1575" s="212" t="s">
        <v>180</v>
      </c>
      <c r="G1575" s="215" t="s">
        <v>4316</v>
      </c>
      <c r="H1575" s="213">
        <f>IF(OR(AND('A10'!Y34="",'A10'!Z34=""),AND('A10'!Y35="",'A10'!Z35=""),AND('A10'!Z34="X",'A10'!Z35="X"),OR('A10'!Z34="M",'A10'!Z35="M")),"",SUM('A10'!Y34,'A10'!Y35))</f>
        <v>0</v>
      </c>
      <c r="I1575" s="213" t="str">
        <f>IF(AND(AND('A10'!Z34="X",'A10'!Z35="X"),SUM('A10'!Y34,'A10'!Y35)=0,ISNUMBER('A10'!Y36)),"",IF(OR('A10'!Z34="M",'A10'!Z35="M"),"M",IF(AND('A10'!Z34='A10'!Z35,OR('A10'!Z34="X",'A10'!Z34="W",'A10'!Z34="Z")),UPPER('A10'!Z34),"")))</f>
        <v/>
      </c>
      <c r="J1575" s="214" t="s">
        <v>860</v>
      </c>
      <c r="K1575" s="213">
        <f>IF(AND(ISBLANK('A10'!Y36),$L$1575&lt;&gt;"Z"),"",'A10'!Y36)</f>
        <v>0</v>
      </c>
      <c r="L1575" s="213" t="str">
        <f>IF(ISBLANK('A10'!Z36),"",'A10'!Z36)</f>
        <v/>
      </c>
      <c r="M1575" s="133" t="str">
        <f t="shared" si="32"/>
        <v>OK</v>
      </c>
      <c r="N1575" s="134"/>
    </row>
    <row r="1576" spans="1:14" x14ac:dyDescent="0.25">
      <c r="A1576" s="210" t="s">
        <v>796</v>
      </c>
      <c r="B1576" s="211" t="s">
        <v>4317</v>
      </c>
      <c r="C1576" s="212" t="s">
        <v>180</v>
      </c>
      <c r="D1576" s="215" t="s">
        <v>1411</v>
      </c>
      <c r="E1576" s="212" t="s">
        <v>860</v>
      </c>
      <c r="F1576" s="212" t="s">
        <v>180</v>
      </c>
      <c r="G1576" s="215" t="s">
        <v>1101</v>
      </c>
      <c r="H1576" s="213">
        <f>IF(OR(EXACT('A10'!V14,'A10'!W14),EXACT('A10'!Y14,'A10'!Z14),AND('A10'!W14="X",'A10'!Z14="X"),OR('A10'!W14="M",'A10'!Z14="M")),"",SUM('A10'!V14,'A10'!Y14))</f>
        <v>0</v>
      </c>
      <c r="I1576" s="213" t="str">
        <f>IF(AND(AND('A10'!W14="X",'A10'!Z14="X"),SUM('A10'!V14,'A10'!Y14)=0,ISNUMBER('A10'!AB14)),"",IF(OR('A10'!W14="M",'A10'!Z14="M"),"M",IF(AND('A10'!W14='A10'!Z14,OR('A10'!W14="X",'A10'!W14="W",'A10'!W14="Z")),UPPER('A10'!W14),"")))</f>
        <v/>
      </c>
      <c r="J1576" s="214" t="s">
        <v>860</v>
      </c>
      <c r="K1576" s="213">
        <f>IF(AND(ISBLANK('A10'!AB14),$L$1576&lt;&gt;"Z"),"",'A10'!AB14)</f>
        <v>0</v>
      </c>
      <c r="L1576" s="213" t="str">
        <f>IF(ISBLANK('A10'!AC14),"",'A10'!AC14)</f>
        <v/>
      </c>
      <c r="M1576" s="133" t="str">
        <f t="shared" si="32"/>
        <v>OK</v>
      </c>
      <c r="N1576" s="134"/>
    </row>
    <row r="1577" spans="1:14" x14ac:dyDescent="0.25">
      <c r="A1577" s="210" t="s">
        <v>796</v>
      </c>
      <c r="B1577" s="211" t="s">
        <v>4318</v>
      </c>
      <c r="C1577" s="212" t="s">
        <v>180</v>
      </c>
      <c r="D1577" s="215" t="s">
        <v>1413</v>
      </c>
      <c r="E1577" s="212" t="s">
        <v>860</v>
      </c>
      <c r="F1577" s="212" t="s">
        <v>180</v>
      </c>
      <c r="G1577" s="215" t="s">
        <v>1103</v>
      </c>
      <c r="H1577" s="213">
        <f>IF(OR(EXACT('A10'!V15,'A10'!W15),EXACT('A10'!Y15,'A10'!Z15),AND('A10'!W15="X",'A10'!Z15="X"),OR('A10'!W15="M",'A10'!Z15="M")),"",SUM('A10'!V15,'A10'!Y15))</f>
        <v>0</v>
      </c>
      <c r="I1577" s="213" t="str">
        <f>IF(AND(AND('A10'!W15="X",'A10'!Z15="X"),SUM('A10'!V15,'A10'!Y15)=0,ISNUMBER('A10'!AB15)),"",IF(OR('A10'!W15="M",'A10'!Z15="M"),"M",IF(AND('A10'!W15='A10'!Z15,OR('A10'!W15="X",'A10'!W15="W",'A10'!W15="Z")),UPPER('A10'!W15),"")))</f>
        <v/>
      </c>
      <c r="J1577" s="214" t="s">
        <v>860</v>
      </c>
      <c r="K1577" s="213">
        <f>IF(AND(ISBLANK('A10'!AB15),$L$1577&lt;&gt;"Z"),"",'A10'!AB15)</f>
        <v>0</v>
      </c>
      <c r="L1577" s="213" t="str">
        <f>IF(ISBLANK('A10'!AC15),"",'A10'!AC15)</f>
        <v/>
      </c>
      <c r="M1577" s="133" t="str">
        <f t="shared" si="32"/>
        <v>OK</v>
      </c>
      <c r="N1577" s="134"/>
    </row>
    <row r="1578" spans="1:14" x14ac:dyDescent="0.25">
      <c r="A1578" s="210" t="s">
        <v>796</v>
      </c>
      <c r="B1578" s="211" t="s">
        <v>4319</v>
      </c>
      <c r="C1578" s="212" t="s">
        <v>180</v>
      </c>
      <c r="D1578" s="215" t="s">
        <v>1415</v>
      </c>
      <c r="E1578" s="212" t="s">
        <v>860</v>
      </c>
      <c r="F1578" s="212" t="s">
        <v>180</v>
      </c>
      <c r="G1578" s="215" t="s">
        <v>1105</v>
      </c>
      <c r="H1578" s="213">
        <f>IF(OR(AND('A10'!AB14="",'A10'!AC14=""),AND('A10'!AB15="",'A10'!AC15=""),AND('A10'!AC14="X",'A10'!AC15="X"),OR('A10'!AC14="M",'A10'!AC15="M")),"",SUM('A10'!AB14,'A10'!AB15))</f>
        <v>0</v>
      </c>
      <c r="I1578" s="213" t="str">
        <f>IF(AND(AND('A10'!AC14="X",'A10'!AC15="X"),SUM('A10'!AB14,'A10'!AB15)=0,ISNUMBER('A10'!AB16)),"",IF(OR('A10'!AC14="M",'A10'!AC15="M"),"M",IF(AND('A10'!AC14='A10'!AC15,OR('A10'!AC14="X",'A10'!AC14="W",'A10'!AC14="Z")),UPPER('A10'!AC14),"")))</f>
        <v/>
      </c>
      <c r="J1578" s="214" t="s">
        <v>860</v>
      </c>
      <c r="K1578" s="213">
        <f>IF(AND(ISBLANK('A10'!AB16),$L$1578&lt;&gt;"Z"),"",'A10'!AB16)</f>
        <v>0</v>
      </c>
      <c r="L1578" s="213" t="str">
        <f>IF(ISBLANK('A10'!AC16),"",'A10'!AC16)</f>
        <v/>
      </c>
      <c r="M1578" s="133" t="str">
        <f t="shared" si="32"/>
        <v>OK</v>
      </c>
      <c r="N1578" s="134"/>
    </row>
    <row r="1579" spans="1:14" x14ac:dyDescent="0.25">
      <c r="A1579" s="210" t="s">
        <v>796</v>
      </c>
      <c r="B1579" s="211" t="s">
        <v>4320</v>
      </c>
      <c r="C1579" s="212" t="s">
        <v>180</v>
      </c>
      <c r="D1579" s="215" t="s">
        <v>1417</v>
      </c>
      <c r="E1579" s="212" t="s">
        <v>860</v>
      </c>
      <c r="F1579" s="212" t="s">
        <v>180</v>
      </c>
      <c r="G1579" s="215" t="s">
        <v>1107</v>
      </c>
      <c r="H1579" s="213">
        <f>IF(OR(EXACT('A10'!V17,'A10'!W17),EXACT('A10'!Y17,'A10'!Z17),AND('A10'!W17="X",'A10'!Z17="X"),OR('A10'!W17="M",'A10'!Z17="M")),"",SUM('A10'!V17,'A10'!Y17))</f>
        <v>0</v>
      </c>
      <c r="I1579" s="213" t="str">
        <f>IF(AND(AND('A10'!W17="X",'A10'!Z17="X"),SUM('A10'!V17,'A10'!Y17)=0,ISNUMBER('A10'!AB17)),"",IF(OR('A10'!W17="M",'A10'!Z17="M"),"M",IF(AND('A10'!W17='A10'!Z17,OR('A10'!W17="X",'A10'!W17="W",'A10'!W17="Z")),UPPER('A10'!W17),"")))</f>
        <v/>
      </c>
      <c r="J1579" s="214" t="s">
        <v>860</v>
      </c>
      <c r="K1579" s="213">
        <f>IF(AND(ISBLANK('A10'!AB17),$L$1579&lt;&gt;"Z"),"",'A10'!AB17)</f>
        <v>0</v>
      </c>
      <c r="L1579" s="213" t="str">
        <f>IF(ISBLANK('A10'!AC17),"",'A10'!AC17)</f>
        <v/>
      </c>
      <c r="M1579" s="133" t="str">
        <f t="shared" si="32"/>
        <v>OK</v>
      </c>
      <c r="N1579" s="134"/>
    </row>
    <row r="1580" spans="1:14" x14ac:dyDescent="0.25">
      <c r="A1580" s="210" t="s">
        <v>796</v>
      </c>
      <c r="B1580" s="211" t="s">
        <v>4321</v>
      </c>
      <c r="C1580" s="212" t="s">
        <v>180</v>
      </c>
      <c r="D1580" s="215" t="s">
        <v>1419</v>
      </c>
      <c r="E1580" s="212" t="s">
        <v>860</v>
      </c>
      <c r="F1580" s="212" t="s">
        <v>180</v>
      </c>
      <c r="G1580" s="215" t="s">
        <v>1109</v>
      </c>
      <c r="H1580" s="213">
        <f>IF(OR(EXACT('A10'!V18,'A10'!W18),EXACT('A10'!Y18,'A10'!Z18),AND('A10'!W18="X",'A10'!Z18="X"),OR('A10'!W18="M",'A10'!Z18="M")),"",SUM('A10'!V18,'A10'!Y18))</f>
        <v>0</v>
      </c>
      <c r="I1580" s="213" t="str">
        <f>IF(AND(AND('A10'!W18="X",'A10'!Z18="X"),SUM('A10'!V18,'A10'!Y18)=0,ISNUMBER('A10'!AB18)),"",IF(OR('A10'!W18="M",'A10'!Z18="M"),"M",IF(AND('A10'!W18='A10'!Z18,OR('A10'!W18="X",'A10'!W18="W",'A10'!W18="Z")),UPPER('A10'!W18),"")))</f>
        <v/>
      </c>
      <c r="J1580" s="214" t="s">
        <v>860</v>
      </c>
      <c r="K1580" s="213">
        <f>IF(AND(ISBLANK('A10'!AB18),$L$1580&lt;&gt;"Z"),"",'A10'!AB18)</f>
        <v>0</v>
      </c>
      <c r="L1580" s="213" t="str">
        <f>IF(ISBLANK('A10'!AC18),"",'A10'!AC18)</f>
        <v/>
      </c>
      <c r="M1580" s="133" t="str">
        <f t="shared" si="32"/>
        <v>OK</v>
      </c>
      <c r="N1580" s="134"/>
    </row>
    <row r="1581" spans="1:14" x14ac:dyDescent="0.25">
      <c r="A1581" s="210" t="s">
        <v>796</v>
      </c>
      <c r="B1581" s="211" t="s">
        <v>4322</v>
      </c>
      <c r="C1581" s="212" t="s">
        <v>180</v>
      </c>
      <c r="D1581" s="215" t="s">
        <v>1421</v>
      </c>
      <c r="E1581" s="212" t="s">
        <v>860</v>
      </c>
      <c r="F1581" s="212" t="s">
        <v>180</v>
      </c>
      <c r="G1581" s="215" t="s">
        <v>1111</v>
      </c>
      <c r="H1581" s="213">
        <f>IF(OR(AND('A10'!AB17="",'A10'!AC17=""),AND('A10'!AB18="",'A10'!AC18=""),AND('A10'!AC17="X",'A10'!AC18="X"),OR('A10'!AC17="M",'A10'!AC18="M")),"",SUM('A10'!AB17,'A10'!AB18))</f>
        <v>0</v>
      </c>
      <c r="I1581" s="213" t="str">
        <f>IF(AND(AND('A10'!AC17="X",'A10'!AC18="X"),SUM('A10'!AB17,'A10'!AB18)=0,ISNUMBER('A10'!AB19)),"",IF(OR('A10'!AC17="M",'A10'!AC18="M"),"M",IF(AND('A10'!AC17='A10'!AC18,OR('A10'!AC17="X",'A10'!AC17="W",'A10'!AC17="Z")),UPPER('A10'!AC17),"")))</f>
        <v/>
      </c>
      <c r="J1581" s="214" t="s">
        <v>860</v>
      </c>
      <c r="K1581" s="213">
        <f>IF(AND(ISBLANK('A10'!AB19),$L$1581&lt;&gt;"Z"),"",'A10'!AB19)</f>
        <v>0</v>
      </c>
      <c r="L1581" s="213" t="str">
        <f>IF(ISBLANK('A10'!AC19),"",'A10'!AC19)</f>
        <v/>
      </c>
      <c r="M1581" s="133" t="str">
        <f t="shared" si="32"/>
        <v>OK</v>
      </c>
      <c r="N1581" s="134"/>
    </row>
    <row r="1582" spans="1:14" x14ac:dyDescent="0.25">
      <c r="A1582" s="210" t="s">
        <v>796</v>
      </c>
      <c r="B1582" s="211" t="s">
        <v>4323</v>
      </c>
      <c r="C1582" s="212" t="s">
        <v>180</v>
      </c>
      <c r="D1582" s="215" t="s">
        <v>1423</v>
      </c>
      <c r="E1582" s="212" t="s">
        <v>860</v>
      </c>
      <c r="F1582" s="212" t="s">
        <v>180</v>
      </c>
      <c r="G1582" s="215" t="s">
        <v>839</v>
      </c>
      <c r="H1582" s="213">
        <f>IF(OR(AND('A10'!AB14="",'A10'!AC14=""),AND('A10'!AB17="",'A10'!AC17=""),AND('A10'!AC14="X",'A10'!AC17="X"),OR('A10'!AC14="M",'A10'!AC17="M")),"",SUM('A10'!AB14,'A10'!AB17))</f>
        <v>0</v>
      </c>
      <c r="I1582" s="213" t="str">
        <f>IF(AND(AND('A10'!AC14="X",'A10'!AC17="X"),SUM('A10'!AB14,'A10'!AB17)=0,ISNUMBER('A10'!AB20)),"",IF(OR('A10'!AC14="M",'A10'!AC17="M"),"M",IF(AND('A10'!AC14='A10'!AC17,OR('A10'!AC14="X",'A10'!AC14="W",'A10'!AC14="Z")),UPPER('A10'!AC14),"")))</f>
        <v/>
      </c>
      <c r="J1582" s="214" t="s">
        <v>860</v>
      </c>
      <c r="K1582" s="213">
        <f>IF(AND(ISBLANK('A10'!AB20),$L$1582&lt;&gt;"Z"),"",'A10'!AB20)</f>
        <v>0</v>
      </c>
      <c r="L1582" s="213" t="str">
        <f>IF(ISBLANK('A10'!AC20),"",'A10'!AC20)</f>
        <v/>
      </c>
      <c r="M1582" s="133" t="str">
        <f t="shared" si="32"/>
        <v>OK</v>
      </c>
      <c r="N1582" s="134"/>
    </row>
    <row r="1583" spans="1:14" x14ac:dyDescent="0.25">
      <c r="A1583" s="210" t="s">
        <v>796</v>
      </c>
      <c r="B1583" s="211" t="s">
        <v>4324</v>
      </c>
      <c r="C1583" s="212" t="s">
        <v>180</v>
      </c>
      <c r="D1583" s="215" t="s">
        <v>1425</v>
      </c>
      <c r="E1583" s="212" t="s">
        <v>860</v>
      </c>
      <c r="F1583" s="212" t="s">
        <v>180</v>
      </c>
      <c r="G1583" s="215" t="s">
        <v>818</v>
      </c>
      <c r="H1583" s="213">
        <f>IF(OR(AND('A10'!AB15="",'A10'!AC15=""),AND('A10'!AB18="",'A10'!AC18=""),AND('A10'!AC15="X",'A10'!AC18="X"),OR('A10'!AC15="M",'A10'!AC18="M")),"",SUM('A10'!AB15,'A10'!AB18))</f>
        <v>0</v>
      </c>
      <c r="I1583" s="213" t="str">
        <f>IF(AND(AND('A10'!AC15="X",'A10'!AC18="X"),SUM('A10'!AB15,'A10'!AB18)=0,ISNUMBER('A10'!AB21)),"",IF(OR('A10'!AC15="M",'A10'!AC18="M"),"M",IF(AND('A10'!AC15='A10'!AC18,OR('A10'!AC15="X",'A10'!AC15="W",'A10'!AC15="Z")),UPPER('A10'!AC15),"")))</f>
        <v/>
      </c>
      <c r="J1583" s="214" t="s">
        <v>860</v>
      </c>
      <c r="K1583" s="213">
        <f>IF(AND(ISBLANK('A10'!AB21),$L$1583&lt;&gt;"Z"),"",'A10'!AB21)</f>
        <v>0</v>
      </c>
      <c r="L1583" s="213" t="str">
        <f>IF(ISBLANK('A10'!AC21),"",'A10'!AC21)</f>
        <v/>
      </c>
      <c r="M1583" s="133" t="str">
        <f t="shared" si="32"/>
        <v>OK</v>
      </c>
      <c r="N1583" s="134"/>
    </row>
    <row r="1584" spans="1:14" x14ac:dyDescent="0.25">
      <c r="A1584" s="210" t="s">
        <v>796</v>
      </c>
      <c r="B1584" s="211" t="s">
        <v>4325</v>
      </c>
      <c r="C1584" s="212" t="s">
        <v>180</v>
      </c>
      <c r="D1584" s="215" t="s">
        <v>1427</v>
      </c>
      <c r="E1584" s="212" t="s">
        <v>860</v>
      </c>
      <c r="F1584" s="212" t="s">
        <v>180</v>
      </c>
      <c r="G1584" s="215" t="s">
        <v>797</v>
      </c>
      <c r="H1584" s="213">
        <f>IF(OR(AND('A10'!AB16="",'A10'!AC16=""),AND('A10'!AB19="",'A10'!AC19=""),AND('A10'!AC16="X",'A10'!AC19="X"),OR('A10'!AC16="M",'A10'!AC19="M")),"",SUM('A10'!AB16,'A10'!AB19))</f>
        <v>0</v>
      </c>
      <c r="I1584" s="213" t="str">
        <f>IF(AND(AND('A10'!AC16="X",'A10'!AC19="X"),SUM('A10'!AB16,'A10'!AB19)=0,ISNUMBER('A10'!AB22)),"",IF(OR('A10'!AC16="M",'A10'!AC19="M"),"M",IF(AND('A10'!AC16='A10'!AC19,OR('A10'!AC16="X",'A10'!AC16="W",'A10'!AC16="Z")),UPPER('A10'!AC16),"")))</f>
        <v/>
      </c>
      <c r="J1584" s="214" t="s">
        <v>860</v>
      </c>
      <c r="K1584" s="213">
        <f>IF(AND(ISBLANK('A10'!AB22),$L$1584&lt;&gt;"Z"),"",'A10'!AB22)</f>
        <v>0</v>
      </c>
      <c r="L1584" s="213" t="str">
        <f>IF(ISBLANK('A10'!AC22),"",'A10'!AC22)</f>
        <v/>
      </c>
      <c r="M1584" s="133" t="str">
        <f t="shared" si="32"/>
        <v>OK</v>
      </c>
      <c r="N1584" s="134"/>
    </row>
    <row r="1585" spans="1:14" x14ac:dyDescent="0.25">
      <c r="A1585" s="210" t="s">
        <v>796</v>
      </c>
      <c r="B1585" s="211" t="s">
        <v>4326</v>
      </c>
      <c r="C1585" s="212" t="s">
        <v>180</v>
      </c>
      <c r="D1585" s="215" t="s">
        <v>1833</v>
      </c>
      <c r="E1585" s="212" t="s">
        <v>860</v>
      </c>
      <c r="F1585" s="212" t="s">
        <v>180</v>
      </c>
      <c r="G1585" s="215" t="s">
        <v>1254</v>
      </c>
      <c r="H1585" s="213">
        <f>IF(OR(EXACT('A10'!V24,'A10'!W24),EXACT('A10'!Y24,'A10'!Z24),AND('A10'!W24="X",'A10'!Z24="X"),OR('A10'!W24="M",'A10'!Z24="M")),"",SUM('A10'!V24,'A10'!Y24))</f>
        <v>0</v>
      </c>
      <c r="I1585" s="213" t="str">
        <f>IF(AND(AND('A10'!W24="X",'A10'!Z24="X"),SUM('A10'!V24,'A10'!Y24)=0,ISNUMBER('A10'!AB24)),"",IF(OR('A10'!W24="M",'A10'!Z24="M"),"M",IF(AND('A10'!W24='A10'!Z24,OR('A10'!W24="X",'A10'!W24="W",'A10'!W24="Z")),UPPER('A10'!W24),"")))</f>
        <v/>
      </c>
      <c r="J1585" s="214" t="s">
        <v>860</v>
      </c>
      <c r="K1585" s="213">
        <f>IF(AND(ISBLANK('A10'!AB24),$L$1585&lt;&gt;"Z"),"",'A10'!AB24)</f>
        <v>0</v>
      </c>
      <c r="L1585" s="213" t="str">
        <f>IF(ISBLANK('A10'!AC24),"",'A10'!AC24)</f>
        <v/>
      </c>
      <c r="M1585" s="133" t="str">
        <f t="shared" si="32"/>
        <v>OK</v>
      </c>
      <c r="N1585" s="134"/>
    </row>
    <row r="1586" spans="1:14" x14ac:dyDescent="0.25">
      <c r="A1586" s="210" t="s">
        <v>796</v>
      </c>
      <c r="B1586" s="211" t="s">
        <v>4327</v>
      </c>
      <c r="C1586" s="212" t="s">
        <v>180</v>
      </c>
      <c r="D1586" s="215" t="s">
        <v>1835</v>
      </c>
      <c r="E1586" s="212" t="s">
        <v>860</v>
      </c>
      <c r="F1586" s="212" t="s">
        <v>180</v>
      </c>
      <c r="G1586" s="215" t="s">
        <v>1256</v>
      </c>
      <c r="H1586" s="213">
        <f>IF(OR(EXACT('A10'!V25,'A10'!W25),EXACT('A10'!Y25,'A10'!Z25),AND('A10'!W25="X",'A10'!Z25="X"),OR('A10'!W25="M",'A10'!Z25="M")),"",SUM('A10'!V25,'A10'!Y25))</f>
        <v>0</v>
      </c>
      <c r="I1586" s="213" t="str">
        <f>IF(AND(AND('A10'!W25="X",'A10'!Z25="X"),SUM('A10'!V25,'A10'!Y25)=0,ISNUMBER('A10'!AB25)),"",IF(OR('A10'!W25="M",'A10'!Z25="M"),"M",IF(AND('A10'!W25='A10'!Z25,OR('A10'!W25="X",'A10'!W25="W",'A10'!W25="Z")),UPPER('A10'!W25),"")))</f>
        <v/>
      </c>
      <c r="J1586" s="214" t="s">
        <v>860</v>
      </c>
      <c r="K1586" s="213">
        <f>IF(AND(ISBLANK('A10'!AB25),$L$1586&lt;&gt;"Z"),"",'A10'!AB25)</f>
        <v>0</v>
      </c>
      <c r="L1586" s="213" t="str">
        <f>IF(ISBLANK('A10'!AC25),"",'A10'!AC25)</f>
        <v/>
      </c>
      <c r="M1586" s="133" t="str">
        <f t="shared" si="32"/>
        <v>OK</v>
      </c>
      <c r="N1586" s="134"/>
    </row>
    <row r="1587" spans="1:14" x14ac:dyDescent="0.25">
      <c r="A1587" s="210" t="s">
        <v>796</v>
      </c>
      <c r="B1587" s="211" t="s">
        <v>4328</v>
      </c>
      <c r="C1587" s="212" t="s">
        <v>180</v>
      </c>
      <c r="D1587" s="215" t="s">
        <v>4329</v>
      </c>
      <c r="E1587" s="212" t="s">
        <v>860</v>
      </c>
      <c r="F1587" s="212" t="s">
        <v>180</v>
      </c>
      <c r="G1587" s="215" t="s">
        <v>1258</v>
      </c>
      <c r="H1587" s="213">
        <f>IF(OR(AND('A10'!AB24="",'A10'!AC24=""),AND('A10'!AB25="",'A10'!AC25=""),AND('A10'!AC24="X",'A10'!AC25="X"),OR('A10'!AC24="M",'A10'!AC25="M")),"",SUM('A10'!AB24,'A10'!AB25))</f>
        <v>0</v>
      </c>
      <c r="I1587" s="213" t="str">
        <f>IF(AND(AND('A10'!AC24="X",'A10'!AC25="X"),SUM('A10'!AB24,'A10'!AB25)=0,ISNUMBER('A10'!AB26)),"",IF(OR('A10'!AC24="M",'A10'!AC25="M"),"M",IF(AND('A10'!AC24='A10'!AC25,OR('A10'!AC24="X",'A10'!AC24="W",'A10'!AC24="Z")),UPPER('A10'!AC24),"")))</f>
        <v/>
      </c>
      <c r="J1587" s="214" t="s">
        <v>860</v>
      </c>
      <c r="K1587" s="213">
        <f>IF(AND(ISBLANK('A10'!AB26),$L$1587&lt;&gt;"Z"),"",'A10'!AB26)</f>
        <v>0</v>
      </c>
      <c r="L1587" s="213" t="str">
        <f>IF(ISBLANK('A10'!AC26),"",'A10'!AC26)</f>
        <v/>
      </c>
      <c r="M1587" s="133" t="str">
        <f t="shared" si="32"/>
        <v>OK</v>
      </c>
      <c r="N1587" s="134"/>
    </row>
    <row r="1588" spans="1:14" x14ac:dyDescent="0.25">
      <c r="A1588" s="210" t="s">
        <v>796</v>
      </c>
      <c r="B1588" s="211" t="s">
        <v>4330</v>
      </c>
      <c r="C1588" s="212" t="s">
        <v>180</v>
      </c>
      <c r="D1588" s="215" t="s">
        <v>1839</v>
      </c>
      <c r="E1588" s="212" t="s">
        <v>860</v>
      </c>
      <c r="F1588" s="212" t="s">
        <v>180</v>
      </c>
      <c r="G1588" s="215" t="s">
        <v>1260</v>
      </c>
      <c r="H1588" s="213">
        <f>IF(OR(EXACT('A10'!V27,'A10'!W27),EXACT('A10'!Y27,'A10'!Z27),AND('A10'!W27="X",'A10'!Z27="X"),OR('A10'!W27="M",'A10'!Z27="M")),"",SUM('A10'!V27,'A10'!Y27))</f>
        <v>0</v>
      </c>
      <c r="I1588" s="213" t="str">
        <f>IF(AND(AND('A10'!W27="X",'A10'!Z27="X"),SUM('A10'!V27,'A10'!Y27)=0,ISNUMBER('A10'!AB27)),"",IF(OR('A10'!W27="M",'A10'!Z27="M"),"M",IF(AND('A10'!W27='A10'!Z27,OR('A10'!W27="X",'A10'!W27="W",'A10'!W27="Z")),UPPER('A10'!W27),"")))</f>
        <v/>
      </c>
      <c r="J1588" s="214" t="s">
        <v>860</v>
      </c>
      <c r="K1588" s="213">
        <f>IF(AND(ISBLANK('A10'!AB27),$L$1588&lt;&gt;"Z"),"",'A10'!AB27)</f>
        <v>0</v>
      </c>
      <c r="L1588" s="213" t="str">
        <f>IF(ISBLANK('A10'!AC27),"",'A10'!AC27)</f>
        <v/>
      </c>
      <c r="M1588" s="133" t="str">
        <f t="shared" si="32"/>
        <v>OK</v>
      </c>
      <c r="N1588" s="134"/>
    </row>
    <row r="1589" spans="1:14" x14ac:dyDescent="0.25">
      <c r="A1589" s="210" t="s">
        <v>796</v>
      </c>
      <c r="B1589" s="211" t="s">
        <v>4331</v>
      </c>
      <c r="C1589" s="212" t="s">
        <v>180</v>
      </c>
      <c r="D1589" s="215" t="s">
        <v>1841</v>
      </c>
      <c r="E1589" s="212" t="s">
        <v>860</v>
      </c>
      <c r="F1589" s="212" t="s">
        <v>180</v>
      </c>
      <c r="G1589" s="215" t="s">
        <v>1262</v>
      </c>
      <c r="H1589" s="213">
        <f>IF(OR(EXACT('A10'!V28,'A10'!W28),EXACT('A10'!Y28,'A10'!Z28),AND('A10'!W28="X",'A10'!Z28="X"),OR('A10'!W28="M",'A10'!Z28="M")),"",SUM('A10'!V28,'A10'!Y28))</f>
        <v>0</v>
      </c>
      <c r="I1589" s="213" t="str">
        <f>IF(AND(AND('A10'!W28="X",'A10'!Z28="X"),SUM('A10'!V28,'A10'!Y28)=0,ISNUMBER('A10'!AB28)),"",IF(OR('A10'!W28="M",'A10'!Z28="M"),"M",IF(AND('A10'!W28='A10'!Z28,OR('A10'!W28="X",'A10'!W28="W",'A10'!W28="Z")),UPPER('A10'!W28),"")))</f>
        <v/>
      </c>
      <c r="J1589" s="214" t="s">
        <v>860</v>
      </c>
      <c r="K1589" s="213">
        <f>IF(AND(ISBLANK('A10'!AB28),$L$1589&lt;&gt;"Z"),"",'A10'!AB28)</f>
        <v>0</v>
      </c>
      <c r="L1589" s="213" t="str">
        <f>IF(ISBLANK('A10'!AC28),"",'A10'!AC28)</f>
        <v/>
      </c>
      <c r="M1589" s="133" t="str">
        <f t="shared" si="32"/>
        <v>OK</v>
      </c>
      <c r="N1589" s="134"/>
    </row>
    <row r="1590" spans="1:14" x14ac:dyDescent="0.25">
      <c r="A1590" s="210" t="s">
        <v>796</v>
      </c>
      <c r="B1590" s="211" t="s">
        <v>4332</v>
      </c>
      <c r="C1590" s="212" t="s">
        <v>180</v>
      </c>
      <c r="D1590" s="215" t="s">
        <v>4333</v>
      </c>
      <c r="E1590" s="212" t="s">
        <v>860</v>
      </c>
      <c r="F1590" s="212" t="s">
        <v>180</v>
      </c>
      <c r="G1590" s="215" t="s">
        <v>1264</v>
      </c>
      <c r="H1590" s="213">
        <f>IF(OR(AND('A10'!AB27="",'A10'!AC27=""),AND('A10'!AB28="",'A10'!AC28=""),AND('A10'!AC27="X",'A10'!AC28="X"),OR('A10'!AC27="M",'A10'!AC28="M")),"",SUM('A10'!AB27,'A10'!AB28))</f>
        <v>0</v>
      </c>
      <c r="I1590" s="213" t="str">
        <f>IF(AND(AND('A10'!AC27="X",'A10'!AC28="X"),SUM('A10'!AB27,'A10'!AB28)=0,ISNUMBER('A10'!AB29)),"",IF(OR('A10'!AC27="M",'A10'!AC28="M"),"M",IF(AND('A10'!AC27='A10'!AC28,OR('A10'!AC27="X",'A10'!AC27="W",'A10'!AC27="Z")),UPPER('A10'!AC27),"")))</f>
        <v/>
      </c>
      <c r="J1590" s="214" t="s">
        <v>860</v>
      </c>
      <c r="K1590" s="213">
        <f>IF(AND(ISBLANK('A10'!AB29),$L$1590&lt;&gt;"Z"),"",'A10'!AB29)</f>
        <v>0</v>
      </c>
      <c r="L1590" s="213" t="str">
        <f>IF(ISBLANK('A10'!AC29),"",'A10'!AC29)</f>
        <v/>
      </c>
      <c r="M1590" s="133" t="str">
        <f t="shared" si="32"/>
        <v>OK</v>
      </c>
      <c r="N1590" s="134"/>
    </row>
    <row r="1591" spans="1:14" x14ac:dyDescent="0.25">
      <c r="A1591" s="210" t="s">
        <v>796</v>
      </c>
      <c r="B1591" s="211" t="s">
        <v>4334</v>
      </c>
      <c r="C1591" s="212" t="s">
        <v>180</v>
      </c>
      <c r="D1591" s="215" t="s">
        <v>4335</v>
      </c>
      <c r="E1591" s="212" t="s">
        <v>860</v>
      </c>
      <c r="F1591" s="212" t="s">
        <v>180</v>
      </c>
      <c r="G1591" s="215" t="s">
        <v>1266</v>
      </c>
      <c r="H1591" s="213">
        <f>IF(OR(AND('A10'!AB24="",'A10'!AC24=""),AND('A10'!AB27="",'A10'!AC27=""),AND('A10'!AC24="X",'A10'!AC27="X"),OR('A10'!AC24="M",'A10'!AC27="M")),"",SUM('A10'!AB24,'A10'!AB27))</f>
        <v>0</v>
      </c>
      <c r="I1591" s="213" t="str">
        <f>IF(AND(AND('A10'!AC24="X",'A10'!AC27="X"),SUM('A10'!AB24,'A10'!AB27)=0,ISNUMBER('A10'!AB30)),"",IF(OR('A10'!AC24="M",'A10'!AC27="M"),"M",IF(AND('A10'!AC24='A10'!AC27,OR('A10'!AC24="X",'A10'!AC24="W",'A10'!AC24="Z")),UPPER('A10'!AC24),"")))</f>
        <v/>
      </c>
      <c r="J1591" s="214" t="s">
        <v>860</v>
      </c>
      <c r="K1591" s="213">
        <f>IF(AND(ISBLANK('A10'!AB30),$L$1591&lt;&gt;"Z"),"",'A10'!AB30)</f>
        <v>0</v>
      </c>
      <c r="L1591" s="213" t="str">
        <f>IF(ISBLANK('A10'!AC30),"",'A10'!AC30)</f>
        <v/>
      </c>
      <c r="M1591" s="133" t="str">
        <f t="shared" si="32"/>
        <v>OK</v>
      </c>
      <c r="N1591" s="134"/>
    </row>
    <row r="1592" spans="1:14" x14ac:dyDescent="0.25">
      <c r="A1592" s="210" t="s">
        <v>796</v>
      </c>
      <c r="B1592" s="211" t="s">
        <v>4336</v>
      </c>
      <c r="C1592" s="212" t="s">
        <v>180</v>
      </c>
      <c r="D1592" s="215" t="s">
        <v>4337</v>
      </c>
      <c r="E1592" s="212" t="s">
        <v>860</v>
      </c>
      <c r="F1592" s="212" t="s">
        <v>180</v>
      </c>
      <c r="G1592" s="215" t="s">
        <v>1268</v>
      </c>
      <c r="H1592" s="213">
        <f>IF(OR(AND('A10'!AB25="",'A10'!AC25=""),AND('A10'!AB28="",'A10'!AC28=""),AND('A10'!AC25="X",'A10'!AC28="X"),OR('A10'!AC25="M",'A10'!AC28="M")),"",SUM('A10'!AB25,'A10'!AB28))</f>
        <v>0</v>
      </c>
      <c r="I1592" s="213" t="str">
        <f>IF(AND(AND('A10'!AC25="X",'A10'!AC28="X"),SUM('A10'!AB25,'A10'!AB28)=0,ISNUMBER('A10'!AB31)),"",IF(OR('A10'!AC25="M",'A10'!AC28="M"),"M",IF(AND('A10'!AC25='A10'!AC28,OR('A10'!AC25="X",'A10'!AC25="W",'A10'!AC25="Z")),UPPER('A10'!AC25),"")))</f>
        <v/>
      </c>
      <c r="J1592" s="214" t="s">
        <v>860</v>
      </c>
      <c r="K1592" s="213">
        <f>IF(AND(ISBLANK('A10'!AB31),$L$1592&lt;&gt;"Z"),"",'A10'!AB31)</f>
        <v>0</v>
      </c>
      <c r="L1592" s="213" t="str">
        <f>IF(ISBLANK('A10'!AC31),"",'A10'!AC31)</f>
        <v/>
      </c>
      <c r="M1592" s="133" t="str">
        <f t="shared" si="32"/>
        <v>OK</v>
      </c>
      <c r="N1592" s="134"/>
    </row>
    <row r="1593" spans="1:14" x14ac:dyDescent="0.25">
      <c r="A1593" s="210" t="s">
        <v>796</v>
      </c>
      <c r="B1593" s="211" t="s">
        <v>4338</v>
      </c>
      <c r="C1593" s="212" t="s">
        <v>180</v>
      </c>
      <c r="D1593" s="215" t="s">
        <v>4339</v>
      </c>
      <c r="E1593" s="212" t="s">
        <v>860</v>
      </c>
      <c r="F1593" s="212" t="s">
        <v>180</v>
      </c>
      <c r="G1593" s="215" t="s">
        <v>1013</v>
      </c>
      <c r="H1593" s="213">
        <f>IF(OR(AND('A10'!AB26="",'A10'!AC26=""),AND('A10'!AB29="",'A10'!AC29=""),AND('A10'!AC26="X",'A10'!AC29="X"),OR('A10'!AC26="M",'A10'!AC29="M")),"",SUM('A10'!AB26,'A10'!AB29))</f>
        <v>0</v>
      </c>
      <c r="I1593" s="213" t="str">
        <f>IF(AND(AND('A10'!AC26="X",'A10'!AC29="X"),SUM('A10'!AB26,'A10'!AB29)=0,ISNUMBER('A10'!AB32)),"",IF(OR('A10'!AC26="M",'A10'!AC29="M"),"M",IF(AND('A10'!AC26='A10'!AC29,OR('A10'!AC26="X",'A10'!AC26="W",'A10'!AC26="Z")),UPPER('A10'!AC26),"")))</f>
        <v/>
      </c>
      <c r="J1593" s="214" t="s">
        <v>860</v>
      </c>
      <c r="K1593" s="213">
        <f>IF(AND(ISBLANK('A10'!AB32),$L$1593&lt;&gt;"Z"),"",'A10'!AB32)</f>
        <v>0</v>
      </c>
      <c r="L1593" s="213" t="str">
        <f>IF(ISBLANK('A10'!AC32),"",'A10'!AC32)</f>
        <v/>
      </c>
      <c r="M1593" s="133" t="str">
        <f t="shared" si="32"/>
        <v>OK</v>
      </c>
      <c r="N1593" s="134"/>
    </row>
    <row r="1594" spans="1:14" x14ac:dyDescent="0.25">
      <c r="A1594" s="210" t="s">
        <v>796</v>
      </c>
      <c r="B1594" s="211" t="s">
        <v>4340</v>
      </c>
      <c r="C1594" s="212" t="s">
        <v>180</v>
      </c>
      <c r="D1594" s="215" t="s">
        <v>1853</v>
      </c>
      <c r="E1594" s="212" t="s">
        <v>860</v>
      </c>
      <c r="F1594" s="212" t="s">
        <v>180</v>
      </c>
      <c r="G1594" s="215" t="s">
        <v>1854</v>
      </c>
      <c r="H1594" s="213">
        <f>IF(OR(EXACT('A10'!V34,'A10'!W34),EXACT('A10'!Y34,'A10'!Z34),AND('A10'!W34="X",'A10'!Z34="X"),OR('A10'!W34="M",'A10'!Z34="M")),"",SUM('A10'!V34,'A10'!Y34))</f>
        <v>0</v>
      </c>
      <c r="I1594" s="213" t="str">
        <f>IF(AND(AND('A10'!W34="X",'A10'!Z34="X"),SUM('A10'!V34,'A10'!Y34)=0,ISNUMBER('A10'!AB34)),"",IF(OR('A10'!W34="M",'A10'!Z34="M"),"M",IF(AND('A10'!W34='A10'!Z34,OR('A10'!W34="X",'A10'!W34="W",'A10'!W34="Z")),UPPER('A10'!W34),"")))</f>
        <v/>
      </c>
      <c r="J1594" s="214" t="s">
        <v>860</v>
      </c>
      <c r="K1594" s="213">
        <f>IF(AND(ISBLANK('A10'!AB34),$L$1594&lt;&gt;"Z"),"",'A10'!AB34)</f>
        <v>0</v>
      </c>
      <c r="L1594" s="213" t="str">
        <f>IF(ISBLANK('A10'!AC34),"",'A10'!AC34)</f>
        <v/>
      </c>
      <c r="M1594" s="133" t="str">
        <f t="shared" si="32"/>
        <v>OK</v>
      </c>
      <c r="N1594" s="134"/>
    </row>
    <row r="1595" spans="1:14" x14ac:dyDescent="0.25">
      <c r="A1595" s="210" t="s">
        <v>796</v>
      </c>
      <c r="B1595" s="211" t="s">
        <v>4341</v>
      </c>
      <c r="C1595" s="212" t="s">
        <v>180</v>
      </c>
      <c r="D1595" s="215" t="s">
        <v>1856</v>
      </c>
      <c r="E1595" s="212" t="s">
        <v>860</v>
      </c>
      <c r="F1595" s="212" t="s">
        <v>180</v>
      </c>
      <c r="G1595" s="215" t="s">
        <v>1857</v>
      </c>
      <c r="H1595" s="213">
        <f>IF(OR(EXACT('A10'!V35,'A10'!W35),EXACT('A10'!Y35,'A10'!Z35),AND('A10'!W35="X",'A10'!Z35="X"),OR('A10'!W35="M",'A10'!Z35="M")),"",SUM('A10'!V35,'A10'!Y35))</f>
        <v>0</v>
      </c>
      <c r="I1595" s="213" t="str">
        <f>IF(AND(AND('A10'!W35="X",'A10'!Z35="X"),SUM('A10'!V35,'A10'!Y35)=0,ISNUMBER('A10'!AB35)),"",IF(OR('A10'!W35="M",'A10'!Z35="M"),"M",IF(AND('A10'!W35='A10'!Z35,OR('A10'!W35="X",'A10'!W35="W",'A10'!W35="Z")),UPPER('A10'!W35),"")))</f>
        <v/>
      </c>
      <c r="J1595" s="214" t="s">
        <v>860</v>
      </c>
      <c r="K1595" s="213">
        <f>IF(AND(ISBLANK('A10'!AB35),$L$1595&lt;&gt;"Z"),"",'A10'!AB35)</f>
        <v>0</v>
      </c>
      <c r="L1595" s="213" t="str">
        <f>IF(ISBLANK('A10'!AC35),"",'A10'!AC35)</f>
        <v/>
      </c>
      <c r="M1595" s="133" t="str">
        <f t="shared" si="32"/>
        <v>OK</v>
      </c>
      <c r="N1595" s="134"/>
    </row>
    <row r="1596" spans="1:14" x14ac:dyDescent="0.25">
      <c r="A1596" s="210" t="s">
        <v>796</v>
      </c>
      <c r="B1596" s="211" t="s">
        <v>4342</v>
      </c>
      <c r="C1596" s="212" t="s">
        <v>180</v>
      </c>
      <c r="D1596" s="215" t="s">
        <v>4343</v>
      </c>
      <c r="E1596" s="212" t="s">
        <v>860</v>
      </c>
      <c r="F1596" s="212" t="s">
        <v>180</v>
      </c>
      <c r="G1596" s="215" t="s">
        <v>1860</v>
      </c>
      <c r="H1596" s="213">
        <f>IF(OR(AND('A10'!AB34="",'A10'!AC34=""),AND('A10'!AB35="",'A10'!AC35=""),AND('A10'!AC34="X",'A10'!AC35="X"),OR('A10'!AC34="M",'A10'!AC35="M")),"",SUM('A10'!AB34,'A10'!AB35))</f>
        <v>0</v>
      </c>
      <c r="I1596" s="213" t="str">
        <f>IF(AND(AND('A10'!AC34="X",'A10'!AC35="X"),SUM('A10'!AB34,'A10'!AB35)=0,ISNUMBER('A10'!AB36)),"",IF(OR('A10'!AC34="M",'A10'!AC35="M"),"M",IF(AND('A10'!AC34='A10'!AC35,OR('A10'!AC34="X",'A10'!AC34="W",'A10'!AC34="Z")),UPPER('A10'!AC34),"")))</f>
        <v/>
      </c>
      <c r="J1596" s="214" t="s">
        <v>860</v>
      </c>
      <c r="K1596" s="213">
        <f>IF(AND(ISBLANK('A10'!AB36),$L$1596&lt;&gt;"Z"),"",'A10'!AB36)</f>
        <v>0</v>
      </c>
      <c r="L1596" s="213" t="str">
        <f>IF(ISBLANK('A10'!AC36),"",'A10'!AC36)</f>
        <v/>
      </c>
      <c r="M1596" s="133" t="str">
        <f t="shared" si="32"/>
        <v>OK</v>
      </c>
      <c r="N1596" s="134"/>
    </row>
    <row r="1597" spans="1:14" x14ac:dyDescent="0.25">
      <c r="A1597" s="210" t="s">
        <v>796</v>
      </c>
      <c r="B1597" s="211" t="s">
        <v>4344</v>
      </c>
      <c r="C1597" s="212" t="s">
        <v>180</v>
      </c>
      <c r="D1597" s="215" t="s">
        <v>1429</v>
      </c>
      <c r="E1597" s="212" t="s">
        <v>860</v>
      </c>
      <c r="F1597" s="212" t="s">
        <v>180</v>
      </c>
      <c r="G1597" s="215" t="s">
        <v>1120</v>
      </c>
      <c r="H1597" s="213">
        <f>IF(OR(AND('A10'!AE14="",'A10'!AF14=""),AND('A10'!AE15="",'A10'!AF15=""),AND('A10'!AF14="X",'A10'!AF15="X"),OR('A10'!AF14="M",'A10'!AF15="M")),"",SUM('A10'!AE14,'A10'!AE15))</f>
        <v>0</v>
      </c>
      <c r="I1597" s="213" t="str">
        <f>IF(AND(AND('A10'!AF14="X",'A10'!AF15="X"),SUM('A10'!AE14,'A10'!AE15)=0,ISNUMBER('A10'!AE16)),"",IF(OR('A10'!AF14="M",'A10'!AF15="M"),"M",IF(AND('A10'!AF14='A10'!AF15,OR('A10'!AF14="X",'A10'!AF14="W",'A10'!AF14="Z")),UPPER('A10'!AF14),"")))</f>
        <v/>
      </c>
      <c r="J1597" s="214" t="s">
        <v>860</v>
      </c>
      <c r="K1597" s="213">
        <f>IF(AND(ISBLANK('A10'!AE16),$L$1597&lt;&gt;"Z"),"",'A10'!AE16)</f>
        <v>0</v>
      </c>
      <c r="L1597" s="213" t="str">
        <f>IF(ISBLANK('A10'!AF16),"",'A10'!AF16)</f>
        <v/>
      </c>
      <c r="M1597" s="133" t="str">
        <f t="shared" si="32"/>
        <v>OK</v>
      </c>
      <c r="N1597" s="134"/>
    </row>
    <row r="1598" spans="1:14" x14ac:dyDescent="0.25">
      <c r="A1598" s="210" t="s">
        <v>796</v>
      </c>
      <c r="B1598" s="211" t="s">
        <v>4345</v>
      </c>
      <c r="C1598" s="212" t="s">
        <v>180</v>
      </c>
      <c r="D1598" s="215" t="s">
        <v>1431</v>
      </c>
      <c r="E1598" s="212" t="s">
        <v>860</v>
      </c>
      <c r="F1598" s="212" t="s">
        <v>180</v>
      </c>
      <c r="G1598" s="215" t="s">
        <v>1126</v>
      </c>
      <c r="H1598" s="213">
        <f>IF(OR(AND('A10'!AE17="",'A10'!AF17=""),AND('A10'!AE18="",'A10'!AF18=""),AND('A10'!AF17="X",'A10'!AF18="X"),OR('A10'!AF17="M",'A10'!AF18="M")),"",SUM('A10'!AE17,'A10'!AE18))</f>
        <v>0</v>
      </c>
      <c r="I1598" s="213" t="str">
        <f>IF(AND(AND('A10'!AF17="X",'A10'!AF18="X"),SUM('A10'!AE17,'A10'!AE18)=0,ISNUMBER('A10'!AE19)),"",IF(OR('A10'!AF17="M",'A10'!AF18="M"),"M",IF(AND('A10'!AF17='A10'!AF18,OR('A10'!AF17="X",'A10'!AF17="W",'A10'!AF17="Z")),UPPER('A10'!AF17),"")))</f>
        <v/>
      </c>
      <c r="J1598" s="214" t="s">
        <v>860</v>
      </c>
      <c r="K1598" s="213">
        <f>IF(AND(ISBLANK('A10'!AE19),$L$1598&lt;&gt;"Z"),"",'A10'!AE19)</f>
        <v>0</v>
      </c>
      <c r="L1598" s="213" t="str">
        <f>IF(ISBLANK('A10'!AF19),"",'A10'!AF19)</f>
        <v/>
      </c>
      <c r="M1598" s="133" t="str">
        <f t="shared" si="32"/>
        <v>OK</v>
      </c>
      <c r="N1598" s="134"/>
    </row>
    <row r="1599" spans="1:14" x14ac:dyDescent="0.25">
      <c r="A1599" s="210" t="s">
        <v>796</v>
      </c>
      <c r="B1599" s="211" t="s">
        <v>4346</v>
      </c>
      <c r="C1599" s="212" t="s">
        <v>180</v>
      </c>
      <c r="D1599" s="215" t="s">
        <v>1433</v>
      </c>
      <c r="E1599" s="212" t="s">
        <v>860</v>
      </c>
      <c r="F1599" s="212" t="s">
        <v>180</v>
      </c>
      <c r="G1599" s="215" t="s">
        <v>844</v>
      </c>
      <c r="H1599" s="213">
        <f>IF(OR(AND('A10'!AE14="",'A10'!AF14=""),AND('A10'!AE17="",'A10'!AF17=""),AND('A10'!AF14="X",'A10'!AF17="X"),OR('A10'!AF14="M",'A10'!AF17="M")),"",SUM('A10'!AE14,'A10'!AE17))</f>
        <v>0</v>
      </c>
      <c r="I1599" s="213" t="str">
        <f>IF(AND(AND('A10'!AF14="X",'A10'!AF17="X"),SUM('A10'!AE14,'A10'!AE17)=0,ISNUMBER('A10'!AE20)),"",IF(OR('A10'!AF14="M",'A10'!AF17="M"),"M",IF(AND('A10'!AF14='A10'!AF17,OR('A10'!AF14="X",'A10'!AF14="W",'A10'!AF14="Z")),UPPER('A10'!AF14),"")))</f>
        <v/>
      </c>
      <c r="J1599" s="214" t="s">
        <v>860</v>
      </c>
      <c r="K1599" s="213">
        <f>IF(AND(ISBLANK('A10'!AE20),$L$1599&lt;&gt;"Z"),"",'A10'!AE20)</f>
        <v>0</v>
      </c>
      <c r="L1599" s="213" t="str">
        <f>IF(ISBLANK('A10'!AF20),"",'A10'!AF20)</f>
        <v/>
      </c>
      <c r="M1599" s="133" t="str">
        <f t="shared" si="32"/>
        <v>OK</v>
      </c>
      <c r="N1599" s="134"/>
    </row>
    <row r="1600" spans="1:14" x14ac:dyDescent="0.25">
      <c r="A1600" s="210" t="s">
        <v>796</v>
      </c>
      <c r="B1600" s="211" t="s">
        <v>4347</v>
      </c>
      <c r="C1600" s="212" t="s">
        <v>180</v>
      </c>
      <c r="D1600" s="215" t="s">
        <v>1435</v>
      </c>
      <c r="E1600" s="212" t="s">
        <v>860</v>
      </c>
      <c r="F1600" s="212" t="s">
        <v>180</v>
      </c>
      <c r="G1600" s="215" t="s">
        <v>823</v>
      </c>
      <c r="H1600" s="213">
        <f>IF(OR(AND('A10'!AE15="",'A10'!AF15=""),AND('A10'!AE18="",'A10'!AF18=""),AND('A10'!AF15="X",'A10'!AF18="X"),OR('A10'!AF15="M",'A10'!AF18="M")),"",SUM('A10'!AE15,'A10'!AE18))</f>
        <v>0</v>
      </c>
      <c r="I1600" s="213" t="str">
        <f>IF(AND(AND('A10'!AF15="X",'A10'!AF18="X"),SUM('A10'!AE15,'A10'!AE18)=0,ISNUMBER('A10'!AE21)),"",IF(OR('A10'!AF15="M",'A10'!AF18="M"),"M",IF(AND('A10'!AF15='A10'!AF18,OR('A10'!AF15="X",'A10'!AF15="W",'A10'!AF15="Z")),UPPER('A10'!AF15),"")))</f>
        <v/>
      </c>
      <c r="J1600" s="214" t="s">
        <v>860</v>
      </c>
      <c r="K1600" s="213">
        <f>IF(AND(ISBLANK('A10'!AE21),$L$1600&lt;&gt;"Z"),"",'A10'!AE21)</f>
        <v>0</v>
      </c>
      <c r="L1600" s="213" t="str">
        <f>IF(ISBLANK('A10'!AF21),"",'A10'!AF21)</f>
        <v/>
      </c>
      <c r="M1600" s="133" t="str">
        <f t="shared" ref="M1600:M1663" si="33">IF(AND(ISNUMBER(H1600),ISNUMBER(K1600)),IF(OR(ROUND(H1600,0)&lt;&gt;ROUND(K1600,0),I1600&lt;&gt;L1600),"Check","OK"),IF(OR(AND(H1600&lt;&gt;K1600,I1600&lt;&gt;"Z",L1600&lt;&gt;"Z"),I1600&lt;&gt;L1600),"Check","OK"))</f>
        <v>OK</v>
      </c>
      <c r="N1600" s="134"/>
    </row>
    <row r="1601" spans="1:14" x14ac:dyDescent="0.25">
      <c r="A1601" s="210" t="s">
        <v>796</v>
      </c>
      <c r="B1601" s="211" t="s">
        <v>4348</v>
      </c>
      <c r="C1601" s="212" t="s">
        <v>180</v>
      </c>
      <c r="D1601" s="215" t="s">
        <v>1437</v>
      </c>
      <c r="E1601" s="212" t="s">
        <v>860</v>
      </c>
      <c r="F1601" s="212" t="s">
        <v>180</v>
      </c>
      <c r="G1601" s="215" t="s">
        <v>802</v>
      </c>
      <c r="H1601" s="213">
        <f>IF(OR(AND('A10'!AE16="",'A10'!AF16=""),AND('A10'!AE19="",'A10'!AF19=""),AND('A10'!AF16="X",'A10'!AF19="X"),OR('A10'!AF16="M",'A10'!AF19="M")),"",SUM('A10'!AE16,'A10'!AE19))</f>
        <v>0</v>
      </c>
      <c r="I1601" s="213" t="str">
        <f>IF(AND(AND('A10'!AF16="X",'A10'!AF19="X"),SUM('A10'!AE16,'A10'!AE19)=0,ISNUMBER('A10'!AE22)),"",IF(OR('A10'!AF16="M",'A10'!AF19="M"),"M",IF(AND('A10'!AF16='A10'!AF19,OR('A10'!AF16="X",'A10'!AF16="W",'A10'!AF16="Z")),UPPER('A10'!AF16),"")))</f>
        <v/>
      </c>
      <c r="J1601" s="214" t="s">
        <v>860</v>
      </c>
      <c r="K1601" s="213">
        <f>IF(AND(ISBLANK('A10'!AE22),$L$1601&lt;&gt;"Z"),"",'A10'!AE22)</f>
        <v>0</v>
      </c>
      <c r="L1601" s="213" t="str">
        <f>IF(ISBLANK('A10'!AF22),"",'A10'!AF22)</f>
        <v/>
      </c>
      <c r="M1601" s="133" t="str">
        <f t="shared" si="33"/>
        <v>OK</v>
      </c>
      <c r="N1601" s="134"/>
    </row>
    <row r="1602" spans="1:14" x14ac:dyDescent="0.25">
      <c r="A1602" s="210" t="s">
        <v>796</v>
      </c>
      <c r="B1602" s="211" t="s">
        <v>4349</v>
      </c>
      <c r="C1602" s="212" t="s">
        <v>180</v>
      </c>
      <c r="D1602" s="215" t="s">
        <v>4350</v>
      </c>
      <c r="E1602" s="212" t="s">
        <v>860</v>
      </c>
      <c r="F1602" s="212" t="s">
        <v>180</v>
      </c>
      <c r="G1602" s="215" t="s">
        <v>1275</v>
      </c>
      <c r="H1602" s="213">
        <f>IF(OR(AND('A10'!AE24="",'A10'!AF24=""),AND('A10'!AE25="",'A10'!AF25=""),AND('A10'!AF24="X",'A10'!AF25="X"),OR('A10'!AF24="M",'A10'!AF25="M")),"",SUM('A10'!AE24,'A10'!AE25))</f>
        <v>0</v>
      </c>
      <c r="I1602" s="213" t="str">
        <f>IF(AND(AND('A10'!AF24="X",'A10'!AF25="X"),SUM('A10'!AE24,'A10'!AE25)=0,ISNUMBER('A10'!AE26)),"",IF(OR('A10'!AF24="M",'A10'!AF25="M"),"M",IF(AND('A10'!AF24='A10'!AF25,OR('A10'!AF24="X",'A10'!AF24="W",'A10'!AF24="Z")),UPPER('A10'!AF24),"")))</f>
        <v/>
      </c>
      <c r="J1602" s="214" t="s">
        <v>860</v>
      </c>
      <c r="K1602" s="213">
        <f>IF(AND(ISBLANK('A10'!AE26),$L$1602&lt;&gt;"Z"),"",'A10'!AE26)</f>
        <v>0</v>
      </c>
      <c r="L1602" s="213" t="str">
        <f>IF(ISBLANK('A10'!AF26),"",'A10'!AF26)</f>
        <v/>
      </c>
      <c r="M1602" s="133" t="str">
        <f t="shared" si="33"/>
        <v>OK</v>
      </c>
      <c r="N1602" s="134"/>
    </row>
    <row r="1603" spans="1:14" x14ac:dyDescent="0.25">
      <c r="A1603" s="210" t="s">
        <v>796</v>
      </c>
      <c r="B1603" s="211" t="s">
        <v>4351</v>
      </c>
      <c r="C1603" s="212" t="s">
        <v>180</v>
      </c>
      <c r="D1603" s="215" t="s">
        <v>4352</v>
      </c>
      <c r="E1603" s="212" t="s">
        <v>860</v>
      </c>
      <c r="F1603" s="212" t="s">
        <v>180</v>
      </c>
      <c r="G1603" s="215" t="s">
        <v>1281</v>
      </c>
      <c r="H1603" s="213">
        <f>IF(OR(AND('A10'!AE27="",'A10'!AF27=""),AND('A10'!AE28="",'A10'!AF28=""),AND('A10'!AF27="X",'A10'!AF28="X"),OR('A10'!AF27="M",'A10'!AF28="M")),"",SUM('A10'!AE27,'A10'!AE28))</f>
        <v>0</v>
      </c>
      <c r="I1603" s="213" t="str">
        <f>IF(AND(AND('A10'!AF27="X",'A10'!AF28="X"),SUM('A10'!AE27,'A10'!AE28)=0,ISNUMBER('A10'!AE29)),"",IF(OR('A10'!AF27="M",'A10'!AF28="M"),"M",IF(AND('A10'!AF27='A10'!AF28,OR('A10'!AF27="X",'A10'!AF27="W",'A10'!AF27="Z")),UPPER('A10'!AF27),"")))</f>
        <v/>
      </c>
      <c r="J1603" s="214" t="s">
        <v>860</v>
      </c>
      <c r="K1603" s="213">
        <f>IF(AND(ISBLANK('A10'!AE29),$L$1603&lt;&gt;"Z"),"",'A10'!AE29)</f>
        <v>0</v>
      </c>
      <c r="L1603" s="213" t="str">
        <f>IF(ISBLANK('A10'!AF29),"",'A10'!AF29)</f>
        <v/>
      </c>
      <c r="M1603" s="133" t="str">
        <f t="shared" si="33"/>
        <v>OK</v>
      </c>
      <c r="N1603" s="134"/>
    </row>
    <row r="1604" spans="1:14" x14ac:dyDescent="0.25">
      <c r="A1604" s="210" t="s">
        <v>796</v>
      </c>
      <c r="B1604" s="211" t="s">
        <v>4353</v>
      </c>
      <c r="C1604" s="212" t="s">
        <v>180</v>
      </c>
      <c r="D1604" s="215" t="s">
        <v>4354</v>
      </c>
      <c r="E1604" s="212" t="s">
        <v>860</v>
      </c>
      <c r="F1604" s="212" t="s">
        <v>180</v>
      </c>
      <c r="G1604" s="215" t="s">
        <v>1283</v>
      </c>
      <c r="H1604" s="213">
        <f>IF(OR(AND('A10'!AE24="",'A10'!AF24=""),AND('A10'!AE27="",'A10'!AF27=""),AND('A10'!AF24="X",'A10'!AF27="X"),OR('A10'!AF24="M",'A10'!AF27="M")),"",SUM('A10'!AE24,'A10'!AE27))</f>
        <v>0</v>
      </c>
      <c r="I1604" s="213" t="str">
        <f>IF(AND(AND('A10'!AF24="X",'A10'!AF27="X"),SUM('A10'!AE24,'A10'!AE27)=0,ISNUMBER('A10'!AE30)),"",IF(OR('A10'!AF24="M",'A10'!AF27="M"),"M",IF(AND('A10'!AF24='A10'!AF27,OR('A10'!AF24="X",'A10'!AF24="W",'A10'!AF24="Z")),UPPER('A10'!AF24),"")))</f>
        <v/>
      </c>
      <c r="J1604" s="214" t="s">
        <v>860</v>
      </c>
      <c r="K1604" s="213">
        <f>IF(AND(ISBLANK('A10'!AE30),$L$1604&lt;&gt;"Z"),"",'A10'!AE30)</f>
        <v>0</v>
      </c>
      <c r="L1604" s="213" t="str">
        <f>IF(ISBLANK('A10'!AF30),"",'A10'!AF30)</f>
        <v/>
      </c>
      <c r="M1604" s="133" t="str">
        <f t="shared" si="33"/>
        <v>OK</v>
      </c>
      <c r="N1604" s="134"/>
    </row>
    <row r="1605" spans="1:14" x14ac:dyDescent="0.25">
      <c r="A1605" s="210" t="s">
        <v>796</v>
      </c>
      <c r="B1605" s="211" t="s">
        <v>4355</v>
      </c>
      <c r="C1605" s="212" t="s">
        <v>180</v>
      </c>
      <c r="D1605" s="215" t="s">
        <v>4356</v>
      </c>
      <c r="E1605" s="212" t="s">
        <v>860</v>
      </c>
      <c r="F1605" s="212" t="s">
        <v>180</v>
      </c>
      <c r="G1605" s="215" t="s">
        <v>1285</v>
      </c>
      <c r="H1605" s="213">
        <f>IF(OR(AND('A10'!AE25="",'A10'!AF25=""),AND('A10'!AE28="",'A10'!AF28=""),AND('A10'!AF25="X",'A10'!AF28="X"),OR('A10'!AF25="M",'A10'!AF28="M")),"",SUM('A10'!AE25,'A10'!AE28))</f>
        <v>0</v>
      </c>
      <c r="I1605" s="213" t="str">
        <f>IF(AND(AND('A10'!AF25="X",'A10'!AF28="X"),SUM('A10'!AE25,'A10'!AE28)=0,ISNUMBER('A10'!AE31)),"",IF(OR('A10'!AF25="M",'A10'!AF28="M"),"M",IF(AND('A10'!AF25='A10'!AF28,OR('A10'!AF25="X",'A10'!AF25="W",'A10'!AF25="Z")),UPPER('A10'!AF25),"")))</f>
        <v/>
      </c>
      <c r="J1605" s="214" t="s">
        <v>860</v>
      </c>
      <c r="K1605" s="213">
        <f>IF(AND(ISBLANK('A10'!AE31),$L$1605&lt;&gt;"Z"),"",'A10'!AE31)</f>
        <v>0</v>
      </c>
      <c r="L1605" s="213" t="str">
        <f>IF(ISBLANK('A10'!AF31),"",'A10'!AF31)</f>
        <v/>
      </c>
      <c r="M1605" s="133" t="str">
        <f t="shared" si="33"/>
        <v>OK</v>
      </c>
      <c r="N1605" s="134"/>
    </row>
    <row r="1606" spans="1:14" x14ac:dyDescent="0.25">
      <c r="A1606" s="210" t="s">
        <v>796</v>
      </c>
      <c r="B1606" s="211" t="s">
        <v>4357</v>
      </c>
      <c r="C1606" s="212" t="s">
        <v>180</v>
      </c>
      <c r="D1606" s="215" t="s">
        <v>4358</v>
      </c>
      <c r="E1606" s="212" t="s">
        <v>860</v>
      </c>
      <c r="F1606" s="212" t="s">
        <v>180</v>
      </c>
      <c r="G1606" s="215" t="s">
        <v>1016</v>
      </c>
      <c r="H1606" s="213">
        <f>IF(OR(AND('A10'!AE26="",'A10'!AF26=""),AND('A10'!AE29="",'A10'!AF29=""),AND('A10'!AF26="X",'A10'!AF29="X"),OR('A10'!AF26="M",'A10'!AF29="M")),"",SUM('A10'!AE26,'A10'!AE29))</f>
        <v>0</v>
      </c>
      <c r="I1606" s="213" t="str">
        <f>IF(AND(AND('A10'!AF26="X",'A10'!AF29="X"),SUM('A10'!AE26,'A10'!AE29)=0,ISNUMBER('A10'!AE32)),"",IF(OR('A10'!AF26="M",'A10'!AF29="M"),"M",IF(AND('A10'!AF26='A10'!AF29,OR('A10'!AF26="X",'A10'!AF26="W",'A10'!AF26="Z")),UPPER('A10'!AF26),"")))</f>
        <v/>
      </c>
      <c r="J1606" s="214" t="s">
        <v>860</v>
      </c>
      <c r="K1606" s="213">
        <f>IF(AND(ISBLANK('A10'!AE32),$L$1606&lt;&gt;"Z"),"",'A10'!AE32)</f>
        <v>0</v>
      </c>
      <c r="L1606" s="213" t="str">
        <f>IF(ISBLANK('A10'!AF32),"",'A10'!AF32)</f>
        <v/>
      </c>
      <c r="M1606" s="133" t="str">
        <f t="shared" si="33"/>
        <v>OK</v>
      </c>
      <c r="N1606" s="134"/>
    </row>
    <row r="1607" spans="1:14" x14ac:dyDescent="0.25">
      <c r="A1607" s="210" t="s">
        <v>796</v>
      </c>
      <c r="B1607" s="211" t="s">
        <v>4359</v>
      </c>
      <c r="C1607" s="212" t="s">
        <v>180</v>
      </c>
      <c r="D1607" s="215" t="s">
        <v>4360</v>
      </c>
      <c r="E1607" s="212" t="s">
        <v>860</v>
      </c>
      <c r="F1607" s="212" t="s">
        <v>180</v>
      </c>
      <c r="G1607" s="215" t="s">
        <v>4361</v>
      </c>
      <c r="H1607" s="213">
        <f>IF(OR(AND('A10'!AE34="",'A10'!AF34=""),AND('A10'!AE35="",'A10'!AF35=""),AND('A10'!AF34="X",'A10'!AF35="X"),OR('A10'!AF34="M",'A10'!AF35="M")),"",SUM('A10'!AE34,'A10'!AE35))</f>
        <v>0</v>
      </c>
      <c r="I1607" s="213" t="str">
        <f>IF(AND(AND('A10'!AF34="X",'A10'!AF35="X"),SUM('A10'!AE34,'A10'!AE35)=0,ISNUMBER('A10'!AE36)),"",IF(OR('A10'!AF34="M",'A10'!AF35="M"),"M",IF(AND('A10'!AF34='A10'!AF35,OR('A10'!AF34="X",'A10'!AF34="W",'A10'!AF34="Z")),UPPER('A10'!AF34),"")))</f>
        <v/>
      </c>
      <c r="J1607" s="214" t="s">
        <v>860</v>
      </c>
      <c r="K1607" s="213">
        <f>IF(AND(ISBLANK('A10'!AE36),$L$1607&lt;&gt;"Z"),"",'A10'!AE36)</f>
        <v>0</v>
      </c>
      <c r="L1607" s="213" t="str">
        <f>IF(ISBLANK('A10'!AF36),"",'A10'!AF36)</f>
        <v/>
      </c>
      <c r="M1607" s="133" t="str">
        <f t="shared" si="33"/>
        <v>OK</v>
      </c>
      <c r="N1607" s="134"/>
    </row>
    <row r="1608" spans="1:14" x14ac:dyDescent="0.25">
      <c r="A1608" s="210" t="s">
        <v>796</v>
      </c>
      <c r="B1608" s="211" t="s">
        <v>4362</v>
      </c>
      <c r="C1608" s="212" t="s">
        <v>180</v>
      </c>
      <c r="D1608" s="215" t="s">
        <v>1439</v>
      </c>
      <c r="E1608" s="212" t="s">
        <v>860</v>
      </c>
      <c r="F1608" s="212" t="s">
        <v>180</v>
      </c>
      <c r="G1608" s="215" t="s">
        <v>1135</v>
      </c>
      <c r="H1608" s="213">
        <f>IF(OR(AND('A10'!AH14="",'A10'!AI14=""),AND('A10'!AH15="",'A10'!AI15=""),AND('A10'!AI14="X",'A10'!AI15="X"),OR('A10'!AI14="M",'A10'!AI15="M")),"",SUM('A10'!AH14,'A10'!AH15))</f>
        <v>0</v>
      </c>
      <c r="I1608" s="213" t="str">
        <f>IF(AND(AND('A10'!AI14="X",'A10'!AI15="X"),SUM('A10'!AH14,'A10'!AH15)=0,ISNUMBER('A10'!AH16)),"",IF(OR('A10'!AI14="M",'A10'!AI15="M"),"M",IF(AND('A10'!AI14='A10'!AI15,OR('A10'!AI14="X",'A10'!AI14="W",'A10'!AI14="Z")),UPPER('A10'!AI14),"")))</f>
        <v/>
      </c>
      <c r="J1608" s="214" t="s">
        <v>860</v>
      </c>
      <c r="K1608" s="213">
        <f>IF(AND(ISBLANK('A10'!AH16),$L$1608&lt;&gt;"Z"),"",'A10'!AH16)</f>
        <v>0</v>
      </c>
      <c r="L1608" s="213" t="str">
        <f>IF(ISBLANK('A10'!AI16),"",'A10'!AI16)</f>
        <v/>
      </c>
      <c r="M1608" s="133" t="str">
        <f t="shared" si="33"/>
        <v>OK</v>
      </c>
      <c r="N1608" s="134"/>
    </row>
    <row r="1609" spans="1:14" x14ac:dyDescent="0.25">
      <c r="A1609" s="210" t="s">
        <v>796</v>
      </c>
      <c r="B1609" s="211" t="s">
        <v>4363</v>
      </c>
      <c r="C1609" s="212" t="s">
        <v>180</v>
      </c>
      <c r="D1609" s="215" t="s">
        <v>1441</v>
      </c>
      <c r="E1609" s="212" t="s">
        <v>860</v>
      </c>
      <c r="F1609" s="212" t="s">
        <v>180</v>
      </c>
      <c r="G1609" s="215" t="s">
        <v>1141</v>
      </c>
      <c r="H1609" s="213">
        <f>IF(OR(AND('A10'!AH17="",'A10'!AI17=""),AND('A10'!AH18="",'A10'!AI18=""),AND('A10'!AI17="X",'A10'!AI18="X"),OR('A10'!AI17="M",'A10'!AI18="M")),"",SUM('A10'!AH17,'A10'!AH18))</f>
        <v>0</v>
      </c>
      <c r="I1609" s="213" t="str">
        <f>IF(AND(AND('A10'!AI17="X",'A10'!AI18="X"),SUM('A10'!AH17,'A10'!AH18)=0,ISNUMBER('A10'!AH19)),"",IF(OR('A10'!AI17="M",'A10'!AI18="M"),"M",IF(AND('A10'!AI17='A10'!AI18,OR('A10'!AI17="X",'A10'!AI17="W",'A10'!AI17="Z")),UPPER('A10'!AI17),"")))</f>
        <v/>
      </c>
      <c r="J1609" s="214" t="s">
        <v>860</v>
      </c>
      <c r="K1609" s="213">
        <f>IF(AND(ISBLANK('A10'!AH19),$L$1609&lt;&gt;"Z"),"",'A10'!AH19)</f>
        <v>0</v>
      </c>
      <c r="L1609" s="213" t="str">
        <f>IF(ISBLANK('A10'!AI19),"",'A10'!AI19)</f>
        <v/>
      </c>
      <c r="M1609" s="133" t="str">
        <f t="shared" si="33"/>
        <v>OK</v>
      </c>
      <c r="N1609" s="134"/>
    </row>
    <row r="1610" spans="1:14" x14ac:dyDescent="0.25">
      <c r="A1610" s="210" t="s">
        <v>796</v>
      </c>
      <c r="B1610" s="211" t="s">
        <v>4364</v>
      </c>
      <c r="C1610" s="212" t="s">
        <v>180</v>
      </c>
      <c r="D1610" s="215" t="s">
        <v>1443</v>
      </c>
      <c r="E1610" s="212" t="s">
        <v>860</v>
      </c>
      <c r="F1610" s="212" t="s">
        <v>180</v>
      </c>
      <c r="G1610" s="215" t="s">
        <v>848</v>
      </c>
      <c r="H1610" s="213">
        <f>IF(OR(AND('A10'!AH14="",'A10'!AI14=""),AND('A10'!AH17="",'A10'!AI17=""),AND('A10'!AI14="X",'A10'!AI17="X"),OR('A10'!AI14="M",'A10'!AI17="M")),"",SUM('A10'!AH14,'A10'!AH17))</f>
        <v>0</v>
      </c>
      <c r="I1610" s="213" t="str">
        <f>IF(AND(AND('A10'!AI14="X",'A10'!AI17="X"),SUM('A10'!AH14,'A10'!AH17)=0,ISNUMBER('A10'!AH20)),"",IF(OR('A10'!AI14="M",'A10'!AI17="M"),"M",IF(AND('A10'!AI14='A10'!AI17,OR('A10'!AI14="X",'A10'!AI14="W",'A10'!AI14="Z")),UPPER('A10'!AI14),"")))</f>
        <v/>
      </c>
      <c r="J1610" s="214" t="s">
        <v>860</v>
      </c>
      <c r="K1610" s="213">
        <f>IF(AND(ISBLANK('A10'!AH20),$L$1610&lt;&gt;"Z"),"",'A10'!AH20)</f>
        <v>0</v>
      </c>
      <c r="L1610" s="213" t="str">
        <f>IF(ISBLANK('A10'!AI20),"",'A10'!AI20)</f>
        <v/>
      </c>
      <c r="M1610" s="133" t="str">
        <f t="shared" si="33"/>
        <v>OK</v>
      </c>
      <c r="N1610" s="134"/>
    </row>
    <row r="1611" spans="1:14" x14ac:dyDescent="0.25">
      <c r="A1611" s="210" t="s">
        <v>796</v>
      </c>
      <c r="B1611" s="211" t="s">
        <v>4365</v>
      </c>
      <c r="C1611" s="212" t="s">
        <v>180</v>
      </c>
      <c r="D1611" s="215" t="s">
        <v>1445</v>
      </c>
      <c r="E1611" s="212" t="s">
        <v>860</v>
      </c>
      <c r="F1611" s="212" t="s">
        <v>180</v>
      </c>
      <c r="G1611" s="215" t="s">
        <v>827</v>
      </c>
      <c r="H1611" s="213">
        <f>IF(OR(AND('A10'!AH15="",'A10'!AI15=""),AND('A10'!AH18="",'A10'!AI18=""),AND('A10'!AI15="X",'A10'!AI18="X"),OR('A10'!AI15="M",'A10'!AI18="M")),"",SUM('A10'!AH15,'A10'!AH18))</f>
        <v>0</v>
      </c>
      <c r="I1611" s="213" t="str">
        <f>IF(AND(AND('A10'!AI15="X",'A10'!AI18="X"),SUM('A10'!AH15,'A10'!AH18)=0,ISNUMBER('A10'!AH21)),"",IF(OR('A10'!AI15="M",'A10'!AI18="M"),"M",IF(AND('A10'!AI15='A10'!AI18,OR('A10'!AI15="X",'A10'!AI15="W",'A10'!AI15="Z")),UPPER('A10'!AI15),"")))</f>
        <v/>
      </c>
      <c r="J1611" s="214" t="s">
        <v>860</v>
      </c>
      <c r="K1611" s="213">
        <f>IF(AND(ISBLANK('A10'!AH21),$L$1611&lt;&gt;"Z"),"",'A10'!AH21)</f>
        <v>0</v>
      </c>
      <c r="L1611" s="213" t="str">
        <f>IF(ISBLANK('A10'!AI21),"",'A10'!AI21)</f>
        <v/>
      </c>
      <c r="M1611" s="133" t="str">
        <f t="shared" si="33"/>
        <v>OK</v>
      </c>
      <c r="N1611" s="134"/>
    </row>
    <row r="1612" spans="1:14" x14ac:dyDescent="0.25">
      <c r="A1612" s="210" t="s">
        <v>796</v>
      </c>
      <c r="B1612" s="211" t="s">
        <v>4366</v>
      </c>
      <c r="C1612" s="212" t="s">
        <v>180</v>
      </c>
      <c r="D1612" s="215" t="s">
        <v>1447</v>
      </c>
      <c r="E1612" s="212" t="s">
        <v>860</v>
      </c>
      <c r="F1612" s="212" t="s">
        <v>180</v>
      </c>
      <c r="G1612" s="215" t="s">
        <v>806</v>
      </c>
      <c r="H1612" s="213">
        <f>IF(OR(AND('A10'!AH16="",'A10'!AI16=""),AND('A10'!AH19="",'A10'!AI19=""),AND('A10'!AI16="X",'A10'!AI19="X"),OR('A10'!AI16="M",'A10'!AI19="M")),"",SUM('A10'!AH16,'A10'!AH19))</f>
        <v>0</v>
      </c>
      <c r="I1612" s="213" t="str">
        <f>IF(AND(AND('A10'!AI16="X",'A10'!AI19="X"),SUM('A10'!AH16,'A10'!AH19)=0,ISNUMBER('A10'!AH22)),"",IF(OR('A10'!AI16="M",'A10'!AI19="M"),"M",IF(AND('A10'!AI16='A10'!AI19,OR('A10'!AI16="X",'A10'!AI16="W",'A10'!AI16="Z")),UPPER('A10'!AI16),"")))</f>
        <v/>
      </c>
      <c r="J1612" s="214" t="s">
        <v>860</v>
      </c>
      <c r="K1612" s="213">
        <f>IF(AND(ISBLANK('A10'!AH22),$L$1612&lt;&gt;"Z"),"",'A10'!AH22)</f>
        <v>0</v>
      </c>
      <c r="L1612" s="213" t="str">
        <f>IF(ISBLANK('A10'!AI22),"",'A10'!AI22)</f>
        <v/>
      </c>
      <c r="M1612" s="133" t="str">
        <f t="shared" si="33"/>
        <v>OK</v>
      </c>
      <c r="N1612" s="134"/>
    </row>
    <row r="1613" spans="1:14" x14ac:dyDescent="0.25">
      <c r="A1613" s="210" t="s">
        <v>796</v>
      </c>
      <c r="B1613" s="211" t="s">
        <v>4367</v>
      </c>
      <c r="C1613" s="212" t="s">
        <v>180</v>
      </c>
      <c r="D1613" s="215" t="s">
        <v>4368</v>
      </c>
      <c r="E1613" s="212" t="s">
        <v>860</v>
      </c>
      <c r="F1613" s="212" t="s">
        <v>180</v>
      </c>
      <c r="G1613" s="215" t="s">
        <v>1292</v>
      </c>
      <c r="H1613" s="213">
        <f>IF(OR(AND('A10'!AH24="",'A10'!AI24=""),AND('A10'!AH25="",'A10'!AI25=""),AND('A10'!AI24="X",'A10'!AI25="X"),OR('A10'!AI24="M",'A10'!AI25="M")),"",SUM('A10'!AH24,'A10'!AH25))</f>
        <v>0</v>
      </c>
      <c r="I1613" s="213" t="str">
        <f>IF(AND(AND('A10'!AI24="X",'A10'!AI25="X"),SUM('A10'!AH24,'A10'!AH25)=0,ISNUMBER('A10'!AH26)),"",IF(OR('A10'!AI24="M",'A10'!AI25="M"),"M",IF(AND('A10'!AI24='A10'!AI25,OR('A10'!AI24="X",'A10'!AI24="W",'A10'!AI24="Z")),UPPER('A10'!AI24),"")))</f>
        <v/>
      </c>
      <c r="J1613" s="214" t="s">
        <v>860</v>
      </c>
      <c r="K1613" s="213">
        <f>IF(AND(ISBLANK('A10'!AH26),$L$1613&lt;&gt;"Z"),"",'A10'!AH26)</f>
        <v>0</v>
      </c>
      <c r="L1613" s="213" t="str">
        <f>IF(ISBLANK('A10'!AI26),"",'A10'!AI26)</f>
        <v/>
      </c>
      <c r="M1613" s="133" t="str">
        <f t="shared" si="33"/>
        <v>OK</v>
      </c>
      <c r="N1613" s="134"/>
    </row>
    <row r="1614" spans="1:14" x14ac:dyDescent="0.25">
      <c r="A1614" s="210" t="s">
        <v>796</v>
      </c>
      <c r="B1614" s="211" t="s">
        <v>4369</v>
      </c>
      <c r="C1614" s="212" t="s">
        <v>180</v>
      </c>
      <c r="D1614" s="215" t="s">
        <v>4370</v>
      </c>
      <c r="E1614" s="212" t="s">
        <v>860</v>
      </c>
      <c r="F1614" s="212" t="s">
        <v>180</v>
      </c>
      <c r="G1614" s="215" t="s">
        <v>1298</v>
      </c>
      <c r="H1614" s="213">
        <f>IF(OR(AND('A10'!AH27="",'A10'!AI27=""),AND('A10'!AH28="",'A10'!AI28=""),AND('A10'!AI27="X",'A10'!AI28="X"),OR('A10'!AI27="M",'A10'!AI28="M")),"",SUM('A10'!AH27,'A10'!AH28))</f>
        <v>0</v>
      </c>
      <c r="I1614" s="213" t="str">
        <f>IF(AND(AND('A10'!AI27="X",'A10'!AI28="X"),SUM('A10'!AH27,'A10'!AH28)=0,ISNUMBER('A10'!AH29)),"",IF(OR('A10'!AI27="M",'A10'!AI28="M"),"M",IF(AND('A10'!AI27='A10'!AI28,OR('A10'!AI27="X",'A10'!AI27="W",'A10'!AI27="Z")),UPPER('A10'!AI27),"")))</f>
        <v/>
      </c>
      <c r="J1614" s="214" t="s">
        <v>860</v>
      </c>
      <c r="K1614" s="213">
        <f>IF(AND(ISBLANK('A10'!AH29),$L$1614&lt;&gt;"Z"),"",'A10'!AH29)</f>
        <v>0</v>
      </c>
      <c r="L1614" s="213" t="str">
        <f>IF(ISBLANK('A10'!AI29),"",'A10'!AI29)</f>
        <v/>
      </c>
      <c r="M1614" s="133" t="str">
        <f t="shared" si="33"/>
        <v>OK</v>
      </c>
      <c r="N1614" s="134"/>
    </row>
    <row r="1615" spans="1:14" x14ac:dyDescent="0.25">
      <c r="A1615" s="210" t="s">
        <v>796</v>
      </c>
      <c r="B1615" s="211" t="s">
        <v>4371</v>
      </c>
      <c r="C1615" s="212" t="s">
        <v>180</v>
      </c>
      <c r="D1615" s="215" t="s">
        <v>4372</v>
      </c>
      <c r="E1615" s="212" t="s">
        <v>860</v>
      </c>
      <c r="F1615" s="212" t="s">
        <v>180</v>
      </c>
      <c r="G1615" s="215" t="s">
        <v>1300</v>
      </c>
      <c r="H1615" s="213">
        <f>IF(OR(AND('A10'!AH24="",'A10'!AI24=""),AND('A10'!AH27="",'A10'!AI27=""),AND('A10'!AI24="X",'A10'!AI27="X"),OR('A10'!AI24="M",'A10'!AI27="M")),"",SUM('A10'!AH24,'A10'!AH27))</f>
        <v>0</v>
      </c>
      <c r="I1615" s="213" t="str">
        <f>IF(AND(AND('A10'!AI24="X",'A10'!AI27="X"),SUM('A10'!AH24,'A10'!AH27)=0,ISNUMBER('A10'!AH30)),"",IF(OR('A10'!AI24="M",'A10'!AI27="M"),"M",IF(AND('A10'!AI24='A10'!AI27,OR('A10'!AI24="X",'A10'!AI24="W",'A10'!AI24="Z")),UPPER('A10'!AI24),"")))</f>
        <v/>
      </c>
      <c r="J1615" s="214" t="s">
        <v>860</v>
      </c>
      <c r="K1615" s="213">
        <f>IF(AND(ISBLANK('A10'!AH30),$L$1615&lt;&gt;"Z"),"",'A10'!AH30)</f>
        <v>0</v>
      </c>
      <c r="L1615" s="213" t="str">
        <f>IF(ISBLANK('A10'!AI30),"",'A10'!AI30)</f>
        <v/>
      </c>
      <c r="M1615" s="133" t="str">
        <f t="shared" si="33"/>
        <v>OK</v>
      </c>
      <c r="N1615" s="134"/>
    </row>
    <row r="1616" spans="1:14" x14ac:dyDescent="0.25">
      <c r="A1616" s="210" t="s">
        <v>796</v>
      </c>
      <c r="B1616" s="211" t="s">
        <v>4373</v>
      </c>
      <c r="C1616" s="212" t="s">
        <v>180</v>
      </c>
      <c r="D1616" s="215" t="s">
        <v>4374</v>
      </c>
      <c r="E1616" s="212" t="s">
        <v>860</v>
      </c>
      <c r="F1616" s="212" t="s">
        <v>180</v>
      </c>
      <c r="G1616" s="215" t="s">
        <v>1302</v>
      </c>
      <c r="H1616" s="213">
        <f>IF(OR(AND('A10'!AH25="",'A10'!AI25=""),AND('A10'!AH28="",'A10'!AI28=""),AND('A10'!AI25="X",'A10'!AI28="X"),OR('A10'!AI25="M",'A10'!AI28="M")),"",SUM('A10'!AH25,'A10'!AH28))</f>
        <v>0</v>
      </c>
      <c r="I1616" s="213" t="str">
        <f>IF(AND(AND('A10'!AI25="X",'A10'!AI28="X"),SUM('A10'!AH25,'A10'!AH28)=0,ISNUMBER('A10'!AH31)),"",IF(OR('A10'!AI25="M",'A10'!AI28="M"),"M",IF(AND('A10'!AI25='A10'!AI28,OR('A10'!AI25="X",'A10'!AI25="W",'A10'!AI25="Z")),UPPER('A10'!AI25),"")))</f>
        <v/>
      </c>
      <c r="J1616" s="214" t="s">
        <v>860</v>
      </c>
      <c r="K1616" s="213">
        <f>IF(AND(ISBLANK('A10'!AH31),$L$1616&lt;&gt;"Z"),"",'A10'!AH31)</f>
        <v>0</v>
      </c>
      <c r="L1616" s="213" t="str">
        <f>IF(ISBLANK('A10'!AI31),"",'A10'!AI31)</f>
        <v/>
      </c>
      <c r="M1616" s="133" t="str">
        <f t="shared" si="33"/>
        <v>OK</v>
      </c>
      <c r="N1616" s="134"/>
    </row>
    <row r="1617" spans="1:14" x14ac:dyDescent="0.25">
      <c r="A1617" s="210" t="s">
        <v>796</v>
      </c>
      <c r="B1617" s="211" t="s">
        <v>4375</v>
      </c>
      <c r="C1617" s="212" t="s">
        <v>180</v>
      </c>
      <c r="D1617" s="215" t="s">
        <v>4376</v>
      </c>
      <c r="E1617" s="212" t="s">
        <v>860</v>
      </c>
      <c r="F1617" s="212" t="s">
        <v>180</v>
      </c>
      <c r="G1617" s="215" t="s">
        <v>1019</v>
      </c>
      <c r="H1617" s="213">
        <f>IF(OR(AND('A10'!AH26="",'A10'!AI26=""),AND('A10'!AH29="",'A10'!AI29=""),AND('A10'!AI26="X",'A10'!AI29="X"),OR('A10'!AI26="M",'A10'!AI29="M")),"",SUM('A10'!AH26,'A10'!AH29))</f>
        <v>0</v>
      </c>
      <c r="I1617" s="213" t="str">
        <f>IF(AND(AND('A10'!AI26="X",'A10'!AI29="X"),SUM('A10'!AH26,'A10'!AH29)=0,ISNUMBER('A10'!AH32)),"",IF(OR('A10'!AI26="M",'A10'!AI29="M"),"M",IF(AND('A10'!AI26='A10'!AI29,OR('A10'!AI26="X",'A10'!AI26="W",'A10'!AI26="Z")),UPPER('A10'!AI26),"")))</f>
        <v/>
      </c>
      <c r="J1617" s="214" t="s">
        <v>860</v>
      </c>
      <c r="K1617" s="213">
        <f>IF(AND(ISBLANK('A10'!AH32),$L$1617&lt;&gt;"Z"),"",'A10'!AH32)</f>
        <v>0</v>
      </c>
      <c r="L1617" s="213" t="str">
        <f>IF(ISBLANK('A10'!AI32),"",'A10'!AI32)</f>
        <v/>
      </c>
      <c r="M1617" s="133" t="str">
        <f t="shared" si="33"/>
        <v>OK</v>
      </c>
      <c r="N1617" s="134"/>
    </row>
    <row r="1618" spans="1:14" x14ac:dyDescent="0.25">
      <c r="A1618" s="210" t="s">
        <v>796</v>
      </c>
      <c r="B1618" s="211" t="s">
        <v>4377</v>
      </c>
      <c r="C1618" s="212" t="s">
        <v>180</v>
      </c>
      <c r="D1618" s="215" t="s">
        <v>4378</v>
      </c>
      <c r="E1618" s="212" t="s">
        <v>860</v>
      </c>
      <c r="F1618" s="212" t="s">
        <v>180</v>
      </c>
      <c r="G1618" s="215" t="s">
        <v>4379</v>
      </c>
      <c r="H1618" s="213">
        <f>IF(OR(AND('A10'!AH34="",'A10'!AI34=""),AND('A10'!AH35="",'A10'!AI35=""),AND('A10'!AI34="X",'A10'!AI35="X"),OR('A10'!AI34="M",'A10'!AI35="M")),"",SUM('A10'!AH34,'A10'!AH35))</f>
        <v>0</v>
      </c>
      <c r="I1618" s="213" t="str">
        <f>IF(AND(AND('A10'!AI34="X",'A10'!AI35="X"),SUM('A10'!AH34,'A10'!AH35)=0,ISNUMBER('A10'!AH36)),"",IF(OR('A10'!AI34="M",'A10'!AI35="M"),"M",IF(AND('A10'!AI34='A10'!AI35,OR('A10'!AI34="X",'A10'!AI34="W",'A10'!AI34="Z")),UPPER('A10'!AI34),"")))</f>
        <v/>
      </c>
      <c r="J1618" s="214" t="s">
        <v>860</v>
      </c>
      <c r="K1618" s="213">
        <f>IF(AND(ISBLANK('A10'!AH36),$L$1618&lt;&gt;"Z"),"",'A10'!AH36)</f>
        <v>0</v>
      </c>
      <c r="L1618" s="213" t="str">
        <f>IF(ISBLANK('A10'!AI36),"",'A10'!AI36)</f>
        <v/>
      </c>
      <c r="M1618" s="133" t="str">
        <f t="shared" si="33"/>
        <v>OK</v>
      </c>
      <c r="N1618" s="134"/>
    </row>
    <row r="1619" spans="1:14" x14ac:dyDescent="0.25">
      <c r="A1619" s="210" t="s">
        <v>796</v>
      </c>
      <c r="B1619" s="211" t="s">
        <v>4380</v>
      </c>
      <c r="C1619" s="212" t="s">
        <v>180</v>
      </c>
      <c r="D1619" s="215" t="s">
        <v>1449</v>
      </c>
      <c r="E1619" s="212" t="s">
        <v>860</v>
      </c>
      <c r="F1619" s="212" t="s">
        <v>180</v>
      </c>
      <c r="G1619" s="215" t="s">
        <v>1150</v>
      </c>
      <c r="H1619" s="213">
        <f>IF(OR(AND('A10'!AK14="",'A10'!AL14=""),AND('A10'!AK15="",'A10'!AL15=""),AND('A10'!AL14="X",'A10'!AL15="X"),OR('A10'!AL14="M",'A10'!AL15="M")),"",SUM('A10'!AK14,'A10'!AK15))</f>
        <v>0</v>
      </c>
      <c r="I1619" s="213" t="str">
        <f>IF(AND(AND('A10'!AL14="X",'A10'!AL15="X"),SUM('A10'!AK14,'A10'!AK15)=0,ISNUMBER('A10'!AK16)),"",IF(OR('A10'!AL14="M",'A10'!AL15="M"),"M",IF(AND('A10'!AL14='A10'!AL15,OR('A10'!AL14="X",'A10'!AL14="W",'A10'!AL14="Z")),UPPER('A10'!AL14),"")))</f>
        <v/>
      </c>
      <c r="J1619" s="214" t="s">
        <v>860</v>
      </c>
      <c r="K1619" s="213">
        <f>IF(AND(ISBLANK('A10'!AK16),$L$1619&lt;&gt;"Z"),"",'A10'!AK16)</f>
        <v>0</v>
      </c>
      <c r="L1619" s="213" t="str">
        <f>IF(ISBLANK('A10'!AL16),"",'A10'!AL16)</f>
        <v/>
      </c>
      <c r="M1619" s="133" t="str">
        <f t="shared" si="33"/>
        <v>OK</v>
      </c>
      <c r="N1619" s="134"/>
    </row>
    <row r="1620" spans="1:14" x14ac:dyDescent="0.25">
      <c r="A1620" s="210" t="s">
        <v>796</v>
      </c>
      <c r="B1620" s="211" t="s">
        <v>4381</v>
      </c>
      <c r="C1620" s="212" t="s">
        <v>180</v>
      </c>
      <c r="D1620" s="215" t="s">
        <v>1451</v>
      </c>
      <c r="E1620" s="212" t="s">
        <v>860</v>
      </c>
      <c r="F1620" s="212" t="s">
        <v>180</v>
      </c>
      <c r="G1620" s="215" t="s">
        <v>1156</v>
      </c>
      <c r="H1620" s="213">
        <f>IF(OR(AND('A10'!AK17="",'A10'!AL17=""),AND('A10'!AK18="",'A10'!AL18=""),AND('A10'!AL17="X",'A10'!AL18="X"),OR('A10'!AL17="M",'A10'!AL18="M")),"",SUM('A10'!AK17,'A10'!AK18))</f>
        <v>0</v>
      </c>
      <c r="I1620" s="213" t="str">
        <f>IF(AND(AND('A10'!AL17="X",'A10'!AL18="X"),SUM('A10'!AK17,'A10'!AK18)=0,ISNUMBER('A10'!AK19)),"",IF(OR('A10'!AL17="M",'A10'!AL18="M"),"M",IF(AND('A10'!AL17='A10'!AL18,OR('A10'!AL17="X",'A10'!AL17="W",'A10'!AL17="Z")),UPPER('A10'!AL17),"")))</f>
        <v/>
      </c>
      <c r="J1620" s="214" t="s">
        <v>860</v>
      </c>
      <c r="K1620" s="213">
        <f>IF(AND(ISBLANK('A10'!AK19),$L$1620&lt;&gt;"Z"),"",'A10'!AK19)</f>
        <v>0</v>
      </c>
      <c r="L1620" s="213" t="str">
        <f>IF(ISBLANK('A10'!AL19),"",'A10'!AL19)</f>
        <v/>
      </c>
      <c r="M1620" s="133" t="str">
        <f t="shared" si="33"/>
        <v>OK</v>
      </c>
      <c r="N1620" s="134"/>
    </row>
    <row r="1621" spans="1:14" x14ac:dyDescent="0.25">
      <c r="A1621" s="210" t="s">
        <v>796</v>
      </c>
      <c r="B1621" s="211" t="s">
        <v>4382</v>
      </c>
      <c r="C1621" s="212" t="s">
        <v>180</v>
      </c>
      <c r="D1621" s="215" t="s">
        <v>1453</v>
      </c>
      <c r="E1621" s="212" t="s">
        <v>860</v>
      </c>
      <c r="F1621" s="212" t="s">
        <v>180</v>
      </c>
      <c r="G1621" s="215" t="s">
        <v>850</v>
      </c>
      <c r="H1621" s="213">
        <f>IF(OR(AND('A10'!AK14="",'A10'!AL14=""),AND('A10'!AK17="",'A10'!AL17=""),AND('A10'!AL14="X",'A10'!AL17="X"),OR('A10'!AL14="M",'A10'!AL17="M")),"",SUM('A10'!AK14,'A10'!AK17))</f>
        <v>0</v>
      </c>
      <c r="I1621" s="213" t="str">
        <f>IF(AND(AND('A10'!AL14="X",'A10'!AL17="X"),SUM('A10'!AK14,'A10'!AK17)=0,ISNUMBER('A10'!AK20)),"",IF(OR('A10'!AL14="M",'A10'!AL17="M"),"M",IF(AND('A10'!AL14='A10'!AL17,OR('A10'!AL14="X",'A10'!AL14="W",'A10'!AL14="Z")),UPPER('A10'!AL14),"")))</f>
        <v/>
      </c>
      <c r="J1621" s="214" t="s">
        <v>860</v>
      </c>
      <c r="K1621" s="213">
        <f>IF(AND(ISBLANK('A10'!AK20),$L$1621&lt;&gt;"Z"),"",'A10'!AK20)</f>
        <v>0</v>
      </c>
      <c r="L1621" s="213" t="str">
        <f>IF(ISBLANK('A10'!AL20),"",'A10'!AL20)</f>
        <v/>
      </c>
      <c r="M1621" s="133" t="str">
        <f t="shared" si="33"/>
        <v>OK</v>
      </c>
      <c r="N1621" s="134"/>
    </row>
    <row r="1622" spans="1:14" x14ac:dyDescent="0.25">
      <c r="A1622" s="210" t="s">
        <v>796</v>
      </c>
      <c r="B1622" s="211" t="s">
        <v>4383</v>
      </c>
      <c r="C1622" s="212" t="s">
        <v>180</v>
      </c>
      <c r="D1622" s="215" t="s">
        <v>1455</v>
      </c>
      <c r="E1622" s="212" t="s">
        <v>860</v>
      </c>
      <c r="F1622" s="212" t="s">
        <v>180</v>
      </c>
      <c r="G1622" s="215" t="s">
        <v>829</v>
      </c>
      <c r="H1622" s="213">
        <f>IF(OR(AND('A10'!AK15="",'A10'!AL15=""),AND('A10'!AK18="",'A10'!AL18=""),AND('A10'!AL15="X",'A10'!AL18="X"),OR('A10'!AL15="M",'A10'!AL18="M")),"",SUM('A10'!AK15,'A10'!AK18))</f>
        <v>0</v>
      </c>
      <c r="I1622" s="213" t="str">
        <f>IF(AND(AND('A10'!AL15="X",'A10'!AL18="X"),SUM('A10'!AK15,'A10'!AK18)=0,ISNUMBER('A10'!AK21)),"",IF(OR('A10'!AL15="M",'A10'!AL18="M"),"M",IF(AND('A10'!AL15='A10'!AL18,OR('A10'!AL15="X",'A10'!AL15="W",'A10'!AL15="Z")),UPPER('A10'!AL15),"")))</f>
        <v/>
      </c>
      <c r="J1622" s="214" t="s">
        <v>860</v>
      </c>
      <c r="K1622" s="213">
        <f>IF(AND(ISBLANK('A10'!AK21),$L$1622&lt;&gt;"Z"),"",'A10'!AK21)</f>
        <v>0</v>
      </c>
      <c r="L1622" s="213" t="str">
        <f>IF(ISBLANK('A10'!AL21),"",'A10'!AL21)</f>
        <v/>
      </c>
      <c r="M1622" s="133" t="str">
        <f t="shared" si="33"/>
        <v>OK</v>
      </c>
      <c r="N1622" s="134"/>
    </row>
    <row r="1623" spans="1:14" x14ac:dyDescent="0.25">
      <c r="A1623" s="210" t="s">
        <v>796</v>
      </c>
      <c r="B1623" s="211" t="s">
        <v>4384</v>
      </c>
      <c r="C1623" s="212" t="s">
        <v>180</v>
      </c>
      <c r="D1623" s="215" t="s">
        <v>1457</v>
      </c>
      <c r="E1623" s="212" t="s">
        <v>860</v>
      </c>
      <c r="F1623" s="212" t="s">
        <v>180</v>
      </c>
      <c r="G1623" s="215" t="s">
        <v>808</v>
      </c>
      <c r="H1623" s="213">
        <f>IF(OR(AND('A10'!AK16="",'A10'!AL16=""),AND('A10'!AK19="",'A10'!AL19=""),AND('A10'!AL16="X",'A10'!AL19="X"),OR('A10'!AL16="M",'A10'!AL19="M")),"",SUM('A10'!AK16,'A10'!AK19))</f>
        <v>0</v>
      </c>
      <c r="I1623" s="213" t="str">
        <f>IF(AND(AND('A10'!AL16="X",'A10'!AL19="X"),SUM('A10'!AK16,'A10'!AK19)=0,ISNUMBER('A10'!AK22)),"",IF(OR('A10'!AL16="M",'A10'!AL19="M"),"M",IF(AND('A10'!AL16='A10'!AL19,OR('A10'!AL16="X",'A10'!AL16="W",'A10'!AL16="Z")),UPPER('A10'!AL16),"")))</f>
        <v/>
      </c>
      <c r="J1623" s="214" t="s">
        <v>860</v>
      </c>
      <c r="K1623" s="213">
        <f>IF(AND(ISBLANK('A10'!AK22),$L$1623&lt;&gt;"Z"),"",'A10'!AK22)</f>
        <v>0</v>
      </c>
      <c r="L1623" s="213" t="str">
        <f>IF(ISBLANK('A10'!AL22),"",'A10'!AL22)</f>
        <v/>
      </c>
      <c r="M1623" s="133" t="str">
        <f t="shared" si="33"/>
        <v>OK</v>
      </c>
      <c r="N1623" s="134"/>
    </row>
    <row r="1624" spans="1:14" x14ac:dyDescent="0.25">
      <c r="A1624" s="210" t="s">
        <v>796</v>
      </c>
      <c r="B1624" s="211" t="s">
        <v>4385</v>
      </c>
      <c r="C1624" s="212" t="s">
        <v>180</v>
      </c>
      <c r="D1624" s="215" t="s">
        <v>4386</v>
      </c>
      <c r="E1624" s="212" t="s">
        <v>860</v>
      </c>
      <c r="F1624" s="212" t="s">
        <v>180</v>
      </c>
      <c r="G1624" s="215" t="s">
        <v>1309</v>
      </c>
      <c r="H1624" s="213">
        <f>IF(OR(AND('A10'!AK24="",'A10'!AL24=""),AND('A10'!AK25="",'A10'!AL25=""),AND('A10'!AL24="X",'A10'!AL25="X"),OR('A10'!AL24="M",'A10'!AL25="M")),"",SUM('A10'!AK24,'A10'!AK25))</f>
        <v>0</v>
      </c>
      <c r="I1624" s="213" t="str">
        <f>IF(AND(AND('A10'!AL24="X",'A10'!AL25="X"),SUM('A10'!AK24,'A10'!AK25)=0,ISNUMBER('A10'!AK26)),"",IF(OR('A10'!AL24="M",'A10'!AL25="M"),"M",IF(AND('A10'!AL24='A10'!AL25,OR('A10'!AL24="X",'A10'!AL24="W",'A10'!AL24="Z")),UPPER('A10'!AL24),"")))</f>
        <v/>
      </c>
      <c r="J1624" s="214" t="s">
        <v>860</v>
      </c>
      <c r="K1624" s="213">
        <f>IF(AND(ISBLANK('A10'!AK26),$L$1624&lt;&gt;"Z"),"",'A10'!AK26)</f>
        <v>0</v>
      </c>
      <c r="L1624" s="213" t="str">
        <f>IF(ISBLANK('A10'!AL26),"",'A10'!AL26)</f>
        <v/>
      </c>
      <c r="M1624" s="133" t="str">
        <f t="shared" si="33"/>
        <v>OK</v>
      </c>
      <c r="N1624" s="134"/>
    </row>
    <row r="1625" spans="1:14" x14ac:dyDescent="0.25">
      <c r="A1625" s="210" t="s">
        <v>796</v>
      </c>
      <c r="B1625" s="211" t="s">
        <v>4387</v>
      </c>
      <c r="C1625" s="212" t="s">
        <v>180</v>
      </c>
      <c r="D1625" s="215" t="s">
        <v>4388</v>
      </c>
      <c r="E1625" s="212" t="s">
        <v>860</v>
      </c>
      <c r="F1625" s="212" t="s">
        <v>180</v>
      </c>
      <c r="G1625" s="215" t="s">
        <v>1315</v>
      </c>
      <c r="H1625" s="213">
        <f>IF(OR(AND('A10'!AK27="",'A10'!AL27=""),AND('A10'!AK28="",'A10'!AL28=""),AND('A10'!AL27="X",'A10'!AL28="X"),OR('A10'!AL27="M",'A10'!AL28="M")),"",SUM('A10'!AK27,'A10'!AK28))</f>
        <v>0</v>
      </c>
      <c r="I1625" s="213" t="str">
        <f>IF(AND(AND('A10'!AL27="X",'A10'!AL28="X"),SUM('A10'!AK27,'A10'!AK28)=0,ISNUMBER('A10'!AK29)),"",IF(OR('A10'!AL27="M",'A10'!AL28="M"),"M",IF(AND('A10'!AL27='A10'!AL28,OR('A10'!AL27="X",'A10'!AL27="W",'A10'!AL27="Z")),UPPER('A10'!AL27),"")))</f>
        <v/>
      </c>
      <c r="J1625" s="214" t="s">
        <v>860</v>
      </c>
      <c r="K1625" s="213">
        <f>IF(AND(ISBLANK('A10'!AK29),$L$1625&lt;&gt;"Z"),"",'A10'!AK29)</f>
        <v>0</v>
      </c>
      <c r="L1625" s="213" t="str">
        <f>IF(ISBLANK('A10'!AL29),"",'A10'!AL29)</f>
        <v/>
      </c>
      <c r="M1625" s="133" t="str">
        <f t="shared" si="33"/>
        <v>OK</v>
      </c>
      <c r="N1625" s="134"/>
    </row>
    <row r="1626" spans="1:14" x14ac:dyDescent="0.25">
      <c r="A1626" s="210" t="s">
        <v>796</v>
      </c>
      <c r="B1626" s="211" t="s">
        <v>4389</v>
      </c>
      <c r="C1626" s="212" t="s">
        <v>180</v>
      </c>
      <c r="D1626" s="215" t="s">
        <v>4390</v>
      </c>
      <c r="E1626" s="212" t="s">
        <v>860</v>
      </c>
      <c r="F1626" s="212" t="s">
        <v>180</v>
      </c>
      <c r="G1626" s="215" t="s">
        <v>1317</v>
      </c>
      <c r="H1626" s="213">
        <f>IF(OR(AND('A10'!AK24="",'A10'!AL24=""),AND('A10'!AK27="",'A10'!AL27=""),AND('A10'!AL24="X",'A10'!AL27="X"),OR('A10'!AL24="M",'A10'!AL27="M")),"",SUM('A10'!AK24,'A10'!AK27))</f>
        <v>0</v>
      </c>
      <c r="I1626" s="213" t="str">
        <f>IF(AND(AND('A10'!AL24="X",'A10'!AL27="X"),SUM('A10'!AK24,'A10'!AK27)=0,ISNUMBER('A10'!AK30)),"",IF(OR('A10'!AL24="M",'A10'!AL27="M"),"M",IF(AND('A10'!AL24='A10'!AL27,OR('A10'!AL24="X",'A10'!AL24="W",'A10'!AL24="Z")),UPPER('A10'!AL24),"")))</f>
        <v/>
      </c>
      <c r="J1626" s="214" t="s">
        <v>860</v>
      </c>
      <c r="K1626" s="213">
        <f>IF(AND(ISBLANK('A10'!AK30),$L$1626&lt;&gt;"Z"),"",'A10'!AK30)</f>
        <v>0</v>
      </c>
      <c r="L1626" s="213" t="str">
        <f>IF(ISBLANK('A10'!AL30),"",'A10'!AL30)</f>
        <v/>
      </c>
      <c r="M1626" s="133" t="str">
        <f t="shared" si="33"/>
        <v>OK</v>
      </c>
      <c r="N1626" s="134"/>
    </row>
    <row r="1627" spans="1:14" x14ac:dyDescent="0.25">
      <c r="A1627" s="210" t="s">
        <v>796</v>
      </c>
      <c r="B1627" s="211" t="s">
        <v>4391</v>
      </c>
      <c r="C1627" s="212" t="s">
        <v>180</v>
      </c>
      <c r="D1627" s="215" t="s">
        <v>4392</v>
      </c>
      <c r="E1627" s="212" t="s">
        <v>860</v>
      </c>
      <c r="F1627" s="212" t="s">
        <v>180</v>
      </c>
      <c r="G1627" s="215" t="s">
        <v>1319</v>
      </c>
      <c r="H1627" s="213">
        <f>IF(OR(AND('A10'!AK25="",'A10'!AL25=""),AND('A10'!AK28="",'A10'!AL28=""),AND('A10'!AL25="X",'A10'!AL28="X"),OR('A10'!AL25="M",'A10'!AL28="M")),"",SUM('A10'!AK25,'A10'!AK28))</f>
        <v>0</v>
      </c>
      <c r="I1627" s="213" t="str">
        <f>IF(AND(AND('A10'!AL25="X",'A10'!AL28="X"),SUM('A10'!AK25,'A10'!AK28)=0,ISNUMBER('A10'!AK31)),"",IF(OR('A10'!AL25="M",'A10'!AL28="M"),"M",IF(AND('A10'!AL25='A10'!AL28,OR('A10'!AL25="X",'A10'!AL25="W",'A10'!AL25="Z")),UPPER('A10'!AL25),"")))</f>
        <v/>
      </c>
      <c r="J1627" s="214" t="s">
        <v>860</v>
      </c>
      <c r="K1627" s="213">
        <f>IF(AND(ISBLANK('A10'!AK31),$L$1627&lt;&gt;"Z"),"",'A10'!AK31)</f>
        <v>0</v>
      </c>
      <c r="L1627" s="213" t="str">
        <f>IF(ISBLANK('A10'!AL31),"",'A10'!AL31)</f>
        <v/>
      </c>
      <c r="M1627" s="133" t="str">
        <f t="shared" si="33"/>
        <v>OK</v>
      </c>
      <c r="N1627" s="134"/>
    </row>
    <row r="1628" spans="1:14" x14ac:dyDescent="0.25">
      <c r="A1628" s="210" t="s">
        <v>796</v>
      </c>
      <c r="B1628" s="211" t="s">
        <v>4393</v>
      </c>
      <c r="C1628" s="212" t="s">
        <v>180</v>
      </c>
      <c r="D1628" s="215" t="s">
        <v>4394</v>
      </c>
      <c r="E1628" s="212" t="s">
        <v>860</v>
      </c>
      <c r="F1628" s="212" t="s">
        <v>180</v>
      </c>
      <c r="G1628" s="215" t="s">
        <v>1022</v>
      </c>
      <c r="H1628" s="213">
        <f>IF(OR(AND('A10'!AK26="",'A10'!AL26=""),AND('A10'!AK29="",'A10'!AL29=""),AND('A10'!AL26="X",'A10'!AL29="X"),OR('A10'!AL26="M",'A10'!AL29="M")),"",SUM('A10'!AK26,'A10'!AK29))</f>
        <v>0</v>
      </c>
      <c r="I1628" s="213" t="str">
        <f>IF(AND(AND('A10'!AL26="X",'A10'!AL29="X"),SUM('A10'!AK26,'A10'!AK29)=0,ISNUMBER('A10'!AK32)),"",IF(OR('A10'!AL26="M",'A10'!AL29="M"),"M",IF(AND('A10'!AL26='A10'!AL29,OR('A10'!AL26="X",'A10'!AL26="W",'A10'!AL26="Z")),UPPER('A10'!AL26),"")))</f>
        <v/>
      </c>
      <c r="J1628" s="214" t="s">
        <v>860</v>
      </c>
      <c r="K1628" s="213">
        <f>IF(AND(ISBLANK('A10'!AK32),$L$1628&lt;&gt;"Z"),"",'A10'!AK32)</f>
        <v>0</v>
      </c>
      <c r="L1628" s="213" t="str">
        <f>IF(ISBLANK('A10'!AL32),"",'A10'!AL32)</f>
        <v/>
      </c>
      <c r="M1628" s="133" t="str">
        <f t="shared" si="33"/>
        <v>OK</v>
      </c>
      <c r="N1628" s="134"/>
    </row>
    <row r="1629" spans="1:14" x14ac:dyDescent="0.25">
      <c r="A1629" s="210" t="s">
        <v>796</v>
      </c>
      <c r="B1629" s="211" t="s">
        <v>4395</v>
      </c>
      <c r="C1629" s="212" t="s">
        <v>180</v>
      </c>
      <c r="D1629" s="215" t="s">
        <v>4396</v>
      </c>
      <c r="E1629" s="212" t="s">
        <v>860</v>
      </c>
      <c r="F1629" s="212" t="s">
        <v>180</v>
      </c>
      <c r="G1629" s="215" t="s">
        <v>4397</v>
      </c>
      <c r="H1629" s="213">
        <f>IF(OR(AND('A10'!AK34="",'A10'!AL34=""),AND('A10'!AK35="",'A10'!AL35=""),AND('A10'!AL34="X",'A10'!AL35="X"),OR('A10'!AL34="M",'A10'!AL35="M")),"",SUM('A10'!AK34,'A10'!AK35))</f>
        <v>0</v>
      </c>
      <c r="I1629" s="213" t="str">
        <f>IF(AND(AND('A10'!AL34="X",'A10'!AL35="X"),SUM('A10'!AK34,'A10'!AK35)=0,ISNUMBER('A10'!AK36)),"",IF(OR('A10'!AL34="M",'A10'!AL35="M"),"M",IF(AND('A10'!AL34='A10'!AL35,OR('A10'!AL34="X",'A10'!AL34="W",'A10'!AL34="Z")),UPPER('A10'!AL34),"")))</f>
        <v/>
      </c>
      <c r="J1629" s="214" t="s">
        <v>860</v>
      </c>
      <c r="K1629" s="213">
        <f>IF(AND(ISBLANK('A10'!AK36),$L$1629&lt;&gt;"Z"),"",'A10'!AK36)</f>
        <v>0</v>
      </c>
      <c r="L1629" s="213" t="str">
        <f>IF(ISBLANK('A10'!AL36),"",'A10'!AL36)</f>
        <v/>
      </c>
      <c r="M1629" s="133" t="str">
        <f t="shared" si="33"/>
        <v>OK</v>
      </c>
      <c r="N1629" s="134"/>
    </row>
    <row r="1630" spans="1:14" x14ac:dyDescent="0.25">
      <c r="A1630" s="210" t="s">
        <v>796</v>
      </c>
      <c r="B1630" s="211" t="s">
        <v>4398</v>
      </c>
      <c r="C1630" s="212" t="s">
        <v>180</v>
      </c>
      <c r="D1630" s="215" t="s">
        <v>1463</v>
      </c>
      <c r="E1630" s="212" t="s">
        <v>860</v>
      </c>
      <c r="F1630" s="212" t="s">
        <v>180</v>
      </c>
      <c r="G1630" s="215" t="s">
        <v>1165</v>
      </c>
      <c r="H1630" s="213">
        <f>IF(OR(AND('A10'!AN14="",'A10'!AO14=""),AND('A10'!AN15="",'A10'!AO15=""),AND('A10'!AO14="X",'A10'!AO15="X"),OR('A10'!AO14="M",'A10'!AO15="M")),"",SUM('A10'!AN14,'A10'!AN15))</f>
        <v>0</v>
      </c>
      <c r="I1630" s="213" t="str">
        <f>IF(AND(AND('A10'!AO14="X",'A10'!AO15="X"),SUM('A10'!AN14,'A10'!AN15)=0,ISNUMBER('A10'!AN16)),"",IF(OR('A10'!AO14="M",'A10'!AO15="M"),"M",IF(AND('A10'!AO14='A10'!AO15,OR('A10'!AO14="X",'A10'!AO14="W",'A10'!AO14="Z")),UPPER('A10'!AO14),"")))</f>
        <v/>
      </c>
      <c r="J1630" s="214" t="s">
        <v>860</v>
      </c>
      <c r="K1630" s="213">
        <f>IF(AND(ISBLANK('A10'!AN16),$L$1630&lt;&gt;"Z"),"",'A10'!AN16)</f>
        <v>0</v>
      </c>
      <c r="L1630" s="213" t="str">
        <f>IF(ISBLANK('A10'!AO16),"",'A10'!AO16)</f>
        <v/>
      </c>
      <c r="M1630" s="133" t="str">
        <f t="shared" si="33"/>
        <v>OK</v>
      </c>
      <c r="N1630" s="134"/>
    </row>
    <row r="1631" spans="1:14" x14ac:dyDescent="0.25">
      <c r="A1631" s="210" t="s">
        <v>796</v>
      </c>
      <c r="B1631" s="211" t="s">
        <v>4399</v>
      </c>
      <c r="C1631" s="212" t="s">
        <v>180</v>
      </c>
      <c r="D1631" s="215" t="s">
        <v>1469</v>
      </c>
      <c r="E1631" s="212" t="s">
        <v>860</v>
      </c>
      <c r="F1631" s="212" t="s">
        <v>180</v>
      </c>
      <c r="G1631" s="215" t="s">
        <v>1171</v>
      </c>
      <c r="H1631" s="213">
        <f>IF(OR(AND('A10'!AN17="",'A10'!AO17=""),AND('A10'!AN18="",'A10'!AO18=""),AND('A10'!AO17="X",'A10'!AO18="X"),OR('A10'!AO17="M",'A10'!AO18="M")),"",SUM('A10'!AN17,'A10'!AN18))</f>
        <v>0</v>
      </c>
      <c r="I1631" s="213" t="str">
        <f>IF(AND(AND('A10'!AO17="X",'A10'!AO18="X"),SUM('A10'!AN17,'A10'!AN18)=0,ISNUMBER('A10'!AN19)),"",IF(OR('A10'!AO17="M",'A10'!AO18="M"),"M",IF(AND('A10'!AO17='A10'!AO18,OR('A10'!AO17="X",'A10'!AO17="W",'A10'!AO17="Z")),UPPER('A10'!AO17),"")))</f>
        <v/>
      </c>
      <c r="J1631" s="214" t="s">
        <v>860</v>
      </c>
      <c r="K1631" s="213">
        <f>IF(AND(ISBLANK('A10'!AN19),$L$1631&lt;&gt;"Z"),"",'A10'!AN19)</f>
        <v>0</v>
      </c>
      <c r="L1631" s="213" t="str">
        <f>IF(ISBLANK('A10'!AO19),"",'A10'!AO19)</f>
        <v/>
      </c>
      <c r="M1631" s="133" t="str">
        <f t="shared" si="33"/>
        <v>OK</v>
      </c>
      <c r="N1631" s="134"/>
    </row>
    <row r="1632" spans="1:14" x14ac:dyDescent="0.25">
      <c r="A1632" s="210" t="s">
        <v>796</v>
      </c>
      <c r="B1632" s="211" t="s">
        <v>4400</v>
      </c>
      <c r="C1632" s="212" t="s">
        <v>180</v>
      </c>
      <c r="D1632" s="215" t="s">
        <v>1471</v>
      </c>
      <c r="E1632" s="212" t="s">
        <v>860</v>
      </c>
      <c r="F1632" s="212" t="s">
        <v>180</v>
      </c>
      <c r="G1632" s="215" t="s">
        <v>846</v>
      </c>
      <c r="H1632" s="213">
        <f>IF(OR(AND('A10'!AN14="",'A10'!AO14=""),AND('A10'!AN17="",'A10'!AO17=""),AND('A10'!AO14="X",'A10'!AO17="X"),OR('A10'!AO14="M",'A10'!AO17="M")),"",SUM('A10'!AN14,'A10'!AN17))</f>
        <v>0</v>
      </c>
      <c r="I1632" s="213" t="str">
        <f>IF(AND(AND('A10'!AO14="X",'A10'!AO17="X"),SUM('A10'!AN14,'A10'!AN17)=0,ISNUMBER('A10'!AN20)),"",IF(OR('A10'!AO14="M",'A10'!AO17="M"),"M",IF(AND('A10'!AO14='A10'!AO17,OR('A10'!AO14="X",'A10'!AO14="W",'A10'!AO14="Z")),UPPER('A10'!AO14),"")))</f>
        <v/>
      </c>
      <c r="J1632" s="214" t="s">
        <v>860</v>
      </c>
      <c r="K1632" s="213">
        <f>IF(AND(ISBLANK('A10'!AN20),$L$1632&lt;&gt;"Z"),"",'A10'!AN20)</f>
        <v>0</v>
      </c>
      <c r="L1632" s="213" t="str">
        <f>IF(ISBLANK('A10'!AO20),"",'A10'!AO20)</f>
        <v/>
      </c>
      <c r="M1632" s="133" t="str">
        <f t="shared" si="33"/>
        <v>OK</v>
      </c>
      <c r="N1632" s="134"/>
    </row>
    <row r="1633" spans="1:14" x14ac:dyDescent="0.25">
      <c r="A1633" s="210" t="s">
        <v>796</v>
      </c>
      <c r="B1633" s="211" t="s">
        <v>4401</v>
      </c>
      <c r="C1633" s="212" t="s">
        <v>180</v>
      </c>
      <c r="D1633" s="215" t="s">
        <v>1473</v>
      </c>
      <c r="E1633" s="212" t="s">
        <v>860</v>
      </c>
      <c r="F1633" s="212" t="s">
        <v>180</v>
      </c>
      <c r="G1633" s="215" t="s">
        <v>825</v>
      </c>
      <c r="H1633" s="213">
        <f>IF(OR(AND('A10'!AN15="",'A10'!AO15=""),AND('A10'!AN18="",'A10'!AO18=""),AND('A10'!AO15="X",'A10'!AO18="X"),OR('A10'!AO15="M",'A10'!AO18="M")),"",SUM('A10'!AN15,'A10'!AN18))</f>
        <v>0</v>
      </c>
      <c r="I1633" s="213" t="str">
        <f>IF(AND(AND('A10'!AO15="X",'A10'!AO18="X"),SUM('A10'!AN15,'A10'!AN18)=0,ISNUMBER('A10'!AN21)),"",IF(OR('A10'!AO15="M",'A10'!AO18="M"),"M",IF(AND('A10'!AO15='A10'!AO18,OR('A10'!AO15="X",'A10'!AO15="W",'A10'!AO15="Z")),UPPER('A10'!AO15),"")))</f>
        <v/>
      </c>
      <c r="J1633" s="214" t="s">
        <v>860</v>
      </c>
      <c r="K1633" s="213">
        <f>IF(AND(ISBLANK('A10'!AN21),$L$1633&lt;&gt;"Z"),"",'A10'!AN21)</f>
        <v>0</v>
      </c>
      <c r="L1633" s="213" t="str">
        <f>IF(ISBLANK('A10'!AO21),"",'A10'!AO21)</f>
        <v/>
      </c>
      <c r="M1633" s="133" t="str">
        <f t="shared" si="33"/>
        <v>OK</v>
      </c>
      <c r="N1633" s="134"/>
    </row>
    <row r="1634" spans="1:14" x14ac:dyDescent="0.25">
      <c r="A1634" s="210" t="s">
        <v>796</v>
      </c>
      <c r="B1634" s="211" t="s">
        <v>4402</v>
      </c>
      <c r="C1634" s="212" t="s">
        <v>180</v>
      </c>
      <c r="D1634" s="215" t="s">
        <v>1475</v>
      </c>
      <c r="E1634" s="212" t="s">
        <v>860</v>
      </c>
      <c r="F1634" s="212" t="s">
        <v>180</v>
      </c>
      <c r="G1634" s="215" t="s">
        <v>804</v>
      </c>
      <c r="H1634" s="213">
        <f>IF(OR(AND('A10'!AN16="",'A10'!AO16=""),AND('A10'!AN19="",'A10'!AO19=""),AND('A10'!AO16="X",'A10'!AO19="X"),OR('A10'!AO16="M",'A10'!AO19="M")),"",SUM('A10'!AN16,'A10'!AN19))</f>
        <v>0</v>
      </c>
      <c r="I1634" s="213" t="str">
        <f>IF(AND(AND('A10'!AO16="X",'A10'!AO19="X"),SUM('A10'!AN16,'A10'!AN19)=0,ISNUMBER('A10'!AN22)),"",IF(OR('A10'!AO16="M",'A10'!AO19="M"),"M",IF(AND('A10'!AO16='A10'!AO19,OR('A10'!AO16="X",'A10'!AO16="W",'A10'!AO16="Z")),UPPER('A10'!AO16),"")))</f>
        <v/>
      </c>
      <c r="J1634" s="214" t="s">
        <v>860</v>
      </c>
      <c r="K1634" s="213">
        <f>IF(AND(ISBLANK('A10'!AN22),$L$1634&lt;&gt;"Z"),"",'A10'!AN22)</f>
        <v>0</v>
      </c>
      <c r="L1634" s="213" t="str">
        <f>IF(ISBLANK('A10'!AO22),"",'A10'!AO22)</f>
        <v/>
      </c>
      <c r="M1634" s="133" t="str">
        <f t="shared" si="33"/>
        <v>OK</v>
      </c>
      <c r="N1634" s="134"/>
    </row>
    <row r="1635" spans="1:14" x14ac:dyDescent="0.25">
      <c r="A1635" s="210" t="s">
        <v>796</v>
      </c>
      <c r="B1635" s="211" t="s">
        <v>4403</v>
      </c>
      <c r="C1635" s="212" t="s">
        <v>180</v>
      </c>
      <c r="D1635" s="215" t="s">
        <v>4404</v>
      </c>
      <c r="E1635" s="212" t="s">
        <v>860</v>
      </c>
      <c r="F1635" s="212" t="s">
        <v>180</v>
      </c>
      <c r="G1635" s="215" t="s">
        <v>1326</v>
      </c>
      <c r="H1635" s="213">
        <f>IF(OR(AND('A10'!AN24="",'A10'!AO24=""),AND('A10'!AN25="",'A10'!AO25=""),AND('A10'!AO24="X",'A10'!AO25="X"),OR('A10'!AO24="M",'A10'!AO25="M")),"",SUM('A10'!AN24,'A10'!AN25))</f>
        <v>0</v>
      </c>
      <c r="I1635" s="213" t="str">
        <f>IF(AND(AND('A10'!AO24="X",'A10'!AO25="X"),SUM('A10'!AN24,'A10'!AN25)=0,ISNUMBER('A10'!AN26)),"",IF(OR('A10'!AO24="M",'A10'!AO25="M"),"M",IF(AND('A10'!AO24='A10'!AO25,OR('A10'!AO24="X",'A10'!AO24="W",'A10'!AO24="Z")),UPPER('A10'!AO24),"")))</f>
        <v/>
      </c>
      <c r="J1635" s="214" t="s">
        <v>860</v>
      </c>
      <c r="K1635" s="213">
        <f>IF(AND(ISBLANK('A10'!AN26),$L$1635&lt;&gt;"Z"),"",'A10'!AN26)</f>
        <v>0</v>
      </c>
      <c r="L1635" s="213" t="str">
        <f>IF(ISBLANK('A10'!AO26),"",'A10'!AO26)</f>
        <v/>
      </c>
      <c r="M1635" s="133" t="str">
        <f t="shared" si="33"/>
        <v>OK</v>
      </c>
      <c r="N1635" s="134"/>
    </row>
    <row r="1636" spans="1:14" x14ac:dyDescent="0.25">
      <c r="A1636" s="210" t="s">
        <v>796</v>
      </c>
      <c r="B1636" s="211" t="s">
        <v>4405</v>
      </c>
      <c r="C1636" s="212" t="s">
        <v>180</v>
      </c>
      <c r="D1636" s="215" t="s">
        <v>4406</v>
      </c>
      <c r="E1636" s="212" t="s">
        <v>860</v>
      </c>
      <c r="F1636" s="212" t="s">
        <v>180</v>
      </c>
      <c r="G1636" s="215" t="s">
        <v>1332</v>
      </c>
      <c r="H1636" s="213">
        <f>IF(OR(AND('A10'!AN27="",'A10'!AO27=""),AND('A10'!AN28="",'A10'!AO28=""),AND('A10'!AO27="X",'A10'!AO28="X"),OR('A10'!AO27="M",'A10'!AO28="M")),"",SUM('A10'!AN27,'A10'!AN28))</f>
        <v>0</v>
      </c>
      <c r="I1636" s="213" t="str">
        <f>IF(AND(AND('A10'!AO27="X",'A10'!AO28="X"),SUM('A10'!AN27,'A10'!AN28)=0,ISNUMBER('A10'!AN29)),"",IF(OR('A10'!AO27="M",'A10'!AO28="M"),"M",IF(AND('A10'!AO27='A10'!AO28,OR('A10'!AO27="X",'A10'!AO27="W",'A10'!AO27="Z")),UPPER('A10'!AO27),"")))</f>
        <v/>
      </c>
      <c r="J1636" s="214" t="s">
        <v>860</v>
      </c>
      <c r="K1636" s="213">
        <f>IF(AND(ISBLANK('A10'!AN29),$L$1636&lt;&gt;"Z"),"",'A10'!AN29)</f>
        <v>0</v>
      </c>
      <c r="L1636" s="213" t="str">
        <f>IF(ISBLANK('A10'!AO29),"",'A10'!AO29)</f>
        <v/>
      </c>
      <c r="M1636" s="133" t="str">
        <f t="shared" si="33"/>
        <v>OK</v>
      </c>
      <c r="N1636" s="134"/>
    </row>
    <row r="1637" spans="1:14" x14ac:dyDescent="0.25">
      <c r="A1637" s="210" t="s">
        <v>796</v>
      </c>
      <c r="B1637" s="211" t="s">
        <v>4407</v>
      </c>
      <c r="C1637" s="212" t="s">
        <v>180</v>
      </c>
      <c r="D1637" s="215" t="s">
        <v>4408</v>
      </c>
      <c r="E1637" s="212" t="s">
        <v>860</v>
      </c>
      <c r="F1637" s="212" t="s">
        <v>180</v>
      </c>
      <c r="G1637" s="215" t="s">
        <v>1334</v>
      </c>
      <c r="H1637" s="213">
        <f>IF(OR(AND('A10'!AN24="",'A10'!AO24=""),AND('A10'!AN27="",'A10'!AO27=""),AND('A10'!AO24="X",'A10'!AO27="X"),OR('A10'!AO24="M",'A10'!AO27="M")),"",SUM('A10'!AN24,'A10'!AN27))</f>
        <v>0</v>
      </c>
      <c r="I1637" s="213" t="str">
        <f>IF(AND(AND('A10'!AO24="X",'A10'!AO27="X"),SUM('A10'!AN24,'A10'!AN27)=0,ISNUMBER('A10'!AN30)),"",IF(OR('A10'!AO24="M",'A10'!AO27="M"),"M",IF(AND('A10'!AO24='A10'!AO27,OR('A10'!AO24="X",'A10'!AO24="W",'A10'!AO24="Z")),UPPER('A10'!AO24),"")))</f>
        <v/>
      </c>
      <c r="J1637" s="214" t="s">
        <v>860</v>
      </c>
      <c r="K1637" s="213">
        <f>IF(AND(ISBLANK('A10'!AN30),$L$1637&lt;&gt;"Z"),"",'A10'!AN30)</f>
        <v>0</v>
      </c>
      <c r="L1637" s="213" t="str">
        <f>IF(ISBLANK('A10'!AO30),"",'A10'!AO30)</f>
        <v/>
      </c>
      <c r="M1637" s="133" t="str">
        <f t="shared" si="33"/>
        <v>OK</v>
      </c>
      <c r="N1637" s="134"/>
    </row>
    <row r="1638" spans="1:14" x14ac:dyDescent="0.25">
      <c r="A1638" s="210" t="s">
        <v>796</v>
      </c>
      <c r="B1638" s="211" t="s">
        <v>4409</v>
      </c>
      <c r="C1638" s="212" t="s">
        <v>180</v>
      </c>
      <c r="D1638" s="215" t="s">
        <v>4410</v>
      </c>
      <c r="E1638" s="212" t="s">
        <v>860</v>
      </c>
      <c r="F1638" s="212" t="s">
        <v>180</v>
      </c>
      <c r="G1638" s="215" t="s">
        <v>1336</v>
      </c>
      <c r="H1638" s="213">
        <f>IF(OR(AND('A10'!AN25="",'A10'!AO25=""),AND('A10'!AN28="",'A10'!AO28=""),AND('A10'!AO25="X",'A10'!AO28="X"),OR('A10'!AO25="M",'A10'!AO28="M")),"",SUM('A10'!AN25,'A10'!AN28))</f>
        <v>0</v>
      </c>
      <c r="I1638" s="213" t="str">
        <f>IF(AND(AND('A10'!AO25="X",'A10'!AO28="X"),SUM('A10'!AN25,'A10'!AN28)=0,ISNUMBER('A10'!AN31)),"",IF(OR('A10'!AO25="M",'A10'!AO28="M"),"M",IF(AND('A10'!AO25='A10'!AO28,OR('A10'!AO25="X",'A10'!AO25="W",'A10'!AO25="Z")),UPPER('A10'!AO25),"")))</f>
        <v/>
      </c>
      <c r="J1638" s="214" t="s">
        <v>860</v>
      </c>
      <c r="K1638" s="213">
        <f>IF(AND(ISBLANK('A10'!AN31),$L$1638&lt;&gt;"Z"),"",'A10'!AN31)</f>
        <v>0</v>
      </c>
      <c r="L1638" s="213" t="str">
        <f>IF(ISBLANK('A10'!AO31),"",'A10'!AO31)</f>
        <v/>
      </c>
      <c r="M1638" s="133" t="str">
        <f t="shared" si="33"/>
        <v>OK</v>
      </c>
      <c r="N1638" s="134"/>
    </row>
    <row r="1639" spans="1:14" x14ac:dyDescent="0.25">
      <c r="A1639" s="210" t="s">
        <v>796</v>
      </c>
      <c r="B1639" s="211" t="s">
        <v>4411</v>
      </c>
      <c r="C1639" s="212" t="s">
        <v>180</v>
      </c>
      <c r="D1639" s="215" t="s">
        <v>4412</v>
      </c>
      <c r="E1639" s="212" t="s">
        <v>860</v>
      </c>
      <c r="F1639" s="212" t="s">
        <v>180</v>
      </c>
      <c r="G1639" s="215" t="s">
        <v>1025</v>
      </c>
      <c r="H1639" s="213">
        <f>IF(OR(AND('A10'!AN26="",'A10'!AO26=""),AND('A10'!AN29="",'A10'!AO29=""),AND('A10'!AO26="X",'A10'!AO29="X"),OR('A10'!AO26="M",'A10'!AO29="M")),"",SUM('A10'!AN26,'A10'!AN29))</f>
        <v>0</v>
      </c>
      <c r="I1639" s="213" t="str">
        <f>IF(AND(AND('A10'!AO26="X",'A10'!AO29="X"),SUM('A10'!AN26,'A10'!AN29)=0,ISNUMBER('A10'!AN32)),"",IF(OR('A10'!AO26="M",'A10'!AO29="M"),"M",IF(AND('A10'!AO26='A10'!AO29,OR('A10'!AO26="X",'A10'!AO26="W",'A10'!AO26="Z")),UPPER('A10'!AO26),"")))</f>
        <v/>
      </c>
      <c r="J1639" s="214" t="s">
        <v>860</v>
      </c>
      <c r="K1639" s="213">
        <f>IF(AND(ISBLANK('A10'!AN32),$L$1639&lt;&gt;"Z"),"",'A10'!AN32)</f>
        <v>0</v>
      </c>
      <c r="L1639" s="213" t="str">
        <f>IF(ISBLANK('A10'!AO32),"",'A10'!AO32)</f>
        <v/>
      </c>
      <c r="M1639" s="133" t="str">
        <f t="shared" si="33"/>
        <v>OK</v>
      </c>
      <c r="N1639" s="134"/>
    </row>
    <row r="1640" spans="1:14" x14ac:dyDescent="0.25">
      <c r="A1640" s="210" t="s">
        <v>796</v>
      </c>
      <c r="B1640" s="211" t="s">
        <v>4413</v>
      </c>
      <c r="C1640" s="212" t="s">
        <v>180</v>
      </c>
      <c r="D1640" s="215" t="s">
        <v>4414</v>
      </c>
      <c r="E1640" s="212" t="s">
        <v>860</v>
      </c>
      <c r="F1640" s="212" t="s">
        <v>180</v>
      </c>
      <c r="G1640" s="215" t="s">
        <v>2325</v>
      </c>
      <c r="H1640" s="213">
        <f>IF(OR(AND('A10'!AN34="",'A10'!AO34=""),AND('A10'!AN35="",'A10'!AO35=""),AND('A10'!AO34="X",'A10'!AO35="X"),OR('A10'!AO34="M",'A10'!AO35="M")),"",SUM('A10'!AN34,'A10'!AN35))</f>
        <v>0</v>
      </c>
      <c r="I1640" s="213" t="str">
        <f>IF(AND(AND('A10'!AO34="X",'A10'!AO35="X"),SUM('A10'!AN34,'A10'!AN35)=0,ISNUMBER('A10'!AN36)),"",IF(OR('A10'!AO34="M",'A10'!AO35="M"),"M",IF(AND('A10'!AO34='A10'!AO35,OR('A10'!AO34="X",'A10'!AO34="W",'A10'!AO34="Z")),UPPER('A10'!AO34),"")))</f>
        <v/>
      </c>
      <c r="J1640" s="214" t="s">
        <v>860</v>
      </c>
      <c r="K1640" s="213">
        <f>IF(AND(ISBLANK('A10'!AN36),$L$1640&lt;&gt;"Z"),"",'A10'!AN36)</f>
        <v>0</v>
      </c>
      <c r="L1640" s="213" t="str">
        <f>IF(ISBLANK('A10'!AO36),"",'A10'!AO36)</f>
        <v/>
      </c>
      <c r="M1640" s="133" t="str">
        <f t="shared" si="33"/>
        <v>OK</v>
      </c>
      <c r="N1640" s="134"/>
    </row>
    <row r="1641" spans="1:14" x14ac:dyDescent="0.25">
      <c r="A1641" s="210" t="s">
        <v>796</v>
      </c>
      <c r="B1641" s="211" t="s">
        <v>4415</v>
      </c>
      <c r="C1641" s="212" t="s">
        <v>180</v>
      </c>
      <c r="D1641" s="215" t="s">
        <v>1477</v>
      </c>
      <c r="E1641" s="212" t="s">
        <v>860</v>
      </c>
      <c r="F1641" s="212" t="s">
        <v>180</v>
      </c>
      <c r="G1641" s="215" t="s">
        <v>1180</v>
      </c>
      <c r="H1641" s="213">
        <f>IF(OR(AND('A10'!AQ14="",'A10'!AR14=""),AND('A10'!AQ15="",'A10'!AR15=""),AND('A10'!AR14="X",'A10'!AR15="X"),OR('A10'!AR14="M",'A10'!AR15="M")),"",SUM('A10'!AQ14,'A10'!AQ15))</f>
        <v>0</v>
      </c>
      <c r="I1641" s="213" t="str">
        <f>IF(AND(AND('A10'!AR14="X",'A10'!AR15="X"),SUM('A10'!AQ14,'A10'!AQ15)=0,ISNUMBER('A10'!AQ16)),"",IF(OR('A10'!AR14="M",'A10'!AR15="M"),"M",IF(AND('A10'!AR14='A10'!AR15,OR('A10'!AR14="X",'A10'!AR14="W",'A10'!AR14="Z")),UPPER('A10'!AR14),"")))</f>
        <v/>
      </c>
      <c r="J1641" s="214" t="s">
        <v>860</v>
      </c>
      <c r="K1641" s="213">
        <f>IF(AND(ISBLANK('A10'!AQ16),$L$1641&lt;&gt;"Z"),"",'A10'!AQ16)</f>
        <v>0</v>
      </c>
      <c r="L1641" s="213" t="str">
        <f>IF(ISBLANK('A10'!AR16),"",'A10'!AR16)</f>
        <v/>
      </c>
      <c r="M1641" s="133" t="str">
        <f t="shared" si="33"/>
        <v>OK</v>
      </c>
      <c r="N1641" s="134"/>
    </row>
    <row r="1642" spans="1:14" x14ac:dyDescent="0.25">
      <c r="A1642" s="210" t="s">
        <v>796</v>
      </c>
      <c r="B1642" s="211" t="s">
        <v>4416</v>
      </c>
      <c r="C1642" s="212" t="s">
        <v>180</v>
      </c>
      <c r="D1642" s="215" t="s">
        <v>1479</v>
      </c>
      <c r="E1642" s="212" t="s">
        <v>860</v>
      </c>
      <c r="F1642" s="212" t="s">
        <v>180</v>
      </c>
      <c r="G1642" s="215" t="s">
        <v>1186</v>
      </c>
      <c r="H1642" s="213">
        <f>IF(OR(AND('A10'!AQ17="",'A10'!AR17=""),AND('A10'!AQ18="",'A10'!AR18=""),AND('A10'!AR17="X",'A10'!AR18="X"),OR('A10'!AR17="M",'A10'!AR18="M")),"",SUM('A10'!AQ17,'A10'!AQ18))</f>
        <v>0</v>
      </c>
      <c r="I1642" s="213" t="str">
        <f>IF(AND(AND('A10'!AR17="X",'A10'!AR18="X"),SUM('A10'!AQ17,'A10'!AQ18)=0,ISNUMBER('A10'!AQ19)),"",IF(OR('A10'!AR17="M",'A10'!AR18="M"),"M",IF(AND('A10'!AR17='A10'!AR18,OR('A10'!AR17="X",'A10'!AR17="W",'A10'!AR17="Z")),UPPER('A10'!AR17),"")))</f>
        <v/>
      </c>
      <c r="J1642" s="214" t="s">
        <v>860</v>
      </c>
      <c r="K1642" s="213">
        <f>IF(AND(ISBLANK('A10'!AQ19),$L$1642&lt;&gt;"Z"),"",'A10'!AQ19)</f>
        <v>0</v>
      </c>
      <c r="L1642" s="213" t="str">
        <f>IF(ISBLANK('A10'!AR19),"",'A10'!AR19)</f>
        <v/>
      </c>
      <c r="M1642" s="133" t="str">
        <f t="shared" si="33"/>
        <v>OK</v>
      </c>
      <c r="N1642" s="134"/>
    </row>
    <row r="1643" spans="1:14" x14ac:dyDescent="0.25">
      <c r="A1643" s="210" t="s">
        <v>796</v>
      </c>
      <c r="B1643" s="211" t="s">
        <v>4417</v>
      </c>
      <c r="C1643" s="212" t="s">
        <v>180</v>
      </c>
      <c r="D1643" s="215" t="s">
        <v>1481</v>
      </c>
      <c r="E1643" s="212" t="s">
        <v>860</v>
      </c>
      <c r="F1643" s="212" t="s">
        <v>180</v>
      </c>
      <c r="G1643" s="215" t="s">
        <v>854</v>
      </c>
      <c r="H1643" s="213">
        <f>IF(OR(AND('A10'!AQ14="",'A10'!AR14=""),AND('A10'!AQ17="",'A10'!AR17=""),AND('A10'!AR14="X",'A10'!AR17="X"),OR('A10'!AR14="M",'A10'!AR17="M")),"",SUM('A10'!AQ14,'A10'!AQ17))</f>
        <v>0</v>
      </c>
      <c r="I1643" s="213" t="str">
        <f>IF(AND(AND('A10'!AR14="X",'A10'!AR17="X"),SUM('A10'!AQ14,'A10'!AQ17)=0,ISNUMBER('A10'!AQ20)),"",IF(OR('A10'!AR14="M",'A10'!AR17="M"),"M",IF(AND('A10'!AR14='A10'!AR17,OR('A10'!AR14="X",'A10'!AR14="W",'A10'!AR14="Z")),UPPER('A10'!AR14),"")))</f>
        <v/>
      </c>
      <c r="J1643" s="214" t="s">
        <v>860</v>
      </c>
      <c r="K1643" s="213">
        <f>IF(AND(ISBLANK('A10'!AQ20),$L$1643&lt;&gt;"Z"),"",'A10'!AQ20)</f>
        <v>0</v>
      </c>
      <c r="L1643" s="213" t="str">
        <f>IF(ISBLANK('A10'!AR20),"",'A10'!AR20)</f>
        <v/>
      </c>
      <c r="M1643" s="133" t="str">
        <f t="shared" si="33"/>
        <v>OK</v>
      </c>
      <c r="N1643" s="134"/>
    </row>
    <row r="1644" spans="1:14" x14ac:dyDescent="0.25">
      <c r="A1644" s="210" t="s">
        <v>796</v>
      </c>
      <c r="B1644" s="211" t="s">
        <v>4418</v>
      </c>
      <c r="C1644" s="212" t="s">
        <v>180</v>
      </c>
      <c r="D1644" s="215" t="s">
        <v>1483</v>
      </c>
      <c r="E1644" s="212" t="s">
        <v>860</v>
      </c>
      <c r="F1644" s="212" t="s">
        <v>180</v>
      </c>
      <c r="G1644" s="215" t="s">
        <v>833</v>
      </c>
      <c r="H1644" s="213">
        <f>IF(OR(AND('A10'!AQ15="",'A10'!AR15=""),AND('A10'!AQ18="",'A10'!AR18=""),AND('A10'!AR15="X",'A10'!AR18="X"),OR('A10'!AR15="M",'A10'!AR18="M")),"",SUM('A10'!AQ15,'A10'!AQ18))</f>
        <v>0</v>
      </c>
      <c r="I1644" s="213" t="str">
        <f>IF(AND(AND('A10'!AR15="X",'A10'!AR18="X"),SUM('A10'!AQ15,'A10'!AQ18)=0,ISNUMBER('A10'!AQ21)),"",IF(OR('A10'!AR15="M",'A10'!AR18="M"),"M",IF(AND('A10'!AR15='A10'!AR18,OR('A10'!AR15="X",'A10'!AR15="W",'A10'!AR15="Z")),UPPER('A10'!AR15),"")))</f>
        <v/>
      </c>
      <c r="J1644" s="214" t="s">
        <v>860</v>
      </c>
      <c r="K1644" s="213">
        <f>IF(AND(ISBLANK('A10'!AQ21),$L$1644&lt;&gt;"Z"),"",'A10'!AQ21)</f>
        <v>0</v>
      </c>
      <c r="L1644" s="213" t="str">
        <f>IF(ISBLANK('A10'!AR21),"",'A10'!AR21)</f>
        <v/>
      </c>
      <c r="M1644" s="133" t="str">
        <f t="shared" si="33"/>
        <v>OK</v>
      </c>
      <c r="N1644" s="134"/>
    </row>
    <row r="1645" spans="1:14" x14ac:dyDescent="0.25">
      <c r="A1645" s="210" t="s">
        <v>796</v>
      </c>
      <c r="B1645" s="211" t="s">
        <v>4419</v>
      </c>
      <c r="C1645" s="212" t="s">
        <v>180</v>
      </c>
      <c r="D1645" s="215" t="s">
        <v>1485</v>
      </c>
      <c r="E1645" s="212" t="s">
        <v>860</v>
      </c>
      <c r="F1645" s="212" t="s">
        <v>180</v>
      </c>
      <c r="G1645" s="215" t="s">
        <v>812</v>
      </c>
      <c r="H1645" s="213">
        <f>IF(OR(AND('A10'!AQ16="",'A10'!AR16=""),AND('A10'!AQ19="",'A10'!AR19=""),AND('A10'!AR16="X",'A10'!AR19="X"),OR('A10'!AR16="M",'A10'!AR19="M")),"",SUM('A10'!AQ16,'A10'!AQ19))</f>
        <v>0</v>
      </c>
      <c r="I1645" s="213" t="str">
        <f>IF(AND(AND('A10'!AR16="X",'A10'!AR19="X"),SUM('A10'!AQ16,'A10'!AQ19)=0,ISNUMBER('A10'!AQ22)),"",IF(OR('A10'!AR16="M",'A10'!AR19="M"),"M",IF(AND('A10'!AR16='A10'!AR19,OR('A10'!AR16="X",'A10'!AR16="W",'A10'!AR16="Z")),UPPER('A10'!AR16),"")))</f>
        <v/>
      </c>
      <c r="J1645" s="214" t="s">
        <v>860</v>
      </c>
      <c r="K1645" s="213">
        <f>IF(AND(ISBLANK('A10'!AQ22),$L$1645&lt;&gt;"Z"),"",'A10'!AQ22)</f>
        <v>0</v>
      </c>
      <c r="L1645" s="213" t="str">
        <f>IF(ISBLANK('A10'!AR22),"",'A10'!AR22)</f>
        <v/>
      </c>
      <c r="M1645" s="133" t="str">
        <f t="shared" si="33"/>
        <v>OK</v>
      </c>
      <c r="N1645" s="134"/>
    </row>
    <row r="1646" spans="1:14" x14ac:dyDescent="0.25">
      <c r="A1646" s="210" t="s">
        <v>796</v>
      </c>
      <c r="B1646" s="211" t="s">
        <v>4420</v>
      </c>
      <c r="C1646" s="212" t="s">
        <v>180</v>
      </c>
      <c r="D1646" s="215" t="s">
        <v>4421</v>
      </c>
      <c r="E1646" s="212" t="s">
        <v>860</v>
      </c>
      <c r="F1646" s="212" t="s">
        <v>180</v>
      </c>
      <c r="G1646" s="215" t="s">
        <v>1343</v>
      </c>
      <c r="H1646" s="213">
        <f>IF(OR(AND('A10'!AQ24="",'A10'!AR24=""),AND('A10'!AQ25="",'A10'!AR25=""),AND('A10'!AR24="X",'A10'!AR25="X"),OR('A10'!AR24="M",'A10'!AR25="M")),"",SUM('A10'!AQ24,'A10'!AQ25))</f>
        <v>0</v>
      </c>
      <c r="I1646" s="213" t="str">
        <f>IF(AND(AND('A10'!AR24="X",'A10'!AR25="X"),SUM('A10'!AQ24,'A10'!AQ25)=0,ISNUMBER('A10'!AQ26)),"",IF(OR('A10'!AR24="M",'A10'!AR25="M"),"M",IF(AND('A10'!AR24='A10'!AR25,OR('A10'!AR24="X",'A10'!AR24="W",'A10'!AR24="Z")),UPPER('A10'!AR24),"")))</f>
        <v/>
      </c>
      <c r="J1646" s="214" t="s">
        <v>860</v>
      </c>
      <c r="K1646" s="213">
        <f>IF(AND(ISBLANK('A10'!AQ26),$L$1646&lt;&gt;"Z"),"",'A10'!AQ26)</f>
        <v>0</v>
      </c>
      <c r="L1646" s="213" t="str">
        <f>IF(ISBLANK('A10'!AR26),"",'A10'!AR26)</f>
        <v/>
      </c>
      <c r="M1646" s="133" t="str">
        <f t="shared" si="33"/>
        <v>OK</v>
      </c>
      <c r="N1646" s="134"/>
    </row>
    <row r="1647" spans="1:14" x14ac:dyDescent="0.25">
      <c r="A1647" s="210" t="s">
        <v>796</v>
      </c>
      <c r="B1647" s="211" t="s">
        <v>4422</v>
      </c>
      <c r="C1647" s="212" t="s">
        <v>180</v>
      </c>
      <c r="D1647" s="215" t="s">
        <v>4423</v>
      </c>
      <c r="E1647" s="212" t="s">
        <v>860</v>
      </c>
      <c r="F1647" s="212" t="s">
        <v>180</v>
      </c>
      <c r="G1647" s="215" t="s">
        <v>1349</v>
      </c>
      <c r="H1647" s="213">
        <f>IF(OR(AND('A10'!AQ27="",'A10'!AR27=""),AND('A10'!AQ28="",'A10'!AR28=""),AND('A10'!AR27="X",'A10'!AR28="X"),OR('A10'!AR27="M",'A10'!AR28="M")),"",SUM('A10'!AQ27,'A10'!AQ28))</f>
        <v>0</v>
      </c>
      <c r="I1647" s="213" t="str">
        <f>IF(AND(AND('A10'!AR27="X",'A10'!AR28="X"),SUM('A10'!AQ27,'A10'!AQ28)=0,ISNUMBER('A10'!AQ29)),"",IF(OR('A10'!AR27="M",'A10'!AR28="M"),"M",IF(AND('A10'!AR27='A10'!AR28,OR('A10'!AR27="X",'A10'!AR27="W",'A10'!AR27="Z")),UPPER('A10'!AR27),"")))</f>
        <v/>
      </c>
      <c r="J1647" s="214" t="s">
        <v>860</v>
      </c>
      <c r="K1647" s="213">
        <f>IF(AND(ISBLANK('A10'!AQ29),$L$1647&lt;&gt;"Z"),"",'A10'!AQ29)</f>
        <v>0</v>
      </c>
      <c r="L1647" s="213" t="str">
        <f>IF(ISBLANK('A10'!AR29),"",'A10'!AR29)</f>
        <v/>
      </c>
      <c r="M1647" s="133" t="str">
        <f t="shared" si="33"/>
        <v>OK</v>
      </c>
      <c r="N1647" s="134"/>
    </row>
    <row r="1648" spans="1:14" x14ac:dyDescent="0.25">
      <c r="A1648" s="210" t="s">
        <v>796</v>
      </c>
      <c r="B1648" s="211" t="s">
        <v>4424</v>
      </c>
      <c r="C1648" s="212" t="s">
        <v>180</v>
      </c>
      <c r="D1648" s="215" t="s">
        <v>4425</v>
      </c>
      <c r="E1648" s="212" t="s">
        <v>860</v>
      </c>
      <c r="F1648" s="212" t="s">
        <v>180</v>
      </c>
      <c r="G1648" s="215" t="s">
        <v>1351</v>
      </c>
      <c r="H1648" s="213">
        <f>IF(OR(AND('A10'!AQ24="",'A10'!AR24=""),AND('A10'!AQ27="",'A10'!AR27=""),AND('A10'!AR24="X",'A10'!AR27="X"),OR('A10'!AR24="M",'A10'!AR27="M")),"",SUM('A10'!AQ24,'A10'!AQ27))</f>
        <v>0</v>
      </c>
      <c r="I1648" s="213" t="str">
        <f>IF(AND(AND('A10'!AR24="X",'A10'!AR27="X"),SUM('A10'!AQ24,'A10'!AQ27)=0,ISNUMBER('A10'!AQ30)),"",IF(OR('A10'!AR24="M",'A10'!AR27="M"),"M",IF(AND('A10'!AR24='A10'!AR27,OR('A10'!AR24="X",'A10'!AR24="W",'A10'!AR24="Z")),UPPER('A10'!AR24),"")))</f>
        <v/>
      </c>
      <c r="J1648" s="214" t="s">
        <v>860</v>
      </c>
      <c r="K1648" s="213">
        <f>IF(AND(ISBLANK('A10'!AQ30),$L$1648&lt;&gt;"Z"),"",'A10'!AQ30)</f>
        <v>0</v>
      </c>
      <c r="L1648" s="213" t="str">
        <f>IF(ISBLANK('A10'!AR30),"",'A10'!AR30)</f>
        <v/>
      </c>
      <c r="M1648" s="133" t="str">
        <f t="shared" si="33"/>
        <v>OK</v>
      </c>
      <c r="N1648" s="134"/>
    </row>
    <row r="1649" spans="1:14" x14ac:dyDescent="0.25">
      <c r="A1649" s="210" t="s">
        <v>796</v>
      </c>
      <c r="B1649" s="211" t="s">
        <v>4426</v>
      </c>
      <c r="C1649" s="212" t="s">
        <v>180</v>
      </c>
      <c r="D1649" s="215" t="s">
        <v>4427</v>
      </c>
      <c r="E1649" s="212" t="s">
        <v>860</v>
      </c>
      <c r="F1649" s="212" t="s">
        <v>180</v>
      </c>
      <c r="G1649" s="215" t="s">
        <v>1353</v>
      </c>
      <c r="H1649" s="213">
        <f>IF(OR(AND('A10'!AQ25="",'A10'!AR25=""),AND('A10'!AQ28="",'A10'!AR28=""),AND('A10'!AR25="X",'A10'!AR28="X"),OR('A10'!AR25="M",'A10'!AR28="M")),"",SUM('A10'!AQ25,'A10'!AQ28))</f>
        <v>0</v>
      </c>
      <c r="I1649" s="213" t="str">
        <f>IF(AND(AND('A10'!AR25="X",'A10'!AR28="X"),SUM('A10'!AQ25,'A10'!AQ28)=0,ISNUMBER('A10'!AQ31)),"",IF(OR('A10'!AR25="M",'A10'!AR28="M"),"M",IF(AND('A10'!AR25='A10'!AR28,OR('A10'!AR25="X",'A10'!AR25="W",'A10'!AR25="Z")),UPPER('A10'!AR25),"")))</f>
        <v/>
      </c>
      <c r="J1649" s="214" t="s">
        <v>860</v>
      </c>
      <c r="K1649" s="213">
        <f>IF(AND(ISBLANK('A10'!AQ31),$L$1649&lt;&gt;"Z"),"",'A10'!AQ31)</f>
        <v>0</v>
      </c>
      <c r="L1649" s="213" t="str">
        <f>IF(ISBLANK('A10'!AR31),"",'A10'!AR31)</f>
        <v/>
      </c>
      <c r="M1649" s="133" t="str">
        <f t="shared" si="33"/>
        <v>OK</v>
      </c>
      <c r="N1649" s="134"/>
    </row>
    <row r="1650" spans="1:14" x14ac:dyDescent="0.25">
      <c r="A1650" s="210" t="s">
        <v>796</v>
      </c>
      <c r="B1650" s="211" t="s">
        <v>4428</v>
      </c>
      <c r="C1650" s="212" t="s">
        <v>180</v>
      </c>
      <c r="D1650" s="215" t="s">
        <v>4429</v>
      </c>
      <c r="E1650" s="212" t="s">
        <v>860</v>
      </c>
      <c r="F1650" s="212" t="s">
        <v>180</v>
      </c>
      <c r="G1650" s="215" t="s">
        <v>907</v>
      </c>
      <c r="H1650" s="213">
        <f>IF(OR(AND('A10'!AQ26="",'A10'!AR26=""),AND('A10'!AQ29="",'A10'!AR29=""),AND('A10'!AR26="X",'A10'!AR29="X"),OR('A10'!AR26="M",'A10'!AR29="M")),"",SUM('A10'!AQ26,'A10'!AQ29))</f>
        <v>0</v>
      </c>
      <c r="I1650" s="213" t="str">
        <f>IF(AND(AND('A10'!AR26="X",'A10'!AR29="X"),SUM('A10'!AQ26,'A10'!AQ29)=0,ISNUMBER('A10'!AQ32)),"",IF(OR('A10'!AR26="M",'A10'!AR29="M"),"M",IF(AND('A10'!AR26='A10'!AR29,OR('A10'!AR26="X",'A10'!AR26="W",'A10'!AR26="Z")),UPPER('A10'!AR26),"")))</f>
        <v/>
      </c>
      <c r="J1650" s="214" t="s">
        <v>860</v>
      </c>
      <c r="K1650" s="213">
        <f>IF(AND(ISBLANK('A10'!AQ32),$L$1650&lt;&gt;"Z"),"",'A10'!AQ32)</f>
        <v>0</v>
      </c>
      <c r="L1650" s="213" t="str">
        <f>IF(ISBLANK('A10'!AR32),"",'A10'!AR32)</f>
        <v/>
      </c>
      <c r="M1650" s="133" t="str">
        <f t="shared" si="33"/>
        <v>OK</v>
      </c>
      <c r="N1650" s="134"/>
    </row>
    <row r="1651" spans="1:14" x14ac:dyDescent="0.25">
      <c r="A1651" s="210" t="s">
        <v>796</v>
      </c>
      <c r="B1651" s="211" t="s">
        <v>4430</v>
      </c>
      <c r="C1651" s="212" t="s">
        <v>180</v>
      </c>
      <c r="D1651" s="215" t="s">
        <v>4431</v>
      </c>
      <c r="E1651" s="212" t="s">
        <v>860</v>
      </c>
      <c r="F1651" s="212" t="s">
        <v>180</v>
      </c>
      <c r="G1651" s="215" t="s">
        <v>4046</v>
      </c>
      <c r="H1651" s="213">
        <f>IF(OR(AND('A10'!AQ34="",'A10'!AR34=""),AND('A10'!AQ35="",'A10'!AR35=""),AND('A10'!AR34="X",'A10'!AR35="X"),OR('A10'!AR34="M",'A10'!AR35="M")),"",SUM('A10'!AQ34,'A10'!AQ35))</f>
        <v>0</v>
      </c>
      <c r="I1651" s="213" t="str">
        <f>IF(AND(AND('A10'!AR34="X",'A10'!AR35="X"),SUM('A10'!AQ34,'A10'!AQ35)=0,ISNUMBER('A10'!AQ36)),"",IF(OR('A10'!AR34="M",'A10'!AR35="M"),"M",IF(AND('A10'!AR34='A10'!AR35,OR('A10'!AR34="X",'A10'!AR34="W",'A10'!AR34="Z")),UPPER('A10'!AR34),"")))</f>
        <v/>
      </c>
      <c r="J1651" s="214" t="s">
        <v>860</v>
      </c>
      <c r="K1651" s="213">
        <f>IF(AND(ISBLANK('A10'!AQ36),$L$1651&lt;&gt;"Z"),"",'A10'!AQ36)</f>
        <v>0</v>
      </c>
      <c r="L1651" s="213" t="str">
        <f>IF(ISBLANK('A10'!AR36),"",'A10'!AR36)</f>
        <v/>
      </c>
      <c r="M1651" s="133" t="str">
        <f t="shared" si="33"/>
        <v>OK</v>
      </c>
      <c r="N1651" s="134"/>
    </row>
    <row r="1652" spans="1:14" x14ac:dyDescent="0.25">
      <c r="A1652" s="210" t="s">
        <v>796</v>
      </c>
      <c r="B1652" s="211" t="s">
        <v>4432</v>
      </c>
      <c r="C1652" s="212" t="s">
        <v>180</v>
      </c>
      <c r="D1652" s="215" t="s">
        <v>4256</v>
      </c>
      <c r="E1652" s="212" t="s">
        <v>860</v>
      </c>
      <c r="F1652" s="212" t="s">
        <v>180</v>
      </c>
      <c r="G1652" s="215" t="s">
        <v>1191</v>
      </c>
      <c r="H1652" s="213">
        <f>IF(OR(EXACT('A10'!AN14,'A10'!AO14),EXACT('A10'!AQ14,'A10'!AR14),AND('A10'!AO14="X",'A10'!AR14="X"),OR('A10'!AO14="M",'A10'!AR14="M")),"",SUM('A10'!AN14,'A10'!AQ14))</f>
        <v>0</v>
      </c>
      <c r="I1652" s="213" t="str">
        <f>IF(AND(AND('A10'!AO14="X",'A10'!AR14="X"),SUM('A10'!AN14,'A10'!AQ14)=0,ISNUMBER('A10'!AT14)),"",IF(OR('A10'!AO14="M",'A10'!AR14="M"),"M",IF(AND('A10'!AO14='A10'!AR14,OR('A10'!AO14="X",'A10'!AO14="W",'A10'!AO14="Z")),UPPER('A10'!AO14),"")))</f>
        <v/>
      </c>
      <c r="J1652" s="214" t="s">
        <v>860</v>
      </c>
      <c r="K1652" s="213">
        <f>IF(AND(ISBLANK('A10'!AT14),$L$1652&lt;&gt;"Z"),"",'A10'!AT14)</f>
        <v>0</v>
      </c>
      <c r="L1652" s="213" t="str">
        <f>IF(ISBLANK('A10'!AU14),"",'A10'!AU14)</f>
        <v/>
      </c>
      <c r="M1652" s="133" t="str">
        <f t="shared" si="33"/>
        <v>OK</v>
      </c>
      <c r="N1652" s="134"/>
    </row>
    <row r="1653" spans="1:14" x14ac:dyDescent="0.25">
      <c r="A1653" s="210" t="s">
        <v>796</v>
      </c>
      <c r="B1653" s="211" t="s">
        <v>4433</v>
      </c>
      <c r="C1653" s="212" t="s">
        <v>180</v>
      </c>
      <c r="D1653" s="215" t="s">
        <v>4258</v>
      </c>
      <c r="E1653" s="212" t="s">
        <v>860</v>
      </c>
      <c r="F1653" s="212" t="s">
        <v>180</v>
      </c>
      <c r="G1653" s="215" t="s">
        <v>1193</v>
      </c>
      <c r="H1653" s="213">
        <f>IF(OR(EXACT('A10'!AN15,'A10'!AO15),EXACT('A10'!AQ15,'A10'!AR15),AND('A10'!AO15="X",'A10'!AR15="X"),OR('A10'!AO15="M",'A10'!AR15="M")),"",SUM('A10'!AN15,'A10'!AQ15))</f>
        <v>0</v>
      </c>
      <c r="I1653" s="213" t="str">
        <f>IF(AND(AND('A10'!AO15="X",'A10'!AR15="X"),SUM('A10'!AN15,'A10'!AQ15)=0,ISNUMBER('A10'!AT15)),"",IF(OR('A10'!AO15="M",'A10'!AR15="M"),"M",IF(AND('A10'!AO15='A10'!AR15,OR('A10'!AO15="X",'A10'!AO15="W",'A10'!AO15="Z")),UPPER('A10'!AO15),"")))</f>
        <v/>
      </c>
      <c r="J1653" s="214" t="s">
        <v>860</v>
      </c>
      <c r="K1653" s="213">
        <f>IF(AND(ISBLANK('A10'!AT15),$L$1653&lt;&gt;"Z"),"",'A10'!AT15)</f>
        <v>0</v>
      </c>
      <c r="L1653" s="213" t="str">
        <f>IF(ISBLANK('A10'!AU15),"",'A10'!AU15)</f>
        <v/>
      </c>
      <c r="M1653" s="133" t="str">
        <f t="shared" si="33"/>
        <v>OK</v>
      </c>
      <c r="N1653" s="134"/>
    </row>
    <row r="1654" spans="1:14" x14ac:dyDescent="0.25">
      <c r="A1654" s="210" t="s">
        <v>796</v>
      </c>
      <c r="B1654" s="211" t="s">
        <v>4434</v>
      </c>
      <c r="C1654" s="212" t="s">
        <v>180</v>
      </c>
      <c r="D1654" s="215" t="s">
        <v>1487</v>
      </c>
      <c r="E1654" s="212" t="s">
        <v>860</v>
      </c>
      <c r="F1654" s="212" t="s">
        <v>180</v>
      </c>
      <c r="G1654" s="215" t="s">
        <v>1195</v>
      </c>
      <c r="H1654" s="213">
        <f>IF(OR(AND('A10'!AT14="",'A10'!AU14=""),AND('A10'!AT15="",'A10'!AU15=""),AND('A10'!AU14="X",'A10'!AU15="X"),OR('A10'!AU14="M",'A10'!AU15="M")),"",SUM('A10'!AT14,'A10'!AT15))</f>
        <v>0</v>
      </c>
      <c r="I1654" s="213" t="str">
        <f>IF(AND(AND('A10'!AU14="X",'A10'!AU15="X"),SUM('A10'!AT14,'A10'!AT15)=0,ISNUMBER('A10'!AT16)),"",IF(OR('A10'!AU14="M",'A10'!AU15="M"),"M",IF(AND('A10'!AU14='A10'!AU15,OR('A10'!AU14="X",'A10'!AU14="W",'A10'!AU14="Z")),UPPER('A10'!AU14),"")))</f>
        <v/>
      </c>
      <c r="J1654" s="214" t="s">
        <v>860</v>
      </c>
      <c r="K1654" s="213">
        <f>IF(AND(ISBLANK('A10'!AT16),$L$1654&lt;&gt;"Z"),"",'A10'!AT16)</f>
        <v>0</v>
      </c>
      <c r="L1654" s="213" t="str">
        <f>IF(ISBLANK('A10'!AU16),"",'A10'!AU16)</f>
        <v/>
      </c>
      <c r="M1654" s="133" t="str">
        <f t="shared" si="33"/>
        <v>OK</v>
      </c>
      <c r="N1654" s="134"/>
    </row>
    <row r="1655" spans="1:14" x14ac:dyDescent="0.25">
      <c r="A1655" s="210" t="s">
        <v>796</v>
      </c>
      <c r="B1655" s="211" t="s">
        <v>4435</v>
      </c>
      <c r="C1655" s="212" t="s">
        <v>180</v>
      </c>
      <c r="D1655" s="215" t="s">
        <v>4261</v>
      </c>
      <c r="E1655" s="212" t="s">
        <v>860</v>
      </c>
      <c r="F1655" s="212" t="s">
        <v>180</v>
      </c>
      <c r="G1655" s="215" t="s">
        <v>1197</v>
      </c>
      <c r="H1655" s="213">
        <f>IF(OR(EXACT('A10'!AN17,'A10'!AO17),EXACT('A10'!AQ17,'A10'!AR17),AND('A10'!AO17="X",'A10'!AR17="X"),OR('A10'!AO17="M",'A10'!AR17="M")),"",SUM('A10'!AN17,'A10'!AQ17))</f>
        <v>0</v>
      </c>
      <c r="I1655" s="213" t="str">
        <f>IF(AND(AND('A10'!AO17="X",'A10'!AR17="X"),SUM('A10'!AN17,'A10'!AQ17)=0,ISNUMBER('A10'!AT17)),"",IF(OR('A10'!AO17="M",'A10'!AR17="M"),"M",IF(AND('A10'!AO17='A10'!AR17,OR('A10'!AO17="X",'A10'!AO17="W",'A10'!AO17="Z")),UPPER('A10'!AO17),"")))</f>
        <v/>
      </c>
      <c r="J1655" s="214" t="s">
        <v>860</v>
      </c>
      <c r="K1655" s="213">
        <f>IF(AND(ISBLANK('A10'!AT17),$L$1655&lt;&gt;"Z"),"",'A10'!AT17)</f>
        <v>0</v>
      </c>
      <c r="L1655" s="213" t="str">
        <f>IF(ISBLANK('A10'!AU17),"",'A10'!AU17)</f>
        <v/>
      </c>
      <c r="M1655" s="133" t="str">
        <f t="shared" si="33"/>
        <v>OK</v>
      </c>
      <c r="N1655" s="134"/>
    </row>
    <row r="1656" spans="1:14" x14ac:dyDescent="0.25">
      <c r="A1656" s="210" t="s">
        <v>796</v>
      </c>
      <c r="B1656" s="211" t="s">
        <v>4436</v>
      </c>
      <c r="C1656" s="212" t="s">
        <v>180</v>
      </c>
      <c r="D1656" s="215" t="s">
        <v>4263</v>
      </c>
      <c r="E1656" s="212" t="s">
        <v>860</v>
      </c>
      <c r="F1656" s="212" t="s">
        <v>180</v>
      </c>
      <c r="G1656" s="215" t="s">
        <v>1199</v>
      </c>
      <c r="H1656" s="213">
        <f>IF(OR(EXACT('A10'!AN18,'A10'!AO18),EXACT('A10'!AQ18,'A10'!AR18),AND('A10'!AO18="X",'A10'!AR18="X"),OR('A10'!AO18="M",'A10'!AR18="M")),"",SUM('A10'!AN18,'A10'!AQ18))</f>
        <v>0</v>
      </c>
      <c r="I1656" s="213" t="str">
        <f>IF(AND(AND('A10'!AO18="X",'A10'!AR18="X"),SUM('A10'!AN18,'A10'!AQ18)=0,ISNUMBER('A10'!AT18)),"",IF(OR('A10'!AO18="M",'A10'!AR18="M"),"M",IF(AND('A10'!AO18='A10'!AR18,OR('A10'!AO18="X",'A10'!AO18="W",'A10'!AO18="Z")),UPPER('A10'!AO18),"")))</f>
        <v/>
      </c>
      <c r="J1656" s="214" t="s">
        <v>860</v>
      </c>
      <c r="K1656" s="213">
        <f>IF(AND(ISBLANK('A10'!AT18),$L$1656&lt;&gt;"Z"),"",'A10'!AT18)</f>
        <v>0</v>
      </c>
      <c r="L1656" s="213" t="str">
        <f>IF(ISBLANK('A10'!AU18),"",'A10'!AU18)</f>
        <v/>
      </c>
      <c r="M1656" s="133" t="str">
        <f t="shared" si="33"/>
        <v>OK</v>
      </c>
      <c r="N1656" s="134"/>
    </row>
    <row r="1657" spans="1:14" x14ac:dyDescent="0.25">
      <c r="A1657" s="210" t="s">
        <v>796</v>
      </c>
      <c r="B1657" s="211" t="s">
        <v>4437</v>
      </c>
      <c r="C1657" s="212" t="s">
        <v>180</v>
      </c>
      <c r="D1657" s="215" t="s">
        <v>1489</v>
      </c>
      <c r="E1657" s="212" t="s">
        <v>860</v>
      </c>
      <c r="F1657" s="212" t="s">
        <v>180</v>
      </c>
      <c r="G1657" s="215" t="s">
        <v>1201</v>
      </c>
      <c r="H1657" s="213">
        <f>IF(OR(AND('A10'!AT17="",'A10'!AU17=""),AND('A10'!AT18="",'A10'!AU18=""),AND('A10'!AU17="X",'A10'!AU18="X"),OR('A10'!AU17="M",'A10'!AU18="M")),"",SUM('A10'!AT17,'A10'!AT18))</f>
        <v>0</v>
      </c>
      <c r="I1657" s="213" t="str">
        <f>IF(AND(AND('A10'!AU17="X",'A10'!AU18="X"),SUM('A10'!AT17,'A10'!AT18)=0,ISNUMBER('A10'!AT19)),"",IF(OR('A10'!AU17="M",'A10'!AU18="M"),"M",IF(AND('A10'!AU17='A10'!AU18,OR('A10'!AU17="X",'A10'!AU17="W",'A10'!AU17="Z")),UPPER('A10'!AU17),"")))</f>
        <v/>
      </c>
      <c r="J1657" s="214" t="s">
        <v>860</v>
      </c>
      <c r="K1657" s="213">
        <f>IF(AND(ISBLANK('A10'!AT19),$L$1657&lt;&gt;"Z"),"",'A10'!AT19)</f>
        <v>0</v>
      </c>
      <c r="L1657" s="213" t="str">
        <f>IF(ISBLANK('A10'!AU19),"",'A10'!AU19)</f>
        <v/>
      </c>
      <c r="M1657" s="133" t="str">
        <f t="shared" si="33"/>
        <v>OK</v>
      </c>
      <c r="N1657" s="134"/>
    </row>
    <row r="1658" spans="1:14" x14ac:dyDescent="0.25">
      <c r="A1658" s="210" t="s">
        <v>796</v>
      </c>
      <c r="B1658" s="211" t="s">
        <v>4438</v>
      </c>
      <c r="C1658" s="212" t="s">
        <v>180</v>
      </c>
      <c r="D1658" s="215" t="s">
        <v>1491</v>
      </c>
      <c r="E1658" s="212" t="s">
        <v>860</v>
      </c>
      <c r="F1658" s="212" t="s">
        <v>180</v>
      </c>
      <c r="G1658" s="215" t="s">
        <v>856</v>
      </c>
      <c r="H1658" s="213">
        <f>IF(OR(AND('A10'!AT14="",'A10'!AU14=""),AND('A10'!AT17="",'A10'!AU17=""),AND('A10'!AU14="X",'A10'!AU17="X"),OR('A10'!AU14="M",'A10'!AU17="M")),"",SUM('A10'!AT14,'A10'!AT17))</f>
        <v>0</v>
      </c>
      <c r="I1658" s="213" t="str">
        <f>IF(AND(AND('A10'!AU14="X",'A10'!AU17="X"),SUM('A10'!AT14,'A10'!AT17)=0,ISNUMBER('A10'!AT20)),"",IF(OR('A10'!AU14="M",'A10'!AU17="M"),"M",IF(AND('A10'!AU14='A10'!AU17,OR('A10'!AU14="X",'A10'!AU14="W",'A10'!AU14="Z")),UPPER('A10'!AU14),"")))</f>
        <v/>
      </c>
      <c r="J1658" s="214" t="s">
        <v>860</v>
      </c>
      <c r="K1658" s="213">
        <f>IF(AND(ISBLANK('A10'!AT20),$L$1658&lt;&gt;"Z"),"",'A10'!AT20)</f>
        <v>0</v>
      </c>
      <c r="L1658" s="213" t="str">
        <f>IF(ISBLANK('A10'!AU20),"",'A10'!AU20)</f>
        <v/>
      </c>
      <c r="M1658" s="133" t="str">
        <f t="shared" si="33"/>
        <v>OK</v>
      </c>
      <c r="N1658" s="134"/>
    </row>
    <row r="1659" spans="1:14" x14ac:dyDescent="0.25">
      <c r="A1659" s="210" t="s">
        <v>796</v>
      </c>
      <c r="B1659" s="211" t="s">
        <v>4439</v>
      </c>
      <c r="C1659" s="212" t="s">
        <v>180</v>
      </c>
      <c r="D1659" s="215" t="s">
        <v>1493</v>
      </c>
      <c r="E1659" s="212" t="s">
        <v>860</v>
      </c>
      <c r="F1659" s="212" t="s">
        <v>180</v>
      </c>
      <c r="G1659" s="215" t="s">
        <v>835</v>
      </c>
      <c r="H1659" s="213">
        <f>IF(OR(AND('A10'!AT15="",'A10'!AU15=""),AND('A10'!AT18="",'A10'!AU18=""),AND('A10'!AU15="X",'A10'!AU18="X"),OR('A10'!AU15="M",'A10'!AU18="M")),"",SUM('A10'!AT15,'A10'!AT18))</f>
        <v>0</v>
      </c>
      <c r="I1659" s="213" t="str">
        <f>IF(AND(AND('A10'!AU15="X",'A10'!AU18="X"),SUM('A10'!AT15,'A10'!AT18)=0,ISNUMBER('A10'!AT21)),"",IF(OR('A10'!AU15="M",'A10'!AU18="M"),"M",IF(AND('A10'!AU15='A10'!AU18,OR('A10'!AU15="X",'A10'!AU15="W",'A10'!AU15="Z")),UPPER('A10'!AU15),"")))</f>
        <v/>
      </c>
      <c r="J1659" s="214" t="s">
        <v>860</v>
      </c>
      <c r="K1659" s="213">
        <f>IF(AND(ISBLANK('A10'!AT21),$L$1659&lt;&gt;"Z"),"",'A10'!AT21)</f>
        <v>0</v>
      </c>
      <c r="L1659" s="213" t="str">
        <f>IF(ISBLANK('A10'!AU21),"",'A10'!AU21)</f>
        <v/>
      </c>
      <c r="M1659" s="133" t="str">
        <f t="shared" si="33"/>
        <v>OK</v>
      </c>
      <c r="N1659" s="134"/>
    </row>
    <row r="1660" spans="1:14" x14ac:dyDescent="0.25">
      <c r="A1660" s="210" t="s">
        <v>796</v>
      </c>
      <c r="B1660" s="211" t="s">
        <v>4440</v>
      </c>
      <c r="C1660" s="212" t="s">
        <v>180</v>
      </c>
      <c r="D1660" s="215" t="s">
        <v>1495</v>
      </c>
      <c r="E1660" s="212" t="s">
        <v>860</v>
      </c>
      <c r="F1660" s="212" t="s">
        <v>180</v>
      </c>
      <c r="G1660" s="215" t="s">
        <v>814</v>
      </c>
      <c r="H1660" s="213">
        <f>IF(OR(AND('A10'!AT16="",'A10'!AU16=""),AND('A10'!AT19="",'A10'!AU19=""),AND('A10'!AU16="X",'A10'!AU19="X"),OR('A10'!AU16="M",'A10'!AU19="M")),"",SUM('A10'!AT16,'A10'!AT19))</f>
        <v>0</v>
      </c>
      <c r="I1660" s="213" t="str">
        <f>IF(AND(AND('A10'!AU16="X",'A10'!AU19="X"),SUM('A10'!AT16,'A10'!AT19)=0,ISNUMBER('A10'!AT22)),"",IF(OR('A10'!AU16="M",'A10'!AU19="M"),"M",IF(AND('A10'!AU16='A10'!AU19,OR('A10'!AU16="X",'A10'!AU16="W",'A10'!AU16="Z")),UPPER('A10'!AU16),"")))</f>
        <v/>
      </c>
      <c r="J1660" s="214" t="s">
        <v>860</v>
      </c>
      <c r="K1660" s="213">
        <f>IF(AND(ISBLANK('A10'!AT22),$L$1660&lt;&gt;"Z"),"",'A10'!AT22)</f>
        <v>0</v>
      </c>
      <c r="L1660" s="213" t="str">
        <f>IF(ISBLANK('A10'!AU22),"",'A10'!AU22)</f>
        <v/>
      </c>
      <c r="M1660" s="133" t="str">
        <f t="shared" si="33"/>
        <v>OK</v>
      </c>
      <c r="N1660" s="134"/>
    </row>
    <row r="1661" spans="1:14" x14ac:dyDescent="0.25">
      <c r="A1661" s="210" t="s">
        <v>796</v>
      </c>
      <c r="B1661" s="211" t="s">
        <v>4441</v>
      </c>
      <c r="C1661" s="212" t="s">
        <v>180</v>
      </c>
      <c r="D1661" s="215" t="s">
        <v>4271</v>
      </c>
      <c r="E1661" s="212" t="s">
        <v>860</v>
      </c>
      <c r="F1661" s="212" t="s">
        <v>180</v>
      </c>
      <c r="G1661" s="215" t="s">
        <v>1356</v>
      </c>
      <c r="H1661" s="213">
        <f>IF(OR(EXACT('A10'!AN24,'A10'!AO24),EXACT('A10'!AQ24,'A10'!AR24),AND('A10'!AO24="X",'A10'!AR24="X"),OR('A10'!AO24="M",'A10'!AR24="M")),"",SUM('A10'!AN24,'A10'!AQ24))</f>
        <v>0</v>
      </c>
      <c r="I1661" s="213" t="str">
        <f>IF(AND(AND('A10'!AO24="X",'A10'!AR24="X"),SUM('A10'!AN24,'A10'!AQ24)=0,ISNUMBER('A10'!AT24)),"",IF(OR('A10'!AO24="M",'A10'!AR24="M"),"M",IF(AND('A10'!AO24='A10'!AR24,OR('A10'!AO24="X",'A10'!AO24="W",'A10'!AO24="Z")),UPPER('A10'!AO24),"")))</f>
        <v/>
      </c>
      <c r="J1661" s="214" t="s">
        <v>860</v>
      </c>
      <c r="K1661" s="213">
        <f>IF(AND(ISBLANK('A10'!AT24),$L$1661&lt;&gt;"Z"),"",'A10'!AT24)</f>
        <v>0</v>
      </c>
      <c r="L1661" s="213" t="str">
        <f>IF(ISBLANK('A10'!AU24),"",'A10'!AU24)</f>
        <v/>
      </c>
      <c r="M1661" s="133" t="str">
        <f t="shared" si="33"/>
        <v>OK</v>
      </c>
      <c r="N1661" s="134"/>
    </row>
    <row r="1662" spans="1:14" x14ac:dyDescent="0.25">
      <c r="A1662" s="210" t="s">
        <v>796</v>
      </c>
      <c r="B1662" s="211" t="s">
        <v>4442</v>
      </c>
      <c r="C1662" s="212" t="s">
        <v>180</v>
      </c>
      <c r="D1662" s="215" t="s">
        <v>4443</v>
      </c>
      <c r="E1662" s="212" t="s">
        <v>860</v>
      </c>
      <c r="F1662" s="212" t="s">
        <v>180</v>
      </c>
      <c r="G1662" s="215" t="s">
        <v>1358</v>
      </c>
      <c r="H1662" s="213">
        <f>IF(OR(EXACT('A10'!AN25,'A10'!AO25),EXACT('A10'!AQ25,'A10'!AR25),AND('A10'!AO25="X",'A10'!AR25="X"),OR('A10'!AO25="M",'A10'!AR25="M")),"",SUM('A10'!AN25,'A10'!AQ25))</f>
        <v>0</v>
      </c>
      <c r="I1662" s="213" t="str">
        <f>IF(AND(AND('A10'!AO25="X",'A10'!AR25="X"),SUM('A10'!AN25,'A10'!AQ25)=0,ISNUMBER('A10'!AT25)),"",IF(OR('A10'!AO25="M",'A10'!AR25="M"),"M",IF(AND('A10'!AO25='A10'!AR25,OR('A10'!AO25="X",'A10'!AO25="W",'A10'!AO25="Z")),UPPER('A10'!AO25),"")))</f>
        <v/>
      </c>
      <c r="J1662" s="214" t="s">
        <v>860</v>
      </c>
      <c r="K1662" s="213">
        <f>IF(AND(ISBLANK('A10'!AT25),$L$1662&lt;&gt;"Z"),"",'A10'!AT25)</f>
        <v>0</v>
      </c>
      <c r="L1662" s="213" t="str">
        <f>IF(ISBLANK('A10'!AU25),"",'A10'!AU25)</f>
        <v/>
      </c>
      <c r="M1662" s="133" t="str">
        <f t="shared" si="33"/>
        <v>OK</v>
      </c>
      <c r="N1662" s="134"/>
    </row>
    <row r="1663" spans="1:14" x14ac:dyDescent="0.25">
      <c r="A1663" s="210" t="s">
        <v>796</v>
      </c>
      <c r="B1663" s="211" t="s">
        <v>4444</v>
      </c>
      <c r="C1663" s="212" t="s">
        <v>180</v>
      </c>
      <c r="D1663" s="215" t="s">
        <v>4445</v>
      </c>
      <c r="E1663" s="212" t="s">
        <v>860</v>
      </c>
      <c r="F1663" s="212" t="s">
        <v>180</v>
      </c>
      <c r="G1663" s="215" t="s">
        <v>1360</v>
      </c>
      <c r="H1663" s="213">
        <f>IF(OR(AND('A10'!AT24="",'A10'!AU24=""),AND('A10'!AT25="",'A10'!AU25=""),AND('A10'!AU24="X",'A10'!AU25="X"),OR('A10'!AU24="M",'A10'!AU25="M")),"",SUM('A10'!AT24,'A10'!AT25))</f>
        <v>0</v>
      </c>
      <c r="I1663" s="213" t="str">
        <f>IF(AND(AND('A10'!AU24="X",'A10'!AU25="X"),SUM('A10'!AT24,'A10'!AT25)=0,ISNUMBER('A10'!AT26)),"",IF(OR('A10'!AU24="M",'A10'!AU25="M"),"M",IF(AND('A10'!AU24='A10'!AU25,OR('A10'!AU24="X",'A10'!AU24="W",'A10'!AU24="Z")),UPPER('A10'!AU24),"")))</f>
        <v/>
      </c>
      <c r="J1663" s="214" t="s">
        <v>860</v>
      </c>
      <c r="K1663" s="213">
        <f>IF(AND(ISBLANK('A10'!AT26),$L$1663&lt;&gt;"Z"),"",'A10'!AT26)</f>
        <v>0</v>
      </c>
      <c r="L1663" s="213" t="str">
        <f>IF(ISBLANK('A10'!AU26),"",'A10'!AU26)</f>
        <v/>
      </c>
      <c r="M1663" s="133" t="str">
        <f t="shared" si="33"/>
        <v>OK</v>
      </c>
      <c r="N1663" s="134"/>
    </row>
    <row r="1664" spans="1:14" x14ac:dyDescent="0.25">
      <c r="A1664" s="210" t="s">
        <v>796</v>
      </c>
      <c r="B1664" s="211" t="s">
        <v>4446</v>
      </c>
      <c r="C1664" s="212" t="s">
        <v>180</v>
      </c>
      <c r="D1664" s="215" t="s">
        <v>4447</v>
      </c>
      <c r="E1664" s="212" t="s">
        <v>860</v>
      </c>
      <c r="F1664" s="212" t="s">
        <v>180</v>
      </c>
      <c r="G1664" s="215" t="s">
        <v>1362</v>
      </c>
      <c r="H1664" s="213">
        <f>IF(OR(EXACT('A10'!AN27,'A10'!AO27),EXACT('A10'!AQ27,'A10'!AR27),AND('A10'!AO27="X",'A10'!AR27="X"),OR('A10'!AO27="M",'A10'!AR27="M")),"",SUM('A10'!AN27,'A10'!AQ27))</f>
        <v>0</v>
      </c>
      <c r="I1664" s="213" t="str">
        <f>IF(AND(AND('A10'!AO27="X",'A10'!AR27="X"),SUM('A10'!AN27,'A10'!AQ27)=0,ISNUMBER('A10'!AT27)),"",IF(OR('A10'!AO27="M",'A10'!AR27="M"),"M",IF(AND('A10'!AO27='A10'!AR27,OR('A10'!AO27="X",'A10'!AO27="W",'A10'!AO27="Z")),UPPER('A10'!AO27),"")))</f>
        <v/>
      </c>
      <c r="J1664" s="214" t="s">
        <v>860</v>
      </c>
      <c r="K1664" s="213">
        <f>IF(AND(ISBLANK('A10'!AT27),$L$1664&lt;&gt;"Z"),"",'A10'!AT27)</f>
        <v>0</v>
      </c>
      <c r="L1664" s="213" t="str">
        <f>IF(ISBLANK('A10'!AU27),"",'A10'!AU27)</f>
        <v/>
      </c>
      <c r="M1664" s="133" t="str">
        <f t="shared" ref="M1664:M1727" si="34">IF(AND(ISNUMBER(H1664),ISNUMBER(K1664)),IF(OR(ROUND(H1664,0)&lt;&gt;ROUND(K1664,0),I1664&lt;&gt;L1664),"Check","OK"),IF(OR(AND(H1664&lt;&gt;K1664,I1664&lt;&gt;"Z",L1664&lt;&gt;"Z"),I1664&lt;&gt;L1664),"Check","OK"))</f>
        <v>OK</v>
      </c>
      <c r="N1664" s="134"/>
    </row>
    <row r="1665" spans="1:14" x14ac:dyDescent="0.25">
      <c r="A1665" s="210" t="s">
        <v>796</v>
      </c>
      <c r="B1665" s="211" t="s">
        <v>4448</v>
      </c>
      <c r="C1665" s="212" t="s">
        <v>180</v>
      </c>
      <c r="D1665" s="215" t="s">
        <v>4449</v>
      </c>
      <c r="E1665" s="212" t="s">
        <v>860</v>
      </c>
      <c r="F1665" s="212" t="s">
        <v>180</v>
      </c>
      <c r="G1665" s="215" t="s">
        <v>1364</v>
      </c>
      <c r="H1665" s="213">
        <f>IF(OR(EXACT('A10'!AN28,'A10'!AO28),EXACT('A10'!AQ28,'A10'!AR28),AND('A10'!AO28="X",'A10'!AR28="X"),OR('A10'!AO28="M",'A10'!AR28="M")),"",SUM('A10'!AN28,'A10'!AQ28))</f>
        <v>0</v>
      </c>
      <c r="I1665" s="213" t="str">
        <f>IF(AND(AND('A10'!AO28="X",'A10'!AR28="X"),SUM('A10'!AN28,'A10'!AQ28)=0,ISNUMBER('A10'!AT28)),"",IF(OR('A10'!AO28="M",'A10'!AR28="M"),"M",IF(AND('A10'!AO28='A10'!AR28,OR('A10'!AO28="X",'A10'!AO28="W",'A10'!AO28="Z")),UPPER('A10'!AO28),"")))</f>
        <v/>
      </c>
      <c r="J1665" s="214" t="s">
        <v>860</v>
      </c>
      <c r="K1665" s="213">
        <f>IF(AND(ISBLANK('A10'!AT28),$L$1665&lt;&gt;"Z"),"",'A10'!AT28)</f>
        <v>0</v>
      </c>
      <c r="L1665" s="213" t="str">
        <f>IF(ISBLANK('A10'!AU28),"",'A10'!AU28)</f>
        <v/>
      </c>
      <c r="M1665" s="133" t="str">
        <f t="shared" si="34"/>
        <v>OK</v>
      </c>
      <c r="N1665" s="134"/>
    </row>
    <row r="1666" spans="1:14" x14ac:dyDescent="0.25">
      <c r="A1666" s="210" t="s">
        <v>796</v>
      </c>
      <c r="B1666" s="211" t="s">
        <v>4450</v>
      </c>
      <c r="C1666" s="212" t="s">
        <v>180</v>
      </c>
      <c r="D1666" s="215" t="s">
        <v>4451</v>
      </c>
      <c r="E1666" s="212" t="s">
        <v>860</v>
      </c>
      <c r="F1666" s="212" t="s">
        <v>180</v>
      </c>
      <c r="G1666" s="215" t="s">
        <v>1366</v>
      </c>
      <c r="H1666" s="213">
        <f>IF(OR(AND('A10'!AT27="",'A10'!AU27=""),AND('A10'!AT28="",'A10'!AU28=""),AND('A10'!AU27="X",'A10'!AU28="X"),OR('A10'!AU27="M",'A10'!AU28="M")),"",SUM('A10'!AT27,'A10'!AT28))</f>
        <v>0</v>
      </c>
      <c r="I1666" s="213" t="str">
        <f>IF(AND(AND('A10'!AU27="X",'A10'!AU28="X"),SUM('A10'!AT27,'A10'!AT28)=0,ISNUMBER('A10'!AT29)),"",IF(OR('A10'!AU27="M",'A10'!AU28="M"),"M",IF(AND('A10'!AU27='A10'!AU28,OR('A10'!AU27="X",'A10'!AU27="W",'A10'!AU27="Z")),UPPER('A10'!AU27),"")))</f>
        <v/>
      </c>
      <c r="J1666" s="214" t="s">
        <v>860</v>
      </c>
      <c r="K1666" s="213">
        <f>IF(AND(ISBLANK('A10'!AT29),$L$1666&lt;&gt;"Z"),"",'A10'!AT29)</f>
        <v>0</v>
      </c>
      <c r="L1666" s="213" t="str">
        <f>IF(ISBLANK('A10'!AU29),"",'A10'!AU29)</f>
        <v/>
      </c>
      <c r="M1666" s="133" t="str">
        <f t="shared" si="34"/>
        <v>OK</v>
      </c>
      <c r="N1666" s="134"/>
    </row>
    <row r="1667" spans="1:14" x14ac:dyDescent="0.25">
      <c r="A1667" s="210" t="s">
        <v>796</v>
      </c>
      <c r="B1667" s="211" t="s">
        <v>4452</v>
      </c>
      <c r="C1667" s="212" t="s">
        <v>180</v>
      </c>
      <c r="D1667" s="215" t="s">
        <v>4453</v>
      </c>
      <c r="E1667" s="212" t="s">
        <v>860</v>
      </c>
      <c r="F1667" s="212" t="s">
        <v>180</v>
      </c>
      <c r="G1667" s="215" t="s">
        <v>1368</v>
      </c>
      <c r="H1667" s="213">
        <f>IF(OR(AND('A10'!AT24="",'A10'!AU24=""),AND('A10'!AT27="",'A10'!AU27=""),AND('A10'!AU24="X",'A10'!AU27="X"),OR('A10'!AU24="M",'A10'!AU27="M")),"",SUM('A10'!AT24,'A10'!AT27))</f>
        <v>0</v>
      </c>
      <c r="I1667" s="213" t="str">
        <f>IF(AND(AND('A10'!AU24="X",'A10'!AU27="X"),SUM('A10'!AT24,'A10'!AT27)=0,ISNUMBER('A10'!AT30)),"",IF(OR('A10'!AU24="M",'A10'!AU27="M"),"M",IF(AND('A10'!AU24='A10'!AU27,OR('A10'!AU24="X",'A10'!AU24="W",'A10'!AU24="Z")),UPPER('A10'!AU24),"")))</f>
        <v/>
      </c>
      <c r="J1667" s="214" t="s">
        <v>860</v>
      </c>
      <c r="K1667" s="213">
        <f>IF(AND(ISBLANK('A10'!AT30),$L$1667&lt;&gt;"Z"),"",'A10'!AT30)</f>
        <v>0</v>
      </c>
      <c r="L1667" s="213" t="str">
        <f>IF(ISBLANK('A10'!AU30),"",'A10'!AU30)</f>
        <v/>
      </c>
      <c r="M1667" s="133" t="str">
        <f t="shared" si="34"/>
        <v>OK</v>
      </c>
      <c r="N1667" s="134"/>
    </row>
    <row r="1668" spans="1:14" x14ac:dyDescent="0.25">
      <c r="A1668" s="210" t="s">
        <v>796</v>
      </c>
      <c r="B1668" s="211" t="s">
        <v>4454</v>
      </c>
      <c r="C1668" s="212" t="s">
        <v>180</v>
      </c>
      <c r="D1668" s="215" t="s">
        <v>4455</v>
      </c>
      <c r="E1668" s="212" t="s">
        <v>860</v>
      </c>
      <c r="F1668" s="212" t="s">
        <v>180</v>
      </c>
      <c r="G1668" s="215" t="s">
        <v>1370</v>
      </c>
      <c r="H1668" s="213">
        <f>IF(OR(AND('A10'!AT25="",'A10'!AU25=""),AND('A10'!AT28="",'A10'!AU28=""),AND('A10'!AU25="X",'A10'!AU28="X"),OR('A10'!AU25="M",'A10'!AU28="M")),"",SUM('A10'!AT25,'A10'!AT28))</f>
        <v>0</v>
      </c>
      <c r="I1668" s="213" t="str">
        <f>IF(AND(AND('A10'!AU25="X",'A10'!AU28="X"),SUM('A10'!AT25,'A10'!AT28)=0,ISNUMBER('A10'!AT31)),"",IF(OR('A10'!AU25="M",'A10'!AU28="M"),"M",IF(AND('A10'!AU25='A10'!AU28,OR('A10'!AU25="X",'A10'!AU25="W",'A10'!AU25="Z")),UPPER('A10'!AU25),"")))</f>
        <v/>
      </c>
      <c r="J1668" s="214" t="s">
        <v>860</v>
      </c>
      <c r="K1668" s="213">
        <f>IF(AND(ISBLANK('A10'!AT31),$L$1668&lt;&gt;"Z"),"",'A10'!AT31)</f>
        <v>0</v>
      </c>
      <c r="L1668" s="213" t="str">
        <f>IF(ISBLANK('A10'!AU31),"",'A10'!AU31)</f>
        <v/>
      </c>
      <c r="M1668" s="133" t="str">
        <f t="shared" si="34"/>
        <v>OK</v>
      </c>
      <c r="N1668" s="134"/>
    </row>
    <row r="1669" spans="1:14" x14ac:dyDescent="0.25">
      <c r="A1669" s="210" t="s">
        <v>796</v>
      </c>
      <c r="B1669" s="211" t="s">
        <v>4456</v>
      </c>
      <c r="C1669" s="212" t="s">
        <v>180</v>
      </c>
      <c r="D1669" s="215" t="s">
        <v>4457</v>
      </c>
      <c r="E1669" s="212" t="s">
        <v>860</v>
      </c>
      <c r="F1669" s="212" t="s">
        <v>180</v>
      </c>
      <c r="G1669" s="215" t="s">
        <v>910</v>
      </c>
      <c r="H1669" s="213">
        <f>IF(OR(AND('A10'!AT26="",'A10'!AU26=""),AND('A10'!AT29="",'A10'!AU29=""),AND('A10'!AU26="X",'A10'!AU29="X"),OR('A10'!AU26="M",'A10'!AU29="M")),"",SUM('A10'!AT26,'A10'!AT29))</f>
        <v>0</v>
      </c>
      <c r="I1669" s="213" t="str">
        <f>IF(AND(AND('A10'!AU26="X",'A10'!AU29="X"),SUM('A10'!AT26,'A10'!AT29)=0,ISNUMBER('A10'!AT32)),"",IF(OR('A10'!AU26="M",'A10'!AU29="M"),"M",IF(AND('A10'!AU26='A10'!AU29,OR('A10'!AU26="X",'A10'!AU26="W",'A10'!AU26="Z")),UPPER('A10'!AU26),"")))</f>
        <v/>
      </c>
      <c r="J1669" s="214" t="s">
        <v>860</v>
      </c>
      <c r="K1669" s="213">
        <f>IF(AND(ISBLANK('A10'!AT32),$L$1669&lt;&gt;"Z"),"",'A10'!AT32)</f>
        <v>0</v>
      </c>
      <c r="L1669" s="213" t="str">
        <f>IF(ISBLANK('A10'!AU32),"",'A10'!AU32)</f>
        <v/>
      </c>
      <c r="M1669" s="133" t="str">
        <f t="shared" si="34"/>
        <v>OK</v>
      </c>
      <c r="N1669" s="134"/>
    </row>
    <row r="1670" spans="1:14" x14ac:dyDescent="0.25">
      <c r="A1670" s="210" t="s">
        <v>796</v>
      </c>
      <c r="B1670" s="211" t="s">
        <v>4458</v>
      </c>
      <c r="C1670" s="212" t="s">
        <v>180</v>
      </c>
      <c r="D1670" s="215" t="s">
        <v>4459</v>
      </c>
      <c r="E1670" s="212" t="s">
        <v>860</v>
      </c>
      <c r="F1670" s="212" t="s">
        <v>180</v>
      </c>
      <c r="G1670" s="215" t="s">
        <v>3649</v>
      </c>
      <c r="H1670" s="213">
        <f>IF(OR(EXACT('A10'!AN34,'A10'!AO34),EXACT('A10'!AQ34,'A10'!AR34),AND('A10'!AO34="X",'A10'!AR34="X"),OR('A10'!AO34="M",'A10'!AR34="M")),"",SUM('A10'!AN34,'A10'!AQ34))</f>
        <v>0</v>
      </c>
      <c r="I1670" s="213" t="str">
        <f>IF(AND(AND('A10'!AO34="X",'A10'!AR34="X"),SUM('A10'!AN34,'A10'!AQ34)=0,ISNUMBER('A10'!AT34)),"",IF(OR('A10'!AO34="M",'A10'!AR34="M"),"M",IF(AND('A10'!AO34='A10'!AR34,OR('A10'!AO34="X",'A10'!AO34="W",'A10'!AO34="Z")),UPPER('A10'!AO34),"")))</f>
        <v/>
      </c>
      <c r="J1670" s="214" t="s">
        <v>860</v>
      </c>
      <c r="K1670" s="213">
        <f>IF(AND(ISBLANK('A10'!AT34),$L$1670&lt;&gt;"Z"),"",'A10'!AT34)</f>
        <v>0</v>
      </c>
      <c r="L1670" s="213" t="str">
        <f>IF(ISBLANK('A10'!AU34),"",'A10'!AU34)</f>
        <v/>
      </c>
      <c r="M1670" s="133" t="str">
        <f t="shared" si="34"/>
        <v>OK</v>
      </c>
      <c r="N1670" s="134"/>
    </row>
    <row r="1671" spans="1:14" x14ac:dyDescent="0.25">
      <c r="A1671" s="210" t="s">
        <v>796</v>
      </c>
      <c r="B1671" s="211" t="s">
        <v>4460</v>
      </c>
      <c r="C1671" s="212" t="s">
        <v>180</v>
      </c>
      <c r="D1671" s="215" t="s">
        <v>4461</v>
      </c>
      <c r="E1671" s="212" t="s">
        <v>860</v>
      </c>
      <c r="F1671" s="212" t="s">
        <v>180</v>
      </c>
      <c r="G1671" s="215" t="s">
        <v>3650</v>
      </c>
      <c r="H1671" s="213">
        <f>IF(OR(EXACT('A10'!AN35,'A10'!AO35),EXACT('A10'!AQ35,'A10'!AR35),AND('A10'!AO35="X",'A10'!AR35="X"),OR('A10'!AO35="M",'A10'!AR35="M")),"",SUM('A10'!AN35,'A10'!AQ35))</f>
        <v>0</v>
      </c>
      <c r="I1671" s="213" t="str">
        <f>IF(AND(AND('A10'!AO35="X",'A10'!AR35="X"),SUM('A10'!AN35,'A10'!AQ35)=0,ISNUMBER('A10'!AT35)),"",IF(OR('A10'!AO35="M",'A10'!AR35="M"),"M",IF(AND('A10'!AO35='A10'!AR35,OR('A10'!AO35="X",'A10'!AO35="W",'A10'!AO35="Z")),UPPER('A10'!AO35),"")))</f>
        <v/>
      </c>
      <c r="J1671" s="214" t="s">
        <v>860</v>
      </c>
      <c r="K1671" s="213">
        <f>IF(AND(ISBLANK('A10'!AT35),$L$1671&lt;&gt;"Z"),"",'A10'!AT35)</f>
        <v>0</v>
      </c>
      <c r="L1671" s="213" t="str">
        <f>IF(ISBLANK('A10'!AU35),"",'A10'!AU35)</f>
        <v/>
      </c>
      <c r="M1671" s="133" t="str">
        <f t="shared" si="34"/>
        <v>OK</v>
      </c>
      <c r="N1671" s="134"/>
    </row>
    <row r="1672" spans="1:14" x14ac:dyDescent="0.25">
      <c r="A1672" s="210" t="s">
        <v>796</v>
      </c>
      <c r="B1672" s="211" t="s">
        <v>4462</v>
      </c>
      <c r="C1672" s="212" t="s">
        <v>180</v>
      </c>
      <c r="D1672" s="215" t="s">
        <v>4463</v>
      </c>
      <c r="E1672" s="212" t="s">
        <v>860</v>
      </c>
      <c r="F1672" s="212" t="s">
        <v>180</v>
      </c>
      <c r="G1672" s="215" t="s">
        <v>3651</v>
      </c>
      <c r="H1672" s="213">
        <f>IF(OR(AND('A10'!AT34="",'A10'!AU34=""),AND('A10'!AT35="",'A10'!AU35=""),AND('A10'!AU34="X",'A10'!AU35="X"),OR('A10'!AU34="M",'A10'!AU35="M")),"",SUM('A10'!AT34,'A10'!AT35))</f>
        <v>0</v>
      </c>
      <c r="I1672" s="213" t="str">
        <f>IF(AND(AND('A10'!AU34="X",'A10'!AU35="X"),SUM('A10'!AT34,'A10'!AT35)=0,ISNUMBER('A10'!AT36)),"",IF(OR('A10'!AU34="M",'A10'!AU35="M"),"M",IF(AND('A10'!AU34='A10'!AU35,OR('A10'!AU34="X",'A10'!AU34="W",'A10'!AU34="Z")),UPPER('A10'!AU34),"")))</f>
        <v/>
      </c>
      <c r="J1672" s="214" t="s">
        <v>860</v>
      </c>
      <c r="K1672" s="213">
        <f>IF(AND(ISBLANK('A10'!AT36),$L$1672&lt;&gt;"Z"),"",'A10'!AT36)</f>
        <v>0</v>
      </c>
      <c r="L1672" s="213" t="str">
        <f>IF(ISBLANK('A10'!AU36),"",'A10'!AU36)</f>
        <v/>
      </c>
      <c r="M1672" s="133" t="str">
        <f t="shared" si="34"/>
        <v>OK</v>
      </c>
      <c r="N1672" s="134"/>
    </row>
    <row r="1673" spans="1:14" x14ac:dyDescent="0.25">
      <c r="A1673" s="210" t="s">
        <v>796</v>
      </c>
      <c r="B1673" s="211" t="s">
        <v>4464</v>
      </c>
      <c r="C1673" s="212" t="s">
        <v>180</v>
      </c>
      <c r="D1673" s="215" t="s">
        <v>1501</v>
      </c>
      <c r="E1673" s="212" t="s">
        <v>860</v>
      </c>
      <c r="F1673" s="212" t="s">
        <v>180</v>
      </c>
      <c r="G1673" s="215" t="s">
        <v>1210</v>
      </c>
      <c r="H1673" s="213">
        <f>IF(OR(AND('A10'!AW14="",'A10'!AX14=""),AND('A10'!AW15="",'A10'!AX15=""),AND('A10'!AX14="X",'A10'!AX15="X"),OR('A10'!AX14="M",'A10'!AX15="M")),"",SUM('A10'!AW14,'A10'!AW15))</f>
        <v>0</v>
      </c>
      <c r="I1673" s="213" t="str">
        <f>IF(AND(AND('A10'!AX14="X",'A10'!AX15="X"),SUM('A10'!AW14,'A10'!AW15)=0,ISNUMBER('A10'!AW16)),"",IF(OR('A10'!AX14="M",'A10'!AX15="M"),"M",IF(AND('A10'!AX14='A10'!AX15,OR('A10'!AX14="X",'A10'!AX14="W",'A10'!AX14="Z")),UPPER('A10'!AX14),"")))</f>
        <v/>
      </c>
      <c r="J1673" s="214" t="s">
        <v>860</v>
      </c>
      <c r="K1673" s="213">
        <f>IF(AND(ISBLANK('A10'!AW16),$L$1673&lt;&gt;"Z"),"",'A10'!AW16)</f>
        <v>0</v>
      </c>
      <c r="L1673" s="213" t="str">
        <f>IF(ISBLANK('A10'!AX16),"",'A10'!AX16)</f>
        <v/>
      </c>
      <c r="M1673" s="133" t="str">
        <f t="shared" si="34"/>
        <v>OK</v>
      </c>
      <c r="N1673" s="134"/>
    </row>
    <row r="1674" spans="1:14" x14ac:dyDescent="0.25">
      <c r="A1674" s="210" t="s">
        <v>796</v>
      </c>
      <c r="B1674" s="211" t="s">
        <v>4465</v>
      </c>
      <c r="C1674" s="212" t="s">
        <v>180</v>
      </c>
      <c r="D1674" s="215" t="s">
        <v>1507</v>
      </c>
      <c r="E1674" s="212" t="s">
        <v>860</v>
      </c>
      <c r="F1674" s="212" t="s">
        <v>180</v>
      </c>
      <c r="G1674" s="215" t="s">
        <v>1216</v>
      </c>
      <c r="H1674" s="213">
        <f>IF(OR(AND('A10'!AW17="",'A10'!AX17=""),AND('A10'!AW18="",'A10'!AX18=""),AND('A10'!AX17="X",'A10'!AX18="X"),OR('A10'!AX17="M",'A10'!AX18="M")),"",SUM('A10'!AW17,'A10'!AW18))</f>
        <v>0</v>
      </c>
      <c r="I1674" s="213" t="str">
        <f>IF(AND(AND('A10'!AX17="X",'A10'!AX18="X"),SUM('A10'!AW17,'A10'!AW18)=0,ISNUMBER('A10'!AW19)),"",IF(OR('A10'!AX17="M",'A10'!AX18="M"),"M",IF(AND('A10'!AX17='A10'!AX18,OR('A10'!AX17="X",'A10'!AX17="W",'A10'!AX17="Z")),UPPER('A10'!AX17),"")))</f>
        <v/>
      </c>
      <c r="J1674" s="214" t="s">
        <v>860</v>
      </c>
      <c r="K1674" s="213">
        <f>IF(AND(ISBLANK('A10'!AW19),$L$1674&lt;&gt;"Z"),"",'A10'!AW19)</f>
        <v>0</v>
      </c>
      <c r="L1674" s="213" t="str">
        <f>IF(ISBLANK('A10'!AX19),"",'A10'!AX19)</f>
        <v/>
      </c>
      <c r="M1674" s="133" t="str">
        <f t="shared" si="34"/>
        <v>OK</v>
      </c>
      <c r="N1674" s="134"/>
    </row>
    <row r="1675" spans="1:14" x14ac:dyDescent="0.25">
      <c r="A1675" s="210" t="s">
        <v>796</v>
      </c>
      <c r="B1675" s="211" t="s">
        <v>4466</v>
      </c>
      <c r="C1675" s="212" t="s">
        <v>180</v>
      </c>
      <c r="D1675" s="215" t="s">
        <v>1509</v>
      </c>
      <c r="E1675" s="212" t="s">
        <v>860</v>
      </c>
      <c r="F1675" s="212" t="s">
        <v>180</v>
      </c>
      <c r="G1675" s="215" t="s">
        <v>852</v>
      </c>
      <c r="H1675" s="213">
        <f>IF(OR(AND('A10'!AW14="",'A10'!AX14=""),AND('A10'!AW17="",'A10'!AX17=""),AND('A10'!AX14="X",'A10'!AX17="X"),OR('A10'!AX14="M",'A10'!AX17="M")),"",SUM('A10'!AW14,'A10'!AW17))</f>
        <v>0</v>
      </c>
      <c r="I1675" s="213" t="str">
        <f>IF(AND(AND('A10'!AX14="X",'A10'!AX17="X"),SUM('A10'!AW14,'A10'!AW17)=0,ISNUMBER('A10'!AW20)),"",IF(OR('A10'!AX14="M",'A10'!AX17="M"),"M",IF(AND('A10'!AX14='A10'!AX17,OR('A10'!AX14="X",'A10'!AX14="W",'A10'!AX14="Z")),UPPER('A10'!AX14),"")))</f>
        <v/>
      </c>
      <c r="J1675" s="214" t="s">
        <v>860</v>
      </c>
      <c r="K1675" s="213">
        <f>IF(AND(ISBLANK('A10'!AW20),$L$1675&lt;&gt;"Z"),"",'A10'!AW20)</f>
        <v>0</v>
      </c>
      <c r="L1675" s="213" t="str">
        <f>IF(ISBLANK('A10'!AX20),"",'A10'!AX20)</f>
        <v/>
      </c>
      <c r="M1675" s="133" t="str">
        <f t="shared" si="34"/>
        <v>OK</v>
      </c>
      <c r="N1675" s="134"/>
    </row>
    <row r="1676" spans="1:14" x14ac:dyDescent="0.25">
      <c r="A1676" s="210" t="s">
        <v>796</v>
      </c>
      <c r="B1676" s="211" t="s">
        <v>4467</v>
      </c>
      <c r="C1676" s="212" t="s">
        <v>180</v>
      </c>
      <c r="D1676" s="215" t="s">
        <v>1511</v>
      </c>
      <c r="E1676" s="212" t="s">
        <v>860</v>
      </c>
      <c r="F1676" s="212" t="s">
        <v>180</v>
      </c>
      <c r="G1676" s="215" t="s">
        <v>831</v>
      </c>
      <c r="H1676" s="213">
        <f>IF(OR(AND('A10'!AW15="",'A10'!AX15=""),AND('A10'!AW18="",'A10'!AX18=""),AND('A10'!AX15="X",'A10'!AX18="X"),OR('A10'!AX15="M",'A10'!AX18="M")),"",SUM('A10'!AW15,'A10'!AW18))</f>
        <v>0</v>
      </c>
      <c r="I1676" s="213" t="str">
        <f>IF(AND(AND('A10'!AX15="X",'A10'!AX18="X"),SUM('A10'!AW15,'A10'!AW18)=0,ISNUMBER('A10'!AW21)),"",IF(OR('A10'!AX15="M",'A10'!AX18="M"),"M",IF(AND('A10'!AX15='A10'!AX18,OR('A10'!AX15="X",'A10'!AX15="W",'A10'!AX15="Z")),UPPER('A10'!AX15),"")))</f>
        <v/>
      </c>
      <c r="J1676" s="214" t="s">
        <v>860</v>
      </c>
      <c r="K1676" s="213">
        <f>IF(AND(ISBLANK('A10'!AW21),$L$1676&lt;&gt;"Z"),"",'A10'!AW21)</f>
        <v>0</v>
      </c>
      <c r="L1676" s="213" t="str">
        <f>IF(ISBLANK('A10'!AX21),"",'A10'!AX21)</f>
        <v/>
      </c>
      <c r="M1676" s="133" t="str">
        <f t="shared" si="34"/>
        <v>OK</v>
      </c>
      <c r="N1676" s="134"/>
    </row>
    <row r="1677" spans="1:14" x14ac:dyDescent="0.25">
      <c r="A1677" s="210" t="s">
        <v>796</v>
      </c>
      <c r="B1677" s="211" t="s">
        <v>4468</v>
      </c>
      <c r="C1677" s="212" t="s">
        <v>180</v>
      </c>
      <c r="D1677" s="215" t="s">
        <v>1513</v>
      </c>
      <c r="E1677" s="212" t="s">
        <v>860</v>
      </c>
      <c r="F1677" s="212" t="s">
        <v>180</v>
      </c>
      <c r="G1677" s="215" t="s">
        <v>810</v>
      </c>
      <c r="H1677" s="213">
        <f>IF(OR(AND('A10'!AW16="",'A10'!AX16=""),AND('A10'!AW19="",'A10'!AX19=""),AND('A10'!AX16="X",'A10'!AX19="X"),OR('A10'!AX16="M",'A10'!AX19="M")),"",SUM('A10'!AW16,'A10'!AW19))</f>
        <v>0</v>
      </c>
      <c r="I1677" s="213" t="str">
        <f>IF(AND(AND('A10'!AX16="X",'A10'!AX19="X"),SUM('A10'!AW16,'A10'!AW19)=0,ISNUMBER('A10'!AW22)),"",IF(OR('A10'!AX16="M",'A10'!AX19="M"),"M",IF(AND('A10'!AX16='A10'!AX19,OR('A10'!AX16="X",'A10'!AX16="W",'A10'!AX16="Z")),UPPER('A10'!AX16),"")))</f>
        <v/>
      </c>
      <c r="J1677" s="214" t="s">
        <v>860</v>
      </c>
      <c r="K1677" s="213">
        <f>IF(AND(ISBLANK('A10'!AW22),$L$1677&lt;&gt;"Z"),"",'A10'!AW22)</f>
        <v>0</v>
      </c>
      <c r="L1677" s="213" t="str">
        <f>IF(ISBLANK('A10'!AX22),"",'A10'!AX22)</f>
        <v/>
      </c>
      <c r="M1677" s="133" t="str">
        <f t="shared" si="34"/>
        <v>OK</v>
      </c>
      <c r="N1677" s="134"/>
    </row>
    <row r="1678" spans="1:14" x14ac:dyDescent="0.25">
      <c r="A1678" s="210" t="s">
        <v>796</v>
      </c>
      <c r="B1678" s="211" t="s">
        <v>4469</v>
      </c>
      <c r="C1678" s="212" t="s">
        <v>180</v>
      </c>
      <c r="D1678" s="215" t="s">
        <v>4470</v>
      </c>
      <c r="E1678" s="212" t="s">
        <v>860</v>
      </c>
      <c r="F1678" s="212" t="s">
        <v>180</v>
      </c>
      <c r="G1678" s="215" t="s">
        <v>1377</v>
      </c>
      <c r="H1678" s="213">
        <f>IF(OR(AND('A10'!AW24="",'A10'!AX24=""),AND('A10'!AW25="",'A10'!AX25=""),AND('A10'!AX24="X",'A10'!AX25="X"),OR('A10'!AX24="M",'A10'!AX25="M")),"",SUM('A10'!AW24,'A10'!AW25))</f>
        <v>0</v>
      </c>
      <c r="I1678" s="213" t="str">
        <f>IF(AND(AND('A10'!AX24="X",'A10'!AX25="X"),SUM('A10'!AW24,'A10'!AW25)=0,ISNUMBER('A10'!AW26)),"",IF(OR('A10'!AX24="M",'A10'!AX25="M"),"M",IF(AND('A10'!AX24='A10'!AX25,OR('A10'!AX24="X",'A10'!AX24="W",'A10'!AX24="Z")),UPPER('A10'!AX24),"")))</f>
        <v/>
      </c>
      <c r="J1678" s="214" t="s">
        <v>860</v>
      </c>
      <c r="K1678" s="213">
        <f>IF(AND(ISBLANK('A10'!AW26),$L$1678&lt;&gt;"Z"),"",'A10'!AW26)</f>
        <v>0</v>
      </c>
      <c r="L1678" s="213" t="str">
        <f>IF(ISBLANK('A10'!AX26),"",'A10'!AX26)</f>
        <v/>
      </c>
      <c r="M1678" s="133" t="str">
        <f t="shared" si="34"/>
        <v>OK</v>
      </c>
      <c r="N1678" s="134"/>
    </row>
    <row r="1679" spans="1:14" x14ac:dyDescent="0.25">
      <c r="A1679" s="210" t="s">
        <v>796</v>
      </c>
      <c r="B1679" s="211" t="s">
        <v>4471</v>
      </c>
      <c r="C1679" s="212" t="s">
        <v>180</v>
      </c>
      <c r="D1679" s="215" t="s">
        <v>4472</v>
      </c>
      <c r="E1679" s="212" t="s">
        <v>860</v>
      </c>
      <c r="F1679" s="212" t="s">
        <v>180</v>
      </c>
      <c r="G1679" s="215" t="s">
        <v>1383</v>
      </c>
      <c r="H1679" s="213">
        <f>IF(OR(AND('A10'!AW27="",'A10'!AX27=""),AND('A10'!AW28="",'A10'!AX28=""),AND('A10'!AX27="X",'A10'!AX28="X"),OR('A10'!AX27="M",'A10'!AX28="M")),"",SUM('A10'!AW27,'A10'!AW28))</f>
        <v>0</v>
      </c>
      <c r="I1679" s="213" t="str">
        <f>IF(AND(AND('A10'!AX27="X",'A10'!AX28="X"),SUM('A10'!AW27,'A10'!AW28)=0,ISNUMBER('A10'!AW29)),"",IF(OR('A10'!AX27="M",'A10'!AX28="M"),"M",IF(AND('A10'!AX27='A10'!AX28,OR('A10'!AX27="X",'A10'!AX27="W",'A10'!AX27="Z")),UPPER('A10'!AX27),"")))</f>
        <v/>
      </c>
      <c r="J1679" s="214" t="s">
        <v>860</v>
      </c>
      <c r="K1679" s="213">
        <f>IF(AND(ISBLANK('A10'!AW29),$L$1679&lt;&gt;"Z"),"",'A10'!AW29)</f>
        <v>0</v>
      </c>
      <c r="L1679" s="213" t="str">
        <f>IF(ISBLANK('A10'!AX29),"",'A10'!AX29)</f>
        <v/>
      </c>
      <c r="M1679" s="133" t="str">
        <f t="shared" si="34"/>
        <v>OK</v>
      </c>
      <c r="N1679" s="134"/>
    </row>
    <row r="1680" spans="1:14" x14ac:dyDescent="0.25">
      <c r="A1680" s="210" t="s">
        <v>796</v>
      </c>
      <c r="B1680" s="211" t="s">
        <v>4473</v>
      </c>
      <c r="C1680" s="212" t="s">
        <v>180</v>
      </c>
      <c r="D1680" s="215" t="s">
        <v>4474</v>
      </c>
      <c r="E1680" s="212" t="s">
        <v>860</v>
      </c>
      <c r="F1680" s="212" t="s">
        <v>180</v>
      </c>
      <c r="G1680" s="215" t="s">
        <v>1385</v>
      </c>
      <c r="H1680" s="213">
        <f>IF(OR(AND('A10'!AW24="",'A10'!AX24=""),AND('A10'!AW27="",'A10'!AX27=""),AND('A10'!AX24="X",'A10'!AX27="X"),OR('A10'!AX24="M",'A10'!AX27="M")),"",SUM('A10'!AW24,'A10'!AW27))</f>
        <v>0</v>
      </c>
      <c r="I1680" s="213" t="str">
        <f>IF(AND(AND('A10'!AX24="X",'A10'!AX27="X"),SUM('A10'!AW24,'A10'!AW27)=0,ISNUMBER('A10'!AW30)),"",IF(OR('A10'!AX24="M",'A10'!AX27="M"),"M",IF(AND('A10'!AX24='A10'!AX27,OR('A10'!AX24="X",'A10'!AX24="W",'A10'!AX24="Z")),UPPER('A10'!AX24),"")))</f>
        <v/>
      </c>
      <c r="J1680" s="214" t="s">
        <v>860</v>
      </c>
      <c r="K1680" s="213">
        <f>IF(AND(ISBLANK('A10'!AW30),$L$1680&lt;&gt;"Z"),"",'A10'!AW30)</f>
        <v>0</v>
      </c>
      <c r="L1680" s="213" t="str">
        <f>IF(ISBLANK('A10'!AX30),"",'A10'!AX30)</f>
        <v/>
      </c>
      <c r="M1680" s="133" t="str">
        <f t="shared" si="34"/>
        <v>OK</v>
      </c>
      <c r="N1680" s="134"/>
    </row>
    <row r="1681" spans="1:14" x14ac:dyDescent="0.25">
      <c r="A1681" s="210" t="s">
        <v>796</v>
      </c>
      <c r="B1681" s="211" t="s">
        <v>4475</v>
      </c>
      <c r="C1681" s="212" t="s">
        <v>180</v>
      </c>
      <c r="D1681" s="215" t="s">
        <v>4476</v>
      </c>
      <c r="E1681" s="212" t="s">
        <v>860</v>
      </c>
      <c r="F1681" s="212" t="s">
        <v>180</v>
      </c>
      <c r="G1681" s="215" t="s">
        <v>1387</v>
      </c>
      <c r="H1681" s="213">
        <f>IF(OR(AND('A10'!AW25="",'A10'!AX25=""),AND('A10'!AW28="",'A10'!AX28=""),AND('A10'!AX25="X",'A10'!AX28="X"),OR('A10'!AX25="M",'A10'!AX28="M")),"",SUM('A10'!AW25,'A10'!AW28))</f>
        <v>0</v>
      </c>
      <c r="I1681" s="213" t="str">
        <f>IF(AND(AND('A10'!AX25="X",'A10'!AX28="X"),SUM('A10'!AW25,'A10'!AW28)=0,ISNUMBER('A10'!AW31)),"",IF(OR('A10'!AX25="M",'A10'!AX28="M"),"M",IF(AND('A10'!AX25='A10'!AX28,OR('A10'!AX25="X",'A10'!AX25="W",'A10'!AX25="Z")),UPPER('A10'!AX25),"")))</f>
        <v/>
      </c>
      <c r="J1681" s="214" t="s">
        <v>860</v>
      </c>
      <c r="K1681" s="213">
        <f>IF(AND(ISBLANK('A10'!AW31),$L$1681&lt;&gt;"Z"),"",'A10'!AW31)</f>
        <v>0</v>
      </c>
      <c r="L1681" s="213" t="str">
        <f>IF(ISBLANK('A10'!AX31),"",'A10'!AX31)</f>
        <v/>
      </c>
      <c r="M1681" s="133" t="str">
        <f t="shared" si="34"/>
        <v>OK</v>
      </c>
      <c r="N1681" s="134"/>
    </row>
    <row r="1682" spans="1:14" x14ac:dyDescent="0.25">
      <c r="A1682" s="210" t="s">
        <v>796</v>
      </c>
      <c r="B1682" s="211" t="s">
        <v>4477</v>
      </c>
      <c r="C1682" s="212" t="s">
        <v>180</v>
      </c>
      <c r="D1682" s="215" t="s">
        <v>4478</v>
      </c>
      <c r="E1682" s="212" t="s">
        <v>860</v>
      </c>
      <c r="F1682" s="212" t="s">
        <v>180</v>
      </c>
      <c r="G1682" s="215" t="s">
        <v>1389</v>
      </c>
      <c r="H1682" s="213">
        <f>IF(OR(AND('A10'!AW26="",'A10'!AX26=""),AND('A10'!AW29="",'A10'!AX29=""),AND('A10'!AX26="X",'A10'!AX29="X"),OR('A10'!AX26="M",'A10'!AX29="M")),"",SUM('A10'!AW26,'A10'!AW29))</f>
        <v>0</v>
      </c>
      <c r="I1682" s="213" t="str">
        <f>IF(AND(AND('A10'!AX26="X",'A10'!AX29="X"),SUM('A10'!AW26,'A10'!AW29)=0,ISNUMBER('A10'!AW32)),"",IF(OR('A10'!AX26="M",'A10'!AX29="M"),"M",IF(AND('A10'!AX26='A10'!AX29,OR('A10'!AX26="X",'A10'!AX26="W",'A10'!AX26="Z")),UPPER('A10'!AX26),"")))</f>
        <v/>
      </c>
      <c r="J1682" s="214" t="s">
        <v>860</v>
      </c>
      <c r="K1682" s="213">
        <f>IF(AND(ISBLANK('A10'!AW32),$L$1682&lt;&gt;"Z"),"",'A10'!AW32)</f>
        <v>0</v>
      </c>
      <c r="L1682" s="213" t="str">
        <f>IF(ISBLANK('A10'!AX32),"",'A10'!AX32)</f>
        <v/>
      </c>
      <c r="M1682" s="133" t="str">
        <f t="shared" si="34"/>
        <v>OK</v>
      </c>
      <c r="N1682" s="134"/>
    </row>
    <row r="1683" spans="1:14" x14ac:dyDescent="0.25">
      <c r="A1683" s="210" t="s">
        <v>796</v>
      </c>
      <c r="B1683" s="211" t="s">
        <v>4479</v>
      </c>
      <c r="C1683" s="212" t="s">
        <v>180</v>
      </c>
      <c r="D1683" s="215" t="s">
        <v>4480</v>
      </c>
      <c r="E1683" s="212" t="s">
        <v>860</v>
      </c>
      <c r="F1683" s="212" t="s">
        <v>180</v>
      </c>
      <c r="G1683" s="215" t="s">
        <v>2708</v>
      </c>
      <c r="H1683" s="213">
        <f>IF(OR(AND('A10'!AW34="",'A10'!AX34=""),AND('A10'!AW35="",'A10'!AX35=""),AND('A10'!AX34="X",'A10'!AX35="X"),OR('A10'!AX34="M",'A10'!AX35="M")),"",SUM('A10'!AW34,'A10'!AW35))</f>
        <v>0</v>
      </c>
      <c r="I1683" s="213" t="str">
        <f>IF(AND(AND('A10'!AX34="X",'A10'!AX35="X"),SUM('A10'!AW34,'A10'!AW35)=0,ISNUMBER('A10'!AW36)),"",IF(OR('A10'!AX34="M",'A10'!AX35="M"),"M",IF(AND('A10'!AX34='A10'!AX35,OR('A10'!AX34="X",'A10'!AX34="W",'A10'!AX34="Z")),UPPER('A10'!AX34),"")))</f>
        <v/>
      </c>
      <c r="J1683" s="214" t="s">
        <v>860</v>
      </c>
      <c r="K1683" s="213">
        <f>IF(AND(ISBLANK('A10'!AW36),$L$1683&lt;&gt;"Z"),"",'A10'!AW36)</f>
        <v>0</v>
      </c>
      <c r="L1683" s="213" t="str">
        <f>IF(ISBLANK('A10'!AX36),"",'A10'!AX36)</f>
        <v/>
      </c>
      <c r="M1683" s="133" t="str">
        <f t="shared" si="34"/>
        <v>OK</v>
      </c>
      <c r="N1683" s="134"/>
    </row>
    <row r="1684" spans="1:14" x14ac:dyDescent="0.25">
      <c r="A1684" s="210" t="s">
        <v>796</v>
      </c>
      <c r="B1684" s="211" t="s">
        <v>4481</v>
      </c>
      <c r="C1684" s="212" t="s">
        <v>749</v>
      </c>
      <c r="D1684" s="215" t="s">
        <v>1391</v>
      </c>
      <c r="E1684" s="212" t="s">
        <v>860</v>
      </c>
      <c r="F1684" s="212" t="s">
        <v>749</v>
      </c>
      <c r="G1684" s="215" t="s">
        <v>1081</v>
      </c>
      <c r="H1684" s="213" t="str">
        <f>IF(OR(AND('A12'!V14="",'A12'!W14=""),AND('A12'!V15="",'A12'!W15=""),AND('A12'!W14="X",'A12'!W15="X"),OR('A12'!W14="M",'A12'!W15="M")),"",SUM('A12'!V14,'A12'!V15))</f>
        <v/>
      </c>
      <c r="I1684" s="213" t="str">
        <f>IF(AND(AND('A12'!W14="X",'A12'!W15="X"),SUM('A12'!V14,'A12'!V15)=0,ISNUMBER('A12'!V16)),"",IF(OR('A12'!W14="M",'A12'!W15="M"),"M",IF(AND('A12'!W14='A12'!W15,OR('A12'!W14="X",'A12'!W14="W",'A12'!W14="Z")),UPPER('A12'!W14),"")))</f>
        <v/>
      </c>
      <c r="J1684" s="214" t="s">
        <v>860</v>
      </c>
      <c r="K1684" s="213" t="str">
        <f>IF(AND(ISBLANK('A12'!V16),$L$1684&lt;&gt;"Z"),"",'A12'!V16)</f>
        <v/>
      </c>
      <c r="L1684" s="213" t="str">
        <f>IF(ISBLANK('A12'!W16),"",'A12'!W16)</f>
        <v/>
      </c>
      <c r="M1684" s="133" t="str">
        <f t="shared" si="34"/>
        <v>OK</v>
      </c>
      <c r="N1684" s="134"/>
    </row>
    <row r="1685" spans="1:14" x14ac:dyDescent="0.25">
      <c r="A1685" s="210" t="s">
        <v>796</v>
      </c>
      <c r="B1685" s="211" t="s">
        <v>4482</v>
      </c>
      <c r="C1685" s="212" t="s">
        <v>749</v>
      </c>
      <c r="D1685" s="215" t="s">
        <v>1401</v>
      </c>
      <c r="E1685" s="212" t="s">
        <v>860</v>
      </c>
      <c r="F1685" s="212" t="s">
        <v>749</v>
      </c>
      <c r="G1685" s="215" t="s">
        <v>70</v>
      </c>
      <c r="H1685" s="213" t="str">
        <f>IF(OR(AND('A12'!Y14="",'A12'!Z14=""),AND('A12'!Y15="",'A12'!Z15=""),AND('A12'!Z14="X",'A12'!Z15="X"),OR('A12'!Z14="M",'A12'!Z15="M")),"",SUM('A12'!Y14,'A12'!Y15))</f>
        <v/>
      </c>
      <c r="I1685" s="213" t="str">
        <f>IF(AND(AND('A12'!Z14="X",'A12'!Z15="X"),SUM('A12'!Y14,'A12'!Y15)=0,ISNUMBER('A12'!Y16)),"",IF(OR('A12'!Z14="M",'A12'!Z15="M"),"M",IF(AND('A12'!Z14='A12'!Z15,OR('A12'!Z14="X",'A12'!Z14="W",'A12'!Z14="Z")),UPPER('A12'!Z14),"")))</f>
        <v/>
      </c>
      <c r="J1685" s="214" t="s">
        <v>860</v>
      </c>
      <c r="K1685" s="213" t="str">
        <f>IF(AND(ISBLANK('A12'!Y16),$L$1685&lt;&gt;"Z"),"",'A12'!Y16)</f>
        <v/>
      </c>
      <c r="L1685" s="213" t="str">
        <f>IF(ISBLANK('A12'!Z16),"",'A12'!Z16)</f>
        <v/>
      </c>
      <c r="M1685" s="133" t="str">
        <f t="shared" si="34"/>
        <v>OK</v>
      </c>
      <c r="N1685" s="134"/>
    </row>
    <row r="1686" spans="1:14" x14ac:dyDescent="0.25">
      <c r="A1686" s="210" t="s">
        <v>796</v>
      </c>
      <c r="B1686" s="211" t="s">
        <v>4483</v>
      </c>
      <c r="C1686" s="212" t="s">
        <v>749</v>
      </c>
      <c r="D1686" s="215" t="s">
        <v>1415</v>
      </c>
      <c r="E1686" s="212" t="s">
        <v>860</v>
      </c>
      <c r="F1686" s="212" t="s">
        <v>749</v>
      </c>
      <c r="G1686" s="215" t="s">
        <v>1105</v>
      </c>
      <c r="H1686" s="213" t="str">
        <f>IF(OR(AND('A12'!AB14="",'A12'!AC14=""),AND('A12'!AB15="",'A12'!AC15=""),AND('A12'!AC14="X",'A12'!AC15="X"),OR('A12'!AC14="M",'A12'!AC15="M")),"",SUM('A12'!AB14,'A12'!AB15))</f>
        <v/>
      </c>
      <c r="I1686" s="213" t="str">
        <f>IF(AND(AND('A12'!AC14="X",'A12'!AC15="X"),SUM('A12'!AB14,'A12'!AB15)=0,ISNUMBER('A12'!AB16)),"",IF(OR('A12'!AC14="M",'A12'!AC15="M"),"M",IF(AND('A12'!AC14='A12'!AC15,OR('A12'!AC14="X",'A12'!AC14="W",'A12'!AC14="Z")),UPPER('A12'!AC14),"")))</f>
        <v/>
      </c>
      <c r="J1686" s="214" t="s">
        <v>860</v>
      </c>
      <c r="K1686" s="213" t="str">
        <f>IF(AND(ISBLANK('A12'!AB16),$L$1686&lt;&gt;"Z"),"",'A12'!AB16)</f>
        <v/>
      </c>
      <c r="L1686" s="213" t="str">
        <f>IF(ISBLANK('A12'!AC16),"",'A12'!AC16)</f>
        <v/>
      </c>
      <c r="M1686" s="133" t="str">
        <f t="shared" si="34"/>
        <v>OK</v>
      </c>
      <c r="N1686" s="134"/>
    </row>
    <row r="1687" spans="1:14" x14ac:dyDescent="0.25">
      <c r="A1687" s="210" t="s">
        <v>796</v>
      </c>
      <c r="B1687" s="211" t="s">
        <v>4484</v>
      </c>
      <c r="C1687" s="212" t="s">
        <v>750</v>
      </c>
      <c r="D1687" s="215" t="s">
        <v>4485</v>
      </c>
      <c r="E1687" s="212" t="s">
        <v>860</v>
      </c>
      <c r="F1687" s="212" t="s">
        <v>750</v>
      </c>
      <c r="G1687" s="215" t="s">
        <v>924</v>
      </c>
      <c r="H1687" s="213" t="str">
        <f>IF(OR(AND('A13'!V14="",'A13'!W14=""),AND('A13'!V26="",'A13'!W26=""),AND('A13'!W14="X",'A13'!W26="X"),OR('A13'!W14="M",'A13'!W26="M")),"",SUM('A13'!V14,'A13'!V26))</f>
        <v/>
      </c>
      <c r="I1687" s="213" t="str">
        <f>IF(AND(AND('A13'!W14="X",'A13'!W26="X"),SUM('A13'!V14,'A13'!V26)=0,ISNUMBER('A13'!V38)),"",IF(OR('A13'!W14="M",'A13'!W26="M"),"M",IF(AND('A13'!W14='A13'!W26,OR('A13'!W14="X",'A13'!W14="W",'A13'!W14="Z")),UPPER('A13'!W14),"")))</f>
        <v/>
      </c>
      <c r="J1687" s="214" t="s">
        <v>860</v>
      </c>
      <c r="K1687" s="213" t="str">
        <f>IF(AND(ISBLANK('A13'!V38),$L$1687&lt;&gt;"Z"),"",'A13'!V38)</f>
        <v/>
      </c>
      <c r="L1687" s="213" t="str">
        <f>IF(ISBLANK('A13'!W38),"",'A13'!W38)</f>
        <v/>
      </c>
      <c r="M1687" s="133" t="str">
        <f t="shared" si="34"/>
        <v>OK</v>
      </c>
      <c r="N1687" s="134"/>
    </row>
    <row r="1688" spans="1:14" x14ac:dyDescent="0.25">
      <c r="A1688" s="210" t="s">
        <v>796</v>
      </c>
      <c r="B1688" s="211" t="s">
        <v>4486</v>
      </c>
      <c r="C1688" s="212" t="s">
        <v>750</v>
      </c>
      <c r="D1688" s="215" t="s">
        <v>4487</v>
      </c>
      <c r="E1688" s="212" t="s">
        <v>860</v>
      </c>
      <c r="F1688" s="212" t="s">
        <v>750</v>
      </c>
      <c r="G1688" s="215" t="s">
        <v>934</v>
      </c>
      <c r="H1688" s="213" t="str">
        <f>IF(OR(AND('A13'!V15="",'A13'!W15=""),AND('A13'!V27="",'A13'!W27=""),AND('A13'!W15="X",'A13'!W27="X"),OR('A13'!W15="M",'A13'!W27="M")),"",SUM('A13'!V15,'A13'!V27))</f>
        <v/>
      </c>
      <c r="I1688" s="213" t="str">
        <f>IF(AND(AND('A13'!W15="X",'A13'!W27="X"),SUM('A13'!V15,'A13'!V27)=0,ISNUMBER('A13'!V39)),"",IF(OR('A13'!W15="M",'A13'!W27="M"),"M",IF(AND('A13'!W15='A13'!W27,OR('A13'!W15="X",'A13'!W15="W",'A13'!W15="Z")),UPPER('A13'!W15),"")))</f>
        <v/>
      </c>
      <c r="J1688" s="214" t="s">
        <v>860</v>
      </c>
      <c r="K1688" s="213" t="str">
        <f>IF(AND(ISBLANK('A13'!V39),$L$1688&lt;&gt;"Z"),"",'A13'!V39)</f>
        <v/>
      </c>
      <c r="L1688" s="213" t="str">
        <f>IF(ISBLANK('A13'!W39),"",'A13'!W39)</f>
        <v/>
      </c>
      <c r="M1688" s="133" t="str">
        <f t="shared" si="34"/>
        <v>OK</v>
      </c>
      <c r="N1688" s="134"/>
    </row>
    <row r="1689" spans="1:14" x14ac:dyDescent="0.25">
      <c r="A1689" s="210" t="s">
        <v>796</v>
      </c>
      <c r="B1689" s="211" t="s">
        <v>4488</v>
      </c>
      <c r="C1689" s="212" t="s">
        <v>750</v>
      </c>
      <c r="D1689" s="215" t="s">
        <v>4489</v>
      </c>
      <c r="E1689" s="212" t="s">
        <v>860</v>
      </c>
      <c r="F1689" s="212" t="s">
        <v>750</v>
      </c>
      <c r="G1689" s="215" t="s">
        <v>4490</v>
      </c>
      <c r="H1689" s="213" t="str">
        <f>IF(OR(AND('A13'!V16="",'A13'!W16=""),AND('A13'!V28="",'A13'!W28=""),AND('A13'!W16="X",'A13'!W28="X"),OR('A13'!W16="M",'A13'!W28="M")),"",SUM('A13'!V16,'A13'!V28))</f>
        <v/>
      </c>
      <c r="I1689" s="213" t="str">
        <f>IF(AND(AND('A13'!W16="X",'A13'!W28="X"),SUM('A13'!V16,'A13'!V28)=0,ISNUMBER('A13'!V40)),"",IF(OR('A13'!W16="M",'A13'!W28="M"),"M",IF(AND('A13'!W16='A13'!W28,OR('A13'!W16="X",'A13'!W16="W",'A13'!W16="Z")),UPPER('A13'!W16),"")))</f>
        <v/>
      </c>
      <c r="J1689" s="214" t="s">
        <v>860</v>
      </c>
      <c r="K1689" s="213" t="str">
        <f>IF(AND(ISBLANK('A13'!V40),$L$1689&lt;&gt;"Z"),"",'A13'!V40)</f>
        <v/>
      </c>
      <c r="L1689" s="213" t="str">
        <f>IF(ISBLANK('A13'!W40),"",'A13'!W40)</f>
        <v/>
      </c>
      <c r="M1689" s="133" t="str">
        <f t="shared" si="34"/>
        <v>OK</v>
      </c>
      <c r="N1689" s="134"/>
    </row>
    <row r="1690" spans="1:14" x14ac:dyDescent="0.25">
      <c r="A1690" s="210" t="s">
        <v>796</v>
      </c>
      <c r="B1690" s="211" t="s">
        <v>4491</v>
      </c>
      <c r="C1690" s="212" t="s">
        <v>750</v>
      </c>
      <c r="D1690" s="215" t="s">
        <v>4492</v>
      </c>
      <c r="E1690" s="212" t="s">
        <v>860</v>
      </c>
      <c r="F1690" s="212" t="s">
        <v>750</v>
      </c>
      <c r="G1690" s="215" t="s">
        <v>842</v>
      </c>
      <c r="H1690" s="213" t="str">
        <f>IF(OR(AND('A13'!V17="",'A13'!W17=""),AND('A13'!V29="",'A13'!W29=""),AND('A13'!W17="X",'A13'!W29="X"),OR('A13'!W17="M",'A13'!W29="M")),"",SUM('A13'!V17,'A13'!V29))</f>
        <v/>
      </c>
      <c r="I1690" s="213" t="str">
        <f>IF(AND(AND('A13'!W17="X",'A13'!W29="X"),SUM('A13'!V17,'A13'!V29)=0,ISNUMBER('A13'!V41)),"",IF(OR('A13'!W17="M",'A13'!W29="M"),"M",IF(AND('A13'!W17='A13'!W29,OR('A13'!W17="X",'A13'!W17="W",'A13'!W17="Z")),UPPER('A13'!W17),"")))</f>
        <v/>
      </c>
      <c r="J1690" s="214" t="s">
        <v>860</v>
      </c>
      <c r="K1690" s="213" t="str">
        <f>IF(AND(ISBLANK('A13'!V41),$L$1690&lt;&gt;"Z"),"",'A13'!V41)</f>
        <v/>
      </c>
      <c r="L1690" s="213" t="str">
        <f>IF(ISBLANK('A13'!W41),"",'A13'!W41)</f>
        <v/>
      </c>
      <c r="M1690" s="133" t="str">
        <f t="shared" si="34"/>
        <v>OK</v>
      </c>
      <c r="N1690" s="134"/>
    </row>
    <row r="1691" spans="1:14" x14ac:dyDescent="0.25">
      <c r="A1691" s="210" t="s">
        <v>796</v>
      </c>
      <c r="B1691" s="211" t="s">
        <v>4493</v>
      </c>
      <c r="C1691" s="212" t="s">
        <v>750</v>
      </c>
      <c r="D1691" s="215" t="s">
        <v>4494</v>
      </c>
      <c r="E1691" s="212" t="s">
        <v>860</v>
      </c>
      <c r="F1691" s="212" t="s">
        <v>750</v>
      </c>
      <c r="G1691" s="215" t="s">
        <v>4495</v>
      </c>
      <c r="H1691" s="213" t="str">
        <f>IF(OR(AND('A13'!V18="",'A13'!W18=""),AND('A13'!V30="",'A13'!W30=""),AND('A13'!W18="X",'A13'!W30="X"),OR('A13'!W18="M",'A13'!W30="M")),"",SUM('A13'!V18,'A13'!V30))</f>
        <v/>
      </c>
      <c r="I1691" s="213" t="str">
        <f>IF(AND(AND('A13'!W18="X",'A13'!W30="X"),SUM('A13'!V18,'A13'!V30)=0,ISNUMBER('A13'!V42)),"",IF(OR('A13'!W18="M",'A13'!W30="M"),"M",IF(AND('A13'!W18='A13'!W30,OR('A13'!W18="X",'A13'!W18="W",'A13'!W18="Z")),UPPER('A13'!W18),"")))</f>
        <v/>
      </c>
      <c r="J1691" s="214" t="s">
        <v>860</v>
      </c>
      <c r="K1691" s="213" t="str">
        <f>IF(AND(ISBLANK('A13'!V42),$L$1691&lt;&gt;"Z"),"",'A13'!V42)</f>
        <v/>
      </c>
      <c r="L1691" s="213" t="str">
        <f>IF(ISBLANK('A13'!W42),"",'A13'!W42)</f>
        <v/>
      </c>
      <c r="M1691" s="133" t="str">
        <f t="shared" si="34"/>
        <v>OK</v>
      </c>
      <c r="N1691" s="134"/>
    </row>
    <row r="1692" spans="1:14" x14ac:dyDescent="0.25">
      <c r="A1692" s="210" t="s">
        <v>796</v>
      </c>
      <c r="B1692" s="211" t="s">
        <v>4496</v>
      </c>
      <c r="C1692" s="212" t="s">
        <v>750</v>
      </c>
      <c r="D1692" s="215" t="s">
        <v>4497</v>
      </c>
      <c r="E1692" s="212" t="s">
        <v>860</v>
      </c>
      <c r="F1692" s="212" t="s">
        <v>750</v>
      </c>
      <c r="G1692" s="215" t="s">
        <v>4498</v>
      </c>
      <c r="H1692" s="213" t="str">
        <f>IF(OR(AND('A13'!V19="",'A13'!W19=""),AND('A13'!V31="",'A13'!W31=""),AND('A13'!W19="X",'A13'!W31="X"),OR('A13'!W19="M",'A13'!W31="M")),"",SUM('A13'!V19,'A13'!V31))</f>
        <v/>
      </c>
      <c r="I1692" s="213" t="str">
        <f>IF(AND(AND('A13'!W19="X",'A13'!W31="X"),SUM('A13'!V19,'A13'!V31)=0,ISNUMBER('A13'!V43)),"",IF(OR('A13'!W19="M",'A13'!W31="M"),"M",IF(AND('A13'!W19='A13'!W31,OR('A13'!W19="X",'A13'!W19="W",'A13'!W19="Z")),UPPER('A13'!W19),"")))</f>
        <v/>
      </c>
      <c r="J1692" s="214" t="s">
        <v>860</v>
      </c>
      <c r="K1692" s="213" t="str">
        <f>IF(AND(ISBLANK('A13'!V43),$L$1692&lt;&gt;"Z"),"",'A13'!V43)</f>
        <v/>
      </c>
      <c r="L1692" s="213" t="str">
        <f>IF(ISBLANK('A13'!W43),"",'A13'!W43)</f>
        <v/>
      </c>
      <c r="M1692" s="133" t="str">
        <f t="shared" si="34"/>
        <v>OK</v>
      </c>
      <c r="N1692" s="134"/>
    </row>
    <row r="1693" spans="1:14" x14ac:dyDescent="0.25">
      <c r="A1693" s="210" t="s">
        <v>796</v>
      </c>
      <c r="B1693" s="211" t="s">
        <v>4499</v>
      </c>
      <c r="C1693" s="212" t="s">
        <v>750</v>
      </c>
      <c r="D1693" s="215" t="s">
        <v>4500</v>
      </c>
      <c r="E1693" s="212" t="s">
        <v>860</v>
      </c>
      <c r="F1693" s="212" t="s">
        <v>750</v>
      </c>
      <c r="G1693" s="215" t="s">
        <v>4501</v>
      </c>
      <c r="H1693" s="213" t="str">
        <f>IF(OR(AND('A13'!V20="",'A13'!W20=""),AND('A13'!V32="",'A13'!W32=""),AND('A13'!W20="X",'A13'!W32="X"),OR('A13'!W20="M",'A13'!W32="M")),"",SUM('A13'!V20,'A13'!V32))</f>
        <v/>
      </c>
      <c r="I1693" s="213" t="str">
        <f>IF(AND(AND('A13'!W20="X",'A13'!W32="X"),SUM('A13'!V20,'A13'!V32)=0,ISNUMBER('A13'!V44)),"",IF(OR('A13'!W20="M",'A13'!W32="M"),"M",IF(AND('A13'!W20='A13'!W32,OR('A13'!W20="X",'A13'!W20="W",'A13'!W20="Z")),UPPER('A13'!W20),"")))</f>
        <v/>
      </c>
      <c r="J1693" s="214" t="s">
        <v>860</v>
      </c>
      <c r="K1693" s="213" t="str">
        <f>IF(AND(ISBLANK('A13'!V44),$L$1693&lt;&gt;"Z"),"",'A13'!V44)</f>
        <v/>
      </c>
      <c r="L1693" s="213" t="str">
        <f>IF(ISBLANK('A13'!W44),"",'A13'!W44)</f>
        <v/>
      </c>
      <c r="M1693" s="133" t="str">
        <f t="shared" si="34"/>
        <v>OK</v>
      </c>
      <c r="N1693" s="134"/>
    </row>
    <row r="1694" spans="1:14" x14ac:dyDescent="0.25">
      <c r="A1694" s="210" t="s">
        <v>796</v>
      </c>
      <c r="B1694" s="211" t="s">
        <v>4502</v>
      </c>
      <c r="C1694" s="212" t="s">
        <v>750</v>
      </c>
      <c r="D1694" s="215" t="s">
        <v>4503</v>
      </c>
      <c r="E1694" s="212" t="s">
        <v>860</v>
      </c>
      <c r="F1694" s="212" t="s">
        <v>750</v>
      </c>
      <c r="G1694" s="215" t="s">
        <v>4504</v>
      </c>
      <c r="H1694" s="213" t="str">
        <f>IF(OR(AND('A13'!V21="",'A13'!W21=""),AND('A13'!V33="",'A13'!W33=""),AND('A13'!W21="X",'A13'!W33="X"),OR('A13'!W21="M",'A13'!W33="M")),"",SUM('A13'!V21,'A13'!V33))</f>
        <v/>
      </c>
      <c r="I1694" s="213" t="str">
        <f>IF(AND(AND('A13'!W21="X",'A13'!W33="X"),SUM('A13'!V21,'A13'!V33)=0,ISNUMBER('A13'!V45)),"",IF(OR('A13'!W21="M",'A13'!W33="M"),"M",IF(AND('A13'!W21='A13'!W33,OR('A13'!W21="X",'A13'!W21="W",'A13'!W21="Z")),UPPER('A13'!W21),"")))</f>
        <v/>
      </c>
      <c r="J1694" s="214" t="s">
        <v>860</v>
      </c>
      <c r="K1694" s="213" t="str">
        <f>IF(AND(ISBLANK('A13'!V45),$L$1694&lt;&gt;"Z"),"",'A13'!V45)</f>
        <v/>
      </c>
      <c r="L1694" s="213" t="str">
        <f>IF(ISBLANK('A13'!W45),"",'A13'!W45)</f>
        <v/>
      </c>
      <c r="M1694" s="133" t="str">
        <f t="shared" si="34"/>
        <v>OK</v>
      </c>
      <c r="N1694" s="134"/>
    </row>
    <row r="1695" spans="1:14" x14ac:dyDescent="0.25">
      <c r="A1695" s="210" t="s">
        <v>796</v>
      </c>
      <c r="B1695" s="211" t="s">
        <v>4505</v>
      </c>
      <c r="C1695" s="212" t="s">
        <v>750</v>
      </c>
      <c r="D1695" s="215" t="s">
        <v>4506</v>
      </c>
      <c r="E1695" s="212" t="s">
        <v>860</v>
      </c>
      <c r="F1695" s="212" t="s">
        <v>750</v>
      </c>
      <c r="G1695" s="215" t="s">
        <v>4507</v>
      </c>
      <c r="H1695" s="213" t="str">
        <f>IF(OR(AND('A13'!V22="",'A13'!W22=""),AND('A13'!V34="",'A13'!W34=""),AND('A13'!W22="X",'A13'!W34="X"),OR('A13'!W22="M",'A13'!W34="M")),"",SUM('A13'!V22,'A13'!V34))</f>
        <v/>
      </c>
      <c r="I1695" s="213" t="str">
        <f>IF(AND(AND('A13'!W22="X",'A13'!W34="X"),SUM('A13'!V22,'A13'!V34)=0,ISNUMBER('A13'!V46)),"",IF(OR('A13'!W22="M",'A13'!W34="M"),"M",IF(AND('A13'!W22='A13'!W34,OR('A13'!W22="X",'A13'!W22="W",'A13'!W22="Z")),UPPER('A13'!W22),"")))</f>
        <v/>
      </c>
      <c r="J1695" s="214" t="s">
        <v>860</v>
      </c>
      <c r="K1695" s="213" t="str">
        <f>IF(AND(ISBLANK('A13'!V46),$L$1695&lt;&gt;"Z"),"",'A13'!V46)</f>
        <v/>
      </c>
      <c r="L1695" s="213" t="str">
        <f>IF(ISBLANK('A13'!W46),"",'A13'!W46)</f>
        <v/>
      </c>
      <c r="M1695" s="133" t="str">
        <f t="shared" si="34"/>
        <v>OK</v>
      </c>
      <c r="N1695" s="134"/>
    </row>
    <row r="1696" spans="1:14" x14ac:dyDescent="0.25">
      <c r="A1696" s="210" t="s">
        <v>796</v>
      </c>
      <c r="B1696" s="211" t="s">
        <v>4508</v>
      </c>
      <c r="C1696" s="212" t="s">
        <v>750</v>
      </c>
      <c r="D1696" s="215" t="s">
        <v>4509</v>
      </c>
      <c r="E1696" s="212" t="s">
        <v>860</v>
      </c>
      <c r="F1696" s="212" t="s">
        <v>750</v>
      </c>
      <c r="G1696" s="215" t="s">
        <v>4510</v>
      </c>
      <c r="H1696" s="213" t="str">
        <f>IF(OR(AND('A13'!V23="",'A13'!W23=""),AND('A13'!V35="",'A13'!W35=""),AND('A13'!W23="X",'A13'!W35="X"),OR('A13'!W23="M",'A13'!W35="M")),"",SUM('A13'!V23,'A13'!V35))</f>
        <v/>
      </c>
      <c r="I1696" s="213" t="str">
        <f>IF(AND(AND('A13'!W23="X",'A13'!W35="X"),SUM('A13'!V23,'A13'!V35)=0,ISNUMBER('A13'!V47)),"",IF(OR('A13'!W23="M",'A13'!W35="M"),"M",IF(AND('A13'!W23='A13'!W35,OR('A13'!W23="X",'A13'!W23="W",'A13'!W23="Z")),UPPER('A13'!W23),"")))</f>
        <v/>
      </c>
      <c r="J1696" s="214" t="s">
        <v>860</v>
      </c>
      <c r="K1696" s="213" t="str">
        <f>IF(AND(ISBLANK('A13'!V47),$L$1696&lt;&gt;"Z"),"",'A13'!V47)</f>
        <v/>
      </c>
      <c r="L1696" s="213" t="str">
        <f>IF(ISBLANK('A13'!W47),"",'A13'!W47)</f>
        <v/>
      </c>
      <c r="M1696" s="133" t="str">
        <f t="shared" si="34"/>
        <v>OK</v>
      </c>
      <c r="N1696" s="134"/>
    </row>
    <row r="1697" spans="1:14" x14ac:dyDescent="0.25">
      <c r="A1697" s="210" t="s">
        <v>796</v>
      </c>
      <c r="B1697" s="211" t="s">
        <v>4511</v>
      </c>
      <c r="C1697" s="212" t="s">
        <v>750</v>
      </c>
      <c r="D1697" s="215" t="s">
        <v>4512</v>
      </c>
      <c r="E1697" s="212" t="s">
        <v>860</v>
      </c>
      <c r="F1697" s="212" t="s">
        <v>750</v>
      </c>
      <c r="G1697" s="215" t="s">
        <v>4513</v>
      </c>
      <c r="H1697" s="213" t="str">
        <f>IF(OR(AND('A13'!V24="",'A13'!W24=""),AND('A13'!V36="",'A13'!W36=""),AND('A13'!W24="X",'A13'!W36="X"),OR('A13'!W24="M",'A13'!W36="M")),"",SUM('A13'!V24,'A13'!V36))</f>
        <v/>
      </c>
      <c r="I1697" s="213" t="str">
        <f>IF(AND(AND('A13'!W24="X",'A13'!W36="X"),SUM('A13'!V24,'A13'!V36)=0,ISNUMBER('A13'!V48)),"",IF(OR('A13'!W24="M",'A13'!W36="M"),"M",IF(AND('A13'!W24='A13'!W36,OR('A13'!W24="X",'A13'!W24="W",'A13'!W24="Z")),UPPER('A13'!W24),"")))</f>
        <v/>
      </c>
      <c r="J1697" s="214" t="s">
        <v>860</v>
      </c>
      <c r="K1697" s="213" t="str">
        <f>IF(AND(ISBLANK('A13'!V48),$L$1697&lt;&gt;"Z"),"",'A13'!V48)</f>
        <v/>
      </c>
      <c r="L1697" s="213" t="str">
        <f>IF(ISBLANK('A13'!W48),"",'A13'!W48)</f>
        <v/>
      </c>
      <c r="M1697" s="133" t="str">
        <f t="shared" si="34"/>
        <v>OK</v>
      </c>
      <c r="N1697" s="134"/>
    </row>
    <row r="1698" spans="1:14" x14ac:dyDescent="0.25">
      <c r="A1698" s="210" t="s">
        <v>796</v>
      </c>
      <c r="B1698" s="211" t="s">
        <v>4514</v>
      </c>
      <c r="C1698" s="212" t="s">
        <v>750</v>
      </c>
      <c r="D1698" s="215" t="s">
        <v>4515</v>
      </c>
      <c r="E1698" s="212" t="s">
        <v>860</v>
      </c>
      <c r="F1698" s="212" t="s">
        <v>750</v>
      </c>
      <c r="G1698" s="215" t="s">
        <v>937</v>
      </c>
      <c r="H1698" s="213" t="str">
        <f>IF(OR(AND('A13'!Y14="",'A13'!Z14=""),AND('A13'!Y26="",'A13'!Z26=""),AND('A13'!Z14="X",'A13'!Z26="X"),OR('A13'!Z14="M",'A13'!Z26="M")),"",SUM('A13'!Y14,'A13'!Y26))</f>
        <v/>
      </c>
      <c r="I1698" s="213" t="str">
        <f>IF(AND(AND('A13'!Z14="X",'A13'!Z26="X"),SUM('A13'!Y14,'A13'!Y26)=0,ISNUMBER('A13'!Y38)),"",IF(OR('A13'!Z14="M",'A13'!Z26="M"),"M",IF(AND('A13'!Z14='A13'!Z26,OR('A13'!Z14="X",'A13'!Z14="W",'A13'!Z14="Z")),UPPER('A13'!Z14),"")))</f>
        <v/>
      </c>
      <c r="J1698" s="214" t="s">
        <v>860</v>
      </c>
      <c r="K1698" s="213" t="str">
        <f>IF(AND(ISBLANK('A13'!Y38),$L$1698&lt;&gt;"Z"),"",'A13'!Y38)</f>
        <v/>
      </c>
      <c r="L1698" s="213" t="str">
        <f>IF(ISBLANK('A13'!Z38),"",'A13'!Z38)</f>
        <v/>
      </c>
      <c r="M1698" s="133" t="str">
        <f t="shared" si="34"/>
        <v>OK</v>
      </c>
      <c r="N1698" s="134"/>
    </row>
    <row r="1699" spans="1:14" x14ac:dyDescent="0.25">
      <c r="A1699" s="210" t="s">
        <v>796</v>
      </c>
      <c r="B1699" s="211" t="s">
        <v>4516</v>
      </c>
      <c r="C1699" s="212" t="s">
        <v>750</v>
      </c>
      <c r="D1699" s="215" t="s">
        <v>4517</v>
      </c>
      <c r="E1699" s="212" t="s">
        <v>860</v>
      </c>
      <c r="F1699" s="212" t="s">
        <v>750</v>
      </c>
      <c r="G1699" s="215" t="s">
        <v>936</v>
      </c>
      <c r="H1699" s="213" t="str">
        <f>IF(OR(AND('A13'!Y15="",'A13'!Z15=""),AND('A13'!Y27="",'A13'!Z27=""),AND('A13'!Z15="X",'A13'!Z27="X"),OR('A13'!Z15="M",'A13'!Z27="M")),"",SUM('A13'!Y15,'A13'!Y27))</f>
        <v/>
      </c>
      <c r="I1699" s="213" t="str">
        <f>IF(AND(AND('A13'!Z15="X",'A13'!Z27="X"),SUM('A13'!Y15,'A13'!Y27)=0,ISNUMBER('A13'!Y39)),"",IF(OR('A13'!Z15="M",'A13'!Z27="M"),"M",IF(AND('A13'!Z15='A13'!Z27,OR('A13'!Z15="X",'A13'!Z15="W",'A13'!Z15="Z")),UPPER('A13'!Z15),"")))</f>
        <v/>
      </c>
      <c r="J1699" s="214" t="s">
        <v>860</v>
      </c>
      <c r="K1699" s="213" t="str">
        <f>IF(AND(ISBLANK('A13'!Y39),$L$1699&lt;&gt;"Z"),"",'A13'!Y39)</f>
        <v/>
      </c>
      <c r="L1699" s="213" t="str">
        <f>IF(ISBLANK('A13'!Z39),"",'A13'!Z39)</f>
        <v/>
      </c>
      <c r="M1699" s="133" t="str">
        <f t="shared" si="34"/>
        <v>OK</v>
      </c>
      <c r="N1699" s="134"/>
    </row>
    <row r="1700" spans="1:14" x14ac:dyDescent="0.25">
      <c r="A1700" s="210" t="s">
        <v>796</v>
      </c>
      <c r="B1700" s="211" t="s">
        <v>4518</v>
      </c>
      <c r="C1700" s="212" t="s">
        <v>750</v>
      </c>
      <c r="D1700" s="215" t="s">
        <v>4519</v>
      </c>
      <c r="E1700" s="212" t="s">
        <v>860</v>
      </c>
      <c r="F1700" s="212" t="s">
        <v>750</v>
      </c>
      <c r="G1700" s="215" t="s">
        <v>4520</v>
      </c>
      <c r="H1700" s="213" t="str">
        <f>IF(OR(AND('A13'!Y16="",'A13'!Z16=""),AND('A13'!Y28="",'A13'!Z28=""),AND('A13'!Z16="X",'A13'!Z28="X"),OR('A13'!Z16="M",'A13'!Z28="M")),"",SUM('A13'!Y16,'A13'!Y28))</f>
        <v/>
      </c>
      <c r="I1700" s="213" t="str">
        <f>IF(AND(AND('A13'!Z16="X",'A13'!Z28="X"),SUM('A13'!Y16,'A13'!Y28)=0,ISNUMBER('A13'!Y40)),"",IF(OR('A13'!Z16="M",'A13'!Z28="M"),"M",IF(AND('A13'!Z16='A13'!Z28,OR('A13'!Z16="X",'A13'!Z16="W",'A13'!Z16="Z")),UPPER('A13'!Z16),"")))</f>
        <v/>
      </c>
      <c r="J1700" s="214" t="s">
        <v>860</v>
      </c>
      <c r="K1700" s="213" t="str">
        <f>IF(AND(ISBLANK('A13'!Y40),$L$1700&lt;&gt;"Z"),"",'A13'!Y40)</f>
        <v/>
      </c>
      <c r="L1700" s="213" t="str">
        <f>IF(ISBLANK('A13'!Z40),"",'A13'!Z40)</f>
        <v/>
      </c>
      <c r="M1700" s="133" t="str">
        <f t="shared" si="34"/>
        <v>OK</v>
      </c>
      <c r="N1700" s="134"/>
    </row>
    <row r="1701" spans="1:14" x14ac:dyDescent="0.25">
      <c r="A1701" s="210" t="s">
        <v>796</v>
      </c>
      <c r="B1701" s="211" t="s">
        <v>4521</v>
      </c>
      <c r="C1701" s="212" t="s">
        <v>750</v>
      </c>
      <c r="D1701" s="215" t="s">
        <v>4522</v>
      </c>
      <c r="E1701" s="212" t="s">
        <v>860</v>
      </c>
      <c r="F1701" s="212" t="s">
        <v>750</v>
      </c>
      <c r="G1701" s="215" t="s">
        <v>843</v>
      </c>
      <c r="H1701" s="213" t="str">
        <f>IF(OR(AND('A13'!Y17="",'A13'!Z17=""),AND('A13'!Y29="",'A13'!Z29=""),AND('A13'!Z17="X",'A13'!Z29="X"),OR('A13'!Z17="M",'A13'!Z29="M")),"",SUM('A13'!Y17,'A13'!Y29))</f>
        <v/>
      </c>
      <c r="I1701" s="213" t="str">
        <f>IF(AND(AND('A13'!Z17="X",'A13'!Z29="X"),SUM('A13'!Y17,'A13'!Y29)=0,ISNUMBER('A13'!Y41)),"",IF(OR('A13'!Z17="M",'A13'!Z29="M"),"M",IF(AND('A13'!Z17='A13'!Z29,OR('A13'!Z17="X",'A13'!Z17="W",'A13'!Z17="Z")),UPPER('A13'!Z17),"")))</f>
        <v/>
      </c>
      <c r="J1701" s="214" t="s">
        <v>860</v>
      </c>
      <c r="K1701" s="213" t="str">
        <f>IF(AND(ISBLANK('A13'!Y41),$L$1701&lt;&gt;"Z"),"",'A13'!Y41)</f>
        <v/>
      </c>
      <c r="L1701" s="213" t="str">
        <f>IF(ISBLANK('A13'!Z41),"",'A13'!Z41)</f>
        <v/>
      </c>
      <c r="M1701" s="133" t="str">
        <f t="shared" si="34"/>
        <v>OK</v>
      </c>
      <c r="N1701" s="134"/>
    </row>
    <row r="1702" spans="1:14" x14ac:dyDescent="0.25">
      <c r="A1702" s="210" t="s">
        <v>796</v>
      </c>
      <c r="B1702" s="211" t="s">
        <v>4523</v>
      </c>
      <c r="C1702" s="212" t="s">
        <v>750</v>
      </c>
      <c r="D1702" s="215" t="s">
        <v>4524</v>
      </c>
      <c r="E1702" s="212" t="s">
        <v>860</v>
      </c>
      <c r="F1702" s="212" t="s">
        <v>750</v>
      </c>
      <c r="G1702" s="215" t="s">
        <v>4525</v>
      </c>
      <c r="H1702" s="213" t="str">
        <f>IF(OR(AND('A13'!Y18="",'A13'!Z18=""),AND('A13'!Y30="",'A13'!Z30=""),AND('A13'!Z18="X",'A13'!Z30="X"),OR('A13'!Z18="M",'A13'!Z30="M")),"",SUM('A13'!Y18,'A13'!Y30))</f>
        <v/>
      </c>
      <c r="I1702" s="213" t="str">
        <f>IF(AND(AND('A13'!Z18="X",'A13'!Z30="X"),SUM('A13'!Y18,'A13'!Y30)=0,ISNUMBER('A13'!Y42)),"",IF(OR('A13'!Z18="M",'A13'!Z30="M"),"M",IF(AND('A13'!Z18='A13'!Z30,OR('A13'!Z18="X",'A13'!Z18="W",'A13'!Z18="Z")),UPPER('A13'!Z18),"")))</f>
        <v/>
      </c>
      <c r="J1702" s="214" t="s">
        <v>860</v>
      </c>
      <c r="K1702" s="213" t="str">
        <f>IF(AND(ISBLANK('A13'!Y42),$L$1702&lt;&gt;"Z"),"",'A13'!Y42)</f>
        <v/>
      </c>
      <c r="L1702" s="213" t="str">
        <f>IF(ISBLANK('A13'!Z42),"",'A13'!Z42)</f>
        <v/>
      </c>
      <c r="M1702" s="133" t="str">
        <f t="shared" si="34"/>
        <v>OK</v>
      </c>
      <c r="N1702" s="134"/>
    </row>
    <row r="1703" spans="1:14" x14ac:dyDescent="0.25">
      <c r="A1703" s="210" t="s">
        <v>796</v>
      </c>
      <c r="B1703" s="211" t="s">
        <v>4526</v>
      </c>
      <c r="C1703" s="212" t="s">
        <v>750</v>
      </c>
      <c r="D1703" s="215" t="s">
        <v>4527</v>
      </c>
      <c r="E1703" s="212" t="s">
        <v>860</v>
      </c>
      <c r="F1703" s="212" t="s">
        <v>750</v>
      </c>
      <c r="G1703" s="215" t="s">
        <v>4528</v>
      </c>
      <c r="H1703" s="213" t="str">
        <f>IF(OR(AND('A13'!Y19="",'A13'!Z19=""),AND('A13'!Y31="",'A13'!Z31=""),AND('A13'!Z19="X",'A13'!Z31="X"),OR('A13'!Z19="M",'A13'!Z31="M")),"",SUM('A13'!Y19,'A13'!Y31))</f>
        <v/>
      </c>
      <c r="I1703" s="213" t="str">
        <f>IF(AND(AND('A13'!Z19="X",'A13'!Z31="X"),SUM('A13'!Y19,'A13'!Y31)=0,ISNUMBER('A13'!Y43)),"",IF(OR('A13'!Z19="M",'A13'!Z31="M"),"M",IF(AND('A13'!Z19='A13'!Z31,OR('A13'!Z19="X",'A13'!Z19="W",'A13'!Z19="Z")),UPPER('A13'!Z19),"")))</f>
        <v/>
      </c>
      <c r="J1703" s="214" t="s">
        <v>860</v>
      </c>
      <c r="K1703" s="213" t="str">
        <f>IF(AND(ISBLANK('A13'!Y43),$L$1703&lt;&gt;"Z"),"",'A13'!Y43)</f>
        <v/>
      </c>
      <c r="L1703" s="213" t="str">
        <f>IF(ISBLANK('A13'!Z43),"",'A13'!Z43)</f>
        <v/>
      </c>
      <c r="M1703" s="133" t="str">
        <f t="shared" si="34"/>
        <v>OK</v>
      </c>
      <c r="N1703" s="134"/>
    </row>
    <row r="1704" spans="1:14" x14ac:dyDescent="0.25">
      <c r="A1704" s="210" t="s">
        <v>796</v>
      </c>
      <c r="B1704" s="211" t="s">
        <v>4529</v>
      </c>
      <c r="C1704" s="212" t="s">
        <v>750</v>
      </c>
      <c r="D1704" s="215" t="s">
        <v>4530</v>
      </c>
      <c r="E1704" s="212" t="s">
        <v>860</v>
      </c>
      <c r="F1704" s="212" t="s">
        <v>750</v>
      </c>
      <c r="G1704" s="215" t="s">
        <v>4531</v>
      </c>
      <c r="H1704" s="213" t="str">
        <f>IF(OR(AND('A13'!Y20="",'A13'!Z20=""),AND('A13'!Y32="",'A13'!Z32=""),AND('A13'!Z20="X",'A13'!Z32="X"),OR('A13'!Z20="M",'A13'!Z32="M")),"",SUM('A13'!Y20,'A13'!Y32))</f>
        <v/>
      </c>
      <c r="I1704" s="213" t="str">
        <f>IF(AND(AND('A13'!Z20="X",'A13'!Z32="X"),SUM('A13'!Y20,'A13'!Y32)=0,ISNUMBER('A13'!Y44)),"",IF(OR('A13'!Z20="M",'A13'!Z32="M"),"M",IF(AND('A13'!Z20='A13'!Z32,OR('A13'!Z20="X",'A13'!Z20="W",'A13'!Z20="Z")),UPPER('A13'!Z20),"")))</f>
        <v/>
      </c>
      <c r="J1704" s="214" t="s">
        <v>860</v>
      </c>
      <c r="K1704" s="213" t="str">
        <f>IF(AND(ISBLANK('A13'!Y44),$L$1704&lt;&gt;"Z"),"",'A13'!Y44)</f>
        <v/>
      </c>
      <c r="L1704" s="213" t="str">
        <f>IF(ISBLANK('A13'!Z44),"",'A13'!Z44)</f>
        <v/>
      </c>
      <c r="M1704" s="133" t="str">
        <f t="shared" si="34"/>
        <v>OK</v>
      </c>
      <c r="N1704" s="134"/>
    </row>
    <row r="1705" spans="1:14" x14ac:dyDescent="0.25">
      <c r="A1705" s="210" t="s">
        <v>796</v>
      </c>
      <c r="B1705" s="211" t="s">
        <v>4532</v>
      </c>
      <c r="C1705" s="212" t="s">
        <v>750</v>
      </c>
      <c r="D1705" s="215" t="s">
        <v>4533</v>
      </c>
      <c r="E1705" s="212" t="s">
        <v>860</v>
      </c>
      <c r="F1705" s="212" t="s">
        <v>750</v>
      </c>
      <c r="G1705" s="215" t="s">
        <v>4534</v>
      </c>
      <c r="H1705" s="213" t="str">
        <f>IF(OR(AND('A13'!Y21="",'A13'!Z21=""),AND('A13'!Y33="",'A13'!Z33=""),AND('A13'!Z21="X",'A13'!Z33="X"),OR('A13'!Z21="M",'A13'!Z33="M")),"",SUM('A13'!Y21,'A13'!Y33))</f>
        <v/>
      </c>
      <c r="I1705" s="213" t="str">
        <f>IF(AND(AND('A13'!Z21="X",'A13'!Z33="X"),SUM('A13'!Y21,'A13'!Y33)=0,ISNUMBER('A13'!Y45)),"",IF(OR('A13'!Z21="M",'A13'!Z33="M"),"M",IF(AND('A13'!Z21='A13'!Z33,OR('A13'!Z21="X",'A13'!Z21="W",'A13'!Z21="Z")),UPPER('A13'!Z21),"")))</f>
        <v/>
      </c>
      <c r="J1705" s="214" t="s">
        <v>860</v>
      </c>
      <c r="K1705" s="213" t="str">
        <f>IF(AND(ISBLANK('A13'!Y45),$L$1705&lt;&gt;"Z"),"",'A13'!Y45)</f>
        <v/>
      </c>
      <c r="L1705" s="213" t="str">
        <f>IF(ISBLANK('A13'!Z45),"",'A13'!Z45)</f>
        <v/>
      </c>
      <c r="M1705" s="133" t="str">
        <f t="shared" si="34"/>
        <v>OK</v>
      </c>
      <c r="N1705" s="134"/>
    </row>
    <row r="1706" spans="1:14" x14ac:dyDescent="0.25">
      <c r="A1706" s="210" t="s">
        <v>796</v>
      </c>
      <c r="B1706" s="211" t="s">
        <v>4535</v>
      </c>
      <c r="C1706" s="212" t="s">
        <v>750</v>
      </c>
      <c r="D1706" s="215" t="s">
        <v>4536</v>
      </c>
      <c r="E1706" s="212" t="s">
        <v>860</v>
      </c>
      <c r="F1706" s="212" t="s">
        <v>750</v>
      </c>
      <c r="G1706" s="215" t="s">
        <v>4537</v>
      </c>
      <c r="H1706" s="213" t="str">
        <f>IF(OR(AND('A13'!Y22="",'A13'!Z22=""),AND('A13'!Y34="",'A13'!Z34=""),AND('A13'!Z22="X",'A13'!Z34="X"),OR('A13'!Z22="M",'A13'!Z34="M")),"",SUM('A13'!Y22,'A13'!Y34))</f>
        <v/>
      </c>
      <c r="I1706" s="213" t="str">
        <f>IF(AND(AND('A13'!Z22="X",'A13'!Z34="X"),SUM('A13'!Y22,'A13'!Y34)=0,ISNUMBER('A13'!Y46)),"",IF(OR('A13'!Z22="M",'A13'!Z34="M"),"M",IF(AND('A13'!Z22='A13'!Z34,OR('A13'!Z22="X",'A13'!Z22="W",'A13'!Z22="Z")),UPPER('A13'!Z22),"")))</f>
        <v/>
      </c>
      <c r="J1706" s="214" t="s">
        <v>860</v>
      </c>
      <c r="K1706" s="213" t="str">
        <f>IF(AND(ISBLANK('A13'!Y46),$L$1706&lt;&gt;"Z"),"",'A13'!Y46)</f>
        <v/>
      </c>
      <c r="L1706" s="213" t="str">
        <f>IF(ISBLANK('A13'!Z46),"",'A13'!Z46)</f>
        <v/>
      </c>
      <c r="M1706" s="133" t="str">
        <f t="shared" si="34"/>
        <v>OK</v>
      </c>
      <c r="N1706" s="134"/>
    </row>
    <row r="1707" spans="1:14" x14ac:dyDescent="0.25">
      <c r="A1707" s="210" t="s">
        <v>796</v>
      </c>
      <c r="B1707" s="211" t="s">
        <v>4538</v>
      </c>
      <c r="C1707" s="212" t="s">
        <v>750</v>
      </c>
      <c r="D1707" s="215" t="s">
        <v>4539</v>
      </c>
      <c r="E1707" s="212" t="s">
        <v>860</v>
      </c>
      <c r="F1707" s="212" t="s">
        <v>750</v>
      </c>
      <c r="G1707" s="215" t="s">
        <v>4540</v>
      </c>
      <c r="H1707" s="213" t="str">
        <f>IF(OR(AND('A13'!Y23="",'A13'!Z23=""),AND('A13'!Y35="",'A13'!Z35=""),AND('A13'!Z23="X",'A13'!Z35="X"),OR('A13'!Z23="M",'A13'!Z35="M")),"",SUM('A13'!Y23,'A13'!Y35))</f>
        <v/>
      </c>
      <c r="I1707" s="213" t="str">
        <f>IF(AND(AND('A13'!Z23="X",'A13'!Z35="X"),SUM('A13'!Y23,'A13'!Y35)=0,ISNUMBER('A13'!Y47)),"",IF(OR('A13'!Z23="M",'A13'!Z35="M"),"M",IF(AND('A13'!Z23='A13'!Z35,OR('A13'!Z23="X",'A13'!Z23="W",'A13'!Z23="Z")),UPPER('A13'!Z23),"")))</f>
        <v/>
      </c>
      <c r="J1707" s="214" t="s">
        <v>860</v>
      </c>
      <c r="K1707" s="213" t="str">
        <f>IF(AND(ISBLANK('A13'!Y47),$L$1707&lt;&gt;"Z"),"",'A13'!Y47)</f>
        <v/>
      </c>
      <c r="L1707" s="213" t="str">
        <f>IF(ISBLANK('A13'!Z47),"",'A13'!Z47)</f>
        <v/>
      </c>
      <c r="M1707" s="133" t="str">
        <f t="shared" si="34"/>
        <v>OK</v>
      </c>
      <c r="N1707" s="134"/>
    </row>
    <row r="1708" spans="1:14" x14ac:dyDescent="0.25">
      <c r="A1708" s="210" t="s">
        <v>796</v>
      </c>
      <c r="B1708" s="211" t="s">
        <v>4541</v>
      </c>
      <c r="C1708" s="212" t="s">
        <v>750</v>
      </c>
      <c r="D1708" s="215" t="s">
        <v>4542</v>
      </c>
      <c r="E1708" s="212" t="s">
        <v>860</v>
      </c>
      <c r="F1708" s="212" t="s">
        <v>750</v>
      </c>
      <c r="G1708" s="215" t="s">
        <v>4543</v>
      </c>
      <c r="H1708" s="213" t="str">
        <f>IF(OR(AND('A13'!Y24="",'A13'!Z24=""),AND('A13'!Y36="",'A13'!Z36=""),AND('A13'!Z24="X",'A13'!Z36="X"),OR('A13'!Z24="M",'A13'!Z36="M")),"",SUM('A13'!Y24,'A13'!Y36))</f>
        <v/>
      </c>
      <c r="I1708" s="213" t="str">
        <f>IF(AND(AND('A13'!Z24="X",'A13'!Z36="X"),SUM('A13'!Y24,'A13'!Y36)=0,ISNUMBER('A13'!Y48)),"",IF(OR('A13'!Z24="M",'A13'!Z36="M"),"M",IF(AND('A13'!Z24='A13'!Z36,OR('A13'!Z24="X",'A13'!Z24="W",'A13'!Z24="Z")),UPPER('A13'!Z24),"")))</f>
        <v/>
      </c>
      <c r="J1708" s="214" t="s">
        <v>860</v>
      </c>
      <c r="K1708" s="213" t="str">
        <f>IF(AND(ISBLANK('A13'!Y48),$L$1708&lt;&gt;"Z"),"",'A13'!Y48)</f>
        <v/>
      </c>
      <c r="L1708" s="213" t="str">
        <f>IF(ISBLANK('A13'!Z48),"",'A13'!Z48)</f>
        <v/>
      </c>
      <c r="M1708" s="133" t="str">
        <f t="shared" si="34"/>
        <v>OK</v>
      </c>
      <c r="N1708" s="134"/>
    </row>
    <row r="1709" spans="1:14" x14ac:dyDescent="0.25">
      <c r="A1709" s="210" t="s">
        <v>796</v>
      </c>
      <c r="B1709" s="211" t="s">
        <v>4544</v>
      </c>
      <c r="C1709" s="212" t="s">
        <v>750</v>
      </c>
      <c r="D1709" s="215" t="s">
        <v>4545</v>
      </c>
      <c r="E1709" s="212" t="s">
        <v>860</v>
      </c>
      <c r="F1709" s="212" t="s">
        <v>750</v>
      </c>
      <c r="G1709" s="215" t="s">
        <v>940</v>
      </c>
      <c r="H1709" s="213" t="str">
        <f>IF(OR(AND('A13'!AB14="",'A13'!AC14=""),AND('A13'!AB26="",'A13'!AC26=""),AND('A13'!AC14="X",'A13'!AC26="X"),OR('A13'!AC14="M",'A13'!AC26="M")),"",SUM('A13'!AB14,'A13'!AB26))</f>
        <v/>
      </c>
      <c r="I1709" s="213" t="str">
        <f>IF(AND(AND('A13'!AC14="X",'A13'!AC26="X"),SUM('A13'!AB14,'A13'!AB26)=0,ISNUMBER('A13'!AB38)),"",IF(OR('A13'!AC14="M",'A13'!AC26="M"),"M",IF(AND('A13'!AC14='A13'!AC26,OR('A13'!AC14="X",'A13'!AC14="W",'A13'!AC14="Z")),UPPER('A13'!AC14),"")))</f>
        <v/>
      </c>
      <c r="J1709" s="214" t="s">
        <v>860</v>
      </c>
      <c r="K1709" s="213" t="str">
        <f>IF(AND(ISBLANK('A13'!AB38),$L$1709&lt;&gt;"Z"),"",'A13'!AB38)</f>
        <v/>
      </c>
      <c r="L1709" s="213" t="str">
        <f>IF(ISBLANK('A13'!AC38),"",'A13'!AC38)</f>
        <v/>
      </c>
      <c r="M1709" s="133" t="str">
        <f t="shared" si="34"/>
        <v>OK</v>
      </c>
      <c r="N1709" s="134"/>
    </row>
    <row r="1710" spans="1:14" x14ac:dyDescent="0.25">
      <c r="A1710" s="210" t="s">
        <v>796</v>
      </c>
      <c r="B1710" s="211" t="s">
        <v>4546</v>
      </c>
      <c r="C1710" s="212" t="s">
        <v>750</v>
      </c>
      <c r="D1710" s="215" t="s">
        <v>4547</v>
      </c>
      <c r="E1710" s="212" t="s">
        <v>860</v>
      </c>
      <c r="F1710" s="212" t="s">
        <v>750</v>
      </c>
      <c r="G1710" s="215" t="s">
        <v>939</v>
      </c>
      <c r="H1710" s="213" t="str">
        <f>IF(OR(AND('A13'!AB15="",'A13'!AC15=""),AND('A13'!AB27="",'A13'!AC27=""),AND('A13'!AC15="X",'A13'!AC27="X"),OR('A13'!AC15="M",'A13'!AC27="M")),"",SUM('A13'!AB15,'A13'!AB27))</f>
        <v/>
      </c>
      <c r="I1710" s="213" t="str">
        <f>IF(AND(AND('A13'!AC15="X",'A13'!AC27="X"),SUM('A13'!AB15,'A13'!AB27)=0,ISNUMBER('A13'!AB39)),"",IF(OR('A13'!AC15="M",'A13'!AC27="M"),"M",IF(AND('A13'!AC15='A13'!AC27,OR('A13'!AC15="X",'A13'!AC15="W",'A13'!AC15="Z")),UPPER('A13'!AC15),"")))</f>
        <v/>
      </c>
      <c r="J1710" s="214" t="s">
        <v>860</v>
      </c>
      <c r="K1710" s="213" t="str">
        <f>IF(AND(ISBLANK('A13'!AB39),$L$1710&lt;&gt;"Z"),"",'A13'!AB39)</f>
        <v/>
      </c>
      <c r="L1710" s="213" t="str">
        <f>IF(ISBLANK('A13'!AC39),"",'A13'!AC39)</f>
        <v/>
      </c>
      <c r="M1710" s="133" t="str">
        <f t="shared" si="34"/>
        <v>OK</v>
      </c>
      <c r="N1710" s="134"/>
    </row>
    <row r="1711" spans="1:14" x14ac:dyDescent="0.25">
      <c r="A1711" s="210" t="s">
        <v>796</v>
      </c>
      <c r="B1711" s="211" t="s">
        <v>4548</v>
      </c>
      <c r="C1711" s="212" t="s">
        <v>750</v>
      </c>
      <c r="D1711" s="215" t="s">
        <v>4549</v>
      </c>
      <c r="E1711" s="212" t="s">
        <v>860</v>
      </c>
      <c r="F1711" s="212" t="s">
        <v>750</v>
      </c>
      <c r="G1711" s="215" t="s">
        <v>1870</v>
      </c>
      <c r="H1711" s="213" t="str">
        <f>IF(OR(AND('A13'!AB16="",'A13'!AC16=""),AND('A13'!AB28="",'A13'!AC28=""),AND('A13'!AC16="X",'A13'!AC28="X"),OR('A13'!AC16="M",'A13'!AC28="M")),"",SUM('A13'!AB16,'A13'!AB28))</f>
        <v/>
      </c>
      <c r="I1711" s="213" t="str">
        <f>IF(AND(AND('A13'!AC16="X",'A13'!AC28="X"),SUM('A13'!AB16,'A13'!AB28)=0,ISNUMBER('A13'!AB40)),"",IF(OR('A13'!AC16="M",'A13'!AC28="M"),"M",IF(AND('A13'!AC16='A13'!AC28,OR('A13'!AC16="X",'A13'!AC16="W",'A13'!AC16="Z")),UPPER('A13'!AC16),"")))</f>
        <v/>
      </c>
      <c r="J1711" s="214" t="s">
        <v>860</v>
      </c>
      <c r="K1711" s="213" t="str">
        <f>IF(AND(ISBLANK('A13'!AB40),$L$1711&lt;&gt;"Z"),"",'A13'!AB40)</f>
        <v/>
      </c>
      <c r="L1711" s="213" t="str">
        <f>IF(ISBLANK('A13'!AC40),"",'A13'!AC40)</f>
        <v/>
      </c>
      <c r="M1711" s="133" t="str">
        <f t="shared" si="34"/>
        <v>OK</v>
      </c>
      <c r="N1711" s="134"/>
    </row>
    <row r="1712" spans="1:14" x14ac:dyDescent="0.25">
      <c r="A1712" s="210" t="s">
        <v>796</v>
      </c>
      <c r="B1712" s="211" t="s">
        <v>4550</v>
      </c>
      <c r="C1712" s="212" t="s">
        <v>750</v>
      </c>
      <c r="D1712" s="215" t="s">
        <v>4551</v>
      </c>
      <c r="E1712" s="212" t="s">
        <v>860</v>
      </c>
      <c r="F1712" s="212" t="s">
        <v>750</v>
      </c>
      <c r="G1712" s="215" t="s">
        <v>840</v>
      </c>
      <c r="H1712" s="213" t="str">
        <f>IF(OR(AND('A13'!AB17="",'A13'!AC17=""),AND('A13'!AB29="",'A13'!AC29=""),AND('A13'!AC17="X",'A13'!AC29="X"),OR('A13'!AC17="M",'A13'!AC29="M")),"",SUM('A13'!AB17,'A13'!AB29))</f>
        <v/>
      </c>
      <c r="I1712" s="213" t="str">
        <f>IF(AND(AND('A13'!AC17="X",'A13'!AC29="X"),SUM('A13'!AB17,'A13'!AB29)=0,ISNUMBER('A13'!AB41)),"",IF(OR('A13'!AC17="M",'A13'!AC29="M"),"M",IF(AND('A13'!AC17='A13'!AC29,OR('A13'!AC17="X",'A13'!AC17="W",'A13'!AC17="Z")),UPPER('A13'!AC17),"")))</f>
        <v/>
      </c>
      <c r="J1712" s="214" t="s">
        <v>860</v>
      </c>
      <c r="K1712" s="213" t="str">
        <f>IF(AND(ISBLANK('A13'!AB41),$L$1712&lt;&gt;"Z"),"",'A13'!AB41)</f>
        <v/>
      </c>
      <c r="L1712" s="213" t="str">
        <f>IF(ISBLANK('A13'!AC41),"",'A13'!AC41)</f>
        <v/>
      </c>
      <c r="M1712" s="133" t="str">
        <f t="shared" si="34"/>
        <v>OK</v>
      </c>
      <c r="N1712" s="134"/>
    </row>
    <row r="1713" spans="1:14" x14ac:dyDescent="0.25">
      <c r="A1713" s="210" t="s">
        <v>796</v>
      </c>
      <c r="B1713" s="211" t="s">
        <v>4552</v>
      </c>
      <c r="C1713" s="212" t="s">
        <v>750</v>
      </c>
      <c r="D1713" s="215" t="s">
        <v>4553</v>
      </c>
      <c r="E1713" s="212" t="s">
        <v>860</v>
      </c>
      <c r="F1713" s="212" t="s">
        <v>750</v>
      </c>
      <c r="G1713" s="215" t="s">
        <v>4554</v>
      </c>
      <c r="H1713" s="213" t="str">
        <f>IF(OR(AND('A13'!AB18="",'A13'!AC18=""),AND('A13'!AB30="",'A13'!AC30=""),AND('A13'!AC18="X",'A13'!AC30="X"),OR('A13'!AC18="M",'A13'!AC30="M")),"",SUM('A13'!AB18,'A13'!AB30))</f>
        <v/>
      </c>
      <c r="I1713" s="213" t="str">
        <f>IF(AND(AND('A13'!AC18="X",'A13'!AC30="X"),SUM('A13'!AB18,'A13'!AB30)=0,ISNUMBER('A13'!AB42)),"",IF(OR('A13'!AC18="M",'A13'!AC30="M"),"M",IF(AND('A13'!AC18='A13'!AC30,OR('A13'!AC18="X",'A13'!AC18="W",'A13'!AC18="Z")),UPPER('A13'!AC18),"")))</f>
        <v/>
      </c>
      <c r="J1713" s="214" t="s">
        <v>860</v>
      </c>
      <c r="K1713" s="213" t="str">
        <f>IF(AND(ISBLANK('A13'!AB42),$L$1713&lt;&gt;"Z"),"",'A13'!AB42)</f>
        <v/>
      </c>
      <c r="L1713" s="213" t="str">
        <f>IF(ISBLANK('A13'!AC42),"",'A13'!AC42)</f>
        <v/>
      </c>
      <c r="M1713" s="133" t="str">
        <f t="shared" si="34"/>
        <v>OK</v>
      </c>
      <c r="N1713" s="134"/>
    </row>
    <row r="1714" spans="1:14" x14ac:dyDescent="0.25">
      <c r="A1714" s="210" t="s">
        <v>796</v>
      </c>
      <c r="B1714" s="211" t="s">
        <v>4555</v>
      </c>
      <c r="C1714" s="212" t="s">
        <v>750</v>
      </c>
      <c r="D1714" s="215" t="s">
        <v>4556</v>
      </c>
      <c r="E1714" s="212" t="s">
        <v>860</v>
      </c>
      <c r="F1714" s="212" t="s">
        <v>750</v>
      </c>
      <c r="G1714" s="215" t="s">
        <v>1875</v>
      </c>
      <c r="H1714" s="213" t="str">
        <f>IF(OR(AND('A13'!AB19="",'A13'!AC19=""),AND('A13'!AB31="",'A13'!AC31=""),AND('A13'!AC19="X",'A13'!AC31="X"),OR('A13'!AC19="M",'A13'!AC31="M")),"",SUM('A13'!AB19,'A13'!AB31))</f>
        <v/>
      </c>
      <c r="I1714" s="213" t="str">
        <f>IF(AND(AND('A13'!AC19="X",'A13'!AC31="X"),SUM('A13'!AB19,'A13'!AB31)=0,ISNUMBER('A13'!AB43)),"",IF(OR('A13'!AC19="M",'A13'!AC31="M"),"M",IF(AND('A13'!AC19='A13'!AC31,OR('A13'!AC19="X",'A13'!AC19="W",'A13'!AC19="Z")),UPPER('A13'!AC19),"")))</f>
        <v/>
      </c>
      <c r="J1714" s="214" t="s">
        <v>860</v>
      </c>
      <c r="K1714" s="213" t="str">
        <f>IF(AND(ISBLANK('A13'!AB43),$L$1714&lt;&gt;"Z"),"",'A13'!AB43)</f>
        <v/>
      </c>
      <c r="L1714" s="213" t="str">
        <f>IF(ISBLANK('A13'!AC43),"",'A13'!AC43)</f>
        <v/>
      </c>
      <c r="M1714" s="133" t="str">
        <f t="shared" si="34"/>
        <v>OK</v>
      </c>
      <c r="N1714" s="134"/>
    </row>
    <row r="1715" spans="1:14" x14ac:dyDescent="0.25">
      <c r="A1715" s="210" t="s">
        <v>796</v>
      </c>
      <c r="B1715" s="211" t="s">
        <v>4557</v>
      </c>
      <c r="C1715" s="212" t="s">
        <v>750</v>
      </c>
      <c r="D1715" s="215" t="s">
        <v>4558</v>
      </c>
      <c r="E1715" s="212" t="s">
        <v>860</v>
      </c>
      <c r="F1715" s="212" t="s">
        <v>750</v>
      </c>
      <c r="G1715" s="215" t="s">
        <v>1878</v>
      </c>
      <c r="H1715" s="213" t="str">
        <f>IF(OR(AND('A13'!AB20="",'A13'!AC20=""),AND('A13'!AB32="",'A13'!AC32=""),AND('A13'!AC20="X",'A13'!AC32="X"),OR('A13'!AC20="M",'A13'!AC32="M")),"",SUM('A13'!AB20,'A13'!AB32))</f>
        <v/>
      </c>
      <c r="I1715" s="213" t="str">
        <f>IF(AND(AND('A13'!AC20="X",'A13'!AC32="X"),SUM('A13'!AB20,'A13'!AB32)=0,ISNUMBER('A13'!AB44)),"",IF(OR('A13'!AC20="M",'A13'!AC32="M"),"M",IF(AND('A13'!AC20='A13'!AC32,OR('A13'!AC20="X",'A13'!AC20="W",'A13'!AC20="Z")),UPPER('A13'!AC20),"")))</f>
        <v/>
      </c>
      <c r="J1715" s="214" t="s">
        <v>860</v>
      </c>
      <c r="K1715" s="213" t="str">
        <f>IF(AND(ISBLANK('A13'!AB44),$L$1715&lt;&gt;"Z"),"",'A13'!AB44)</f>
        <v/>
      </c>
      <c r="L1715" s="213" t="str">
        <f>IF(ISBLANK('A13'!AC44),"",'A13'!AC44)</f>
        <v/>
      </c>
      <c r="M1715" s="133" t="str">
        <f t="shared" si="34"/>
        <v>OK</v>
      </c>
      <c r="N1715" s="134"/>
    </row>
    <row r="1716" spans="1:14" x14ac:dyDescent="0.25">
      <c r="A1716" s="210" t="s">
        <v>796</v>
      </c>
      <c r="B1716" s="211" t="s">
        <v>4559</v>
      </c>
      <c r="C1716" s="212" t="s">
        <v>750</v>
      </c>
      <c r="D1716" s="215" t="s">
        <v>4560</v>
      </c>
      <c r="E1716" s="212" t="s">
        <v>860</v>
      </c>
      <c r="F1716" s="212" t="s">
        <v>750</v>
      </c>
      <c r="G1716" s="215" t="s">
        <v>1881</v>
      </c>
      <c r="H1716" s="213" t="str">
        <f>IF(OR(AND('A13'!AB21="",'A13'!AC21=""),AND('A13'!AB33="",'A13'!AC33=""),AND('A13'!AC21="X",'A13'!AC33="X"),OR('A13'!AC21="M",'A13'!AC33="M")),"",SUM('A13'!AB21,'A13'!AB33))</f>
        <v/>
      </c>
      <c r="I1716" s="213" t="str">
        <f>IF(AND(AND('A13'!AC21="X",'A13'!AC33="X"),SUM('A13'!AB21,'A13'!AB33)=0,ISNUMBER('A13'!AB45)),"",IF(OR('A13'!AC21="M",'A13'!AC33="M"),"M",IF(AND('A13'!AC21='A13'!AC33,OR('A13'!AC21="X",'A13'!AC21="W",'A13'!AC21="Z")),UPPER('A13'!AC21),"")))</f>
        <v/>
      </c>
      <c r="J1716" s="214" t="s">
        <v>860</v>
      </c>
      <c r="K1716" s="213" t="str">
        <f>IF(AND(ISBLANK('A13'!AB45),$L$1716&lt;&gt;"Z"),"",'A13'!AB45)</f>
        <v/>
      </c>
      <c r="L1716" s="213" t="str">
        <f>IF(ISBLANK('A13'!AC45),"",'A13'!AC45)</f>
        <v/>
      </c>
      <c r="M1716" s="133" t="str">
        <f t="shared" si="34"/>
        <v>OK</v>
      </c>
      <c r="N1716" s="134"/>
    </row>
    <row r="1717" spans="1:14" x14ac:dyDescent="0.25">
      <c r="A1717" s="210" t="s">
        <v>796</v>
      </c>
      <c r="B1717" s="211" t="s">
        <v>4561</v>
      </c>
      <c r="C1717" s="212" t="s">
        <v>750</v>
      </c>
      <c r="D1717" s="215" t="s">
        <v>4562</v>
      </c>
      <c r="E1717" s="212" t="s">
        <v>860</v>
      </c>
      <c r="F1717" s="212" t="s">
        <v>750</v>
      </c>
      <c r="G1717" s="215" t="s">
        <v>1884</v>
      </c>
      <c r="H1717" s="213" t="str">
        <f>IF(OR(AND('A13'!AB22="",'A13'!AC22=""),AND('A13'!AB34="",'A13'!AC34=""),AND('A13'!AC22="X",'A13'!AC34="X"),OR('A13'!AC22="M",'A13'!AC34="M")),"",SUM('A13'!AB22,'A13'!AB34))</f>
        <v/>
      </c>
      <c r="I1717" s="213" t="str">
        <f>IF(AND(AND('A13'!AC22="X",'A13'!AC34="X"),SUM('A13'!AB22,'A13'!AB34)=0,ISNUMBER('A13'!AB46)),"",IF(OR('A13'!AC22="M",'A13'!AC34="M"),"M",IF(AND('A13'!AC22='A13'!AC34,OR('A13'!AC22="X",'A13'!AC22="W",'A13'!AC22="Z")),UPPER('A13'!AC22),"")))</f>
        <v/>
      </c>
      <c r="J1717" s="214" t="s">
        <v>860</v>
      </c>
      <c r="K1717" s="213" t="str">
        <f>IF(AND(ISBLANK('A13'!AB46),$L$1717&lt;&gt;"Z"),"",'A13'!AB46)</f>
        <v/>
      </c>
      <c r="L1717" s="213" t="str">
        <f>IF(ISBLANK('A13'!AC46),"",'A13'!AC46)</f>
        <v/>
      </c>
      <c r="M1717" s="133" t="str">
        <f t="shared" si="34"/>
        <v>OK</v>
      </c>
      <c r="N1717" s="134"/>
    </row>
    <row r="1718" spans="1:14" x14ac:dyDescent="0.25">
      <c r="A1718" s="210" t="s">
        <v>796</v>
      </c>
      <c r="B1718" s="211" t="s">
        <v>4563</v>
      </c>
      <c r="C1718" s="212" t="s">
        <v>750</v>
      </c>
      <c r="D1718" s="215" t="s">
        <v>4564</v>
      </c>
      <c r="E1718" s="212" t="s">
        <v>860</v>
      </c>
      <c r="F1718" s="212" t="s">
        <v>750</v>
      </c>
      <c r="G1718" s="215" t="s">
        <v>1887</v>
      </c>
      <c r="H1718" s="213" t="str">
        <f>IF(OR(AND('A13'!AB23="",'A13'!AC23=""),AND('A13'!AB35="",'A13'!AC35=""),AND('A13'!AC23="X",'A13'!AC35="X"),OR('A13'!AC23="M",'A13'!AC35="M")),"",SUM('A13'!AB23,'A13'!AB35))</f>
        <v/>
      </c>
      <c r="I1718" s="213" t="str">
        <f>IF(AND(AND('A13'!AC23="X",'A13'!AC35="X"),SUM('A13'!AB23,'A13'!AB35)=0,ISNUMBER('A13'!AB47)),"",IF(OR('A13'!AC23="M",'A13'!AC35="M"),"M",IF(AND('A13'!AC23='A13'!AC35,OR('A13'!AC23="X",'A13'!AC23="W",'A13'!AC23="Z")),UPPER('A13'!AC23),"")))</f>
        <v/>
      </c>
      <c r="J1718" s="214" t="s">
        <v>860</v>
      </c>
      <c r="K1718" s="213" t="str">
        <f>IF(AND(ISBLANK('A13'!AB47),$L$1718&lt;&gt;"Z"),"",'A13'!AB47)</f>
        <v/>
      </c>
      <c r="L1718" s="213" t="str">
        <f>IF(ISBLANK('A13'!AC47),"",'A13'!AC47)</f>
        <v/>
      </c>
      <c r="M1718" s="133" t="str">
        <f t="shared" si="34"/>
        <v>OK</v>
      </c>
      <c r="N1718" s="134"/>
    </row>
    <row r="1719" spans="1:14" x14ac:dyDescent="0.25">
      <c r="A1719" s="210" t="s">
        <v>796</v>
      </c>
      <c r="B1719" s="211" t="s">
        <v>4565</v>
      </c>
      <c r="C1719" s="212" t="s">
        <v>750</v>
      </c>
      <c r="D1719" s="215" t="s">
        <v>4566</v>
      </c>
      <c r="E1719" s="212" t="s">
        <v>860</v>
      </c>
      <c r="F1719" s="212" t="s">
        <v>750</v>
      </c>
      <c r="G1719" s="215" t="s">
        <v>1890</v>
      </c>
      <c r="H1719" s="213" t="str">
        <f>IF(OR(AND('A13'!AB24="",'A13'!AC24=""),AND('A13'!AB36="",'A13'!AC36=""),AND('A13'!AC24="X",'A13'!AC36="X"),OR('A13'!AC24="M",'A13'!AC36="M")),"",SUM('A13'!AB24,'A13'!AB36))</f>
        <v/>
      </c>
      <c r="I1719" s="213" t="str">
        <f>IF(AND(AND('A13'!AC24="X",'A13'!AC36="X"),SUM('A13'!AB24,'A13'!AB36)=0,ISNUMBER('A13'!AB48)),"",IF(OR('A13'!AC24="M",'A13'!AC36="M"),"M",IF(AND('A13'!AC24='A13'!AC36,OR('A13'!AC24="X",'A13'!AC24="W",'A13'!AC24="Z")),UPPER('A13'!AC24),"")))</f>
        <v/>
      </c>
      <c r="J1719" s="214" t="s">
        <v>860</v>
      </c>
      <c r="K1719" s="213" t="str">
        <f>IF(AND(ISBLANK('A13'!AB48),$L$1719&lt;&gt;"Z"),"",'A13'!AB48)</f>
        <v/>
      </c>
      <c r="L1719" s="213" t="str">
        <f>IF(ISBLANK('A13'!AC48),"",'A13'!AC48)</f>
        <v/>
      </c>
      <c r="M1719" s="133" t="str">
        <f t="shared" si="34"/>
        <v>OK</v>
      </c>
      <c r="N1719" s="134"/>
    </row>
    <row r="1720" spans="1:14" x14ac:dyDescent="0.25">
      <c r="A1720" s="210" t="s">
        <v>796</v>
      </c>
      <c r="B1720" s="211" t="s">
        <v>4567</v>
      </c>
      <c r="C1720" s="212" t="s">
        <v>751</v>
      </c>
      <c r="D1720" s="215" t="s">
        <v>1391</v>
      </c>
      <c r="E1720" s="212" t="s">
        <v>860</v>
      </c>
      <c r="F1720" s="212" t="s">
        <v>751</v>
      </c>
      <c r="G1720" s="215" t="s">
        <v>1081</v>
      </c>
      <c r="H1720" s="213" t="str">
        <f>IF(OR(AND('A14'!V14="",'A14'!W14=""),AND('A14'!V15="",'A14'!W15=""),AND('A14'!W14="X",'A14'!W15="X"),OR('A14'!W14="M",'A14'!W15="M")),"",SUM('A14'!V14,'A14'!V15))</f>
        <v/>
      </c>
      <c r="I1720" s="213" t="str">
        <f>IF(AND(AND('A14'!W14="X",'A14'!W15="X"),SUM('A14'!V14,'A14'!V15)=0,ISNUMBER('A14'!V16)),"",IF(OR('A14'!W14="M",'A14'!W15="M"),"M",IF(AND('A14'!W14='A14'!W15,OR('A14'!W14="X",'A14'!W14="W",'A14'!W14="Z")),UPPER('A14'!W14),"")))</f>
        <v/>
      </c>
      <c r="J1720" s="214" t="s">
        <v>860</v>
      </c>
      <c r="K1720" s="213" t="str">
        <f>IF(AND(ISBLANK('A14'!V16),$L$1720&lt;&gt;"Z"),"",'A14'!V16)</f>
        <v/>
      </c>
      <c r="L1720" s="213" t="str">
        <f>IF(ISBLANK('A14'!W16),"",'A14'!W16)</f>
        <v/>
      </c>
      <c r="M1720" s="133" t="str">
        <f t="shared" si="34"/>
        <v>OK</v>
      </c>
      <c r="N1720" s="134"/>
    </row>
    <row r="1721" spans="1:14" x14ac:dyDescent="0.25">
      <c r="A1721" s="210" t="s">
        <v>796</v>
      </c>
      <c r="B1721" s="211" t="s">
        <v>4568</v>
      </c>
      <c r="C1721" s="212" t="s">
        <v>751</v>
      </c>
      <c r="D1721" s="215" t="s">
        <v>1393</v>
      </c>
      <c r="E1721" s="212" t="s">
        <v>860</v>
      </c>
      <c r="F1721" s="212" t="s">
        <v>751</v>
      </c>
      <c r="G1721" s="215" t="s">
        <v>1087</v>
      </c>
      <c r="H1721" s="213" t="str">
        <f>IF(OR(AND('A14'!V17="",'A14'!W17=""),AND('A14'!V18="",'A14'!W18=""),AND('A14'!W17="X",'A14'!W18="X"),OR('A14'!W17="M",'A14'!W18="M")),"",SUM('A14'!V17,'A14'!V18))</f>
        <v/>
      </c>
      <c r="I1721" s="213" t="str">
        <f>IF(AND(AND('A14'!W17="X",'A14'!W18="X"),SUM('A14'!V17,'A14'!V18)=0,ISNUMBER('A14'!V19)),"",IF(OR('A14'!W17="M",'A14'!W18="M"),"M",IF(AND('A14'!W17='A14'!W18,OR('A14'!W17="X",'A14'!W17="W",'A14'!W17="Z")),UPPER('A14'!W17),"")))</f>
        <v/>
      </c>
      <c r="J1721" s="214" t="s">
        <v>860</v>
      </c>
      <c r="K1721" s="213" t="str">
        <f>IF(AND(ISBLANK('A14'!V19),$L$1721&lt;&gt;"Z"),"",'A14'!V19)</f>
        <v/>
      </c>
      <c r="L1721" s="213" t="str">
        <f>IF(ISBLANK('A14'!W19),"",'A14'!W19)</f>
        <v/>
      </c>
      <c r="M1721" s="133" t="str">
        <f t="shared" si="34"/>
        <v>OK</v>
      </c>
      <c r="N1721" s="134"/>
    </row>
    <row r="1722" spans="1:14" x14ac:dyDescent="0.25">
      <c r="A1722" s="210" t="s">
        <v>796</v>
      </c>
      <c r="B1722" s="211" t="s">
        <v>4569</v>
      </c>
      <c r="C1722" s="212" t="s">
        <v>751</v>
      </c>
      <c r="D1722" s="215" t="s">
        <v>1395</v>
      </c>
      <c r="E1722" s="212" t="s">
        <v>860</v>
      </c>
      <c r="F1722" s="212" t="s">
        <v>751</v>
      </c>
      <c r="G1722" s="215" t="s">
        <v>841</v>
      </c>
      <c r="H1722" s="213" t="str">
        <f>IF(OR(AND('A14'!V14="",'A14'!W14=""),AND('A14'!V17="",'A14'!W17=""),AND('A14'!W14="X",'A14'!W17="X"),OR('A14'!W14="M",'A14'!W17="M")),"",SUM('A14'!V14,'A14'!V17))</f>
        <v/>
      </c>
      <c r="I1722" s="213" t="str">
        <f>IF(AND(AND('A14'!W14="X",'A14'!W17="X"),SUM('A14'!V14,'A14'!V17)=0,ISNUMBER('A14'!V20)),"",IF(OR('A14'!W14="M",'A14'!W17="M"),"M",IF(AND('A14'!W14='A14'!W17,OR('A14'!W14="X",'A14'!W14="W",'A14'!W14="Z")),UPPER('A14'!W14),"")))</f>
        <v/>
      </c>
      <c r="J1722" s="214" t="s">
        <v>860</v>
      </c>
      <c r="K1722" s="213" t="str">
        <f>IF(AND(ISBLANK('A14'!V20),$L$1722&lt;&gt;"Z"),"",'A14'!V20)</f>
        <v/>
      </c>
      <c r="L1722" s="213" t="str">
        <f>IF(ISBLANK('A14'!W20),"",'A14'!W20)</f>
        <v/>
      </c>
      <c r="M1722" s="133" t="str">
        <f t="shared" si="34"/>
        <v>OK</v>
      </c>
      <c r="N1722" s="134"/>
    </row>
    <row r="1723" spans="1:14" x14ac:dyDescent="0.25">
      <c r="A1723" s="210" t="s">
        <v>796</v>
      </c>
      <c r="B1723" s="211" t="s">
        <v>4570</v>
      </c>
      <c r="C1723" s="212" t="s">
        <v>751</v>
      </c>
      <c r="D1723" s="215" t="s">
        <v>1397</v>
      </c>
      <c r="E1723" s="212" t="s">
        <v>860</v>
      </c>
      <c r="F1723" s="212" t="s">
        <v>751</v>
      </c>
      <c r="G1723" s="215" t="s">
        <v>820</v>
      </c>
      <c r="H1723" s="213" t="str">
        <f>IF(OR(AND('A14'!V15="",'A14'!W15=""),AND('A14'!V18="",'A14'!W18=""),AND('A14'!W15="X",'A14'!W18="X"),OR('A14'!W15="M",'A14'!W18="M")),"",SUM('A14'!V15,'A14'!V18))</f>
        <v/>
      </c>
      <c r="I1723" s="213" t="str">
        <f>IF(AND(AND('A14'!W15="X",'A14'!W18="X"),SUM('A14'!V15,'A14'!V18)=0,ISNUMBER('A14'!V21)),"",IF(OR('A14'!W15="M",'A14'!W18="M"),"M",IF(AND('A14'!W15='A14'!W18,OR('A14'!W15="X",'A14'!W15="W",'A14'!W15="Z")),UPPER('A14'!W15),"")))</f>
        <v/>
      </c>
      <c r="J1723" s="214" t="s">
        <v>860</v>
      </c>
      <c r="K1723" s="213" t="str">
        <f>IF(AND(ISBLANK('A14'!V21),$L$1723&lt;&gt;"Z"),"",'A14'!V21)</f>
        <v/>
      </c>
      <c r="L1723" s="213" t="str">
        <f>IF(ISBLANK('A14'!W21),"",'A14'!W21)</f>
        <v/>
      </c>
      <c r="M1723" s="133" t="str">
        <f t="shared" si="34"/>
        <v>OK</v>
      </c>
      <c r="N1723" s="134"/>
    </row>
    <row r="1724" spans="1:14" x14ac:dyDescent="0.25">
      <c r="A1724" s="210" t="s">
        <v>796</v>
      </c>
      <c r="B1724" s="211" t="s">
        <v>4571</v>
      </c>
      <c r="C1724" s="212" t="s">
        <v>751</v>
      </c>
      <c r="D1724" s="215" t="s">
        <v>1399</v>
      </c>
      <c r="E1724" s="212" t="s">
        <v>860</v>
      </c>
      <c r="F1724" s="212" t="s">
        <v>751</v>
      </c>
      <c r="G1724" s="215" t="s">
        <v>799</v>
      </c>
      <c r="H1724" s="213" t="str">
        <f>IF(OR(AND('A14'!V16="",'A14'!W16=""),AND('A14'!V19="",'A14'!W19=""),AND('A14'!W16="X",'A14'!W19="X"),OR('A14'!W16="M",'A14'!W19="M")),"",SUM('A14'!V16,'A14'!V19))</f>
        <v/>
      </c>
      <c r="I1724" s="213" t="str">
        <f>IF(AND(AND('A14'!W16="X",'A14'!W19="X"),SUM('A14'!V16,'A14'!V19)=0,ISNUMBER('A14'!V22)),"",IF(OR('A14'!W16="M",'A14'!W19="M"),"M",IF(AND('A14'!W16='A14'!W19,OR('A14'!W16="X",'A14'!W16="W",'A14'!W16="Z")),UPPER('A14'!W16),"")))</f>
        <v/>
      </c>
      <c r="J1724" s="214" t="s">
        <v>860</v>
      </c>
      <c r="K1724" s="213" t="str">
        <f>IF(AND(ISBLANK('A14'!V22),$L$1724&lt;&gt;"Z"),"",'A14'!V22)</f>
        <v/>
      </c>
      <c r="L1724" s="213" t="str">
        <f>IF(ISBLANK('A14'!W22),"",'A14'!W22)</f>
        <v/>
      </c>
      <c r="M1724" s="133" t="str">
        <f t="shared" si="34"/>
        <v>OK</v>
      </c>
      <c r="N1724" s="134"/>
    </row>
    <row r="1725" spans="1:14" x14ac:dyDescent="0.25">
      <c r="A1725" s="210" t="s">
        <v>796</v>
      </c>
      <c r="B1725" s="211" t="s">
        <v>4572</v>
      </c>
      <c r="C1725" s="212" t="s">
        <v>751</v>
      </c>
      <c r="D1725" s="215" t="s">
        <v>1401</v>
      </c>
      <c r="E1725" s="212" t="s">
        <v>860</v>
      </c>
      <c r="F1725" s="212" t="s">
        <v>751</v>
      </c>
      <c r="G1725" s="215" t="s">
        <v>70</v>
      </c>
      <c r="H1725" s="213" t="str">
        <f>IF(OR(AND('A14'!Y14="",'A14'!Z14=""),AND('A14'!Y15="",'A14'!Z15=""),AND('A14'!Z14="X",'A14'!Z15="X"),OR('A14'!Z14="M",'A14'!Z15="M")),"",SUM('A14'!Y14,'A14'!Y15))</f>
        <v/>
      </c>
      <c r="I1725" s="213" t="str">
        <f>IF(AND(AND('A14'!Z14="X",'A14'!Z15="X"),SUM('A14'!Y14,'A14'!Y15)=0,ISNUMBER('A14'!Y16)),"",IF(OR('A14'!Z14="M",'A14'!Z15="M"),"M",IF(AND('A14'!Z14='A14'!Z15,OR('A14'!Z14="X",'A14'!Z14="W",'A14'!Z14="Z")),UPPER('A14'!Z14),"")))</f>
        <v/>
      </c>
      <c r="J1725" s="214" t="s">
        <v>860</v>
      </c>
      <c r="K1725" s="213" t="str">
        <f>IF(AND(ISBLANK('A14'!Y16),$L$1725&lt;&gt;"Z"),"",'A14'!Y16)</f>
        <v/>
      </c>
      <c r="L1725" s="213" t="str">
        <f>IF(ISBLANK('A14'!Z16),"",'A14'!Z16)</f>
        <v/>
      </c>
      <c r="M1725" s="133" t="str">
        <f t="shared" si="34"/>
        <v>OK</v>
      </c>
      <c r="N1725" s="134"/>
    </row>
    <row r="1726" spans="1:14" x14ac:dyDescent="0.25">
      <c r="A1726" s="210" t="s">
        <v>796</v>
      </c>
      <c r="B1726" s="211" t="s">
        <v>4573</v>
      </c>
      <c r="C1726" s="212" t="s">
        <v>751</v>
      </c>
      <c r="D1726" s="215" t="s">
        <v>1403</v>
      </c>
      <c r="E1726" s="212" t="s">
        <v>860</v>
      </c>
      <c r="F1726" s="212" t="s">
        <v>751</v>
      </c>
      <c r="G1726" s="215" t="s">
        <v>73</v>
      </c>
      <c r="H1726" s="213" t="str">
        <f>IF(OR(AND('A14'!Y17="",'A14'!Z17=""),AND('A14'!Y18="",'A14'!Z18=""),AND('A14'!Z17="X",'A14'!Z18="X"),OR('A14'!Z17="M",'A14'!Z18="M")),"",SUM('A14'!Y17,'A14'!Y18))</f>
        <v/>
      </c>
      <c r="I1726" s="213" t="str">
        <f>IF(AND(AND('A14'!Z17="X",'A14'!Z18="X"),SUM('A14'!Y17,'A14'!Y18)=0,ISNUMBER('A14'!Y19)),"",IF(OR('A14'!Z17="M",'A14'!Z18="M"),"M",IF(AND('A14'!Z17='A14'!Z18,OR('A14'!Z17="X",'A14'!Z17="W",'A14'!Z17="Z")),UPPER('A14'!Z17),"")))</f>
        <v/>
      </c>
      <c r="J1726" s="214" t="s">
        <v>860</v>
      </c>
      <c r="K1726" s="213" t="str">
        <f>IF(AND(ISBLANK('A14'!Y19),$L$1726&lt;&gt;"Z"),"",'A14'!Y19)</f>
        <v/>
      </c>
      <c r="L1726" s="213" t="str">
        <f>IF(ISBLANK('A14'!Z19),"",'A14'!Z19)</f>
        <v/>
      </c>
      <c r="M1726" s="133" t="str">
        <f t="shared" si="34"/>
        <v>OK</v>
      </c>
      <c r="N1726" s="134"/>
    </row>
    <row r="1727" spans="1:14" x14ac:dyDescent="0.25">
      <c r="A1727" s="210" t="s">
        <v>796</v>
      </c>
      <c r="B1727" s="211" t="s">
        <v>4574</v>
      </c>
      <c r="C1727" s="212" t="s">
        <v>751</v>
      </c>
      <c r="D1727" s="215" t="s">
        <v>1405</v>
      </c>
      <c r="E1727" s="212" t="s">
        <v>860</v>
      </c>
      <c r="F1727" s="212" t="s">
        <v>751</v>
      </c>
      <c r="G1727" s="215" t="s">
        <v>74</v>
      </c>
      <c r="H1727" s="213" t="str">
        <f>IF(OR(AND('A14'!Y14="",'A14'!Z14=""),AND('A14'!Y17="",'A14'!Z17=""),AND('A14'!Z14="X",'A14'!Z17="X"),OR('A14'!Z14="M",'A14'!Z17="M")),"",SUM('A14'!Y14,'A14'!Y17))</f>
        <v/>
      </c>
      <c r="I1727" s="213" t="str">
        <f>IF(AND(AND('A14'!Z14="X",'A14'!Z17="X"),SUM('A14'!Y14,'A14'!Y17)=0,ISNUMBER('A14'!Y20)),"",IF(OR('A14'!Z14="M",'A14'!Z17="M"),"M",IF(AND('A14'!Z14='A14'!Z17,OR('A14'!Z14="X",'A14'!Z14="W",'A14'!Z14="Z")),UPPER('A14'!Z14),"")))</f>
        <v/>
      </c>
      <c r="J1727" s="214" t="s">
        <v>860</v>
      </c>
      <c r="K1727" s="213" t="str">
        <f>IF(AND(ISBLANK('A14'!Y20),$L$1727&lt;&gt;"Z"),"",'A14'!Y20)</f>
        <v/>
      </c>
      <c r="L1727" s="213" t="str">
        <f>IF(ISBLANK('A14'!Z20),"",'A14'!Z20)</f>
        <v/>
      </c>
      <c r="M1727" s="133" t="str">
        <f t="shared" si="34"/>
        <v>OK</v>
      </c>
      <c r="N1727" s="134"/>
    </row>
    <row r="1728" spans="1:14" x14ac:dyDescent="0.25">
      <c r="A1728" s="210" t="s">
        <v>796</v>
      </c>
      <c r="B1728" s="211" t="s">
        <v>4575</v>
      </c>
      <c r="C1728" s="212" t="s">
        <v>751</v>
      </c>
      <c r="D1728" s="215" t="s">
        <v>1407</v>
      </c>
      <c r="E1728" s="212" t="s">
        <v>860</v>
      </c>
      <c r="F1728" s="212" t="s">
        <v>751</v>
      </c>
      <c r="G1728" s="215" t="s">
        <v>75</v>
      </c>
      <c r="H1728" s="213" t="str">
        <f>IF(OR(AND('A14'!Y15="",'A14'!Z15=""),AND('A14'!Y18="",'A14'!Z18=""),AND('A14'!Z15="X",'A14'!Z18="X"),OR('A14'!Z15="M",'A14'!Z18="M")),"",SUM('A14'!Y15,'A14'!Y18))</f>
        <v/>
      </c>
      <c r="I1728" s="213" t="str">
        <f>IF(AND(AND('A14'!Z15="X",'A14'!Z18="X"),SUM('A14'!Y15,'A14'!Y18)=0,ISNUMBER('A14'!Y21)),"",IF(OR('A14'!Z15="M",'A14'!Z18="M"),"M",IF(AND('A14'!Z15='A14'!Z18,OR('A14'!Z15="X",'A14'!Z15="W",'A14'!Z15="Z")),UPPER('A14'!Z15),"")))</f>
        <v/>
      </c>
      <c r="J1728" s="214" t="s">
        <v>860</v>
      </c>
      <c r="K1728" s="213" t="str">
        <f>IF(AND(ISBLANK('A14'!Y21),$L$1728&lt;&gt;"Z"),"",'A14'!Y21)</f>
        <v/>
      </c>
      <c r="L1728" s="213" t="str">
        <f>IF(ISBLANK('A14'!Z21),"",'A14'!Z21)</f>
        <v/>
      </c>
      <c r="M1728" s="133" t="str">
        <f t="shared" ref="M1728:M1737" si="35">IF(AND(ISNUMBER(H1728),ISNUMBER(K1728)),IF(OR(ROUND(H1728,0)&lt;&gt;ROUND(K1728,0),I1728&lt;&gt;L1728),"Check","OK"),IF(OR(AND(H1728&lt;&gt;K1728,I1728&lt;&gt;"Z",L1728&lt;&gt;"Z"),I1728&lt;&gt;L1728),"Check","OK"))</f>
        <v>OK</v>
      </c>
      <c r="N1728" s="134"/>
    </row>
    <row r="1729" spans="1:14" x14ac:dyDescent="0.25">
      <c r="A1729" s="210" t="s">
        <v>796</v>
      </c>
      <c r="B1729" s="211" t="s">
        <v>4576</v>
      </c>
      <c r="C1729" s="212" t="s">
        <v>751</v>
      </c>
      <c r="D1729" s="215" t="s">
        <v>1409</v>
      </c>
      <c r="E1729" s="212" t="s">
        <v>860</v>
      </c>
      <c r="F1729" s="212" t="s">
        <v>751</v>
      </c>
      <c r="G1729" s="215" t="s">
        <v>76</v>
      </c>
      <c r="H1729" s="213" t="str">
        <f>IF(OR(AND('A14'!Y16="",'A14'!Z16=""),AND('A14'!Y19="",'A14'!Z19=""),AND('A14'!Z16="X",'A14'!Z19="X"),OR('A14'!Z16="M",'A14'!Z19="M")),"",SUM('A14'!Y16,'A14'!Y19))</f>
        <v/>
      </c>
      <c r="I1729" s="213" t="str">
        <f>IF(AND(AND('A14'!Z16="X",'A14'!Z19="X"),SUM('A14'!Y16,'A14'!Y19)=0,ISNUMBER('A14'!Y22)),"",IF(OR('A14'!Z16="M",'A14'!Z19="M"),"M",IF(AND('A14'!Z16='A14'!Z19,OR('A14'!Z16="X",'A14'!Z16="W",'A14'!Z16="Z")),UPPER('A14'!Z16),"")))</f>
        <v/>
      </c>
      <c r="J1729" s="214" t="s">
        <v>860</v>
      </c>
      <c r="K1729" s="213" t="str">
        <f>IF(AND(ISBLANK('A14'!Y22),$L$1729&lt;&gt;"Z"),"",'A14'!Y22)</f>
        <v/>
      </c>
      <c r="L1729" s="213" t="str">
        <f>IF(ISBLANK('A14'!Z22),"",'A14'!Z22)</f>
        <v/>
      </c>
      <c r="M1729" s="133" t="str">
        <f t="shared" si="35"/>
        <v>OK</v>
      </c>
      <c r="N1729" s="134"/>
    </row>
    <row r="1730" spans="1:14" x14ac:dyDescent="0.25">
      <c r="A1730" s="210" t="s">
        <v>796</v>
      </c>
      <c r="B1730" s="211" t="s">
        <v>4577</v>
      </c>
      <c r="C1730" s="212" t="s">
        <v>751</v>
      </c>
      <c r="D1730" s="215" t="s">
        <v>1415</v>
      </c>
      <c r="E1730" s="212" t="s">
        <v>860</v>
      </c>
      <c r="F1730" s="212" t="s">
        <v>751</v>
      </c>
      <c r="G1730" s="215" t="s">
        <v>1105</v>
      </c>
      <c r="H1730" s="213" t="str">
        <f>IF(OR(AND('A14'!AB14="",'A14'!AC14=""),AND('A14'!AB15="",'A14'!AC15=""),AND('A14'!AC14="X",'A14'!AC15="X"),OR('A14'!AC14="M",'A14'!AC15="M")),"",SUM('A14'!AB14,'A14'!AB15))</f>
        <v/>
      </c>
      <c r="I1730" s="213" t="str">
        <f>IF(AND(AND('A14'!AC14="X",'A14'!AC15="X"),SUM('A14'!AB14,'A14'!AB15)=0,ISNUMBER('A14'!AB16)),"",IF(OR('A14'!AC14="M",'A14'!AC15="M"),"M",IF(AND('A14'!AC14='A14'!AC15,OR('A14'!AC14="X",'A14'!AC14="W",'A14'!AC14="Z")),UPPER('A14'!AC14),"")))</f>
        <v/>
      </c>
      <c r="J1730" s="214" t="s">
        <v>860</v>
      </c>
      <c r="K1730" s="213" t="str">
        <f>IF(AND(ISBLANK('A14'!AB16),$L$1730&lt;&gt;"Z"),"",'A14'!AB16)</f>
        <v/>
      </c>
      <c r="L1730" s="213" t="str">
        <f>IF(ISBLANK('A14'!AC16),"",'A14'!AC16)</f>
        <v/>
      </c>
      <c r="M1730" s="133" t="str">
        <f t="shared" si="35"/>
        <v>OK</v>
      </c>
      <c r="N1730" s="134"/>
    </row>
    <row r="1731" spans="1:14" x14ac:dyDescent="0.25">
      <c r="A1731" s="210" t="s">
        <v>796</v>
      </c>
      <c r="B1731" s="211" t="s">
        <v>4578</v>
      </c>
      <c r="C1731" s="212" t="s">
        <v>751</v>
      </c>
      <c r="D1731" s="215" t="s">
        <v>1421</v>
      </c>
      <c r="E1731" s="212" t="s">
        <v>860</v>
      </c>
      <c r="F1731" s="212" t="s">
        <v>751</v>
      </c>
      <c r="G1731" s="215" t="s">
        <v>1111</v>
      </c>
      <c r="H1731" s="213" t="str">
        <f>IF(OR(AND('A14'!AB17="",'A14'!AC17=""),AND('A14'!AB18="",'A14'!AC18=""),AND('A14'!AC17="X",'A14'!AC18="X"),OR('A14'!AC17="M",'A14'!AC18="M")),"",SUM('A14'!AB17,'A14'!AB18))</f>
        <v/>
      </c>
      <c r="I1731" s="213" t="str">
        <f>IF(AND(AND('A14'!AC17="X",'A14'!AC18="X"),SUM('A14'!AB17,'A14'!AB18)=0,ISNUMBER('A14'!AB19)),"",IF(OR('A14'!AC17="M",'A14'!AC18="M"),"M",IF(AND('A14'!AC17='A14'!AC18,OR('A14'!AC17="X",'A14'!AC17="W",'A14'!AC17="Z")),UPPER('A14'!AC17),"")))</f>
        <v/>
      </c>
      <c r="J1731" s="214" t="s">
        <v>860</v>
      </c>
      <c r="K1731" s="213" t="str">
        <f>IF(AND(ISBLANK('A14'!AB19),$L$1731&lt;&gt;"Z"),"",'A14'!AB19)</f>
        <v/>
      </c>
      <c r="L1731" s="213" t="str">
        <f>IF(ISBLANK('A14'!AC19),"",'A14'!AC19)</f>
        <v/>
      </c>
      <c r="M1731" s="133" t="str">
        <f t="shared" si="35"/>
        <v>OK</v>
      </c>
      <c r="N1731" s="134"/>
    </row>
    <row r="1732" spans="1:14" x14ac:dyDescent="0.25">
      <c r="A1732" s="210" t="s">
        <v>796</v>
      </c>
      <c r="B1732" s="211" t="s">
        <v>4579</v>
      </c>
      <c r="C1732" s="212" t="s">
        <v>751</v>
      </c>
      <c r="D1732" s="215" t="s">
        <v>1423</v>
      </c>
      <c r="E1732" s="212" t="s">
        <v>860</v>
      </c>
      <c r="F1732" s="212" t="s">
        <v>751</v>
      </c>
      <c r="G1732" s="215" t="s">
        <v>839</v>
      </c>
      <c r="H1732" s="213" t="str">
        <f>IF(OR(AND('A14'!AB14="",'A14'!AC14=""),AND('A14'!AB17="",'A14'!AC17=""),AND('A14'!AC14="X",'A14'!AC17="X"),OR('A14'!AC14="M",'A14'!AC17="M")),"",SUM('A14'!AB14,'A14'!AB17))</f>
        <v/>
      </c>
      <c r="I1732" s="213" t="str">
        <f>IF(AND(AND('A14'!AC14="X",'A14'!AC17="X"),SUM('A14'!AB14,'A14'!AB17)=0,ISNUMBER('A14'!AB20)),"",IF(OR('A14'!AC14="M",'A14'!AC17="M"),"M",IF(AND('A14'!AC14='A14'!AC17,OR('A14'!AC14="X",'A14'!AC14="W",'A14'!AC14="Z")),UPPER('A14'!AC14),"")))</f>
        <v/>
      </c>
      <c r="J1732" s="214" t="s">
        <v>860</v>
      </c>
      <c r="K1732" s="213" t="str">
        <f>IF(AND(ISBLANK('A14'!AB20),$L$1732&lt;&gt;"Z"),"",'A14'!AB20)</f>
        <v/>
      </c>
      <c r="L1732" s="213" t="str">
        <f>IF(ISBLANK('A14'!AC20),"",'A14'!AC20)</f>
        <v/>
      </c>
      <c r="M1732" s="133" t="str">
        <f t="shared" si="35"/>
        <v>OK</v>
      </c>
      <c r="N1732" s="134"/>
    </row>
    <row r="1733" spans="1:14" x14ac:dyDescent="0.25">
      <c r="A1733" s="210" t="s">
        <v>796</v>
      </c>
      <c r="B1733" s="211" t="s">
        <v>4580</v>
      </c>
      <c r="C1733" s="212" t="s">
        <v>751</v>
      </c>
      <c r="D1733" s="215" t="s">
        <v>1425</v>
      </c>
      <c r="E1733" s="212" t="s">
        <v>860</v>
      </c>
      <c r="F1733" s="212" t="s">
        <v>751</v>
      </c>
      <c r="G1733" s="215" t="s">
        <v>818</v>
      </c>
      <c r="H1733" s="213" t="str">
        <f>IF(OR(AND('A14'!AB15="",'A14'!AC15=""),AND('A14'!AB18="",'A14'!AC18=""),AND('A14'!AC15="X",'A14'!AC18="X"),OR('A14'!AC15="M",'A14'!AC18="M")),"",SUM('A14'!AB15,'A14'!AB18))</f>
        <v/>
      </c>
      <c r="I1733" s="213" t="str">
        <f>IF(AND(AND('A14'!AC15="X",'A14'!AC18="X"),SUM('A14'!AB15,'A14'!AB18)=0,ISNUMBER('A14'!AB21)),"",IF(OR('A14'!AC15="M",'A14'!AC18="M"),"M",IF(AND('A14'!AC15='A14'!AC18,OR('A14'!AC15="X",'A14'!AC15="W",'A14'!AC15="Z")),UPPER('A14'!AC15),"")))</f>
        <v/>
      </c>
      <c r="J1733" s="214" t="s">
        <v>860</v>
      </c>
      <c r="K1733" s="213" t="str">
        <f>IF(AND(ISBLANK('A14'!AB21),$L$1733&lt;&gt;"Z"),"",'A14'!AB21)</f>
        <v/>
      </c>
      <c r="L1733" s="213" t="str">
        <f>IF(ISBLANK('A14'!AC21),"",'A14'!AC21)</f>
        <v/>
      </c>
      <c r="M1733" s="133" t="str">
        <f t="shared" si="35"/>
        <v>OK</v>
      </c>
      <c r="N1733" s="134"/>
    </row>
    <row r="1734" spans="1:14" x14ac:dyDescent="0.25">
      <c r="A1734" s="210" t="s">
        <v>796</v>
      </c>
      <c r="B1734" s="211" t="s">
        <v>4581</v>
      </c>
      <c r="C1734" s="212" t="s">
        <v>751</v>
      </c>
      <c r="D1734" s="215" t="s">
        <v>1427</v>
      </c>
      <c r="E1734" s="212" t="s">
        <v>860</v>
      </c>
      <c r="F1734" s="212" t="s">
        <v>751</v>
      </c>
      <c r="G1734" s="215" t="s">
        <v>797</v>
      </c>
      <c r="H1734" s="213" t="str">
        <f>IF(OR(AND('A14'!AB16="",'A14'!AC16=""),AND('A14'!AB19="",'A14'!AC19=""),AND('A14'!AC16="X",'A14'!AC19="X"),OR('A14'!AC16="M",'A14'!AC19="M")),"",SUM('A14'!AB16,'A14'!AB19))</f>
        <v/>
      </c>
      <c r="I1734" s="213" t="str">
        <f>IF(AND(AND('A14'!AC16="X",'A14'!AC19="X"),SUM('A14'!AB16,'A14'!AB19)=0,ISNUMBER('A14'!AB22)),"",IF(OR('A14'!AC16="M",'A14'!AC19="M"),"M",IF(AND('A14'!AC16='A14'!AC19,OR('A14'!AC16="X",'A14'!AC16="W",'A14'!AC16="Z")),UPPER('A14'!AC16),"")))</f>
        <v/>
      </c>
      <c r="J1734" s="214" t="s">
        <v>860</v>
      </c>
      <c r="K1734" s="213" t="str">
        <f>IF(AND(ISBLANK('A14'!AB22),$L$1734&lt;&gt;"Z"),"",'A14'!AB22)</f>
        <v/>
      </c>
      <c r="L1734" s="213" t="str">
        <f>IF(ISBLANK('A14'!AC22),"",'A14'!AC22)</f>
        <v/>
      </c>
      <c r="M1734" s="133" t="str">
        <f t="shared" si="35"/>
        <v>OK</v>
      </c>
      <c r="N1734" s="134"/>
    </row>
    <row r="1735" spans="1:14" x14ac:dyDescent="0.25">
      <c r="A1735" s="210" t="s">
        <v>796</v>
      </c>
      <c r="B1735" s="211" t="s">
        <v>4582</v>
      </c>
      <c r="C1735" s="212" t="s">
        <v>752</v>
      </c>
      <c r="D1735" s="215" t="s">
        <v>1391</v>
      </c>
      <c r="E1735" s="212" t="s">
        <v>860</v>
      </c>
      <c r="F1735" s="212" t="s">
        <v>752</v>
      </c>
      <c r="G1735" s="215" t="s">
        <v>1081</v>
      </c>
      <c r="H1735" s="213" t="str">
        <f>IF(OR(AND('A15'!V14="",'A15'!W14=""),AND('A15'!V15="",'A15'!W15=""),AND('A15'!W14="X",'A15'!W15="X"),OR('A15'!W14="M",'A15'!W15="M")),"",SUM('A15'!V14,'A15'!V15))</f>
        <v/>
      </c>
      <c r="I1735" s="213" t="str">
        <f>IF(AND(AND('A15'!W14="X",'A15'!W15="X"),SUM('A15'!V14,'A15'!V15)=0,ISNUMBER('A15'!V16)),"",IF(OR('A15'!W14="M",'A15'!W15="M"),"M",IF(AND('A15'!W14='A15'!W15,OR('A15'!W14="X",'A15'!W14="W",'A15'!W14="Z")),UPPER('A15'!W14),"")))</f>
        <v/>
      </c>
      <c r="J1735" s="214" t="s">
        <v>860</v>
      </c>
      <c r="K1735" s="213" t="str">
        <f>IF(AND(ISBLANK('A15'!V16),$L$1735&lt;&gt;"Z"),"",'A15'!V16)</f>
        <v/>
      </c>
      <c r="L1735" s="213" t="str">
        <f>IF(ISBLANK('A15'!W16),"",'A15'!W16)</f>
        <v/>
      </c>
      <c r="M1735" s="133" t="str">
        <f t="shared" si="35"/>
        <v>OK</v>
      </c>
      <c r="N1735" s="134"/>
    </row>
    <row r="1736" spans="1:14" x14ac:dyDescent="0.25">
      <c r="A1736" s="210" t="s">
        <v>796</v>
      </c>
      <c r="B1736" s="211" t="s">
        <v>4583</v>
      </c>
      <c r="C1736" s="212" t="s">
        <v>752</v>
      </c>
      <c r="D1736" s="215" t="s">
        <v>1401</v>
      </c>
      <c r="E1736" s="212" t="s">
        <v>860</v>
      </c>
      <c r="F1736" s="212" t="s">
        <v>752</v>
      </c>
      <c r="G1736" s="215" t="s">
        <v>70</v>
      </c>
      <c r="H1736" s="213" t="str">
        <f>IF(OR(AND('A15'!Y14="",'A15'!Z14=""),AND('A15'!Y15="",'A15'!Z15=""),AND('A15'!Z14="X",'A15'!Z15="X"),OR('A15'!Z14="M",'A15'!Z15="M")),"",SUM('A15'!Y14,'A15'!Y15))</f>
        <v/>
      </c>
      <c r="I1736" s="213" t="str">
        <f>IF(AND(AND('A15'!Z14="X",'A15'!Z15="X"),SUM('A15'!Y14,'A15'!Y15)=0,ISNUMBER('A15'!Y16)),"",IF(OR('A15'!Z14="M",'A15'!Z15="M"),"M",IF(AND('A15'!Z14='A15'!Z15,OR('A15'!Z14="X",'A15'!Z14="W",'A15'!Z14="Z")),UPPER('A15'!Z14),"")))</f>
        <v/>
      </c>
      <c r="J1736" s="214" t="s">
        <v>860</v>
      </c>
      <c r="K1736" s="213" t="str">
        <f>IF(AND(ISBLANK('A15'!Y16),$L$1736&lt;&gt;"Z"),"",'A15'!Y16)</f>
        <v/>
      </c>
      <c r="L1736" s="213" t="str">
        <f>IF(ISBLANK('A15'!Z16),"",'A15'!Z16)</f>
        <v/>
      </c>
      <c r="M1736" s="133" t="str">
        <f t="shared" si="35"/>
        <v>OK</v>
      </c>
      <c r="N1736" s="134"/>
    </row>
    <row r="1737" spans="1:14" x14ac:dyDescent="0.25">
      <c r="A1737" s="210" t="s">
        <v>796</v>
      </c>
      <c r="B1737" s="211" t="s">
        <v>4584</v>
      </c>
      <c r="C1737" s="212" t="s">
        <v>752</v>
      </c>
      <c r="D1737" s="215" t="s">
        <v>1415</v>
      </c>
      <c r="E1737" s="212" t="s">
        <v>860</v>
      </c>
      <c r="F1737" s="212" t="s">
        <v>752</v>
      </c>
      <c r="G1737" s="215" t="s">
        <v>1105</v>
      </c>
      <c r="H1737" s="213" t="str">
        <f>IF(OR(AND('A15'!AB14="",'A15'!AC14=""),AND('A15'!AB15="",'A15'!AC15=""),AND('A15'!AC14="X",'A15'!AC15="X"),OR('A15'!AC14="M",'A15'!AC15="M")),"",SUM('A15'!AB14,'A15'!AB15))</f>
        <v/>
      </c>
      <c r="I1737" s="213" t="str">
        <f>IF(AND(AND('A15'!AC14="X",'A15'!AC15="X"),SUM('A15'!AB14,'A15'!AB15)=0,ISNUMBER('A15'!AB16)),"",IF(OR('A15'!AC14="M",'A15'!AC15="M"),"M",IF(AND('A15'!AC14='A15'!AC15,OR('A15'!AC14="X",'A15'!AC14="W",'A15'!AC14="Z")),UPPER('A15'!AC14),"")))</f>
        <v/>
      </c>
      <c r="J1737" s="214" t="s">
        <v>860</v>
      </c>
      <c r="K1737" s="213" t="str">
        <f>IF(AND(ISBLANK('A15'!AB16),$L$1737&lt;&gt;"Z"),"",'A15'!AB16)</f>
        <v/>
      </c>
      <c r="L1737" s="213" t="str">
        <f>IF(ISBLANK('A15'!AC16),"",'A15'!AC16)</f>
        <v/>
      </c>
      <c r="M1737" s="133" t="str">
        <f t="shared" si="35"/>
        <v>OK</v>
      </c>
      <c r="N1737" s="134"/>
    </row>
  </sheetData>
  <sheetProtection algorithmName="SHA-512" hashValue="61638zXpqWUvaZedWyaTT6dFxkfKt8VotF+LHgAtgY+3oM+ohtjjmqgvySQHTpyG9KpS3Gepn3C8Kzl3iXXNRQ==" saltValue="1PNStcu1PD0SEa1EDPQxhA==" spinCount="100000" sheet="1" objects="1" scenarios="1" formatCells="0" formatColumns="0" formatRows="0" sort="0" autoFilter="0"/>
  <autoFilter ref="A16:N16" xr:uid="{00000000-0009-0000-0000-000010000000}"/>
  <mergeCells count="15">
    <mergeCell ref="A3:N3"/>
    <mergeCell ref="A12:M12"/>
    <mergeCell ref="N12:N15"/>
    <mergeCell ref="A13:B13"/>
    <mergeCell ref="C13:G13"/>
    <mergeCell ref="H13:M13"/>
    <mergeCell ref="A14:A15"/>
    <mergeCell ref="B14:B15"/>
    <mergeCell ref="C14:D14"/>
    <mergeCell ref="E14:E15"/>
    <mergeCell ref="F14:G14"/>
    <mergeCell ref="H14:I14"/>
    <mergeCell ref="J14:J15"/>
    <mergeCell ref="K14:L14"/>
    <mergeCell ref="M14:M15"/>
  </mergeCells>
  <conditionalFormatting sqref="A17:M1737">
    <cfRule type="expression" dxfId="87" priority="92">
      <formula>$M17&lt;&gt;"OK"</formula>
    </cfRule>
  </conditionalFormatting>
  <dataValidations count="1">
    <dataValidation allowBlank="1" showInputMessage="1" showErrorMessage="1" sqref="H50:I52 H59:I59" xr:uid="{00000000-0002-0000-1000-000000000000}"/>
  </dataValidations>
  <hyperlinks>
    <hyperlink ref="D17" location="'A2'!AB22" display="AB22" xr:uid="{00000000-0004-0000-1000-000000000000}"/>
    <hyperlink ref="G17" location="='A3'!AB99" display="AB99" xr:uid="{00000000-0004-0000-1000-000001000000}"/>
    <hyperlink ref="D18" location="'A2'!V22" display="V22" xr:uid="{00000000-0004-0000-1000-000002000000}"/>
    <hyperlink ref="G18" location="='A3'!V99" display="V99" xr:uid="{00000000-0004-0000-1000-000003000000}"/>
    <hyperlink ref="D19" location="'A2'!Y22" display="Y22" xr:uid="{00000000-0004-0000-1000-000004000000}"/>
    <hyperlink ref="G19" location="='A3'!Y99" display="Y99" xr:uid="{00000000-0004-0000-1000-000005000000}"/>
    <hyperlink ref="D20" location="'A2'!AE22" display="AE22" xr:uid="{00000000-0004-0000-1000-000006000000}"/>
    <hyperlink ref="G20" location="='A3'!AE99" display="AE99" xr:uid="{00000000-0004-0000-1000-000007000000}"/>
    <hyperlink ref="D21" location="'A2'!AN22" display="AN22" xr:uid="{00000000-0004-0000-1000-000008000000}"/>
    <hyperlink ref="G21" location="='A3'!AN99" display="AN99" xr:uid="{00000000-0004-0000-1000-000009000000}"/>
    <hyperlink ref="D22" location="'A2'!AH22" display="AH22" xr:uid="{00000000-0004-0000-1000-00000A000000}"/>
    <hyperlink ref="G22" location="='A3'!AH99" display="AH99" xr:uid="{00000000-0004-0000-1000-00000B000000}"/>
    <hyperlink ref="D23" location="'A2'!AK22" display="AK22" xr:uid="{00000000-0004-0000-1000-00000C000000}"/>
    <hyperlink ref="G23" location="='A3'!AK99" display="AK99" xr:uid="{00000000-0004-0000-1000-00000D000000}"/>
    <hyperlink ref="D24" location="'A2'!AW22" display="AW22" xr:uid="{00000000-0004-0000-1000-00000E000000}"/>
    <hyperlink ref="G24" location="='A3'!AW99" display="AW99" xr:uid="{00000000-0004-0000-1000-00000F000000}"/>
    <hyperlink ref="D25" location="'A2'!AQ22" display="AQ22" xr:uid="{00000000-0004-0000-1000-000010000000}"/>
    <hyperlink ref="G25" location="='A3'!AQ99" display="AQ99" xr:uid="{00000000-0004-0000-1000-000011000000}"/>
    <hyperlink ref="D26" location="'A2'!AT22" display="AT22" xr:uid="{00000000-0004-0000-1000-000012000000}"/>
    <hyperlink ref="G26" location="='A3'!AT99" display="AT99" xr:uid="{00000000-0004-0000-1000-000013000000}"/>
    <hyperlink ref="D27" location="'A2'!BO22" display="BO22" xr:uid="{00000000-0004-0000-1000-000014000000}"/>
    <hyperlink ref="G27" location="='A3'!AZ99" display="AZ99" xr:uid="{00000000-0004-0000-1000-000015000000}"/>
    <hyperlink ref="D28" location="'A2'!AB21" display="AB21" xr:uid="{00000000-0004-0000-1000-000016000000}"/>
    <hyperlink ref="G28" location="='A3'!AB70" display="AB70" xr:uid="{00000000-0004-0000-1000-000017000000}"/>
    <hyperlink ref="D29" location="'A2'!V21" display="V21" xr:uid="{00000000-0004-0000-1000-000018000000}"/>
    <hyperlink ref="G29" location="='A3'!V70" display="V70" xr:uid="{00000000-0004-0000-1000-000019000000}"/>
    <hyperlink ref="D30" location="'A2'!Y21" display="Y21" xr:uid="{00000000-0004-0000-1000-00001A000000}"/>
    <hyperlink ref="G30" location="='A3'!Y70" display="Y70" xr:uid="{00000000-0004-0000-1000-00001B000000}"/>
    <hyperlink ref="D31" location="'A2'!AE21" display="AE21" xr:uid="{00000000-0004-0000-1000-00001C000000}"/>
    <hyperlink ref="G31" location="='A3'!AE70" display="AE70" xr:uid="{00000000-0004-0000-1000-00001D000000}"/>
    <hyperlink ref="D32" location="'A2'!AN21" display="AN21" xr:uid="{00000000-0004-0000-1000-00001E000000}"/>
    <hyperlink ref="G32" location="='A3'!AN70" display="AN70" xr:uid="{00000000-0004-0000-1000-00001F000000}"/>
    <hyperlink ref="D33" location="'A2'!AH21" display="AH21" xr:uid="{00000000-0004-0000-1000-000020000000}"/>
    <hyperlink ref="G33" location="='A3'!AH70" display="AH70" xr:uid="{00000000-0004-0000-1000-000021000000}"/>
    <hyperlink ref="D34" location="'A2'!AK21" display="AK21" xr:uid="{00000000-0004-0000-1000-000022000000}"/>
    <hyperlink ref="G34" location="='A3'!AK70" display="AK70" xr:uid="{00000000-0004-0000-1000-000023000000}"/>
    <hyperlink ref="D35" location="'A2'!AW21" display="AW21" xr:uid="{00000000-0004-0000-1000-000024000000}"/>
    <hyperlink ref="G35" location="='A3'!AW70" display="AW70" xr:uid="{00000000-0004-0000-1000-000025000000}"/>
    <hyperlink ref="D36" location="'A2'!AQ21" display="AQ21" xr:uid="{00000000-0004-0000-1000-000026000000}"/>
    <hyperlink ref="G36" location="='A3'!AQ70" display="AQ70" xr:uid="{00000000-0004-0000-1000-000027000000}"/>
    <hyperlink ref="D37" location="'A2'!AT21" display="AT21" xr:uid="{00000000-0004-0000-1000-000028000000}"/>
    <hyperlink ref="G37" location="='A3'!AT70" display="AT70" xr:uid="{00000000-0004-0000-1000-000029000000}"/>
    <hyperlink ref="D38" location="'A2'!BO21" display="BO21" xr:uid="{00000000-0004-0000-1000-00002A000000}"/>
    <hyperlink ref="G38" location="='A3'!AZ70" display="AZ70" xr:uid="{00000000-0004-0000-1000-00002B000000}"/>
    <hyperlink ref="D39" location="'A2'!AB20" display="AB20" xr:uid="{00000000-0004-0000-1000-00002C000000}"/>
    <hyperlink ref="G39" location="='A3'!AB41" display="AB41" xr:uid="{00000000-0004-0000-1000-00002D000000}"/>
    <hyperlink ref="D40" location="'A2'!V20" display="V20" xr:uid="{00000000-0004-0000-1000-00002E000000}"/>
    <hyperlink ref="G40" location="='A3'!V41" display="V41" xr:uid="{00000000-0004-0000-1000-00002F000000}"/>
    <hyperlink ref="D41" location="'A2'!Y20" display="Y20" xr:uid="{00000000-0004-0000-1000-000030000000}"/>
    <hyperlink ref="G41" location="='A3'!Y41" display="Y41" xr:uid="{00000000-0004-0000-1000-000031000000}"/>
    <hyperlink ref="D42" location="'A2'!AE20" display="AE20" xr:uid="{00000000-0004-0000-1000-000032000000}"/>
    <hyperlink ref="G42" location="='A3'!AE41" display="AE41" xr:uid="{00000000-0004-0000-1000-000033000000}"/>
    <hyperlink ref="D43" location="'A2'!AN20" display="AN20" xr:uid="{00000000-0004-0000-1000-000034000000}"/>
    <hyperlink ref="G43" location="='A3'!AN41" display="AN41" xr:uid="{00000000-0004-0000-1000-000035000000}"/>
    <hyperlink ref="D44" location="'A2'!AH20" display="AH20" xr:uid="{00000000-0004-0000-1000-000036000000}"/>
    <hyperlink ref="G44" location="='A3'!AH41" display="AH41" xr:uid="{00000000-0004-0000-1000-000037000000}"/>
    <hyperlink ref="D45" location="'A2'!AK20" display="AK20" xr:uid="{00000000-0004-0000-1000-000038000000}"/>
    <hyperlink ref="G45" location="='A3'!AK41" display="AK41" xr:uid="{00000000-0004-0000-1000-000039000000}"/>
    <hyperlink ref="D46" location="'A2'!AW20" display="AW20" xr:uid="{00000000-0004-0000-1000-00003A000000}"/>
    <hyperlink ref="G46" location="='A3'!AW41" display="AW41" xr:uid="{00000000-0004-0000-1000-00003B000000}"/>
    <hyperlink ref="D47" location="'A2'!AQ20" display="AQ20" xr:uid="{00000000-0004-0000-1000-00003C000000}"/>
    <hyperlink ref="G47" location="='A3'!AQ41" display="AQ41" xr:uid="{00000000-0004-0000-1000-00003D000000}"/>
    <hyperlink ref="D48" location="'A2'!AT20" display="AT20" xr:uid="{00000000-0004-0000-1000-00003E000000}"/>
    <hyperlink ref="G48" location="='A3'!AT41" display="AT41" xr:uid="{00000000-0004-0000-1000-00003F000000}"/>
    <hyperlink ref="D49" location="'A2'!BO20" display="BO20" xr:uid="{00000000-0004-0000-1000-000040000000}"/>
    <hyperlink ref="G49" location="='A3'!AZ41" display="AZ41" xr:uid="{00000000-0004-0000-1000-000041000000}"/>
    <hyperlink ref="D50" location="'A5'!AT38" display="AT38" xr:uid="{00000000-0004-0000-1000-000042000000}"/>
    <hyperlink ref="G50" location="'A2'!AE20" display="AE20" xr:uid="{00000000-0004-0000-1000-000043000000}"/>
    <hyperlink ref="G51" location="'A2'!AE21" display="AE21" xr:uid="{00000000-0004-0000-1000-000044000000}"/>
    <hyperlink ref="G52" location="'A2'!AE22" display="AE22" xr:uid="{00000000-0004-0000-1000-000045000000}"/>
    <hyperlink ref="D51" location="'A5'!AT65" display="AT65" xr:uid="{00000000-0004-0000-1000-000046000000}"/>
    <hyperlink ref="D52" location="'A5'!AT92" display="AT92" xr:uid="{00000000-0004-0000-1000-000047000000}"/>
    <hyperlink ref="D53" location="'A6'!AQ32" display="AQ32" xr:uid="{00000000-0004-0000-1000-000048000000}"/>
    <hyperlink ref="G53" location="='A2'!AN20" display="AN20" xr:uid="{00000000-0004-0000-1000-000049000000}"/>
    <hyperlink ref="D54" location="'A6'!AQ53" display="AQ53" xr:uid="{00000000-0004-0000-1000-00004A000000}"/>
    <hyperlink ref="G54" location="='A2'!AN21" display="AN21" xr:uid="{00000000-0004-0000-1000-00004B000000}"/>
    <hyperlink ref="D55" location="'A6'!AQ74" display="AQ74" xr:uid="{00000000-0004-0000-1000-00004C000000}"/>
    <hyperlink ref="G55" location="='A2'!AN22" display="AN22" xr:uid="{00000000-0004-0000-1000-00004D000000}"/>
    <hyperlink ref="D56" location="'A6'!AT32" display="AT32" xr:uid="{00000000-0004-0000-1000-00004E000000}"/>
    <hyperlink ref="G56" location="='A2'!AW20" display="AW20" xr:uid="{00000000-0004-0000-1000-00004F000000}"/>
    <hyperlink ref="D57" location="'A6'!AT53" display="AT53" xr:uid="{00000000-0004-0000-1000-000050000000}"/>
    <hyperlink ref="G57" location="='A2'!AW21" display="AW21" xr:uid="{00000000-0004-0000-1000-000051000000}"/>
    <hyperlink ref="D58" location="'A6'!AT74" display="AT74" xr:uid="{00000000-0004-0000-1000-000052000000}"/>
    <hyperlink ref="G58" location="='A2'!AW22" display="AW22" xr:uid="{00000000-0004-0000-1000-000053000000}"/>
    <hyperlink ref="D59" location="'A5'!V38" display="V38" xr:uid="{00000000-0004-0000-1000-000054000000}"/>
    <hyperlink ref="G59" location="='A7'!V32" display="V32" xr:uid="{00000000-0004-0000-1000-000055000000}"/>
    <hyperlink ref="D60" location="'A5'!V65" display="V65" xr:uid="{00000000-0004-0000-1000-000056000000}"/>
    <hyperlink ref="G60" location="='A7'!V53" display="V53" xr:uid="{00000000-0004-0000-1000-000057000000}"/>
    <hyperlink ref="D61" location="'A5'!V92" display="V92" xr:uid="{00000000-0004-0000-1000-000058000000}"/>
    <hyperlink ref="G61" location="='A7'!V74" display="V74" xr:uid="{00000000-0004-0000-1000-000059000000}"/>
    <hyperlink ref="D62" location="'A6'!V32" display="V32" xr:uid="{00000000-0004-0000-1000-00005A000000}"/>
    <hyperlink ref="G62" location="='A7'!Y32" display="Y32" xr:uid="{00000000-0004-0000-1000-00005B000000}"/>
    <hyperlink ref="D63" location="'A6'!V53" display="V53" xr:uid="{00000000-0004-0000-1000-00005C000000}"/>
    <hyperlink ref="G63" location="='A7'!Y53" display="Y53" xr:uid="{00000000-0004-0000-1000-00005D000000}"/>
    <hyperlink ref="D64" location="'A6'!V74" display="V74" xr:uid="{00000000-0004-0000-1000-00005E000000}"/>
    <hyperlink ref="G64" location="='A7'!Y74" display="Y74" xr:uid="{00000000-0004-0000-1000-00005F000000}"/>
    <hyperlink ref="D65" location="'A5'!V39" display="V39" xr:uid="{00000000-0004-0000-1000-000060000000}"/>
    <hyperlink ref="G65" location="='A5'!V38" display="V38" xr:uid="{00000000-0004-0000-1000-000061000000}"/>
    <hyperlink ref="D66" location="'A5'!Y39" display="Y39" xr:uid="{00000000-0004-0000-1000-000062000000}"/>
    <hyperlink ref="G66" location="='A5'!Y38" display="Y38" xr:uid="{00000000-0004-0000-1000-000063000000}"/>
    <hyperlink ref="D67" location="'A5'!AB39" display="AB39" xr:uid="{00000000-0004-0000-1000-000064000000}"/>
    <hyperlink ref="G67" location="='A5'!AB38" display="AB38" xr:uid="{00000000-0004-0000-1000-000065000000}"/>
    <hyperlink ref="D68" location="'A5'!AE39" display="AE39" xr:uid="{00000000-0004-0000-1000-000066000000}"/>
    <hyperlink ref="G68" location="='A5'!AE38" display="AE38" xr:uid="{00000000-0004-0000-1000-000067000000}"/>
    <hyperlink ref="D69" location="'A5'!AH39" display="AH39" xr:uid="{00000000-0004-0000-1000-000068000000}"/>
    <hyperlink ref="G69" location="='A5'!AH38" display="AH38" xr:uid="{00000000-0004-0000-1000-000069000000}"/>
    <hyperlink ref="D70" location="'A5'!AK39" display="AK39" xr:uid="{00000000-0004-0000-1000-00006A000000}"/>
    <hyperlink ref="G70" location="='A5'!AK38" display="AK38" xr:uid="{00000000-0004-0000-1000-00006B000000}"/>
    <hyperlink ref="D71" location="'A5'!AN39" display="AN39" xr:uid="{00000000-0004-0000-1000-00006C000000}"/>
    <hyperlink ref="G71" location="='A5'!AN38" display="AN38" xr:uid="{00000000-0004-0000-1000-00006D000000}"/>
    <hyperlink ref="D72" location="'A5'!AQ39" display="AQ39" xr:uid="{00000000-0004-0000-1000-00006E000000}"/>
    <hyperlink ref="G72" location="='A5'!AQ38" display="AQ38" xr:uid="{00000000-0004-0000-1000-00006F000000}"/>
    <hyperlink ref="D74" location="'A5'!V66" display="V66" xr:uid="{00000000-0004-0000-1000-000070000000}"/>
    <hyperlink ref="G74" location="='A5'!V65" display="V65" xr:uid="{00000000-0004-0000-1000-000071000000}"/>
    <hyperlink ref="D75" location="'A5'!Y66" display="Y66" xr:uid="{00000000-0004-0000-1000-000072000000}"/>
    <hyperlink ref="G75" location="='A5'!Y65" display="Y65" xr:uid="{00000000-0004-0000-1000-000073000000}"/>
    <hyperlink ref="D76" location="'A5'!AB66" display="AB66" xr:uid="{00000000-0004-0000-1000-000074000000}"/>
    <hyperlink ref="G76" location="='A5'!AB65" display="AB65" xr:uid="{00000000-0004-0000-1000-000075000000}"/>
    <hyperlink ref="D77" location="'A5'!AE66" display="AE66" xr:uid="{00000000-0004-0000-1000-000076000000}"/>
    <hyperlink ref="G77" location="='A5'!AE65" display="AE65" xr:uid="{00000000-0004-0000-1000-000077000000}"/>
    <hyperlink ref="D78" location="'A5'!AH66" display="AH66" xr:uid="{00000000-0004-0000-1000-000078000000}"/>
    <hyperlink ref="G78" location="='A5'!AH65" display="AH65" xr:uid="{00000000-0004-0000-1000-000079000000}"/>
    <hyperlink ref="D79" location="'A5'!AK66" display="AK66" xr:uid="{00000000-0004-0000-1000-00007A000000}"/>
    <hyperlink ref="G79" location="='A5'!AK65" display="AK65" xr:uid="{00000000-0004-0000-1000-00007B000000}"/>
    <hyperlink ref="D80" location="'A5'!AN66" display="AN66" xr:uid="{00000000-0004-0000-1000-00007C000000}"/>
    <hyperlink ref="G80" location="='A5'!AN65" display="AN65" xr:uid="{00000000-0004-0000-1000-00007D000000}"/>
    <hyperlink ref="D81" location="'A5'!AQ66" display="AQ66" xr:uid="{00000000-0004-0000-1000-00007E000000}"/>
    <hyperlink ref="G81" location="='A5'!AQ65" display="AQ65" xr:uid="{00000000-0004-0000-1000-00007F000000}"/>
    <hyperlink ref="D83" location="'A5'!V93" display="V93" xr:uid="{00000000-0004-0000-1000-000080000000}"/>
    <hyperlink ref="G83" location="='A5'!V92" display="V92" xr:uid="{00000000-0004-0000-1000-000081000000}"/>
    <hyperlink ref="D84" location="'A5'!Y93" display="Y93" xr:uid="{00000000-0004-0000-1000-000082000000}"/>
    <hyperlink ref="G84" location="='A5'!Y92" display="Y92" xr:uid="{00000000-0004-0000-1000-000083000000}"/>
    <hyperlink ref="D85" location="'A5'!AB93" display="AB93" xr:uid="{00000000-0004-0000-1000-000084000000}"/>
    <hyperlink ref="G85" location="='A5'!AB92" display="AB92" xr:uid="{00000000-0004-0000-1000-000085000000}"/>
    <hyperlink ref="D86" location="'A5'!AE93" display="AE93" xr:uid="{00000000-0004-0000-1000-000086000000}"/>
    <hyperlink ref="G86" location="='A5'!AE92" display="AE92" xr:uid="{00000000-0004-0000-1000-000087000000}"/>
    <hyperlink ref="D87" location="'A5'!AH93" display="AH93" xr:uid="{00000000-0004-0000-1000-000088000000}"/>
    <hyperlink ref="G87" location="='A5'!AH92" display="AH92" xr:uid="{00000000-0004-0000-1000-000089000000}"/>
    <hyperlink ref="D88" location="'A5'!AK93" display="AK93" xr:uid="{00000000-0004-0000-1000-00008A000000}"/>
    <hyperlink ref="G88" location="='A5'!AK92" display="AK92" xr:uid="{00000000-0004-0000-1000-00008B000000}"/>
    <hyperlink ref="D89" location="'A5'!AN93" display="AN93" xr:uid="{00000000-0004-0000-1000-00008C000000}"/>
    <hyperlink ref="G89" location="='A5'!AN92" display="AN92" xr:uid="{00000000-0004-0000-1000-00008D000000}"/>
    <hyperlink ref="D90" location="'A5'!AQ93" display="AQ93" xr:uid="{00000000-0004-0000-1000-00008E000000}"/>
    <hyperlink ref="G90" location="='A5'!AQ92" display="AQ92" xr:uid="{00000000-0004-0000-1000-00008F000000}"/>
    <hyperlink ref="D73" location="'A5'!AT39" display="AT39" xr:uid="{00000000-0004-0000-1000-000090000000}"/>
    <hyperlink ref="G73" location="='A5'!AT38" display="AT38" xr:uid="{00000000-0004-0000-1000-000091000000}"/>
    <hyperlink ref="D82" location="'A5'!AT66" display="AT66" xr:uid="{00000000-0004-0000-1000-000092000000}"/>
    <hyperlink ref="G82" location="='A5'!AT65" display="AT65" xr:uid="{00000000-0004-0000-1000-000093000000}"/>
    <hyperlink ref="D91" location="'A5'!AT93" display="AT93" xr:uid="{00000000-0004-0000-1000-000094000000}"/>
    <hyperlink ref="G91" location="'A5'!AT92" display="AT92" xr:uid="{00000000-0004-0000-1000-000095000000}"/>
    <hyperlink ref="D92" location="'A6'!V33" display="V33" xr:uid="{00000000-0004-0000-1000-000096000000}"/>
    <hyperlink ref="G92" location="='A6'!V32" display="V32" xr:uid="{00000000-0004-0000-1000-000097000000}"/>
    <hyperlink ref="D93" location="'A6'!Y33" display="Y33" xr:uid="{00000000-0004-0000-1000-000098000000}"/>
    <hyperlink ref="G93" location="='A6'!Y32" display="Y32" xr:uid="{00000000-0004-0000-1000-000099000000}"/>
    <hyperlink ref="D94" location="'A6'!AB33" display="AB33" xr:uid="{00000000-0004-0000-1000-00009A000000}"/>
    <hyperlink ref="G94" location="='A6'!AB32" display="AB32" xr:uid="{00000000-0004-0000-1000-00009B000000}"/>
    <hyperlink ref="D95" location="'A6'!AE33" display="AE33" xr:uid="{00000000-0004-0000-1000-00009C000000}"/>
    <hyperlink ref="G95" location="='A6'!AE32" display="AE32" xr:uid="{00000000-0004-0000-1000-00009D000000}"/>
    <hyperlink ref="D96" location="'A6'!AH33" display="AH33" xr:uid="{00000000-0004-0000-1000-00009E000000}"/>
    <hyperlink ref="G96" location="='A6'!AH32" display="AH32" xr:uid="{00000000-0004-0000-1000-00009F000000}"/>
    <hyperlink ref="D97" location="'A6'!AK33" display="AK33" xr:uid="{00000000-0004-0000-1000-0000A0000000}"/>
    <hyperlink ref="G97" location="='A6'!AK32" display="AK32" xr:uid="{00000000-0004-0000-1000-0000A1000000}"/>
    <hyperlink ref="D98" location="'A6'!AN33" display="AN33" xr:uid="{00000000-0004-0000-1000-0000A2000000}"/>
    <hyperlink ref="G98" location="='A6'!AN32" display="AN32" xr:uid="{00000000-0004-0000-1000-0000A3000000}"/>
    <hyperlink ref="D99" location="'A6'!AQ33" display="AQ33" xr:uid="{00000000-0004-0000-1000-0000A4000000}"/>
    <hyperlink ref="G99" location="='A6'!AQ32" display="AQ32" xr:uid="{00000000-0004-0000-1000-0000A5000000}"/>
    <hyperlink ref="D100" location="'A6'!AT33" display="AT33" xr:uid="{00000000-0004-0000-1000-0000A6000000}"/>
    <hyperlink ref="G100" location="='A6'!AT32" display="AT32" xr:uid="{00000000-0004-0000-1000-0000A7000000}"/>
    <hyperlink ref="D101" location="'A6'!V54" display="V54" xr:uid="{00000000-0004-0000-1000-0000A8000000}"/>
    <hyperlink ref="G101" location="='A6'!V53" display="V53" xr:uid="{00000000-0004-0000-1000-0000A9000000}"/>
    <hyperlink ref="D102" location="'A6'!Y54" display="Y54" xr:uid="{00000000-0004-0000-1000-0000AA000000}"/>
    <hyperlink ref="G102" location="='A6'!Y53" display="Y53" xr:uid="{00000000-0004-0000-1000-0000AB000000}"/>
    <hyperlink ref="D103" location="'A6'!AB54" display="AB54" xr:uid="{00000000-0004-0000-1000-0000AC000000}"/>
    <hyperlink ref="G103" location="='A6'!AB53" display="AB53" xr:uid="{00000000-0004-0000-1000-0000AD000000}"/>
    <hyperlink ref="D104" location="'A6'!AE54" display="AE54" xr:uid="{00000000-0004-0000-1000-0000AE000000}"/>
    <hyperlink ref="G104" location="='A6'!AE53" display="AE53" xr:uid="{00000000-0004-0000-1000-0000AF000000}"/>
    <hyperlink ref="D105" location="'A6'!AH54" display="AH54" xr:uid="{00000000-0004-0000-1000-0000B0000000}"/>
    <hyperlink ref="G105" location="='A6'!AH53" display="AH53" xr:uid="{00000000-0004-0000-1000-0000B1000000}"/>
    <hyperlink ref="D106" location="'A6'!AK54" display="AK54" xr:uid="{00000000-0004-0000-1000-0000B2000000}"/>
    <hyperlink ref="G106" location="='A6'!AK53" display="AK53" xr:uid="{00000000-0004-0000-1000-0000B3000000}"/>
    <hyperlink ref="D107" location="'A6'!AN54" display="AN54" xr:uid="{00000000-0004-0000-1000-0000B4000000}"/>
    <hyperlink ref="G107" location="='A6'!AN53" display="AN53" xr:uid="{00000000-0004-0000-1000-0000B5000000}"/>
    <hyperlink ref="D108" location="'A6'!AQ54" display="AQ54" xr:uid="{00000000-0004-0000-1000-0000B6000000}"/>
    <hyperlink ref="G108" location="='A6'!AQ53" display="AQ53" xr:uid="{00000000-0004-0000-1000-0000B7000000}"/>
    <hyperlink ref="D109" location="'A6'!AT54" display="AT54" xr:uid="{00000000-0004-0000-1000-0000B8000000}"/>
    <hyperlink ref="G109" location="='A6'!AT53" display="AT53" xr:uid="{00000000-0004-0000-1000-0000B9000000}"/>
    <hyperlink ref="D110" location="'A6'!V75" display="V75" xr:uid="{00000000-0004-0000-1000-0000BA000000}"/>
    <hyperlink ref="G110" location="='A6'!V74" display="V74" xr:uid="{00000000-0004-0000-1000-0000BB000000}"/>
    <hyperlink ref="D111" location="'A6'!Y75" display="Y75" xr:uid="{00000000-0004-0000-1000-0000BC000000}"/>
    <hyperlink ref="G111" location="='A6'!Y74" display="Y74" xr:uid="{00000000-0004-0000-1000-0000BD000000}"/>
    <hyperlink ref="D112" location="'A6'!AB75" display="AB75" xr:uid="{00000000-0004-0000-1000-0000BE000000}"/>
    <hyperlink ref="G112" location="='A6'!AB74" display="AB74" xr:uid="{00000000-0004-0000-1000-0000BF000000}"/>
    <hyperlink ref="D113" location="'A6'!AE75" display="AE75" xr:uid="{00000000-0004-0000-1000-0000C0000000}"/>
    <hyperlink ref="G113" location="='A6'!AE74" display="AE74" xr:uid="{00000000-0004-0000-1000-0000C1000000}"/>
    <hyperlink ref="D114" location="'A6'!AH75" display="AH75" xr:uid="{00000000-0004-0000-1000-0000C2000000}"/>
    <hyperlink ref="G114" location="='A6'!AH74" display="AH74" xr:uid="{00000000-0004-0000-1000-0000C3000000}"/>
    <hyperlink ref="D115" location="'A6'!AK75" display="AK75" xr:uid="{00000000-0004-0000-1000-0000C4000000}"/>
    <hyperlink ref="G115" location="='A6'!AK74" display="AK74" xr:uid="{00000000-0004-0000-1000-0000C5000000}"/>
    <hyperlink ref="D116" location="'A6'!AN75" display="AN75" xr:uid="{00000000-0004-0000-1000-0000C6000000}"/>
    <hyperlink ref="G116" location="='A6'!AN74" display="AN74" xr:uid="{00000000-0004-0000-1000-0000C7000000}"/>
    <hyperlink ref="D117" location="'A6'!AQ75" display="AQ75" xr:uid="{00000000-0004-0000-1000-0000C8000000}"/>
    <hyperlink ref="G117" location="='A6'!AQ74" display="AQ74" xr:uid="{00000000-0004-0000-1000-0000C9000000}"/>
    <hyperlink ref="D118" location="'A6'!AT75" display="AT75" xr:uid="{00000000-0004-0000-1000-0000CA000000}"/>
    <hyperlink ref="G118" location="'A6'!AT74" display="AT74" xr:uid="{00000000-0004-0000-1000-0000CB000000}"/>
    <hyperlink ref="D119" location="'A10'!V14" display="V14" xr:uid="{00000000-0004-0000-1000-0000CC000000}"/>
    <hyperlink ref="G119" location="='A9'!V14" display="V14" xr:uid="{00000000-0004-0000-1000-0000CD000000}"/>
    <hyperlink ref="D120" location="'A10'!V15" display="V15" xr:uid="{00000000-0004-0000-1000-0000CE000000}"/>
    <hyperlink ref="G120" location="='A9'!V15" display="V15" xr:uid="{00000000-0004-0000-1000-0000CF000000}"/>
    <hyperlink ref="D121" location="'A10'!V16" display="V16" xr:uid="{00000000-0004-0000-1000-0000D0000000}"/>
    <hyperlink ref="G121" location="='A9'!V16" display="V16" xr:uid="{00000000-0004-0000-1000-0000D1000000}"/>
    <hyperlink ref="D122" location="'A10'!V17" display="V17" xr:uid="{00000000-0004-0000-1000-0000D2000000}"/>
    <hyperlink ref="G122" location="='A9'!V17" display="V17" xr:uid="{00000000-0004-0000-1000-0000D3000000}"/>
    <hyperlink ref="D123" location="'A10'!V18" display="V18" xr:uid="{00000000-0004-0000-1000-0000D4000000}"/>
    <hyperlink ref="G123" location="='A9'!V18" display="V18" xr:uid="{00000000-0004-0000-1000-0000D5000000}"/>
    <hyperlink ref="D124" location="'A10'!V19" display="V19" xr:uid="{00000000-0004-0000-1000-0000D6000000}"/>
    <hyperlink ref="G124" location="='A9'!V19" display="V19" xr:uid="{00000000-0004-0000-1000-0000D7000000}"/>
    <hyperlink ref="D125" location="'A10'!V20" display="V20" xr:uid="{00000000-0004-0000-1000-0000D8000000}"/>
    <hyperlink ref="G125" location="='A9'!V20" display="V20" xr:uid="{00000000-0004-0000-1000-0000D9000000}"/>
    <hyperlink ref="D126" location="'A10'!V21" display="V21" xr:uid="{00000000-0004-0000-1000-0000DA000000}"/>
    <hyperlink ref="G126" location="='A9'!V21" display="V21" xr:uid="{00000000-0004-0000-1000-0000DB000000}"/>
    <hyperlink ref="D127" location="'A10'!V22" display="V22" xr:uid="{00000000-0004-0000-1000-0000DC000000}"/>
    <hyperlink ref="G127" location="='A9'!V22" display="V22" xr:uid="{00000000-0004-0000-1000-0000DD000000}"/>
    <hyperlink ref="D128" location="'A10'!Y14" display="Y14" xr:uid="{00000000-0004-0000-1000-0000DE000000}"/>
    <hyperlink ref="G128" location="='A9'!Y14" display="Y14" xr:uid="{00000000-0004-0000-1000-0000DF000000}"/>
    <hyperlink ref="D129" location="'A10'!Y15" display="Y15" xr:uid="{00000000-0004-0000-1000-0000E0000000}"/>
    <hyperlink ref="G129" location="='A9'!Y15" display="Y15" xr:uid="{00000000-0004-0000-1000-0000E1000000}"/>
    <hyperlink ref="D130" location="'A10'!Y16" display="Y16" xr:uid="{00000000-0004-0000-1000-0000E2000000}"/>
    <hyperlink ref="G130" location="='A9'!Y16" display="Y16" xr:uid="{00000000-0004-0000-1000-0000E3000000}"/>
    <hyperlink ref="D131" location="'A10'!Y17" display="Y17" xr:uid="{00000000-0004-0000-1000-0000E4000000}"/>
    <hyperlink ref="G131" location="='A9'!Y17" display="Y17" xr:uid="{00000000-0004-0000-1000-0000E5000000}"/>
    <hyperlink ref="D132" location="'A10'!Y18" display="Y18" xr:uid="{00000000-0004-0000-1000-0000E6000000}"/>
    <hyperlink ref="G132" location="='A9'!Y18" display="Y18" xr:uid="{00000000-0004-0000-1000-0000E7000000}"/>
    <hyperlink ref="D133" location="'A10'!Y19" display="Y19" xr:uid="{00000000-0004-0000-1000-0000E8000000}"/>
    <hyperlink ref="G133" location="='A9'!Y19" display="Y19" xr:uid="{00000000-0004-0000-1000-0000E9000000}"/>
    <hyperlink ref="D134" location="'A10'!Y20" display="Y20" xr:uid="{00000000-0004-0000-1000-0000EA000000}"/>
    <hyperlink ref="G134" location="='A9'!Y20" display="Y20" xr:uid="{00000000-0004-0000-1000-0000EB000000}"/>
    <hyperlink ref="D135" location="'A10'!Y21" display="Y21" xr:uid="{00000000-0004-0000-1000-0000EC000000}"/>
    <hyperlink ref="G135" location="='A9'!Y21" display="Y21" xr:uid="{00000000-0004-0000-1000-0000ED000000}"/>
    <hyperlink ref="D136" location="'A10'!Y22" display="Y22" xr:uid="{00000000-0004-0000-1000-0000EE000000}"/>
    <hyperlink ref="G136" location="='A9'!Y22" display="Y22" xr:uid="{00000000-0004-0000-1000-0000EF000000}"/>
    <hyperlink ref="D137" location="'A10'!AB14" display="AB14" xr:uid="{00000000-0004-0000-1000-0000F0000000}"/>
    <hyperlink ref="G137" location="='A9'!AB14" display="AB14" xr:uid="{00000000-0004-0000-1000-0000F1000000}"/>
    <hyperlink ref="D138" location="'A10'!AB15" display="AB15" xr:uid="{00000000-0004-0000-1000-0000F2000000}"/>
    <hyperlink ref="G138" location="='A9'!AB15" display="AB15" xr:uid="{00000000-0004-0000-1000-0000F3000000}"/>
    <hyperlink ref="D139" location="'A10'!AB16" display="AB16" xr:uid="{00000000-0004-0000-1000-0000F4000000}"/>
    <hyperlink ref="G139" location="='A9'!AB16" display="AB16" xr:uid="{00000000-0004-0000-1000-0000F5000000}"/>
    <hyperlink ref="D140" location="'A10'!AB17" display="AB17" xr:uid="{00000000-0004-0000-1000-0000F6000000}"/>
    <hyperlink ref="G140" location="='A9'!AB17" display="AB17" xr:uid="{00000000-0004-0000-1000-0000F7000000}"/>
    <hyperlink ref="D141" location="'A10'!AB18" display="AB18" xr:uid="{00000000-0004-0000-1000-0000F8000000}"/>
    <hyperlink ref="G141" location="='A9'!AB18" display="AB18" xr:uid="{00000000-0004-0000-1000-0000F9000000}"/>
    <hyperlink ref="D142" location="'A10'!AB19" display="AB19" xr:uid="{00000000-0004-0000-1000-0000FA000000}"/>
    <hyperlink ref="G142" location="='A9'!AB19" display="AB19" xr:uid="{00000000-0004-0000-1000-0000FB000000}"/>
    <hyperlink ref="D143" location="'A10'!AB20" display="AB20" xr:uid="{00000000-0004-0000-1000-0000FC000000}"/>
    <hyperlink ref="G143" location="='A9'!AB20" display="AB20" xr:uid="{00000000-0004-0000-1000-0000FD000000}"/>
    <hyperlink ref="D144" location="'A10'!AB21" display="AB21" xr:uid="{00000000-0004-0000-1000-0000FE000000}"/>
    <hyperlink ref="G144" location="='A9'!AB21" display="AB21" xr:uid="{00000000-0004-0000-1000-0000FF000000}"/>
    <hyperlink ref="D145" location="'A10'!AB22" display="AB22" xr:uid="{00000000-0004-0000-1000-000000010000}"/>
    <hyperlink ref="G145" location="='A9'!AB22" display="AB22" xr:uid="{00000000-0004-0000-1000-000001010000}"/>
    <hyperlink ref="D146" location="'A10'!AE14" display="AE14" xr:uid="{00000000-0004-0000-1000-000002010000}"/>
    <hyperlink ref="G146" location="='A9'!AE14" display="AE14" xr:uid="{00000000-0004-0000-1000-000003010000}"/>
    <hyperlink ref="D147" location="'A10'!AE15" display="AE15" xr:uid="{00000000-0004-0000-1000-000004010000}"/>
    <hyperlink ref="G147" location="='A9'!AE15" display="AE15" xr:uid="{00000000-0004-0000-1000-000005010000}"/>
    <hyperlink ref="D148" location="'A10'!AE16" display="AE16" xr:uid="{00000000-0004-0000-1000-000006010000}"/>
    <hyperlink ref="G148" location="='A9'!AE16" display="AE16" xr:uid="{00000000-0004-0000-1000-000007010000}"/>
    <hyperlink ref="D149" location="'A10'!AE17" display="AE17" xr:uid="{00000000-0004-0000-1000-000008010000}"/>
    <hyperlink ref="G149" location="='A9'!AE17" display="AE17" xr:uid="{00000000-0004-0000-1000-000009010000}"/>
    <hyperlink ref="D150" location="'A10'!AE18" display="AE18" xr:uid="{00000000-0004-0000-1000-00000A010000}"/>
    <hyperlink ref="G150" location="='A9'!AE18" display="AE18" xr:uid="{00000000-0004-0000-1000-00000B010000}"/>
    <hyperlink ref="D151" location="'A10'!AE19" display="AE19" xr:uid="{00000000-0004-0000-1000-00000C010000}"/>
    <hyperlink ref="G151" location="='A9'!AE19" display="AE19" xr:uid="{00000000-0004-0000-1000-00000D010000}"/>
    <hyperlink ref="D152" location="'A10'!AE20" display="AE20" xr:uid="{00000000-0004-0000-1000-00000E010000}"/>
    <hyperlink ref="G152" location="='A9'!AE20" display="AE20" xr:uid="{00000000-0004-0000-1000-00000F010000}"/>
    <hyperlink ref="D153" location="'A10'!AE21" display="AE21" xr:uid="{00000000-0004-0000-1000-000010010000}"/>
    <hyperlink ref="G153" location="='A9'!AE21" display="AE21" xr:uid="{00000000-0004-0000-1000-000011010000}"/>
    <hyperlink ref="D154" location="'A10'!AE22" display="AE22" xr:uid="{00000000-0004-0000-1000-000012010000}"/>
    <hyperlink ref="G154" location="='A9'!AE22" display="AE22" xr:uid="{00000000-0004-0000-1000-000013010000}"/>
    <hyperlink ref="D155" location="'A10'!AH14" display="AH14" xr:uid="{00000000-0004-0000-1000-000014010000}"/>
    <hyperlink ref="G155" location="='A9'!AH14" display="AH14" xr:uid="{00000000-0004-0000-1000-000015010000}"/>
    <hyperlink ref="D156" location="'A10'!AH15" display="AH15" xr:uid="{00000000-0004-0000-1000-000016010000}"/>
    <hyperlink ref="G156" location="='A9'!AH15" display="AH15" xr:uid="{00000000-0004-0000-1000-000017010000}"/>
    <hyperlink ref="D157" location="'A10'!AH16" display="AH16" xr:uid="{00000000-0004-0000-1000-000018010000}"/>
    <hyperlink ref="G157" location="='A9'!AH16" display="AH16" xr:uid="{00000000-0004-0000-1000-000019010000}"/>
    <hyperlink ref="D158" location="'A10'!AH17" display="AH17" xr:uid="{00000000-0004-0000-1000-00001A010000}"/>
    <hyperlink ref="G158" location="='A9'!AH17" display="AH17" xr:uid="{00000000-0004-0000-1000-00001B010000}"/>
    <hyperlink ref="D159" location="'A10'!AH18" display="AH18" xr:uid="{00000000-0004-0000-1000-00001C010000}"/>
    <hyperlink ref="G159" location="='A9'!AH18" display="AH18" xr:uid="{00000000-0004-0000-1000-00001D010000}"/>
    <hyperlink ref="D160" location="'A10'!AH19" display="AH19" xr:uid="{00000000-0004-0000-1000-00001E010000}"/>
    <hyperlink ref="G160" location="='A9'!AH19" display="AH19" xr:uid="{00000000-0004-0000-1000-00001F010000}"/>
    <hyperlink ref="D161" location="'A10'!AH20" display="AH20" xr:uid="{00000000-0004-0000-1000-000020010000}"/>
    <hyperlink ref="G161" location="='A9'!AH20" display="AH20" xr:uid="{00000000-0004-0000-1000-000021010000}"/>
    <hyperlink ref="D162" location="'A10'!AH21" display="AH21" xr:uid="{00000000-0004-0000-1000-000022010000}"/>
    <hyperlink ref="G162" location="='A9'!AH21" display="AH21" xr:uid="{00000000-0004-0000-1000-000023010000}"/>
    <hyperlink ref="D163" location="'A10'!AH22" display="AH22" xr:uid="{00000000-0004-0000-1000-000024010000}"/>
    <hyperlink ref="G163" location="='A9'!AH22" display="AH22" xr:uid="{00000000-0004-0000-1000-000025010000}"/>
    <hyperlink ref="D164" location="'A10'!AK14" display="AK14" xr:uid="{00000000-0004-0000-1000-000026010000}"/>
    <hyperlink ref="G164" location="='A9'!AK14" display="AK14" xr:uid="{00000000-0004-0000-1000-000027010000}"/>
    <hyperlink ref="D165" location="'A10'!AK15" display="AK15" xr:uid="{00000000-0004-0000-1000-000028010000}"/>
    <hyperlink ref="G165" location="='A9'!AK15" display="AK15" xr:uid="{00000000-0004-0000-1000-000029010000}"/>
    <hyperlink ref="D166" location="'A10'!AK16" display="AK16" xr:uid="{00000000-0004-0000-1000-00002A010000}"/>
    <hyperlink ref="G166" location="='A9'!AK16" display="AK16" xr:uid="{00000000-0004-0000-1000-00002B010000}"/>
    <hyperlink ref="D167" location="'A10'!AK17" display="AK17" xr:uid="{00000000-0004-0000-1000-00002C010000}"/>
    <hyperlink ref="G167" location="='A9'!AK17" display="AK17" xr:uid="{00000000-0004-0000-1000-00002D010000}"/>
    <hyperlink ref="D168" location="'A10'!AK18" display="AK18" xr:uid="{00000000-0004-0000-1000-00002E010000}"/>
    <hyperlink ref="G168" location="='A9'!AK18" display="AK18" xr:uid="{00000000-0004-0000-1000-00002F010000}"/>
    <hyperlink ref="D169" location="'A10'!AK19" display="AK19" xr:uid="{00000000-0004-0000-1000-000030010000}"/>
    <hyperlink ref="G169" location="='A9'!AK19" display="AK19" xr:uid="{00000000-0004-0000-1000-000031010000}"/>
    <hyperlink ref="D170" location="'A10'!AK20" display="AK20" xr:uid="{00000000-0004-0000-1000-000032010000}"/>
    <hyperlink ref="G170" location="='A9'!AK20" display="AK20" xr:uid="{00000000-0004-0000-1000-000033010000}"/>
    <hyperlink ref="D171" location="'A10'!AK21" display="AK21" xr:uid="{00000000-0004-0000-1000-000034010000}"/>
    <hyperlink ref="G171" location="='A9'!AK21" display="AK21" xr:uid="{00000000-0004-0000-1000-000035010000}"/>
    <hyperlink ref="D172" location="'A10'!AK22" display="AK22" xr:uid="{00000000-0004-0000-1000-000036010000}"/>
    <hyperlink ref="G172" location="='A9'!AK22" display="AK22" xr:uid="{00000000-0004-0000-1000-000037010000}"/>
    <hyperlink ref="D173" location="'A10'!AN14" display="AN14" xr:uid="{00000000-0004-0000-1000-000038010000}"/>
    <hyperlink ref="G173" location="='A9'!AN14" display="AN14" xr:uid="{00000000-0004-0000-1000-000039010000}"/>
    <hyperlink ref="D174" location="'A10'!AN15" display="AN15" xr:uid="{00000000-0004-0000-1000-00003A010000}"/>
    <hyperlink ref="G174" location="='A9'!AN15" display="AN15" xr:uid="{00000000-0004-0000-1000-00003B010000}"/>
    <hyperlink ref="D175" location="'A10'!AN16" display="AN16" xr:uid="{00000000-0004-0000-1000-00003C010000}"/>
    <hyperlink ref="G175" location="='A9'!AN16" display="AN16" xr:uid="{00000000-0004-0000-1000-00003D010000}"/>
    <hyperlink ref="D176" location="'A10'!AN17" display="AN17" xr:uid="{00000000-0004-0000-1000-00003E010000}"/>
    <hyperlink ref="G176" location="='A9'!AN17" display="AN17" xr:uid="{00000000-0004-0000-1000-00003F010000}"/>
    <hyperlink ref="D177" location="'A10'!AN18" display="AN18" xr:uid="{00000000-0004-0000-1000-000040010000}"/>
    <hyperlink ref="G177" location="='A9'!AN18" display="AN18" xr:uid="{00000000-0004-0000-1000-000041010000}"/>
    <hyperlink ref="D178" location="'A10'!AN19" display="AN19" xr:uid="{00000000-0004-0000-1000-000042010000}"/>
    <hyperlink ref="G178" location="='A9'!AN19" display="AN19" xr:uid="{00000000-0004-0000-1000-000043010000}"/>
    <hyperlink ref="D179" location="'A10'!AN20" display="AN20" xr:uid="{00000000-0004-0000-1000-000044010000}"/>
    <hyperlink ref="G179" location="='A9'!AN20" display="AN20" xr:uid="{00000000-0004-0000-1000-000045010000}"/>
    <hyperlink ref="D180" location="'A10'!AN21" display="AN21" xr:uid="{00000000-0004-0000-1000-000046010000}"/>
    <hyperlink ref="G180" location="='A9'!AN21" display="AN21" xr:uid="{00000000-0004-0000-1000-000047010000}"/>
    <hyperlink ref="D181" location="'A10'!AN22" display="AN22" xr:uid="{00000000-0004-0000-1000-000048010000}"/>
    <hyperlink ref="G181" location="='A9'!AN22" display="AN22" xr:uid="{00000000-0004-0000-1000-000049010000}"/>
    <hyperlink ref="D182" location="'A10'!AQ14" display="AQ14" xr:uid="{00000000-0004-0000-1000-00004A010000}"/>
    <hyperlink ref="G182" location="='A9'!AQ14" display="AQ14" xr:uid="{00000000-0004-0000-1000-00004B010000}"/>
    <hyperlink ref="D183" location="'A10'!AQ15" display="AQ15" xr:uid="{00000000-0004-0000-1000-00004C010000}"/>
    <hyperlink ref="G183" location="='A9'!AQ15" display="AQ15" xr:uid="{00000000-0004-0000-1000-00004D010000}"/>
    <hyperlink ref="D184" location="'A10'!AQ16" display="AQ16" xr:uid="{00000000-0004-0000-1000-00004E010000}"/>
    <hyperlink ref="G184" location="='A9'!AQ16" display="AQ16" xr:uid="{00000000-0004-0000-1000-00004F010000}"/>
    <hyperlink ref="D185" location="'A10'!AQ17" display="AQ17" xr:uid="{00000000-0004-0000-1000-000050010000}"/>
    <hyperlink ref="G185" location="='A9'!AQ17" display="AQ17" xr:uid="{00000000-0004-0000-1000-000051010000}"/>
    <hyperlink ref="D186" location="'A10'!AQ18" display="AQ18" xr:uid="{00000000-0004-0000-1000-000052010000}"/>
    <hyperlink ref="G186" location="='A9'!AQ18" display="AQ18" xr:uid="{00000000-0004-0000-1000-000053010000}"/>
    <hyperlink ref="D187" location="'A10'!AQ19" display="AQ19" xr:uid="{00000000-0004-0000-1000-000054010000}"/>
    <hyperlink ref="G187" location="='A9'!AQ19" display="AQ19" xr:uid="{00000000-0004-0000-1000-000055010000}"/>
    <hyperlink ref="D188" location="'A10'!AQ20" display="AQ20" xr:uid="{00000000-0004-0000-1000-000056010000}"/>
    <hyperlink ref="G188" location="='A9'!AQ20" display="AQ20" xr:uid="{00000000-0004-0000-1000-000057010000}"/>
    <hyperlink ref="D189" location="'A10'!AQ21" display="AQ21" xr:uid="{00000000-0004-0000-1000-000058010000}"/>
    <hyperlink ref="G189" location="='A9'!AQ21" display="AQ21" xr:uid="{00000000-0004-0000-1000-000059010000}"/>
    <hyperlink ref="D190" location="'A10'!AQ22" display="AQ22" xr:uid="{00000000-0004-0000-1000-00005A010000}"/>
    <hyperlink ref="G190" location="='A9'!AQ22" display="AQ22" xr:uid="{00000000-0004-0000-1000-00005B010000}"/>
    <hyperlink ref="D191" location="'A10'!AT14" display="AT14" xr:uid="{00000000-0004-0000-1000-00005C010000}"/>
    <hyperlink ref="G191" location="='A9'!AT14" display="AT14" xr:uid="{00000000-0004-0000-1000-00005D010000}"/>
    <hyperlink ref="D192" location="'A10'!AT15" display="AT15" xr:uid="{00000000-0004-0000-1000-00005E010000}"/>
    <hyperlink ref="G192" location="='A9'!AT15" display="AT15" xr:uid="{00000000-0004-0000-1000-00005F010000}"/>
    <hyperlink ref="D193" location="'A10'!AT16" display="AT16" xr:uid="{00000000-0004-0000-1000-000060010000}"/>
    <hyperlink ref="G193" location="='A9'!AT16" display="AT16" xr:uid="{00000000-0004-0000-1000-000061010000}"/>
    <hyperlink ref="D194" location="'A10'!AT17" display="AT17" xr:uid="{00000000-0004-0000-1000-000062010000}"/>
    <hyperlink ref="G194" location="='A9'!AT17" display="AT17" xr:uid="{00000000-0004-0000-1000-000063010000}"/>
    <hyperlink ref="D195" location="'A10'!AT18" display="AT18" xr:uid="{00000000-0004-0000-1000-000064010000}"/>
    <hyperlink ref="G195" location="='A9'!AT18" display="AT18" xr:uid="{00000000-0004-0000-1000-000065010000}"/>
    <hyperlink ref="D196" location="'A10'!AT19" display="AT19" xr:uid="{00000000-0004-0000-1000-000066010000}"/>
    <hyperlink ref="G196" location="='A9'!AT19" display="AT19" xr:uid="{00000000-0004-0000-1000-000067010000}"/>
    <hyperlink ref="D197" location="'A10'!AT20" display="AT20" xr:uid="{00000000-0004-0000-1000-000068010000}"/>
    <hyperlink ref="G197" location="='A9'!AT20" display="AT20" xr:uid="{00000000-0004-0000-1000-000069010000}"/>
    <hyperlink ref="D198" location="'A10'!AT21" display="AT21" xr:uid="{00000000-0004-0000-1000-00006A010000}"/>
    <hyperlink ref="G198" location="='A9'!AT21" display="AT21" xr:uid="{00000000-0004-0000-1000-00006B010000}"/>
    <hyperlink ref="D199" location="'A10'!AT22" display="AT22" xr:uid="{00000000-0004-0000-1000-00006C010000}"/>
    <hyperlink ref="G199" location="='A9'!AT22" display="AT22" xr:uid="{00000000-0004-0000-1000-00006D010000}"/>
    <hyperlink ref="D200" location="'A10'!AW14" display="AW14" xr:uid="{00000000-0004-0000-1000-00006E010000}"/>
    <hyperlink ref="G200" location="='A9'!AW14" display="AW14" xr:uid="{00000000-0004-0000-1000-00006F010000}"/>
    <hyperlink ref="D201" location="'A10'!AW15" display="AW15" xr:uid="{00000000-0004-0000-1000-000070010000}"/>
    <hyperlink ref="G201" location="='A9'!AW15" display="AW15" xr:uid="{00000000-0004-0000-1000-000071010000}"/>
    <hyperlink ref="D202" location="'A10'!AW16" display="AW16" xr:uid="{00000000-0004-0000-1000-000072010000}"/>
    <hyperlink ref="G202" location="='A9'!AW16" display="AW16" xr:uid="{00000000-0004-0000-1000-000073010000}"/>
    <hyperlink ref="D203" location="'A10'!AW17" display="AW17" xr:uid="{00000000-0004-0000-1000-000074010000}"/>
    <hyperlink ref="G203" location="='A9'!AW17" display="AW17" xr:uid="{00000000-0004-0000-1000-000075010000}"/>
    <hyperlink ref="D204" location="'A10'!AW18" display="AW18" xr:uid="{00000000-0004-0000-1000-000076010000}"/>
    <hyperlink ref="G204" location="='A9'!AW18" display="AW18" xr:uid="{00000000-0004-0000-1000-000077010000}"/>
    <hyperlink ref="D205" location="'A10'!AW19" display="AW19" xr:uid="{00000000-0004-0000-1000-000078010000}"/>
    <hyperlink ref="G205" location="='A9'!AW19" display="AW19" xr:uid="{00000000-0004-0000-1000-000079010000}"/>
    <hyperlink ref="D206" location="'A10'!AW20" display="AW20" xr:uid="{00000000-0004-0000-1000-00007A010000}"/>
    <hyperlink ref="G206" location="='A9'!AW20" display="AW20" xr:uid="{00000000-0004-0000-1000-00007B010000}"/>
    <hyperlink ref="D207" location="'A10'!AW21" display="AW21" xr:uid="{00000000-0004-0000-1000-00007C010000}"/>
    <hyperlink ref="G207" location="='A9'!AW21" display="AW21" xr:uid="{00000000-0004-0000-1000-00007D010000}"/>
    <hyperlink ref="D208" location="'A10'!AW22" display="AW22" xr:uid="{00000000-0004-0000-1000-00007E010000}"/>
    <hyperlink ref="G208" location="='A9'!AW22" display="AW22" xr:uid="{00000000-0004-0000-1000-00007F010000}"/>
    <hyperlink ref="D209" location="'A10'!V24" display="V24" xr:uid="{00000000-0004-0000-1000-000080010000}"/>
    <hyperlink ref="G209" location="='A9'!V14" display="V14" xr:uid="{00000000-0004-0000-1000-000081010000}"/>
    <hyperlink ref="D210" location="'A10'!V25" display="V25" xr:uid="{00000000-0004-0000-1000-000082010000}"/>
    <hyperlink ref="G210" location="='A9'!V15" display="V15" xr:uid="{00000000-0004-0000-1000-000083010000}"/>
    <hyperlink ref="D211" location="'A10'!V26" display="V26" xr:uid="{00000000-0004-0000-1000-000084010000}"/>
    <hyperlink ref="G211" location="='A9'!V16" display="V16" xr:uid="{00000000-0004-0000-1000-000085010000}"/>
    <hyperlink ref="D212" location="'A10'!V27" display="V27" xr:uid="{00000000-0004-0000-1000-000086010000}"/>
    <hyperlink ref="G212" location="='A9'!V17" display="V17" xr:uid="{00000000-0004-0000-1000-000087010000}"/>
    <hyperlink ref="D213" location="'A10'!V28" display="V28" xr:uid="{00000000-0004-0000-1000-000088010000}"/>
    <hyperlink ref="G213" location="='A9'!V18" display="V18" xr:uid="{00000000-0004-0000-1000-000089010000}"/>
    <hyperlink ref="D214" location="'A10'!V29" display="V29" xr:uid="{00000000-0004-0000-1000-00008A010000}"/>
    <hyperlink ref="G214" location="='A9'!V19" display="V19" xr:uid="{00000000-0004-0000-1000-00008B010000}"/>
    <hyperlink ref="D215" location="'A10'!V30" display="V30" xr:uid="{00000000-0004-0000-1000-00008C010000}"/>
    <hyperlink ref="G215" location="='A9'!V20" display="V20" xr:uid="{00000000-0004-0000-1000-00008D010000}"/>
    <hyperlink ref="D216" location="'A10'!V31" display="V31" xr:uid="{00000000-0004-0000-1000-00008E010000}"/>
    <hyperlink ref="G216" location="='A9'!V21" display="V21" xr:uid="{00000000-0004-0000-1000-00008F010000}"/>
    <hyperlink ref="D217" location="'A10'!V32" display="V32" xr:uid="{00000000-0004-0000-1000-000090010000}"/>
    <hyperlink ref="G217" location="='A9'!V22" display="V22" xr:uid="{00000000-0004-0000-1000-000091010000}"/>
    <hyperlink ref="D218" location="'A10'!Y24" display="Y24" xr:uid="{00000000-0004-0000-1000-000092010000}"/>
    <hyperlink ref="G218" location="='A9'!Y14" display="Y14" xr:uid="{00000000-0004-0000-1000-000093010000}"/>
    <hyperlink ref="D219" location="'A10'!Y25" display="Y25" xr:uid="{00000000-0004-0000-1000-000094010000}"/>
    <hyperlink ref="G219" location="='A9'!Y15" display="Y15" xr:uid="{00000000-0004-0000-1000-000095010000}"/>
    <hyperlink ref="D220" location="'A10'!Y26" display="Y26" xr:uid="{00000000-0004-0000-1000-000096010000}"/>
    <hyperlink ref="G220" location="='A9'!Y16" display="Y16" xr:uid="{00000000-0004-0000-1000-000097010000}"/>
    <hyperlink ref="D221" location="'A10'!Y27" display="Y27" xr:uid="{00000000-0004-0000-1000-000098010000}"/>
    <hyperlink ref="G221" location="='A9'!Y17" display="Y17" xr:uid="{00000000-0004-0000-1000-000099010000}"/>
    <hyperlink ref="D222" location="'A10'!Y28" display="Y28" xr:uid="{00000000-0004-0000-1000-00009A010000}"/>
    <hyperlink ref="G222" location="='A9'!Y18" display="Y18" xr:uid="{00000000-0004-0000-1000-00009B010000}"/>
    <hyperlink ref="D223" location="'A10'!Y29" display="Y29" xr:uid="{00000000-0004-0000-1000-00009C010000}"/>
    <hyperlink ref="G223" location="='A9'!Y19" display="Y19" xr:uid="{00000000-0004-0000-1000-00009D010000}"/>
    <hyperlink ref="D224" location="'A10'!Y30" display="Y30" xr:uid="{00000000-0004-0000-1000-00009E010000}"/>
    <hyperlink ref="G224" location="='A9'!Y20" display="Y20" xr:uid="{00000000-0004-0000-1000-00009F010000}"/>
    <hyperlink ref="D225" location="'A10'!Y31" display="Y31" xr:uid="{00000000-0004-0000-1000-0000A0010000}"/>
    <hyperlink ref="G225" location="='A9'!Y21" display="Y21" xr:uid="{00000000-0004-0000-1000-0000A1010000}"/>
    <hyperlink ref="D226" location="'A10'!Y32" display="Y32" xr:uid="{00000000-0004-0000-1000-0000A2010000}"/>
    <hyperlink ref="G226" location="='A9'!Y22" display="Y22" xr:uid="{00000000-0004-0000-1000-0000A3010000}"/>
    <hyperlink ref="D227" location="'A10'!AB24" display="AB24" xr:uid="{00000000-0004-0000-1000-0000A4010000}"/>
    <hyperlink ref="G227" location="='A9'!AB14" display="AB14" xr:uid="{00000000-0004-0000-1000-0000A5010000}"/>
    <hyperlink ref="D228" location="'A10'!AB25" display="AB25" xr:uid="{00000000-0004-0000-1000-0000A6010000}"/>
    <hyperlink ref="G228" location="='A9'!AB15" display="AB15" xr:uid="{00000000-0004-0000-1000-0000A7010000}"/>
    <hyperlink ref="D229" location="'A10'!AB26" display="AB26" xr:uid="{00000000-0004-0000-1000-0000A8010000}"/>
    <hyperlink ref="G229" location="='A9'!AB16" display="AB16" xr:uid="{00000000-0004-0000-1000-0000A9010000}"/>
    <hyperlink ref="D230" location="'A10'!AB27" display="AB27" xr:uid="{00000000-0004-0000-1000-0000AA010000}"/>
    <hyperlink ref="G230" location="='A9'!AB17" display="AB17" xr:uid="{00000000-0004-0000-1000-0000AB010000}"/>
    <hyperlink ref="D231" location="'A10'!AB28" display="AB28" xr:uid="{00000000-0004-0000-1000-0000AC010000}"/>
    <hyperlink ref="G231" location="='A9'!AB18" display="AB18" xr:uid="{00000000-0004-0000-1000-0000AD010000}"/>
    <hyperlink ref="D232" location="'A10'!AB29" display="AB29" xr:uid="{00000000-0004-0000-1000-0000AE010000}"/>
    <hyperlink ref="G232" location="='A9'!AB19" display="AB19" xr:uid="{00000000-0004-0000-1000-0000AF010000}"/>
    <hyperlink ref="D233" location="'A10'!AB30" display="AB30" xr:uid="{00000000-0004-0000-1000-0000B0010000}"/>
    <hyperlink ref="G233" location="='A9'!AB20" display="AB20" xr:uid="{00000000-0004-0000-1000-0000B1010000}"/>
    <hyperlink ref="D234" location="'A10'!AB31" display="AB31" xr:uid="{00000000-0004-0000-1000-0000B2010000}"/>
    <hyperlink ref="G234" location="='A9'!AB21" display="AB21" xr:uid="{00000000-0004-0000-1000-0000B3010000}"/>
    <hyperlink ref="D235" location="'A10'!AB32" display="AB32" xr:uid="{00000000-0004-0000-1000-0000B4010000}"/>
    <hyperlink ref="G235" location="='A9'!AB22" display="AB22" xr:uid="{00000000-0004-0000-1000-0000B5010000}"/>
    <hyperlink ref="D236" location="'A10'!AE24" display="AE24" xr:uid="{00000000-0004-0000-1000-0000B6010000}"/>
    <hyperlink ref="G236" location="='A9'!AE14" display="AE14" xr:uid="{00000000-0004-0000-1000-0000B7010000}"/>
    <hyperlink ref="D237" location="'A10'!AE25" display="AE25" xr:uid="{00000000-0004-0000-1000-0000B8010000}"/>
    <hyperlink ref="G237" location="='A9'!AE15" display="AE15" xr:uid="{00000000-0004-0000-1000-0000B9010000}"/>
    <hyperlink ref="D238" location="'A10'!AE26" display="AE26" xr:uid="{00000000-0004-0000-1000-0000BA010000}"/>
    <hyperlink ref="G238" location="='A9'!AE16" display="AE16" xr:uid="{00000000-0004-0000-1000-0000BB010000}"/>
    <hyperlink ref="D239" location="'A10'!AE27" display="AE27" xr:uid="{00000000-0004-0000-1000-0000BC010000}"/>
    <hyperlink ref="G239" location="='A9'!AE17" display="AE17" xr:uid="{00000000-0004-0000-1000-0000BD010000}"/>
    <hyperlink ref="D240" location="'A10'!AE28" display="AE28" xr:uid="{00000000-0004-0000-1000-0000BE010000}"/>
    <hyperlink ref="G240" location="='A9'!AE18" display="AE18" xr:uid="{00000000-0004-0000-1000-0000BF010000}"/>
    <hyperlink ref="D241" location="'A10'!AE29" display="AE29" xr:uid="{00000000-0004-0000-1000-0000C0010000}"/>
    <hyperlink ref="G241" location="='A9'!AE19" display="AE19" xr:uid="{00000000-0004-0000-1000-0000C1010000}"/>
    <hyperlink ref="D242" location="'A10'!AE30" display="AE30" xr:uid="{00000000-0004-0000-1000-0000C2010000}"/>
    <hyperlink ref="G242" location="='A9'!AE20" display="AE20" xr:uid="{00000000-0004-0000-1000-0000C3010000}"/>
    <hyperlink ref="D243" location="'A10'!AE31" display="AE31" xr:uid="{00000000-0004-0000-1000-0000C4010000}"/>
    <hyperlink ref="G243" location="='A9'!AE21" display="AE21" xr:uid="{00000000-0004-0000-1000-0000C5010000}"/>
    <hyperlink ref="D244" location="'A10'!AE32" display="AE32" xr:uid="{00000000-0004-0000-1000-0000C6010000}"/>
    <hyperlink ref="G244" location="='A9'!AE22" display="AE22" xr:uid="{00000000-0004-0000-1000-0000C7010000}"/>
    <hyperlink ref="D245" location="'A10'!AH24" display="AH24" xr:uid="{00000000-0004-0000-1000-0000C8010000}"/>
    <hyperlink ref="G245" location="='A9'!AH14" display="AH14" xr:uid="{00000000-0004-0000-1000-0000C9010000}"/>
    <hyperlink ref="D246" location="'A10'!AH25" display="AH25" xr:uid="{00000000-0004-0000-1000-0000CA010000}"/>
    <hyperlink ref="G246" location="='A9'!AH15" display="AH15" xr:uid="{00000000-0004-0000-1000-0000CB010000}"/>
    <hyperlink ref="D247" location="'A10'!AH26" display="AH26" xr:uid="{00000000-0004-0000-1000-0000CC010000}"/>
    <hyperlink ref="G247" location="='A9'!AH16" display="AH16" xr:uid="{00000000-0004-0000-1000-0000CD010000}"/>
    <hyperlink ref="D248" location="'A10'!AH27" display="AH27" xr:uid="{00000000-0004-0000-1000-0000CE010000}"/>
    <hyperlink ref="G248" location="='A9'!AH17" display="AH17" xr:uid="{00000000-0004-0000-1000-0000CF010000}"/>
    <hyperlink ref="D249" location="'A10'!AH28" display="AH28" xr:uid="{00000000-0004-0000-1000-0000D0010000}"/>
    <hyperlink ref="G249" location="='A9'!AH18" display="AH18" xr:uid="{00000000-0004-0000-1000-0000D1010000}"/>
    <hyperlink ref="D250" location="'A10'!AH29" display="AH29" xr:uid="{00000000-0004-0000-1000-0000D2010000}"/>
    <hyperlink ref="G250" location="='A9'!AH19" display="AH19" xr:uid="{00000000-0004-0000-1000-0000D3010000}"/>
    <hyperlink ref="D251" location="'A10'!AH30" display="AH30" xr:uid="{00000000-0004-0000-1000-0000D4010000}"/>
    <hyperlink ref="G251" location="='A9'!AH20" display="AH20" xr:uid="{00000000-0004-0000-1000-0000D5010000}"/>
    <hyperlink ref="D252" location="'A10'!AH31" display="AH31" xr:uid="{00000000-0004-0000-1000-0000D6010000}"/>
    <hyperlink ref="G252" location="='A9'!AH21" display="AH21" xr:uid="{00000000-0004-0000-1000-0000D7010000}"/>
    <hyperlink ref="D253" location="'A10'!AH32" display="AH32" xr:uid="{00000000-0004-0000-1000-0000D8010000}"/>
    <hyperlink ref="G253" location="='A9'!AH22" display="AH22" xr:uid="{00000000-0004-0000-1000-0000D9010000}"/>
    <hyperlink ref="D254" location="'A10'!AK24" display="AK24" xr:uid="{00000000-0004-0000-1000-0000DA010000}"/>
    <hyperlink ref="G254" location="='A9'!AK14" display="AK14" xr:uid="{00000000-0004-0000-1000-0000DB010000}"/>
    <hyperlink ref="D255" location="'A10'!AK25" display="AK25" xr:uid="{00000000-0004-0000-1000-0000DC010000}"/>
    <hyperlink ref="G255" location="='A9'!AK15" display="AK15" xr:uid="{00000000-0004-0000-1000-0000DD010000}"/>
    <hyperlink ref="D256" location="'A10'!AK26" display="AK26" xr:uid="{00000000-0004-0000-1000-0000DE010000}"/>
    <hyperlink ref="G256" location="='A9'!AK16" display="AK16" xr:uid="{00000000-0004-0000-1000-0000DF010000}"/>
    <hyperlink ref="D257" location="'A10'!AK27" display="AK27" xr:uid="{00000000-0004-0000-1000-0000E0010000}"/>
    <hyperlink ref="G257" location="='A9'!AK17" display="AK17" xr:uid="{00000000-0004-0000-1000-0000E1010000}"/>
    <hyperlink ref="D258" location="'A10'!AK28" display="AK28" xr:uid="{00000000-0004-0000-1000-0000E2010000}"/>
    <hyperlink ref="G258" location="='A9'!AK18" display="AK18" xr:uid="{00000000-0004-0000-1000-0000E3010000}"/>
    <hyperlink ref="D259" location="'A10'!AK29" display="AK29" xr:uid="{00000000-0004-0000-1000-0000E4010000}"/>
    <hyperlink ref="G259" location="='A9'!AK19" display="AK19" xr:uid="{00000000-0004-0000-1000-0000E5010000}"/>
    <hyperlink ref="D260" location="'A10'!AK30" display="AK30" xr:uid="{00000000-0004-0000-1000-0000E6010000}"/>
    <hyperlink ref="G260" location="='A9'!AK20" display="AK20" xr:uid="{00000000-0004-0000-1000-0000E7010000}"/>
    <hyperlink ref="D261" location="'A10'!AK31" display="AK31" xr:uid="{00000000-0004-0000-1000-0000E8010000}"/>
    <hyperlink ref="G261" location="='A9'!AK21" display="AK21" xr:uid="{00000000-0004-0000-1000-0000E9010000}"/>
    <hyperlink ref="D262" location="'A10'!AK32" display="AK32" xr:uid="{00000000-0004-0000-1000-0000EA010000}"/>
    <hyperlink ref="G262" location="='A9'!AK22" display="AK22" xr:uid="{00000000-0004-0000-1000-0000EB010000}"/>
    <hyperlink ref="D263" location="'A10'!AN24" display="AN24" xr:uid="{00000000-0004-0000-1000-0000EC010000}"/>
    <hyperlink ref="G263" location="='A9'!AN14" display="AN14" xr:uid="{00000000-0004-0000-1000-0000ED010000}"/>
    <hyperlink ref="D264" location="'A10'!AN25" display="AN25" xr:uid="{00000000-0004-0000-1000-0000EE010000}"/>
    <hyperlink ref="G264" location="='A9'!AN15" display="AN15" xr:uid="{00000000-0004-0000-1000-0000EF010000}"/>
    <hyperlink ref="D265" location="'A10'!AN26" display="AN26" xr:uid="{00000000-0004-0000-1000-0000F0010000}"/>
    <hyperlink ref="G265" location="='A9'!AN16" display="AN16" xr:uid="{00000000-0004-0000-1000-0000F1010000}"/>
    <hyperlink ref="D266" location="'A10'!AN27" display="AN27" xr:uid="{00000000-0004-0000-1000-0000F2010000}"/>
    <hyperlink ref="G266" location="='A9'!AN17" display="AN17" xr:uid="{00000000-0004-0000-1000-0000F3010000}"/>
    <hyperlink ref="D267" location="'A10'!AN28" display="AN28" xr:uid="{00000000-0004-0000-1000-0000F4010000}"/>
    <hyperlink ref="G267" location="='A9'!AN18" display="AN18" xr:uid="{00000000-0004-0000-1000-0000F5010000}"/>
    <hyperlink ref="D268" location="'A10'!AN29" display="AN29" xr:uid="{00000000-0004-0000-1000-0000F6010000}"/>
    <hyperlink ref="G268" location="='A9'!AN19" display="AN19" xr:uid="{00000000-0004-0000-1000-0000F7010000}"/>
    <hyperlink ref="D269" location="'A10'!AN30" display="AN30" xr:uid="{00000000-0004-0000-1000-0000F8010000}"/>
    <hyperlink ref="G269" location="='A9'!AN20" display="AN20" xr:uid="{00000000-0004-0000-1000-0000F9010000}"/>
    <hyperlink ref="D270" location="'A10'!AN31" display="AN31" xr:uid="{00000000-0004-0000-1000-0000FA010000}"/>
    <hyperlink ref="G270" location="='A9'!AN21" display="AN21" xr:uid="{00000000-0004-0000-1000-0000FB010000}"/>
    <hyperlink ref="D271" location="'A10'!AN32" display="AN32" xr:uid="{00000000-0004-0000-1000-0000FC010000}"/>
    <hyperlink ref="G271" location="='A9'!AN22" display="AN22" xr:uid="{00000000-0004-0000-1000-0000FD010000}"/>
    <hyperlink ref="D272" location="'A10'!AQ24" display="AQ24" xr:uid="{00000000-0004-0000-1000-0000FE010000}"/>
    <hyperlink ref="G272" location="='A9'!AQ14" display="AQ14" xr:uid="{00000000-0004-0000-1000-0000FF010000}"/>
    <hyperlink ref="D273" location="'A10'!AQ25" display="AQ25" xr:uid="{00000000-0004-0000-1000-000000020000}"/>
    <hyperlink ref="G273" location="='A9'!AQ15" display="AQ15" xr:uid="{00000000-0004-0000-1000-000001020000}"/>
    <hyperlink ref="D274" location="'A10'!AQ26" display="AQ26" xr:uid="{00000000-0004-0000-1000-000002020000}"/>
    <hyperlink ref="G274" location="='A9'!AQ16" display="AQ16" xr:uid="{00000000-0004-0000-1000-000003020000}"/>
    <hyperlink ref="D275" location="'A10'!AQ27" display="AQ27" xr:uid="{00000000-0004-0000-1000-000004020000}"/>
    <hyperlink ref="G275" location="='A9'!AQ17" display="AQ17" xr:uid="{00000000-0004-0000-1000-000005020000}"/>
    <hyperlink ref="D276" location="'A10'!AQ28" display="AQ28" xr:uid="{00000000-0004-0000-1000-000006020000}"/>
    <hyperlink ref="G276" location="='A9'!AQ18" display="AQ18" xr:uid="{00000000-0004-0000-1000-000007020000}"/>
    <hyperlink ref="D277" location="'A10'!AQ29" display="AQ29" xr:uid="{00000000-0004-0000-1000-000008020000}"/>
    <hyperlink ref="G277" location="='A9'!AQ19" display="AQ19" xr:uid="{00000000-0004-0000-1000-000009020000}"/>
    <hyperlink ref="D278" location="'A10'!AQ30" display="AQ30" xr:uid="{00000000-0004-0000-1000-00000A020000}"/>
    <hyperlink ref="G278" location="='A9'!AQ20" display="AQ20" xr:uid="{00000000-0004-0000-1000-00000B020000}"/>
    <hyperlink ref="D279" location="'A10'!AQ31" display="AQ31" xr:uid="{00000000-0004-0000-1000-00000C020000}"/>
    <hyperlink ref="G279" location="='A9'!AQ21" display="AQ21" xr:uid="{00000000-0004-0000-1000-00000D020000}"/>
    <hyperlink ref="D280" location="'A10'!AQ32" display="AQ32" xr:uid="{00000000-0004-0000-1000-00000E020000}"/>
    <hyperlink ref="G280" location="='A9'!AQ22" display="AQ22" xr:uid="{00000000-0004-0000-1000-00000F020000}"/>
    <hyperlink ref="D281" location="'A10'!AT24" display="AT24" xr:uid="{00000000-0004-0000-1000-000010020000}"/>
    <hyperlink ref="G281" location="='A9'!AT14" display="AT14" xr:uid="{00000000-0004-0000-1000-000011020000}"/>
    <hyperlink ref="D282" location="'A10'!AT25" display="AT25" xr:uid="{00000000-0004-0000-1000-000012020000}"/>
    <hyperlink ref="G282" location="='A9'!AT15" display="AT15" xr:uid="{00000000-0004-0000-1000-000013020000}"/>
    <hyperlink ref="D283" location="'A10'!AT26" display="AT26" xr:uid="{00000000-0004-0000-1000-000014020000}"/>
    <hyperlink ref="G283" location="='A9'!AT16" display="AT16" xr:uid="{00000000-0004-0000-1000-000015020000}"/>
    <hyperlink ref="D284" location="'A10'!AT27" display="AT27" xr:uid="{00000000-0004-0000-1000-000016020000}"/>
    <hyperlink ref="G284" location="='A9'!AT17" display="AT17" xr:uid="{00000000-0004-0000-1000-000017020000}"/>
    <hyperlink ref="D285" location="'A10'!AT28" display="AT28" xr:uid="{00000000-0004-0000-1000-000018020000}"/>
    <hyperlink ref="G285" location="='A9'!AT18" display="AT18" xr:uid="{00000000-0004-0000-1000-000019020000}"/>
    <hyperlink ref="D286" location="'A10'!AT29" display="AT29" xr:uid="{00000000-0004-0000-1000-00001A020000}"/>
    <hyperlink ref="G286" location="='A9'!AT19" display="AT19" xr:uid="{00000000-0004-0000-1000-00001B020000}"/>
    <hyperlink ref="D287" location="'A10'!AT30" display="AT30" xr:uid="{00000000-0004-0000-1000-00001C020000}"/>
    <hyperlink ref="G287" location="='A9'!AT20" display="AT20" xr:uid="{00000000-0004-0000-1000-00001D020000}"/>
    <hyperlink ref="D288" location="'A10'!AT31" display="AT31" xr:uid="{00000000-0004-0000-1000-00001E020000}"/>
    <hyperlink ref="G288" location="='A9'!AT21" display="AT21" xr:uid="{00000000-0004-0000-1000-00001F020000}"/>
    <hyperlink ref="D289" location="'A10'!AT32" display="AT32" xr:uid="{00000000-0004-0000-1000-000020020000}"/>
    <hyperlink ref="G289" location="='A9'!AT22" display="AT22" xr:uid="{00000000-0004-0000-1000-000021020000}"/>
    <hyperlink ref="D290" location="'A10'!AW24" display="AW24" xr:uid="{00000000-0004-0000-1000-000022020000}"/>
    <hyperlink ref="G290" location="='A9'!AW14" display="AW14" xr:uid="{00000000-0004-0000-1000-000023020000}"/>
    <hyperlink ref="D291" location="'A10'!AW25" display="AW25" xr:uid="{00000000-0004-0000-1000-000024020000}"/>
    <hyperlink ref="G291" location="='A9'!AW15" display="AW15" xr:uid="{00000000-0004-0000-1000-000025020000}"/>
    <hyperlink ref="D292" location="'A10'!AW26" display="AW26" xr:uid="{00000000-0004-0000-1000-000026020000}"/>
    <hyperlink ref="G292" location="='A9'!AW16" display="AW16" xr:uid="{00000000-0004-0000-1000-000027020000}"/>
    <hyperlink ref="D293" location="'A10'!AW27" display="AW27" xr:uid="{00000000-0004-0000-1000-000028020000}"/>
    <hyperlink ref="G293" location="='A9'!AW17" display="AW17" xr:uid="{00000000-0004-0000-1000-000029020000}"/>
    <hyperlink ref="D294" location="'A10'!AW28" display="AW28" xr:uid="{00000000-0004-0000-1000-00002A020000}"/>
    <hyperlink ref="G294" location="='A9'!AW18" display="AW18" xr:uid="{00000000-0004-0000-1000-00002B020000}"/>
    <hyperlink ref="D295" location="'A10'!AW29" display="AW29" xr:uid="{00000000-0004-0000-1000-00002C020000}"/>
    <hyperlink ref="G295" location="='A9'!AW19" display="AW19" xr:uid="{00000000-0004-0000-1000-00002D020000}"/>
    <hyperlink ref="D296" location="'A10'!AW30" display="AW30" xr:uid="{00000000-0004-0000-1000-00002E020000}"/>
    <hyperlink ref="G296" location="='A9'!AW20" display="AW20" xr:uid="{00000000-0004-0000-1000-00002F020000}"/>
    <hyperlink ref="D297" location="'A10'!AW31" display="AW31" xr:uid="{00000000-0004-0000-1000-000030020000}"/>
    <hyperlink ref="G297" location="='A9'!AW21" display="AW21" xr:uid="{00000000-0004-0000-1000-000031020000}"/>
    <hyperlink ref="D298" location="'A10'!AW32" display="AW32" xr:uid="{00000000-0004-0000-1000-000032020000}"/>
    <hyperlink ref="G298" location="='A9'!AW22" display="AW22" xr:uid="{00000000-0004-0000-1000-000033020000}"/>
    <hyperlink ref="D299" location="'A2'!V14" display="SUM(V14,V15)" xr:uid="{00000000-0004-0000-1000-000034020000}"/>
    <hyperlink ref="G299" location="'A2'!V16" display="V16" xr:uid="{00000000-0004-0000-1000-000035020000}"/>
    <hyperlink ref="D300" location="'A2'!V17" display="SUM(V17,V18)" xr:uid="{00000000-0004-0000-1000-000036020000}"/>
    <hyperlink ref="G300" location="'A2'!V19" display="V19" xr:uid="{00000000-0004-0000-1000-000037020000}"/>
    <hyperlink ref="D301" location="'A2'!V14" display="SUM(V14,V17)" xr:uid="{00000000-0004-0000-1000-000038020000}"/>
    <hyperlink ref="G301" location="'A2'!V20" display="V20" xr:uid="{00000000-0004-0000-1000-000039020000}"/>
    <hyperlink ref="D302" location="'A2'!V15" display="SUM(V15,V18)" xr:uid="{00000000-0004-0000-1000-00003A020000}"/>
    <hyperlink ref="G302" location="'A2'!V21" display="V21" xr:uid="{00000000-0004-0000-1000-00003B020000}"/>
    <hyperlink ref="D303" location="'A2'!V16" display="SUM(V16,V19)" xr:uid="{00000000-0004-0000-1000-00003C020000}"/>
    <hyperlink ref="G303" location="'A2'!V22" display="V22" xr:uid="{00000000-0004-0000-1000-00003D020000}"/>
    <hyperlink ref="D304" location="'A2'!Y14" display="SUM(Y14,Y15)" xr:uid="{00000000-0004-0000-1000-00003E020000}"/>
    <hyperlink ref="G304" location="'A2'!Y16" display="Y16" xr:uid="{00000000-0004-0000-1000-00003F020000}"/>
    <hyperlink ref="D305" location="'A2'!Y17" display="SUM(Y17,Y18)" xr:uid="{00000000-0004-0000-1000-000040020000}"/>
    <hyperlink ref="G305" location="'A2'!Y19" display="Y19" xr:uid="{00000000-0004-0000-1000-000041020000}"/>
    <hyperlink ref="D306" location="'A2'!Y14" display="SUM(Y14,Y17)" xr:uid="{00000000-0004-0000-1000-000042020000}"/>
    <hyperlink ref="G306" location="'A2'!Y20" display="Y20" xr:uid="{00000000-0004-0000-1000-000043020000}"/>
    <hyperlink ref="D307" location="'A2'!Y15" display="SUM(Y15,Y18)" xr:uid="{00000000-0004-0000-1000-000044020000}"/>
    <hyperlink ref="G307" location="'A2'!Y21" display="Y21" xr:uid="{00000000-0004-0000-1000-000045020000}"/>
    <hyperlink ref="D308" location="'A2'!Y16" display="SUM(Y16,Y19)" xr:uid="{00000000-0004-0000-1000-000046020000}"/>
    <hyperlink ref="G308" location="'A2'!Y22" display="Y22" xr:uid="{00000000-0004-0000-1000-000047020000}"/>
    <hyperlink ref="D309" location="'A2'!V14" display="SUM(V14,Y14)" xr:uid="{00000000-0004-0000-1000-000048020000}"/>
    <hyperlink ref="G309" location="'A2'!AB14" display="AB14" xr:uid="{00000000-0004-0000-1000-000049020000}"/>
    <hyperlink ref="D310" location="'A2'!V15" display="SUM(V15,Y15)" xr:uid="{00000000-0004-0000-1000-00004A020000}"/>
    <hyperlink ref="G310" location="'A2'!AB15" display="AB15" xr:uid="{00000000-0004-0000-1000-00004B020000}"/>
    <hyperlink ref="D311" location="'A2'!AB14" display="SUM(AB14,AB15)" xr:uid="{00000000-0004-0000-1000-00004C020000}"/>
    <hyperlink ref="G311" location="'A2'!AB16" display="AB16" xr:uid="{00000000-0004-0000-1000-00004D020000}"/>
    <hyperlink ref="D312" location="'A2'!V17" display="SUM(V17,Y17)" xr:uid="{00000000-0004-0000-1000-00004E020000}"/>
    <hyperlink ref="G312" location="'A2'!AB17" display="AB17" xr:uid="{00000000-0004-0000-1000-00004F020000}"/>
    <hyperlink ref="D313" location="'A2'!V18" display="SUM(V18,Y18)" xr:uid="{00000000-0004-0000-1000-000050020000}"/>
    <hyperlink ref="G313" location="'A2'!AB18" display="AB18" xr:uid="{00000000-0004-0000-1000-000051020000}"/>
    <hyperlink ref="D314" location="'A2'!AB17" display="SUM(AB17,AB18)" xr:uid="{00000000-0004-0000-1000-000052020000}"/>
    <hyperlink ref="G314" location="'A2'!AB19" display="AB19" xr:uid="{00000000-0004-0000-1000-000053020000}"/>
    <hyperlink ref="D315" location="'A2'!AB14" display="SUM(AB14,AB17)" xr:uid="{00000000-0004-0000-1000-000054020000}"/>
    <hyperlink ref="G315" location="'A2'!AB20" display="AB20" xr:uid="{00000000-0004-0000-1000-000055020000}"/>
    <hyperlink ref="D316" location="'A2'!AB15" display="SUM(AB15,AB18)" xr:uid="{00000000-0004-0000-1000-000056020000}"/>
    <hyperlink ref="G316" location="'A2'!AB21" display="AB21" xr:uid="{00000000-0004-0000-1000-000057020000}"/>
    <hyperlink ref="D317" location="'A2'!AB16" display="SUM(AB16,AB19)" xr:uid="{00000000-0004-0000-1000-000058020000}"/>
    <hyperlink ref="G317" location="'A2'!AB22" display="AB22" xr:uid="{00000000-0004-0000-1000-000059020000}"/>
    <hyperlink ref="D318" location="'A2'!AE14" display="SUM(AE14,AE15)" xr:uid="{00000000-0004-0000-1000-00005A020000}"/>
    <hyperlink ref="G318" location="'A2'!AE16" display="AE16" xr:uid="{00000000-0004-0000-1000-00005B020000}"/>
    <hyperlink ref="D319" location="'A2'!AE17" display="SUM(AE17,AE18)" xr:uid="{00000000-0004-0000-1000-00005C020000}"/>
    <hyperlink ref="G319" location="'A2'!AE19" display="AE19" xr:uid="{00000000-0004-0000-1000-00005D020000}"/>
    <hyperlink ref="D320" location="'A2'!AE14" display="SUM(AE14,AE17)" xr:uid="{00000000-0004-0000-1000-00005E020000}"/>
    <hyperlink ref="G320" location="'A2'!AE20" display="AE20" xr:uid="{00000000-0004-0000-1000-00005F020000}"/>
    <hyperlink ref="D321" location="'A2'!AE15" display="SUM(AE15,AE18)" xr:uid="{00000000-0004-0000-1000-000060020000}"/>
    <hyperlink ref="G321" location="'A2'!AE21" display="AE21" xr:uid="{00000000-0004-0000-1000-000061020000}"/>
    <hyperlink ref="D322" location="'A2'!AE16" display="SUM(AE16,AE19)" xr:uid="{00000000-0004-0000-1000-000062020000}"/>
    <hyperlink ref="G322" location="'A2'!AE22" display="AE22" xr:uid="{00000000-0004-0000-1000-000063020000}"/>
    <hyperlink ref="D323" location="'A2'!AH14" display="SUM(AH14,AH15)" xr:uid="{00000000-0004-0000-1000-000064020000}"/>
    <hyperlink ref="G323" location="'A2'!AH16" display="AH16" xr:uid="{00000000-0004-0000-1000-000065020000}"/>
    <hyperlink ref="D324" location="'A2'!AH17" display="SUM(AH17,AH18)" xr:uid="{00000000-0004-0000-1000-000066020000}"/>
    <hyperlink ref="G324" location="'A2'!AH19" display="AH19" xr:uid="{00000000-0004-0000-1000-000067020000}"/>
    <hyperlink ref="D325" location="'A2'!AH14" display="SUM(AH14,AH17)" xr:uid="{00000000-0004-0000-1000-000068020000}"/>
    <hyperlink ref="G325" location="'A2'!AH20" display="AH20" xr:uid="{00000000-0004-0000-1000-000069020000}"/>
    <hyperlink ref="D326" location="'A2'!AH15" display="SUM(AH15,AH18)" xr:uid="{00000000-0004-0000-1000-00006A020000}"/>
    <hyperlink ref="G326" location="'A2'!AH21" display="AH21" xr:uid="{00000000-0004-0000-1000-00006B020000}"/>
    <hyperlink ref="D327" location="'A2'!AH16" display="SUM(AH16,AH19)" xr:uid="{00000000-0004-0000-1000-00006C020000}"/>
    <hyperlink ref="G327" location="'A2'!AH22" display="AH22" xr:uid="{00000000-0004-0000-1000-00006D020000}"/>
    <hyperlink ref="D328" location="'A2'!AK14" display="SUM(AK14,AK15)" xr:uid="{00000000-0004-0000-1000-00006E020000}"/>
    <hyperlink ref="G328" location="'A2'!AK16" display="AK16" xr:uid="{00000000-0004-0000-1000-00006F020000}"/>
    <hyperlink ref="D329" location="'A2'!AK17" display="SUM(AK17,AK18)" xr:uid="{00000000-0004-0000-1000-000070020000}"/>
    <hyperlink ref="G329" location="'A2'!AK19" display="AK19" xr:uid="{00000000-0004-0000-1000-000071020000}"/>
    <hyperlink ref="D330" location="'A2'!AK14" display="SUM(AK14,AK17)" xr:uid="{00000000-0004-0000-1000-000072020000}"/>
    <hyperlink ref="G330" location="'A2'!AK20" display="AK20" xr:uid="{00000000-0004-0000-1000-000073020000}"/>
    <hyperlink ref="D331" location="'A2'!AK15" display="SUM(AK15,AK18)" xr:uid="{00000000-0004-0000-1000-000074020000}"/>
    <hyperlink ref="G331" location="'A2'!AK21" display="AK21" xr:uid="{00000000-0004-0000-1000-000075020000}"/>
    <hyperlink ref="D332" location="'A2'!AK16" display="SUM(AK16,AK19)" xr:uid="{00000000-0004-0000-1000-000076020000}"/>
    <hyperlink ref="G332" location="'A2'!AK22" display="AK22" xr:uid="{00000000-0004-0000-1000-000077020000}"/>
    <hyperlink ref="D333" location="'A2'!AH14" display="SUM(AH14,AK14)" xr:uid="{00000000-0004-0000-1000-000078020000}"/>
    <hyperlink ref="G333" location="'A2'!AN14" display="AN14" xr:uid="{00000000-0004-0000-1000-000079020000}"/>
    <hyperlink ref="D334" location="'A2'!AH15" display="SUM(AH15,AK15)" xr:uid="{00000000-0004-0000-1000-00007A020000}"/>
    <hyperlink ref="G334" location="'A2'!AN15" display="AN15" xr:uid="{00000000-0004-0000-1000-00007B020000}"/>
    <hyperlink ref="D335" location="'A2'!AN14" display="SUM(AN14,AN15)" xr:uid="{00000000-0004-0000-1000-00007C020000}"/>
    <hyperlink ref="G335" location="'A2'!AN16" display="AN16" xr:uid="{00000000-0004-0000-1000-00007D020000}"/>
    <hyperlink ref="D336" location="'A2'!AH17" display="SUM(AH17,AK17)" xr:uid="{00000000-0004-0000-1000-00007E020000}"/>
    <hyperlink ref="G336" location="'A2'!AN17" display="AN17" xr:uid="{00000000-0004-0000-1000-00007F020000}"/>
    <hyperlink ref="D337" location="'A2'!AH18" display="SUM(AH18,AK18)" xr:uid="{00000000-0004-0000-1000-000080020000}"/>
    <hyperlink ref="G337" location="'A2'!AN18" display="AN18" xr:uid="{00000000-0004-0000-1000-000081020000}"/>
    <hyperlink ref="D338" location="'A2'!AN17" display="SUM(AN17,AN18)" xr:uid="{00000000-0004-0000-1000-000082020000}"/>
    <hyperlink ref="G338" location="'A2'!AN19" display="AN19" xr:uid="{00000000-0004-0000-1000-000083020000}"/>
    <hyperlink ref="D339" location="'A2'!AN14" display="SUM(AN14,AN17)" xr:uid="{00000000-0004-0000-1000-000084020000}"/>
    <hyperlink ref="G339" location="'A2'!AN20" display="AN20" xr:uid="{00000000-0004-0000-1000-000085020000}"/>
    <hyperlink ref="D340" location="'A2'!AN15" display="SUM(AN15,AN18)" xr:uid="{00000000-0004-0000-1000-000086020000}"/>
    <hyperlink ref="G340" location="'A2'!AN21" display="AN21" xr:uid="{00000000-0004-0000-1000-000087020000}"/>
    <hyperlink ref="D341" location="'A2'!AN16" display="SUM(AN16,AN19)" xr:uid="{00000000-0004-0000-1000-000088020000}"/>
    <hyperlink ref="G341" location="'A2'!AN22" display="AN22" xr:uid="{00000000-0004-0000-1000-000089020000}"/>
    <hyperlink ref="D342" location="'A2'!AQ14" display="SUM(AQ14,AQ15)" xr:uid="{00000000-0004-0000-1000-00008A020000}"/>
    <hyperlink ref="G342" location="'A2'!AQ16" display="AQ16" xr:uid="{00000000-0004-0000-1000-00008B020000}"/>
    <hyperlink ref="D343" location="'A2'!AQ17" display="SUM(AQ17,AQ18)" xr:uid="{00000000-0004-0000-1000-00008C020000}"/>
    <hyperlink ref="G343" location="'A2'!AQ19" display="AQ19" xr:uid="{00000000-0004-0000-1000-00008D020000}"/>
    <hyperlink ref="D344" location="'A2'!AQ14" display="SUM(AQ14,AQ17)" xr:uid="{00000000-0004-0000-1000-00008E020000}"/>
    <hyperlink ref="G344" location="'A2'!AQ20" display="AQ20" xr:uid="{00000000-0004-0000-1000-00008F020000}"/>
    <hyperlink ref="D345" location="'A2'!AQ15" display="SUM(AQ15,AQ18)" xr:uid="{00000000-0004-0000-1000-000090020000}"/>
    <hyperlink ref="G345" location="'A2'!AQ21" display="AQ21" xr:uid="{00000000-0004-0000-1000-000091020000}"/>
    <hyperlink ref="D346" location="'A2'!AQ16" display="SUM(AQ16,AQ19)" xr:uid="{00000000-0004-0000-1000-000092020000}"/>
    <hyperlink ref="G346" location="'A2'!AQ22" display="AQ22" xr:uid="{00000000-0004-0000-1000-000093020000}"/>
    <hyperlink ref="D347" location="'A2'!AT14" display="SUM(AT14,AT15)" xr:uid="{00000000-0004-0000-1000-000094020000}"/>
    <hyperlink ref="G347" location="'A2'!AT16" display="AT16" xr:uid="{00000000-0004-0000-1000-000095020000}"/>
    <hyperlink ref="D348" location="'A2'!AT17" display="SUM(AT17,AT18)" xr:uid="{00000000-0004-0000-1000-000096020000}"/>
    <hyperlink ref="G348" location="'A2'!AT19" display="AT19" xr:uid="{00000000-0004-0000-1000-000097020000}"/>
    <hyperlink ref="D349" location="'A2'!AT14" display="SUM(AT14,AT17)" xr:uid="{00000000-0004-0000-1000-000098020000}"/>
    <hyperlink ref="G349" location="'A2'!AT20" display="AT20" xr:uid="{00000000-0004-0000-1000-000099020000}"/>
    <hyperlink ref="D350" location="'A2'!AT15" display="SUM(AT15,AT18)" xr:uid="{00000000-0004-0000-1000-00009A020000}"/>
    <hyperlink ref="G350" location="'A2'!AT21" display="AT21" xr:uid="{00000000-0004-0000-1000-00009B020000}"/>
    <hyperlink ref="D351" location="'A2'!AT16" display="SUM(AT16,AT19)" xr:uid="{00000000-0004-0000-1000-00009C020000}"/>
    <hyperlink ref="G351" location="'A2'!AT22" display="AT22" xr:uid="{00000000-0004-0000-1000-00009D020000}"/>
    <hyperlink ref="D352" location="'A2'!AQ14" display="SUM(AQ14,AT14)" xr:uid="{00000000-0004-0000-1000-00009E020000}"/>
    <hyperlink ref="G352" location="'A2'!AW14" display="AW14" xr:uid="{00000000-0004-0000-1000-00009F020000}"/>
    <hyperlink ref="D353" location="'A2'!AQ15" display="SUM(AQ15,AT15)" xr:uid="{00000000-0004-0000-1000-0000A0020000}"/>
    <hyperlink ref="G353" location="'A2'!AW15" display="AW15" xr:uid="{00000000-0004-0000-1000-0000A1020000}"/>
    <hyperlink ref="D354" location="'A2'!AW14" display="SUM(AW14,AW15)" xr:uid="{00000000-0004-0000-1000-0000A2020000}"/>
    <hyperlink ref="G354" location="'A2'!AW16" display="AW16" xr:uid="{00000000-0004-0000-1000-0000A3020000}"/>
    <hyperlink ref="D355" location="'A2'!AQ17" display="SUM(AQ17,AT17)" xr:uid="{00000000-0004-0000-1000-0000A4020000}"/>
    <hyperlink ref="G355" location="'A2'!AW17" display="AW17" xr:uid="{00000000-0004-0000-1000-0000A5020000}"/>
    <hyperlink ref="D356" location="'A2'!AQ18" display="SUM(AQ18,AT18)" xr:uid="{00000000-0004-0000-1000-0000A6020000}"/>
    <hyperlink ref="G356" location="'A2'!AW18" display="AW18" xr:uid="{00000000-0004-0000-1000-0000A7020000}"/>
    <hyperlink ref="D357" location="'A2'!AW17" display="SUM(AW17,AW18)" xr:uid="{00000000-0004-0000-1000-0000A8020000}"/>
    <hyperlink ref="G357" location="'A2'!AW19" display="AW19" xr:uid="{00000000-0004-0000-1000-0000A9020000}"/>
    <hyperlink ref="D358" location="'A2'!AW14" display="SUM(AW14,AW17)" xr:uid="{00000000-0004-0000-1000-0000AA020000}"/>
    <hyperlink ref="G358" location="'A2'!AW20" display="AW20" xr:uid="{00000000-0004-0000-1000-0000AB020000}"/>
    <hyperlink ref="D359" location="'A2'!AW15" display="SUM(AW15,AW18)" xr:uid="{00000000-0004-0000-1000-0000AC020000}"/>
    <hyperlink ref="G359" location="'A2'!AW21" display="AW21" xr:uid="{00000000-0004-0000-1000-0000AD020000}"/>
    <hyperlink ref="D360" location="'A2'!AW16" display="SUM(AW16,AW19)" xr:uid="{00000000-0004-0000-1000-0000AE020000}"/>
    <hyperlink ref="G360" location="'A2'!AW22" display="AW22" xr:uid="{00000000-0004-0000-1000-0000AF020000}"/>
    <hyperlink ref="D361" location="'A2'!AH14" display="SUM(AH14,AQ14)" xr:uid="{00000000-0004-0000-1000-0000B0020000}"/>
    <hyperlink ref="G361" location="'A2'!AZ14" display="AZ14" xr:uid="{00000000-0004-0000-1000-0000B1020000}"/>
    <hyperlink ref="D362" location="'A2'!AH15" display="SUM(AH15,AQ15)" xr:uid="{00000000-0004-0000-1000-0000B2020000}"/>
    <hyperlink ref="G362" location="'A2'!AZ15" display="AZ15" xr:uid="{00000000-0004-0000-1000-0000B3020000}"/>
    <hyperlink ref="D363" location="'A2'!AZ14" display="SUM(AZ14,AZ15)" xr:uid="{00000000-0004-0000-1000-0000B4020000}"/>
    <hyperlink ref="G363" location="'A2'!AZ16" display="AZ16" xr:uid="{00000000-0004-0000-1000-0000B5020000}"/>
    <hyperlink ref="D364" location="'A2'!AH17" display="SUM(AH17,AQ17)" xr:uid="{00000000-0004-0000-1000-0000B6020000}"/>
    <hyperlink ref="G364" location="'A2'!AZ17" display="AZ17" xr:uid="{00000000-0004-0000-1000-0000B7020000}"/>
    <hyperlink ref="D365" location="'A2'!AH18" display="SUM(AH18,AQ18)" xr:uid="{00000000-0004-0000-1000-0000B8020000}"/>
    <hyperlink ref="G365" location="'A2'!AZ18" display="AZ18" xr:uid="{00000000-0004-0000-1000-0000B9020000}"/>
    <hyperlink ref="D366" location="'A2'!AZ17" display="SUM(AZ17,AZ18)" xr:uid="{00000000-0004-0000-1000-0000BA020000}"/>
    <hyperlink ref="G366" location="'A2'!AZ19" display="AZ19" xr:uid="{00000000-0004-0000-1000-0000BB020000}"/>
    <hyperlink ref="D367" location="'A2'!AZ14" display="SUM(AZ14,AZ17)" xr:uid="{00000000-0004-0000-1000-0000BC020000}"/>
    <hyperlink ref="G367" location="'A2'!AZ20" display="AZ20" xr:uid="{00000000-0004-0000-1000-0000BD020000}"/>
    <hyperlink ref="D368" location="'A2'!AZ15" display="SUM(AZ15,AZ18)" xr:uid="{00000000-0004-0000-1000-0000BE020000}"/>
    <hyperlink ref="G368" location="'A2'!AZ21" display="AZ21" xr:uid="{00000000-0004-0000-1000-0000BF020000}"/>
    <hyperlink ref="D369" location="'A2'!AZ16" display="SUM(AZ16,AZ19)" xr:uid="{00000000-0004-0000-1000-0000C0020000}"/>
    <hyperlink ref="G369" location="'A2'!AZ22" display="AZ22" xr:uid="{00000000-0004-0000-1000-0000C1020000}"/>
    <hyperlink ref="D370" location="'A2'!AK14" display="SUM(AK14,AT14)" xr:uid="{00000000-0004-0000-1000-0000C2020000}"/>
    <hyperlink ref="G370" location="'A2'!BC14" display="BC14" xr:uid="{00000000-0004-0000-1000-0000C3020000}"/>
    <hyperlink ref="D371" location="'A2'!AK15" display="SUM(AK15,AT15)" xr:uid="{00000000-0004-0000-1000-0000C4020000}"/>
    <hyperlink ref="G371" location="'A2'!BC15" display="BC15" xr:uid="{00000000-0004-0000-1000-0000C5020000}"/>
    <hyperlink ref="D372" location="'A2'!BC14" display="SUM(BC14,BC15)" xr:uid="{00000000-0004-0000-1000-0000C6020000}"/>
    <hyperlink ref="G372" location="'A2'!BC16" display="BC16" xr:uid="{00000000-0004-0000-1000-0000C7020000}"/>
    <hyperlink ref="D373" location="'A2'!AK17" display="SUM(AK17,AT17)" xr:uid="{00000000-0004-0000-1000-0000C8020000}"/>
    <hyperlink ref="G373" location="'A2'!BC17" display="BC17" xr:uid="{00000000-0004-0000-1000-0000C9020000}"/>
    <hyperlink ref="D374" location="'A2'!AK18" display="SUM(AK18,AT18)" xr:uid="{00000000-0004-0000-1000-0000CA020000}"/>
    <hyperlink ref="G374" location="'A2'!BC18" display="BC18" xr:uid="{00000000-0004-0000-1000-0000CB020000}"/>
    <hyperlink ref="D375" location="'A2'!BC17" display="SUM(BC17,BC18)" xr:uid="{00000000-0004-0000-1000-0000CC020000}"/>
    <hyperlink ref="G375" location="'A2'!BC19" display="BC19" xr:uid="{00000000-0004-0000-1000-0000CD020000}"/>
    <hyperlink ref="D376" location="'A2'!BC14" display="SUM(BC14,BC17)" xr:uid="{00000000-0004-0000-1000-0000CE020000}"/>
    <hyperlink ref="G376" location="'A2'!BC20" display="BC20" xr:uid="{00000000-0004-0000-1000-0000CF020000}"/>
    <hyperlink ref="D377" location="'A2'!BC15" display="SUM(BC15,BC18)" xr:uid="{00000000-0004-0000-1000-0000D0020000}"/>
    <hyperlink ref="G377" location="'A2'!BC21" display="BC21" xr:uid="{00000000-0004-0000-1000-0000D1020000}"/>
    <hyperlink ref="D378" location="'A2'!BC16" display="SUM(BC16,BC19)" xr:uid="{00000000-0004-0000-1000-0000D2020000}"/>
    <hyperlink ref="G378" location="'A2'!BC22" display="BC22" xr:uid="{00000000-0004-0000-1000-0000D3020000}"/>
    <hyperlink ref="D379" location="'A2'!AZ14" display="SUM(AZ14,BC14)" xr:uid="{00000000-0004-0000-1000-0000D4020000}"/>
    <hyperlink ref="G379" location="'A2'!BF14" display="BF14" xr:uid="{00000000-0004-0000-1000-0000D5020000}"/>
    <hyperlink ref="D380" location="'A2'!AZ15" display="SUM(AZ15,BC15)" xr:uid="{00000000-0004-0000-1000-0000D6020000}"/>
    <hyperlink ref="G380" location="'A2'!BF15" display="BF15" xr:uid="{00000000-0004-0000-1000-0000D7020000}"/>
    <hyperlink ref="D381" location="'A2'!BF14" display="SUM(BF14,BF15)" xr:uid="{00000000-0004-0000-1000-0000D8020000}"/>
    <hyperlink ref="G381" location="'A2'!BF16" display="BF16" xr:uid="{00000000-0004-0000-1000-0000D9020000}"/>
    <hyperlink ref="D382" location="'A2'!AZ17" display="SUM(AZ17,BC17)" xr:uid="{00000000-0004-0000-1000-0000DA020000}"/>
    <hyperlink ref="G382" location="'A2'!BF17" display="BF17" xr:uid="{00000000-0004-0000-1000-0000DB020000}"/>
    <hyperlink ref="D383" location="'A2'!AZ18" display="SUM(AZ18,BC18)" xr:uid="{00000000-0004-0000-1000-0000DC020000}"/>
    <hyperlink ref="G383" location="'A2'!BF18" display="BF18" xr:uid="{00000000-0004-0000-1000-0000DD020000}"/>
    <hyperlink ref="D384" location="'A2'!BF17" display="SUM(BF17,BF18)" xr:uid="{00000000-0004-0000-1000-0000DE020000}"/>
    <hyperlink ref="G384" location="'A2'!BF19" display="BF19" xr:uid="{00000000-0004-0000-1000-0000DF020000}"/>
    <hyperlink ref="D385" location="'A2'!BF14" display="SUM(BF14,BF17)" xr:uid="{00000000-0004-0000-1000-0000E0020000}"/>
    <hyperlink ref="G385" location="'A2'!BF20" display="BF20" xr:uid="{00000000-0004-0000-1000-0000E1020000}"/>
    <hyperlink ref="D386" location="'A2'!BF15" display="SUM(BF15,BF18)" xr:uid="{00000000-0004-0000-1000-0000E2020000}"/>
    <hyperlink ref="G386" location="'A2'!BF21" display="BF21" xr:uid="{00000000-0004-0000-1000-0000E3020000}"/>
    <hyperlink ref="D387" location="'A2'!BF16" display="SUM(BF16,BF19)" xr:uid="{00000000-0004-0000-1000-0000E4020000}"/>
    <hyperlink ref="G387" location="'A2'!BF22" display="BF22" xr:uid="{00000000-0004-0000-1000-0000E5020000}"/>
    <hyperlink ref="D388" location="'A2'!BI14" display="SUM(BI14,BI15)" xr:uid="{00000000-0004-0000-1000-0000E6020000}"/>
    <hyperlink ref="G388" location="'A2'!BI16" display="BI16" xr:uid="{00000000-0004-0000-1000-0000E7020000}"/>
    <hyperlink ref="D389" location="'A2'!BI17" display="SUM(BI17,BI18)" xr:uid="{00000000-0004-0000-1000-0000E8020000}"/>
    <hyperlink ref="G389" location="'A2'!BI19" display="BI19" xr:uid="{00000000-0004-0000-1000-0000E9020000}"/>
    <hyperlink ref="D390" location="'A2'!BI14" display="SUM(BI14,BI17)" xr:uid="{00000000-0004-0000-1000-0000EA020000}"/>
    <hyperlink ref="G390" location="'A2'!BI20" display="BI20" xr:uid="{00000000-0004-0000-1000-0000EB020000}"/>
    <hyperlink ref="D391" location="'A2'!BI15" display="SUM(BI15,BI18)" xr:uid="{00000000-0004-0000-1000-0000EC020000}"/>
    <hyperlink ref="G391" location="'A2'!BI21" display="BI21" xr:uid="{00000000-0004-0000-1000-0000ED020000}"/>
    <hyperlink ref="D392" location="'A2'!BI16" display="SUM(BI16,BI19)" xr:uid="{00000000-0004-0000-1000-0000EE020000}"/>
    <hyperlink ref="G392" location="'A2'!BI22" display="BI22" xr:uid="{00000000-0004-0000-1000-0000EF020000}"/>
    <hyperlink ref="D393" location="'A2'!BL14" display="SUM(BL14,BL15)" xr:uid="{00000000-0004-0000-1000-0000F0020000}"/>
    <hyperlink ref="G393" location="'A2'!BL16" display="BL16" xr:uid="{00000000-0004-0000-1000-0000F1020000}"/>
    <hyperlink ref="D394" location="'A2'!BL17" display="SUM(BL17,BL18)" xr:uid="{00000000-0004-0000-1000-0000F2020000}"/>
    <hyperlink ref="G394" location="'A2'!BL19" display="BL19" xr:uid="{00000000-0004-0000-1000-0000F3020000}"/>
    <hyperlink ref="D395" location="'A2'!BL14" display="SUM(BL14,BL17)" xr:uid="{00000000-0004-0000-1000-0000F4020000}"/>
    <hyperlink ref="G395" location="'A2'!BL20" display="BL20" xr:uid="{00000000-0004-0000-1000-0000F5020000}"/>
    <hyperlink ref="D396" location="'A2'!BL15" display="SUM(BL15,BL18)" xr:uid="{00000000-0004-0000-1000-0000F6020000}"/>
    <hyperlink ref="G396" location="'A2'!BL21" display="BL21" xr:uid="{00000000-0004-0000-1000-0000F7020000}"/>
    <hyperlink ref="D397" location="'A2'!BL16" display="SUM(BL16,BL19)" xr:uid="{00000000-0004-0000-1000-0000F8020000}"/>
    <hyperlink ref="G397" location="'A2'!BL22" display="BL22" xr:uid="{00000000-0004-0000-1000-0000F9020000}"/>
    <hyperlink ref="D398" location="'A2'!BI14" display="SUM(BI14,BL14)" xr:uid="{00000000-0004-0000-1000-0000FA020000}"/>
    <hyperlink ref="G398" location="'A2'!BO14" display="BO14" xr:uid="{00000000-0004-0000-1000-0000FB020000}"/>
    <hyperlink ref="D399" location="'A2'!BI15" display="SUM(BI15,BL15)" xr:uid="{00000000-0004-0000-1000-0000FC020000}"/>
    <hyperlink ref="G399" location="'A2'!BO15" display="BO15" xr:uid="{00000000-0004-0000-1000-0000FD020000}"/>
    <hyperlink ref="D400" location="'A2'!BO14" display="SUM(BO14,BO15)" xr:uid="{00000000-0004-0000-1000-0000FE020000}"/>
    <hyperlink ref="G400" location="'A2'!BO16" display="BO16" xr:uid="{00000000-0004-0000-1000-0000FF020000}"/>
    <hyperlink ref="D401" location="'A2'!BI17" display="SUM(BI17,BL17)" xr:uid="{00000000-0004-0000-1000-000000030000}"/>
    <hyperlink ref="G401" location="'A2'!BO17" display="BO17" xr:uid="{00000000-0004-0000-1000-000001030000}"/>
    <hyperlink ref="D402" location="'A2'!BI18" display="SUM(BI18,BL18)" xr:uid="{00000000-0004-0000-1000-000002030000}"/>
    <hyperlink ref="G402" location="'A2'!BO18" display="BO18" xr:uid="{00000000-0004-0000-1000-000003030000}"/>
    <hyperlink ref="D403" location="'A2'!BO17" display="SUM(BO17,BO18)" xr:uid="{00000000-0004-0000-1000-000004030000}"/>
    <hyperlink ref="G403" location="'A2'!BO19" display="BO19" xr:uid="{00000000-0004-0000-1000-000005030000}"/>
    <hyperlink ref="D404" location="'A2'!BO14" display="SUM(BO14,BO17)" xr:uid="{00000000-0004-0000-1000-000006030000}"/>
    <hyperlink ref="G404" location="'A2'!BO20" display="BO20" xr:uid="{00000000-0004-0000-1000-000007030000}"/>
    <hyperlink ref="D405" location="'A2'!BO15" display="SUM(BO15,BO18)" xr:uid="{00000000-0004-0000-1000-000008030000}"/>
    <hyperlink ref="G405" location="'A2'!BO21" display="BO21" xr:uid="{00000000-0004-0000-1000-000009030000}"/>
    <hyperlink ref="D406" location="'A2'!BO16" display="SUM(BO16,BO19)" xr:uid="{00000000-0004-0000-1000-00000A030000}"/>
    <hyperlink ref="G406" location="'A2'!BO22" display="BO22" xr:uid="{00000000-0004-0000-1000-00000B030000}"/>
    <hyperlink ref="D407" location="'A3'!V14" display="SUM(V14:V40)" xr:uid="{00000000-0004-0000-1000-00000C030000}"/>
    <hyperlink ref="G407" location="'A3'!V41" display="V41" xr:uid="{00000000-0004-0000-1000-00000D030000}"/>
    <hyperlink ref="D408" location="'A3'!V43" display="SUM(V43:V69)" xr:uid="{00000000-0004-0000-1000-00000E030000}"/>
    <hyperlink ref="G408" location="'A3'!V70" display="V70" xr:uid="{00000000-0004-0000-1000-00000F030000}"/>
    <hyperlink ref="D409" location="'A3'!V14" display="SUM(V14,V43)" xr:uid="{00000000-0004-0000-1000-000010030000}"/>
    <hyperlink ref="G409" location="'A3'!V72" display="V72" xr:uid="{00000000-0004-0000-1000-000011030000}"/>
    <hyperlink ref="D410" location="'A3'!V15" display="SUM(V15,V44)" xr:uid="{00000000-0004-0000-1000-000012030000}"/>
    <hyperlink ref="G410" location="'A3'!V73" display="V73" xr:uid="{00000000-0004-0000-1000-000013030000}"/>
    <hyperlink ref="D411" location="'A3'!V16" display="SUM(V16,V45)" xr:uid="{00000000-0004-0000-1000-000014030000}"/>
    <hyperlink ref="G411" location="'A3'!V74" display="V74" xr:uid="{00000000-0004-0000-1000-000015030000}"/>
    <hyperlink ref="D412" location="'A3'!V17" display="SUM(V17,V46)" xr:uid="{00000000-0004-0000-1000-000016030000}"/>
    <hyperlink ref="G412" location="'A3'!V75" display="V75" xr:uid="{00000000-0004-0000-1000-000017030000}"/>
    <hyperlink ref="D413" location="'A3'!V18" display="SUM(V18,V47)" xr:uid="{00000000-0004-0000-1000-000018030000}"/>
    <hyperlink ref="G413" location="'A3'!V76" display="V76" xr:uid="{00000000-0004-0000-1000-000019030000}"/>
    <hyperlink ref="D414" location="'A3'!V19" display="SUM(V19,V48)" xr:uid="{00000000-0004-0000-1000-00001A030000}"/>
    <hyperlink ref="G414" location="'A3'!V77" display="V77" xr:uid="{00000000-0004-0000-1000-00001B030000}"/>
    <hyperlink ref="D415" location="'A3'!V20" display="SUM(V20,V49)" xr:uid="{00000000-0004-0000-1000-00001C030000}"/>
    <hyperlink ref="G415" location="'A3'!V78" display="V78" xr:uid="{00000000-0004-0000-1000-00001D030000}"/>
    <hyperlink ref="D416" location="'A3'!V21" display="SUM(V21,V50)" xr:uid="{00000000-0004-0000-1000-00001E030000}"/>
    <hyperlink ref="G416" location="'A3'!V79" display="V79" xr:uid="{00000000-0004-0000-1000-00001F030000}"/>
    <hyperlink ref="D417" location="'A3'!V22" display="SUM(V22,V51)" xr:uid="{00000000-0004-0000-1000-000020030000}"/>
    <hyperlink ref="G417" location="'A3'!V80" display="V80" xr:uid="{00000000-0004-0000-1000-000021030000}"/>
    <hyperlink ref="D418" location="'A3'!V23" display="SUM(V23,V52)" xr:uid="{00000000-0004-0000-1000-000022030000}"/>
    <hyperlink ref="G418" location="'A3'!V81" display="V81" xr:uid="{00000000-0004-0000-1000-000023030000}"/>
    <hyperlink ref="D419" location="'A3'!V24" display="SUM(V24,V53)" xr:uid="{00000000-0004-0000-1000-000024030000}"/>
    <hyperlink ref="G419" location="'A3'!V82" display="V82" xr:uid="{00000000-0004-0000-1000-000025030000}"/>
    <hyperlink ref="D420" location="'A3'!V25" display="SUM(V25,V54)" xr:uid="{00000000-0004-0000-1000-000026030000}"/>
    <hyperlink ref="G420" location="'A3'!V83" display="V83" xr:uid="{00000000-0004-0000-1000-000027030000}"/>
    <hyperlink ref="D421" location="'A3'!V26" display="SUM(V26,V55)" xr:uid="{00000000-0004-0000-1000-000028030000}"/>
    <hyperlink ref="G421" location="'A3'!V84" display="V84" xr:uid="{00000000-0004-0000-1000-000029030000}"/>
    <hyperlink ref="D422" location="'A3'!V27" display="SUM(V27,V56)" xr:uid="{00000000-0004-0000-1000-00002A030000}"/>
    <hyperlink ref="G422" location="'A3'!V85" display="V85" xr:uid="{00000000-0004-0000-1000-00002B030000}"/>
    <hyperlink ref="D423" location="'A3'!V28" display="SUM(V28,V57)" xr:uid="{00000000-0004-0000-1000-00002C030000}"/>
    <hyperlink ref="G423" location="'A3'!V86" display="V86" xr:uid="{00000000-0004-0000-1000-00002D030000}"/>
    <hyperlink ref="D424" location="'A3'!V29" display="SUM(V29,V58)" xr:uid="{00000000-0004-0000-1000-00002E030000}"/>
    <hyperlink ref="G424" location="'A3'!V87" display="V87" xr:uid="{00000000-0004-0000-1000-00002F030000}"/>
    <hyperlink ref="D425" location="'A3'!V30" display="SUM(V30,V59)" xr:uid="{00000000-0004-0000-1000-000030030000}"/>
    <hyperlink ref="G425" location="'A3'!V88" display="V88" xr:uid="{00000000-0004-0000-1000-000031030000}"/>
    <hyperlink ref="D426" location="'A3'!V31" display="SUM(V31,V60)" xr:uid="{00000000-0004-0000-1000-000032030000}"/>
    <hyperlink ref="G426" location="'A3'!V89" display="V89" xr:uid="{00000000-0004-0000-1000-000033030000}"/>
    <hyperlink ref="D427" location="'A3'!V32" display="SUM(V32,V61)" xr:uid="{00000000-0004-0000-1000-000034030000}"/>
    <hyperlink ref="G427" location="'A3'!V90" display="V90" xr:uid="{00000000-0004-0000-1000-000035030000}"/>
    <hyperlink ref="D428" location="'A3'!V33" display="SUM(V33,V62)" xr:uid="{00000000-0004-0000-1000-000036030000}"/>
    <hyperlink ref="G428" location="'A3'!V91" display="V91" xr:uid="{00000000-0004-0000-1000-000037030000}"/>
    <hyperlink ref="D429" location="'A3'!V34" display="SUM(V34,V63)" xr:uid="{00000000-0004-0000-1000-000038030000}"/>
    <hyperlink ref="G429" location="'A3'!V92" display="V92" xr:uid="{00000000-0004-0000-1000-000039030000}"/>
    <hyperlink ref="D430" location="'A3'!V35" display="SUM(V35,V64)" xr:uid="{00000000-0004-0000-1000-00003A030000}"/>
    <hyperlink ref="G430" location="'A3'!V93" display="V93" xr:uid="{00000000-0004-0000-1000-00003B030000}"/>
    <hyperlink ref="D431" location="'A3'!V36" display="SUM(V36,V65)" xr:uid="{00000000-0004-0000-1000-00003C030000}"/>
    <hyperlink ref="G431" location="'A3'!V94" display="V94" xr:uid="{00000000-0004-0000-1000-00003D030000}"/>
    <hyperlink ref="D432" location="'A3'!V37" display="SUM(V37,V66)" xr:uid="{00000000-0004-0000-1000-00003E030000}"/>
    <hyperlink ref="G432" location="'A3'!V95" display="V95" xr:uid="{00000000-0004-0000-1000-00003F030000}"/>
    <hyperlink ref="D433" location="'A3'!V38" display="SUM(V38,V67)" xr:uid="{00000000-0004-0000-1000-000040030000}"/>
    <hyperlink ref="G433" location="'A3'!V96" display="V96" xr:uid="{00000000-0004-0000-1000-000041030000}"/>
    <hyperlink ref="D434" location="'A3'!V39" display="SUM(V39,V68)" xr:uid="{00000000-0004-0000-1000-000042030000}"/>
    <hyperlink ref="G434" location="'A3'!V97" display="V97" xr:uid="{00000000-0004-0000-1000-000043030000}"/>
    <hyperlink ref="D435" location="'A3'!V40" display="SUM(V40,V69)" xr:uid="{00000000-0004-0000-1000-000044030000}"/>
    <hyperlink ref="G435" location="'A3'!V98" display="V98" xr:uid="{00000000-0004-0000-1000-000045030000}"/>
    <hyperlink ref="D436" location="'A3'!V41" display="SUM(V41,V70)" xr:uid="{00000000-0004-0000-1000-000046030000}"/>
    <hyperlink ref="G436" location="'A3'!V99" display="V99" xr:uid="{00000000-0004-0000-1000-000047030000}"/>
    <hyperlink ref="D437" location="'A3'!Y14" display="SUM(Y14:Y40)" xr:uid="{00000000-0004-0000-1000-000048030000}"/>
    <hyperlink ref="G437" location="'A3'!Y41" display="Y41" xr:uid="{00000000-0004-0000-1000-000049030000}"/>
    <hyperlink ref="D438" location="'A3'!Y43" display="SUM(Y43:Y69)" xr:uid="{00000000-0004-0000-1000-00004A030000}"/>
    <hyperlink ref="G438" location="'A3'!Y70" display="Y70" xr:uid="{00000000-0004-0000-1000-00004B030000}"/>
    <hyperlink ref="D439" location="'A3'!Y14" display="SUM(Y14,Y43)" xr:uid="{00000000-0004-0000-1000-00004C030000}"/>
    <hyperlink ref="G439" location="'A3'!Y72" display="Y72" xr:uid="{00000000-0004-0000-1000-00004D030000}"/>
    <hyperlink ref="D440" location="'A3'!Y15" display="SUM(Y15,Y44)" xr:uid="{00000000-0004-0000-1000-00004E030000}"/>
    <hyperlink ref="G440" location="'A3'!Y73" display="Y73" xr:uid="{00000000-0004-0000-1000-00004F030000}"/>
    <hyperlink ref="D441" location="'A3'!Y16" display="SUM(Y16,Y45)" xr:uid="{00000000-0004-0000-1000-000050030000}"/>
    <hyperlink ref="G441" location="'A3'!Y74" display="Y74" xr:uid="{00000000-0004-0000-1000-000051030000}"/>
    <hyperlink ref="D442" location="'A3'!Y17" display="SUM(Y17,Y46)" xr:uid="{00000000-0004-0000-1000-000052030000}"/>
    <hyperlink ref="G442" location="'A3'!Y75" display="Y75" xr:uid="{00000000-0004-0000-1000-000053030000}"/>
    <hyperlink ref="D443" location="'A3'!Y18" display="SUM(Y18,Y47)" xr:uid="{00000000-0004-0000-1000-000054030000}"/>
    <hyperlink ref="G443" location="'A3'!Y76" display="Y76" xr:uid="{00000000-0004-0000-1000-000055030000}"/>
    <hyperlink ref="D444" location="'A3'!Y19" display="SUM(Y19,Y48)" xr:uid="{00000000-0004-0000-1000-000056030000}"/>
    <hyperlink ref="G444" location="'A3'!Y77" display="Y77" xr:uid="{00000000-0004-0000-1000-000057030000}"/>
    <hyperlink ref="D445" location="'A3'!Y20" display="SUM(Y20,Y49)" xr:uid="{00000000-0004-0000-1000-000058030000}"/>
    <hyperlink ref="G445" location="'A3'!Y78" display="Y78" xr:uid="{00000000-0004-0000-1000-000059030000}"/>
    <hyperlink ref="D446" location="'A3'!Y21" display="SUM(Y21,Y50)" xr:uid="{00000000-0004-0000-1000-00005A030000}"/>
    <hyperlink ref="G446" location="'A3'!Y79" display="Y79" xr:uid="{00000000-0004-0000-1000-00005B030000}"/>
    <hyperlink ref="D447" location="'A3'!Y22" display="SUM(Y22,Y51)" xr:uid="{00000000-0004-0000-1000-00005C030000}"/>
    <hyperlink ref="G447" location="'A3'!Y80" display="Y80" xr:uid="{00000000-0004-0000-1000-00005D030000}"/>
    <hyperlink ref="D448" location="'A3'!Y23" display="SUM(Y23,Y52)" xr:uid="{00000000-0004-0000-1000-00005E030000}"/>
    <hyperlink ref="G448" location="'A3'!Y81" display="Y81" xr:uid="{00000000-0004-0000-1000-00005F030000}"/>
    <hyperlink ref="D449" location="'A3'!Y24" display="SUM(Y24,Y53)" xr:uid="{00000000-0004-0000-1000-000060030000}"/>
    <hyperlink ref="G449" location="'A3'!Y82" display="Y82" xr:uid="{00000000-0004-0000-1000-000061030000}"/>
    <hyperlink ref="D450" location="'A3'!Y25" display="SUM(Y25,Y54)" xr:uid="{00000000-0004-0000-1000-000062030000}"/>
    <hyperlink ref="G450" location="'A3'!Y83" display="Y83" xr:uid="{00000000-0004-0000-1000-000063030000}"/>
    <hyperlink ref="D451" location="'A3'!Y26" display="SUM(Y26,Y55)" xr:uid="{00000000-0004-0000-1000-000064030000}"/>
    <hyperlink ref="G451" location="'A3'!Y84" display="Y84" xr:uid="{00000000-0004-0000-1000-000065030000}"/>
    <hyperlink ref="D452" location="'A3'!Y27" display="SUM(Y27,Y56)" xr:uid="{00000000-0004-0000-1000-000066030000}"/>
    <hyperlink ref="G452" location="'A3'!Y85" display="Y85" xr:uid="{00000000-0004-0000-1000-000067030000}"/>
    <hyperlink ref="D453" location="'A3'!Y28" display="SUM(Y28,Y57)" xr:uid="{00000000-0004-0000-1000-000068030000}"/>
    <hyperlink ref="G453" location="'A3'!Y86" display="Y86" xr:uid="{00000000-0004-0000-1000-000069030000}"/>
    <hyperlink ref="D454" location="'A3'!Y29" display="SUM(Y29,Y58)" xr:uid="{00000000-0004-0000-1000-00006A030000}"/>
    <hyperlink ref="G454" location="'A3'!Y87" display="Y87" xr:uid="{00000000-0004-0000-1000-00006B030000}"/>
    <hyperlink ref="D455" location="'A3'!Y30" display="SUM(Y30,Y59)" xr:uid="{00000000-0004-0000-1000-00006C030000}"/>
    <hyperlink ref="G455" location="'A3'!Y88" display="Y88" xr:uid="{00000000-0004-0000-1000-00006D030000}"/>
    <hyperlink ref="D456" location="'A3'!Y31" display="SUM(Y31,Y60)" xr:uid="{00000000-0004-0000-1000-00006E030000}"/>
    <hyperlink ref="G456" location="'A3'!Y89" display="Y89" xr:uid="{00000000-0004-0000-1000-00006F030000}"/>
    <hyperlink ref="D457" location="'A3'!Y32" display="SUM(Y32,Y61)" xr:uid="{00000000-0004-0000-1000-000070030000}"/>
    <hyperlink ref="G457" location="'A3'!Y90" display="Y90" xr:uid="{00000000-0004-0000-1000-000071030000}"/>
    <hyperlink ref="D458" location="'A3'!Y33" display="SUM(Y33,Y62)" xr:uid="{00000000-0004-0000-1000-000072030000}"/>
    <hyperlink ref="G458" location="'A3'!Y91" display="Y91" xr:uid="{00000000-0004-0000-1000-000073030000}"/>
    <hyperlink ref="D459" location="'A3'!Y34" display="SUM(Y34,Y63)" xr:uid="{00000000-0004-0000-1000-000074030000}"/>
    <hyperlink ref="G459" location="'A3'!Y92" display="Y92" xr:uid="{00000000-0004-0000-1000-000075030000}"/>
    <hyperlink ref="D460" location="'A3'!Y35" display="SUM(Y35,Y64)" xr:uid="{00000000-0004-0000-1000-000076030000}"/>
    <hyperlink ref="G460" location="'A3'!Y93" display="Y93" xr:uid="{00000000-0004-0000-1000-000077030000}"/>
    <hyperlink ref="D461" location="'A3'!Y36" display="SUM(Y36,Y65)" xr:uid="{00000000-0004-0000-1000-000078030000}"/>
    <hyperlink ref="G461" location="'A3'!Y94" display="Y94" xr:uid="{00000000-0004-0000-1000-000079030000}"/>
    <hyperlink ref="D462" location="'A3'!Y37" display="SUM(Y37,Y66)" xr:uid="{00000000-0004-0000-1000-00007A030000}"/>
    <hyperlink ref="G462" location="'A3'!Y95" display="Y95" xr:uid="{00000000-0004-0000-1000-00007B030000}"/>
    <hyperlink ref="D463" location="'A3'!Y38" display="SUM(Y38,Y67)" xr:uid="{00000000-0004-0000-1000-00007C030000}"/>
    <hyperlink ref="G463" location="'A3'!Y96" display="Y96" xr:uid="{00000000-0004-0000-1000-00007D030000}"/>
    <hyperlink ref="D464" location="'A3'!Y39" display="SUM(Y39,Y68)" xr:uid="{00000000-0004-0000-1000-00007E030000}"/>
    <hyperlink ref="G464" location="'A3'!Y97" display="Y97" xr:uid="{00000000-0004-0000-1000-00007F030000}"/>
    <hyperlink ref="D465" location="'A3'!Y40" display="SUM(Y40,Y69)" xr:uid="{00000000-0004-0000-1000-000080030000}"/>
    <hyperlink ref="G465" location="'A3'!Y98" display="Y98" xr:uid="{00000000-0004-0000-1000-000081030000}"/>
    <hyperlink ref="D466" location="'A3'!Y41" display="SUM(Y41,Y70)" xr:uid="{00000000-0004-0000-1000-000082030000}"/>
    <hyperlink ref="G466" location="'A3'!Y99" display="Y99" xr:uid="{00000000-0004-0000-1000-000083030000}"/>
    <hyperlink ref="D467" location="'A3'!V14" display="SUM(V14,Y14)" xr:uid="{00000000-0004-0000-1000-000084030000}"/>
    <hyperlink ref="G467" location="'A3'!AB14" display="AB14" xr:uid="{00000000-0004-0000-1000-000085030000}"/>
    <hyperlink ref="D468" location="'A3'!V15" display="SUM(V15,Y15)" xr:uid="{00000000-0004-0000-1000-000086030000}"/>
    <hyperlink ref="G468" location="'A3'!AB15" display="AB15" xr:uid="{00000000-0004-0000-1000-000087030000}"/>
    <hyperlink ref="D469" location="'A3'!V16" display="SUM(V16,Y16)" xr:uid="{00000000-0004-0000-1000-000088030000}"/>
    <hyperlink ref="G469" location="'A3'!AB16" display="AB16" xr:uid="{00000000-0004-0000-1000-000089030000}"/>
    <hyperlink ref="D470" location="'A3'!V17" display="SUM(V17,Y17)" xr:uid="{00000000-0004-0000-1000-00008A030000}"/>
    <hyperlink ref="G470" location="'A3'!AB17" display="AB17" xr:uid="{00000000-0004-0000-1000-00008B030000}"/>
    <hyperlink ref="D471" location="'A3'!V18" display="SUM(V18,Y18)" xr:uid="{00000000-0004-0000-1000-00008C030000}"/>
    <hyperlink ref="G471" location="'A3'!AB18" display="AB18" xr:uid="{00000000-0004-0000-1000-00008D030000}"/>
    <hyperlink ref="D472" location="'A3'!V19" display="SUM(V19,Y19)" xr:uid="{00000000-0004-0000-1000-00008E030000}"/>
    <hyperlink ref="G472" location="'A3'!AB19" display="AB19" xr:uid="{00000000-0004-0000-1000-00008F030000}"/>
    <hyperlink ref="D473" location="'A3'!V20" display="SUM(V20,Y20)" xr:uid="{00000000-0004-0000-1000-000090030000}"/>
    <hyperlink ref="G473" location="'A3'!AB20" display="AB20" xr:uid="{00000000-0004-0000-1000-000091030000}"/>
    <hyperlink ref="D474" location="'A3'!V21" display="SUM(V21,Y21)" xr:uid="{00000000-0004-0000-1000-000092030000}"/>
    <hyperlink ref="G474" location="'A3'!AB21" display="AB21" xr:uid="{00000000-0004-0000-1000-000093030000}"/>
    <hyperlink ref="D475" location="'A3'!V22" display="SUM(V22,Y22)" xr:uid="{00000000-0004-0000-1000-000094030000}"/>
    <hyperlink ref="G475" location="'A3'!AB22" display="AB22" xr:uid="{00000000-0004-0000-1000-000095030000}"/>
    <hyperlink ref="D476" location="'A3'!V23" display="SUM(V23,Y23)" xr:uid="{00000000-0004-0000-1000-000096030000}"/>
    <hyperlink ref="G476" location="'A3'!AB23" display="AB23" xr:uid="{00000000-0004-0000-1000-000097030000}"/>
    <hyperlink ref="D477" location="'A3'!V24" display="SUM(V24,Y24)" xr:uid="{00000000-0004-0000-1000-000098030000}"/>
    <hyperlink ref="G477" location="'A3'!AB24" display="AB24" xr:uid="{00000000-0004-0000-1000-000099030000}"/>
    <hyperlink ref="D478" location="'A3'!V25" display="SUM(V25,Y25)" xr:uid="{00000000-0004-0000-1000-00009A030000}"/>
    <hyperlink ref="G478" location="'A3'!AB25" display="AB25" xr:uid="{00000000-0004-0000-1000-00009B030000}"/>
    <hyperlink ref="D479" location="'A3'!V26" display="SUM(V26,Y26)" xr:uid="{00000000-0004-0000-1000-00009C030000}"/>
    <hyperlink ref="G479" location="'A3'!AB26" display="AB26" xr:uid="{00000000-0004-0000-1000-00009D030000}"/>
    <hyperlink ref="D480" location="'A3'!V27" display="SUM(V27,Y27)" xr:uid="{00000000-0004-0000-1000-00009E030000}"/>
    <hyperlink ref="G480" location="'A3'!AB27" display="AB27" xr:uid="{00000000-0004-0000-1000-00009F030000}"/>
    <hyperlink ref="D481" location="'A3'!V28" display="SUM(V28,Y28)" xr:uid="{00000000-0004-0000-1000-0000A0030000}"/>
    <hyperlink ref="G481" location="'A3'!AB28" display="AB28" xr:uid="{00000000-0004-0000-1000-0000A1030000}"/>
    <hyperlink ref="D482" location="'A3'!V29" display="SUM(V29,Y29)" xr:uid="{00000000-0004-0000-1000-0000A2030000}"/>
    <hyperlink ref="G482" location="'A3'!AB29" display="AB29" xr:uid="{00000000-0004-0000-1000-0000A3030000}"/>
    <hyperlink ref="D483" location="'A3'!V30" display="SUM(V30,Y30)" xr:uid="{00000000-0004-0000-1000-0000A4030000}"/>
    <hyperlink ref="G483" location="'A3'!AB30" display="AB30" xr:uid="{00000000-0004-0000-1000-0000A5030000}"/>
    <hyperlink ref="D484" location="'A3'!V31" display="SUM(V31,Y31)" xr:uid="{00000000-0004-0000-1000-0000A6030000}"/>
    <hyperlink ref="G484" location="'A3'!AB31" display="AB31" xr:uid="{00000000-0004-0000-1000-0000A7030000}"/>
    <hyperlink ref="D485" location="'A3'!V32" display="SUM(V32,Y32)" xr:uid="{00000000-0004-0000-1000-0000A8030000}"/>
    <hyperlink ref="G485" location="'A3'!AB32" display="AB32" xr:uid="{00000000-0004-0000-1000-0000A9030000}"/>
    <hyperlink ref="D486" location="'A3'!V33" display="SUM(V33,Y33)" xr:uid="{00000000-0004-0000-1000-0000AA030000}"/>
    <hyperlink ref="G486" location="'A3'!AB33" display="AB33" xr:uid="{00000000-0004-0000-1000-0000AB030000}"/>
    <hyperlink ref="D487" location="'A3'!V34" display="SUM(V34,Y34)" xr:uid="{00000000-0004-0000-1000-0000AC030000}"/>
    <hyperlink ref="G487" location="'A3'!AB34" display="AB34" xr:uid="{00000000-0004-0000-1000-0000AD030000}"/>
    <hyperlink ref="D488" location="'A3'!V35" display="SUM(V35,Y35)" xr:uid="{00000000-0004-0000-1000-0000AE030000}"/>
    <hyperlink ref="G488" location="'A3'!AB35" display="AB35" xr:uid="{00000000-0004-0000-1000-0000AF030000}"/>
    <hyperlink ref="D489" location="'A3'!V36" display="SUM(V36,Y36)" xr:uid="{00000000-0004-0000-1000-0000B0030000}"/>
    <hyperlink ref="G489" location="'A3'!AB36" display="AB36" xr:uid="{00000000-0004-0000-1000-0000B1030000}"/>
    <hyperlink ref="D490" location="'A3'!V37" display="SUM(V37,Y37)" xr:uid="{00000000-0004-0000-1000-0000B2030000}"/>
    <hyperlink ref="G490" location="'A3'!AB37" display="AB37" xr:uid="{00000000-0004-0000-1000-0000B3030000}"/>
    <hyperlink ref="D491" location="'A3'!V38" display="SUM(V38,Y38)" xr:uid="{00000000-0004-0000-1000-0000B4030000}"/>
    <hyperlink ref="G491" location="'A3'!AB38" display="AB38" xr:uid="{00000000-0004-0000-1000-0000B5030000}"/>
    <hyperlink ref="D492" location="'A3'!V39" display="SUM(V39,Y39)" xr:uid="{00000000-0004-0000-1000-0000B6030000}"/>
    <hyperlink ref="G492" location="'A3'!AB39" display="AB39" xr:uid="{00000000-0004-0000-1000-0000B7030000}"/>
    <hyperlink ref="D493" location="'A3'!V40" display="SUM(V40,Y40)" xr:uid="{00000000-0004-0000-1000-0000B8030000}"/>
    <hyperlink ref="G493" location="'A3'!AB40" display="AB40" xr:uid="{00000000-0004-0000-1000-0000B9030000}"/>
    <hyperlink ref="D494" location="'A3'!AB14" display="SUM(AB14:AB40)" xr:uid="{00000000-0004-0000-1000-0000BA030000}"/>
    <hyperlink ref="G494" location="'A3'!AB41" display="AB41" xr:uid="{00000000-0004-0000-1000-0000BB030000}"/>
    <hyperlink ref="D495" location="'A3'!V43" display="SUM(V43,Y43)" xr:uid="{00000000-0004-0000-1000-0000BC030000}"/>
    <hyperlink ref="G495" location="'A3'!AB43" display="AB43" xr:uid="{00000000-0004-0000-1000-0000BD030000}"/>
    <hyperlink ref="D496" location="'A3'!V44" display="SUM(V44,Y44)" xr:uid="{00000000-0004-0000-1000-0000BE030000}"/>
    <hyperlink ref="G496" location="'A3'!AB44" display="AB44" xr:uid="{00000000-0004-0000-1000-0000BF030000}"/>
    <hyperlink ref="D497" location="'A3'!V45" display="SUM(V45,Y45)" xr:uid="{00000000-0004-0000-1000-0000C0030000}"/>
    <hyperlink ref="G497" location="'A3'!AB45" display="AB45" xr:uid="{00000000-0004-0000-1000-0000C1030000}"/>
    <hyperlink ref="D498" location="'A3'!V46" display="SUM(V46,Y46)" xr:uid="{00000000-0004-0000-1000-0000C2030000}"/>
    <hyperlink ref="G498" location="'A3'!AB46" display="AB46" xr:uid="{00000000-0004-0000-1000-0000C3030000}"/>
    <hyperlink ref="D499" location="'A3'!V47" display="SUM(V47,Y47)" xr:uid="{00000000-0004-0000-1000-0000C4030000}"/>
    <hyperlink ref="G499" location="'A3'!AB47" display="AB47" xr:uid="{00000000-0004-0000-1000-0000C5030000}"/>
    <hyperlink ref="D500" location="'A3'!V48" display="SUM(V48,Y48)" xr:uid="{00000000-0004-0000-1000-0000C6030000}"/>
    <hyperlink ref="G500" location="'A3'!AB48" display="AB48" xr:uid="{00000000-0004-0000-1000-0000C7030000}"/>
    <hyperlink ref="D501" location="'A3'!V49" display="SUM(V49,Y49)" xr:uid="{00000000-0004-0000-1000-0000C8030000}"/>
    <hyperlink ref="G501" location="'A3'!AB49" display="AB49" xr:uid="{00000000-0004-0000-1000-0000C9030000}"/>
    <hyperlink ref="D502" location="'A3'!V50" display="SUM(V50,Y50)" xr:uid="{00000000-0004-0000-1000-0000CA030000}"/>
    <hyperlink ref="G502" location="'A3'!AB50" display="AB50" xr:uid="{00000000-0004-0000-1000-0000CB030000}"/>
    <hyperlink ref="D503" location="'A3'!V51" display="SUM(V51,Y51)" xr:uid="{00000000-0004-0000-1000-0000CC030000}"/>
    <hyperlink ref="G503" location="'A3'!AB51" display="AB51" xr:uid="{00000000-0004-0000-1000-0000CD030000}"/>
    <hyperlink ref="D504" location="'A3'!V52" display="SUM(V52,Y52)" xr:uid="{00000000-0004-0000-1000-0000CE030000}"/>
    <hyperlink ref="G504" location="'A3'!AB52" display="AB52" xr:uid="{00000000-0004-0000-1000-0000CF030000}"/>
    <hyperlink ref="D505" location="'A3'!V53" display="SUM(V53,Y53)" xr:uid="{00000000-0004-0000-1000-0000D0030000}"/>
    <hyperlink ref="G505" location="'A3'!AB53" display="AB53" xr:uid="{00000000-0004-0000-1000-0000D1030000}"/>
    <hyperlink ref="D506" location="'A3'!V54" display="SUM(V54,Y54)" xr:uid="{00000000-0004-0000-1000-0000D2030000}"/>
    <hyperlink ref="G506" location="'A3'!AB54" display="AB54" xr:uid="{00000000-0004-0000-1000-0000D3030000}"/>
    <hyperlink ref="D507" location="'A3'!V55" display="SUM(V55,Y55)" xr:uid="{00000000-0004-0000-1000-0000D4030000}"/>
    <hyperlink ref="G507" location="'A3'!AB55" display="AB55" xr:uid="{00000000-0004-0000-1000-0000D5030000}"/>
    <hyperlink ref="D508" location="'A3'!V56" display="SUM(V56,Y56)" xr:uid="{00000000-0004-0000-1000-0000D6030000}"/>
    <hyperlink ref="G508" location="'A3'!AB56" display="AB56" xr:uid="{00000000-0004-0000-1000-0000D7030000}"/>
    <hyperlink ref="D509" location="'A3'!V57" display="SUM(V57,Y57)" xr:uid="{00000000-0004-0000-1000-0000D8030000}"/>
    <hyperlink ref="G509" location="'A3'!AB57" display="AB57" xr:uid="{00000000-0004-0000-1000-0000D9030000}"/>
    <hyperlink ref="D510" location="'A3'!V58" display="SUM(V58,Y58)" xr:uid="{00000000-0004-0000-1000-0000DA030000}"/>
    <hyperlink ref="G510" location="'A3'!AB58" display="AB58" xr:uid="{00000000-0004-0000-1000-0000DB030000}"/>
    <hyperlink ref="D511" location="'A3'!V59" display="SUM(V59,Y59)" xr:uid="{00000000-0004-0000-1000-0000DC030000}"/>
    <hyperlink ref="G511" location="'A3'!AB59" display="AB59" xr:uid="{00000000-0004-0000-1000-0000DD030000}"/>
    <hyperlink ref="D512" location="'A3'!V60" display="SUM(V60,Y60)" xr:uid="{00000000-0004-0000-1000-0000DE030000}"/>
    <hyperlink ref="G512" location="'A3'!AB60" display="AB60" xr:uid="{00000000-0004-0000-1000-0000DF030000}"/>
    <hyperlink ref="D513" location="'A3'!V61" display="SUM(V61,Y61)" xr:uid="{00000000-0004-0000-1000-0000E0030000}"/>
    <hyperlink ref="G513" location="'A3'!AB61" display="AB61" xr:uid="{00000000-0004-0000-1000-0000E1030000}"/>
    <hyperlink ref="D514" location="'A3'!V62" display="SUM(V62,Y62)" xr:uid="{00000000-0004-0000-1000-0000E2030000}"/>
    <hyperlink ref="G514" location="'A3'!AB62" display="AB62" xr:uid="{00000000-0004-0000-1000-0000E3030000}"/>
    <hyperlink ref="D515" location="'A3'!V63" display="SUM(V63,Y63)" xr:uid="{00000000-0004-0000-1000-0000E4030000}"/>
    <hyperlink ref="G515" location="'A3'!AB63" display="AB63" xr:uid="{00000000-0004-0000-1000-0000E5030000}"/>
    <hyperlink ref="D516" location="'A3'!V64" display="SUM(V64,Y64)" xr:uid="{00000000-0004-0000-1000-0000E6030000}"/>
    <hyperlink ref="G516" location="'A3'!AB64" display="AB64" xr:uid="{00000000-0004-0000-1000-0000E7030000}"/>
    <hyperlink ref="D517" location="'A3'!V65" display="SUM(V65,Y65)" xr:uid="{00000000-0004-0000-1000-0000E8030000}"/>
    <hyperlink ref="G517" location="'A3'!AB65" display="AB65" xr:uid="{00000000-0004-0000-1000-0000E9030000}"/>
    <hyperlink ref="D518" location="'A3'!V66" display="SUM(V66,Y66)" xr:uid="{00000000-0004-0000-1000-0000EA030000}"/>
    <hyperlink ref="G518" location="'A3'!AB66" display="AB66" xr:uid="{00000000-0004-0000-1000-0000EB030000}"/>
    <hyperlink ref="D519" location="'A3'!V67" display="SUM(V67,Y67)" xr:uid="{00000000-0004-0000-1000-0000EC030000}"/>
    <hyperlink ref="G519" location="'A3'!AB67" display="AB67" xr:uid="{00000000-0004-0000-1000-0000ED030000}"/>
    <hyperlink ref="D520" location="'A3'!V68" display="SUM(V68,Y68)" xr:uid="{00000000-0004-0000-1000-0000EE030000}"/>
    <hyperlink ref="G520" location="'A3'!AB68" display="AB68" xr:uid="{00000000-0004-0000-1000-0000EF030000}"/>
    <hyperlink ref="D521" location="'A3'!V69" display="SUM(V69,Y69)" xr:uid="{00000000-0004-0000-1000-0000F0030000}"/>
    <hyperlink ref="G521" location="'A3'!AB69" display="AB69" xr:uid="{00000000-0004-0000-1000-0000F1030000}"/>
    <hyperlink ref="D522" location="'A3'!AB43" display="SUM(AB43:AB69)" xr:uid="{00000000-0004-0000-1000-0000F2030000}"/>
    <hyperlink ref="G522" location="'A3'!AB70" display="AB70" xr:uid="{00000000-0004-0000-1000-0000F3030000}"/>
    <hyperlink ref="D523" location="'A3'!AB14" display="SUM(AB14,AB43)" xr:uid="{00000000-0004-0000-1000-0000F4030000}"/>
    <hyperlink ref="G523" location="'A3'!AB72" display="AB72" xr:uid="{00000000-0004-0000-1000-0000F5030000}"/>
    <hyperlink ref="D524" location="'A3'!AB15" display="SUM(AB15,AB44)" xr:uid="{00000000-0004-0000-1000-0000F6030000}"/>
    <hyperlink ref="G524" location="'A3'!AB73" display="AB73" xr:uid="{00000000-0004-0000-1000-0000F7030000}"/>
    <hyperlink ref="D525" location="'A3'!AB16" display="SUM(AB16,AB45)" xr:uid="{00000000-0004-0000-1000-0000F8030000}"/>
    <hyperlink ref="G525" location="'A3'!AB74" display="AB74" xr:uid="{00000000-0004-0000-1000-0000F9030000}"/>
    <hyperlink ref="D526" location="'A3'!AB17" display="SUM(AB17,AB46)" xr:uid="{00000000-0004-0000-1000-0000FA030000}"/>
    <hyperlink ref="G526" location="'A3'!AB75" display="AB75" xr:uid="{00000000-0004-0000-1000-0000FB030000}"/>
    <hyperlink ref="D527" location="'A3'!AB18" display="SUM(AB18,AB47)" xr:uid="{00000000-0004-0000-1000-0000FC030000}"/>
    <hyperlink ref="G527" location="'A3'!AB76" display="AB76" xr:uid="{00000000-0004-0000-1000-0000FD030000}"/>
    <hyperlink ref="D528" location="'A3'!AB19" display="SUM(AB19,AB48)" xr:uid="{00000000-0004-0000-1000-0000FE030000}"/>
    <hyperlink ref="G528" location="'A3'!AB77" display="AB77" xr:uid="{00000000-0004-0000-1000-0000FF030000}"/>
    <hyperlink ref="D529" location="'A3'!AB20" display="SUM(AB20,AB49)" xr:uid="{00000000-0004-0000-1000-000000040000}"/>
    <hyperlink ref="G529" location="'A3'!AB78" display="AB78" xr:uid="{00000000-0004-0000-1000-000001040000}"/>
    <hyperlink ref="D530" location="'A3'!AB21" display="SUM(AB21,AB50)" xr:uid="{00000000-0004-0000-1000-000002040000}"/>
    <hyperlink ref="G530" location="'A3'!AB79" display="AB79" xr:uid="{00000000-0004-0000-1000-000003040000}"/>
    <hyperlink ref="D531" location="'A3'!AB22" display="SUM(AB22,AB51)" xr:uid="{00000000-0004-0000-1000-000004040000}"/>
    <hyperlink ref="G531" location="'A3'!AB80" display="AB80" xr:uid="{00000000-0004-0000-1000-000005040000}"/>
    <hyperlink ref="D532" location="'A3'!AB23" display="SUM(AB23,AB52)" xr:uid="{00000000-0004-0000-1000-000006040000}"/>
    <hyperlink ref="G532" location="'A3'!AB81" display="AB81" xr:uid="{00000000-0004-0000-1000-000007040000}"/>
    <hyperlink ref="D533" location="'A3'!AB24" display="SUM(AB24,AB53)" xr:uid="{00000000-0004-0000-1000-000008040000}"/>
    <hyperlink ref="G533" location="'A3'!AB82" display="AB82" xr:uid="{00000000-0004-0000-1000-000009040000}"/>
    <hyperlink ref="D534" location="'A3'!AB25" display="SUM(AB25,AB54)" xr:uid="{00000000-0004-0000-1000-00000A040000}"/>
    <hyperlink ref="G534" location="'A3'!AB83" display="AB83" xr:uid="{00000000-0004-0000-1000-00000B040000}"/>
    <hyperlink ref="D535" location="'A3'!AB26" display="SUM(AB26,AB55)" xr:uid="{00000000-0004-0000-1000-00000C040000}"/>
    <hyperlink ref="G535" location="'A3'!AB84" display="AB84" xr:uid="{00000000-0004-0000-1000-00000D040000}"/>
    <hyperlink ref="D536" location="'A3'!AB27" display="SUM(AB27,AB56)" xr:uid="{00000000-0004-0000-1000-00000E040000}"/>
    <hyperlink ref="G536" location="'A3'!AB85" display="AB85" xr:uid="{00000000-0004-0000-1000-00000F040000}"/>
    <hyperlink ref="D537" location="'A3'!AB28" display="SUM(AB28,AB57)" xr:uid="{00000000-0004-0000-1000-000010040000}"/>
    <hyperlink ref="G537" location="'A3'!AB86" display="AB86" xr:uid="{00000000-0004-0000-1000-000011040000}"/>
    <hyperlink ref="D538" location="'A3'!AB29" display="SUM(AB29,AB58)" xr:uid="{00000000-0004-0000-1000-000012040000}"/>
    <hyperlink ref="G538" location="'A3'!AB87" display="AB87" xr:uid="{00000000-0004-0000-1000-000013040000}"/>
    <hyperlink ref="D539" location="'A3'!AB30" display="SUM(AB30,AB59)" xr:uid="{00000000-0004-0000-1000-000014040000}"/>
    <hyperlink ref="G539" location="'A3'!AB88" display="AB88" xr:uid="{00000000-0004-0000-1000-000015040000}"/>
    <hyperlink ref="D540" location="'A3'!AB31" display="SUM(AB31,AB60)" xr:uid="{00000000-0004-0000-1000-000016040000}"/>
    <hyperlink ref="G540" location="'A3'!AB89" display="AB89" xr:uid="{00000000-0004-0000-1000-000017040000}"/>
    <hyperlink ref="D541" location="'A3'!AB32" display="SUM(AB32,AB61)" xr:uid="{00000000-0004-0000-1000-000018040000}"/>
    <hyperlink ref="G541" location="'A3'!AB90" display="AB90" xr:uid="{00000000-0004-0000-1000-000019040000}"/>
    <hyperlink ref="D542" location="'A3'!AB33" display="SUM(AB33,AB62)" xr:uid="{00000000-0004-0000-1000-00001A040000}"/>
    <hyperlink ref="G542" location="'A3'!AB91" display="AB91" xr:uid="{00000000-0004-0000-1000-00001B040000}"/>
    <hyperlink ref="D543" location="'A3'!AB34" display="SUM(AB34,AB63)" xr:uid="{00000000-0004-0000-1000-00001C040000}"/>
    <hyperlink ref="G543" location="'A3'!AB92" display="AB92" xr:uid="{00000000-0004-0000-1000-00001D040000}"/>
    <hyperlink ref="D544" location="'A3'!AB35" display="SUM(AB35,AB64)" xr:uid="{00000000-0004-0000-1000-00001E040000}"/>
    <hyperlink ref="G544" location="'A3'!AB93" display="AB93" xr:uid="{00000000-0004-0000-1000-00001F040000}"/>
    <hyperlink ref="D545" location="'A3'!AB36" display="SUM(AB36,AB65)" xr:uid="{00000000-0004-0000-1000-000020040000}"/>
    <hyperlink ref="G545" location="'A3'!AB94" display="AB94" xr:uid="{00000000-0004-0000-1000-000021040000}"/>
    <hyperlink ref="D546" location="'A3'!AB37" display="SUM(AB37,AB66)" xr:uid="{00000000-0004-0000-1000-000022040000}"/>
    <hyperlink ref="G546" location="'A3'!AB95" display="AB95" xr:uid="{00000000-0004-0000-1000-000023040000}"/>
    <hyperlink ref="D547" location="'A3'!AB38" display="SUM(AB38,AB67)" xr:uid="{00000000-0004-0000-1000-000024040000}"/>
    <hyperlink ref="G547" location="'A3'!AB96" display="AB96" xr:uid="{00000000-0004-0000-1000-000025040000}"/>
    <hyperlink ref="D548" location="'A3'!AB39" display="SUM(AB39,AB68)" xr:uid="{00000000-0004-0000-1000-000026040000}"/>
    <hyperlink ref="G548" location="'A3'!AB97" display="AB97" xr:uid="{00000000-0004-0000-1000-000027040000}"/>
    <hyperlink ref="D549" location="'A3'!AB40" display="SUM(AB40,AB69)" xr:uid="{00000000-0004-0000-1000-000028040000}"/>
    <hyperlink ref="G549" location="'A3'!AB98" display="AB98" xr:uid="{00000000-0004-0000-1000-000029040000}"/>
    <hyperlink ref="D550" location="'A3'!AB41" display="SUM(AB41,AB70)" xr:uid="{00000000-0004-0000-1000-00002A040000}"/>
    <hyperlink ref="G550" location="'A3'!AB99" display="AB99" xr:uid="{00000000-0004-0000-1000-00002B040000}"/>
    <hyperlink ref="D551" location="'A3'!AE14" display="SUM(AE14:AE40)" xr:uid="{00000000-0004-0000-1000-00002C040000}"/>
    <hyperlink ref="G551" location="'A3'!AE41" display="AE41" xr:uid="{00000000-0004-0000-1000-00002D040000}"/>
    <hyperlink ref="D552" location="'A3'!AE43" display="SUM(AE43:AE69)" xr:uid="{00000000-0004-0000-1000-00002E040000}"/>
    <hyperlink ref="G552" location="'A3'!AE70" display="AE70" xr:uid="{00000000-0004-0000-1000-00002F040000}"/>
    <hyperlink ref="D553" location="'A3'!AE14" display="SUM(AE14,AE43)" xr:uid="{00000000-0004-0000-1000-000030040000}"/>
    <hyperlink ref="G553" location="'A3'!AE72" display="AE72" xr:uid="{00000000-0004-0000-1000-000031040000}"/>
    <hyperlink ref="D554" location="'A3'!AE15" display="SUM(AE15,AE44)" xr:uid="{00000000-0004-0000-1000-000032040000}"/>
    <hyperlink ref="G554" location="'A3'!AE73" display="AE73" xr:uid="{00000000-0004-0000-1000-000033040000}"/>
    <hyperlink ref="D555" location="'A3'!AE16" display="SUM(AE16,AE45)" xr:uid="{00000000-0004-0000-1000-000034040000}"/>
    <hyperlink ref="G555" location="'A3'!AE74" display="AE74" xr:uid="{00000000-0004-0000-1000-000035040000}"/>
    <hyperlink ref="D556" location="'A3'!AE17" display="SUM(AE17,AE46)" xr:uid="{00000000-0004-0000-1000-000036040000}"/>
    <hyperlink ref="G556" location="'A3'!AE75" display="AE75" xr:uid="{00000000-0004-0000-1000-000037040000}"/>
    <hyperlink ref="D557" location="'A3'!AE18" display="SUM(AE18,AE47)" xr:uid="{00000000-0004-0000-1000-000038040000}"/>
    <hyperlink ref="G557" location="'A3'!AE76" display="AE76" xr:uid="{00000000-0004-0000-1000-000039040000}"/>
    <hyperlink ref="D558" location="'A3'!AE19" display="SUM(AE19,AE48)" xr:uid="{00000000-0004-0000-1000-00003A040000}"/>
    <hyperlink ref="G558" location="'A3'!AE77" display="AE77" xr:uid="{00000000-0004-0000-1000-00003B040000}"/>
    <hyperlink ref="D559" location="'A3'!AE20" display="SUM(AE20,AE49)" xr:uid="{00000000-0004-0000-1000-00003C040000}"/>
    <hyperlink ref="G559" location="'A3'!AE78" display="AE78" xr:uid="{00000000-0004-0000-1000-00003D040000}"/>
    <hyperlink ref="D560" location="'A3'!AE21" display="SUM(AE21,AE50)" xr:uid="{00000000-0004-0000-1000-00003E040000}"/>
    <hyperlink ref="G560" location="'A3'!AE79" display="AE79" xr:uid="{00000000-0004-0000-1000-00003F040000}"/>
    <hyperlink ref="D561" location="'A3'!AE22" display="SUM(AE22,AE51)" xr:uid="{00000000-0004-0000-1000-000040040000}"/>
    <hyperlink ref="G561" location="'A3'!AE80" display="AE80" xr:uid="{00000000-0004-0000-1000-000041040000}"/>
    <hyperlink ref="D562" location="'A3'!AE23" display="SUM(AE23,AE52)" xr:uid="{00000000-0004-0000-1000-000042040000}"/>
    <hyperlink ref="G562" location="'A3'!AE81" display="AE81" xr:uid="{00000000-0004-0000-1000-000043040000}"/>
    <hyperlink ref="D563" location="'A3'!AE24" display="SUM(AE24,AE53)" xr:uid="{00000000-0004-0000-1000-000044040000}"/>
    <hyperlink ref="G563" location="'A3'!AE82" display="AE82" xr:uid="{00000000-0004-0000-1000-000045040000}"/>
    <hyperlink ref="D564" location="'A3'!AE25" display="SUM(AE25,AE54)" xr:uid="{00000000-0004-0000-1000-000046040000}"/>
    <hyperlink ref="G564" location="'A3'!AE83" display="AE83" xr:uid="{00000000-0004-0000-1000-000047040000}"/>
    <hyperlink ref="D565" location="'A3'!AE26" display="SUM(AE26,AE55)" xr:uid="{00000000-0004-0000-1000-000048040000}"/>
    <hyperlink ref="G565" location="'A3'!AE84" display="AE84" xr:uid="{00000000-0004-0000-1000-000049040000}"/>
    <hyperlink ref="D566" location="'A3'!AE27" display="SUM(AE27,AE56)" xr:uid="{00000000-0004-0000-1000-00004A040000}"/>
    <hyperlink ref="G566" location="'A3'!AE85" display="AE85" xr:uid="{00000000-0004-0000-1000-00004B040000}"/>
    <hyperlink ref="D567" location="'A3'!AE28" display="SUM(AE28,AE57)" xr:uid="{00000000-0004-0000-1000-00004C040000}"/>
    <hyperlink ref="G567" location="'A3'!AE86" display="AE86" xr:uid="{00000000-0004-0000-1000-00004D040000}"/>
    <hyperlink ref="D568" location="'A3'!AE29" display="SUM(AE29,AE58)" xr:uid="{00000000-0004-0000-1000-00004E040000}"/>
    <hyperlink ref="G568" location="'A3'!AE87" display="AE87" xr:uid="{00000000-0004-0000-1000-00004F040000}"/>
    <hyperlink ref="D569" location="'A3'!AE30" display="SUM(AE30,AE59)" xr:uid="{00000000-0004-0000-1000-000050040000}"/>
    <hyperlink ref="G569" location="'A3'!AE88" display="AE88" xr:uid="{00000000-0004-0000-1000-000051040000}"/>
    <hyperlink ref="D570" location="'A3'!AE31" display="SUM(AE31,AE60)" xr:uid="{00000000-0004-0000-1000-000052040000}"/>
    <hyperlink ref="G570" location="'A3'!AE89" display="AE89" xr:uid="{00000000-0004-0000-1000-000053040000}"/>
    <hyperlink ref="D571" location="'A3'!AE32" display="SUM(AE32,AE61)" xr:uid="{00000000-0004-0000-1000-000054040000}"/>
    <hyperlink ref="G571" location="'A3'!AE90" display="AE90" xr:uid="{00000000-0004-0000-1000-000055040000}"/>
    <hyperlink ref="D572" location="'A3'!AE33" display="SUM(AE33,AE62)" xr:uid="{00000000-0004-0000-1000-000056040000}"/>
    <hyperlink ref="G572" location="'A3'!AE91" display="AE91" xr:uid="{00000000-0004-0000-1000-000057040000}"/>
    <hyperlink ref="D573" location="'A3'!AE34" display="SUM(AE34,AE63)" xr:uid="{00000000-0004-0000-1000-000058040000}"/>
    <hyperlink ref="G573" location="'A3'!AE92" display="AE92" xr:uid="{00000000-0004-0000-1000-000059040000}"/>
    <hyperlink ref="D574" location="'A3'!AE35" display="SUM(AE35,AE64)" xr:uid="{00000000-0004-0000-1000-00005A040000}"/>
    <hyperlink ref="G574" location="'A3'!AE93" display="AE93" xr:uid="{00000000-0004-0000-1000-00005B040000}"/>
    <hyperlink ref="D575" location="'A3'!AE36" display="SUM(AE36,AE65)" xr:uid="{00000000-0004-0000-1000-00005C040000}"/>
    <hyperlink ref="G575" location="'A3'!AE94" display="AE94" xr:uid="{00000000-0004-0000-1000-00005D040000}"/>
    <hyperlink ref="D576" location="'A3'!AE37" display="SUM(AE37,AE66)" xr:uid="{00000000-0004-0000-1000-00005E040000}"/>
    <hyperlink ref="G576" location="'A3'!AE95" display="AE95" xr:uid="{00000000-0004-0000-1000-00005F040000}"/>
    <hyperlink ref="D577" location="'A3'!AE38" display="SUM(AE38,AE67)" xr:uid="{00000000-0004-0000-1000-000060040000}"/>
    <hyperlink ref="G577" location="'A3'!AE96" display="AE96" xr:uid="{00000000-0004-0000-1000-000061040000}"/>
    <hyperlink ref="D578" location="'A3'!AE39" display="SUM(AE39,AE68)" xr:uid="{00000000-0004-0000-1000-000062040000}"/>
    <hyperlink ref="G578" location="'A3'!AE97" display="AE97" xr:uid="{00000000-0004-0000-1000-000063040000}"/>
    <hyperlink ref="D579" location="'A3'!AE40" display="SUM(AE40,AE69)" xr:uid="{00000000-0004-0000-1000-000064040000}"/>
    <hyperlink ref="G579" location="'A3'!AE98" display="AE98" xr:uid="{00000000-0004-0000-1000-000065040000}"/>
    <hyperlink ref="D580" location="'A3'!AE41" display="SUM(AE41,AE70)" xr:uid="{00000000-0004-0000-1000-000066040000}"/>
    <hyperlink ref="G580" location="'A3'!AE99" display="AE99" xr:uid="{00000000-0004-0000-1000-000067040000}"/>
    <hyperlink ref="D581" location="'A3'!AH14" display="SUM(AH14:AH40)" xr:uid="{00000000-0004-0000-1000-000068040000}"/>
    <hyperlink ref="G581" location="'A3'!AH41" display="AH41" xr:uid="{00000000-0004-0000-1000-000069040000}"/>
    <hyperlink ref="D582" location="'A3'!AH43" display="SUM(AH43:AH69)" xr:uid="{00000000-0004-0000-1000-00006A040000}"/>
    <hyperlink ref="G582" location="'A3'!AH70" display="AH70" xr:uid="{00000000-0004-0000-1000-00006B040000}"/>
    <hyperlink ref="D583" location="'A3'!AH14" display="SUM(AH14,AH43)" xr:uid="{00000000-0004-0000-1000-00006C040000}"/>
    <hyperlink ref="G583" location="'A3'!AH72" display="AH72" xr:uid="{00000000-0004-0000-1000-00006D040000}"/>
    <hyperlink ref="D584" location="'A3'!AH15" display="SUM(AH15,AH44)" xr:uid="{00000000-0004-0000-1000-00006E040000}"/>
    <hyperlink ref="G584" location="'A3'!AH73" display="AH73" xr:uid="{00000000-0004-0000-1000-00006F040000}"/>
    <hyperlink ref="D585" location="'A3'!AH16" display="SUM(AH16,AH45)" xr:uid="{00000000-0004-0000-1000-000070040000}"/>
    <hyperlink ref="G585" location="'A3'!AH74" display="AH74" xr:uid="{00000000-0004-0000-1000-000071040000}"/>
    <hyperlink ref="D586" location="'A3'!AH17" display="SUM(AH17,AH46)" xr:uid="{00000000-0004-0000-1000-000072040000}"/>
    <hyperlink ref="G586" location="'A3'!AH75" display="AH75" xr:uid="{00000000-0004-0000-1000-000073040000}"/>
    <hyperlink ref="D587" location="'A3'!AH18" display="SUM(AH18,AH47)" xr:uid="{00000000-0004-0000-1000-000074040000}"/>
    <hyperlink ref="G587" location="'A3'!AH76" display="AH76" xr:uid="{00000000-0004-0000-1000-000075040000}"/>
    <hyperlink ref="D588" location="'A3'!AH19" display="SUM(AH19,AH48)" xr:uid="{00000000-0004-0000-1000-000076040000}"/>
    <hyperlink ref="G588" location="'A3'!AH77" display="AH77" xr:uid="{00000000-0004-0000-1000-000077040000}"/>
    <hyperlink ref="D589" location="'A3'!AH20" display="SUM(AH20,AH49)" xr:uid="{00000000-0004-0000-1000-000078040000}"/>
    <hyperlink ref="G589" location="'A3'!AH78" display="AH78" xr:uid="{00000000-0004-0000-1000-000079040000}"/>
    <hyperlink ref="D590" location="'A3'!AH21" display="SUM(AH21,AH50)" xr:uid="{00000000-0004-0000-1000-00007A040000}"/>
    <hyperlink ref="G590" location="'A3'!AH79" display="AH79" xr:uid="{00000000-0004-0000-1000-00007B040000}"/>
    <hyperlink ref="D591" location="'A3'!AH22" display="SUM(AH22,AH51)" xr:uid="{00000000-0004-0000-1000-00007C040000}"/>
    <hyperlink ref="G591" location="'A3'!AH80" display="AH80" xr:uid="{00000000-0004-0000-1000-00007D040000}"/>
    <hyperlink ref="D592" location="'A3'!AH23" display="SUM(AH23,AH52)" xr:uid="{00000000-0004-0000-1000-00007E040000}"/>
    <hyperlink ref="G592" location="'A3'!AH81" display="AH81" xr:uid="{00000000-0004-0000-1000-00007F040000}"/>
    <hyperlink ref="D593" location="'A3'!AH24" display="SUM(AH24,AH53)" xr:uid="{00000000-0004-0000-1000-000080040000}"/>
    <hyperlink ref="G593" location="'A3'!AH82" display="AH82" xr:uid="{00000000-0004-0000-1000-000081040000}"/>
    <hyperlink ref="D594" location="'A3'!AH25" display="SUM(AH25,AH54)" xr:uid="{00000000-0004-0000-1000-000082040000}"/>
    <hyperlink ref="G594" location="'A3'!AH83" display="AH83" xr:uid="{00000000-0004-0000-1000-000083040000}"/>
    <hyperlink ref="D595" location="'A3'!AH26" display="SUM(AH26,AH55)" xr:uid="{00000000-0004-0000-1000-000084040000}"/>
    <hyperlink ref="G595" location="'A3'!AH84" display="AH84" xr:uid="{00000000-0004-0000-1000-000085040000}"/>
    <hyperlink ref="D596" location="'A3'!AH27" display="SUM(AH27,AH56)" xr:uid="{00000000-0004-0000-1000-000086040000}"/>
    <hyperlink ref="G596" location="'A3'!AH85" display="AH85" xr:uid="{00000000-0004-0000-1000-000087040000}"/>
    <hyperlink ref="D597" location="'A3'!AH28" display="SUM(AH28,AH57)" xr:uid="{00000000-0004-0000-1000-000088040000}"/>
    <hyperlink ref="G597" location="'A3'!AH86" display="AH86" xr:uid="{00000000-0004-0000-1000-000089040000}"/>
    <hyperlink ref="D598" location="'A3'!AH29" display="SUM(AH29,AH58)" xr:uid="{00000000-0004-0000-1000-00008A040000}"/>
    <hyperlink ref="G598" location="'A3'!AH87" display="AH87" xr:uid="{00000000-0004-0000-1000-00008B040000}"/>
    <hyperlink ref="D599" location="'A3'!AH30" display="SUM(AH30,AH59)" xr:uid="{00000000-0004-0000-1000-00008C040000}"/>
    <hyperlink ref="G599" location="'A3'!AH88" display="AH88" xr:uid="{00000000-0004-0000-1000-00008D040000}"/>
    <hyperlink ref="D600" location="'A3'!AH31" display="SUM(AH31,AH60)" xr:uid="{00000000-0004-0000-1000-00008E040000}"/>
    <hyperlink ref="G600" location="'A3'!AH89" display="AH89" xr:uid="{00000000-0004-0000-1000-00008F040000}"/>
    <hyperlink ref="D601" location="'A3'!AH32" display="SUM(AH32,AH61)" xr:uid="{00000000-0004-0000-1000-000090040000}"/>
    <hyperlink ref="G601" location="'A3'!AH90" display="AH90" xr:uid="{00000000-0004-0000-1000-000091040000}"/>
    <hyperlink ref="D602" location="'A3'!AH33" display="SUM(AH33,AH62)" xr:uid="{00000000-0004-0000-1000-000092040000}"/>
    <hyperlink ref="G602" location="'A3'!AH91" display="AH91" xr:uid="{00000000-0004-0000-1000-000093040000}"/>
    <hyperlink ref="D603" location="'A3'!AH34" display="SUM(AH34,AH63)" xr:uid="{00000000-0004-0000-1000-000094040000}"/>
    <hyperlink ref="G603" location="'A3'!AH92" display="AH92" xr:uid="{00000000-0004-0000-1000-000095040000}"/>
    <hyperlink ref="D604" location="'A3'!AH35" display="SUM(AH35,AH64)" xr:uid="{00000000-0004-0000-1000-000096040000}"/>
    <hyperlink ref="G604" location="'A3'!AH93" display="AH93" xr:uid="{00000000-0004-0000-1000-000097040000}"/>
    <hyperlink ref="D605" location="'A3'!AH36" display="SUM(AH36,AH65)" xr:uid="{00000000-0004-0000-1000-000098040000}"/>
    <hyperlink ref="G605" location="'A3'!AH94" display="AH94" xr:uid="{00000000-0004-0000-1000-000099040000}"/>
    <hyperlink ref="D606" location="'A3'!AH37" display="SUM(AH37,AH66)" xr:uid="{00000000-0004-0000-1000-00009A040000}"/>
    <hyperlink ref="G606" location="'A3'!AH95" display="AH95" xr:uid="{00000000-0004-0000-1000-00009B040000}"/>
    <hyperlink ref="D607" location="'A3'!AH38" display="SUM(AH38,AH67)" xr:uid="{00000000-0004-0000-1000-00009C040000}"/>
    <hyperlink ref="G607" location="'A3'!AH96" display="AH96" xr:uid="{00000000-0004-0000-1000-00009D040000}"/>
    <hyperlink ref="D608" location="'A3'!AH39" display="SUM(AH39,AH68)" xr:uid="{00000000-0004-0000-1000-00009E040000}"/>
    <hyperlink ref="G608" location="'A3'!AH97" display="AH97" xr:uid="{00000000-0004-0000-1000-00009F040000}"/>
    <hyperlink ref="D609" location="'A3'!AH40" display="SUM(AH40,AH69)" xr:uid="{00000000-0004-0000-1000-0000A0040000}"/>
    <hyperlink ref="G609" location="'A3'!AH98" display="AH98" xr:uid="{00000000-0004-0000-1000-0000A1040000}"/>
    <hyperlink ref="D610" location="'A3'!AH41" display="SUM(AH41,AH70)" xr:uid="{00000000-0004-0000-1000-0000A2040000}"/>
    <hyperlink ref="G610" location="'A3'!AH99" display="AH99" xr:uid="{00000000-0004-0000-1000-0000A3040000}"/>
    <hyperlink ref="D611" location="'A3'!AK14" display="SUM(AK14:AK40)" xr:uid="{00000000-0004-0000-1000-0000A4040000}"/>
    <hyperlink ref="G611" location="'A3'!AK41" display="AK41" xr:uid="{00000000-0004-0000-1000-0000A5040000}"/>
    <hyperlink ref="D612" location="'A3'!AK43" display="SUM(AK43:AK69)" xr:uid="{00000000-0004-0000-1000-0000A6040000}"/>
    <hyperlink ref="G612" location="'A3'!AK70" display="AK70" xr:uid="{00000000-0004-0000-1000-0000A7040000}"/>
    <hyperlink ref="D613" location="'A3'!AK14" display="SUM(AK14,AK43)" xr:uid="{00000000-0004-0000-1000-0000A8040000}"/>
    <hyperlink ref="G613" location="'A3'!AK72" display="AK72" xr:uid="{00000000-0004-0000-1000-0000A9040000}"/>
    <hyperlink ref="D614" location="'A3'!AK15" display="SUM(AK15,AK44)" xr:uid="{00000000-0004-0000-1000-0000AA040000}"/>
    <hyperlink ref="G614" location="'A3'!AK73" display="AK73" xr:uid="{00000000-0004-0000-1000-0000AB040000}"/>
    <hyperlink ref="D615" location="'A3'!AK16" display="SUM(AK16,AK45)" xr:uid="{00000000-0004-0000-1000-0000AC040000}"/>
    <hyperlink ref="G615" location="'A3'!AK74" display="AK74" xr:uid="{00000000-0004-0000-1000-0000AD040000}"/>
    <hyperlink ref="D616" location="'A3'!AK17" display="SUM(AK17,AK46)" xr:uid="{00000000-0004-0000-1000-0000AE040000}"/>
    <hyperlink ref="G616" location="'A3'!AK75" display="AK75" xr:uid="{00000000-0004-0000-1000-0000AF040000}"/>
    <hyperlink ref="D617" location="'A3'!AK18" display="SUM(AK18,AK47)" xr:uid="{00000000-0004-0000-1000-0000B0040000}"/>
    <hyperlink ref="G617" location="'A3'!AK76" display="AK76" xr:uid="{00000000-0004-0000-1000-0000B1040000}"/>
    <hyperlink ref="D618" location="'A3'!AK19" display="SUM(AK19,AK48)" xr:uid="{00000000-0004-0000-1000-0000B2040000}"/>
    <hyperlink ref="G618" location="'A3'!AK77" display="AK77" xr:uid="{00000000-0004-0000-1000-0000B3040000}"/>
    <hyperlink ref="D619" location="'A3'!AK20" display="SUM(AK20,AK49)" xr:uid="{00000000-0004-0000-1000-0000B4040000}"/>
    <hyperlink ref="G619" location="'A3'!AK78" display="AK78" xr:uid="{00000000-0004-0000-1000-0000B5040000}"/>
    <hyperlink ref="D620" location="'A3'!AK21" display="SUM(AK21,AK50)" xr:uid="{00000000-0004-0000-1000-0000B6040000}"/>
    <hyperlink ref="G620" location="'A3'!AK79" display="AK79" xr:uid="{00000000-0004-0000-1000-0000B7040000}"/>
    <hyperlink ref="D621" location="'A3'!AK22" display="SUM(AK22,AK51)" xr:uid="{00000000-0004-0000-1000-0000B8040000}"/>
    <hyperlink ref="G621" location="'A3'!AK80" display="AK80" xr:uid="{00000000-0004-0000-1000-0000B9040000}"/>
    <hyperlink ref="D622" location="'A3'!AK23" display="SUM(AK23,AK52)" xr:uid="{00000000-0004-0000-1000-0000BA040000}"/>
    <hyperlink ref="G622" location="'A3'!AK81" display="AK81" xr:uid="{00000000-0004-0000-1000-0000BB040000}"/>
    <hyperlink ref="D623" location="'A3'!AK24" display="SUM(AK24,AK53)" xr:uid="{00000000-0004-0000-1000-0000BC040000}"/>
    <hyperlink ref="G623" location="'A3'!AK82" display="AK82" xr:uid="{00000000-0004-0000-1000-0000BD040000}"/>
    <hyperlink ref="D624" location="'A3'!AK25" display="SUM(AK25,AK54)" xr:uid="{00000000-0004-0000-1000-0000BE040000}"/>
    <hyperlink ref="G624" location="'A3'!AK83" display="AK83" xr:uid="{00000000-0004-0000-1000-0000BF040000}"/>
    <hyperlink ref="D625" location="'A3'!AK26" display="SUM(AK26,AK55)" xr:uid="{00000000-0004-0000-1000-0000C0040000}"/>
    <hyperlink ref="G625" location="'A3'!AK84" display="AK84" xr:uid="{00000000-0004-0000-1000-0000C1040000}"/>
    <hyperlink ref="D626" location="'A3'!AK27" display="SUM(AK27,AK56)" xr:uid="{00000000-0004-0000-1000-0000C2040000}"/>
    <hyperlink ref="G626" location="'A3'!AK85" display="AK85" xr:uid="{00000000-0004-0000-1000-0000C3040000}"/>
    <hyperlink ref="D627" location="'A3'!AK28" display="SUM(AK28,AK57)" xr:uid="{00000000-0004-0000-1000-0000C4040000}"/>
    <hyperlink ref="G627" location="'A3'!AK86" display="AK86" xr:uid="{00000000-0004-0000-1000-0000C5040000}"/>
    <hyperlink ref="D628" location="'A3'!AK29" display="SUM(AK29,AK58)" xr:uid="{00000000-0004-0000-1000-0000C6040000}"/>
    <hyperlink ref="G628" location="'A3'!AK87" display="AK87" xr:uid="{00000000-0004-0000-1000-0000C7040000}"/>
    <hyperlink ref="D629" location="'A3'!AK30" display="SUM(AK30,AK59)" xr:uid="{00000000-0004-0000-1000-0000C8040000}"/>
    <hyperlink ref="G629" location="'A3'!AK88" display="AK88" xr:uid="{00000000-0004-0000-1000-0000C9040000}"/>
    <hyperlink ref="D630" location="'A3'!AK31" display="SUM(AK31,AK60)" xr:uid="{00000000-0004-0000-1000-0000CA040000}"/>
    <hyperlink ref="G630" location="'A3'!AK89" display="AK89" xr:uid="{00000000-0004-0000-1000-0000CB040000}"/>
    <hyperlink ref="D631" location="'A3'!AK32" display="SUM(AK32,AK61)" xr:uid="{00000000-0004-0000-1000-0000CC040000}"/>
    <hyperlink ref="G631" location="'A3'!AK90" display="AK90" xr:uid="{00000000-0004-0000-1000-0000CD040000}"/>
    <hyperlink ref="D632" location="'A3'!AK33" display="SUM(AK33,AK62)" xr:uid="{00000000-0004-0000-1000-0000CE040000}"/>
    <hyperlink ref="G632" location="'A3'!AK91" display="AK91" xr:uid="{00000000-0004-0000-1000-0000CF040000}"/>
    <hyperlink ref="D633" location="'A3'!AK34" display="SUM(AK34,AK63)" xr:uid="{00000000-0004-0000-1000-0000D0040000}"/>
    <hyperlink ref="G633" location="'A3'!AK92" display="AK92" xr:uid="{00000000-0004-0000-1000-0000D1040000}"/>
    <hyperlink ref="D634" location="'A3'!AK35" display="SUM(AK35,AK64)" xr:uid="{00000000-0004-0000-1000-0000D2040000}"/>
    <hyperlink ref="G634" location="'A3'!AK93" display="AK93" xr:uid="{00000000-0004-0000-1000-0000D3040000}"/>
    <hyperlink ref="D635" location="'A3'!AK36" display="SUM(AK36,AK65)" xr:uid="{00000000-0004-0000-1000-0000D4040000}"/>
    <hyperlink ref="G635" location="'A3'!AK94" display="AK94" xr:uid="{00000000-0004-0000-1000-0000D5040000}"/>
    <hyperlink ref="D636" location="'A3'!AK37" display="SUM(AK37,AK66)" xr:uid="{00000000-0004-0000-1000-0000D6040000}"/>
    <hyperlink ref="G636" location="'A3'!AK95" display="AK95" xr:uid="{00000000-0004-0000-1000-0000D7040000}"/>
    <hyperlink ref="D637" location="'A3'!AK38" display="SUM(AK38,AK67)" xr:uid="{00000000-0004-0000-1000-0000D8040000}"/>
    <hyperlink ref="G637" location="'A3'!AK96" display="AK96" xr:uid="{00000000-0004-0000-1000-0000D9040000}"/>
    <hyperlink ref="D638" location="'A3'!AK39" display="SUM(AK39,AK68)" xr:uid="{00000000-0004-0000-1000-0000DA040000}"/>
    <hyperlink ref="G638" location="'A3'!AK97" display="AK97" xr:uid="{00000000-0004-0000-1000-0000DB040000}"/>
    <hyperlink ref="D639" location="'A3'!AK40" display="SUM(AK40,AK69)" xr:uid="{00000000-0004-0000-1000-0000DC040000}"/>
    <hyperlink ref="G639" location="'A3'!AK98" display="AK98" xr:uid="{00000000-0004-0000-1000-0000DD040000}"/>
    <hyperlink ref="D640" location="'A3'!AK41" display="SUM(AK41,AK70)" xr:uid="{00000000-0004-0000-1000-0000DE040000}"/>
    <hyperlink ref="G640" location="'A3'!AK99" display="AK99" xr:uid="{00000000-0004-0000-1000-0000DF040000}"/>
    <hyperlink ref="D641" location="'A3'!AH14" display="SUM(AH14,AK14)" xr:uid="{00000000-0004-0000-1000-0000E0040000}"/>
    <hyperlink ref="G641" location="'A3'!AN14" display="AN14" xr:uid="{00000000-0004-0000-1000-0000E1040000}"/>
    <hyperlink ref="D642" location="'A3'!AH15" display="SUM(AH15,AK15)" xr:uid="{00000000-0004-0000-1000-0000E2040000}"/>
    <hyperlink ref="G642" location="'A3'!AN15" display="AN15" xr:uid="{00000000-0004-0000-1000-0000E3040000}"/>
    <hyperlink ref="D643" location="'A3'!AH16" display="SUM(AH16,AK16)" xr:uid="{00000000-0004-0000-1000-0000E4040000}"/>
    <hyperlink ref="G643" location="'A3'!AN16" display="AN16" xr:uid="{00000000-0004-0000-1000-0000E5040000}"/>
    <hyperlink ref="D644" location="'A3'!AH17" display="SUM(AH17,AK17)" xr:uid="{00000000-0004-0000-1000-0000E6040000}"/>
    <hyperlink ref="G644" location="'A3'!AN17" display="AN17" xr:uid="{00000000-0004-0000-1000-0000E7040000}"/>
    <hyperlink ref="D645" location="'A3'!AH18" display="SUM(AH18,AK18)" xr:uid="{00000000-0004-0000-1000-0000E8040000}"/>
    <hyperlink ref="G645" location="'A3'!AN18" display="AN18" xr:uid="{00000000-0004-0000-1000-0000E9040000}"/>
    <hyperlink ref="D646" location="'A3'!AH19" display="SUM(AH19,AK19)" xr:uid="{00000000-0004-0000-1000-0000EA040000}"/>
    <hyperlink ref="G646" location="'A3'!AN19" display="AN19" xr:uid="{00000000-0004-0000-1000-0000EB040000}"/>
    <hyperlink ref="D647" location="'A3'!AH20" display="SUM(AH20,AK20)" xr:uid="{00000000-0004-0000-1000-0000EC040000}"/>
    <hyperlink ref="G647" location="'A3'!AN20" display="AN20" xr:uid="{00000000-0004-0000-1000-0000ED040000}"/>
    <hyperlink ref="D648" location="'A3'!AH21" display="SUM(AH21,AK21)" xr:uid="{00000000-0004-0000-1000-0000EE040000}"/>
    <hyperlink ref="G648" location="'A3'!AN21" display="AN21" xr:uid="{00000000-0004-0000-1000-0000EF040000}"/>
    <hyperlink ref="D649" location="'A3'!AH22" display="SUM(AH22,AK22)" xr:uid="{00000000-0004-0000-1000-0000F0040000}"/>
    <hyperlink ref="G649" location="'A3'!AN22" display="AN22" xr:uid="{00000000-0004-0000-1000-0000F1040000}"/>
    <hyperlink ref="D650" location="'A3'!AH23" display="SUM(AH23,AK23)" xr:uid="{00000000-0004-0000-1000-0000F2040000}"/>
    <hyperlink ref="G650" location="'A3'!AN23" display="AN23" xr:uid="{00000000-0004-0000-1000-0000F3040000}"/>
    <hyperlink ref="D651" location="'A3'!AH24" display="SUM(AH24,AK24)" xr:uid="{00000000-0004-0000-1000-0000F4040000}"/>
    <hyperlink ref="G651" location="'A3'!AN24" display="AN24" xr:uid="{00000000-0004-0000-1000-0000F5040000}"/>
    <hyperlink ref="D652" location="'A3'!AH25" display="SUM(AH25,AK25)" xr:uid="{00000000-0004-0000-1000-0000F6040000}"/>
    <hyperlink ref="G652" location="'A3'!AN25" display="AN25" xr:uid="{00000000-0004-0000-1000-0000F7040000}"/>
    <hyperlink ref="D653" location="'A3'!AH26" display="SUM(AH26,AK26)" xr:uid="{00000000-0004-0000-1000-0000F8040000}"/>
    <hyperlink ref="G653" location="'A3'!AN26" display="AN26" xr:uid="{00000000-0004-0000-1000-0000F9040000}"/>
    <hyperlink ref="D654" location="'A3'!AH27" display="SUM(AH27,AK27)" xr:uid="{00000000-0004-0000-1000-0000FA040000}"/>
    <hyperlink ref="G654" location="'A3'!AN27" display="AN27" xr:uid="{00000000-0004-0000-1000-0000FB040000}"/>
    <hyperlink ref="D655" location="'A3'!AH28" display="SUM(AH28,AK28)" xr:uid="{00000000-0004-0000-1000-0000FC040000}"/>
    <hyperlink ref="G655" location="'A3'!AN28" display="AN28" xr:uid="{00000000-0004-0000-1000-0000FD040000}"/>
    <hyperlink ref="D656" location="'A3'!AH29" display="SUM(AH29,AK29)" xr:uid="{00000000-0004-0000-1000-0000FE040000}"/>
    <hyperlink ref="G656" location="'A3'!AN29" display="AN29" xr:uid="{00000000-0004-0000-1000-0000FF040000}"/>
    <hyperlink ref="D657" location="'A3'!AH30" display="SUM(AH30,AK30)" xr:uid="{00000000-0004-0000-1000-000000050000}"/>
    <hyperlink ref="G657" location="'A3'!AN30" display="AN30" xr:uid="{00000000-0004-0000-1000-000001050000}"/>
    <hyperlink ref="D658" location="'A3'!AH31" display="SUM(AH31,AK31)" xr:uid="{00000000-0004-0000-1000-000002050000}"/>
    <hyperlink ref="G658" location="'A3'!AN31" display="AN31" xr:uid="{00000000-0004-0000-1000-000003050000}"/>
    <hyperlink ref="D659" location="'A3'!AH32" display="SUM(AH32,AK32)" xr:uid="{00000000-0004-0000-1000-000004050000}"/>
    <hyperlink ref="G659" location="'A3'!AN32" display="AN32" xr:uid="{00000000-0004-0000-1000-000005050000}"/>
    <hyperlink ref="D660" location="'A3'!AH33" display="SUM(AH33,AK33)" xr:uid="{00000000-0004-0000-1000-000006050000}"/>
    <hyperlink ref="G660" location="'A3'!AN33" display="AN33" xr:uid="{00000000-0004-0000-1000-000007050000}"/>
    <hyperlink ref="D661" location="'A3'!AH34" display="SUM(AH34,AK34)" xr:uid="{00000000-0004-0000-1000-000008050000}"/>
    <hyperlink ref="G661" location="'A3'!AN34" display="AN34" xr:uid="{00000000-0004-0000-1000-000009050000}"/>
    <hyperlink ref="D662" location="'A3'!AH35" display="SUM(AH35,AK35)" xr:uid="{00000000-0004-0000-1000-00000A050000}"/>
    <hyperlink ref="G662" location="'A3'!AN35" display="AN35" xr:uid="{00000000-0004-0000-1000-00000B050000}"/>
    <hyperlink ref="D663" location="'A3'!AH36" display="SUM(AH36,AK36)" xr:uid="{00000000-0004-0000-1000-00000C050000}"/>
    <hyperlink ref="G663" location="'A3'!AN36" display="AN36" xr:uid="{00000000-0004-0000-1000-00000D050000}"/>
    <hyperlink ref="D664" location="'A3'!AH37" display="SUM(AH37,AK37)" xr:uid="{00000000-0004-0000-1000-00000E050000}"/>
    <hyperlink ref="G664" location="'A3'!AN37" display="AN37" xr:uid="{00000000-0004-0000-1000-00000F050000}"/>
    <hyperlink ref="D665" location="'A3'!AH38" display="SUM(AH38,AK38)" xr:uid="{00000000-0004-0000-1000-000010050000}"/>
    <hyperlink ref="G665" location="'A3'!AN38" display="AN38" xr:uid="{00000000-0004-0000-1000-000011050000}"/>
    <hyperlink ref="D666" location="'A3'!AH39" display="SUM(AH39,AK39)" xr:uid="{00000000-0004-0000-1000-000012050000}"/>
    <hyperlink ref="G666" location="'A3'!AN39" display="AN39" xr:uid="{00000000-0004-0000-1000-000013050000}"/>
    <hyperlink ref="D667" location="'A3'!AH40" display="SUM(AH40,AK40)" xr:uid="{00000000-0004-0000-1000-000014050000}"/>
    <hyperlink ref="G667" location="'A3'!AN40" display="AN40" xr:uid="{00000000-0004-0000-1000-000015050000}"/>
    <hyperlink ref="D668" location="'A3'!AN14" display="SUM(AN14:AN40)" xr:uid="{00000000-0004-0000-1000-000016050000}"/>
    <hyperlink ref="G668" location="'A3'!AN41" display="AN41" xr:uid="{00000000-0004-0000-1000-000017050000}"/>
    <hyperlink ref="D669" location="'A3'!AH43" display="SUM(AH43,AK43)" xr:uid="{00000000-0004-0000-1000-000018050000}"/>
    <hyperlink ref="G669" location="'A3'!AN43" display="AN43" xr:uid="{00000000-0004-0000-1000-000019050000}"/>
    <hyperlink ref="D670" location="'A3'!AH44" display="SUM(AH44,AK44)" xr:uid="{00000000-0004-0000-1000-00001A050000}"/>
    <hyperlink ref="G670" location="'A3'!AN44" display="AN44" xr:uid="{00000000-0004-0000-1000-00001B050000}"/>
    <hyperlink ref="D671" location="'A3'!AH45" display="SUM(AH45,AK45)" xr:uid="{00000000-0004-0000-1000-00001C050000}"/>
    <hyperlink ref="G671" location="'A3'!AN45" display="AN45" xr:uid="{00000000-0004-0000-1000-00001D050000}"/>
    <hyperlink ref="D672" location="'A3'!AH46" display="SUM(AH46,AK46)" xr:uid="{00000000-0004-0000-1000-00001E050000}"/>
    <hyperlink ref="G672" location="'A3'!AN46" display="AN46" xr:uid="{00000000-0004-0000-1000-00001F050000}"/>
    <hyperlink ref="D673" location="'A3'!AH47" display="SUM(AH47,AK47)" xr:uid="{00000000-0004-0000-1000-000020050000}"/>
    <hyperlink ref="G673" location="'A3'!AN47" display="AN47" xr:uid="{00000000-0004-0000-1000-000021050000}"/>
    <hyperlink ref="D674" location="'A3'!AH48" display="SUM(AH48,AK48)" xr:uid="{00000000-0004-0000-1000-000022050000}"/>
    <hyperlink ref="G674" location="'A3'!AN48" display="AN48" xr:uid="{00000000-0004-0000-1000-000023050000}"/>
    <hyperlink ref="D675" location="'A3'!AH49" display="SUM(AH49,AK49)" xr:uid="{00000000-0004-0000-1000-000024050000}"/>
    <hyperlink ref="G675" location="'A3'!AN49" display="AN49" xr:uid="{00000000-0004-0000-1000-000025050000}"/>
    <hyperlink ref="D676" location="'A3'!AH50" display="SUM(AH50,AK50)" xr:uid="{00000000-0004-0000-1000-000026050000}"/>
    <hyperlink ref="G676" location="'A3'!AN50" display="AN50" xr:uid="{00000000-0004-0000-1000-000027050000}"/>
    <hyperlink ref="D677" location="'A3'!AH51" display="SUM(AH51,AK51)" xr:uid="{00000000-0004-0000-1000-000028050000}"/>
    <hyperlink ref="G677" location="'A3'!AN51" display="AN51" xr:uid="{00000000-0004-0000-1000-000029050000}"/>
    <hyperlink ref="D678" location="'A3'!AH52" display="SUM(AH52,AK52)" xr:uid="{00000000-0004-0000-1000-00002A050000}"/>
    <hyperlink ref="G678" location="'A3'!AN52" display="AN52" xr:uid="{00000000-0004-0000-1000-00002B050000}"/>
    <hyperlink ref="D679" location="'A3'!AH53" display="SUM(AH53,AK53)" xr:uid="{00000000-0004-0000-1000-00002C050000}"/>
    <hyperlink ref="G679" location="'A3'!AN53" display="AN53" xr:uid="{00000000-0004-0000-1000-00002D050000}"/>
    <hyperlink ref="D680" location="'A3'!AH54" display="SUM(AH54,AK54)" xr:uid="{00000000-0004-0000-1000-00002E050000}"/>
    <hyperlink ref="G680" location="'A3'!AN54" display="AN54" xr:uid="{00000000-0004-0000-1000-00002F050000}"/>
    <hyperlink ref="D681" location="'A3'!AH55" display="SUM(AH55,AK55)" xr:uid="{00000000-0004-0000-1000-000030050000}"/>
    <hyperlink ref="G681" location="'A3'!AN55" display="AN55" xr:uid="{00000000-0004-0000-1000-000031050000}"/>
    <hyperlink ref="D682" location="'A3'!AH56" display="SUM(AH56,AK56)" xr:uid="{00000000-0004-0000-1000-000032050000}"/>
    <hyperlink ref="G682" location="'A3'!AN56" display="AN56" xr:uid="{00000000-0004-0000-1000-000033050000}"/>
    <hyperlink ref="D683" location="'A3'!AH57" display="SUM(AH57,AK57)" xr:uid="{00000000-0004-0000-1000-000034050000}"/>
    <hyperlink ref="G683" location="'A3'!AN57" display="AN57" xr:uid="{00000000-0004-0000-1000-000035050000}"/>
    <hyperlink ref="D684" location="'A3'!AH58" display="SUM(AH58,AK58)" xr:uid="{00000000-0004-0000-1000-000036050000}"/>
    <hyperlink ref="G684" location="'A3'!AN58" display="AN58" xr:uid="{00000000-0004-0000-1000-000037050000}"/>
    <hyperlink ref="D685" location="'A3'!AH59" display="SUM(AH59,AK59)" xr:uid="{00000000-0004-0000-1000-000038050000}"/>
    <hyperlink ref="G685" location="'A3'!AN59" display="AN59" xr:uid="{00000000-0004-0000-1000-000039050000}"/>
    <hyperlink ref="D686" location="'A3'!AH60" display="SUM(AH60,AK60)" xr:uid="{00000000-0004-0000-1000-00003A050000}"/>
    <hyperlink ref="G686" location="'A3'!AN60" display="AN60" xr:uid="{00000000-0004-0000-1000-00003B050000}"/>
    <hyperlink ref="D687" location="'A3'!AH61" display="SUM(AH61,AK61)" xr:uid="{00000000-0004-0000-1000-00003C050000}"/>
    <hyperlink ref="G687" location="'A3'!AN61" display="AN61" xr:uid="{00000000-0004-0000-1000-00003D050000}"/>
    <hyperlink ref="D688" location="'A3'!AH62" display="SUM(AH62,AK62)" xr:uid="{00000000-0004-0000-1000-00003E050000}"/>
    <hyperlink ref="G688" location="'A3'!AN62" display="AN62" xr:uid="{00000000-0004-0000-1000-00003F050000}"/>
    <hyperlink ref="D689" location="'A3'!AH63" display="SUM(AH63,AK63)" xr:uid="{00000000-0004-0000-1000-000040050000}"/>
    <hyperlink ref="G689" location="'A3'!AN63" display="AN63" xr:uid="{00000000-0004-0000-1000-000041050000}"/>
    <hyperlink ref="D690" location="'A3'!AH64" display="SUM(AH64,AK64)" xr:uid="{00000000-0004-0000-1000-000042050000}"/>
    <hyperlink ref="G690" location="'A3'!AN64" display="AN64" xr:uid="{00000000-0004-0000-1000-000043050000}"/>
    <hyperlink ref="D691" location="'A3'!AH65" display="SUM(AH65,AK65)" xr:uid="{00000000-0004-0000-1000-000044050000}"/>
    <hyperlink ref="G691" location="'A3'!AN65" display="AN65" xr:uid="{00000000-0004-0000-1000-000045050000}"/>
    <hyperlink ref="D692" location="'A3'!AH66" display="SUM(AH66,AK66)" xr:uid="{00000000-0004-0000-1000-000046050000}"/>
    <hyperlink ref="G692" location="'A3'!AN66" display="AN66" xr:uid="{00000000-0004-0000-1000-000047050000}"/>
    <hyperlink ref="D693" location="'A3'!AH67" display="SUM(AH67,AK67)" xr:uid="{00000000-0004-0000-1000-000048050000}"/>
    <hyperlink ref="G693" location="'A3'!AN67" display="AN67" xr:uid="{00000000-0004-0000-1000-000049050000}"/>
    <hyperlink ref="D694" location="'A3'!AH68" display="SUM(AH68,AK68)" xr:uid="{00000000-0004-0000-1000-00004A050000}"/>
    <hyperlink ref="G694" location="'A3'!AN68" display="AN68" xr:uid="{00000000-0004-0000-1000-00004B050000}"/>
    <hyperlink ref="D695" location="'A3'!AH69" display="SUM(AH69,AK69)" xr:uid="{00000000-0004-0000-1000-00004C050000}"/>
    <hyperlink ref="G695" location="'A3'!AN69" display="AN69" xr:uid="{00000000-0004-0000-1000-00004D050000}"/>
    <hyperlink ref="D696" location="'A3'!AN43" display="SUM(AN43:AN69)" xr:uid="{00000000-0004-0000-1000-00004E050000}"/>
    <hyperlink ref="G696" location="'A3'!AN70" display="AN70" xr:uid="{00000000-0004-0000-1000-00004F050000}"/>
    <hyperlink ref="D697" location="'A3'!AN14" display="SUM(AN14,AN43)" xr:uid="{00000000-0004-0000-1000-000050050000}"/>
    <hyperlink ref="G697" location="'A3'!AN72" display="AN72" xr:uid="{00000000-0004-0000-1000-000051050000}"/>
    <hyperlink ref="D698" location="'A3'!AN15" display="SUM(AN15,AN44)" xr:uid="{00000000-0004-0000-1000-000052050000}"/>
    <hyperlink ref="G698" location="'A3'!AN73" display="AN73" xr:uid="{00000000-0004-0000-1000-000053050000}"/>
    <hyperlink ref="D699" location="'A3'!AN16" display="SUM(AN16,AN45)" xr:uid="{00000000-0004-0000-1000-000054050000}"/>
    <hyperlink ref="G699" location="'A3'!AN74" display="AN74" xr:uid="{00000000-0004-0000-1000-000055050000}"/>
    <hyperlink ref="D700" location="'A3'!AN17" display="SUM(AN17,AN46)" xr:uid="{00000000-0004-0000-1000-000056050000}"/>
    <hyperlink ref="G700" location="'A3'!AN75" display="AN75" xr:uid="{00000000-0004-0000-1000-000057050000}"/>
    <hyperlink ref="D701" location="'A3'!AN18" display="SUM(AN18,AN47)" xr:uid="{00000000-0004-0000-1000-000058050000}"/>
    <hyperlink ref="G701" location="'A3'!AN76" display="AN76" xr:uid="{00000000-0004-0000-1000-000059050000}"/>
    <hyperlink ref="D702" location="'A3'!AN19" display="SUM(AN19,AN48)" xr:uid="{00000000-0004-0000-1000-00005A050000}"/>
    <hyperlink ref="G702" location="'A3'!AN77" display="AN77" xr:uid="{00000000-0004-0000-1000-00005B050000}"/>
    <hyperlink ref="D703" location="'A3'!AN20" display="SUM(AN20,AN49)" xr:uid="{00000000-0004-0000-1000-00005C050000}"/>
    <hyperlink ref="G703" location="'A3'!AN78" display="AN78" xr:uid="{00000000-0004-0000-1000-00005D050000}"/>
    <hyperlink ref="D704" location="'A3'!AN21" display="SUM(AN21,AN50)" xr:uid="{00000000-0004-0000-1000-00005E050000}"/>
    <hyperlink ref="G704" location="'A3'!AN79" display="AN79" xr:uid="{00000000-0004-0000-1000-00005F050000}"/>
    <hyperlink ref="D705" location="'A3'!AN22" display="SUM(AN22,AN51)" xr:uid="{00000000-0004-0000-1000-000060050000}"/>
    <hyperlink ref="G705" location="'A3'!AN80" display="AN80" xr:uid="{00000000-0004-0000-1000-000061050000}"/>
    <hyperlink ref="D706" location="'A3'!AN23" display="SUM(AN23,AN52)" xr:uid="{00000000-0004-0000-1000-000062050000}"/>
    <hyperlink ref="G706" location="'A3'!AN81" display="AN81" xr:uid="{00000000-0004-0000-1000-000063050000}"/>
    <hyperlink ref="D707" location="'A3'!AN24" display="SUM(AN24,AN53)" xr:uid="{00000000-0004-0000-1000-000064050000}"/>
    <hyperlink ref="G707" location="'A3'!AN82" display="AN82" xr:uid="{00000000-0004-0000-1000-000065050000}"/>
    <hyperlink ref="D708" location="'A3'!AN25" display="SUM(AN25,AN54)" xr:uid="{00000000-0004-0000-1000-000066050000}"/>
    <hyperlink ref="G708" location="'A3'!AN83" display="AN83" xr:uid="{00000000-0004-0000-1000-000067050000}"/>
    <hyperlink ref="D709" location="'A3'!AN26" display="SUM(AN26,AN55)" xr:uid="{00000000-0004-0000-1000-000068050000}"/>
    <hyperlink ref="G709" location="'A3'!AN84" display="AN84" xr:uid="{00000000-0004-0000-1000-000069050000}"/>
    <hyperlink ref="D710" location="'A3'!AN27" display="SUM(AN27,AN56)" xr:uid="{00000000-0004-0000-1000-00006A050000}"/>
    <hyperlink ref="G710" location="'A3'!AN85" display="AN85" xr:uid="{00000000-0004-0000-1000-00006B050000}"/>
    <hyperlink ref="D711" location="'A3'!AN28" display="SUM(AN28,AN57)" xr:uid="{00000000-0004-0000-1000-00006C050000}"/>
    <hyperlink ref="G711" location="'A3'!AN86" display="AN86" xr:uid="{00000000-0004-0000-1000-00006D050000}"/>
    <hyperlink ref="D712" location="'A3'!AN29" display="SUM(AN29,AN58)" xr:uid="{00000000-0004-0000-1000-00006E050000}"/>
    <hyperlink ref="G712" location="'A3'!AN87" display="AN87" xr:uid="{00000000-0004-0000-1000-00006F050000}"/>
    <hyperlink ref="D713" location="'A3'!AN30" display="SUM(AN30,AN59)" xr:uid="{00000000-0004-0000-1000-000070050000}"/>
    <hyperlink ref="G713" location="'A3'!AN88" display="AN88" xr:uid="{00000000-0004-0000-1000-000071050000}"/>
    <hyperlink ref="D714" location="'A3'!AN31" display="SUM(AN31,AN60)" xr:uid="{00000000-0004-0000-1000-000072050000}"/>
    <hyperlink ref="G714" location="'A3'!AN89" display="AN89" xr:uid="{00000000-0004-0000-1000-000073050000}"/>
    <hyperlink ref="D715" location="'A3'!AN32" display="SUM(AN32,AN61)" xr:uid="{00000000-0004-0000-1000-000074050000}"/>
    <hyperlink ref="G715" location="'A3'!AN90" display="AN90" xr:uid="{00000000-0004-0000-1000-000075050000}"/>
    <hyperlink ref="D716" location="'A3'!AN33" display="SUM(AN33,AN62)" xr:uid="{00000000-0004-0000-1000-000076050000}"/>
    <hyperlink ref="G716" location="'A3'!AN91" display="AN91" xr:uid="{00000000-0004-0000-1000-000077050000}"/>
    <hyperlink ref="D717" location="'A3'!AN34" display="SUM(AN34,AN63)" xr:uid="{00000000-0004-0000-1000-000078050000}"/>
    <hyperlink ref="G717" location="'A3'!AN92" display="AN92" xr:uid="{00000000-0004-0000-1000-000079050000}"/>
    <hyperlink ref="D718" location="'A3'!AN35" display="SUM(AN35,AN64)" xr:uid="{00000000-0004-0000-1000-00007A050000}"/>
    <hyperlink ref="G718" location="'A3'!AN93" display="AN93" xr:uid="{00000000-0004-0000-1000-00007B050000}"/>
    <hyperlink ref="D719" location="'A3'!AN36" display="SUM(AN36,AN65)" xr:uid="{00000000-0004-0000-1000-00007C050000}"/>
    <hyperlink ref="G719" location="'A3'!AN94" display="AN94" xr:uid="{00000000-0004-0000-1000-00007D050000}"/>
    <hyperlink ref="D720" location="'A3'!AN37" display="SUM(AN37,AN66)" xr:uid="{00000000-0004-0000-1000-00007E050000}"/>
    <hyperlink ref="G720" location="'A3'!AN95" display="AN95" xr:uid="{00000000-0004-0000-1000-00007F050000}"/>
    <hyperlink ref="D721" location="'A3'!AN38" display="SUM(AN38,AN67)" xr:uid="{00000000-0004-0000-1000-000080050000}"/>
    <hyperlink ref="G721" location="'A3'!AN96" display="AN96" xr:uid="{00000000-0004-0000-1000-000081050000}"/>
    <hyperlink ref="D722" location="'A3'!AN39" display="SUM(AN39,AN68)" xr:uid="{00000000-0004-0000-1000-000082050000}"/>
    <hyperlink ref="G722" location="'A3'!AN97" display="AN97" xr:uid="{00000000-0004-0000-1000-000083050000}"/>
    <hyperlink ref="D723" location="'A3'!AN40" display="SUM(AN40,AN69)" xr:uid="{00000000-0004-0000-1000-000084050000}"/>
    <hyperlink ref="G723" location="'A3'!AN98" display="AN98" xr:uid="{00000000-0004-0000-1000-000085050000}"/>
    <hyperlink ref="D724" location="'A3'!AN41" display="SUM(AN41,AN70)" xr:uid="{00000000-0004-0000-1000-000086050000}"/>
    <hyperlink ref="G724" location="'A3'!AN99" display="AN99" xr:uid="{00000000-0004-0000-1000-000087050000}"/>
    <hyperlink ref="D725" location="'A3'!AQ14" display="SUM(AQ14:AQ40)" xr:uid="{00000000-0004-0000-1000-000088050000}"/>
    <hyperlink ref="G725" location="'A3'!AQ41" display="AQ41" xr:uid="{00000000-0004-0000-1000-000089050000}"/>
    <hyperlink ref="D726" location="'A3'!AQ43" display="SUM(AQ43:AQ69)" xr:uid="{00000000-0004-0000-1000-00008A050000}"/>
    <hyperlink ref="G726" location="'A3'!AQ70" display="AQ70" xr:uid="{00000000-0004-0000-1000-00008B050000}"/>
    <hyperlink ref="D727" location="'A3'!AQ14" display="SUM(AQ14,AQ43)" xr:uid="{00000000-0004-0000-1000-00008C050000}"/>
    <hyperlink ref="G727" location="'A3'!AQ72" display="AQ72" xr:uid="{00000000-0004-0000-1000-00008D050000}"/>
    <hyperlink ref="D728" location="'A3'!AQ15" display="SUM(AQ15,AQ44)" xr:uid="{00000000-0004-0000-1000-00008E050000}"/>
    <hyperlink ref="G728" location="'A3'!AQ73" display="AQ73" xr:uid="{00000000-0004-0000-1000-00008F050000}"/>
    <hyperlink ref="D729" location="'A3'!AQ16" display="SUM(AQ16,AQ45)" xr:uid="{00000000-0004-0000-1000-000090050000}"/>
    <hyperlink ref="G729" location="'A3'!AQ74" display="AQ74" xr:uid="{00000000-0004-0000-1000-000091050000}"/>
    <hyperlink ref="D730" location="'A3'!AQ17" display="SUM(AQ17,AQ46)" xr:uid="{00000000-0004-0000-1000-000092050000}"/>
    <hyperlink ref="G730" location="'A3'!AQ75" display="AQ75" xr:uid="{00000000-0004-0000-1000-000093050000}"/>
    <hyperlink ref="D731" location="'A3'!AQ18" display="SUM(AQ18,AQ47)" xr:uid="{00000000-0004-0000-1000-000094050000}"/>
    <hyperlink ref="G731" location="'A3'!AQ76" display="AQ76" xr:uid="{00000000-0004-0000-1000-000095050000}"/>
    <hyperlink ref="D732" location="'A3'!AQ19" display="SUM(AQ19,AQ48)" xr:uid="{00000000-0004-0000-1000-000096050000}"/>
    <hyperlink ref="G732" location="'A3'!AQ77" display="AQ77" xr:uid="{00000000-0004-0000-1000-000097050000}"/>
    <hyperlink ref="D733" location="'A3'!AQ20" display="SUM(AQ20,AQ49)" xr:uid="{00000000-0004-0000-1000-000098050000}"/>
    <hyperlink ref="G733" location="'A3'!AQ78" display="AQ78" xr:uid="{00000000-0004-0000-1000-000099050000}"/>
    <hyperlink ref="D734" location="'A3'!AQ21" display="SUM(AQ21,AQ50)" xr:uid="{00000000-0004-0000-1000-00009A050000}"/>
    <hyperlink ref="G734" location="'A3'!AQ79" display="AQ79" xr:uid="{00000000-0004-0000-1000-00009B050000}"/>
    <hyperlink ref="D735" location="'A3'!AQ22" display="SUM(AQ22,AQ51)" xr:uid="{00000000-0004-0000-1000-00009C050000}"/>
    <hyperlink ref="G735" location="'A3'!AQ80" display="AQ80" xr:uid="{00000000-0004-0000-1000-00009D050000}"/>
    <hyperlink ref="D736" location="'A3'!AQ23" display="SUM(AQ23,AQ52)" xr:uid="{00000000-0004-0000-1000-00009E050000}"/>
    <hyperlink ref="G736" location="'A3'!AQ81" display="AQ81" xr:uid="{00000000-0004-0000-1000-00009F050000}"/>
    <hyperlink ref="D737" location="'A3'!AQ24" display="SUM(AQ24,AQ53)" xr:uid="{00000000-0004-0000-1000-0000A0050000}"/>
    <hyperlink ref="G737" location="'A3'!AQ82" display="AQ82" xr:uid="{00000000-0004-0000-1000-0000A1050000}"/>
    <hyperlink ref="D738" location="'A3'!AQ25" display="SUM(AQ25,AQ54)" xr:uid="{00000000-0004-0000-1000-0000A2050000}"/>
    <hyperlink ref="G738" location="'A3'!AQ83" display="AQ83" xr:uid="{00000000-0004-0000-1000-0000A3050000}"/>
    <hyperlink ref="D739" location="'A3'!AQ26" display="SUM(AQ26,AQ55)" xr:uid="{00000000-0004-0000-1000-0000A4050000}"/>
    <hyperlink ref="G739" location="'A3'!AQ84" display="AQ84" xr:uid="{00000000-0004-0000-1000-0000A5050000}"/>
    <hyperlink ref="D740" location="'A3'!AQ27" display="SUM(AQ27,AQ56)" xr:uid="{00000000-0004-0000-1000-0000A6050000}"/>
    <hyperlink ref="G740" location="'A3'!AQ85" display="AQ85" xr:uid="{00000000-0004-0000-1000-0000A7050000}"/>
    <hyperlink ref="D741" location="'A3'!AQ28" display="SUM(AQ28,AQ57)" xr:uid="{00000000-0004-0000-1000-0000A8050000}"/>
    <hyperlink ref="G741" location="'A3'!AQ86" display="AQ86" xr:uid="{00000000-0004-0000-1000-0000A9050000}"/>
    <hyperlink ref="D742" location="'A3'!AQ29" display="SUM(AQ29,AQ58)" xr:uid="{00000000-0004-0000-1000-0000AA050000}"/>
    <hyperlink ref="G742" location="'A3'!AQ87" display="AQ87" xr:uid="{00000000-0004-0000-1000-0000AB050000}"/>
    <hyperlink ref="D743" location="'A3'!AQ30" display="SUM(AQ30,AQ59)" xr:uid="{00000000-0004-0000-1000-0000AC050000}"/>
    <hyperlink ref="G743" location="'A3'!AQ88" display="AQ88" xr:uid="{00000000-0004-0000-1000-0000AD050000}"/>
    <hyperlink ref="D744" location="'A3'!AQ31" display="SUM(AQ31,AQ60)" xr:uid="{00000000-0004-0000-1000-0000AE050000}"/>
    <hyperlink ref="G744" location="'A3'!AQ89" display="AQ89" xr:uid="{00000000-0004-0000-1000-0000AF050000}"/>
    <hyperlink ref="D745" location="'A3'!AQ32" display="SUM(AQ32,AQ61)" xr:uid="{00000000-0004-0000-1000-0000B0050000}"/>
    <hyperlink ref="G745" location="'A3'!AQ90" display="AQ90" xr:uid="{00000000-0004-0000-1000-0000B1050000}"/>
    <hyperlink ref="D746" location="'A3'!AQ33" display="SUM(AQ33,AQ62)" xr:uid="{00000000-0004-0000-1000-0000B2050000}"/>
    <hyperlink ref="G746" location="'A3'!AQ91" display="AQ91" xr:uid="{00000000-0004-0000-1000-0000B3050000}"/>
    <hyperlink ref="D747" location="'A3'!AQ34" display="SUM(AQ34,AQ63)" xr:uid="{00000000-0004-0000-1000-0000B4050000}"/>
    <hyperlink ref="G747" location="'A3'!AQ92" display="AQ92" xr:uid="{00000000-0004-0000-1000-0000B5050000}"/>
    <hyperlink ref="D748" location="'A3'!AQ35" display="SUM(AQ35,AQ64)" xr:uid="{00000000-0004-0000-1000-0000B6050000}"/>
    <hyperlink ref="G748" location="'A3'!AQ93" display="AQ93" xr:uid="{00000000-0004-0000-1000-0000B7050000}"/>
    <hyperlink ref="D749" location="'A3'!AQ36" display="SUM(AQ36,AQ65)" xr:uid="{00000000-0004-0000-1000-0000B8050000}"/>
    <hyperlink ref="G749" location="'A3'!AQ94" display="AQ94" xr:uid="{00000000-0004-0000-1000-0000B9050000}"/>
    <hyperlink ref="D750" location="'A3'!AQ37" display="SUM(AQ37,AQ66)" xr:uid="{00000000-0004-0000-1000-0000BA050000}"/>
    <hyperlink ref="G750" location="'A3'!AQ95" display="AQ95" xr:uid="{00000000-0004-0000-1000-0000BB050000}"/>
    <hyperlink ref="D751" location="'A3'!AQ38" display="SUM(AQ38,AQ67)" xr:uid="{00000000-0004-0000-1000-0000BC050000}"/>
    <hyperlink ref="G751" location="'A3'!AQ96" display="AQ96" xr:uid="{00000000-0004-0000-1000-0000BD050000}"/>
    <hyperlink ref="D752" location="'A3'!AQ39" display="SUM(AQ39,AQ68)" xr:uid="{00000000-0004-0000-1000-0000BE050000}"/>
    <hyperlink ref="G752" location="'A3'!AQ97" display="AQ97" xr:uid="{00000000-0004-0000-1000-0000BF050000}"/>
    <hyperlink ref="D753" location="'A3'!AQ40" display="SUM(AQ40,AQ69)" xr:uid="{00000000-0004-0000-1000-0000C0050000}"/>
    <hyperlink ref="G753" location="'A3'!AQ98" display="AQ98" xr:uid="{00000000-0004-0000-1000-0000C1050000}"/>
    <hyperlink ref="D754" location="'A3'!AQ41" display="SUM(AQ41,AQ70)" xr:uid="{00000000-0004-0000-1000-0000C2050000}"/>
    <hyperlink ref="G754" location="'A3'!AQ99" display="AQ99" xr:uid="{00000000-0004-0000-1000-0000C3050000}"/>
    <hyperlink ref="D755" location="'A3'!AT14" display="SUM(AT14:AT40)" xr:uid="{00000000-0004-0000-1000-0000C4050000}"/>
    <hyperlink ref="G755" location="'A3'!AT41" display="AT41" xr:uid="{00000000-0004-0000-1000-0000C5050000}"/>
    <hyperlink ref="D756" location="'A3'!AT43" display="SUM(AT43:AT69)" xr:uid="{00000000-0004-0000-1000-0000C6050000}"/>
    <hyperlink ref="G756" location="'A3'!AT70" display="AT70" xr:uid="{00000000-0004-0000-1000-0000C7050000}"/>
    <hyperlink ref="D757" location="'A3'!AT14" display="SUM(AT14,AT43)" xr:uid="{00000000-0004-0000-1000-0000C8050000}"/>
    <hyperlink ref="G757" location="'A3'!AT72" display="AT72" xr:uid="{00000000-0004-0000-1000-0000C9050000}"/>
    <hyperlink ref="D758" location="'A3'!AT15" display="SUM(AT15,AT44)" xr:uid="{00000000-0004-0000-1000-0000CA050000}"/>
    <hyperlink ref="G758" location="'A3'!AT73" display="AT73" xr:uid="{00000000-0004-0000-1000-0000CB050000}"/>
    <hyperlink ref="D759" location="'A3'!AT16" display="SUM(AT16,AT45)" xr:uid="{00000000-0004-0000-1000-0000CC050000}"/>
    <hyperlink ref="G759" location="'A3'!AT74" display="AT74" xr:uid="{00000000-0004-0000-1000-0000CD050000}"/>
    <hyperlink ref="D760" location="'A3'!AT17" display="SUM(AT17,AT46)" xr:uid="{00000000-0004-0000-1000-0000CE050000}"/>
    <hyperlink ref="G760" location="'A3'!AT75" display="AT75" xr:uid="{00000000-0004-0000-1000-0000CF050000}"/>
    <hyperlink ref="D761" location="'A3'!AT18" display="SUM(AT18,AT47)" xr:uid="{00000000-0004-0000-1000-0000D0050000}"/>
    <hyperlink ref="G761" location="'A3'!AT76" display="AT76" xr:uid="{00000000-0004-0000-1000-0000D1050000}"/>
    <hyperlink ref="D762" location="'A3'!AT19" display="SUM(AT19,AT48)" xr:uid="{00000000-0004-0000-1000-0000D2050000}"/>
    <hyperlink ref="G762" location="'A3'!AT77" display="AT77" xr:uid="{00000000-0004-0000-1000-0000D3050000}"/>
    <hyperlink ref="D763" location="'A3'!AT20" display="SUM(AT20,AT49)" xr:uid="{00000000-0004-0000-1000-0000D4050000}"/>
    <hyperlink ref="G763" location="'A3'!AT78" display="AT78" xr:uid="{00000000-0004-0000-1000-0000D5050000}"/>
    <hyperlink ref="D764" location="'A3'!AT21" display="SUM(AT21,AT50)" xr:uid="{00000000-0004-0000-1000-0000D6050000}"/>
    <hyperlink ref="G764" location="'A3'!AT79" display="AT79" xr:uid="{00000000-0004-0000-1000-0000D7050000}"/>
    <hyperlink ref="D765" location="'A3'!AT22" display="SUM(AT22,AT51)" xr:uid="{00000000-0004-0000-1000-0000D8050000}"/>
    <hyperlink ref="G765" location="'A3'!AT80" display="AT80" xr:uid="{00000000-0004-0000-1000-0000D9050000}"/>
    <hyperlink ref="D766" location="'A3'!AT23" display="SUM(AT23,AT52)" xr:uid="{00000000-0004-0000-1000-0000DA050000}"/>
    <hyperlink ref="G766" location="'A3'!AT81" display="AT81" xr:uid="{00000000-0004-0000-1000-0000DB050000}"/>
    <hyperlink ref="D767" location="'A3'!AT24" display="SUM(AT24,AT53)" xr:uid="{00000000-0004-0000-1000-0000DC050000}"/>
    <hyperlink ref="G767" location="'A3'!AT82" display="AT82" xr:uid="{00000000-0004-0000-1000-0000DD050000}"/>
    <hyperlink ref="D768" location="'A3'!AT25" display="SUM(AT25,AT54)" xr:uid="{00000000-0004-0000-1000-0000DE050000}"/>
    <hyperlink ref="G768" location="'A3'!AT83" display="AT83" xr:uid="{00000000-0004-0000-1000-0000DF050000}"/>
    <hyperlink ref="D769" location="'A3'!AT26" display="SUM(AT26,AT55)" xr:uid="{00000000-0004-0000-1000-0000E0050000}"/>
    <hyperlink ref="G769" location="'A3'!AT84" display="AT84" xr:uid="{00000000-0004-0000-1000-0000E1050000}"/>
    <hyperlink ref="D770" location="'A3'!AT27" display="SUM(AT27,AT56)" xr:uid="{00000000-0004-0000-1000-0000E2050000}"/>
    <hyperlink ref="G770" location="'A3'!AT85" display="AT85" xr:uid="{00000000-0004-0000-1000-0000E3050000}"/>
    <hyperlink ref="D771" location="'A3'!AT28" display="SUM(AT28,AT57)" xr:uid="{00000000-0004-0000-1000-0000E4050000}"/>
    <hyperlink ref="G771" location="'A3'!AT86" display="AT86" xr:uid="{00000000-0004-0000-1000-0000E5050000}"/>
    <hyperlink ref="D772" location="'A3'!AT29" display="SUM(AT29,AT58)" xr:uid="{00000000-0004-0000-1000-0000E6050000}"/>
    <hyperlink ref="G772" location="'A3'!AT87" display="AT87" xr:uid="{00000000-0004-0000-1000-0000E7050000}"/>
    <hyperlink ref="D773" location="'A3'!AT30" display="SUM(AT30,AT59)" xr:uid="{00000000-0004-0000-1000-0000E8050000}"/>
    <hyperlink ref="G773" location="'A3'!AT88" display="AT88" xr:uid="{00000000-0004-0000-1000-0000E9050000}"/>
    <hyperlink ref="D774" location="'A3'!AT31" display="SUM(AT31,AT60)" xr:uid="{00000000-0004-0000-1000-0000EA050000}"/>
    <hyperlink ref="G774" location="'A3'!AT89" display="AT89" xr:uid="{00000000-0004-0000-1000-0000EB050000}"/>
    <hyperlink ref="D775" location="'A3'!AT32" display="SUM(AT32,AT61)" xr:uid="{00000000-0004-0000-1000-0000EC050000}"/>
    <hyperlink ref="G775" location="'A3'!AT90" display="AT90" xr:uid="{00000000-0004-0000-1000-0000ED050000}"/>
    <hyperlink ref="D776" location="'A3'!AT33" display="SUM(AT33,AT62)" xr:uid="{00000000-0004-0000-1000-0000EE050000}"/>
    <hyperlink ref="G776" location="'A3'!AT91" display="AT91" xr:uid="{00000000-0004-0000-1000-0000EF050000}"/>
    <hyperlink ref="D777" location="'A3'!AT34" display="SUM(AT34,AT63)" xr:uid="{00000000-0004-0000-1000-0000F0050000}"/>
    <hyperlink ref="G777" location="'A3'!AT92" display="AT92" xr:uid="{00000000-0004-0000-1000-0000F1050000}"/>
    <hyperlink ref="D778" location="'A3'!AT35" display="SUM(AT35,AT64)" xr:uid="{00000000-0004-0000-1000-0000F2050000}"/>
    <hyperlink ref="G778" location="'A3'!AT93" display="AT93" xr:uid="{00000000-0004-0000-1000-0000F3050000}"/>
    <hyperlink ref="D779" location="'A3'!AT36" display="SUM(AT36,AT65)" xr:uid="{00000000-0004-0000-1000-0000F4050000}"/>
    <hyperlink ref="G779" location="'A3'!AT94" display="AT94" xr:uid="{00000000-0004-0000-1000-0000F5050000}"/>
    <hyperlink ref="D780" location="'A3'!AT37" display="SUM(AT37,AT66)" xr:uid="{00000000-0004-0000-1000-0000F6050000}"/>
    <hyperlink ref="G780" location="'A3'!AT95" display="AT95" xr:uid="{00000000-0004-0000-1000-0000F7050000}"/>
    <hyperlink ref="D781" location="'A3'!AT38" display="SUM(AT38,AT67)" xr:uid="{00000000-0004-0000-1000-0000F8050000}"/>
    <hyperlink ref="G781" location="'A3'!AT96" display="AT96" xr:uid="{00000000-0004-0000-1000-0000F9050000}"/>
    <hyperlink ref="D782" location="'A3'!AT39" display="SUM(AT39,AT68)" xr:uid="{00000000-0004-0000-1000-0000FA050000}"/>
    <hyperlink ref="G782" location="'A3'!AT97" display="AT97" xr:uid="{00000000-0004-0000-1000-0000FB050000}"/>
    <hyperlink ref="D783" location="'A3'!AT40" display="SUM(AT40,AT69)" xr:uid="{00000000-0004-0000-1000-0000FC050000}"/>
    <hyperlink ref="G783" location="'A3'!AT98" display="AT98" xr:uid="{00000000-0004-0000-1000-0000FD050000}"/>
    <hyperlink ref="D784" location="'A3'!AT41" display="SUM(AT41,AT70)" xr:uid="{00000000-0004-0000-1000-0000FE050000}"/>
    <hyperlink ref="G784" location="'A3'!AT99" display="AT99" xr:uid="{00000000-0004-0000-1000-0000FF050000}"/>
    <hyperlink ref="D785" location="'A3'!AQ14" display="SUM(AQ14,AT14)" xr:uid="{00000000-0004-0000-1000-000000060000}"/>
    <hyperlink ref="G785" location="'A3'!AW14" display="AW14" xr:uid="{00000000-0004-0000-1000-000001060000}"/>
    <hyperlink ref="D786" location="'A3'!AQ15" display="SUM(AQ15,AT15)" xr:uid="{00000000-0004-0000-1000-000002060000}"/>
    <hyperlink ref="G786" location="'A3'!AW15" display="AW15" xr:uid="{00000000-0004-0000-1000-000003060000}"/>
    <hyperlink ref="D787" location="'A3'!AQ16" display="SUM(AQ16,AT16)" xr:uid="{00000000-0004-0000-1000-000004060000}"/>
    <hyperlink ref="G787" location="'A3'!AW16" display="AW16" xr:uid="{00000000-0004-0000-1000-000005060000}"/>
    <hyperlink ref="D788" location="'A3'!AQ17" display="SUM(AQ17,AT17)" xr:uid="{00000000-0004-0000-1000-000006060000}"/>
    <hyperlink ref="G788" location="'A3'!AW17" display="AW17" xr:uid="{00000000-0004-0000-1000-000007060000}"/>
    <hyperlink ref="D789" location="'A3'!AQ18" display="SUM(AQ18,AT18)" xr:uid="{00000000-0004-0000-1000-000008060000}"/>
    <hyperlink ref="G789" location="'A3'!AW18" display="AW18" xr:uid="{00000000-0004-0000-1000-000009060000}"/>
    <hyperlink ref="D790" location="'A3'!AQ19" display="SUM(AQ19,AT19)" xr:uid="{00000000-0004-0000-1000-00000A060000}"/>
    <hyperlink ref="G790" location="'A3'!AW19" display="AW19" xr:uid="{00000000-0004-0000-1000-00000B060000}"/>
    <hyperlink ref="D791" location="'A3'!AQ20" display="SUM(AQ20,AT20)" xr:uid="{00000000-0004-0000-1000-00000C060000}"/>
    <hyperlink ref="G791" location="'A3'!AW20" display="AW20" xr:uid="{00000000-0004-0000-1000-00000D060000}"/>
    <hyperlink ref="D792" location="'A3'!AQ21" display="SUM(AQ21,AT21)" xr:uid="{00000000-0004-0000-1000-00000E060000}"/>
    <hyperlink ref="G792" location="'A3'!AW21" display="AW21" xr:uid="{00000000-0004-0000-1000-00000F060000}"/>
    <hyperlink ref="D793" location="'A3'!AQ22" display="SUM(AQ22,AT22)" xr:uid="{00000000-0004-0000-1000-000010060000}"/>
    <hyperlink ref="G793" location="'A3'!AW22" display="AW22" xr:uid="{00000000-0004-0000-1000-000011060000}"/>
    <hyperlink ref="D794" location="'A3'!AQ23" display="SUM(AQ23,AT23)" xr:uid="{00000000-0004-0000-1000-000012060000}"/>
    <hyperlink ref="G794" location="'A3'!AW23" display="AW23" xr:uid="{00000000-0004-0000-1000-000013060000}"/>
    <hyperlink ref="D795" location="'A3'!AQ24" display="SUM(AQ24,AT24)" xr:uid="{00000000-0004-0000-1000-000014060000}"/>
    <hyperlink ref="G795" location="'A3'!AW24" display="AW24" xr:uid="{00000000-0004-0000-1000-000015060000}"/>
    <hyperlink ref="D796" location="'A3'!AQ25" display="SUM(AQ25,AT25)" xr:uid="{00000000-0004-0000-1000-000016060000}"/>
    <hyperlink ref="G796" location="'A3'!AW25" display="AW25" xr:uid="{00000000-0004-0000-1000-000017060000}"/>
    <hyperlink ref="D797" location="'A3'!AQ26" display="SUM(AQ26,AT26)" xr:uid="{00000000-0004-0000-1000-000018060000}"/>
    <hyperlink ref="G797" location="'A3'!AW26" display="AW26" xr:uid="{00000000-0004-0000-1000-000019060000}"/>
    <hyperlink ref="D798" location="'A3'!AQ27" display="SUM(AQ27,AT27)" xr:uid="{00000000-0004-0000-1000-00001A060000}"/>
    <hyperlink ref="G798" location="'A3'!AW27" display="AW27" xr:uid="{00000000-0004-0000-1000-00001B060000}"/>
    <hyperlink ref="D799" location="'A3'!AQ28" display="SUM(AQ28,AT28)" xr:uid="{00000000-0004-0000-1000-00001C060000}"/>
    <hyperlink ref="G799" location="'A3'!AW28" display="AW28" xr:uid="{00000000-0004-0000-1000-00001D060000}"/>
    <hyperlink ref="D800" location="'A3'!AQ29" display="SUM(AQ29,AT29)" xr:uid="{00000000-0004-0000-1000-00001E060000}"/>
    <hyperlink ref="G800" location="'A3'!AW29" display="AW29" xr:uid="{00000000-0004-0000-1000-00001F060000}"/>
    <hyperlink ref="D801" location="'A3'!AQ30" display="SUM(AQ30,AT30)" xr:uid="{00000000-0004-0000-1000-000020060000}"/>
    <hyperlink ref="G801" location="'A3'!AW30" display="AW30" xr:uid="{00000000-0004-0000-1000-000021060000}"/>
    <hyperlink ref="D802" location="'A3'!AQ31" display="SUM(AQ31,AT31)" xr:uid="{00000000-0004-0000-1000-000022060000}"/>
    <hyperlink ref="G802" location="'A3'!AW31" display="AW31" xr:uid="{00000000-0004-0000-1000-000023060000}"/>
    <hyperlink ref="D803" location="'A3'!AQ32" display="SUM(AQ32,AT32)" xr:uid="{00000000-0004-0000-1000-000024060000}"/>
    <hyperlink ref="G803" location="'A3'!AW32" display="AW32" xr:uid="{00000000-0004-0000-1000-000025060000}"/>
    <hyperlink ref="D804" location="'A3'!AQ33" display="SUM(AQ33,AT33)" xr:uid="{00000000-0004-0000-1000-000026060000}"/>
    <hyperlink ref="G804" location="'A3'!AW33" display="AW33" xr:uid="{00000000-0004-0000-1000-000027060000}"/>
    <hyperlink ref="D805" location="'A3'!AQ34" display="SUM(AQ34,AT34)" xr:uid="{00000000-0004-0000-1000-000028060000}"/>
    <hyperlink ref="G805" location="'A3'!AW34" display="AW34" xr:uid="{00000000-0004-0000-1000-000029060000}"/>
    <hyperlink ref="D806" location="'A3'!AQ35" display="SUM(AQ35,AT35)" xr:uid="{00000000-0004-0000-1000-00002A060000}"/>
    <hyperlink ref="G806" location="'A3'!AW35" display="AW35" xr:uid="{00000000-0004-0000-1000-00002B060000}"/>
    <hyperlink ref="D807" location="'A3'!AQ36" display="SUM(AQ36,AT36)" xr:uid="{00000000-0004-0000-1000-00002C060000}"/>
    <hyperlink ref="G807" location="'A3'!AW36" display="AW36" xr:uid="{00000000-0004-0000-1000-00002D060000}"/>
    <hyperlink ref="D808" location="'A3'!AQ37" display="SUM(AQ37,AT37)" xr:uid="{00000000-0004-0000-1000-00002E060000}"/>
    <hyperlink ref="G808" location="'A3'!AW37" display="AW37" xr:uid="{00000000-0004-0000-1000-00002F060000}"/>
    <hyperlink ref="D809" location="'A3'!AQ38" display="SUM(AQ38,AT38)" xr:uid="{00000000-0004-0000-1000-000030060000}"/>
    <hyperlink ref="G809" location="'A3'!AW38" display="AW38" xr:uid="{00000000-0004-0000-1000-000031060000}"/>
    <hyperlink ref="D810" location="'A3'!AQ39" display="SUM(AQ39,AT39)" xr:uid="{00000000-0004-0000-1000-000032060000}"/>
    <hyperlink ref="G810" location="'A3'!AW39" display="AW39" xr:uid="{00000000-0004-0000-1000-000033060000}"/>
    <hyperlink ref="D811" location="'A3'!AQ40" display="SUM(AQ40,AT40)" xr:uid="{00000000-0004-0000-1000-000034060000}"/>
    <hyperlink ref="G811" location="'A3'!AW40" display="AW40" xr:uid="{00000000-0004-0000-1000-000035060000}"/>
    <hyperlink ref="D812" location="'A3'!AW14" display="SUM(AW14:AW40)" xr:uid="{00000000-0004-0000-1000-000036060000}"/>
    <hyperlink ref="G812" location="'A3'!AW41" display="AW41" xr:uid="{00000000-0004-0000-1000-000037060000}"/>
    <hyperlink ref="D813" location="'A3'!AQ43" display="SUM(AQ43,AT43)" xr:uid="{00000000-0004-0000-1000-000038060000}"/>
    <hyperlink ref="G813" location="'A3'!AW43" display="AW43" xr:uid="{00000000-0004-0000-1000-000039060000}"/>
    <hyperlink ref="D814" location="'A3'!AQ44" display="SUM(AQ44,AT44)" xr:uid="{00000000-0004-0000-1000-00003A060000}"/>
    <hyperlink ref="G814" location="'A3'!AW44" display="AW44" xr:uid="{00000000-0004-0000-1000-00003B060000}"/>
    <hyperlink ref="D815" location="'A3'!AQ45" display="SUM(AQ45,AT45)" xr:uid="{00000000-0004-0000-1000-00003C060000}"/>
    <hyperlink ref="G815" location="'A3'!AW45" display="AW45" xr:uid="{00000000-0004-0000-1000-00003D060000}"/>
    <hyperlink ref="D816" location="'A3'!AQ46" display="SUM(AQ46,AT46)" xr:uid="{00000000-0004-0000-1000-00003E060000}"/>
    <hyperlink ref="G816" location="'A3'!AW46" display="AW46" xr:uid="{00000000-0004-0000-1000-00003F060000}"/>
    <hyperlink ref="D817" location="'A3'!AQ47" display="SUM(AQ47,AT47)" xr:uid="{00000000-0004-0000-1000-000040060000}"/>
    <hyperlink ref="G817" location="'A3'!AW47" display="AW47" xr:uid="{00000000-0004-0000-1000-000041060000}"/>
    <hyperlink ref="D818" location="'A3'!AQ48" display="SUM(AQ48,AT48)" xr:uid="{00000000-0004-0000-1000-000042060000}"/>
    <hyperlink ref="G818" location="'A3'!AW48" display="AW48" xr:uid="{00000000-0004-0000-1000-000043060000}"/>
    <hyperlink ref="D819" location="'A3'!AQ49" display="SUM(AQ49,AT49)" xr:uid="{00000000-0004-0000-1000-000044060000}"/>
    <hyperlink ref="G819" location="'A3'!AW49" display="AW49" xr:uid="{00000000-0004-0000-1000-000045060000}"/>
    <hyperlink ref="D820" location="'A3'!AQ50" display="SUM(AQ50,AT50)" xr:uid="{00000000-0004-0000-1000-000046060000}"/>
    <hyperlink ref="G820" location="'A3'!AW50" display="AW50" xr:uid="{00000000-0004-0000-1000-000047060000}"/>
    <hyperlink ref="D821" location="'A3'!AQ51" display="SUM(AQ51,AT51)" xr:uid="{00000000-0004-0000-1000-000048060000}"/>
    <hyperlink ref="G821" location="'A3'!AW51" display="AW51" xr:uid="{00000000-0004-0000-1000-000049060000}"/>
    <hyperlink ref="D822" location="'A3'!AQ52" display="SUM(AQ52,AT52)" xr:uid="{00000000-0004-0000-1000-00004A060000}"/>
    <hyperlink ref="G822" location="'A3'!AW52" display="AW52" xr:uid="{00000000-0004-0000-1000-00004B060000}"/>
    <hyperlink ref="D823" location="'A3'!AQ53" display="SUM(AQ53,AT53)" xr:uid="{00000000-0004-0000-1000-00004C060000}"/>
    <hyperlink ref="G823" location="'A3'!AW53" display="AW53" xr:uid="{00000000-0004-0000-1000-00004D060000}"/>
    <hyperlink ref="D824" location="'A3'!AQ54" display="SUM(AQ54,AT54)" xr:uid="{00000000-0004-0000-1000-00004E060000}"/>
    <hyperlink ref="G824" location="'A3'!AW54" display="AW54" xr:uid="{00000000-0004-0000-1000-00004F060000}"/>
    <hyperlink ref="D825" location="'A3'!AQ55" display="SUM(AQ55,AT55)" xr:uid="{00000000-0004-0000-1000-000050060000}"/>
    <hyperlink ref="G825" location="'A3'!AW55" display="AW55" xr:uid="{00000000-0004-0000-1000-000051060000}"/>
    <hyperlink ref="D826" location="'A3'!AQ56" display="SUM(AQ56,AT56)" xr:uid="{00000000-0004-0000-1000-000052060000}"/>
    <hyperlink ref="G826" location="'A3'!AW56" display="AW56" xr:uid="{00000000-0004-0000-1000-000053060000}"/>
    <hyperlink ref="D827" location="'A3'!AQ57" display="SUM(AQ57,AT57)" xr:uid="{00000000-0004-0000-1000-000054060000}"/>
    <hyperlink ref="G827" location="'A3'!AW57" display="AW57" xr:uid="{00000000-0004-0000-1000-000055060000}"/>
    <hyperlink ref="D828" location="'A3'!AQ58" display="SUM(AQ58,AT58)" xr:uid="{00000000-0004-0000-1000-000056060000}"/>
    <hyperlink ref="G828" location="'A3'!AW58" display="AW58" xr:uid="{00000000-0004-0000-1000-000057060000}"/>
    <hyperlink ref="D829" location="'A3'!AQ59" display="SUM(AQ59,AT59)" xr:uid="{00000000-0004-0000-1000-000058060000}"/>
    <hyperlink ref="G829" location="'A3'!AW59" display="AW59" xr:uid="{00000000-0004-0000-1000-000059060000}"/>
    <hyperlink ref="D830" location="'A3'!AQ60" display="SUM(AQ60,AT60)" xr:uid="{00000000-0004-0000-1000-00005A060000}"/>
    <hyperlink ref="G830" location="'A3'!AW60" display="AW60" xr:uid="{00000000-0004-0000-1000-00005B060000}"/>
    <hyperlink ref="D831" location="'A3'!AQ61" display="SUM(AQ61,AT61)" xr:uid="{00000000-0004-0000-1000-00005C060000}"/>
    <hyperlink ref="G831" location="'A3'!AW61" display="AW61" xr:uid="{00000000-0004-0000-1000-00005D060000}"/>
    <hyperlink ref="D832" location="'A3'!AQ62" display="SUM(AQ62,AT62)" xr:uid="{00000000-0004-0000-1000-00005E060000}"/>
    <hyperlink ref="G832" location="'A3'!AW62" display="AW62" xr:uid="{00000000-0004-0000-1000-00005F060000}"/>
    <hyperlink ref="D833" location="'A3'!AQ63" display="SUM(AQ63,AT63)" xr:uid="{00000000-0004-0000-1000-000060060000}"/>
    <hyperlink ref="G833" location="'A3'!AW63" display="AW63" xr:uid="{00000000-0004-0000-1000-000061060000}"/>
    <hyperlink ref="D834" location="'A3'!AQ64" display="SUM(AQ64,AT64)" xr:uid="{00000000-0004-0000-1000-000062060000}"/>
    <hyperlink ref="G834" location="'A3'!AW64" display="AW64" xr:uid="{00000000-0004-0000-1000-000063060000}"/>
    <hyperlink ref="D835" location="'A3'!AQ65" display="SUM(AQ65,AT65)" xr:uid="{00000000-0004-0000-1000-000064060000}"/>
    <hyperlink ref="G835" location="'A3'!AW65" display="AW65" xr:uid="{00000000-0004-0000-1000-000065060000}"/>
    <hyperlink ref="D836" location="'A3'!AQ66" display="SUM(AQ66,AT66)" xr:uid="{00000000-0004-0000-1000-000066060000}"/>
    <hyperlink ref="G836" location="'A3'!AW66" display="AW66" xr:uid="{00000000-0004-0000-1000-000067060000}"/>
    <hyperlink ref="D837" location="'A3'!AQ67" display="SUM(AQ67,AT67)" xr:uid="{00000000-0004-0000-1000-000068060000}"/>
    <hyperlink ref="G837" location="'A3'!AW67" display="AW67" xr:uid="{00000000-0004-0000-1000-000069060000}"/>
    <hyperlink ref="D838" location="'A3'!AQ68" display="SUM(AQ68,AT68)" xr:uid="{00000000-0004-0000-1000-00006A060000}"/>
    <hyperlink ref="G838" location="'A3'!AW68" display="AW68" xr:uid="{00000000-0004-0000-1000-00006B060000}"/>
    <hyperlink ref="D839" location="'A3'!AQ69" display="SUM(AQ69,AT69)" xr:uid="{00000000-0004-0000-1000-00006C060000}"/>
    <hyperlink ref="G839" location="'A3'!AW69" display="AW69" xr:uid="{00000000-0004-0000-1000-00006D060000}"/>
    <hyperlink ref="D840" location="'A3'!AW43" display="SUM(AW43:AW69)" xr:uid="{00000000-0004-0000-1000-00006E060000}"/>
    <hyperlink ref="G840" location="'A3'!AW70" display="AW70" xr:uid="{00000000-0004-0000-1000-00006F060000}"/>
    <hyperlink ref="D841" location="'A3'!AW14" display="SUM(AW14,AW43)" xr:uid="{00000000-0004-0000-1000-000070060000}"/>
    <hyperlink ref="G841" location="'A3'!AW72" display="AW72" xr:uid="{00000000-0004-0000-1000-000071060000}"/>
    <hyperlink ref="D842" location="'A3'!AW15" display="SUM(AW15,AW44)" xr:uid="{00000000-0004-0000-1000-000072060000}"/>
    <hyperlink ref="G842" location="'A3'!AW73" display="AW73" xr:uid="{00000000-0004-0000-1000-000073060000}"/>
    <hyperlink ref="D843" location="'A3'!AW16" display="SUM(AW16,AW45)" xr:uid="{00000000-0004-0000-1000-000074060000}"/>
    <hyperlink ref="G843" location="'A3'!AW74" display="AW74" xr:uid="{00000000-0004-0000-1000-000075060000}"/>
    <hyperlink ref="D844" location="'A3'!AW17" display="SUM(AW17,AW46)" xr:uid="{00000000-0004-0000-1000-000076060000}"/>
    <hyperlink ref="G844" location="'A3'!AW75" display="AW75" xr:uid="{00000000-0004-0000-1000-000077060000}"/>
    <hyperlink ref="D845" location="'A3'!AW18" display="SUM(AW18,AW47)" xr:uid="{00000000-0004-0000-1000-000078060000}"/>
    <hyperlink ref="G845" location="'A3'!AW76" display="AW76" xr:uid="{00000000-0004-0000-1000-000079060000}"/>
    <hyperlink ref="D846" location="'A3'!AW19" display="SUM(AW19,AW48)" xr:uid="{00000000-0004-0000-1000-00007A060000}"/>
    <hyperlink ref="G846" location="'A3'!AW77" display="AW77" xr:uid="{00000000-0004-0000-1000-00007B060000}"/>
    <hyperlink ref="D847" location="'A3'!AW20" display="SUM(AW20,AW49)" xr:uid="{00000000-0004-0000-1000-00007C060000}"/>
    <hyperlink ref="G847" location="'A3'!AW78" display="AW78" xr:uid="{00000000-0004-0000-1000-00007D060000}"/>
    <hyperlink ref="D848" location="'A3'!AW21" display="SUM(AW21,AW50)" xr:uid="{00000000-0004-0000-1000-00007E060000}"/>
    <hyperlink ref="G848" location="'A3'!AW79" display="AW79" xr:uid="{00000000-0004-0000-1000-00007F060000}"/>
    <hyperlink ref="D849" location="'A3'!AW22" display="SUM(AW22,AW51)" xr:uid="{00000000-0004-0000-1000-000080060000}"/>
    <hyperlink ref="G849" location="'A3'!AW80" display="AW80" xr:uid="{00000000-0004-0000-1000-000081060000}"/>
    <hyperlink ref="D850" location="'A3'!AW23" display="SUM(AW23,AW52)" xr:uid="{00000000-0004-0000-1000-000082060000}"/>
    <hyperlink ref="G850" location="'A3'!AW81" display="AW81" xr:uid="{00000000-0004-0000-1000-000083060000}"/>
    <hyperlink ref="D851" location="'A3'!AW24" display="SUM(AW24,AW53)" xr:uid="{00000000-0004-0000-1000-000084060000}"/>
    <hyperlink ref="G851" location="'A3'!AW82" display="AW82" xr:uid="{00000000-0004-0000-1000-000085060000}"/>
    <hyperlink ref="D852" location="'A3'!AW25" display="SUM(AW25,AW54)" xr:uid="{00000000-0004-0000-1000-000086060000}"/>
    <hyperlink ref="G852" location="'A3'!AW83" display="AW83" xr:uid="{00000000-0004-0000-1000-000087060000}"/>
    <hyperlink ref="D853" location="'A3'!AW26" display="SUM(AW26,AW55)" xr:uid="{00000000-0004-0000-1000-000088060000}"/>
    <hyperlink ref="G853" location="'A3'!AW84" display="AW84" xr:uid="{00000000-0004-0000-1000-000089060000}"/>
    <hyperlink ref="D854" location="'A3'!AW27" display="SUM(AW27,AW56)" xr:uid="{00000000-0004-0000-1000-00008A060000}"/>
    <hyperlink ref="G854" location="'A3'!AW85" display="AW85" xr:uid="{00000000-0004-0000-1000-00008B060000}"/>
    <hyperlink ref="D855" location="'A3'!AW28" display="SUM(AW28,AW57)" xr:uid="{00000000-0004-0000-1000-00008C060000}"/>
    <hyperlink ref="G855" location="'A3'!AW86" display="AW86" xr:uid="{00000000-0004-0000-1000-00008D060000}"/>
    <hyperlink ref="D856" location="'A3'!AW29" display="SUM(AW29,AW58)" xr:uid="{00000000-0004-0000-1000-00008E060000}"/>
    <hyperlink ref="G856" location="'A3'!AW87" display="AW87" xr:uid="{00000000-0004-0000-1000-00008F060000}"/>
    <hyperlink ref="D857" location="'A3'!AW30" display="SUM(AW30,AW59)" xr:uid="{00000000-0004-0000-1000-000090060000}"/>
    <hyperlink ref="G857" location="'A3'!AW88" display="AW88" xr:uid="{00000000-0004-0000-1000-000091060000}"/>
    <hyperlink ref="D858" location="'A3'!AW31" display="SUM(AW31,AW60)" xr:uid="{00000000-0004-0000-1000-000092060000}"/>
    <hyperlink ref="G858" location="'A3'!AW89" display="AW89" xr:uid="{00000000-0004-0000-1000-000093060000}"/>
    <hyperlink ref="D859" location="'A3'!AW32" display="SUM(AW32,AW61)" xr:uid="{00000000-0004-0000-1000-000094060000}"/>
    <hyperlink ref="G859" location="'A3'!AW90" display="AW90" xr:uid="{00000000-0004-0000-1000-000095060000}"/>
    <hyperlink ref="D860" location="'A3'!AW33" display="SUM(AW33,AW62)" xr:uid="{00000000-0004-0000-1000-000096060000}"/>
    <hyperlink ref="G860" location="'A3'!AW91" display="AW91" xr:uid="{00000000-0004-0000-1000-000097060000}"/>
    <hyperlink ref="D861" location="'A3'!AW34" display="SUM(AW34,AW63)" xr:uid="{00000000-0004-0000-1000-000098060000}"/>
    <hyperlink ref="G861" location="'A3'!AW92" display="AW92" xr:uid="{00000000-0004-0000-1000-000099060000}"/>
    <hyperlink ref="D862" location="'A3'!AW35" display="SUM(AW35,AW64)" xr:uid="{00000000-0004-0000-1000-00009A060000}"/>
    <hyperlink ref="G862" location="'A3'!AW93" display="AW93" xr:uid="{00000000-0004-0000-1000-00009B060000}"/>
    <hyperlink ref="D863" location="'A3'!AW36" display="SUM(AW36,AW65)" xr:uid="{00000000-0004-0000-1000-00009C060000}"/>
    <hyperlink ref="G863" location="'A3'!AW94" display="AW94" xr:uid="{00000000-0004-0000-1000-00009D060000}"/>
    <hyperlink ref="D864" location="'A3'!AW37" display="SUM(AW37,AW66)" xr:uid="{00000000-0004-0000-1000-00009E060000}"/>
    <hyperlink ref="G864" location="'A3'!AW95" display="AW95" xr:uid="{00000000-0004-0000-1000-00009F060000}"/>
    <hyperlink ref="D865" location="'A3'!AW38" display="SUM(AW38,AW67)" xr:uid="{00000000-0004-0000-1000-0000A0060000}"/>
    <hyperlink ref="G865" location="'A3'!AW96" display="AW96" xr:uid="{00000000-0004-0000-1000-0000A1060000}"/>
    <hyperlink ref="D866" location="'A3'!AW39" display="SUM(AW39,AW68)" xr:uid="{00000000-0004-0000-1000-0000A2060000}"/>
    <hyperlink ref="G866" location="'A3'!AW97" display="AW97" xr:uid="{00000000-0004-0000-1000-0000A3060000}"/>
    <hyperlink ref="D867" location="'A3'!AW40" display="SUM(AW40,AW69)" xr:uid="{00000000-0004-0000-1000-0000A4060000}"/>
    <hyperlink ref="G867" location="'A3'!AW98" display="AW98" xr:uid="{00000000-0004-0000-1000-0000A5060000}"/>
    <hyperlink ref="D868" location="'A3'!AW41" display="SUM(AW41,AW70)" xr:uid="{00000000-0004-0000-1000-0000A6060000}"/>
    <hyperlink ref="G868" location="'A3'!AW99" display="AW99" xr:uid="{00000000-0004-0000-1000-0000A7060000}"/>
    <hyperlink ref="D869" location="'A3'!AZ14" display="SUM(AZ14:AZ40)" xr:uid="{00000000-0004-0000-1000-0000A8060000}"/>
    <hyperlink ref="G869" location="'A3'!AZ41" display="AZ41" xr:uid="{00000000-0004-0000-1000-0000A9060000}"/>
    <hyperlink ref="D870" location="'A3'!AZ43" display="SUM(AZ43:AZ69)" xr:uid="{00000000-0004-0000-1000-0000AA060000}"/>
    <hyperlink ref="G870" location="'A3'!AZ70" display="AZ70" xr:uid="{00000000-0004-0000-1000-0000AB060000}"/>
    <hyperlink ref="D871" location="'A3'!AZ14" display="SUM(AZ14,AZ43)" xr:uid="{00000000-0004-0000-1000-0000AC060000}"/>
    <hyperlink ref="G871" location="'A3'!AZ72" display="AZ72" xr:uid="{00000000-0004-0000-1000-0000AD060000}"/>
    <hyperlink ref="D872" location="'A3'!AZ15" display="SUM(AZ15,AZ44)" xr:uid="{00000000-0004-0000-1000-0000AE060000}"/>
    <hyperlink ref="G872" location="'A3'!AZ73" display="AZ73" xr:uid="{00000000-0004-0000-1000-0000AF060000}"/>
    <hyperlink ref="D873" location="'A3'!AZ16" display="SUM(AZ16,AZ45)" xr:uid="{00000000-0004-0000-1000-0000B0060000}"/>
    <hyperlink ref="G873" location="'A3'!AZ74" display="AZ74" xr:uid="{00000000-0004-0000-1000-0000B1060000}"/>
    <hyperlink ref="D874" location="'A3'!AZ17" display="SUM(AZ17,AZ46)" xr:uid="{00000000-0004-0000-1000-0000B2060000}"/>
    <hyperlink ref="G874" location="'A3'!AZ75" display="AZ75" xr:uid="{00000000-0004-0000-1000-0000B3060000}"/>
    <hyperlink ref="D875" location="'A3'!AZ18" display="SUM(AZ18,AZ47)" xr:uid="{00000000-0004-0000-1000-0000B4060000}"/>
    <hyperlink ref="G875" location="'A3'!AZ76" display="AZ76" xr:uid="{00000000-0004-0000-1000-0000B5060000}"/>
    <hyperlink ref="D876" location="'A3'!AZ19" display="SUM(AZ19,AZ48)" xr:uid="{00000000-0004-0000-1000-0000B6060000}"/>
    <hyperlink ref="G876" location="'A3'!AZ77" display="AZ77" xr:uid="{00000000-0004-0000-1000-0000B7060000}"/>
    <hyperlink ref="D877" location="'A3'!AZ20" display="SUM(AZ20,AZ49)" xr:uid="{00000000-0004-0000-1000-0000B8060000}"/>
    <hyperlink ref="G877" location="'A3'!AZ78" display="AZ78" xr:uid="{00000000-0004-0000-1000-0000B9060000}"/>
    <hyperlink ref="D878" location="'A3'!AZ21" display="SUM(AZ21,AZ50)" xr:uid="{00000000-0004-0000-1000-0000BA060000}"/>
    <hyperlink ref="G878" location="'A3'!AZ79" display="AZ79" xr:uid="{00000000-0004-0000-1000-0000BB060000}"/>
    <hyperlink ref="D879" location="'A3'!AZ22" display="SUM(AZ22,AZ51)" xr:uid="{00000000-0004-0000-1000-0000BC060000}"/>
    <hyperlink ref="G879" location="'A3'!AZ80" display="AZ80" xr:uid="{00000000-0004-0000-1000-0000BD060000}"/>
    <hyperlink ref="D880" location="'A3'!AZ23" display="SUM(AZ23,AZ52)" xr:uid="{00000000-0004-0000-1000-0000BE060000}"/>
    <hyperlink ref="G880" location="'A3'!AZ81" display="AZ81" xr:uid="{00000000-0004-0000-1000-0000BF060000}"/>
    <hyperlink ref="D881" location="'A3'!AZ24" display="SUM(AZ24,AZ53)" xr:uid="{00000000-0004-0000-1000-0000C0060000}"/>
    <hyperlink ref="G881" location="'A3'!AZ82" display="AZ82" xr:uid="{00000000-0004-0000-1000-0000C1060000}"/>
    <hyperlink ref="D882" location="'A3'!AZ25" display="SUM(AZ25,AZ54)" xr:uid="{00000000-0004-0000-1000-0000C2060000}"/>
    <hyperlink ref="G882" location="'A3'!AZ83" display="AZ83" xr:uid="{00000000-0004-0000-1000-0000C3060000}"/>
    <hyperlink ref="D883" location="'A3'!AZ26" display="SUM(AZ26,AZ55)" xr:uid="{00000000-0004-0000-1000-0000C4060000}"/>
    <hyperlink ref="G883" location="'A3'!AZ84" display="AZ84" xr:uid="{00000000-0004-0000-1000-0000C5060000}"/>
    <hyperlink ref="D884" location="'A3'!AZ27" display="SUM(AZ27,AZ56)" xr:uid="{00000000-0004-0000-1000-0000C6060000}"/>
    <hyperlink ref="G884" location="'A3'!AZ85" display="AZ85" xr:uid="{00000000-0004-0000-1000-0000C7060000}"/>
    <hyperlink ref="D885" location="'A3'!AZ28" display="SUM(AZ28,AZ57)" xr:uid="{00000000-0004-0000-1000-0000C8060000}"/>
    <hyperlink ref="G885" location="'A3'!AZ86" display="AZ86" xr:uid="{00000000-0004-0000-1000-0000C9060000}"/>
    <hyperlink ref="D886" location="'A3'!AZ29" display="SUM(AZ29,AZ58)" xr:uid="{00000000-0004-0000-1000-0000CA060000}"/>
    <hyperlink ref="G886" location="'A3'!AZ87" display="AZ87" xr:uid="{00000000-0004-0000-1000-0000CB060000}"/>
    <hyperlink ref="D887" location="'A3'!AZ30" display="SUM(AZ30,AZ59)" xr:uid="{00000000-0004-0000-1000-0000CC060000}"/>
    <hyperlink ref="G887" location="'A3'!AZ88" display="AZ88" xr:uid="{00000000-0004-0000-1000-0000CD060000}"/>
    <hyperlink ref="D888" location="'A3'!AZ31" display="SUM(AZ31,AZ60)" xr:uid="{00000000-0004-0000-1000-0000CE060000}"/>
    <hyperlink ref="G888" location="'A3'!AZ89" display="AZ89" xr:uid="{00000000-0004-0000-1000-0000CF060000}"/>
    <hyperlink ref="D889" location="'A3'!AZ32" display="SUM(AZ32,AZ61)" xr:uid="{00000000-0004-0000-1000-0000D0060000}"/>
    <hyperlink ref="G889" location="'A3'!AZ90" display="AZ90" xr:uid="{00000000-0004-0000-1000-0000D1060000}"/>
    <hyperlink ref="D890" location="'A3'!AZ33" display="SUM(AZ33,AZ62)" xr:uid="{00000000-0004-0000-1000-0000D2060000}"/>
    <hyperlink ref="G890" location="'A3'!AZ91" display="AZ91" xr:uid="{00000000-0004-0000-1000-0000D3060000}"/>
    <hyperlink ref="D891" location="'A3'!AZ34" display="SUM(AZ34,AZ63)" xr:uid="{00000000-0004-0000-1000-0000D4060000}"/>
    <hyperlink ref="G891" location="'A3'!AZ92" display="AZ92" xr:uid="{00000000-0004-0000-1000-0000D5060000}"/>
    <hyperlink ref="D892" location="'A3'!AZ35" display="SUM(AZ35,AZ64)" xr:uid="{00000000-0004-0000-1000-0000D6060000}"/>
    <hyperlink ref="G892" location="'A3'!AZ93" display="AZ93" xr:uid="{00000000-0004-0000-1000-0000D7060000}"/>
    <hyperlink ref="D893" location="'A3'!AZ36" display="SUM(AZ36,AZ65)" xr:uid="{00000000-0004-0000-1000-0000D8060000}"/>
    <hyperlink ref="G893" location="'A3'!AZ94" display="AZ94" xr:uid="{00000000-0004-0000-1000-0000D9060000}"/>
    <hyperlink ref="D894" location="'A3'!AZ37" display="SUM(AZ37,AZ66)" xr:uid="{00000000-0004-0000-1000-0000DA060000}"/>
    <hyperlink ref="G894" location="'A3'!AZ95" display="AZ95" xr:uid="{00000000-0004-0000-1000-0000DB060000}"/>
    <hyperlink ref="D895" location="'A3'!AZ38" display="SUM(AZ38,AZ67)" xr:uid="{00000000-0004-0000-1000-0000DC060000}"/>
    <hyperlink ref="G895" location="'A3'!AZ96" display="AZ96" xr:uid="{00000000-0004-0000-1000-0000DD060000}"/>
    <hyperlink ref="D896" location="'A3'!AZ39" display="SUM(AZ39,AZ68)" xr:uid="{00000000-0004-0000-1000-0000DE060000}"/>
    <hyperlink ref="G896" location="'A3'!AZ97" display="AZ97" xr:uid="{00000000-0004-0000-1000-0000DF060000}"/>
    <hyperlink ref="D897" location="'A3'!AZ40" display="SUM(AZ40,AZ69)" xr:uid="{00000000-0004-0000-1000-0000E0060000}"/>
    <hyperlink ref="G897" location="'A3'!AZ98" display="AZ98" xr:uid="{00000000-0004-0000-1000-0000E1060000}"/>
    <hyperlink ref="D898" location="'A3'!AZ41" display="SUM(AZ41,AZ70)" xr:uid="{00000000-0004-0000-1000-0000E2060000}"/>
    <hyperlink ref="G898" location="'A3'!AZ99" display="AZ99" xr:uid="{00000000-0004-0000-1000-0000E3060000}"/>
    <hyperlink ref="D899" location="'A4'!V14" display="SUM(V14:V31)" xr:uid="{00000000-0004-0000-1000-0000E4060000}"/>
    <hyperlink ref="G899" location="'A4'!V32" display="V32" xr:uid="{00000000-0004-0000-1000-0000E5060000}"/>
    <hyperlink ref="D900" location="'A4'!V34" display="SUM(V34:V51)" xr:uid="{00000000-0004-0000-1000-0000E6060000}"/>
    <hyperlink ref="G900" location="'A4'!V52" display="V52" xr:uid="{00000000-0004-0000-1000-0000E7060000}"/>
    <hyperlink ref="D901" location="'A4'!V14" display="SUM(V14,V34)" xr:uid="{00000000-0004-0000-1000-0000E8060000}"/>
    <hyperlink ref="G901" location="'A4'!V54" display="V54" xr:uid="{00000000-0004-0000-1000-0000E9060000}"/>
    <hyperlink ref="D902" location="'A4'!V15" display="SUM(V15,V35)" xr:uid="{00000000-0004-0000-1000-0000EA060000}"/>
    <hyperlink ref="G902" location="'A4'!V55" display="V55" xr:uid="{00000000-0004-0000-1000-0000EB060000}"/>
    <hyperlink ref="D903" location="'A4'!V16" display="SUM(V16,V36)" xr:uid="{00000000-0004-0000-1000-0000EC060000}"/>
    <hyperlink ref="G903" location="'A4'!V56" display="V56" xr:uid="{00000000-0004-0000-1000-0000ED060000}"/>
    <hyperlink ref="D904" location="'A4'!V17" display="SUM(V17,V37)" xr:uid="{00000000-0004-0000-1000-0000EE060000}"/>
    <hyperlink ref="G904" location="'A4'!V57" display="V57" xr:uid="{00000000-0004-0000-1000-0000EF060000}"/>
    <hyperlink ref="D905" location="'A4'!V18" display="SUM(V18,V38)" xr:uid="{00000000-0004-0000-1000-0000F0060000}"/>
    <hyperlink ref="G905" location="'A4'!V58" display="V58" xr:uid="{00000000-0004-0000-1000-0000F1060000}"/>
    <hyperlink ref="D906" location="'A4'!V19" display="SUM(V19,V39)" xr:uid="{00000000-0004-0000-1000-0000F2060000}"/>
    <hyperlink ref="G906" location="'A4'!V59" display="V59" xr:uid="{00000000-0004-0000-1000-0000F3060000}"/>
    <hyperlink ref="D907" location="'A4'!V20" display="SUM(V20,V40)" xr:uid="{00000000-0004-0000-1000-0000F4060000}"/>
    <hyperlink ref="G907" location="'A4'!V60" display="V60" xr:uid="{00000000-0004-0000-1000-0000F5060000}"/>
    <hyperlink ref="D908" location="'A4'!V21" display="SUM(V21,V41)" xr:uid="{00000000-0004-0000-1000-0000F6060000}"/>
    <hyperlink ref="G908" location="'A4'!V61" display="V61" xr:uid="{00000000-0004-0000-1000-0000F7060000}"/>
    <hyperlink ref="D909" location="'A4'!V22" display="SUM(V22,V42)" xr:uid="{00000000-0004-0000-1000-0000F8060000}"/>
    <hyperlink ref="G909" location="'A4'!V62" display="V62" xr:uid="{00000000-0004-0000-1000-0000F9060000}"/>
    <hyperlink ref="D910" location="'A4'!V23" display="SUM(V23,V43)" xr:uid="{00000000-0004-0000-1000-0000FA060000}"/>
    <hyperlink ref="G910" location="'A4'!V63" display="V63" xr:uid="{00000000-0004-0000-1000-0000FB060000}"/>
    <hyperlink ref="D911" location="'A4'!V24" display="SUM(V24,V44)" xr:uid="{00000000-0004-0000-1000-0000FC060000}"/>
    <hyperlink ref="G911" location="'A4'!V64" display="V64" xr:uid="{00000000-0004-0000-1000-0000FD060000}"/>
    <hyperlink ref="D912" location="'A4'!V25" display="SUM(V25,V45)" xr:uid="{00000000-0004-0000-1000-0000FE060000}"/>
    <hyperlink ref="G912" location="'A4'!V65" display="V65" xr:uid="{00000000-0004-0000-1000-0000FF060000}"/>
    <hyperlink ref="D913" location="'A4'!V26" display="SUM(V26,V46)" xr:uid="{00000000-0004-0000-1000-000000070000}"/>
    <hyperlink ref="G913" location="'A4'!V66" display="V66" xr:uid="{00000000-0004-0000-1000-000001070000}"/>
    <hyperlink ref="D914" location="'A4'!V27" display="SUM(V27,V47)" xr:uid="{00000000-0004-0000-1000-000002070000}"/>
    <hyperlink ref="G914" location="'A4'!V67" display="V67" xr:uid="{00000000-0004-0000-1000-000003070000}"/>
    <hyperlink ref="D915" location="'A4'!V28" display="SUM(V28,V48)" xr:uid="{00000000-0004-0000-1000-000004070000}"/>
    <hyperlink ref="G915" location="'A4'!V68" display="V68" xr:uid="{00000000-0004-0000-1000-000005070000}"/>
    <hyperlink ref="D916" location="'A4'!V29" display="SUM(V29,V49)" xr:uid="{00000000-0004-0000-1000-000006070000}"/>
    <hyperlink ref="G916" location="'A4'!V69" display="V69" xr:uid="{00000000-0004-0000-1000-000007070000}"/>
    <hyperlink ref="D917" location="'A4'!V30" display="SUM(V30,V50)" xr:uid="{00000000-0004-0000-1000-000008070000}"/>
    <hyperlink ref="G917" location="'A4'!V70" display="V70" xr:uid="{00000000-0004-0000-1000-000009070000}"/>
    <hyperlink ref="D918" location="'A4'!V31" display="SUM(V31,V51)" xr:uid="{00000000-0004-0000-1000-00000A070000}"/>
    <hyperlink ref="G918" location="'A4'!V71" display="V71" xr:uid="{00000000-0004-0000-1000-00000B070000}"/>
    <hyperlink ref="D919" location="'A4'!V32" display="SUM(V32,V52)" xr:uid="{00000000-0004-0000-1000-00000C070000}"/>
    <hyperlink ref="G919" location="'A4'!V72" display="V72" xr:uid="{00000000-0004-0000-1000-00000D070000}"/>
    <hyperlink ref="D920" location="'A4'!Y14" display="SUM(Y14:Y31)" xr:uid="{00000000-0004-0000-1000-00000E070000}"/>
    <hyperlink ref="G920" location="'A4'!Y32" display="Y32" xr:uid="{00000000-0004-0000-1000-00000F070000}"/>
    <hyperlink ref="D921" location="'A4'!Y34" display="SUM(Y34:Y51)" xr:uid="{00000000-0004-0000-1000-000010070000}"/>
    <hyperlink ref="G921" location="'A4'!Y52" display="Y52" xr:uid="{00000000-0004-0000-1000-000011070000}"/>
    <hyperlink ref="D922" location="'A4'!Y14" display="SUM(Y14,Y34)" xr:uid="{00000000-0004-0000-1000-000012070000}"/>
    <hyperlink ref="G922" location="'A4'!Y54" display="Y54" xr:uid="{00000000-0004-0000-1000-000013070000}"/>
    <hyperlink ref="D923" location="'A4'!Y15" display="SUM(Y15,Y35)" xr:uid="{00000000-0004-0000-1000-000014070000}"/>
    <hyperlink ref="G923" location="'A4'!Y55" display="Y55" xr:uid="{00000000-0004-0000-1000-000015070000}"/>
    <hyperlink ref="D924" location="'A4'!Y16" display="SUM(Y16,Y36)" xr:uid="{00000000-0004-0000-1000-000016070000}"/>
    <hyperlink ref="G924" location="'A4'!Y56" display="Y56" xr:uid="{00000000-0004-0000-1000-000017070000}"/>
    <hyperlink ref="D925" location="'A4'!Y17" display="SUM(Y17,Y37)" xr:uid="{00000000-0004-0000-1000-000018070000}"/>
    <hyperlink ref="G925" location="'A4'!Y57" display="Y57" xr:uid="{00000000-0004-0000-1000-000019070000}"/>
    <hyperlink ref="D926" location="'A4'!Y18" display="SUM(Y18,Y38)" xr:uid="{00000000-0004-0000-1000-00001A070000}"/>
    <hyperlink ref="G926" location="'A4'!Y58" display="Y58" xr:uid="{00000000-0004-0000-1000-00001B070000}"/>
    <hyperlink ref="D927" location="'A4'!Y19" display="SUM(Y19,Y39)" xr:uid="{00000000-0004-0000-1000-00001C070000}"/>
    <hyperlink ref="G927" location="'A4'!Y59" display="Y59" xr:uid="{00000000-0004-0000-1000-00001D070000}"/>
    <hyperlink ref="D928" location="'A4'!Y20" display="SUM(Y20,Y40)" xr:uid="{00000000-0004-0000-1000-00001E070000}"/>
    <hyperlink ref="G928" location="'A4'!Y60" display="Y60" xr:uid="{00000000-0004-0000-1000-00001F070000}"/>
    <hyperlink ref="D929" location="'A4'!Y21" display="SUM(Y21,Y41)" xr:uid="{00000000-0004-0000-1000-000020070000}"/>
    <hyperlink ref="G929" location="'A4'!Y61" display="Y61" xr:uid="{00000000-0004-0000-1000-000021070000}"/>
    <hyperlink ref="D930" location="'A4'!Y22" display="SUM(Y22,Y42)" xr:uid="{00000000-0004-0000-1000-000022070000}"/>
    <hyperlink ref="G930" location="'A4'!Y62" display="Y62" xr:uid="{00000000-0004-0000-1000-000023070000}"/>
    <hyperlink ref="D931" location="'A4'!Y23" display="SUM(Y23,Y43)" xr:uid="{00000000-0004-0000-1000-000024070000}"/>
    <hyperlink ref="G931" location="'A4'!Y63" display="Y63" xr:uid="{00000000-0004-0000-1000-000025070000}"/>
    <hyperlink ref="D932" location="'A4'!Y24" display="SUM(Y24,Y44)" xr:uid="{00000000-0004-0000-1000-000026070000}"/>
    <hyperlink ref="G932" location="'A4'!Y64" display="Y64" xr:uid="{00000000-0004-0000-1000-000027070000}"/>
    <hyperlink ref="D933" location="'A4'!Y25" display="SUM(Y25,Y45)" xr:uid="{00000000-0004-0000-1000-000028070000}"/>
    <hyperlink ref="G933" location="'A4'!Y65" display="Y65" xr:uid="{00000000-0004-0000-1000-000029070000}"/>
    <hyperlink ref="D934" location="'A4'!Y26" display="SUM(Y26,Y46)" xr:uid="{00000000-0004-0000-1000-00002A070000}"/>
    <hyperlink ref="G934" location="'A4'!Y66" display="Y66" xr:uid="{00000000-0004-0000-1000-00002B070000}"/>
    <hyperlink ref="D935" location="'A4'!Y27" display="SUM(Y27,Y47)" xr:uid="{00000000-0004-0000-1000-00002C070000}"/>
    <hyperlink ref="G935" location="'A4'!Y67" display="Y67" xr:uid="{00000000-0004-0000-1000-00002D070000}"/>
    <hyperlink ref="D936" location="'A4'!Y28" display="SUM(Y28,Y48)" xr:uid="{00000000-0004-0000-1000-00002E070000}"/>
    <hyperlink ref="G936" location="'A4'!Y68" display="Y68" xr:uid="{00000000-0004-0000-1000-00002F070000}"/>
    <hyperlink ref="D937" location="'A4'!Y29" display="SUM(Y29,Y49)" xr:uid="{00000000-0004-0000-1000-000030070000}"/>
    <hyperlink ref="G937" location="'A4'!Y69" display="Y69" xr:uid="{00000000-0004-0000-1000-000031070000}"/>
    <hyperlink ref="D938" location="'A4'!Y30" display="SUM(Y30,Y50)" xr:uid="{00000000-0004-0000-1000-000032070000}"/>
    <hyperlink ref="G938" location="'A4'!Y70" display="Y70" xr:uid="{00000000-0004-0000-1000-000033070000}"/>
    <hyperlink ref="D939" location="'A4'!Y31" display="SUM(Y31,Y51)" xr:uid="{00000000-0004-0000-1000-000034070000}"/>
    <hyperlink ref="G939" location="'A4'!Y71" display="Y71" xr:uid="{00000000-0004-0000-1000-000035070000}"/>
    <hyperlink ref="D940" location="'A4'!Y32" display="SUM(Y32,Y52)" xr:uid="{00000000-0004-0000-1000-000036070000}"/>
    <hyperlink ref="G940" location="'A4'!Y72" display="Y72" xr:uid="{00000000-0004-0000-1000-000037070000}"/>
    <hyperlink ref="D941" location="'A4'!AB14" display="SUM(AB14:AB31)" xr:uid="{00000000-0004-0000-1000-000038070000}"/>
    <hyperlink ref="G941" location="'A4'!AB32" display="AB32" xr:uid="{00000000-0004-0000-1000-000039070000}"/>
    <hyperlink ref="D942" location="'A4'!AB34" display="SUM(AB34:AB51)" xr:uid="{00000000-0004-0000-1000-00003A070000}"/>
    <hyperlink ref="G942" location="'A4'!AB52" display="AB52" xr:uid="{00000000-0004-0000-1000-00003B070000}"/>
    <hyperlink ref="D943" location="'A4'!AB14" display="SUM(AB14,AB34)" xr:uid="{00000000-0004-0000-1000-00003C070000}"/>
    <hyperlink ref="G943" location="'A4'!AB54" display="AB54" xr:uid="{00000000-0004-0000-1000-00003D070000}"/>
    <hyperlink ref="D944" location="'A4'!AB15" display="SUM(AB15,AB35)" xr:uid="{00000000-0004-0000-1000-00003E070000}"/>
    <hyperlink ref="G944" location="'A4'!AB55" display="AB55" xr:uid="{00000000-0004-0000-1000-00003F070000}"/>
    <hyperlink ref="D945" location="'A4'!AB16" display="SUM(AB16,AB36)" xr:uid="{00000000-0004-0000-1000-000040070000}"/>
    <hyperlink ref="G945" location="'A4'!AB56" display="AB56" xr:uid="{00000000-0004-0000-1000-000041070000}"/>
    <hyperlink ref="D946" location="'A4'!AB17" display="SUM(AB17,AB37)" xr:uid="{00000000-0004-0000-1000-000042070000}"/>
    <hyperlink ref="G946" location="'A4'!AB57" display="AB57" xr:uid="{00000000-0004-0000-1000-000043070000}"/>
    <hyperlink ref="D947" location="'A4'!AB18" display="SUM(AB18,AB38)" xr:uid="{00000000-0004-0000-1000-000044070000}"/>
    <hyperlink ref="G947" location="'A4'!AB58" display="AB58" xr:uid="{00000000-0004-0000-1000-000045070000}"/>
    <hyperlink ref="D948" location="'A4'!AB19" display="SUM(AB19,AB39)" xr:uid="{00000000-0004-0000-1000-000046070000}"/>
    <hyperlink ref="G948" location="'A4'!AB59" display="AB59" xr:uid="{00000000-0004-0000-1000-000047070000}"/>
    <hyperlink ref="D949" location="'A4'!AB20" display="SUM(AB20,AB40)" xr:uid="{00000000-0004-0000-1000-000048070000}"/>
    <hyperlink ref="G949" location="'A4'!AB60" display="AB60" xr:uid="{00000000-0004-0000-1000-000049070000}"/>
    <hyperlink ref="D950" location="'A4'!AB21" display="SUM(AB21,AB41)" xr:uid="{00000000-0004-0000-1000-00004A070000}"/>
    <hyperlink ref="G950" location="'A4'!AB61" display="AB61" xr:uid="{00000000-0004-0000-1000-00004B070000}"/>
    <hyperlink ref="D951" location="'A4'!AB22" display="SUM(AB22,AB42)" xr:uid="{00000000-0004-0000-1000-00004C070000}"/>
    <hyperlink ref="G951" location="'A4'!AB62" display="AB62" xr:uid="{00000000-0004-0000-1000-00004D070000}"/>
    <hyperlink ref="D952" location="'A4'!AB23" display="SUM(AB23,AB43)" xr:uid="{00000000-0004-0000-1000-00004E070000}"/>
    <hyperlink ref="G952" location="'A4'!AB63" display="AB63" xr:uid="{00000000-0004-0000-1000-00004F070000}"/>
    <hyperlink ref="D953" location="'A4'!AB24" display="SUM(AB24,AB44)" xr:uid="{00000000-0004-0000-1000-000050070000}"/>
    <hyperlink ref="G953" location="'A4'!AB64" display="AB64" xr:uid="{00000000-0004-0000-1000-000051070000}"/>
    <hyperlink ref="D954" location="'A4'!AB25" display="SUM(AB25,AB45)" xr:uid="{00000000-0004-0000-1000-000052070000}"/>
    <hyperlink ref="G954" location="'A4'!AB65" display="AB65" xr:uid="{00000000-0004-0000-1000-000053070000}"/>
    <hyperlink ref="D955" location="'A4'!AB26" display="SUM(AB26,AB46)" xr:uid="{00000000-0004-0000-1000-000054070000}"/>
    <hyperlink ref="G955" location="'A4'!AB66" display="AB66" xr:uid="{00000000-0004-0000-1000-000055070000}"/>
    <hyperlink ref="D956" location="'A4'!AB27" display="SUM(AB27,AB47)" xr:uid="{00000000-0004-0000-1000-000056070000}"/>
    <hyperlink ref="G956" location="'A4'!AB67" display="AB67" xr:uid="{00000000-0004-0000-1000-000057070000}"/>
    <hyperlink ref="D957" location="'A4'!AB28" display="SUM(AB28,AB48)" xr:uid="{00000000-0004-0000-1000-000058070000}"/>
    <hyperlink ref="G957" location="'A4'!AB68" display="AB68" xr:uid="{00000000-0004-0000-1000-000059070000}"/>
    <hyperlink ref="D958" location="'A4'!AB29" display="SUM(AB29,AB49)" xr:uid="{00000000-0004-0000-1000-00005A070000}"/>
    <hyperlink ref="G958" location="'A4'!AB69" display="AB69" xr:uid="{00000000-0004-0000-1000-00005B070000}"/>
    <hyperlink ref="D959" location="'A4'!AB30" display="SUM(AB30,AB50)" xr:uid="{00000000-0004-0000-1000-00005C070000}"/>
    <hyperlink ref="G959" location="'A4'!AB70" display="AB70" xr:uid="{00000000-0004-0000-1000-00005D070000}"/>
    <hyperlink ref="D960" location="'A4'!AB31" display="SUM(AB31,AB51)" xr:uid="{00000000-0004-0000-1000-00005E070000}"/>
    <hyperlink ref="G960" location="'A4'!AB71" display="AB71" xr:uid="{00000000-0004-0000-1000-00005F070000}"/>
    <hyperlink ref="D961" location="'A4'!AB32" display="SUM(AB32,AB52)" xr:uid="{00000000-0004-0000-1000-000060070000}"/>
    <hyperlink ref="G961" location="'A4'!AB72" display="AB72" xr:uid="{00000000-0004-0000-1000-000061070000}"/>
    <hyperlink ref="D962" location="'A4'!AE14" display="SUM(AE14:AE31)" xr:uid="{00000000-0004-0000-1000-000062070000}"/>
    <hyperlink ref="G962" location="'A4'!AE32" display="AE32" xr:uid="{00000000-0004-0000-1000-000063070000}"/>
    <hyperlink ref="D963" location="'A4'!AE34" display="SUM(AE34:AE51)" xr:uid="{00000000-0004-0000-1000-000064070000}"/>
    <hyperlink ref="G963" location="'A4'!AE52" display="AE52" xr:uid="{00000000-0004-0000-1000-000065070000}"/>
    <hyperlink ref="D964" location="'A4'!AE14" display="SUM(AE14,AE34)" xr:uid="{00000000-0004-0000-1000-000066070000}"/>
    <hyperlink ref="G964" location="'A4'!AE54" display="AE54" xr:uid="{00000000-0004-0000-1000-000067070000}"/>
    <hyperlink ref="D965" location="'A4'!AE15" display="SUM(AE15,AE35)" xr:uid="{00000000-0004-0000-1000-000068070000}"/>
    <hyperlink ref="G965" location="'A4'!AE55" display="AE55" xr:uid="{00000000-0004-0000-1000-000069070000}"/>
    <hyperlink ref="D966" location="'A4'!AE16" display="SUM(AE16,AE36)" xr:uid="{00000000-0004-0000-1000-00006A070000}"/>
    <hyperlink ref="G966" location="'A4'!AE56" display="AE56" xr:uid="{00000000-0004-0000-1000-00006B070000}"/>
    <hyperlink ref="D967" location="'A4'!AE17" display="SUM(AE17,AE37)" xr:uid="{00000000-0004-0000-1000-00006C070000}"/>
    <hyperlink ref="G967" location="'A4'!AE57" display="AE57" xr:uid="{00000000-0004-0000-1000-00006D070000}"/>
    <hyperlink ref="D968" location="'A4'!AE18" display="SUM(AE18,AE38)" xr:uid="{00000000-0004-0000-1000-00006E070000}"/>
    <hyperlink ref="G968" location="'A4'!AE58" display="AE58" xr:uid="{00000000-0004-0000-1000-00006F070000}"/>
    <hyperlink ref="D969" location="'A4'!AE19" display="SUM(AE19,AE39)" xr:uid="{00000000-0004-0000-1000-000070070000}"/>
    <hyperlink ref="G969" location="'A4'!AE59" display="AE59" xr:uid="{00000000-0004-0000-1000-000071070000}"/>
    <hyperlink ref="D970" location="'A4'!AE20" display="SUM(AE20,AE40)" xr:uid="{00000000-0004-0000-1000-000072070000}"/>
    <hyperlink ref="G970" location="'A4'!AE60" display="AE60" xr:uid="{00000000-0004-0000-1000-000073070000}"/>
    <hyperlink ref="D971" location="'A4'!AE21" display="SUM(AE21,AE41)" xr:uid="{00000000-0004-0000-1000-000074070000}"/>
    <hyperlink ref="G971" location="'A4'!AE61" display="AE61" xr:uid="{00000000-0004-0000-1000-000075070000}"/>
    <hyperlink ref="D972" location="'A4'!AE22" display="SUM(AE22,AE42)" xr:uid="{00000000-0004-0000-1000-000076070000}"/>
    <hyperlink ref="G972" location="'A4'!AE62" display="AE62" xr:uid="{00000000-0004-0000-1000-000077070000}"/>
    <hyperlink ref="D973" location="'A4'!AE23" display="SUM(AE23,AE43)" xr:uid="{00000000-0004-0000-1000-000078070000}"/>
    <hyperlink ref="G973" location="'A4'!AE63" display="AE63" xr:uid="{00000000-0004-0000-1000-000079070000}"/>
    <hyperlink ref="D974" location="'A4'!AE24" display="SUM(AE24,AE44)" xr:uid="{00000000-0004-0000-1000-00007A070000}"/>
    <hyperlink ref="G974" location="'A4'!AE64" display="AE64" xr:uid="{00000000-0004-0000-1000-00007B070000}"/>
    <hyperlink ref="D975" location="'A4'!AE25" display="SUM(AE25,AE45)" xr:uid="{00000000-0004-0000-1000-00007C070000}"/>
    <hyperlink ref="G975" location="'A4'!AE65" display="AE65" xr:uid="{00000000-0004-0000-1000-00007D070000}"/>
    <hyperlink ref="D976" location="'A4'!AE26" display="SUM(AE26,AE46)" xr:uid="{00000000-0004-0000-1000-00007E070000}"/>
    <hyperlink ref="G976" location="'A4'!AE66" display="AE66" xr:uid="{00000000-0004-0000-1000-00007F070000}"/>
    <hyperlink ref="D977" location="'A4'!AE27" display="SUM(AE27,AE47)" xr:uid="{00000000-0004-0000-1000-000080070000}"/>
    <hyperlink ref="G977" location="'A4'!AE67" display="AE67" xr:uid="{00000000-0004-0000-1000-000081070000}"/>
    <hyperlink ref="D978" location="'A4'!AE28" display="SUM(AE28,AE48)" xr:uid="{00000000-0004-0000-1000-000082070000}"/>
    <hyperlink ref="G978" location="'A4'!AE68" display="AE68" xr:uid="{00000000-0004-0000-1000-000083070000}"/>
    <hyperlink ref="D979" location="'A4'!AE29" display="SUM(AE29,AE49)" xr:uid="{00000000-0004-0000-1000-000084070000}"/>
    <hyperlink ref="G979" location="'A4'!AE69" display="AE69" xr:uid="{00000000-0004-0000-1000-000085070000}"/>
    <hyperlink ref="D980" location="'A4'!AE30" display="SUM(AE30,AE50)" xr:uid="{00000000-0004-0000-1000-000086070000}"/>
    <hyperlink ref="G980" location="'A4'!AE70" display="AE70" xr:uid="{00000000-0004-0000-1000-000087070000}"/>
    <hyperlink ref="D981" location="'A4'!AE31" display="SUM(AE31,AE51)" xr:uid="{00000000-0004-0000-1000-000088070000}"/>
    <hyperlink ref="G981" location="'A4'!AE71" display="AE71" xr:uid="{00000000-0004-0000-1000-000089070000}"/>
    <hyperlink ref="D982" location="'A4'!AE32" display="SUM(AE32,AE52)" xr:uid="{00000000-0004-0000-1000-00008A070000}"/>
    <hyperlink ref="G982" location="'A4'!AE72" display="AE72" xr:uid="{00000000-0004-0000-1000-00008B070000}"/>
    <hyperlink ref="D983" location="'A5'!V14" display="SUM(V14:V37)" xr:uid="{00000000-0004-0000-1000-00008C070000}"/>
    <hyperlink ref="G983" location="'A5'!V38" display="V38" xr:uid="{00000000-0004-0000-1000-00008D070000}"/>
    <hyperlink ref="D984" location="'A5'!V41" display="SUM(V41:V64)" xr:uid="{00000000-0004-0000-1000-00008E070000}"/>
    <hyperlink ref="G984" location="'A5'!V65" display="V65" xr:uid="{00000000-0004-0000-1000-00008F070000}"/>
    <hyperlink ref="D985" location="'A5'!V14" display="SUM(V14,V41)" xr:uid="{00000000-0004-0000-1000-000090070000}"/>
    <hyperlink ref="G985" location="'A5'!V68" display="V68" xr:uid="{00000000-0004-0000-1000-000091070000}"/>
    <hyperlink ref="D986" location="'A5'!V15" display="SUM(V15,V42)" xr:uid="{00000000-0004-0000-1000-000092070000}"/>
    <hyperlink ref="G986" location="'A5'!V69" display="V69" xr:uid="{00000000-0004-0000-1000-000093070000}"/>
    <hyperlink ref="D987" location="'A5'!V16" display="SUM(V16,V43)" xr:uid="{00000000-0004-0000-1000-000094070000}"/>
    <hyperlink ref="G987" location="'A5'!V70" display="V70" xr:uid="{00000000-0004-0000-1000-000095070000}"/>
    <hyperlink ref="D988" location="'A5'!V17" display="SUM(V17,V44)" xr:uid="{00000000-0004-0000-1000-000096070000}"/>
    <hyperlink ref="G988" location="'A5'!V71" display="V71" xr:uid="{00000000-0004-0000-1000-000097070000}"/>
    <hyperlink ref="D989" location="'A5'!V18" display="SUM(V18,V45)" xr:uid="{00000000-0004-0000-1000-000098070000}"/>
    <hyperlink ref="G989" location="'A5'!V72" display="V72" xr:uid="{00000000-0004-0000-1000-000099070000}"/>
    <hyperlink ref="D990" location="'A5'!V19" display="SUM(V19,V46)" xr:uid="{00000000-0004-0000-1000-00009A070000}"/>
    <hyperlink ref="G990" location="'A5'!V73" display="V73" xr:uid="{00000000-0004-0000-1000-00009B070000}"/>
    <hyperlink ref="D991" location="'A5'!V20" display="SUM(V20,V47)" xr:uid="{00000000-0004-0000-1000-00009C070000}"/>
    <hyperlink ref="G991" location="'A5'!V74" display="V74" xr:uid="{00000000-0004-0000-1000-00009D070000}"/>
    <hyperlink ref="D992" location="'A5'!V21" display="SUM(V21,V48)" xr:uid="{00000000-0004-0000-1000-00009E070000}"/>
    <hyperlink ref="G992" location="'A5'!V75" display="V75" xr:uid="{00000000-0004-0000-1000-00009F070000}"/>
    <hyperlink ref="D993" location="'A5'!V22" display="SUM(V22,V49)" xr:uid="{00000000-0004-0000-1000-0000A0070000}"/>
    <hyperlink ref="G993" location="'A5'!V76" display="V76" xr:uid="{00000000-0004-0000-1000-0000A1070000}"/>
    <hyperlink ref="D994" location="'A5'!V23" display="SUM(V23,V50)" xr:uid="{00000000-0004-0000-1000-0000A2070000}"/>
    <hyperlink ref="G994" location="'A5'!V77" display="V77" xr:uid="{00000000-0004-0000-1000-0000A3070000}"/>
    <hyperlink ref="D995" location="'A5'!V24" display="SUM(V24,V51)" xr:uid="{00000000-0004-0000-1000-0000A4070000}"/>
    <hyperlink ref="G995" location="'A5'!V78" display="V78" xr:uid="{00000000-0004-0000-1000-0000A5070000}"/>
    <hyperlink ref="D996" location="'A5'!V25" display="SUM(V25,V52)" xr:uid="{00000000-0004-0000-1000-0000A6070000}"/>
    <hyperlink ref="G996" location="'A5'!V79" display="V79" xr:uid="{00000000-0004-0000-1000-0000A7070000}"/>
    <hyperlink ref="D997" location="'A5'!V26" display="SUM(V26,V53)" xr:uid="{00000000-0004-0000-1000-0000A8070000}"/>
    <hyperlink ref="G997" location="'A5'!V80" display="V80" xr:uid="{00000000-0004-0000-1000-0000A9070000}"/>
    <hyperlink ref="D998" location="'A5'!V27" display="SUM(V27,V54)" xr:uid="{00000000-0004-0000-1000-0000AA070000}"/>
    <hyperlink ref="G998" location="'A5'!V81" display="V81" xr:uid="{00000000-0004-0000-1000-0000AB070000}"/>
    <hyperlink ref="D999" location="'A5'!V28" display="SUM(V28,V55)" xr:uid="{00000000-0004-0000-1000-0000AC070000}"/>
    <hyperlink ref="G999" location="'A5'!V82" display="V82" xr:uid="{00000000-0004-0000-1000-0000AD070000}"/>
    <hyperlink ref="D1000" location="'A5'!V29" display="SUM(V29,V56)" xr:uid="{00000000-0004-0000-1000-0000AE070000}"/>
    <hyperlink ref="G1000" location="'A5'!V83" display="V83" xr:uid="{00000000-0004-0000-1000-0000AF070000}"/>
    <hyperlink ref="D1001" location="'A5'!V30" display="SUM(V30,V57)" xr:uid="{00000000-0004-0000-1000-0000B0070000}"/>
    <hyperlink ref="G1001" location="'A5'!V84" display="V84" xr:uid="{00000000-0004-0000-1000-0000B1070000}"/>
    <hyperlink ref="D1002" location="'A5'!V31" display="SUM(V31,V58)" xr:uid="{00000000-0004-0000-1000-0000B2070000}"/>
    <hyperlink ref="G1002" location="'A5'!V85" display="V85" xr:uid="{00000000-0004-0000-1000-0000B3070000}"/>
    <hyperlink ref="D1003" location="'A5'!V32" display="SUM(V32,V59)" xr:uid="{00000000-0004-0000-1000-0000B4070000}"/>
    <hyperlink ref="G1003" location="'A5'!V86" display="V86" xr:uid="{00000000-0004-0000-1000-0000B5070000}"/>
    <hyperlink ref="D1004" location="'A5'!V33" display="SUM(V33,V60)" xr:uid="{00000000-0004-0000-1000-0000B6070000}"/>
    <hyperlink ref="G1004" location="'A5'!V87" display="V87" xr:uid="{00000000-0004-0000-1000-0000B7070000}"/>
    <hyperlink ref="D1005" location="'A5'!V34" display="SUM(V34,V61)" xr:uid="{00000000-0004-0000-1000-0000B8070000}"/>
    <hyperlink ref="G1005" location="'A5'!V88" display="V88" xr:uid="{00000000-0004-0000-1000-0000B9070000}"/>
    <hyperlink ref="D1006" location="'A5'!V35" display="SUM(V35,V62)" xr:uid="{00000000-0004-0000-1000-0000BA070000}"/>
    <hyperlink ref="G1006" location="'A5'!V89" display="V89" xr:uid="{00000000-0004-0000-1000-0000BB070000}"/>
    <hyperlink ref="D1007" location="'A5'!V36" display="SUM(V36,V63)" xr:uid="{00000000-0004-0000-1000-0000BC070000}"/>
    <hyperlink ref="G1007" location="'A5'!V90" display="V90" xr:uid="{00000000-0004-0000-1000-0000BD070000}"/>
    <hyperlink ref="D1008" location="'A5'!V37" display="SUM(V37,V64)" xr:uid="{00000000-0004-0000-1000-0000BE070000}"/>
    <hyperlink ref="G1008" location="'A5'!V91" display="V91" xr:uid="{00000000-0004-0000-1000-0000BF070000}"/>
    <hyperlink ref="D1009" location="'A5'!V38" display="SUM(V38,V65)" xr:uid="{00000000-0004-0000-1000-0000C0070000}"/>
    <hyperlink ref="G1009" location="'A5'!V92" display="V92" xr:uid="{00000000-0004-0000-1000-0000C1070000}"/>
    <hyperlink ref="D1010" location="'A5'!V39" display="SUM(V39,V66)" xr:uid="{00000000-0004-0000-1000-0000C2070000}"/>
    <hyperlink ref="G1010" location="'A5'!V93" display="V93" xr:uid="{00000000-0004-0000-1000-0000C3070000}"/>
    <hyperlink ref="D1011" location="'A5'!Y14" display="SUM(Y14:Y37)" xr:uid="{00000000-0004-0000-1000-0000C4070000}"/>
    <hyperlink ref="G1011" location="'A5'!Y38" display="Y38" xr:uid="{00000000-0004-0000-1000-0000C5070000}"/>
    <hyperlink ref="D1012" location="'A5'!Y41" display="SUM(Y41:Y64)" xr:uid="{00000000-0004-0000-1000-0000C6070000}"/>
    <hyperlink ref="G1012" location="'A5'!Y65" display="Y65" xr:uid="{00000000-0004-0000-1000-0000C7070000}"/>
    <hyperlink ref="D1013" location="'A5'!Y14" display="SUM(Y14,Y41)" xr:uid="{00000000-0004-0000-1000-0000C8070000}"/>
    <hyperlink ref="G1013" location="'A5'!Y68" display="Y68" xr:uid="{00000000-0004-0000-1000-0000C9070000}"/>
    <hyperlink ref="D1014" location="'A5'!Y15" display="SUM(Y15,Y42)" xr:uid="{00000000-0004-0000-1000-0000CA070000}"/>
    <hyperlink ref="G1014" location="'A5'!Y69" display="Y69" xr:uid="{00000000-0004-0000-1000-0000CB070000}"/>
    <hyperlink ref="D1015" location="'A5'!Y16" display="SUM(Y16,Y43)" xr:uid="{00000000-0004-0000-1000-0000CC070000}"/>
    <hyperlink ref="G1015" location="'A5'!Y70" display="Y70" xr:uid="{00000000-0004-0000-1000-0000CD070000}"/>
    <hyperlink ref="D1016" location="'A5'!Y17" display="SUM(Y17,Y44)" xr:uid="{00000000-0004-0000-1000-0000CE070000}"/>
    <hyperlink ref="G1016" location="'A5'!Y71" display="Y71" xr:uid="{00000000-0004-0000-1000-0000CF070000}"/>
    <hyperlink ref="D1017" location="'A5'!Y18" display="SUM(Y18,Y45)" xr:uid="{00000000-0004-0000-1000-0000D0070000}"/>
    <hyperlink ref="G1017" location="'A5'!Y72" display="Y72" xr:uid="{00000000-0004-0000-1000-0000D1070000}"/>
    <hyperlink ref="D1018" location="'A5'!Y19" display="SUM(Y19,Y46)" xr:uid="{00000000-0004-0000-1000-0000D2070000}"/>
    <hyperlink ref="G1018" location="'A5'!Y73" display="Y73" xr:uid="{00000000-0004-0000-1000-0000D3070000}"/>
    <hyperlink ref="D1019" location="'A5'!Y20" display="SUM(Y20,Y47)" xr:uid="{00000000-0004-0000-1000-0000D4070000}"/>
    <hyperlink ref="G1019" location="'A5'!Y74" display="Y74" xr:uid="{00000000-0004-0000-1000-0000D5070000}"/>
    <hyperlink ref="D1020" location="'A5'!Y21" display="SUM(Y21,Y48)" xr:uid="{00000000-0004-0000-1000-0000D6070000}"/>
    <hyperlink ref="G1020" location="'A5'!Y75" display="Y75" xr:uid="{00000000-0004-0000-1000-0000D7070000}"/>
    <hyperlink ref="D1021" location="'A5'!Y22" display="SUM(Y22,Y49)" xr:uid="{00000000-0004-0000-1000-0000D8070000}"/>
    <hyperlink ref="G1021" location="'A5'!Y76" display="Y76" xr:uid="{00000000-0004-0000-1000-0000D9070000}"/>
    <hyperlink ref="D1022" location="'A5'!Y23" display="SUM(Y23,Y50)" xr:uid="{00000000-0004-0000-1000-0000DA070000}"/>
    <hyperlink ref="G1022" location="'A5'!Y77" display="Y77" xr:uid="{00000000-0004-0000-1000-0000DB070000}"/>
    <hyperlink ref="D1023" location="'A5'!Y24" display="SUM(Y24,Y51)" xr:uid="{00000000-0004-0000-1000-0000DC070000}"/>
    <hyperlink ref="G1023" location="'A5'!Y78" display="Y78" xr:uid="{00000000-0004-0000-1000-0000DD070000}"/>
    <hyperlink ref="D1024" location="'A5'!Y25" display="SUM(Y25,Y52)" xr:uid="{00000000-0004-0000-1000-0000DE070000}"/>
    <hyperlink ref="G1024" location="'A5'!Y79" display="Y79" xr:uid="{00000000-0004-0000-1000-0000DF070000}"/>
    <hyperlink ref="D1025" location="'A5'!Y26" display="SUM(Y26,Y53)" xr:uid="{00000000-0004-0000-1000-0000E0070000}"/>
    <hyperlink ref="G1025" location="'A5'!Y80" display="Y80" xr:uid="{00000000-0004-0000-1000-0000E1070000}"/>
    <hyperlink ref="D1026" location="'A5'!Y27" display="SUM(Y27,Y54)" xr:uid="{00000000-0004-0000-1000-0000E2070000}"/>
    <hyperlink ref="G1026" location="'A5'!Y81" display="Y81" xr:uid="{00000000-0004-0000-1000-0000E3070000}"/>
    <hyperlink ref="D1027" location="'A5'!Y28" display="SUM(Y28,Y55)" xr:uid="{00000000-0004-0000-1000-0000E4070000}"/>
    <hyperlink ref="G1027" location="'A5'!Y82" display="Y82" xr:uid="{00000000-0004-0000-1000-0000E5070000}"/>
    <hyperlink ref="D1028" location="'A5'!Y29" display="SUM(Y29,Y56)" xr:uid="{00000000-0004-0000-1000-0000E6070000}"/>
    <hyperlink ref="G1028" location="'A5'!Y83" display="Y83" xr:uid="{00000000-0004-0000-1000-0000E7070000}"/>
    <hyperlink ref="D1029" location="'A5'!Y30" display="SUM(Y30,Y57)" xr:uid="{00000000-0004-0000-1000-0000E8070000}"/>
    <hyperlink ref="G1029" location="'A5'!Y84" display="Y84" xr:uid="{00000000-0004-0000-1000-0000E9070000}"/>
    <hyperlink ref="D1030" location="'A5'!Y31" display="SUM(Y31,Y58)" xr:uid="{00000000-0004-0000-1000-0000EA070000}"/>
    <hyperlink ref="G1030" location="'A5'!Y85" display="Y85" xr:uid="{00000000-0004-0000-1000-0000EB070000}"/>
    <hyperlink ref="D1031" location="'A5'!Y32" display="SUM(Y32,Y59)" xr:uid="{00000000-0004-0000-1000-0000EC070000}"/>
    <hyperlink ref="G1031" location="'A5'!Y86" display="Y86" xr:uid="{00000000-0004-0000-1000-0000ED070000}"/>
    <hyperlink ref="D1032" location="'A5'!Y33" display="SUM(Y33,Y60)" xr:uid="{00000000-0004-0000-1000-0000EE070000}"/>
    <hyperlink ref="G1032" location="'A5'!Y87" display="Y87" xr:uid="{00000000-0004-0000-1000-0000EF070000}"/>
    <hyperlink ref="D1033" location="'A5'!Y34" display="SUM(Y34,Y61)" xr:uid="{00000000-0004-0000-1000-0000F0070000}"/>
    <hyperlink ref="G1033" location="'A5'!Y88" display="Y88" xr:uid="{00000000-0004-0000-1000-0000F1070000}"/>
    <hyperlink ref="D1034" location="'A5'!Y35" display="SUM(Y35,Y62)" xr:uid="{00000000-0004-0000-1000-0000F2070000}"/>
    <hyperlink ref="G1034" location="'A5'!Y89" display="Y89" xr:uid="{00000000-0004-0000-1000-0000F3070000}"/>
    <hyperlink ref="D1035" location="'A5'!Y36" display="SUM(Y36,Y63)" xr:uid="{00000000-0004-0000-1000-0000F4070000}"/>
    <hyperlink ref="G1035" location="'A5'!Y90" display="Y90" xr:uid="{00000000-0004-0000-1000-0000F5070000}"/>
    <hyperlink ref="D1036" location="'A5'!Y37" display="SUM(Y37,Y64)" xr:uid="{00000000-0004-0000-1000-0000F6070000}"/>
    <hyperlink ref="G1036" location="'A5'!Y91" display="Y91" xr:uid="{00000000-0004-0000-1000-0000F7070000}"/>
    <hyperlink ref="D1037" location="'A5'!Y38" display="SUM(Y38,Y65)" xr:uid="{00000000-0004-0000-1000-0000F8070000}"/>
    <hyperlink ref="G1037" location="'A5'!Y92" display="Y92" xr:uid="{00000000-0004-0000-1000-0000F9070000}"/>
    <hyperlink ref="D1038" location="'A5'!Y39" display="SUM(Y39,Y66)" xr:uid="{00000000-0004-0000-1000-0000FA070000}"/>
    <hyperlink ref="G1038" location="'A5'!Y93" display="Y93" xr:uid="{00000000-0004-0000-1000-0000FB070000}"/>
    <hyperlink ref="D1039" location="'A5'!AB14" display="SUM(AB14:AB37)" xr:uid="{00000000-0004-0000-1000-0000FC070000}"/>
    <hyperlink ref="G1039" location="'A5'!AB38" display="AB38" xr:uid="{00000000-0004-0000-1000-0000FD070000}"/>
    <hyperlink ref="D1040" location="'A5'!AB41" display="SUM(AB41:AB64)" xr:uid="{00000000-0004-0000-1000-0000FE070000}"/>
    <hyperlink ref="G1040" location="'A5'!AB65" display="AB65" xr:uid="{00000000-0004-0000-1000-0000FF070000}"/>
    <hyperlink ref="D1041" location="'A5'!AB14" display="SUM(AB14,AB41)" xr:uid="{00000000-0004-0000-1000-000000080000}"/>
    <hyperlink ref="G1041" location="'A5'!AB68" display="AB68" xr:uid="{00000000-0004-0000-1000-000001080000}"/>
    <hyperlink ref="D1042" location="'A5'!AB15" display="SUM(AB15,AB42)" xr:uid="{00000000-0004-0000-1000-000002080000}"/>
    <hyperlink ref="G1042" location="'A5'!AB69" display="AB69" xr:uid="{00000000-0004-0000-1000-000003080000}"/>
    <hyperlink ref="D1043" location="'A5'!AB16" display="SUM(AB16,AB43)" xr:uid="{00000000-0004-0000-1000-000004080000}"/>
    <hyperlink ref="G1043" location="'A5'!AB70" display="AB70" xr:uid="{00000000-0004-0000-1000-000005080000}"/>
    <hyperlink ref="D1044" location="'A5'!AB17" display="SUM(AB17,AB44)" xr:uid="{00000000-0004-0000-1000-000006080000}"/>
    <hyperlink ref="G1044" location="'A5'!AB71" display="AB71" xr:uid="{00000000-0004-0000-1000-000007080000}"/>
    <hyperlink ref="D1045" location="'A5'!AB18" display="SUM(AB18,AB45)" xr:uid="{00000000-0004-0000-1000-000008080000}"/>
    <hyperlink ref="G1045" location="'A5'!AB72" display="AB72" xr:uid="{00000000-0004-0000-1000-000009080000}"/>
    <hyperlink ref="D1046" location="'A5'!AB19" display="SUM(AB19,AB46)" xr:uid="{00000000-0004-0000-1000-00000A080000}"/>
    <hyperlink ref="G1046" location="'A5'!AB73" display="AB73" xr:uid="{00000000-0004-0000-1000-00000B080000}"/>
    <hyperlink ref="D1047" location="'A5'!AB20" display="SUM(AB20,AB47)" xr:uid="{00000000-0004-0000-1000-00000C080000}"/>
    <hyperlink ref="G1047" location="'A5'!AB74" display="AB74" xr:uid="{00000000-0004-0000-1000-00000D080000}"/>
    <hyperlink ref="D1048" location="'A5'!AB21" display="SUM(AB21,AB48)" xr:uid="{00000000-0004-0000-1000-00000E080000}"/>
    <hyperlink ref="G1048" location="'A5'!AB75" display="AB75" xr:uid="{00000000-0004-0000-1000-00000F080000}"/>
    <hyperlink ref="D1049" location="'A5'!AB22" display="SUM(AB22,AB49)" xr:uid="{00000000-0004-0000-1000-000010080000}"/>
    <hyperlink ref="G1049" location="'A5'!AB76" display="AB76" xr:uid="{00000000-0004-0000-1000-000011080000}"/>
    <hyperlink ref="D1050" location="'A5'!AB23" display="SUM(AB23,AB50)" xr:uid="{00000000-0004-0000-1000-000012080000}"/>
    <hyperlink ref="G1050" location="'A5'!AB77" display="AB77" xr:uid="{00000000-0004-0000-1000-000013080000}"/>
    <hyperlink ref="D1051" location="'A5'!AB24" display="SUM(AB24,AB51)" xr:uid="{00000000-0004-0000-1000-000014080000}"/>
    <hyperlink ref="G1051" location="'A5'!AB78" display="AB78" xr:uid="{00000000-0004-0000-1000-000015080000}"/>
    <hyperlink ref="D1052" location="'A5'!AB25" display="SUM(AB25,AB52)" xr:uid="{00000000-0004-0000-1000-000016080000}"/>
    <hyperlink ref="G1052" location="'A5'!AB79" display="AB79" xr:uid="{00000000-0004-0000-1000-000017080000}"/>
    <hyperlink ref="D1053" location="'A5'!AB26" display="SUM(AB26,AB53)" xr:uid="{00000000-0004-0000-1000-000018080000}"/>
    <hyperlink ref="G1053" location="'A5'!AB80" display="AB80" xr:uid="{00000000-0004-0000-1000-000019080000}"/>
    <hyperlink ref="D1054" location="'A5'!AB27" display="SUM(AB27,AB54)" xr:uid="{00000000-0004-0000-1000-00001A080000}"/>
    <hyperlink ref="G1054" location="'A5'!AB81" display="AB81" xr:uid="{00000000-0004-0000-1000-00001B080000}"/>
    <hyperlink ref="D1055" location="'A5'!AB28" display="SUM(AB28,AB55)" xr:uid="{00000000-0004-0000-1000-00001C080000}"/>
    <hyperlink ref="G1055" location="'A5'!AB82" display="AB82" xr:uid="{00000000-0004-0000-1000-00001D080000}"/>
    <hyperlink ref="D1056" location="'A5'!AB29" display="SUM(AB29,AB56)" xr:uid="{00000000-0004-0000-1000-00001E080000}"/>
    <hyperlink ref="G1056" location="'A5'!AB83" display="AB83" xr:uid="{00000000-0004-0000-1000-00001F080000}"/>
    <hyperlink ref="D1057" location="'A5'!AB30" display="SUM(AB30,AB57)" xr:uid="{00000000-0004-0000-1000-000020080000}"/>
    <hyperlink ref="G1057" location="'A5'!AB84" display="AB84" xr:uid="{00000000-0004-0000-1000-000021080000}"/>
    <hyperlink ref="D1058" location="'A5'!AB31" display="SUM(AB31,AB58)" xr:uid="{00000000-0004-0000-1000-000022080000}"/>
    <hyperlink ref="G1058" location="'A5'!AB85" display="AB85" xr:uid="{00000000-0004-0000-1000-000023080000}"/>
    <hyperlink ref="D1059" location="'A5'!AB32" display="SUM(AB32,AB59)" xr:uid="{00000000-0004-0000-1000-000024080000}"/>
    <hyperlink ref="G1059" location="'A5'!AB86" display="AB86" xr:uid="{00000000-0004-0000-1000-000025080000}"/>
    <hyperlink ref="D1060" location="'A5'!AB33" display="SUM(AB33,AB60)" xr:uid="{00000000-0004-0000-1000-000026080000}"/>
    <hyperlink ref="G1060" location="'A5'!AB87" display="AB87" xr:uid="{00000000-0004-0000-1000-000027080000}"/>
    <hyperlink ref="D1061" location="'A5'!AB34" display="SUM(AB34,AB61)" xr:uid="{00000000-0004-0000-1000-000028080000}"/>
    <hyperlink ref="G1061" location="'A5'!AB88" display="AB88" xr:uid="{00000000-0004-0000-1000-000029080000}"/>
    <hyperlink ref="D1062" location="'A5'!AB35" display="SUM(AB35,AB62)" xr:uid="{00000000-0004-0000-1000-00002A080000}"/>
    <hyperlink ref="G1062" location="'A5'!AB89" display="AB89" xr:uid="{00000000-0004-0000-1000-00002B080000}"/>
    <hyperlink ref="D1063" location="'A5'!AB36" display="SUM(AB36,AB63)" xr:uid="{00000000-0004-0000-1000-00002C080000}"/>
    <hyperlink ref="G1063" location="'A5'!AB90" display="AB90" xr:uid="{00000000-0004-0000-1000-00002D080000}"/>
    <hyperlink ref="D1064" location="'A5'!AB37" display="SUM(AB37,AB64)" xr:uid="{00000000-0004-0000-1000-00002E080000}"/>
    <hyperlink ref="G1064" location="'A5'!AB91" display="AB91" xr:uid="{00000000-0004-0000-1000-00002F080000}"/>
    <hyperlink ref="D1065" location="'A5'!AB38" display="SUM(AB38,AB65)" xr:uid="{00000000-0004-0000-1000-000030080000}"/>
    <hyperlink ref="G1065" location="'A5'!AB92" display="AB92" xr:uid="{00000000-0004-0000-1000-000031080000}"/>
    <hyperlink ref="D1066" location="'A5'!AB39" display="SUM(AB39,AB66)" xr:uid="{00000000-0004-0000-1000-000032080000}"/>
    <hyperlink ref="G1066" location="'A5'!AB93" display="AB93" xr:uid="{00000000-0004-0000-1000-000033080000}"/>
    <hyperlink ref="D1067" location="'A5'!AE14" display="SUM(AE14:AE37)" xr:uid="{00000000-0004-0000-1000-000034080000}"/>
    <hyperlink ref="G1067" location="'A5'!AE38" display="AE38" xr:uid="{00000000-0004-0000-1000-000035080000}"/>
    <hyperlink ref="D1068" location="'A5'!AE41" display="SUM(AE41:AE64)" xr:uid="{00000000-0004-0000-1000-000036080000}"/>
    <hyperlink ref="G1068" location="'A5'!AE65" display="AE65" xr:uid="{00000000-0004-0000-1000-000037080000}"/>
    <hyperlink ref="D1069" location="'A5'!AE14" display="SUM(AE14,AE41)" xr:uid="{00000000-0004-0000-1000-000038080000}"/>
    <hyperlink ref="G1069" location="'A5'!AE68" display="AE68" xr:uid="{00000000-0004-0000-1000-000039080000}"/>
    <hyperlink ref="D1070" location="'A5'!AE15" display="SUM(AE15,AE42)" xr:uid="{00000000-0004-0000-1000-00003A080000}"/>
    <hyperlink ref="G1070" location="'A5'!AE69" display="AE69" xr:uid="{00000000-0004-0000-1000-00003B080000}"/>
    <hyperlink ref="D1071" location="'A5'!AE16" display="SUM(AE16,AE43)" xr:uid="{00000000-0004-0000-1000-00003C080000}"/>
    <hyperlink ref="G1071" location="'A5'!AE70" display="AE70" xr:uid="{00000000-0004-0000-1000-00003D080000}"/>
    <hyperlink ref="D1072" location="'A5'!AE17" display="SUM(AE17,AE44)" xr:uid="{00000000-0004-0000-1000-00003E080000}"/>
    <hyperlink ref="G1072" location="'A5'!AE71" display="AE71" xr:uid="{00000000-0004-0000-1000-00003F080000}"/>
    <hyperlink ref="D1073" location="'A5'!AE18" display="SUM(AE18,AE45)" xr:uid="{00000000-0004-0000-1000-000040080000}"/>
    <hyperlink ref="G1073" location="'A5'!AE72" display="AE72" xr:uid="{00000000-0004-0000-1000-000041080000}"/>
    <hyperlink ref="D1074" location="'A5'!AE19" display="SUM(AE19,AE46)" xr:uid="{00000000-0004-0000-1000-000042080000}"/>
    <hyperlink ref="G1074" location="'A5'!AE73" display="AE73" xr:uid="{00000000-0004-0000-1000-000043080000}"/>
    <hyperlink ref="D1075" location="'A5'!AE20" display="SUM(AE20,AE47)" xr:uid="{00000000-0004-0000-1000-000044080000}"/>
    <hyperlink ref="G1075" location="'A5'!AE74" display="AE74" xr:uid="{00000000-0004-0000-1000-000045080000}"/>
    <hyperlink ref="D1076" location="'A5'!AE21" display="SUM(AE21,AE48)" xr:uid="{00000000-0004-0000-1000-000046080000}"/>
    <hyperlink ref="G1076" location="'A5'!AE75" display="AE75" xr:uid="{00000000-0004-0000-1000-000047080000}"/>
    <hyperlink ref="D1077" location="'A5'!AE22" display="SUM(AE22,AE49)" xr:uid="{00000000-0004-0000-1000-000048080000}"/>
    <hyperlink ref="G1077" location="'A5'!AE76" display="AE76" xr:uid="{00000000-0004-0000-1000-000049080000}"/>
    <hyperlink ref="D1078" location="'A5'!AE23" display="SUM(AE23,AE50)" xr:uid="{00000000-0004-0000-1000-00004A080000}"/>
    <hyperlink ref="G1078" location="'A5'!AE77" display="AE77" xr:uid="{00000000-0004-0000-1000-00004B080000}"/>
    <hyperlink ref="D1079" location="'A5'!AE24" display="SUM(AE24,AE51)" xr:uid="{00000000-0004-0000-1000-00004C080000}"/>
    <hyperlink ref="G1079" location="'A5'!AE78" display="AE78" xr:uid="{00000000-0004-0000-1000-00004D080000}"/>
    <hyperlink ref="D1080" location="'A5'!AE25" display="SUM(AE25,AE52)" xr:uid="{00000000-0004-0000-1000-00004E080000}"/>
    <hyperlink ref="G1080" location="'A5'!AE79" display="AE79" xr:uid="{00000000-0004-0000-1000-00004F080000}"/>
    <hyperlink ref="D1081" location="'A5'!AE26" display="SUM(AE26,AE53)" xr:uid="{00000000-0004-0000-1000-000050080000}"/>
    <hyperlink ref="G1081" location="'A5'!AE80" display="AE80" xr:uid="{00000000-0004-0000-1000-000051080000}"/>
    <hyperlink ref="D1082" location="'A5'!AE27" display="SUM(AE27,AE54)" xr:uid="{00000000-0004-0000-1000-000052080000}"/>
    <hyperlink ref="G1082" location="'A5'!AE81" display="AE81" xr:uid="{00000000-0004-0000-1000-000053080000}"/>
    <hyperlink ref="D1083" location="'A5'!AE28" display="SUM(AE28,AE55)" xr:uid="{00000000-0004-0000-1000-000054080000}"/>
    <hyperlink ref="G1083" location="'A5'!AE82" display="AE82" xr:uid="{00000000-0004-0000-1000-000055080000}"/>
    <hyperlink ref="D1084" location="'A5'!AE29" display="SUM(AE29,AE56)" xr:uid="{00000000-0004-0000-1000-000056080000}"/>
    <hyperlink ref="G1084" location="'A5'!AE83" display="AE83" xr:uid="{00000000-0004-0000-1000-000057080000}"/>
    <hyperlink ref="D1085" location="'A5'!AE30" display="SUM(AE30,AE57)" xr:uid="{00000000-0004-0000-1000-000058080000}"/>
    <hyperlink ref="G1085" location="'A5'!AE84" display="AE84" xr:uid="{00000000-0004-0000-1000-000059080000}"/>
    <hyperlink ref="D1086" location="'A5'!AE31" display="SUM(AE31,AE58)" xr:uid="{00000000-0004-0000-1000-00005A080000}"/>
    <hyperlink ref="G1086" location="'A5'!AE85" display="AE85" xr:uid="{00000000-0004-0000-1000-00005B080000}"/>
    <hyperlink ref="D1087" location="'A5'!AE32" display="SUM(AE32,AE59)" xr:uid="{00000000-0004-0000-1000-00005C080000}"/>
    <hyperlink ref="G1087" location="'A5'!AE86" display="AE86" xr:uid="{00000000-0004-0000-1000-00005D080000}"/>
    <hyperlink ref="D1088" location="'A5'!AE33" display="SUM(AE33,AE60)" xr:uid="{00000000-0004-0000-1000-00005E080000}"/>
    <hyperlink ref="G1088" location="'A5'!AE87" display="AE87" xr:uid="{00000000-0004-0000-1000-00005F080000}"/>
    <hyperlink ref="D1089" location="'A5'!AE34" display="SUM(AE34,AE61)" xr:uid="{00000000-0004-0000-1000-000060080000}"/>
    <hyperlink ref="G1089" location="'A5'!AE88" display="AE88" xr:uid="{00000000-0004-0000-1000-000061080000}"/>
    <hyperlink ref="D1090" location="'A5'!AE35" display="SUM(AE35,AE62)" xr:uid="{00000000-0004-0000-1000-000062080000}"/>
    <hyperlink ref="G1090" location="'A5'!AE89" display="AE89" xr:uid="{00000000-0004-0000-1000-000063080000}"/>
    <hyperlink ref="D1091" location="'A5'!AE36" display="SUM(AE36,AE63)" xr:uid="{00000000-0004-0000-1000-000064080000}"/>
    <hyperlink ref="G1091" location="'A5'!AE90" display="AE90" xr:uid="{00000000-0004-0000-1000-000065080000}"/>
    <hyperlink ref="D1092" location="'A5'!AE37" display="SUM(AE37,AE64)" xr:uid="{00000000-0004-0000-1000-000066080000}"/>
    <hyperlink ref="G1092" location="'A5'!AE91" display="AE91" xr:uid="{00000000-0004-0000-1000-000067080000}"/>
    <hyperlink ref="D1093" location="'A5'!AE38" display="SUM(AE38,AE65)" xr:uid="{00000000-0004-0000-1000-000068080000}"/>
    <hyperlink ref="G1093" location="'A5'!AE92" display="AE92" xr:uid="{00000000-0004-0000-1000-000069080000}"/>
    <hyperlink ref="D1094" location="'A5'!AE39" display="SUM(AE39,AE66)" xr:uid="{00000000-0004-0000-1000-00006A080000}"/>
    <hyperlink ref="G1094" location="'A5'!AE93" display="AE93" xr:uid="{00000000-0004-0000-1000-00006B080000}"/>
    <hyperlink ref="D1095" location="'A5'!AH14" display="SUM(AH14:AH37)" xr:uid="{00000000-0004-0000-1000-00006C080000}"/>
    <hyperlink ref="G1095" location="'A5'!AH38" display="AH38" xr:uid="{00000000-0004-0000-1000-00006D080000}"/>
    <hyperlink ref="D1096" location="'A5'!AH41" display="SUM(AH41:AH64)" xr:uid="{00000000-0004-0000-1000-00006E080000}"/>
    <hyperlink ref="G1096" location="'A5'!AH65" display="AH65" xr:uid="{00000000-0004-0000-1000-00006F080000}"/>
    <hyperlink ref="D1097" location="'A5'!AH14" display="SUM(AH14,AH41)" xr:uid="{00000000-0004-0000-1000-000070080000}"/>
    <hyperlink ref="G1097" location="'A5'!AH68" display="AH68" xr:uid="{00000000-0004-0000-1000-000071080000}"/>
    <hyperlink ref="D1098" location="'A5'!AH15" display="SUM(AH15,AH42)" xr:uid="{00000000-0004-0000-1000-000072080000}"/>
    <hyperlink ref="G1098" location="'A5'!AH69" display="AH69" xr:uid="{00000000-0004-0000-1000-000073080000}"/>
    <hyperlink ref="D1099" location="'A5'!AH16" display="SUM(AH16,AH43)" xr:uid="{00000000-0004-0000-1000-000074080000}"/>
    <hyperlink ref="G1099" location="'A5'!AH70" display="AH70" xr:uid="{00000000-0004-0000-1000-000075080000}"/>
    <hyperlink ref="D1100" location="'A5'!AH17" display="SUM(AH17,AH44)" xr:uid="{00000000-0004-0000-1000-000076080000}"/>
    <hyperlink ref="G1100" location="'A5'!AH71" display="AH71" xr:uid="{00000000-0004-0000-1000-000077080000}"/>
    <hyperlink ref="D1101" location="'A5'!AH18" display="SUM(AH18,AH45)" xr:uid="{00000000-0004-0000-1000-000078080000}"/>
    <hyperlink ref="G1101" location="'A5'!AH72" display="AH72" xr:uid="{00000000-0004-0000-1000-000079080000}"/>
    <hyperlink ref="D1102" location="'A5'!AH19" display="SUM(AH19,AH46)" xr:uid="{00000000-0004-0000-1000-00007A080000}"/>
    <hyperlink ref="G1102" location="'A5'!AH73" display="AH73" xr:uid="{00000000-0004-0000-1000-00007B080000}"/>
    <hyperlink ref="D1103" location="'A5'!AH20" display="SUM(AH20,AH47)" xr:uid="{00000000-0004-0000-1000-00007C080000}"/>
    <hyperlink ref="G1103" location="'A5'!AH74" display="AH74" xr:uid="{00000000-0004-0000-1000-00007D080000}"/>
    <hyperlink ref="D1104" location="'A5'!AH21" display="SUM(AH21,AH48)" xr:uid="{00000000-0004-0000-1000-00007E080000}"/>
    <hyperlink ref="G1104" location="'A5'!AH75" display="AH75" xr:uid="{00000000-0004-0000-1000-00007F080000}"/>
    <hyperlink ref="D1105" location="'A5'!AH22" display="SUM(AH22,AH49)" xr:uid="{00000000-0004-0000-1000-000080080000}"/>
    <hyperlink ref="G1105" location="'A5'!AH76" display="AH76" xr:uid="{00000000-0004-0000-1000-000081080000}"/>
    <hyperlink ref="D1106" location="'A5'!AH23" display="SUM(AH23,AH50)" xr:uid="{00000000-0004-0000-1000-000082080000}"/>
    <hyperlink ref="G1106" location="'A5'!AH77" display="AH77" xr:uid="{00000000-0004-0000-1000-000083080000}"/>
    <hyperlink ref="D1107" location="'A5'!AH24" display="SUM(AH24,AH51)" xr:uid="{00000000-0004-0000-1000-000084080000}"/>
    <hyperlink ref="G1107" location="'A5'!AH78" display="AH78" xr:uid="{00000000-0004-0000-1000-000085080000}"/>
    <hyperlink ref="D1108" location="'A5'!AH25" display="SUM(AH25,AH52)" xr:uid="{00000000-0004-0000-1000-000086080000}"/>
    <hyperlink ref="G1108" location="'A5'!AH79" display="AH79" xr:uid="{00000000-0004-0000-1000-000087080000}"/>
    <hyperlink ref="D1109" location="'A5'!AH26" display="SUM(AH26,AH53)" xr:uid="{00000000-0004-0000-1000-000088080000}"/>
    <hyperlink ref="G1109" location="'A5'!AH80" display="AH80" xr:uid="{00000000-0004-0000-1000-000089080000}"/>
    <hyperlink ref="D1110" location="'A5'!AH27" display="SUM(AH27,AH54)" xr:uid="{00000000-0004-0000-1000-00008A080000}"/>
    <hyperlink ref="G1110" location="'A5'!AH81" display="AH81" xr:uid="{00000000-0004-0000-1000-00008B080000}"/>
    <hyperlink ref="D1111" location="'A5'!AH28" display="SUM(AH28,AH55)" xr:uid="{00000000-0004-0000-1000-00008C080000}"/>
    <hyperlink ref="G1111" location="'A5'!AH82" display="AH82" xr:uid="{00000000-0004-0000-1000-00008D080000}"/>
    <hyperlink ref="D1112" location="'A5'!AH29" display="SUM(AH29,AH56)" xr:uid="{00000000-0004-0000-1000-00008E080000}"/>
    <hyperlink ref="G1112" location="'A5'!AH83" display="AH83" xr:uid="{00000000-0004-0000-1000-00008F080000}"/>
    <hyperlink ref="D1113" location="'A5'!AH30" display="SUM(AH30,AH57)" xr:uid="{00000000-0004-0000-1000-000090080000}"/>
    <hyperlink ref="G1113" location="'A5'!AH84" display="AH84" xr:uid="{00000000-0004-0000-1000-000091080000}"/>
    <hyperlink ref="D1114" location="'A5'!AH31" display="SUM(AH31,AH58)" xr:uid="{00000000-0004-0000-1000-000092080000}"/>
    <hyperlink ref="G1114" location="'A5'!AH85" display="AH85" xr:uid="{00000000-0004-0000-1000-000093080000}"/>
    <hyperlink ref="D1115" location="'A5'!AH32" display="SUM(AH32,AH59)" xr:uid="{00000000-0004-0000-1000-000094080000}"/>
    <hyperlink ref="G1115" location="'A5'!AH86" display="AH86" xr:uid="{00000000-0004-0000-1000-000095080000}"/>
    <hyperlink ref="D1116" location="'A5'!AH33" display="SUM(AH33,AH60)" xr:uid="{00000000-0004-0000-1000-000096080000}"/>
    <hyperlink ref="G1116" location="'A5'!AH87" display="AH87" xr:uid="{00000000-0004-0000-1000-000097080000}"/>
    <hyperlink ref="D1117" location="'A5'!AH34" display="SUM(AH34,AH61)" xr:uid="{00000000-0004-0000-1000-000098080000}"/>
    <hyperlink ref="G1117" location="'A5'!AH88" display="AH88" xr:uid="{00000000-0004-0000-1000-000099080000}"/>
    <hyperlink ref="D1118" location="'A5'!AH35" display="SUM(AH35,AH62)" xr:uid="{00000000-0004-0000-1000-00009A080000}"/>
    <hyperlink ref="G1118" location="'A5'!AH89" display="AH89" xr:uid="{00000000-0004-0000-1000-00009B080000}"/>
    <hyperlink ref="D1119" location="'A5'!AH36" display="SUM(AH36,AH63)" xr:uid="{00000000-0004-0000-1000-00009C080000}"/>
    <hyperlink ref="G1119" location="'A5'!AH90" display="AH90" xr:uid="{00000000-0004-0000-1000-00009D080000}"/>
    <hyperlink ref="D1120" location="'A5'!AH37" display="SUM(AH37,AH64)" xr:uid="{00000000-0004-0000-1000-00009E080000}"/>
    <hyperlink ref="G1120" location="'A5'!AH91" display="AH91" xr:uid="{00000000-0004-0000-1000-00009F080000}"/>
    <hyperlink ref="D1121" location="'A5'!AH38" display="SUM(AH38,AH65)" xr:uid="{00000000-0004-0000-1000-0000A0080000}"/>
    <hyperlink ref="G1121" location="'A5'!AH92" display="AH92" xr:uid="{00000000-0004-0000-1000-0000A1080000}"/>
    <hyperlink ref="D1122" location="'A5'!AH39" display="SUM(AH39,AH66)" xr:uid="{00000000-0004-0000-1000-0000A2080000}"/>
    <hyperlink ref="G1122" location="'A5'!AH93" display="AH93" xr:uid="{00000000-0004-0000-1000-0000A3080000}"/>
    <hyperlink ref="D1123" location="'A5'!AK14" display="SUM(AK14:AK37)" xr:uid="{00000000-0004-0000-1000-0000A4080000}"/>
    <hyperlink ref="G1123" location="'A5'!AK38" display="AK38" xr:uid="{00000000-0004-0000-1000-0000A5080000}"/>
    <hyperlink ref="D1124" location="'A5'!AK41" display="SUM(AK41:AK64)" xr:uid="{00000000-0004-0000-1000-0000A6080000}"/>
    <hyperlink ref="G1124" location="'A5'!AK65" display="AK65" xr:uid="{00000000-0004-0000-1000-0000A7080000}"/>
    <hyperlink ref="D1125" location="'A5'!AK14" display="SUM(AK14,AK41)" xr:uid="{00000000-0004-0000-1000-0000A8080000}"/>
    <hyperlink ref="G1125" location="'A5'!AK68" display="AK68" xr:uid="{00000000-0004-0000-1000-0000A9080000}"/>
    <hyperlink ref="D1126" location="'A5'!AK15" display="SUM(AK15,AK42)" xr:uid="{00000000-0004-0000-1000-0000AA080000}"/>
    <hyperlink ref="G1126" location="'A5'!AK69" display="AK69" xr:uid="{00000000-0004-0000-1000-0000AB080000}"/>
    <hyperlink ref="D1127" location="'A5'!AK16" display="SUM(AK16,AK43)" xr:uid="{00000000-0004-0000-1000-0000AC080000}"/>
    <hyperlink ref="G1127" location="'A5'!AK70" display="AK70" xr:uid="{00000000-0004-0000-1000-0000AD080000}"/>
    <hyperlink ref="D1128" location="'A5'!AK17" display="SUM(AK17,AK44)" xr:uid="{00000000-0004-0000-1000-0000AE080000}"/>
    <hyperlink ref="G1128" location="'A5'!AK71" display="AK71" xr:uid="{00000000-0004-0000-1000-0000AF080000}"/>
    <hyperlink ref="D1129" location="'A5'!AK18" display="SUM(AK18,AK45)" xr:uid="{00000000-0004-0000-1000-0000B0080000}"/>
    <hyperlink ref="G1129" location="'A5'!AK72" display="AK72" xr:uid="{00000000-0004-0000-1000-0000B1080000}"/>
    <hyperlink ref="D1130" location="'A5'!AK19" display="SUM(AK19,AK46)" xr:uid="{00000000-0004-0000-1000-0000B2080000}"/>
    <hyperlink ref="G1130" location="'A5'!AK73" display="AK73" xr:uid="{00000000-0004-0000-1000-0000B3080000}"/>
    <hyperlink ref="D1131" location="'A5'!AK20" display="SUM(AK20,AK47)" xr:uid="{00000000-0004-0000-1000-0000B4080000}"/>
    <hyperlink ref="G1131" location="'A5'!AK74" display="AK74" xr:uid="{00000000-0004-0000-1000-0000B5080000}"/>
    <hyperlink ref="D1132" location="'A5'!AK21" display="SUM(AK21,AK48)" xr:uid="{00000000-0004-0000-1000-0000B6080000}"/>
    <hyperlink ref="G1132" location="'A5'!AK75" display="AK75" xr:uid="{00000000-0004-0000-1000-0000B7080000}"/>
    <hyperlink ref="D1133" location="'A5'!AK22" display="SUM(AK22,AK49)" xr:uid="{00000000-0004-0000-1000-0000B8080000}"/>
    <hyperlink ref="G1133" location="'A5'!AK76" display="AK76" xr:uid="{00000000-0004-0000-1000-0000B9080000}"/>
    <hyperlink ref="D1134" location="'A5'!AK23" display="SUM(AK23,AK50)" xr:uid="{00000000-0004-0000-1000-0000BA080000}"/>
    <hyperlink ref="G1134" location="'A5'!AK77" display="AK77" xr:uid="{00000000-0004-0000-1000-0000BB080000}"/>
    <hyperlink ref="D1135" location="'A5'!AK24" display="SUM(AK24,AK51)" xr:uid="{00000000-0004-0000-1000-0000BC080000}"/>
    <hyperlink ref="G1135" location="'A5'!AK78" display="AK78" xr:uid="{00000000-0004-0000-1000-0000BD080000}"/>
    <hyperlink ref="D1136" location="'A5'!AK25" display="SUM(AK25,AK52)" xr:uid="{00000000-0004-0000-1000-0000BE080000}"/>
    <hyperlink ref="G1136" location="'A5'!AK79" display="AK79" xr:uid="{00000000-0004-0000-1000-0000BF080000}"/>
    <hyperlink ref="D1137" location="'A5'!AK26" display="SUM(AK26,AK53)" xr:uid="{00000000-0004-0000-1000-0000C0080000}"/>
    <hyperlink ref="G1137" location="'A5'!AK80" display="AK80" xr:uid="{00000000-0004-0000-1000-0000C1080000}"/>
    <hyperlink ref="D1138" location="'A5'!AK27" display="SUM(AK27,AK54)" xr:uid="{00000000-0004-0000-1000-0000C2080000}"/>
    <hyperlink ref="G1138" location="'A5'!AK81" display="AK81" xr:uid="{00000000-0004-0000-1000-0000C3080000}"/>
    <hyperlink ref="D1139" location="'A5'!AK28" display="SUM(AK28,AK55)" xr:uid="{00000000-0004-0000-1000-0000C4080000}"/>
    <hyperlink ref="G1139" location="'A5'!AK82" display="AK82" xr:uid="{00000000-0004-0000-1000-0000C5080000}"/>
    <hyperlink ref="D1140" location="'A5'!AK29" display="SUM(AK29,AK56)" xr:uid="{00000000-0004-0000-1000-0000C6080000}"/>
    <hyperlink ref="G1140" location="'A5'!AK83" display="AK83" xr:uid="{00000000-0004-0000-1000-0000C7080000}"/>
    <hyperlink ref="D1141" location="'A5'!AK30" display="SUM(AK30,AK57)" xr:uid="{00000000-0004-0000-1000-0000C8080000}"/>
    <hyperlink ref="G1141" location="'A5'!AK84" display="AK84" xr:uid="{00000000-0004-0000-1000-0000C9080000}"/>
    <hyperlink ref="D1142" location="'A5'!AK31" display="SUM(AK31,AK58)" xr:uid="{00000000-0004-0000-1000-0000CA080000}"/>
    <hyperlink ref="G1142" location="'A5'!AK85" display="AK85" xr:uid="{00000000-0004-0000-1000-0000CB080000}"/>
    <hyperlink ref="D1143" location="'A5'!AK32" display="SUM(AK32,AK59)" xr:uid="{00000000-0004-0000-1000-0000CC080000}"/>
    <hyperlink ref="G1143" location="'A5'!AK86" display="AK86" xr:uid="{00000000-0004-0000-1000-0000CD080000}"/>
    <hyperlink ref="D1144" location="'A5'!AK33" display="SUM(AK33,AK60)" xr:uid="{00000000-0004-0000-1000-0000CE080000}"/>
    <hyperlink ref="G1144" location="'A5'!AK87" display="AK87" xr:uid="{00000000-0004-0000-1000-0000CF080000}"/>
    <hyperlink ref="D1145" location="'A5'!AK34" display="SUM(AK34,AK61)" xr:uid="{00000000-0004-0000-1000-0000D0080000}"/>
    <hyperlink ref="G1145" location="'A5'!AK88" display="AK88" xr:uid="{00000000-0004-0000-1000-0000D1080000}"/>
    <hyperlink ref="D1146" location="'A5'!AK35" display="SUM(AK35,AK62)" xr:uid="{00000000-0004-0000-1000-0000D2080000}"/>
    <hyperlink ref="G1146" location="'A5'!AK89" display="AK89" xr:uid="{00000000-0004-0000-1000-0000D3080000}"/>
    <hyperlink ref="D1147" location="'A5'!AK36" display="SUM(AK36,AK63)" xr:uid="{00000000-0004-0000-1000-0000D4080000}"/>
    <hyperlink ref="G1147" location="'A5'!AK90" display="AK90" xr:uid="{00000000-0004-0000-1000-0000D5080000}"/>
    <hyperlink ref="D1148" location="'A5'!AK37" display="SUM(AK37,AK64)" xr:uid="{00000000-0004-0000-1000-0000D6080000}"/>
    <hyperlink ref="G1148" location="'A5'!AK91" display="AK91" xr:uid="{00000000-0004-0000-1000-0000D7080000}"/>
    <hyperlink ref="D1149" location="'A5'!AK38" display="SUM(AK38,AK65)" xr:uid="{00000000-0004-0000-1000-0000D8080000}"/>
    <hyperlink ref="G1149" location="'A5'!AK92" display="AK92" xr:uid="{00000000-0004-0000-1000-0000D9080000}"/>
    <hyperlink ref="D1150" location="'A5'!AK39" display="SUM(AK39,AK66)" xr:uid="{00000000-0004-0000-1000-0000DA080000}"/>
    <hyperlink ref="G1150" location="'A5'!AK93" display="AK93" xr:uid="{00000000-0004-0000-1000-0000DB080000}"/>
    <hyperlink ref="D1151" location="'A5'!AN14" display="SUM(AN14:AN37)" xr:uid="{00000000-0004-0000-1000-0000DC080000}"/>
    <hyperlink ref="G1151" location="'A5'!AN38" display="AN38" xr:uid="{00000000-0004-0000-1000-0000DD080000}"/>
    <hyperlink ref="D1152" location="'A5'!AN41" display="SUM(AN41:AN64)" xr:uid="{00000000-0004-0000-1000-0000DE080000}"/>
    <hyperlink ref="G1152" location="'A5'!AN65" display="AN65" xr:uid="{00000000-0004-0000-1000-0000DF080000}"/>
    <hyperlink ref="D1153" location="'A5'!AN14" display="SUM(AN14,AN41)" xr:uid="{00000000-0004-0000-1000-0000E0080000}"/>
    <hyperlink ref="G1153" location="'A5'!AN68" display="AN68" xr:uid="{00000000-0004-0000-1000-0000E1080000}"/>
    <hyperlink ref="D1154" location="'A5'!AN15" display="SUM(AN15,AN42)" xr:uid="{00000000-0004-0000-1000-0000E2080000}"/>
    <hyperlink ref="G1154" location="'A5'!AN69" display="AN69" xr:uid="{00000000-0004-0000-1000-0000E3080000}"/>
    <hyperlink ref="D1155" location="'A5'!AN16" display="SUM(AN16,AN43)" xr:uid="{00000000-0004-0000-1000-0000E4080000}"/>
    <hyperlink ref="G1155" location="'A5'!AN70" display="AN70" xr:uid="{00000000-0004-0000-1000-0000E5080000}"/>
    <hyperlink ref="D1156" location="'A5'!AN17" display="SUM(AN17,AN44)" xr:uid="{00000000-0004-0000-1000-0000E6080000}"/>
    <hyperlink ref="G1156" location="'A5'!AN71" display="AN71" xr:uid="{00000000-0004-0000-1000-0000E7080000}"/>
    <hyperlink ref="D1157" location="'A5'!AN18" display="SUM(AN18,AN45)" xr:uid="{00000000-0004-0000-1000-0000E8080000}"/>
    <hyperlink ref="G1157" location="'A5'!AN72" display="AN72" xr:uid="{00000000-0004-0000-1000-0000E9080000}"/>
    <hyperlink ref="D1158" location="'A5'!AN19" display="SUM(AN19,AN46)" xr:uid="{00000000-0004-0000-1000-0000EA080000}"/>
    <hyperlink ref="G1158" location="'A5'!AN73" display="AN73" xr:uid="{00000000-0004-0000-1000-0000EB080000}"/>
    <hyperlink ref="D1159" location="'A5'!AN20" display="SUM(AN20,AN47)" xr:uid="{00000000-0004-0000-1000-0000EC080000}"/>
    <hyperlink ref="G1159" location="'A5'!AN74" display="AN74" xr:uid="{00000000-0004-0000-1000-0000ED080000}"/>
    <hyperlink ref="D1160" location="'A5'!AN21" display="SUM(AN21,AN48)" xr:uid="{00000000-0004-0000-1000-0000EE080000}"/>
    <hyperlink ref="G1160" location="'A5'!AN75" display="AN75" xr:uid="{00000000-0004-0000-1000-0000EF080000}"/>
    <hyperlink ref="D1161" location="'A5'!AN22" display="SUM(AN22,AN49)" xr:uid="{00000000-0004-0000-1000-0000F0080000}"/>
    <hyperlink ref="G1161" location="'A5'!AN76" display="AN76" xr:uid="{00000000-0004-0000-1000-0000F1080000}"/>
    <hyperlink ref="D1162" location="'A5'!AN23" display="SUM(AN23,AN50)" xr:uid="{00000000-0004-0000-1000-0000F2080000}"/>
    <hyperlink ref="G1162" location="'A5'!AN77" display="AN77" xr:uid="{00000000-0004-0000-1000-0000F3080000}"/>
    <hyperlink ref="D1163" location="'A5'!AN24" display="SUM(AN24,AN51)" xr:uid="{00000000-0004-0000-1000-0000F4080000}"/>
    <hyperlink ref="G1163" location="'A5'!AN78" display="AN78" xr:uid="{00000000-0004-0000-1000-0000F5080000}"/>
    <hyperlink ref="D1164" location="'A5'!AN25" display="SUM(AN25,AN52)" xr:uid="{00000000-0004-0000-1000-0000F6080000}"/>
    <hyperlink ref="G1164" location="'A5'!AN79" display="AN79" xr:uid="{00000000-0004-0000-1000-0000F7080000}"/>
    <hyperlink ref="D1165" location="'A5'!AN26" display="SUM(AN26,AN53)" xr:uid="{00000000-0004-0000-1000-0000F8080000}"/>
    <hyperlink ref="G1165" location="'A5'!AN80" display="AN80" xr:uid="{00000000-0004-0000-1000-0000F9080000}"/>
    <hyperlink ref="D1166" location="'A5'!AN27" display="SUM(AN27,AN54)" xr:uid="{00000000-0004-0000-1000-0000FA080000}"/>
    <hyperlink ref="G1166" location="'A5'!AN81" display="AN81" xr:uid="{00000000-0004-0000-1000-0000FB080000}"/>
    <hyperlink ref="D1167" location="'A5'!AN28" display="SUM(AN28,AN55)" xr:uid="{00000000-0004-0000-1000-0000FC080000}"/>
    <hyperlink ref="G1167" location="'A5'!AN82" display="AN82" xr:uid="{00000000-0004-0000-1000-0000FD080000}"/>
    <hyperlink ref="D1168" location="'A5'!AN29" display="SUM(AN29,AN56)" xr:uid="{00000000-0004-0000-1000-0000FE080000}"/>
    <hyperlink ref="G1168" location="'A5'!AN83" display="AN83" xr:uid="{00000000-0004-0000-1000-0000FF080000}"/>
    <hyperlink ref="D1169" location="'A5'!AN30" display="SUM(AN30,AN57)" xr:uid="{00000000-0004-0000-1000-000000090000}"/>
    <hyperlink ref="G1169" location="'A5'!AN84" display="AN84" xr:uid="{00000000-0004-0000-1000-000001090000}"/>
    <hyperlink ref="D1170" location="'A5'!AN31" display="SUM(AN31,AN58)" xr:uid="{00000000-0004-0000-1000-000002090000}"/>
    <hyperlink ref="G1170" location="'A5'!AN85" display="AN85" xr:uid="{00000000-0004-0000-1000-000003090000}"/>
    <hyperlink ref="D1171" location="'A5'!AN32" display="SUM(AN32,AN59)" xr:uid="{00000000-0004-0000-1000-000004090000}"/>
    <hyperlink ref="G1171" location="'A5'!AN86" display="AN86" xr:uid="{00000000-0004-0000-1000-000005090000}"/>
    <hyperlink ref="D1172" location="'A5'!AN33" display="SUM(AN33,AN60)" xr:uid="{00000000-0004-0000-1000-000006090000}"/>
    <hyperlink ref="G1172" location="'A5'!AN87" display="AN87" xr:uid="{00000000-0004-0000-1000-000007090000}"/>
    <hyperlink ref="D1173" location="'A5'!AN34" display="SUM(AN34,AN61)" xr:uid="{00000000-0004-0000-1000-000008090000}"/>
    <hyperlink ref="G1173" location="'A5'!AN88" display="AN88" xr:uid="{00000000-0004-0000-1000-000009090000}"/>
    <hyperlink ref="D1174" location="'A5'!AN35" display="SUM(AN35,AN62)" xr:uid="{00000000-0004-0000-1000-00000A090000}"/>
    <hyperlink ref="G1174" location="'A5'!AN89" display="AN89" xr:uid="{00000000-0004-0000-1000-00000B090000}"/>
    <hyperlink ref="D1175" location="'A5'!AN36" display="SUM(AN36,AN63)" xr:uid="{00000000-0004-0000-1000-00000C090000}"/>
    <hyperlink ref="G1175" location="'A5'!AN90" display="AN90" xr:uid="{00000000-0004-0000-1000-00000D090000}"/>
    <hyperlink ref="D1176" location="'A5'!AN37" display="SUM(AN37,AN64)" xr:uid="{00000000-0004-0000-1000-00000E090000}"/>
    <hyperlink ref="G1176" location="'A5'!AN91" display="AN91" xr:uid="{00000000-0004-0000-1000-00000F090000}"/>
    <hyperlink ref="D1177" location="'A5'!AN38" display="SUM(AN38,AN65)" xr:uid="{00000000-0004-0000-1000-000010090000}"/>
    <hyperlink ref="G1177" location="'A5'!AN92" display="AN92" xr:uid="{00000000-0004-0000-1000-000011090000}"/>
    <hyperlink ref="D1178" location="'A5'!AN39" display="SUM(AN39,AN66)" xr:uid="{00000000-0004-0000-1000-000012090000}"/>
    <hyperlink ref="G1178" location="'A5'!AN93" display="AN93" xr:uid="{00000000-0004-0000-1000-000013090000}"/>
    <hyperlink ref="D1179" location="'A5'!AQ14" display="SUM(AQ14:AQ37)" xr:uid="{00000000-0004-0000-1000-000014090000}"/>
    <hyperlink ref="G1179" location="'A5'!AQ38" display="AQ38" xr:uid="{00000000-0004-0000-1000-000015090000}"/>
    <hyperlink ref="D1180" location="'A5'!AQ41" display="SUM(AQ41:AQ64)" xr:uid="{00000000-0004-0000-1000-000016090000}"/>
    <hyperlink ref="G1180" location="'A5'!AQ65" display="AQ65" xr:uid="{00000000-0004-0000-1000-000017090000}"/>
    <hyperlink ref="D1181" location="'A5'!AQ14" display="SUM(AQ14,AQ41)" xr:uid="{00000000-0004-0000-1000-000018090000}"/>
    <hyperlink ref="G1181" location="'A5'!AQ68" display="AQ68" xr:uid="{00000000-0004-0000-1000-000019090000}"/>
    <hyperlink ref="D1182" location="'A5'!AQ15" display="SUM(AQ15,AQ42)" xr:uid="{00000000-0004-0000-1000-00001A090000}"/>
    <hyperlink ref="G1182" location="'A5'!AQ69" display="AQ69" xr:uid="{00000000-0004-0000-1000-00001B090000}"/>
    <hyperlink ref="D1183" location="'A5'!AQ16" display="SUM(AQ16,AQ43)" xr:uid="{00000000-0004-0000-1000-00001C090000}"/>
    <hyperlink ref="G1183" location="'A5'!AQ70" display="AQ70" xr:uid="{00000000-0004-0000-1000-00001D090000}"/>
    <hyperlink ref="D1184" location="'A5'!AQ17" display="SUM(AQ17,AQ44)" xr:uid="{00000000-0004-0000-1000-00001E090000}"/>
    <hyperlink ref="G1184" location="'A5'!AQ71" display="AQ71" xr:uid="{00000000-0004-0000-1000-00001F090000}"/>
    <hyperlink ref="D1185" location="'A5'!AQ18" display="SUM(AQ18,AQ45)" xr:uid="{00000000-0004-0000-1000-000020090000}"/>
    <hyperlink ref="G1185" location="'A5'!AQ72" display="AQ72" xr:uid="{00000000-0004-0000-1000-000021090000}"/>
    <hyperlink ref="D1186" location="'A5'!AQ19" display="SUM(AQ19,AQ46)" xr:uid="{00000000-0004-0000-1000-000022090000}"/>
    <hyperlink ref="G1186" location="'A5'!AQ73" display="AQ73" xr:uid="{00000000-0004-0000-1000-000023090000}"/>
    <hyperlink ref="D1187" location="'A5'!AQ20" display="SUM(AQ20,AQ47)" xr:uid="{00000000-0004-0000-1000-000024090000}"/>
    <hyperlink ref="G1187" location="'A5'!AQ74" display="AQ74" xr:uid="{00000000-0004-0000-1000-000025090000}"/>
    <hyperlink ref="D1188" location="'A5'!AQ21" display="SUM(AQ21,AQ48)" xr:uid="{00000000-0004-0000-1000-000026090000}"/>
    <hyperlink ref="G1188" location="'A5'!AQ75" display="AQ75" xr:uid="{00000000-0004-0000-1000-000027090000}"/>
    <hyperlink ref="D1189" location="'A5'!AQ22" display="SUM(AQ22,AQ49)" xr:uid="{00000000-0004-0000-1000-000028090000}"/>
    <hyperlink ref="G1189" location="'A5'!AQ76" display="AQ76" xr:uid="{00000000-0004-0000-1000-000029090000}"/>
    <hyperlink ref="D1190" location="'A5'!AQ23" display="SUM(AQ23,AQ50)" xr:uid="{00000000-0004-0000-1000-00002A090000}"/>
    <hyperlink ref="G1190" location="'A5'!AQ77" display="AQ77" xr:uid="{00000000-0004-0000-1000-00002B090000}"/>
    <hyperlink ref="D1191" location="'A5'!AQ24" display="SUM(AQ24,AQ51)" xr:uid="{00000000-0004-0000-1000-00002C090000}"/>
    <hyperlink ref="G1191" location="'A5'!AQ78" display="AQ78" xr:uid="{00000000-0004-0000-1000-00002D090000}"/>
    <hyperlink ref="D1192" location="'A5'!AQ25" display="SUM(AQ25,AQ52)" xr:uid="{00000000-0004-0000-1000-00002E090000}"/>
    <hyperlink ref="G1192" location="'A5'!AQ79" display="AQ79" xr:uid="{00000000-0004-0000-1000-00002F090000}"/>
    <hyperlink ref="D1193" location="'A5'!AQ26" display="SUM(AQ26,AQ53)" xr:uid="{00000000-0004-0000-1000-000030090000}"/>
    <hyperlink ref="G1193" location="'A5'!AQ80" display="AQ80" xr:uid="{00000000-0004-0000-1000-000031090000}"/>
    <hyperlink ref="D1194" location="'A5'!AQ27" display="SUM(AQ27,AQ54)" xr:uid="{00000000-0004-0000-1000-000032090000}"/>
    <hyperlink ref="G1194" location="'A5'!AQ81" display="AQ81" xr:uid="{00000000-0004-0000-1000-000033090000}"/>
    <hyperlink ref="D1195" location="'A5'!AQ28" display="SUM(AQ28,AQ55)" xr:uid="{00000000-0004-0000-1000-000034090000}"/>
    <hyperlink ref="G1195" location="'A5'!AQ82" display="AQ82" xr:uid="{00000000-0004-0000-1000-000035090000}"/>
    <hyperlink ref="D1196" location="'A5'!AQ29" display="SUM(AQ29,AQ56)" xr:uid="{00000000-0004-0000-1000-000036090000}"/>
    <hyperlink ref="G1196" location="'A5'!AQ83" display="AQ83" xr:uid="{00000000-0004-0000-1000-000037090000}"/>
    <hyperlink ref="D1197" location="'A5'!AQ30" display="SUM(AQ30,AQ57)" xr:uid="{00000000-0004-0000-1000-000038090000}"/>
    <hyperlink ref="G1197" location="'A5'!AQ84" display="AQ84" xr:uid="{00000000-0004-0000-1000-000039090000}"/>
    <hyperlink ref="D1198" location="'A5'!AQ31" display="SUM(AQ31,AQ58)" xr:uid="{00000000-0004-0000-1000-00003A090000}"/>
    <hyperlink ref="G1198" location="'A5'!AQ85" display="AQ85" xr:uid="{00000000-0004-0000-1000-00003B090000}"/>
    <hyperlink ref="D1199" location="'A5'!AQ32" display="SUM(AQ32,AQ59)" xr:uid="{00000000-0004-0000-1000-00003C090000}"/>
    <hyperlink ref="G1199" location="'A5'!AQ86" display="AQ86" xr:uid="{00000000-0004-0000-1000-00003D090000}"/>
    <hyperlink ref="D1200" location="'A5'!AQ33" display="SUM(AQ33,AQ60)" xr:uid="{00000000-0004-0000-1000-00003E090000}"/>
    <hyperlink ref="G1200" location="'A5'!AQ87" display="AQ87" xr:uid="{00000000-0004-0000-1000-00003F090000}"/>
    <hyperlink ref="D1201" location="'A5'!AQ34" display="SUM(AQ34,AQ61)" xr:uid="{00000000-0004-0000-1000-000040090000}"/>
    <hyperlink ref="G1201" location="'A5'!AQ88" display="AQ88" xr:uid="{00000000-0004-0000-1000-000041090000}"/>
    <hyperlink ref="D1202" location="'A5'!AQ35" display="SUM(AQ35,AQ62)" xr:uid="{00000000-0004-0000-1000-000042090000}"/>
    <hyperlink ref="G1202" location="'A5'!AQ89" display="AQ89" xr:uid="{00000000-0004-0000-1000-000043090000}"/>
    <hyperlink ref="D1203" location="'A5'!AQ36" display="SUM(AQ36,AQ63)" xr:uid="{00000000-0004-0000-1000-000044090000}"/>
    <hyperlink ref="G1203" location="'A5'!AQ90" display="AQ90" xr:uid="{00000000-0004-0000-1000-000045090000}"/>
    <hyperlink ref="D1204" location="'A5'!AQ37" display="SUM(AQ37,AQ64)" xr:uid="{00000000-0004-0000-1000-000046090000}"/>
    <hyperlink ref="G1204" location="'A5'!AQ91" display="AQ91" xr:uid="{00000000-0004-0000-1000-000047090000}"/>
    <hyperlink ref="D1205" location="'A5'!AQ38" display="SUM(AQ38,AQ65)" xr:uid="{00000000-0004-0000-1000-000048090000}"/>
    <hyperlink ref="G1205" location="'A5'!AQ92" display="AQ92" xr:uid="{00000000-0004-0000-1000-000049090000}"/>
    <hyperlink ref="D1206" location="'A5'!AQ39" display="SUM(AQ39,AQ66)" xr:uid="{00000000-0004-0000-1000-00004A090000}"/>
    <hyperlink ref="G1206" location="'A5'!AQ93" display="AQ93" xr:uid="{00000000-0004-0000-1000-00004B090000}"/>
    <hyperlink ref="D1207" location="'A5'!AT14" display="SUM(AT14:AT37)" xr:uid="{00000000-0004-0000-1000-00004C090000}"/>
    <hyperlink ref="G1207" location="'A5'!AT38" display="AT38" xr:uid="{00000000-0004-0000-1000-00004D090000}"/>
    <hyperlink ref="D1208" location="'A5'!AT41" display="SUM(AT41:AT64)" xr:uid="{00000000-0004-0000-1000-00004E090000}"/>
    <hyperlink ref="G1208" location="'A5'!AT65" display="AT65" xr:uid="{00000000-0004-0000-1000-00004F090000}"/>
    <hyperlink ref="D1209" location="'A5'!AT14" display="SUM(AT14,AT41)" xr:uid="{00000000-0004-0000-1000-000050090000}"/>
    <hyperlink ref="G1209" location="'A5'!AT68" display="AT68" xr:uid="{00000000-0004-0000-1000-000051090000}"/>
    <hyperlink ref="D1210" location="'A5'!AT15" display="SUM(AT15,AT42)" xr:uid="{00000000-0004-0000-1000-000052090000}"/>
    <hyperlink ref="G1210" location="'A5'!AT69" display="AT69" xr:uid="{00000000-0004-0000-1000-000053090000}"/>
    <hyperlink ref="D1211" location="'A5'!AT16" display="SUM(AT16,AT43)" xr:uid="{00000000-0004-0000-1000-000054090000}"/>
    <hyperlink ref="G1211" location="'A5'!AT70" display="AT70" xr:uid="{00000000-0004-0000-1000-000055090000}"/>
    <hyperlink ref="D1212" location="'A5'!AT17" display="SUM(AT17,AT44)" xr:uid="{00000000-0004-0000-1000-000056090000}"/>
    <hyperlink ref="G1212" location="'A5'!AT71" display="AT71" xr:uid="{00000000-0004-0000-1000-000057090000}"/>
    <hyperlink ref="D1213" location="'A5'!AT18" display="SUM(AT18,AT45)" xr:uid="{00000000-0004-0000-1000-000058090000}"/>
    <hyperlink ref="G1213" location="'A5'!AT72" display="AT72" xr:uid="{00000000-0004-0000-1000-000059090000}"/>
    <hyperlink ref="D1214" location="'A5'!AT19" display="SUM(AT19,AT46)" xr:uid="{00000000-0004-0000-1000-00005A090000}"/>
    <hyperlink ref="G1214" location="'A5'!AT73" display="AT73" xr:uid="{00000000-0004-0000-1000-00005B090000}"/>
    <hyperlink ref="D1215" location="'A5'!AT20" display="SUM(AT20,AT47)" xr:uid="{00000000-0004-0000-1000-00005C090000}"/>
    <hyperlink ref="G1215" location="'A5'!AT74" display="AT74" xr:uid="{00000000-0004-0000-1000-00005D090000}"/>
    <hyperlink ref="D1216" location="'A5'!AT21" display="SUM(AT21,AT48)" xr:uid="{00000000-0004-0000-1000-00005E090000}"/>
    <hyperlink ref="G1216" location="'A5'!AT75" display="AT75" xr:uid="{00000000-0004-0000-1000-00005F090000}"/>
    <hyperlink ref="D1217" location="'A5'!AT22" display="SUM(AT22,AT49)" xr:uid="{00000000-0004-0000-1000-000060090000}"/>
    <hyperlink ref="G1217" location="'A5'!AT76" display="AT76" xr:uid="{00000000-0004-0000-1000-000061090000}"/>
    <hyperlink ref="D1218" location="'A5'!AT23" display="SUM(AT23,AT50)" xr:uid="{00000000-0004-0000-1000-000062090000}"/>
    <hyperlink ref="G1218" location="'A5'!AT77" display="AT77" xr:uid="{00000000-0004-0000-1000-000063090000}"/>
    <hyperlink ref="D1219" location="'A5'!AT24" display="SUM(AT24,AT51)" xr:uid="{00000000-0004-0000-1000-000064090000}"/>
    <hyperlink ref="G1219" location="'A5'!AT78" display="AT78" xr:uid="{00000000-0004-0000-1000-000065090000}"/>
    <hyperlink ref="D1220" location="'A5'!AT25" display="SUM(AT25,AT52)" xr:uid="{00000000-0004-0000-1000-000066090000}"/>
    <hyperlink ref="G1220" location="'A5'!AT79" display="AT79" xr:uid="{00000000-0004-0000-1000-000067090000}"/>
    <hyperlink ref="D1221" location="'A5'!AT26" display="SUM(AT26,AT53)" xr:uid="{00000000-0004-0000-1000-000068090000}"/>
    <hyperlink ref="G1221" location="'A5'!AT80" display="AT80" xr:uid="{00000000-0004-0000-1000-000069090000}"/>
    <hyperlink ref="D1222" location="'A5'!AT27" display="SUM(AT27,AT54)" xr:uid="{00000000-0004-0000-1000-00006A090000}"/>
    <hyperlink ref="G1222" location="'A5'!AT81" display="AT81" xr:uid="{00000000-0004-0000-1000-00006B090000}"/>
    <hyperlink ref="D1223" location="'A5'!AT28" display="SUM(AT28,AT55)" xr:uid="{00000000-0004-0000-1000-00006C090000}"/>
    <hyperlink ref="G1223" location="'A5'!AT82" display="AT82" xr:uid="{00000000-0004-0000-1000-00006D090000}"/>
    <hyperlink ref="D1224" location="'A5'!AT29" display="SUM(AT29,AT56)" xr:uid="{00000000-0004-0000-1000-00006E090000}"/>
    <hyperlink ref="G1224" location="'A5'!AT83" display="AT83" xr:uid="{00000000-0004-0000-1000-00006F090000}"/>
    <hyperlink ref="D1225" location="'A5'!AT30" display="SUM(AT30,AT57)" xr:uid="{00000000-0004-0000-1000-000070090000}"/>
    <hyperlink ref="G1225" location="'A5'!AT84" display="AT84" xr:uid="{00000000-0004-0000-1000-000071090000}"/>
    <hyperlink ref="D1226" location="'A5'!AT31" display="SUM(AT31,AT58)" xr:uid="{00000000-0004-0000-1000-000072090000}"/>
    <hyperlink ref="G1226" location="'A5'!AT85" display="AT85" xr:uid="{00000000-0004-0000-1000-000073090000}"/>
    <hyperlink ref="D1227" location="'A5'!AT32" display="SUM(AT32,AT59)" xr:uid="{00000000-0004-0000-1000-000074090000}"/>
    <hyperlink ref="G1227" location="'A5'!AT86" display="AT86" xr:uid="{00000000-0004-0000-1000-000075090000}"/>
    <hyperlink ref="D1228" location="'A5'!AT33" display="SUM(AT33,AT60)" xr:uid="{00000000-0004-0000-1000-000076090000}"/>
    <hyperlink ref="G1228" location="'A5'!AT87" display="AT87" xr:uid="{00000000-0004-0000-1000-000077090000}"/>
    <hyperlink ref="D1229" location="'A5'!AT34" display="SUM(AT34,AT61)" xr:uid="{00000000-0004-0000-1000-000078090000}"/>
    <hyperlink ref="G1229" location="'A5'!AT88" display="AT88" xr:uid="{00000000-0004-0000-1000-000079090000}"/>
    <hyperlink ref="D1230" location="'A5'!AT35" display="SUM(AT35,AT62)" xr:uid="{00000000-0004-0000-1000-00007A090000}"/>
    <hyperlink ref="G1230" location="'A5'!AT89" display="AT89" xr:uid="{00000000-0004-0000-1000-00007B090000}"/>
    <hyperlink ref="D1231" location="'A5'!AT36" display="SUM(AT36,AT63)" xr:uid="{00000000-0004-0000-1000-00007C090000}"/>
    <hyperlink ref="G1231" location="'A5'!AT90" display="AT90" xr:uid="{00000000-0004-0000-1000-00007D090000}"/>
    <hyperlink ref="D1232" location="'A5'!AT37" display="SUM(AT37,AT64)" xr:uid="{00000000-0004-0000-1000-00007E090000}"/>
    <hyperlink ref="G1232" location="'A5'!AT91" display="AT91" xr:uid="{00000000-0004-0000-1000-00007F090000}"/>
    <hyperlink ref="D1233" location="'A5'!AT38" display="SUM(AT38,AT65)" xr:uid="{00000000-0004-0000-1000-000080090000}"/>
    <hyperlink ref="G1233" location="'A5'!AT92" display="AT92" xr:uid="{00000000-0004-0000-1000-000081090000}"/>
    <hyperlink ref="D1234" location="'A5'!AT39" display="SUM(AT39,AT66)" xr:uid="{00000000-0004-0000-1000-000082090000}"/>
    <hyperlink ref="G1234" location="'A5'!AT93" display="AT93" xr:uid="{00000000-0004-0000-1000-000083090000}"/>
    <hyperlink ref="D1235" location="'A6'!V14" display="SUM(V14:V31)" xr:uid="{00000000-0004-0000-1000-000084090000}"/>
    <hyperlink ref="G1235" location="'A6'!V32" display="V32" xr:uid="{00000000-0004-0000-1000-000085090000}"/>
    <hyperlink ref="D1236" location="'A6'!V35" display="SUM(V35:V52)" xr:uid="{00000000-0004-0000-1000-000086090000}"/>
    <hyperlink ref="G1236" location="'A6'!V53" display="V53" xr:uid="{00000000-0004-0000-1000-000087090000}"/>
    <hyperlink ref="D1237" location="'A6'!V14" display="SUM(V14,V35)" xr:uid="{00000000-0004-0000-1000-000088090000}"/>
    <hyperlink ref="G1237" location="'A6'!V56" display="V56" xr:uid="{00000000-0004-0000-1000-000089090000}"/>
    <hyperlink ref="D1238" location="'A6'!V15" display="SUM(V15,V36)" xr:uid="{00000000-0004-0000-1000-00008A090000}"/>
    <hyperlink ref="G1238" location="'A6'!V57" display="V57" xr:uid="{00000000-0004-0000-1000-00008B090000}"/>
    <hyperlink ref="D1239" location="'A6'!V16" display="SUM(V16,V37)" xr:uid="{00000000-0004-0000-1000-00008C090000}"/>
    <hyperlink ref="G1239" location="'A6'!V58" display="V58" xr:uid="{00000000-0004-0000-1000-00008D090000}"/>
    <hyperlink ref="D1240" location="'A6'!V17" display="SUM(V17,V38)" xr:uid="{00000000-0004-0000-1000-00008E090000}"/>
    <hyperlink ref="G1240" location="'A6'!V59" display="V59" xr:uid="{00000000-0004-0000-1000-00008F090000}"/>
    <hyperlink ref="D1241" location="'A6'!V18" display="SUM(V18,V39)" xr:uid="{00000000-0004-0000-1000-000090090000}"/>
    <hyperlink ref="G1241" location="'A6'!V60" display="V60" xr:uid="{00000000-0004-0000-1000-000091090000}"/>
    <hyperlink ref="D1242" location="'A6'!V19" display="SUM(V19,V40)" xr:uid="{00000000-0004-0000-1000-000092090000}"/>
    <hyperlink ref="G1242" location="'A6'!V61" display="V61" xr:uid="{00000000-0004-0000-1000-000093090000}"/>
    <hyperlink ref="D1243" location="'A6'!V20" display="SUM(V20,V41)" xr:uid="{00000000-0004-0000-1000-000094090000}"/>
    <hyperlink ref="G1243" location="'A6'!V62" display="V62" xr:uid="{00000000-0004-0000-1000-000095090000}"/>
    <hyperlink ref="D1244" location="'A6'!V21" display="SUM(V21,V42)" xr:uid="{00000000-0004-0000-1000-000096090000}"/>
    <hyperlink ref="G1244" location="'A6'!V63" display="V63" xr:uid="{00000000-0004-0000-1000-000097090000}"/>
    <hyperlink ref="D1245" location="'A6'!V22" display="SUM(V22,V43)" xr:uid="{00000000-0004-0000-1000-000098090000}"/>
    <hyperlink ref="G1245" location="'A6'!V64" display="V64" xr:uid="{00000000-0004-0000-1000-000099090000}"/>
    <hyperlink ref="D1246" location="'A6'!V23" display="SUM(V23,V44)" xr:uid="{00000000-0004-0000-1000-00009A090000}"/>
    <hyperlink ref="G1246" location="'A6'!V65" display="V65" xr:uid="{00000000-0004-0000-1000-00009B090000}"/>
    <hyperlink ref="D1247" location="'A6'!V24" display="SUM(V24,V45)" xr:uid="{00000000-0004-0000-1000-00009C090000}"/>
    <hyperlink ref="G1247" location="'A6'!V66" display="V66" xr:uid="{00000000-0004-0000-1000-00009D090000}"/>
    <hyperlink ref="D1248" location="'A6'!V25" display="SUM(V25,V46)" xr:uid="{00000000-0004-0000-1000-00009E090000}"/>
    <hyperlink ref="G1248" location="'A6'!V67" display="V67" xr:uid="{00000000-0004-0000-1000-00009F090000}"/>
    <hyperlink ref="D1249" location="'A6'!V26" display="SUM(V26,V47)" xr:uid="{00000000-0004-0000-1000-0000A0090000}"/>
    <hyperlink ref="G1249" location="'A6'!V68" display="V68" xr:uid="{00000000-0004-0000-1000-0000A1090000}"/>
    <hyperlink ref="D1250" location="'A6'!V27" display="SUM(V27,V48)" xr:uid="{00000000-0004-0000-1000-0000A2090000}"/>
    <hyperlink ref="G1250" location="'A6'!V69" display="V69" xr:uid="{00000000-0004-0000-1000-0000A3090000}"/>
    <hyperlink ref="D1251" location="'A6'!V28" display="SUM(V28,V49)" xr:uid="{00000000-0004-0000-1000-0000A4090000}"/>
    <hyperlink ref="G1251" location="'A6'!V70" display="V70" xr:uid="{00000000-0004-0000-1000-0000A5090000}"/>
    <hyperlink ref="D1252" location="'A6'!V29" display="SUM(V29,V50)" xr:uid="{00000000-0004-0000-1000-0000A6090000}"/>
    <hyperlink ref="G1252" location="'A6'!V71" display="V71" xr:uid="{00000000-0004-0000-1000-0000A7090000}"/>
    <hyperlink ref="D1253" location="'A6'!V30" display="SUM(V30,V51)" xr:uid="{00000000-0004-0000-1000-0000A8090000}"/>
    <hyperlink ref="G1253" location="'A6'!V72" display="V72" xr:uid="{00000000-0004-0000-1000-0000A9090000}"/>
    <hyperlink ref="D1254" location="'A6'!V31" display="SUM(V31,V52)" xr:uid="{00000000-0004-0000-1000-0000AA090000}"/>
    <hyperlink ref="G1254" location="'A6'!V73" display="V73" xr:uid="{00000000-0004-0000-1000-0000AB090000}"/>
    <hyperlink ref="D1255" location="'A6'!V32" display="SUM(V32,V53)" xr:uid="{00000000-0004-0000-1000-0000AC090000}"/>
    <hyperlink ref="G1255" location="'A6'!V74" display="V74" xr:uid="{00000000-0004-0000-1000-0000AD090000}"/>
    <hyperlink ref="D1256" location="'A6'!V33" display="SUM(V33,V54)" xr:uid="{00000000-0004-0000-1000-0000AE090000}"/>
    <hyperlink ref="G1256" location="'A6'!V75" display="V75" xr:uid="{00000000-0004-0000-1000-0000AF090000}"/>
    <hyperlink ref="D1257" location="'A6'!Y14" display="SUM(Y14:Y31)" xr:uid="{00000000-0004-0000-1000-0000B0090000}"/>
    <hyperlink ref="G1257" location="'A6'!Y32" display="Y32" xr:uid="{00000000-0004-0000-1000-0000B1090000}"/>
    <hyperlink ref="D1258" location="'A6'!Y35" display="SUM(Y35:Y52)" xr:uid="{00000000-0004-0000-1000-0000B2090000}"/>
    <hyperlink ref="G1258" location="'A6'!Y53" display="Y53" xr:uid="{00000000-0004-0000-1000-0000B3090000}"/>
    <hyperlink ref="D1259" location="'A6'!Y14" display="SUM(Y14,Y35)" xr:uid="{00000000-0004-0000-1000-0000B4090000}"/>
    <hyperlink ref="G1259" location="'A6'!Y56" display="Y56" xr:uid="{00000000-0004-0000-1000-0000B5090000}"/>
    <hyperlink ref="D1260" location="'A6'!Y15" display="SUM(Y15,Y36)" xr:uid="{00000000-0004-0000-1000-0000B6090000}"/>
    <hyperlink ref="G1260" location="'A6'!Y57" display="Y57" xr:uid="{00000000-0004-0000-1000-0000B7090000}"/>
    <hyperlink ref="D1261" location="'A6'!Y16" display="SUM(Y16,Y37)" xr:uid="{00000000-0004-0000-1000-0000B8090000}"/>
    <hyperlink ref="G1261" location="'A6'!Y58" display="Y58" xr:uid="{00000000-0004-0000-1000-0000B9090000}"/>
    <hyperlink ref="D1262" location="'A6'!Y17" display="SUM(Y17,Y38)" xr:uid="{00000000-0004-0000-1000-0000BA090000}"/>
    <hyperlink ref="G1262" location="'A6'!Y59" display="Y59" xr:uid="{00000000-0004-0000-1000-0000BB090000}"/>
    <hyperlink ref="D1263" location="'A6'!Y18" display="SUM(Y18,Y39)" xr:uid="{00000000-0004-0000-1000-0000BC090000}"/>
    <hyperlink ref="G1263" location="'A6'!Y60" display="Y60" xr:uid="{00000000-0004-0000-1000-0000BD090000}"/>
    <hyperlink ref="D1264" location="'A6'!Y19" display="SUM(Y19,Y40)" xr:uid="{00000000-0004-0000-1000-0000BE090000}"/>
    <hyperlink ref="G1264" location="'A6'!Y61" display="Y61" xr:uid="{00000000-0004-0000-1000-0000BF090000}"/>
    <hyperlink ref="D1265" location="'A6'!Y20" display="SUM(Y20,Y41)" xr:uid="{00000000-0004-0000-1000-0000C0090000}"/>
    <hyperlink ref="G1265" location="'A6'!Y62" display="Y62" xr:uid="{00000000-0004-0000-1000-0000C1090000}"/>
    <hyperlink ref="D1266" location="'A6'!Y21" display="SUM(Y21,Y42)" xr:uid="{00000000-0004-0000-1000-0000C2090000}"/>
    <hyperlink ref="G1266" location="'A6'!Y63" display="Y63" xr:uid="{00000000-0004-0000-1000-0000C3090000}"/>
    <hyperlink ref="D1267" location="'A6'!Y22" display="SUM(Y22,Y43)" xr:uid="{00000000-0004-0000-1000-0000C4090000}"/>
    <hyperlink ref="G1267" location="'A6'!Y64" display="Y64" xr:uid="{00000000-0004-0000-1000-0000C5090000}"/>
    <hyperlink ref="D1268" location="'A6'!Y23" display="SUM(Y23,Y44)" xr:uid="{00000000-0004-0000-1000-0000C6090000}"/>
    <hyperlink ref="G1268" location="'A6'!Y65" display="Y65" xr:uid="{00000000-0004-0000-1000-0000C7090000}"/>
    <hyperlink ref="D1269" location="'A6'!Y24" display="SUM(Y24,Y45)" xr:uid="{00000000-0004-0000-1000-0000C8090000}"/>
    <hyperlink ref="G1269" location="'A6'!Y66" display="Y66" xr:uid="{00000000-0004-0000-1000-0000C9090000}"/>
    <hyperlink ref="D1270" location="'A6'!Y25" display="SUM(Y25,Y46)" xr:uid="{00000000-0004-0000-1000-0000CA090000}"/>
    <hyperlink ref="G1270" location="'A6'!Y67" display="Y67" xr:uid="{00000000-0004-0000-1000-0000CB090000}"/>
    <hyperlink ref="D1271" location="'A6'!Y26" display="SUM(Y26,Y47)" xr:uid="{00000000-0004-0000-1000-0000CC090000}"/>
    <hyperlink ref="G1271" location="'A6'!Y68" display="Y68" xr:uid="{00000000-0004-0000-1000-0000CD090000}"/>
    <hyperlink ref="D1272" location="'A6'!Y27" display="SUM(Y27,Y48)" xr:uid="{00000000-0004-0000-1000-0000CE090000}"/>
    <hyperlink ref="G1272" location="'A6'!Y69" display="Y69" xr:uid="{00000000-0004-0000-1000-0000CF090000}"/>
    <hyperlink ref="D1273" location="'A6'!Y28" display="SUM(Y28,Y49)" xr:uid="{00000000-0004-0000-1000-0000D0090000}"/>
    <hyperlink ref="G1273" location="'A6'!Y70" display="Y70" xr:uid="{00000000-0004-0000-1000-0000D1090000}"/>
    <hyperlink ref="D1274" location="'A6'!Y29" display="SUM(Y29,Y50)" xr:uid="{00000000-0004-0000-1000-0000D2090000}"/>
    <hyperlink ref="G1274" location="'A6'!Y71" display="Y71" xr:uid="{00000000-0004-0000-1000-0000D3090000}"/>
    <hyperlink ref="D1275" location="'A6'!Y30" display="SUM(Y30,Y51)" xr:uid="{00000000-0004-0000-1000-0000D4090000}"/>
    <hyperlink ref="G1275" location="'A6'!Y72" display="Y72" xr:uid="{00000000-0004-0000-1000-0000D5090000}"/>
    <hyperlink ref="D1276" location="'A6'!Y31" display="SUM(Y31,Y52)" xr:uid="{00000000-0004-0000-1000-0000D6090000}"/>
    <hyperlink ref="G1276" location="'A6'!Y73" display="Y73" xr:uid="{00000000-0004-0000-1000-0000D7090000}"/>
    <hyperlink ref="D1277" location="'A6'!Y32" display="SUM(Y32,Y53)" xr:uid="{00000000-0004-0000-1000-0000D8090000}"/>
    <hyperlink ref="G1277" location="'A6'!Y74" display="Y74" xr:uid="{00000000-0004-0000-1000-0000D9090000}"/>
    <hyperlink ref="D1278" location="'A6'!Y33" display="SUM(Y33,Y54)" xr:uid="{00000000-0004-0000-1000-0000DA090000}"/>
    <hyperlink ref="G1278" location="'A6'!Y75" display="Y75" xr:uid="{00000000-0004-0000-1000-0000DB090000}"/>
    <hyperlink ref="D1279" location="'A6'!AB14" display="SUM(AB14:AB31)" xr:uid="{00000000-0004-0000-1000-0000DC090000}"/>
    <hyperlink ref="G1279" location="'A6'!AB32" display="AB32" xr:uid="{00000000-0004-0000-1000-0000DD090000}"/>
    <hyperlink ref="D1280" location="'A6'!AB35" display="SUM(AB35:AB52)" xr:uid="{00000000-0004-0000-1000-0000DE090000}"/>
    <hyperlink ref="G1280" location="'A6'!AB53" display="AB53" xr:uid="{00000000-0004-0000-1000-0000DF090000}"/>
    <hyperlink ref="D1281" location="'A6'!AB14" display="SUM(AB14,AB35)" xr:uid="{00000000-0004-0000-1000-0000E0090000}"/>
    <hyperlink ref="G1281" location="'A6'!AB56" display="AB56" xr:uid="{00000000-0004-0000-1000-0000E1090000}"/>
    <hyperlink ref="D1282" location="'A6'!AB15" display="SUM(AB15,AB36)" xr:uid="{00000000-0004-0000-1000-0000E2090000}"/>
    <hyperlink ref="G1282" location="'A6'!AB57" display="AB57" xr:uid="{00000000-0004-0000-1000-0000E3090000}"/>
    <hyperlink ref="D1283" location="'A6'!AB16" display="SUM(AB16,AB37)" xr:uid="{00000000-0004-0000-1000-0000E4090000}"/>
    <hyperlink ref="G1283" location="'A6'!AB58" display="AB58" xr:uid="{00000000-0004-0000-1000-0000E5090000}"/>
    <hyperlink ref="D1284" location="'A6'!AB17" display="SUM(AB17,AB38)" xr:uid="{00000000-0004-0000-1000-0000E6090000}"/>
    <hyperlink ref="G1284" location="'A6'!AB59" display="AB59" xr:uid="{00000000-0004-0000-1000-0000E7090000}"/>
    <hyperlink ref="D1285" location="'A6'!AB18" display="SUM(AB18,AB39)" xr:uid="{00000000-0004-0000-1000-0000E8090000}"/>
    <hyperlink ref="G1285" location="'A6'!AB60" display="AB60" xr:uid="{00000000-0004-0000-1000-0000E9090000}"/>
    <hyperlink ref="D1286" location="'A6'!AB19" display="SUM(AB19,AB40)" xr:uid="{00000000-0004-0000-1000-0000EA090000}"/>
    <hyperlink ref="G1286" location="'A6'!AB61" display="AB61" xr:uid="{00000000-0004-0000-1000-0000EB090000}"/>
    <hyperlink ref="D1287" location="'A6'!AB20" display="SUM(AB20,AB41)" xr:uid="{00000000-0004-0000-1000-0000EC090000}"/>
    <hyperlink ref="G1287" location="'A6'!AB62" display="AB62" xr:uid="{00000000-0004-0000-1000-0000ED090000}"/>
    <hyperlink ref="D1288" location="'A6'!AB21" display="SUM(AB21,AB42)" xr:uid="{00000000-0004-0000-1000-0000EE090000}"/>
    <hyperlink ref="G1288" location="'A6'!AB63" display="AB63" xr:uid="{00000000-0004-0000-1000-0000EF090000}"/>
    <hyperlink ref="D1289" location="'A6'!AB22" display="SUM(AB22,AB43)" xr:uid="{00000000-0004-0000-1000-0000F0090000}"/>
    <hyperlink ref="G1289" location="'A6'!AB64" display="AB64" xr:uid="{00000000-0004-0000-1000-0000F1090000}"/>
    <hyperlink ref="D1290" location="'A6'!AB23" display="SUM(AB23,AB44)" xr:uid="{00000000-0004-0000-1000-0000F2090000}"/>
    <hyperlink ref="G1290" location="'A6'!AB65" display="AB65" xr:uid="{00000000-0004-0000-1000-0000F3090000}"/>
    <hyperlink ref="D1291" location="'A6'!AB24" display="SUM(AB24,AB45)" xr:uid="{00000000-0004-0000-1000-0000F4090000}"/>
    <hyperlink ref="G1291" location="'A6'!AB66" display="AB66" xr:uid="{00000000-0004-0000-1000-0000F5090000}"/>
    <hyperlink ref="D1292" location="'A6'!AB25" display="SUM(AB25,AB46)" xr:uid="{00000000-0004-0000-1000-0000F6090000}"/>
    <hyperlink ref="G1292" location="'A6'!AB67" display="AB67" xr:uid="{00000000-0004-0000-1000-0000F7090000}"/>
    <hyperlink ref="D1293" location="'A6'!AB26" display="SUM(AB26,AB47)" xr:uid="{00000000-0004-0000-1000-0000F8090000}"/>
    <hyperlink ref="G1293" location="'A6'!AB68" display="AB68" xr:uid="{00000000-0004-0000-1000-0000F9090000}"/>
    <hyperlink ref="D1294" location="'A6'!AB27" display="SUM(AB27,AB48)" xr:uid="{00000000-0004-0000-1000-0000FA090000}"/>
    <hyperlink ref="G1294" location="'A6'!AB69" display="AB69" xr:uid="{00000000-0004-0000-1000-0000FB090000}"/>
    <hyperlink ref="D1295" location="'A6'!AB28" display="SUM(AB28,AB49)" xr:uid="{00000000-0004-0000-1000-0000FC090000}"/>
    <hyperlink ref="G1295" location="'A6'!AB70" display="AB70" xr:uid="{00000000-0004-0000-1000-0000FD090000}"/>
    <hyperlink ref="D1296" location="'A6'!AB29" display="SUM(AB29,AB50)" xr:uid="{00000000-0004-0000-1000-0000FE090000}"/>
    <hyperlink ref="G1296" location="'A6'!AB71" display="AB71" xr:uid="{00000000-0004-0000-1000-0000FF090000}"/>
    <hyperlink ref="D1297" location="'A6'!AB30" display="SUM(AB30,AB51)" xr:uid="{00000000-0004-0000-1000-0000000A0000}"/>
    <hyperlink ref="G1297" location="'A6'!AB72" display="AB72" xr:uid="{00000000-0004-0000-1000-0000010A0000}"/>
    <hyperlink ref="D1298" location="'A6'!AB31" display="SUM(AB31,AB52)" xr:uid="{00000000-0004-0000-1000-0000020A0000}"/>
    <hyperlink ref="G1298" location="'A6'!AB73" display="AB73" xr:uid="{00000000-0004-0000-1000-0000030A0000}"/>
    <hyperlink ref="D1299" location="'A6'!AB32" display="SUM(AB32,AB53)" xr:uid="{00000000-0004-0000-1000-0000040A0000}"/>
    <hyperlink ref="G1299" location="'A6'!AB74" display="AB74" xr:uid="{00000000-0004-0000-1000-0000050A0000}"/>
    <hyperlink ref="D1300" location="'A6'!AB33" display="SUM(AB33,AB54)" xr:uid="{00000000-0004-0000-1000-0000060A0000}"/>
    <hyperlink ref="G1300" location="'A6'!AB75" display="AB75" xr:uid="{00000000-0004-0000-1000-0000070A0000}"/>
    <hyperlink ref="D1301" location="'A6'!AE14" display="SUM(AE14:AE31)" xr:uid="{00000000-0004-0000-1000-0000080A0000}"/>
    <hyperlink ref="G1301" location="'A6'!AE32" display="AE32" xr:uid="{00000000-0004-0000-1000-0000090A0000}"/>
    <hyperlink ref="D1302" location="'A6'!AE35" display="SUM(AE35:AE52)" xr:uid="{00000000-0004-0000-1000-00000A0A0000}"/>
    <hyperlink ref="G1302" location="'A6'!AE53" display="AE53" xr:uid="{00000000-0004-0000-1000-00000B0A0000}"/>
    <hyperlink ref="D1303" location="'A6'!AE14" display="SUM(AE14,AE35)" xr:uid="{00000000-0004-0000-1000-00000C0A0000}"/>
    <hyperlink ref="G1303" location="'A6'!AE56" display="AE56" xr:uid="{00000000-0004-0000-1000-00000D0A0000}"/>
    <hyperlink ref="D1304" location="'A6'!AE15" display="SUM(AE15,AE36)" xr:uid="{00000000-0004-0000-1000-00000E0A0000}"/>
    <hyperlink ref="G1304" location="'A6'!AE57" display="AE57" xr:uid="{00000000-0004-0000-1000-00000F0A0000}"/>
    <hyperlink ref="D1305" location="'A6'!AE16" display="SUM(AE16,AE37)" xr:uid="{00000000-0004-0000-1000-0000100A0000}"/>
    <hyperlink ref="G1305" location="'A6'!AE58" display="AE58" xr:uid="{00000000-0004-0000-1000-0000110A0000}"/>
    <hyperlink ref="D1306" location="'A6'!AE17" display="SUM(AE17,AE38)" xr:uid="{00000000-0004-0000-1000-0000120A0000}"/>
    <hyperlink ref="G1306" location="'A6'!AE59" display="AE59" xr:uid="{00000000-0004-0000-1000-0000130A0000}"/>
    <hyperlink ref="D1307" location="'A6'!AE18" display="SUM(AE18,AE39)" xr:uid="{00000000-0004-0000-1000-0000140A0000}"/>
    <hyperlink ref="G1307" location="'A6'!AE60" display="AE60" xr:uid="{00000000-0004-0000-1000-0000150A0000}"/>
    <hyperlink ref="D1308" location="'A6'!AE19" display="SUM(AE19,AE40)" xr:uid="{00000000-0004-0000-1000-0000160A0000}"/>
    <hyperlink ref="G1308" location="'A6'!AE61" display="AE61" xr:uid="{00000000-0004-0000-1000-0000170A0000}"/>
    <hyperlink ref="D1309" location="'A6'!AE20" display="SUM(AE20,AE41)" xr:uid="{00000000-0004-0000-1000-0000180A0000}"/>
    <hyperlink ref="G1309" location="'A6'!AE62" display="AE62" xr:uid="{00000000-0004-0000-1000-0000190A0000}"/>
    <hyperlink ref="D1310" location="'A6'!AE21" display="SUM(AE21,AE42)" xr:uid="{00000000-0004-0000-1000-00001A0A0000}"/>
    <hyperlink ref="G1310" location="'A6'!AE63" display="AE63" xr:uid="{00000000-0004-0000-1000-00001B0A0000}"/>
    <hyperlink ref="D1311" location="'A6'!AE22" display="SUM(AE22,AE43)" xr:uid="{00000000-0004-0000-1000-00001C0A0000}"/>
    <hyperlink ref="G1311" location="'A6'!AE64" display="AE64" xr:uid="{00000000-0004-0000-1000-00001D0A0000}"/>
    <hyperlink ref="D1312" location="'A6'!AE23" display="SUM(AE23,AE44)" xr:uid="{00000000-0004-0000-1000-00001E0A0000}"/>
    <hyperlink ref="G1312" location="'A6'!AE65" display="AE65" xr:uid="{00000000-0004-0000-1000-00001F0A0000}"/>
    <hyperlink ref="D1313" location="'A6'!AE24" display="SUM(AE24,AE45)" xr:uid="{00000000-0004-0000-1000-0000200A0000}"/>
    <hyperlink ref="G1313" location="'A6'!AE66" display="AE66" xr:uid="{00000000-0004-0000-1000-0000210A0000}"/>
    <hyperlink ref="D1314" location="'A6'!AE25" display="SUM(AE25,AE46)" xr:uid="{00000000-0004-0000-1000-0000220A0000}"/>
    <hyperlink ref="G1314" location="'A6'!AE67" display="AE67" xr:uid="{00000000-0004-0000-1000-0000230A0000}"/>
    <hyperlink ref="D1315" location="'A6'!AE26" display="SUM(AE26,AE47)" xr:uid="{00000000-0004-0000-1000-0000240A0000}"/>
    <hyperlink ref="G1315" location="'A6'!AE68" display="AE68" xr:uid="{00000000-0004-0000-1000-0000250A0000}"/>
    <hyperlink ref="D1316" location="'A6'!AE27" display="SUM(AE27,AE48)" xr:uid="{00000000-0004-0000-1000-0000260A0000}"/>
    <hyperlink ref="G1316" location="'A6'!AE69" display="AE69" xr:uid="{00000000-0004-0000-1000-0000270A0000}"/>
    <hyperlink ref="D1317" location="'A6'!AE28" display="SUM(AE28,AE49)" xr:uid="{00000000-0004-0000-1000-0000280A0000}"/>
    <hyperlink ref="G1317" location="'A6'!AE70" display="AE70" xr:uid="{00000000-0004-0000-1000-0000290A0000}"/>
    <hyperlink ref="D1318" location="'A6'!AE29" display="SUM(AE29,AE50)" xr:uid="{00000000-0004-0000-1000-00002A0A0000}"/>
    <hyperlink ref="G1318" location="'A6'!AE71" display="AE71" xr:uid="{00000000-0004-0000-1000-00002B0A0000}"/>
    <hyperlink ref="D1319" location="'A6'!AE30" display="SUM(AE30,AE51)" xr:uid="{00000000-0004-0000-1000-00002C0A0000}"/>
    <hyperlink ref="G1319" location="'A6'!AE72" display="AE72" xr:uid="{00000000-0004-0000-1000-00002D0A0000}"/>
    <hyperlink ref="D1320" location="'A6'!AE31" display="SUM(AE31,AE52)" xr:uid="{00000000-0004-0000-1000-00002E0A0000}"/>
    <hyperlink ref="G1320" location="'A6'!AE73" display="AE73" xr:uid="{00000000-0004-0000-1000-00002F0A0000}"/>
    <hyperlink ref="D1321" location="'A6'!AE32" display="SUM(AE32,AE53)" xr:uid="{00000000-0004-0000-1000-0000300A0000}"/>
    <hyperlink ref="G1321" location="'A6'!AE74" display="AE74" xr:uid="{00000000-0004-0000-1000-0000310A0000}"/>
    <hyperlink ref="D1322" location="'A6'!AE33" display="SUM(AE33,AE54)" xr:uid="{00000000-0004-0000-1000-0000320A0000}"/>
    <hyperlink ref="G1322" location="'A6'!AE75" display="AE75" xr:uid="{00000000-0004-0000-1000-0000330A0000}"/>
    <hyperlink ref="D1323" location="'A6'!AH14" display="SUM(AH14:AH31)" xr:uid="{00000000-0004-0000-1000-0000340A0000}"/>
    <hyperlink ref="G1323" location="'A6'!AH32" display="AH32" xr:uid="{00000000-0004-0000-1000-0000350A0000}"/>
    <hyperlink ref="D1324" location="'A6'!AH35" display="SUM(AH35:AH52)" xr:uid="{00000000-0004-0000-1000-0000360A0000}"/>
    <hyperlink ref="G1324" location="'A6'!AH53" display="AH53" xr:uid="{00000000-0004-0000-1000-0000370A0000}"/>
    <hyperlink ref="D1325" location="'A6'!AH14" display="SUM(AH14,AH35)" xr:uid="{00000000-0004-0000-1000-0000380A0000}"/>
    <hyperlink ref="G1325" location="'A6'!AH56" display="AH56" xr:uid="{00000000-0004-0000-1000-0000390A0000}"/>
    <hyperlink ref="D1326" location="'A6'!AH15" display="SUM(AH15,AH36)" xr:uid="{00000000-0004-0000-1000-00003A0A0000}"/>
    <hyperlink ref="G1326" location="'A6'!AH57" display="AH57" xr:uid="{00000000-0004-0000-1000-00003B0A0000}"/>
    <hyperlink ref="D1327" location="'A6'!AH16" display="SUM(AH16,AH37)" xr:uid="{00000000-0004-0000-1000-00003C0A0000}"/>
    <hyperlink ref="G1327" location="'A6'!AH58" display="AH58" xr:uid="{00000000-0004-0000-1000-00003D0A0000}"/>
    <hyperlink ref="D1328" location="'A6'!AH17" display="SUM(AH17,AH38)" xr:uid="{00000000-0004-0000-1000-00003E0A0000}"/>
    <hyperlink ref="G1328" location="'A6'!AH59" display="AH59" xr:uid="{00000000-0004-0000-1000-00003F0A0000}"/>
    <hyperlink ref="D1329" location="'A6'!AH18" display="SUM(AH18,AH39)" xr:uid="{00000000-0004-0000-1000-0000400A0000}"/>
    <hyperlink ref="G1329" location="'A6'!AH60" display="AH60" xr:uid="{00000000-0004-0000-1000-0000410A0000}"/>
    <hyperlink ref="D1330" location="'A6'!AH19" display="SUM(AH19,AH40)" xr:uid="{00000000-0004-0000-1000-0000420A0000}"/>
    <hyperlink ref="G1330" location="'A6'!AH61" display="AH61" xr:uid="{00000000-0004-0000-1000-0000430A0000}"/>
    <hyperlink ref="D1331" location="'A6'!AH20" display="SUM(AH20,AH41)" xr:uid="{00000000-0004-0000-1000-0000440A0000}"/>
    <hyperlink ref="G1331" location="'A6'!AH62" display="AH62" xr:uid="{00000000-0004-0000-1000-0000450A0000}"/>
    <hyperlink ref="D1332" location="'A6'!AH21" display="SUM(AH21,AH42)" xr:uid="{00000000-0004-0000-1000-0000460A0000}"/>
    <hyperlink ref="G1332" location="'A6'!AH63" display="AH63" xr:uid="{00000000-0004-0000-1000-0000470A0000}"/>
    <hyperlink ref="D1333" location="'A6'!AH22" display="SUM(AH22,AH43)" xr:uid="{00000000-0004-0000-1000-0000480A0000}"/>
    <hyperlink ref="G1333" location="'A6'!AH64" display="AH64" xr:uid="{00000000-0004-0000-1000-0000490A0000}"/>
    <hyperlink ref="D1334" location="'A6'!AH23" display="SUM(AH23,AH44)" xr:uid="{00000000-0004-0000-1000-00004A0A0000}"/>
    <hyperlink ref="G1334" location="'A6'!AH65" display="AH65" xr:uid="{00000000-0004-0000-1000-00004B0A0000}"/>
    <hyperlink ref="D1335" location="'A6'!AH24" display="SUM(AH24,AH45)" xr:uid="{00000000-0004-0000-1000-00004C0A0000}"/>
    <hyperlink ref="G1335" location="'A6'!AH66" display="AH66" xr:uid="{00000000-0004-0000-1000-00004D0A0000}"/>
    <hyperlink ref="D1336" location="'A6'!AH25" display="SUM(AH25,AH46)" xr:uid="{00000000-0004-0000-1000-00004E0A0000}"/>
    <hyperlink ref="G1336" location="'A6'!AH67" display="AH67" xr:uid="{00000000-0004-0000-1000-00004F0A0000}"/>
    <hyperlink ref="D1337" location="'A6'!AH26" display="SUM(AH26,AH47)" xr:uid="{00000000-0004-0000-1000-0000500A0000}"/>
    <hyperlink ref="G1337" location="'A6'!AH68" display="AH68" xr:uid="{00000000-0004-0000-1000-0000510A0000}"/>
    <hyperlink ref="D1338" location="'A6'!AH27" display="SUM(AH27,AH48)" xr:uid="{00000000-0004-0000-1000-0000520A0000}"/>
    <hyperlink ref="G1338" location="'A6'!AH69" display="AH69" xr:uid="{00000000-0004-0000-1000-0000530A0000}"/>
    <hyperlink ref="D1339" location="'A6'!AH28" display="SUM(AH28,AH49)" xr:uid="{00000000-0004-0000-1000-0000540A0000}"/>
    <hyperlink ref="G1339" location="'A6'!AH70" display="AH70" xr:uid="{00000000-0004-0000-1000-0000550A0000}"/>
    <hyperlink ref="D1340" location="'A6'!AH29" display="SUM(AH29,AH50)" xr:uid="{00000000-0004-0000-1000-0000560A0000}"/>
    <hyperlink ref="G1340" location="'A6'!AH71" display="AH71" xr:uid="{00000000-0004-0000-1000-0000570A0000}"/>
    <hyperlink ref="D1341" location="'A6'!AH30" display="SUM(AH30,AH51)" xr:uid="{00000000-0004-0000-1000-0000580A0000}"/>
    <hyperlink ref="G1341" location="'A6'!AH72" display="AH72" xr:uid="{00000000-0004-0000-1000-0000590A0000}"/>
    <hyperlink ref="D1342" location="'A6'!AH31" display="SUM(AH31,AH52)" xr:uid="{00000000-0004-0000-1000-00005A0A0000}"/>
    <hyperlink ref="G1342" location="'A6'!AH73" display="AH73" xr:uid="{00000000-0004-0000-1000-00005B0A0000}"/>
    <hyperlink ref="D1343" location="'A6'!AH32" display="SUM(AH32,AH53)" xr:uid="{00000000-0004-0000-1000-00005C0A0000}"/>
    <hyperlink ref="G1343" location="'A6'!AH74" display="AH74" xr:uid="{00000000-0004-0000-1000-00005D0A0000}"/>
    <hyperlink ref="D1344" location="'A6'!AH33" display="SUM(AH33,AH54)" xr:uid="{00000000-0004-0000-1000-00005E0A0000}"/>
    <hyperlink ref="G1344" location="'A6'!AH75" display="AH75" xr:uid="{00000000-0004-0000-1000-00005F0A0000}"/>
    <hyperlink ref="D1345" location="'A6'!AK14" display="SUM(AK14:AK31)" xr:uid="{00000000-0004-0000-1000-0000600A0000}"/>
    <hyperlink ref="G1345" location="'A6'!AK32" display="AK32" xr:uid="{00000000-0004-0000-1000-0000610A0000}"/>
    <hyperlink ref="D1346" location="'A6'!AK35" display="SUM(AK35:AK52)" xr:uid="{00000000-0004-0000-1000-0000620A0000}"/>
    <hyperlink ref="G1346" location="'A6'!AK53" display="AK53" xr:uid="{00000000-0004-0000-1000-0000630A0000}"/>
    <hyperlink ref="D1347" location="'A6'!AK14" display="SUM(AK14,AK35)" xr:uid="{00000000-0004-0000-1000-0000640A0000}"/>
    <hyperlink ref="G1347" location="'A6'!AK56" display="AK56" xr:uid="{00000000-0004-0000-1000-0000650A0000}"/>
    <hyperlink ref="D1348" location="'A6'!AK15" display="SUM(AK15,AK36)" xr:uid="{00000000-0004-0000-1000-0000660A0000}"/>
    <hyperlink ref="G1348" location="'A6'!AK57" display="AK57" xr:uid="{00000000-0004-0000-1000-0000670A0000}"/>
    <hyperlink ref="D1349" location="'A6'!AK16" display="SUM(AK16,AK37)" xr:uid="{00000000-0004-0000-1000-0000680A0000}"/>
    <hyperlink ref="G1349" location="'A6'!AK58" display="AK58" xr:uid="{00000000-0004-0000-1000-0000690A0000}"/>
    <hyperlink ref="D1350" location="'A6'!AK17" display="SUM(AK17,AK38)" xr:uid="{00000000-0004-0000-1000-00006A0A0000}"/>
    <hyperlink ref="G1350" location="'A6'!AK59" display="AK59" xr:uid="{00000000-0004-0000-1000-00006B0A0000}"/>
    <hyperlink ref="D1351" location="'A6'!AK18" display="SUM(AK18,AK39)" xr:uid="{00000000-0004-0000-1000-00006C0A0000}"/>
    <hyperlink ref="G1351" location="'A6'!AK60" display="AK60" xr:uid="{00000000-0004-0000-1000-00006D0A0000}"/>
    <hyperlink ref="D1352" location="'A6'!AK19" display="SUM(AK19,AK40)" xr:uid="{00000000-0004-0000-1000-00006E0A0000}"/>
    <hyperlink ref="G1352" location="'A6'!AK61" display="AK61" xr:uid="{00000000-0004-0000-1000-00006F0A0000}"/>
    <hyperlink ref="D1353" location="'A6'!AK20" display="SUM(AK20,AK41)" xr:uid="{00000000-0004-0000-1000-0000700A0000}"/>
    <hyperlink ref="G1353" location="'A6'!AK62" display="AK62" xr:uid="{00000000-0004-0000-1000-0000710A0000}"/>
    <hyperlink ref="D1354" location="'A6'!AK21" display="SUM(AK21,AK42)" xr:uid="{00000000-0004-0000-1000-0000720A0000}"/>
    <hyperlink ref="G1354" location="'A6'!AK63" display="AK63" xr:uid="{00000000-0004-0000-1000-0000730A0000}"/>
    <hyperlink ref="D1355" location="'A6'!AK22" display="SUM(AK22,AK43)" xr:uid="{00000000-0004-0000-1000-0000740A0000}"/>
    <hyperlink ref="G1355" location="'A6'!AK64" display="AK64" xr:uid="{00000000-0004-0000-1000-0000750A0000}"/>
    <hyperlink ref="D1356" location="'A6'!AK23" display="SUM(AK23,AK44)" xr:uid="{00000000-0004-0000-1000-0000760A0000}"/>
    <hyperlink ref="G1356" location="'A6'!AK65" display="AK65" xr:uid="{00000000-0004-0000-1000-0000770A0000}"/>
    <hyperlink ref="D1357" location="'A6'!AK24" display="SUM(AK24,AK45)" xr:uid="{00000000-0004-0000-1000-0000780A0000}"/>
    <hyperlink ref="G1357" location="'A6'!AK66" display="AK66" xr:uid="{00000000-0004-0000-1000-0000790A0000}"/>
    <hyperlink ref="D1358" location="'A6'!AK25" display="SUM(AK25,AK46)" xr:uid="{00000000-0004-0000-1000-00007A0A0000}"/>
    <hyperlink ref="G1358" location="'A6'!AK67" display="AK67" xr:uid="{00000000-0004-0000-1000-00007B0A0000}"/>
    <hyperlink ref="D1359" location="'A6'!AK26" display="SUM(AK26,AK47)" xr:uid="{00000000-0004-0000-1000-00007C0A0000}"/>
    <hyperlink ref="G1359" location="'A6'!AK68" display="AK68" xr:uid="{00000000-0004-0000-1000-00007D0A0000}"/>
    <hyperlink ref="D1360" location="'A6'!AK27" display="SUM(AK27,AK48)" xr:uid="{00000000-0004-0000-1000-00007E0A0000}"/>
    <hyperlink ref="G1360" location="'A6'!AK69" display="AK69" xr:uid="{00000000-0004-0000-1000-00007F0A0000}"/>
    <hyperlink ref="D1361" location="'A6'!AK28" display="SUM(AK28,AK49)" xr:uid="{00000000-0004-0000-1000-0000800A0000}"/>
    <hyperlink ref="G1361" location="'A6'!AK70" display="AK70" xr:uid="{00000000-0004-0000-1000-0000810A0000}"/>
    <hyperlink ref="D1362" location="'A6'!AK29" display="SUM(AK29,AK50)" xr:uid="{00000000-0004-0000-1000-0000820A0000}"/>
    <hyperlink ref="G1362" location="'A6'!AK71" display="AK71" xr:uid="{00000000-0004-0000-1000-0000830A0000}"/>
    <hyperlink ref="D1363" location="'A6'!AK30" display="SUM(AK30,AK51)" xr:uid="{00000000-0004-0000-1000-0000840A0000}"/>
    <hyperlink ref="G1363" location="'A6'!AK72" display="AK72" xr:uid="{00000000-0004-0000-1000-0000850A0000}"/>
    <hyperlink ref="D1364" location="'A6'!AK31" display="SUM(AK31,AK52)" xr:uid="{00000000-0004-0000-1000-0000860A0000}"/>
    <hyperlink ref="G1364" location="'A6'!AK73" display="AK73" xr:uid="{00000000-0004-0000-1000-0000870A0000}"/>
    <hyperlink ref="D1365" location="'A6'!AK32" display="SUM(AK32,AK53)" xr:uid="{00000000-0004-0000-1000-0000880A0000}"/>
    <hyperlink ref="G1365" location="'A6'!AK74" display="AK74" xr:uid="{00000000-0004-0000-1000-0000890A0000}"/>
    <hyperlink ref="D1366" location="'A6'!AK33" display="SUM(AK33,AK54)" xr:uid="{00000000-0004-0000-1000-00008A0A0000}"/>
    <hyperlink ref="G1366" location="'A6'!AK75" display="AK75" xr:uid="{00000000-0004-0000-1000-00008B0A0000}"/>
    <hyperlink ref="D1367" location="'A6'!AN14" display="SUM(AN14:AN31)" xr:uid="{00000000-0004-0000-1000-00008C0A0000}"/>
    <hyperlink ref="G1367" location="'A6'!AN32" display="AN32" xr:uid="{00000000-0004-0000-1000-00008D0A0000}"/>
    <hyperlink ref="D1368" location="'A6'!AN35" display="SUM(AN35:AN52)" xr:uid="{00000000-0004-0000-1000-00008E0A0000}"/>
    <hyperlink ref="G1368" location="'A6'!AN53" display="AN53" xr:uid="{00000000-0004-0000-1000-00008F0A0000}"/>
    <hyperlink ref="D1369" location="'A6'!AN14" display="SUM(AN14,AN35)" xr:uid="{00000000-0004-0000-1000-0000900A0000}"/>
    <hyperlink ref="G1369" location="'A6'!AN56" display="AN56" xr:uid="{00000000-0004-0000-1000-0000910A0000}"/>
    <hyperlink ref="D1370" location="'A6'!AN15" display="SUM(AN15,AN36)" xr:uid="{00000000-0004-0000-1000-0000920A0000}"/>
    <hyperlink ref="G1370" location="'A6'!AN57" display="AN57" xr:uid="{00000000-0004-0000-1000-0000930A0000}"/>
    <hyperlink ref="D1371" location="'A6'!AN16" display="SUM(AN16,AN37)" xr:uid="{00000000-0004-0000-1000-0000940A0000}"/>
    <hyperlink ref="G1371" location="'A6'!AN58" display="AN58" xr:uid="{00000000-0004-0000-1000-0000950A0000}"/>
    <hyperlink ref="D1372" location="'A6'!AN17" display="SUM(AN17,AN38)" xr:uid="{00000000-0004-0000-1000-0000960A0000}"/>
    <hyperlink ref="G1372" location="'A6'!AN59" display="AN59" xr:uid="{00000000-0004-0000-1000-0000970A0000}"/>
    <hyperlink ref="D1373" location="'A6'!AN18" display="SUM(AN18,AN39)" xr:uid="{00000000-0004-0000-1000-0000980A0000}"/>
    <hyperlink ref="G1373" location="'A6'!AN60" display="AN60" xr:uid="{00000000-0004-0000-1000-0000990A0000}"/>
    <hyperlink ref="D1374" location="'A6'!AN19" display="SUM(AN19,AN40)" xr:uid="{00000000-0004-0000-1000-00009A0A0000}"/>
    <hyperlink ref="G1374" location="'A6'!AN61" display="AN61" xr:uid="{00000000-0004-0000-1000-00009B0A0000}"/>
    <hyperlink ref="D1375" location="'A6'!AN20" display="SUM(AN20,AN41)" xr:uid="{00000000-0004-0000-1000-00009C0A0000}"/>
    <hyperlink ref="G1375" location="'A6'!AN62" display="AN62" xr:uid="{00000000-0004-0000-1000-00009D0A0000}"/>
    <hyperlink ref="D1376" location="'A6'!AN21" display="SUM(AN21,AN42)" xr:uid="{00000000-0004-0000-1000-00009E0A0000}"/>
    <hyperlink ref="G1376" location="'A6'!AN63" display="AN63" xr:uid="{00000000-0004-0000-1000-00009F0A0000}"/>
    <hyperlink ref="D1377" location="'A6'!AN22" display="SUM(AN22,AN43)" xr:uid="{00000000-0004-0000-1000-0000A00A0000}"/>
    <hyperlink ref="G1377" location="'A6'!AN64" display="AN64" xr:uid="{00000000-0004-0000-1000-0000A10A0000}"/>
    <hyperlink ref="D1378" location="'A6'!AN23" display="SUM(AN23,AN44)" xr:uid="{00000000-0004-0000-1000-0000A20A0000}"/>
    <hyperlink ref="G1378" location="'A6'!AN65" display="AN65" xr:uid="{00000000-0004-0000-1000-0000A30A0000}"/>
    <hyperlink ref="D1379" location="'A6'!AN24" display="SUM(AN24,AN45)" xr:uid="{00000000-0004-0000-1000-0000A40A0000}"/>
    <hyperlink ref="G1379" location="'A6'!AN66" display="AN66" xr:uid="{00000000-0004-0000-1000-0000A50A0000}"/>
    <hyperlink ref="D1380" location="'A6'!AN25" display="SUM(AN25,AN46)" xr:uid="{00000000-0004-0000-1000-0000A60A0000}"/>
    <hyperlink ref="G1380" location="'A6'!AN67" display="AN67" xr:uid="{00000000-0004-0000-1000-0000A70A0000}"/>
    <hyperlink ref="D1381" location="'A6'!AN26" display="SUM(AN26,AN47)" xr:uid="{00000000-0004-0000-1000-0000A80A0000}"/>
    <hyperlink ref="G1381" location="'A6'!AN68" display="AN68" xr:uid="{00000000-0004-0000-1000-0000A90A0000}"/>
    <hyperlink ref="D1382" location="'A6'!AN27" display="SUM(AN27,AN48)" xr:uid="{00000000-0004-0000-1000-0000AA0A0000}"/>
    <hyperlink ref="G1382" location="'A6'!AN69" display="AN69" xr:uid="{00000000-0004-0000-1000-0000AB0A0000}"/>
    <hyperlink ref="D1383" location="'A6'!AN28" display="SUM(AN28,AN49)" xr:uid="{00000000-0004-0000-1000-0000AC0A0000}"/>
    <hyperlink ref="G1383" location="'A6'!AN70" display="AN70" xr:uid="{00000000-0004-0000-1000-0000AD0A0000}"/>
    <hyperlink ref="D1384" location="'A6'!AN29" display="SUM(AN29,AN50)" xr:uid="{00000000-0004-0000-1000-0000AE0A0000}"/>
    <hyperlink ref="G1384" location="'A6'!AN71" display="AN71" xr:uid="{00000000-0004-0000-1000-0000AF0A0000}"/>
    <hyperlink ref="D1385" location="'A6'!AN30" display="SUM(AN30,AN51)" xr:uid="{00000000-0004-0000-1000-0000B00A0000}"/>
    <hyperlink ref="G1385" location="'A6'!AN72" display="AN72" xr:uid="{00000000-0004-0000-1000-0000B10A0000}"/>
    <hyperlink ref="D1386" location="'A6'!AN31" display="SUM(AN31,AN52)" xr:uid="{00000000-0004-0000-1000-0000B20A0000}"/>
    <hyperlink ref="G1386" location="'A6'!AN73" display="AN73" xr:uid="{00000000-0004-0000-1000-0000B30A0000}"/>
    <hyperlink ref="D1387" location="'A6'!AN32" display="SUM(AN32,AN53)" xr:uid="{00000000-0004-0000-1000-0000B40A0000}"/>
    <hyperlink ref="G1387" location="'A6'!AN74" display="AN74" xr:uid="{00000000-0004-0000-1000-0000B50A0000}"/>
    <hyperlink ref="D1388" location="'A6'!AN33" display="SUM(AN33,AN54)" xr:uid="{00000000-0004-0000-1000-0000B60A0000}"/>
    <hyperlink ref="G1388" location="'A6'!AN75" display="AN75" xr:uid="{00000000-0004-0000-1000-0000B70A0000}"/>
    <hyperlink ref="D1389" location="'A6'!AQ14" display="SUM(AQ14:AQ31)" xr:uid="{00000000-0004-0000-1000-0000B80A0000}"/>
    <hyperlink ref="G1389" location="'A6'!AQ32" display="AQ32" xr:uid="{00000000-0004-0000-1000-0000B90A0000}"/>
    <hyperlink ref="D1390" location="'A6'!AQ35" display="SUM(AQ35:AQ52)" xr:uid="{00000000-0004-0000-1000-0000BA0A0000}"/>
    <hyperlink ref="G1390" location="'A6'!AQ53" display="AQ53" xr:uid="{00000000-0004-0000-1000-0000BB0A0000}"/>
    <hyperlink ref="D1391" location="'A6'!AQ14" display="SUM(AQ14,AQ35)" xr:uid="{00000000-0004-0000-1000-0000BC0A0000}"/>
    <hyperlink ref="G1391" location="'A6'!AQ56" display="AQ56" xr:uid="{00000000-0004-0000-1000-0000BD0A0000}"/>
    <hyperlink ref="D1392" location="'A6'!AQ15" display="SUM(AQ15,AQ36)" xr:uid="{00000000-0004-0000-1000-0000BE0A0000}"/>
    <hyperlink ref="G1392" location="'A6'!AQ57" display="AQ57" xr:uid="{00000000-0004-0000-1000-0000BF0A0000}"/>
    <hyperlink ref="D1393" location="'A6'!AQ16" display="SUM(AQ16,AQ37)" xr:uid="{00000000-0004-0000-1000-0000C00A0000}"/>
    <hyperlink ref="G1393" location="'A6'!AQ58" display="AQ58" xr:uid="{00000000-0004-0000-1000-0000C10A0000}"/>
    <hyperlink ref="D1394" location="'A6'!AQ17" display="SUM(AQ17,AQ38)" xr:uid="{00000000-0004-0000-1000-0000C20A0000}"/>
    <hyperlink ref="G1394" location="'A6'!AQ59" display="AQ59" xr:uid="{00000000-0004-0000-1000-0000C30A0000}"/>
    <hyperlink ref="D1395" location="'A6'!AQ18" display="SUM(AQ18,AQ39)" xr:uid="{00000000-0004-0000-1000-0000C40A0000}"/>
    <hyperlink ref="G1395" location="'A6'!AQ60" display="AQ60" xr:uid="{00000000-0004-0000-1000-0000C50A0000}"/>
    <hyperlink ref="D1396" location="'A6'!AQ19" display="SUM(AQ19,AQ40)" xr:uid="{00000000-0004-0000-1000-0000C60A0000}"/>
    <hyperlink ref="G1396" location="'A6'!AQ61" display="AQ61" xr:uid="{00000000-0004-0000-1000-0000C70A0000}"/>
    <hyperlink ref="D1397" location="'A6'!AQ20" display="SUM(AQ20,AQ41)" xr:uid="{00000000-0004-0000-1000-0000C80A0000}"/>
    <hyperlink ref="G1397" location="'A6'!AQ62" display="AQ62" xr:uid="{00000000-0004-0000-1000-0000C90A0000}"/>
    <hyperlink ref="D1398" location="'A6'!AQ21" display="SUM(AQ21,AQ42)" xr:uid="{00000000-0004-0000-1000-0000CA0A0000}"/>
    <hyperlink ref="G1398" location="'A6'!AQ63" display="AQ63" xr:uid="{00000000-0004-0000-1000-0000CB0A0000}"/>
    <hyperlink ref="D1399" location="'A6'!AQ22" display="SUM(AQ22,AQ43)" xr:uid="{00000000-0004-0000-1000-0000CC0A0000}"/>
    <hyperlink ref="G1399" location="'A6'!AQ64" display="AQ64" xr:uid="{00000000-0004-0000-1000-0000CD0A0000}"/>
    <hyperlink ref="D1400" location="'A6'!AQ23" display="SUM(AQ23,AQ44)" xr:uid="{00000000-0004-0000-1000-0000CE0A0000}"/>
    <hyperlink ref="G1400" location="'A6'!AQ65" display="AQ65" xr:uid="{00000000-0004-0000-1000-0000CF0A0000}"/>
    <hyperlink ref="D1401" location="'A6'!AQ24" display="SUM(AQ24,AQ45)" xr:uid="{00000000-0004-0000-1000-0000D00A0000}"/>
    <hyperlink ref="G1401" location="'A6'!AQ66" display="AQ66" xr:uid="{00000000-0004-0000-1000-0000D10A0000}"/>
    <hyperlink ref="D1402" location="'A6'!AQ25" display="SUM(AQ25,AQ46)" xr:uid="{00000000-0004-0000-1000-0000D20A0000}"/>
    <hyperlink ref="G1402" location="'A6'!AQ67" display="AQ67" xr:uid="{00000000-0004-0000-1000-0000D30A0000}"/>
    <hyperlink ref="D1403" location="'A6'!AQ26" display="SUM(AQ26,AQ47)" xr:uid="{00000000-0004-0000-1000-0000D40A0000}"/>
    <hyperlink ref="G1403" location="'A6'!AQ68" display="AQ68" xr:uid="{00000000-0004-0000-1000-0000D50A0000}"/>
    <hyperlink ref="D1404" location="'A6'!AQ27" display="SUM(AQ27,AQ48)" xr:uid="{00000000-0004-0000-1000-0000D60A0000}"/>
    <hyperlink ref="G1404" location="'A6'!AQ69" display="AQ69" xr:uid="{00000000-0004-0000-1000-0000D70A0000}"/>
    <hyperlink ref="D1405" location="'A6'!AQ28" display="SUM(AQ28,AQ49)" xr:uid="{00000000-0004-0000-1000-0000D80A0000}"/>
    <hyperlink ref="G1405" location="'A6'!AQ70" display="AQ70" xr:uid="{00000000-0004-0000-1000-0000D90A0000}"/>
    <hyperlink ref="D1406" location="'A6'!AQ29" display="SUM(AQ29,AQ50)" xr:uid="{00000000-0004-0000-1000-0000DA0A0000}"/>
    <hyperlink ref="G1406" location="'A6'!AQ71" display="AQ71" xr:uid="{00000000-0004-0000-1000-0000DB0A0000}"/>
    <hyperlink ref="D1407" location="'A6'!AQ30" display="SUM(AQ30,AQ51)" xr:uid="{00000000-0004-0000-1000-0000DC0A0000}"/>
    <hyperlink ref="G1407" location="'A6'!AQ72" display="AQ72" xr:uid="{00000000-0004-0000-1000-0000DD0A0000}"/>
    <hyperlink ref="D1408" location="'A6'!AQ31" display="SUM(AQ31,AQ52)" xr:uid="{00000000-0004-0000-1000-0000DE0A0000}"/>
    <hyperlink ref="G1408" location="'A6'!AQ73" display="AQ73" xr:uid="{00000000-0004-0000-1000-0000DF0A0000}"/>
    <hyperlink ref="D1409" location="'A6'!AQ32" display="SUM(AQ32,AQ53)" xr:uid="{00000000-0004-0000-1000-0000E00A0000}"/>
    <hyperlink ref="G1409" location="'A6'!AQ74" display="AQ74" xr:uid="{00000000-0004-0000-1000-0000E10A0000}"/>
    <hyperlink ref="D1410" location="'A6'!AQ33" display="SUM(AQ33,AQ54)" xr:uid="{00000000-0004-0000-1000-0000E20A0000}"/>
    <hyperlink ref="G1410" location="'A6'!AQ75" display="AQ75" xr:uid="{00000000-0004-0000-1000-0000E30A0000}"/>
    <hyperlink ref="D1411" location="'A6'!AT14" display="SUM(AT14:AT31)" xr:uid="{00000000-0004-0000-1000-0000E40A0000}"/>
    <hyperlink ref="G1411" location="'A6'!AT32" display="AT32" xr:uid="{00000000-0004-0000-1000-0000E50A0000}"/>
    <hyperlink ref="D1412" location="'A6'!AT35" display="SUM(AT35:AT52)" xr:uid="{00000000-0004-0000-1000-0000E60A0000}"/>
    <hyperlink ref="G1412" location="'A6'!AT53" display="AT53" xr:uid="{00000000-0004-0000-1000-0000E70A0000}"/>
    <hyperlink ref="D1413" location="'A6'!AT14" display="SUM(AT14,AT35)" xr:uid="{00000000-0004-0000-1000-0000E80A0000}"/>
    <hyperlink ref="G1413" location="'A6'!AT56" display="AT56" xr:uid="{00000000-0004-0000-1000-0000E90A0000}"/>
    <hyperlink ref="D1414" location="'A6'!AT15" display="SUM(AT15,AT36)" xr:uid="{00000000-0004-0000-1000-0000EA0A0000}"/>
    <hyperlink ref="G1414" location="'A6'!AT57" display="AT57" xr:uid="{00000000-0004-0000-1000-0000EB0A0000}"/>
    <hyperlink ref="D1415" location="'A6'!AT16" display="SUM(AT16,AT37)" xr:uid="{00000000-0004-0000-1000-0000EC0A0000}"/>
    <hyperlink ref="G1415" location="'A6'!AT58" display="AT58" xr:uid="{00000000-0004-0000-1000-0000ED0A0000}"/>
    <hyperlink ref="D1416" location="'A6'!AT17" display="SUM(AT17,AT38)" xr:uid="{00000000-0004-0000-1000-0000EE0A0000}"/>
    <hyperlink ref="G1416" location="'A6'!AT59" display="AT59" xr:uid="{00000000-0004-0000-1000-0000EF0A0000}"/>
    <hyperlink ref="D1417" location="'A6'!AT18" display="SUM(AT18,AT39)" xr:uid="{00000000-0004-0000-1000-0000F00A0000}"/>
    <hyperlink ref="G1417" location="'A6'!AT60" display="AT60" xr:uid="{00000000-0004-0000-1000-0000F10A0000}"/>
    <hyperlink ref="D1418" location="'A6'!AT19" display="SUM(AT19,AT40)" xr:uid="{00000000-0004-0000-1000-0000F20A0000}"/>
    <hyperlink ref="G1418" location="'A6'!AT61" display="AT61" xr:uid="{00000000-0004-0000-1000-0000F30A0000}"/>
    <hyperlink ref="D1419" location="'A6'!AT20" display="SUM(AT20,AT41)" xr:uid="{00000000-0004-0000-1000-0000F40A0000}"/>
    <hyperlink ref="G1419" location="'A6'!AT62" display="AT62" xr:uid="{00000000-0004-0000-1000-0000F50A0000}"/>
    <hyperlink ref="D1420" location="'A6'!AT21" display="SUM(AT21,AT42)" xr:uid="{00000000-0004-0000-1000-0000F60A0000}"/>
    <hyperlink ref="G1420" location="'A6'!AT63" display="AT63" xr:uid="{00000000-0004-0000-1000-0000F70A0000}"/>
    <hyperlink ref="D1421" location="'A6'!AT22" display="SUM(AT22,AT43)" xr:uid="{00000000-0004-0000-1000-0000F80A0000}"/>
    <hyperlink ref="G1421" location="'A6'!AT64" display="AT64" xr:uid="{00000000-0004-0000-1000-0000F90A0000}"/>
    <hyperlink ref="D1422" location="'A6'!AT23" display="SUM(AT23,AT44)" xr:uid="{00000000-0004-0000-1000-0000FA0A0000}"/>
    <hyperlink ref="G1422" location="'A6'!AT65" display="AT65" xr:uid="{00000000-0004-0000-1000-0000FB0A0000}"/>
    <hyperlink ref="D1423" location="'A6'!AT24" display="SUM(AT24,AT45)" xr:uid="{00000000-0004-0000-1000-0000FC0A0000}"/>
    <hyperlink ref="G1423" location="'A6'!AT66" display="AT66" xr:uid="{00000000-0004-0000-1000-0000FD0A0000}"/>
    <hyperlink ref="D1424" location="'A6'!AT25" display="SUM(AT25,AT46)" xr:uid="{00000000-0004-0000-1000-0000FE0A0000}"/>
    <hyperlink ref="G1424" location="'A6'!AT67" display="AT67" xr:uid="{00000000-0004-0000-1000-0000FF0A0000}"/>
    <hyperlink ref="D1425" location="'A6'!AT26" display="SUM(AT26,AT47)" xr:uid="{00000000-0004-0000-1000-0000000B0000}"/>
    <hyperlink ref="G1425" location="'A6'!AT68" display="AT68" xr:uid="{00000000-0004-0000-1000-0000010B0000}"/>
    <hyperlink ref="D1426" location="'A6'!AT27" display="SUM(AT27,AT48)" xr:uid="{00000000-0004-0000-1000-0000020B0000}"/>
    <hyperlink ref="G1426" location="'A6'!AT69" display="AT69" xr:uid="{00000000-0004-0000-1000-0000030B0000}"/>
    <hyperlink ref="D1427" location="'A6'!AT28" display="SUM(AT28,AT49)" xr:uid="{00000000-0004-0000-1000-0000040B0000}"/>
    <hyperlink ref="G1427" location="'A6'!AT70" display="AT70" xr:uid="{00000000-0004-0000-1000-0000050B0000}"/>
    <hyperlink ref="D1428" location="'A6'!AT29" display="SUM(AT29,AT50)" xr:uid="{00000000-0004-0000-1000-0000060B0000}"/>
    <hyperlink ref="G1428" location="'A6'!AT71" display="AT71" xr:uid="{00000000-0004-0000-1000-0000070B0000}"/>
    <hyperlink ref="D1429" location="'A6'!AT30" display="SUM(AT30,AT51)" xr:uid="{00000000-0004-0000-1000-0000080B0000}"/>
    <hyperlink ref="G1429" location="'A6'!AT72" display="AT72" xr:uid="{00000000-0004-0000-1000-0000090B0000}"/>
    <hyperlink ref="D1430" location="'A6'!AT31" display="SUM(AT31,AT52)" xr:uid="{00000000-0004-0000-1000-00000A0B0000}"/>
    <hyperlink ref="G1430" location="'A6'!AT73" display="AT73" xr:uid="{00000000-0004-0000-1000-00000B0B0000}"/>
    <hyperlink ref="D1431" location="'A6'!AT32" display="SUM(AT32,AT53)" xr:uid="{00000000-0004-0000-1000-00000C0B0000}"/>
    <hyperlink ref="G1431" location="'A6'!AT74" display="AT74" xr:uid="{00000000-0004-0000-1000-00000D0B0000}"/>
    <hyperlink ref="D1432" location="'A6'!AT33" display="SUM(AT33,AT54)" xr:uid="{00000000-0004-0000-1000-00000E0B0000}"/>
    <hyperlink ref="G1432" location="'A6'!AT75" display="AT75" xr:uid="{00000000-0004-0000-1000-00000F0B0000}"/>
    <hyperlink ref="D1433" location="'A7'!V14" display="SUM(V14:V31)" xr:uid="{00000000-0004-0000-1000-0000100B0000}"/>
    <hyperlink ref="G1433" location="'A7'!V32" display="V32" xr:uid="{00000000-0004-0000-1000-0000110B0000}"/>
    <hyperlink ref="D1434" location="'A7'!V35" display="SUM(V35:V52)" xr:uid="{00000000-0004-0000-1000-0000120B0000}"/>
    <hyperlink ref="G1434" location="'A7'!V53" display="V53" xr:uid="{00000000-0004-0000-1000-0000130B0000}"/>
    <hyperlink ref="D1435" location="'A7'!V14" display="SUM(V14,V35)" xr:uid="{00000000-0004-0000-1000-0000140B0000}"/>
    <hyperlink ref="G1435" location="'A7'!V56" display="V56" xr:uid="{00000000-0004-0000-1000-0000150B0000}"/>
    <hyperlink ref="D1436" location="'A7'!V15" display="SUM(V15,V36)" xr:uid="{00000000-0004-0000-1000-0000160B0000}"/>
    <hyperlink ref="G1436" location="'A7'!V57" display="V57" xr:uid="{00000000-0004-0000-1000-0000170B0000}"/>
    <hyperlink ref="D1437" location="'A7'!V16" display="SUM(V16,V37)" xr:uid="{00000000-0004-0000-1000-0000180B0000}"/>
    <hyperlink ref="G1437" location="'A7'!V58" display="V58" xr:uid="{00000000-0004-0000-1000-0000190B0000}"/>
    <hyperlink ref="D1438" location="'A7'!V17" display="SUM(V17,V38)" xr:uid="{00000000-0004-0000-1000-00001A0B0000}"/>
    <hyperlink ref="G1438" location="'A7'!V59" display="V59" xr:uid="{00000000-0004-0000-1000-00001B0B0000}"/>
    <hyperlink ref="D1439" location="'A7'!V18" display="SUM(V18,V39)" xr:uid="{00000000-0004-0000-1000-00001C0B0000}"/>
    <hyperlink ref="G1439" location="'A7'!V60" display="V60" xr:uid="{00000000-0004-0000-1000-00001D0B0000}"/>
    <hyperlink ref="D1440" location="'A7'!V19" display="SUM(V19,V40)" xr:uid="{00000000-0004-0000-1000-00001E0B0000}"/>
    <hyperlink ref="G1440" location="'A7'!V61" display="V61" xr:uid="{00000000-0004-0000-1000-00001F0B0000}"/>
    <hyperlink ref="D1441" location="'A7'!V20" display="SUM(V20,V41)" xr:uid="{00000000-0004-0000-1000-0000200B0000}"/>
    <hyperlink ref="G1441" location="'A7'!V62" display="V62" xr:uid="{00000000-0004-0000-1000-0000210B0000}"/>
    <hyperlink ref="D1442" location="'A7'!V21" display="SUM(V21,V42)" xr:uid="{00000000-0004-0000-1000-0000220B0000}"/>
    <hyperlink ref="G1442" location="'A7'!V63" display="V63" xr:uid="{00000000-0004-0000-1000-0000230B0000}"/>
    <hyperlink ref="D1443" location="'A7'!V22" display="SUM(V22,V43)" xr:uid="{00000000-0004-0000-1000-0000240B0000}"/>
    <hyperlink ref="G1443" location="'A7'!V64" display="V64" xr:uid="{00000000-0004-0000-1000-0000250B0000}"/>
    <hyperlink ref="D1444" location="'A7'!V23" display="SUM(V23,V44)" xr:uid="{00000000-0004-0000-1000-0000260B0000}"/>
    <hyperlink ref="G1444" location="'A7'!V65" display="V65" xr:uid="{00000000-0004-0000-1000-0000270B0000}"/>
    <hyperlink ref="D1445" location="'A7'!V24" display="SUM(V24,V45)" xr:uid="{00000000-0004-0000-1000-0000280B0000}"/>
    <hyperlink ref="G1445" location="'A7'!V66" display="V66" xr:uid="{00000000-0004-0000-1000-0000290B0000}"/>
    <hyperlink ref="D1446" location="'A7'!V25" display="SUM(V25,V46)" xr:uid="{00000000-0004-0000-1000-00002A0B0000}"/>
    <hyperlink ref="G1446" location="'A7'!V67" display="V67" xr:uid="{00000000-0004-0000-1000-00002B0B0000}"/>
    <hyperlink ref="D1447" location="'A7'!V26" display="SUM(V26,V47)" xr:uid="{00000000-0004-0000-1000-00002C0B0000}"/>
    <hyperlink ref="G1447" location="'A7'!V68" display="V68" xr:uid="{00000000-0004-0000-1000-00002D0B0000}"/>
    <hyperlink ref="D1448" location="'A7'!V27" display="SUM(V27,V48)" xr:uid="{00000000-0004-0000-1000-00002E0B0000}"/>
    <hyperlink ref="G1448" location="'A7'!V69" display="V69" xr:uid="{00000000-0004-0000-1000-00002F0B0000}"/>
    <hyperlink ref="D1449" location="'A7'!V28" display="SUM(V28,V49)" xr:uid="{00000000-0004-0000-1000-0000300B0000}"/>
    <hyperlink ref="G1449" location="'A7'!V70" display="V70" xr:uid="{00000000-0004-0000-1000-0000310B0000}"/>
    <hyperlink ref="D1450" location="'A7'!V29" display="SUM(V29,V50)" xr:uid="{00000000-0004-0000-1000-0000320B0000}"/>
    <hyperlink ref="G1450" location="'A7'!V71" display="V71" xr:uid="{00000000-0004-0000-1000-0000330B0000}"/>
    <hyperlink ref="D1451" location="'A7'!V30" display="SUM(V30,V51)" xr:uid="{00000000-0004-0000-1000-0000340B0000}"/>
    <hyperlink ref="G1451" location="'A7'!V72" display="V72" xr:uid="{00000000-0004-0000-1000-0000350B0000}"/>
    <hyperlink ref="D1452" location="'A7'!V31" display="SUM(V31,V52)" xr:uid="{00000000-0004-0000-1000-0000360B0000}"/>
    <hyperlink ref="G1452" location="'A7'!V73" display="V73" xr:uid="{00000000-0004-0000-1000-0000370B0000}"/>
    <hyperlink ref="D1453" location="'A7'!V32" display="SUM(V32,V53)" xr:uid="{00000000-0004-0000-1000-0000380B0000}"/>
    <hyperlink ref="G1453" location="'A7'!V74" display="V74" xr:uid="{00000000-0004-0000-1000-0000390B0000}"/>
    <hyperlink ref="D1454" location="'A7'!V33" display="SUM(V33,V54)" xr:uid="{00000000-0004-0000-1000-00003A0B0000}"/>
    <hyperlink ref="G1454" location="'A7'!V75" display="V75" xr:uid="{00000000-0004-0000-1000-00003B0B0000}"/>
    <hyperlink ref="D1455" location="'A7'!Y14" display="SUM(Y14:Y31)" xr:uid="{00000000-0004-0000-1000-00003C0B0000}"/>
    <hyperlink ref="G1455" location="'A7'!Y32" display="Y32" xr:uid="{00000000-0004-0000-1000-00003D0B0000}"/>
    <hyperlink ref="D1456" location="'A7'!Y35" display="SUM(Y35:Y52)" xr:uid="{00000000-0004-0000-1000-00003E0B0000}"/>
    <hyperlink ref="G1456" location="'A7'!Y53" display="Y53" xr:uid="{00000000-0004-0000-1000-00003F0B0000}"/>
    <hyperlink ref="D1457" location="'A7'!Y14" display="SUM(Y14,Y35)" xr:uid="{00000000-0004-0000-1000-0000400B0000}"/>
    <hyperlink ref="G1457" location="'A7'!Y56" display="Y56" xr:uid="{00000000-0004-0000-1000-0000410B0000}"/>
    <hyperlink ref="D1458" location="'A7'!Y15" display="SUM(Y15,Y36)" xr:uid="{00000000-0004-0000-1000-0000420B0000}"/>
    <hyperlink ref="G1458" location="'A7'!Y57" display="Y57" xr:uid="{00000000-0004-0000-1000-0000430B0000}"/>
    <hyperlink ref="D1459" location="'A7'!Y16" display="SUM(Y16,Y37)" xr:uid="{00000000-0004-0000-1000-0000440B0000}"/>
    <hyperlink ref="G1459" location="'A7'!Y58" display="Y58" xr:uid="{00000000-0004-0000-1000-0000450B0000}"/>
    <hyperlink ref="D1460" location="'A7'!Y17" display="SUM(Y17,Y38)" xr:uid="{00000000-0004-0000-1000-0000460B0000}"/>
    <hyperlink ref="G1460" location="'A7'!Y59" display="Y59" xr:uid="{00000000-0004-0000-1000-0000470B0000}"/>
    <hyperlink ref="D1461" location="'A7'!Y18" display="SUM(Y18,Y39)" xr:uid="{00000000-0004-0000-1000-0000480B0000}"/>
    <hyperlink ref="G1461" location="'A7'!Y60" display="Y60" xr:uid="{00000000-0004-0000-1000-0000490B0000}"/>
    <hyperlink ref="D1462" location="'A7'!Y19" display="SUM(Y19,Y40)" xr:uid="{00000000-0004-0000-1000-00004A0B0000}"/>
    <hyperlink ref="G1462" location="'A7'!Y61" display="Y61" xr:uid="{00000000-0004-0000-1000-00004B0B0000}"/>
    <hyperlink ref="D1463" location="'A7'!Y20" display="SUM(Y20,Y41)" xr:uid="{00000000-0004-0000-1000-00004C0B0000}"/>
    <hyperlink ref="G1463" location="'A7'!Y62" display="Y62" xr:uid="{00000000-0004-0000-1000-00004D0B0000}"/>
    <hyperlink ref="D1464" location="'A7'!Y21" display="SUM(Y21,Y42)" xr:uid="{00000000-0004-0000-1000-00004E0B0000}"/>
    <hyperlink ref="G1464" location="'A7'!Y63" display="Y63" xr:uid="{00000000-0004-0000-1000-00004F0B0000}"/>
    <hyperlink ref="D1465" location="'A7'!Y22" display="SUM(Y22,Y43)" xr:uid="{00000000-0004-0000-1000-0000500B0000}"/>
    <hyperlink ref="G1465" location="'A7'!Y64" display="Y64" xr:uid="{00000000-0004-0000-1000-0000510B0000}"/>
    <hyperlink ref="D1466" location="'A7'!Y23" display="SUM(Y23,Y44)" xr:uid="{00000000-0004-0000-1000-0000520B0000}"/>
    <hyperlink ref="G1466" location="'A7'!Y65" display="Y65" xr:uid="{00000000-0004-0000-1000-0000530B0000}"/>
    <hyperlink ref="D1467" location="'A7'!Y24" display="SUM(Y24,Y45)" xr:uid="{00000000-0004-0000-1000-0000540B0000}"/>
    <hyperlink ref="G1467" location="'A7'!Y66" display="Y66" xr:uid="{00000000-0004-0000-1000-0000550B0000}"/>
    <hyperlink ref="D1468" location="'A7'!Y25" display="SUM(Y25,Y46)" xr:uid="{00000000-0004-0000-1000-0000560B0000}"/>
    <hyperlink ref="G1468" location="'A7'!Y67" display="Y67" xr:uid="{00000000-0004-0000-1000-0000570B0000}"/>
    <hyperlink ref="D1469" location="'A7'!Y26" display="SUM(Y26,Y47)" xr:uid="{00000000-0004-0000-1000-0000580B0000}"/>
    <hyperlink ref="G1469" location="'A7'!Y68" display="Y68" xr:uid="{00000000-0004-0000-1000-0000590B0000}"/>
    <hyperlink ref="D1470" location="'A7'!Y27" display="SUM(Y27,Y48)" xr:uid="{00000000-0004-0000-1000-00005A0B0000}"/>
    <hyperlink ref="G1470" location="'A7'!Y69" display="Y69" xr:uid="{00000000-0004-0000-1000-00005B0B0000}"/>
    <hyperlink ref="D1471" location="'A7'!Y28" display="SUM(Y28,Y49)" xr:uid="{00000000-0004-0000-1000-00005C0B0000}"/>
    <hyperlink ref="G1471" location="'A7'!Y70" display="Y70" xr:uid="{00000000-0004-0000-1000-00005D0B0000}"/>
    <hyperlink ref="D1472" location="'A7'!Y29" display="SUM(Y29,Y50)" xr:uid="{00000000-0004-0000-1000-00005E0B0000}"/>
    <hyperlink ref="G1472" location="'A7'!Y71" display="Y71" xr:uid="{00000000-0004-0000-1000-00005F0B0000}"/>
    <hyperlink ref="D1473" location="'A7'!Y30" display="SUM(Y30,Y51)" xr:uid="{00000000-0004-0000-1000-0000600B0000}"/>
    <hyperlink ref="G1473" location="'A7'!Y72" display="Y72" xr:uid="{00000000-0004-0000-1000-0000610B0000}"/>
    <hyperlink ref="D1474" location="'A7'!Y31" display="SUM(Y31,Y52)" xr:uid="{00000000-0004-0000-1000-0000620B0000}"/>
    <hyperlink ref="G1474" location="'A7'!Y73" display="Y73" xr:uid="{00000000-0004-0000-1000-0000630B0000}"/>
    <hyperlink ref="D1475" location="'A7'!Y32" display="SUM(Y32,Y53)" xr:uid="{00000000-0004-0000-1000-0000640B0000}"/>
    <hyperlink ref="G1475" location="'A7'!Y74" display="Y74" xr:uid="{00000000-0004-0000-1000-0000650B0000}"/>
    <hyperlink ref="D1476" location="'A8'!V14" display="SUM(V14,V15)" xr:uid="{00000000-0004-0000-1000-0000660B0000}"/>
    <hyperlink ref="G1476" location="'A8'!V16" display="V16" xr:uid="{00000000-0004-0000-1000-0000670B0000}"/>
    <hyperlink ref="D1477" location="'A8'!Y14" display="SUM(Y14,Y15)" xr:uid="{00000000-0004-0000-1000-0000680B0000}"/>
    <hyperlink ref="G1477" location="'A8'!Y16" display="Y16" xr:uid="{00000000-0004-0000-1000-0000690B0000}"/>
    <hyperlink ref="D1478" location="'A8'!AB14" display="SUM(AB14,AB15)" xr:uid="{00000000-0004-0000-1000-00006A0B0000}"/>
    <hyperlink ref="G1478" location="'A8'!AB16" display="AB16" xr:uid="{00000000-0004-0000-1000-00006B0B0000}"/>
    <hyperlink ref="D1479" location="'A8'!AE14" display="SUM(AE14,AE15)" xr:uid="{00000000-0004-0000-1000-00006C0B0000}"/>
    <hyperlink ref="G1479" location="'A8'!AE16" display="AE16" xr:uid="{00000000-0004-0000-1000-00006D0B0000}"/>
    <hyperlink ref="D1480" location="'A8'!AH14" display="SUM(AH14,AH15)" xr:uid="{00000000-0004-0000-1000-00006E0B0000}"/>
    <hyperlink ref="G1480" location="'A8'!AH16" display="AH16" xr:uid="{00000000-0004-0000-1000-00006F0B0000}"/>
    <hyperlink ref="D1481" location="'A8'!AK14" display="SUM(AK14,AK15)" xr:uid="{00000000-0004-0000-1000-0000700B0000}"/>
    <hyperlink ref="G1481" location="'A8'!AK16" display="AK16" xr:uid="{00000000-0004-0000-1000-0000710B0000}"/>
    <hyperlink ref="D1482" location="'A9'!V14" display="SUM(V14,V15)" xr:uid="{00000000-0004-0000-1000-0000720B0000}"/>
    <hyperlink ref="G1482" location="'A9'!V16" display="V16" xr:uid="{00000000-0004-0000-1000-0000730B0000}"/>
    <hyperlink ref="D1483" location="'A9'!V17" display="SUM(V17,V18)" xr:uid="{00000000-0004-0000-1000-0000740B0000}"/>
    <hyperlink ref="G1483" location="'A9'!V19" display="V19" xr:uid="{00000000-0004-0000-1000-0000750B0000}"/>
    <hyperlink ref="D1484" location="'A9'!V14" display="SUM(V14,V17)" xr:uid="{00000000-0004-0000-1000-0000760B0000}"/>
    <hyperlink ref="G1484" location="'A9'!V20" display="V20" xr:uid="{00000000-0004-0000-1000-0000770B0000}"/>
    <hyperlink ref="D1485" location="'A9'!V15" display="SUM(V15,V18)" xr:uid="{00000000-0004-0000-1000-0000780B0000}"/>
    <hyperlink ref="G1485" location="'A9'!V21" display="V21" xr:uid="{00000000-0004-0000-1000-0000790B0000}"/>
    <hyperlink ref="D1486" location="'A9'!V16" display="SUM(V16,V19)" xr:uid="{00000000-0004-0000-1000-00007A0B0000}"/>
    <hyperlink ref="G1486" location="'A9'!V22" display="V22" xr:uid="{00000000-0004-0000-1000-00007B0B0000}"/>
    <hyperlink ref="D1487" location="'A9'!V23" display="SUM(V23,V24)" xr:uid="{00000000-0004-0000-1000-00007C0B0000}"/>
    <hyperlink ref="G1487" location="'A9'!V25" display="V25" xr:uid="{00000000-0004-0000-1000-00007D0B0000}"/>
    <hyperlink ref="D1488" location="'A9'!Y14" display="SUM(Y14,Y15)" xr:uid="{00000000-0004-0000-1000-00007E0B0000}"/>
    <hyperlink ref="G1488" location="'A9'!Y16" display="Y16" xr:uid="{00000000-0004-0000-1000-00007F0B0000}"/>
    <hyperlink ref="D1489" location="'A9'!Y17" display="SUM(Y17,Y18)" xr:uid="{00000000-0004-0000-1000-0000800B0000}"/>
    <hyperlink ref="G1489" location="'A9'!Y19" display="Y19" xr:uid="{00000000-0004-0000-1000-0000810B0000}"/>
    <hyperlink ref="D1490" location="'A9'!Y14" display="SUM(Y14,Y17)" xr:uid="{00000000-0004-0000-1000-0000820B0000}"/>
    <hyperlink ref="G1490" location="'A9'!Y20" display="Y20" xr:uid="{00000000-0004-0000-1000-0000830B0000}"/>
    <hyperlink ref="D1491" location="'A9'!Y15" display="SUM(Y15,Y18)" xr:uid="{00000000-0004-0000-1000-0000840B0000}"/>
    <hyperlink ref="G1491" location="'A9'!Y21" display="Y21" xr:uid="{00000000-0004-0000-1000-0000850B0000}"/>
    <hyperlink ref="D1492" location="'A9'!Y16" display="SUM(Y16,Y19)" xr:uid="{00000000-0004-0000-1000-0000860B0000}"/>
    <hyperlink ref="G1492" location="'A9'!Y22" display="Y22" xr:uid="{00000000-0004-0000-1000-0000870B0000}"/>
    <hyperlink ref="D1493" location="'A9'!Y23" display="SUM(Y23,Y24)" xr:uid="{00000000-0004-0000-1000-0000880B0000}"/>
    <hyperlink ref="G1493" location="'A9'!Y25" display="Y25" xr:uid="{00000000-0004-0000-1000-0000890B0000}"/>
    <hyperlink ref="D1494" location="'A9'!V14" display="SUM(V14,Y14)" xr:uid="{00000000-0004-0000-1000-00008A0B0000}"/>
    <hyperlink ref="G1494" location="'A9'!AB14" display="AB14" xr:uid="{00000000-0004-0000-1000-00008B0B0000}"/>
    <hyperlink ref="D1495" location="'A9'!V15" display="SUM(V15,Y15)" xr:uid="{00000000-0004-0000-1000-00008C0B0000}"/>
    <hyperlink ref="G1495" location="'A9'!AB15" display="AB15" xr:uid="{00000000-0004-0000-1000-00008D0B0000}"/>
    <hyperlink ref="D1496" location="'A9'!AB14" display="SUM(AB14,AB15)" xr:uid="{00000000-0004-0000-1000-00008E0B0000}"/>
    <hyperlink ref="G1496" location="'A9'!AB16" display="AB16" xr:uid="{00000000-0004-0000-1000-00008F0B0000}"/>
    <hyperlink ref="D1497" location="'A9'!V17" display="SUM(V17,Y17)" xr:uid="{00000000-0004-0000-1000-0000900B0000}"/>
    <hyperlink ref="G1497" location="'A9'!AB17" display="AB17" xr:uid="{00000000-0004-0000-1000-0000910B0000}"/>
    <hyperlink ref="D1498" location="'A9'!V18" display="SUM(V18,Y18)" xr:uid="{00000000-0004-0000-1000-0000920B0000}"/>
    <hyperlink ref="G1498" location="'A9'!AB18" display="AB18" xr:uid="{00000000-0004-0000-1000-0000930B0000}"/>
    <hyperlink ref="D1499" location="'A9'!AB17" display="SUM(AB17,AB18)" xr:uid="{00000000-0004-0000-1000-0000940B0000}"/>
    <hyperlink ref="G1499" location="'A9'!AB19" display="AB19" xr:uid="{00000000-0004-0000-1000-0000950B0000}"/>
    <hyperlink ref="D1500" location="'A9'!AB14" display="SUM(AB14,AB17)" xr:uid="{00000000-0004-0000-1000-0000960B0000}"/>
    <hyperlink ref="G1500" location="'A9'!AB20" display="AB20" xr:uid="{00000000-0004-0000-1000-0000970B0000}"/>
    <hyperlink ref="D1501" location="'A9'!AB15" display="SUM(AB15,AB18)" xr:uid="{00000000-0004-0000-1000-0000980B0000}"/>
    <hyperlink ref="G1501" location="'A9'!AB21" display="AB21" xr:uid="{00000000-0004-0000-1000-0000990B0000}"/>
    <hyperlink ref="D1502" location="'A9'!AB16" display="SUM(AB16,AB19)" xr:uid="{00000000-0004-0000-1000-00009A0B0000}"/>
    <hyperlink ref="G1502" location="'A9'!AB22" display="AB22" xr:uid="{00000000-0004-0000-1000-00009B0B0000}"/>
    <hyperlink ref="D1503" location="'A9'!V23" display="SUM(V23,Y23)" xr:uid="{00000000-0004-0000-1000-00009C0B0000}"/>
    <hyperlink ref="G1503" location="'A9'!AB23" display="AB23" xr:uid="{00000000-0004-0000-1000-00009D0B0000}"/>
    <hyperlink ref="D1504" location="'A9'!V24" display="SUM(V24,Y24)" xr:uid="{00000000-0004-0000-1000-00009E0B0000}"/>
    <hyperlink ref="G1504" location="'A9'!AB24" display="AB24" xr:uid="{00000000-0004-0000-1000-00009F0B0000}"/>
    <hyperlink ref="D1505" location="'A9'!AB23" display="SUM(AB23,AB24)" xr:uid="{00000000-0004-0000-1000-0000A00B0000}"/>
    <hyperlink ref="G1505" location="'A9'!AB25" display="AB25" xr:uid="{00000000-0004-0000-1000-0000A10B0000}"/>
    <hyperlink ref="D1506" location="'A9'!AE14" display="SUM(AE14,AE15)" xr:uid="{00000000-0004-0000-1000-0000A20B0000}"/>
    <hyperlink ref="G1506" location="'A9'!AE16" display="AE16" xr:uid="{00000000-0004-0000-1000-0000A30B0000}"/>
    <hyperlink ref="D1507" location="'A9'!AE17" display="SUM(AE17,AE18)" xr:uid="{00000000-0004-0000-1000-0000A40B0000}"/>
    <hyperlink ref="G1507" location="'A9'!AE19" display="AE19" xr:uid="{00000000-0004-0000-1000-0000A50B0000}"/>
    <hyperlink ref="D1508" location="'A9'!AE14" display="SUM(AE14,AE17)" xr:uid="{00000000-0004-0000-1000-0000A60B0000}"/>
    <hyperlink ref="G1508" location="'A9'!AE20" display="AE20" xr:uid="{00000000-0004-0000-1000-0000A70B0000}"/>
    <hyperlink ref="D1509" location="'A9'!AE15" display="SUM(AE15,AE18)" xr:uid="{00000000-0004-0000-1000-0000A80B0000}"/>
    <hyperlink ref="G1509" location="'A9'!AE21" display="AE21" xr:uid="{00000000-0004-0000-1000-0000A90B0000}"/>
    <hyperlink ref="D1510" location="'A9'!AE16" display="SUM(AE16,AE19)" xr:uid="{00000000-0004-0000-1000-0000AA0B0000}"/>
    <hyperlink ref="G1510" location="'A9'!AE22" display="AE22" xr:uid="{00000000-0004-0000-1000-0000AB0B0000}"/>
    <hyperlink ref="D1511" location="'A9'!AE23" display="SUM(AE23,AE24)" xr:uid="{00000000-0004-0000-1000-0000AC0B0000}"/>
    <hyperlink ref="G1511" location="'A9'!AE25" display="AE25" xr:uid="{00000000-0004-0000-1000-0000AD0B0000}"/>
    <hyperlink ref="D1512" location="'A9'!AH14" display="SUM(AH14,AH15)" xr:uid="{00000000-0004-0000-1000-0000AE0B0000}"/>
    <hyperlink ref="G1512" location="'A9'!AH16" display="AH16" xr:uid="{00000000-0004-0000-1000-0000AF0B0000}"/>
    <hyperlink ref="D1513" location="'A9'!AH17" display="SUM(AH17,AH18)" xr:uid="{00000000-0004-0000-1000-0000B00B0000}"/>
    <hyperlink ref="G1513" location="'A9'!AH19" display="AH19" xr:uid="{00000000-0004-0000-1000-0000B10B0000}"/>
    <hyperlink ref="D1514" location="'A9'!AH14" display="SUM(AH14,AH17)" xr:uid="{00000000-0004-0000-1000-0000B20B0000}"/>
    <hyperlink ref="G1514" location="'A9'!AH20" display="AH20" xr:uid="{00000000-0004-0000-1000-0000B30B0000}"/>
    <hyperlink ref="D1515" location="'A9'!AH15" display="SUM(AH15,AH18)" xr:uid="{00000000-0004-0000-1000-0000B40B0000}"/>
    <hyperlink ref="G1515" location="'A9'!AH21" display="AH21" xr:uid="{00000000-0004-0000-1000-0000B50B0000}"/>
    <hyperlink ref="D1516" location="'A9'!AH16" display="SUM(AH16,AH19)" xr:uid="{00000000-0004-0000-1000-0000B60B0000}"/>
    <hyperlink ref="G1516" location="'A9'!AH22" display="AH22" xr:uid="{00000000-0004-0000-1000-0000B70B0000}"/>
    <hyperlink ref="D1517" location="'A9'!AH23" display="SUM(AH23,AH24)" xr:uid="{00000000-0004-0000-1000-0000B80B0000}"/>
    <hyperlink ref="G1517" location="'A9'!AH25" display="AH25" xr:uid="{00000000-0004-0000-1000-0000B90B0000}"/>
    <hyperlink ref="D1518" location="'A9'!AK14" display="SUM(AK14,AK15)" xr:uid="{00000000-0004-0000-1000-0000BA0B0000}"/>
    <hyperlink ref="G1518" location="'A9'!AK16" display="AK16" xr:uid="{00000000-0004-0000-1000-0000BB0B0000}"/>
    <hyperlink ref="D1519" location="'A9'!AK17" display="SUM(AK17,AK18)" xr:uid="{00000000-0004-0000-1000-0000BC0B0000}"/>
    <hyperlink ref="G1519" location="'A9'!AK19" display="AK19" xr:uid="{00000000-0004-0000-1000-0000BD0B0000}"/>
    <hyperlink ref="D1520" location="'A9'!AK14" display="SUM(AK14,AK17)" xr:uid="{00000000-0004-0000-1000-0000BE0B0000}"/>
    <hyperlink ref="G1520" location="'A9'!AK20" display="AK20" xr:uid="{00000000-0004-0000-1000-0000BF0B0000}"/>
    <hyperlink ref="D1521" location="'A9'!AK15" display="SUM(AK15,AK18)" xr:uid="{00000000-0004-0000-1000-0000C00B0000}"/>
    <hyperlink ref="G1521" location="'A9'!AK21" display="AK21" xr:uid="{00000000-0004-0000-1000-0000C10B0000}"/>
    <hyperlink ref="D1522" location="'A9'!AK16" display="SUM(AK16,AK19)" xr:uid="{00000000-0004-0000-1000-0000C20B0000}"/>
    <hyperlink ref="G1522" location="'A9'!AK22" display="AK22" xr:uid="{00000000-0004-0000-1000-0000C30B0000}"/>
    <hyperlink ref="D1523" location="'A9'!AK23" display="SUM(AK23,AK24)" xr:uid="{00000000-0004-0000-1000-0000C40B0000}"/>
    <hyperlink ref="G1523" location="'A9'!AK25" display="AK25" xr:uid="{00000000-0004-0000-1000-0000C50B0000}"/>
    <hyperlink ref="D1524" location="'A9'!AN14" display="SUM(AN14,AN15)" xr:uid="{00000000-0004-0000-1000-0000C60B0000}"/>
    <hyperlink ref="G1524" location="'A9'!AN16" display="AN16" xr:uid="{00000000-0004-0000-1000-0000C70B0000}"/>
    <hyperlink ref="D1525" location="'A9'!AN17" display="SUM(AN17,AN18)" xr:uid="{00000000-0004-0000-1000-0000C80B0000}"/>
    <hyperlink ref="G1525" location="'A9'!AN19" display="AN19" xr:uid="{00000000-0004-0000-1000-0000C90B0000}"/>
    <hyperlink ref="D1526" location="'A9'!AN14" display="SUM(AN14,AN17)" xr:uid="{00000000-0004-0000-1000-0000CA0B0000}"/>
    <hyperlink ref="G1526" location="'A9'!AN20" display="AN20" xr:uid="{00000000-0004-0000-1000-0000CB0B0000}"/>
    <hyperlink ref="D1527" location="'A9'!AN15" display="SUM(AN15,AN18)" xr:uid="{00000000-0004-0000-1000-0000CC0B0000}"/>
    <hyperlink ref="G1527" location="'A9'!AN21" display="AN21" xr:uid="{00000000-0004-0000-1000-0000CD0B0000}"/>
    <hyperlink ref="D1528" location="'A9'!AN16" display="SUM(AN16,AN19)" xr:uid="{00000000-0004-0000-1000-0000CE0B0000}"/>
    <hyperlink ref="G1528" location="'A9'!AN22" display="AN22" xr:uid="{00000000-0004-0000-1000-0000CF0B0000}"/>
    <hyperlink ref="D1529" location="'A9'!AN23" display="SUM(AN23,AN24)" xr:uid="{00000000-0004-0000-1000-0000D00B0000}"/>
    <hyperlink ref="G1529" location="'A9'!AN25" display="AN25" xr:uid="{00000000-0004-0000-1000-0000D10B0000}"/>
    <hyperlink ref="D1530" location="'A9'!AQ14" display="SUM(AQ14,AQ15)" xr:uid="{00000000-0004-0000-1000-0000D20B0000}"/>
    <hyperlink ref="G1530" location="'A9'!AQ16" display="AQ16" xr:uid="{00000000-0004-0000-1000-0000D30B0000}"/>
    <hyperlink ref="D1531" location="'A9'!AQ17" display="SUM(AQ17,AQ18)" xr:uid="{00000000-0004-0000-1000-0000D40B0000}"/>
    <hyperlink ref="G1531" location="'A9'!AQ19" display="AQ19" xr:uid="{00000000-0004-0000-1000-0000D50B0000}"/>
    <hyperlink ref="D1532" location="'A9'!AQ14" display="SUM(AQ14,AQ17)" xr:uid="{00000000-0004-0000-1000-0000D60B0000}"/>
    <hyperlink ref="G1532" location="'A9'!AQ20" display="AQ20" xr:uid="{00000000-0004-0000-1000-0000D70B0000}"/>
    <hyperlink ref="D1533" location="'A9'!AQ15" display="SUM(AQ15,AQ18)" xr:uid="{00000000-0004-0000-1000-0000D80B0000}"/>
    <hyperlink ref="G1533" location="'A9'!AQ21" display="AQ21" xr:uid="{00000000-0004-0000-1000-0000D90B0000}"/>
    <hyperlink ref="D1534" location="'A9'!AQ16" display="SUM(AQ16,AQ19)" xr:uid="{00000000-0004-0000-1000-0000DA0B0000}"/>
    <hyperlink ref="G1534" location="'A9'!AQ22" display="AQ22" xr:uid="{00000000-0004-0000-1000-0000DB0B0000}"/>
    <hyperlink ref="D1535" location="'A9'!AQ23" display="SUM(AQ23,AQ24)" xr:uid="{00000000-0004-0000-1000-0000DC0B0000}"/>
    <hyperlink ref="G1535" location="'A9'!AQ25" display="AQ25" xr:uid="{00000000-0004-0000-1000-0000DD0B0000}"/>
    <hyperlink ref="D1536" location="'A9'!AN14" display="SUM(AN14,AQ14)" xr:uid="{00000000-0004-0000-1000-0000DE0B0000}"/>
    <hyperlink ref="G1536" location="'A9'!AT14" display="AT14" xr:uid="{00000000-0004-0000-1000-0000DF0B0000}"/>
    <hyperlink ref="D1537" location="'A9'!AN15" display="SUM(AN15,AQ15)" xr:uid="{00000000-0004-0000-1000-0000E00B0000}"/>
    <hyperlink ref="G1537" location="'A9'!AT15" display="AT15" xr:uid="{00000000-0004-0000-1000-0000E10B0000}"/>
    <hyperlink ref="D1538" location="'A9'!AT14" display="SUM(AT14,AT15)" xr:uid="{00000000-0004-0000-1000-0000E20B0000}"/>
    <hyperlink ref="G1538" location="'A9'!AT16" display="AT16" xr:uid="{00000000-0004-0000-1000-0000E30B0000}"/>
    <hyperlink ref="D1539" location="'A9'!AN17" display="SUM(AN17,AQ17)" xr:uid="{00000000-0004-0000-1000-0000E40B0000}"/>
    <hyperlink ref="G1539" location="'A9'!AT17" display="AT17" xr:uid="{00000000-0004-0000-1000-0000E50B0000}"/>
    <hyperlink ref="D1540" location="'A9'!AN18" display="SUM(AN18,AQ18)" xr:uid="{00000000-0004-0000-1000-0000E60B0000}"/>
    <hyperlink ref="G1540" location="'A9'!AT18" display="AT18" xr:uid="{00000000-0004-0000-1000-0000E70B0000}"/>
    <hyperlink ref="D1541" location="'A9'!AT17" display="SUM(AT17,AT18)" xr:uid="{00000000-0004-0000-1000-0000E80B0000}"/>
    <hyperlink ref="G1541" location="'A9'!AT19" display="AT19" xr:uid="{00000000-0004-0000-1000-0000E90B0000}"/>
    <hyperlink ref="D1542" location="'A9'!AT14" display="SUM(AT14,AT17)" xr:uid="{00000000-0004-0000-1000-0000EA0B0000}"/>
    <hyperlink ref="G1542" location="'A9'!AT20" display="AT20" xr:uid="{00000000-0004-0000-1000-0000EB0B0000}"/>
    <hyperlink ref="D1543" location="'A9'!AT15" display="SUM(AT15,AT18)" xr:uid="{00000000-0004-0000-1000-0000EC0B0000}"/>
    <hyperlink ref="G1543" location="'A9'!AT21" display="AT21" xr:uid="{00000000-0004-0000-1000-0000ED0B0000}"/>
    <hyperlink ref="D1544" location="'A9'!AT16" display="SUM(AT16,AT19)" xr:uid="{00000000-0004-0000-1000-0000EE0B0000}"/>
    <hyperlink ref="G1544" location="'A9'!AT22" display="AT22" xr:uid="{00000000-0004-0000-1000-0000EF0B0000}"/>
    <hyperlink ref="D1545" location="'A9'!AN23" display="SUM(AN23,AQ23)" xr:uid="{00000000-0004-0000-1000-0000F00B0000}"/>
    <hyperlink ref="G1545" location="'A9'!AT23" display="AT23" xr:uid="{00000000-0004-0000-1000-0000F10B0000}"/>
    <hyperlink ref="D1546" location="'A9'!AN24" display="SUM(AN24,AQ24)" xr:uid="{00000000-0004-0000-1000-0000F20B0000}"/>
    <hyperlink ref="G1546" location="'A9'!AT24" display="AT24" xr:uid="{00000000-0004-0000-1000-0000F30B0000}"/>
    <hyperlink ref="D1547" location="'A9'!AT23" display="SUM(AT23,AT24)" xr:uid="{00000000-0004-0000-1000-0000F40B0000}"/>
    <hyperlink ref="G1547" location="'A9'!AT25" display="AT25" xr:uid="{00000000-0004-0000-1000-0000F50B0000}"/>
    <hyperlink ref="D1548" location="'A9'!AW14" display="SUM(AW14,AW15)" xr:uid="{00000000-0004-0000-1000-0000F60B0000}"/>
    <hyperlink ref="G1548" location="'A9'!AW16" display="AW16" xr:uid="{00000000-0004-0000-1000-0000F70B0000}"/>
    <hyperlink ref="D1549" location="'A9'!AW17" display="SUM(AW17,AW18)" xr:uid="{00000000-0004-0000-1000-0000F80B0000}"/>
    <hyperlink ref="G1549" location="'A9'!AW19" display="AW19" xr:uid="{00000000-0004-0000-1000-0000F90B0000}"/>
    <hyperlink ref="D1550" location="'A9'!AW14" display="SUM(AW14,AW17)" xr:uid="{00000000-0004-0000-1000-0000FA0B0000}"/>
    <hyperlink ref="G1550" location="'A9'!AW20" display="AW20" xr:uid="{00000000-0004-0000-1000-0000FB0B0000}"/>
    <hyperlink ref="D1551" location="'A9'!AW15" display="SUM(AW15,AW18)" xr:uid="{00000000-0004-0000-1000-0000FC0B0000}"/>
    <hyperlink ref="G1551" location="'A9'!AW21" display="AW21" xr:uid="{00000000-0004-0000-1000-0000FD0B0000}"/>
    <hyperlink ref="D1552" location="'A9'!AW16" display="SUM(AW16,AW19)" xr:uid="{00000000-0004-0000-1000-0000FE0B0000}"/>
    <hyperlink ref="G1552" location="'A9'!AW22" display="AW22" xr:uid="{00000000-0004-0000-1000-0000FF0B0000}"/>
    <hyperlink ref="D1553" location="'A9'!AW23" display="SUM(AW23,AW24)" xr:uid="{00000000-0004-0000-1000-0000000C0000}"/>
    <hyperlink ref="G1553" location="'A9'!AW25" display="AW25" xr:uid="{00000000-0004-0000-1000-0000010C0000}"/>
    <hyperlink ref="D1554" location="'A10'!V14" display="SUM(V14,V15)" xr:uid="{00000000-0004-0000-1000-0000020C0000}"/>
    <hyperlink ref="G1554" location="'A10'!V16" display="V16" xr:uid="{00000000-0004-0000-1000-0000030C0000}"/>
    <hyperlink ref="D1555" location="'A10'!V17" display="SUM(V17,V18)" xr:uid="{00000000-0004-0000-1000-0000040C0000}"/>
    <hyperlink ref="G1555" location="'A10'!V19" display="V19" xr:uid="{00000000-0004-0000-1000-0000050C0000}"/>
    <hyperlink ref="D1556" location="'A10'!V14" display="SUM(V14,V17)" xr:uid="{00000000-0004-0000-1000-0000060C0000}"/>
    <hyperlink ref="G1556" location="'A10'!V20" display="V20" xr:uid="{00000000-0004-0000-1000-0000070C0000}"/>
    <hyperlink ref="D1557" location="'A10'!V15" display="SUM(V15,V18)" xr:uid="{00000000-0004-0000-1000-0000080C0000}"/>
    <hyperlink ref="G1557" location="'A10'!V21" display="V21" xr:uid="{00000000-0004-0000-1000-0000090C0000}"/>
    <hyperlink ref="D1558" location="'A10'!V16" display="SUM(V16,V19)" xr:uid="{00000000-0004-0000-1000-00000A0C0000}"/>
    <hyperlink ref="G1558" location="'A10'!V22" display="V22" xr:uid="{00000000-0004-0000-1000-00000B0C0000}"/>
    <hyperlink ref="D1559" location="'A10'!V24" display="SUM(V24,V25)" xr:uid="{00000000-0004-0000-1000-00000C0C0000}"/>
    <hyperlink ref="G1559" location="'A10'!V26" display="V26" xr:uid="{00000000-0004-0000-1000-00000D0C0000}"/>
    <hyperlink ref="D1560" location="'A10'!V27" display="SUM(V27,V28)" xr:uid="{00000000-0004-0000-1000-00000E0C0000}"/>
    <hyperlink ref="G1560" location="'A10'!V29" display="V29" xr:uid="{00000000-0004-0000-1000-00000F0C0000}"/>
    <hyperlink ref="D1561" location="'A10'!V24" display="SUM(V24,V27)" xr:uid="{00000000-0004-0000-1000-0000100C0000}"/>
    <hyperlink ref="G1561" location="'A10'!V30" display="V30" xr:uid="{00000000-0004-0000-1000-0000110C0000}"/>
    <hyperlink ref="D1562" location="'A10'!V25" display="SUM(V25,V28)" xr:uid="{00000000-0004-0000-1000-0000120C0000}"/>
    <hyperlink ref="G1562" location="'A10'!V31" display="V31" xr:uid="{00000000-0004-0000-1000-0000130C0000}"/>
    <hyperlink ref="D1563" location="'A10'!V26" display="SUM(V26,V29)" xr:uid="{00000000-0004-0000-1000-0000140C0000}"/>
    <hyperlink ref="G1563" location="'A10'!V32" display="V32" xr:uid="{00000000-0004-0000-1000-0000150C0000}"/>
    <hyperlink ref="D1564" location="'A10'!V34" display="SUM(V34,V35)" xr:uid="{00000000-0004-0000-1000-0000160C0000}"/>
    <hyperlink ref="G1564" location="'A10'!V36" display="V36" xr:uid="{00000000-0004-0000-1000-0000170C0000}"/>
    <hyperlink ref="D1565" location="'A10'!Y14" display="SUM(Y14,Y15)" xr:uid="{00000000-0004-0000-1000-0000180C0000}"/>
    <hyperlink ref="G1565" location="'A10'!Y16" display="Y16" xr:uid="{00000000-0004-0000-1000-0000190C0000}"/>
    <hyperlink ref="D1566" location="'A10'!Y17" display="SUM(Y17,Y18)" xr:uid="{00000000-0004-0000-1000-00001A0C0000}"/>
    <hyperlink ref="G1566" location="'A10'!Y19" display="Y19" xr:uid="{00000000-0004-0000-1000-00001B0C0000}"/>
    <hyperlink ref="D1567" location="'A10'!Y14" display="SUM(Y14,Y17)" xr:uid="{00000000-0004-0000-1000-00001C0C0000}"/>
    <hyperlink ref="G1567" location="'A10'!Y20" display="Y20" xr:uid="{00000000-0004-0000-1000-00001D0C0000}"/>
    <hyperlink ref="D1568" location="'A10'!Y15" display="SUM(Y15,Y18)" xr:uid="{00000000-0004-0000-1000-00001E0C0000}"/>
    <hyperlink ref="G1568" location="'A10'!Y21" display="Y21" xr:uid="{00000000-0004-0000-1000-00001F0C0000}"/>
    <hyperlink ref="D1569" location="'A10'!Y16" display="SUM(Y16,Y19)" xr:uid="{00000000-0004-0000-1000-0000200C0000}"/>
    <hyperlink ref="G1569" location="'A10'!Y22" display="Y22" xr:uid="{00000000-0004-0000-1000-0000210C0000}"/>
    <hyperlink ref="D1570" location="'A10'!Y24" display="SUM(Y24,Y25)" xr:uid="{00000000-0004-0000-1000-0000220C0000}"/>
    <hyperlink ref="G1570" location="'A10'!Y26" display="Y26" xr:uid="{00000000-0004-0000-1000-0000230C0000}"/>
    <hyperlink ref="D1571" location="'A10'!Y27" display="SUM(Y27,Y28)" xr:uid="{00000000-0004-0000-1000-0000240C0000}"/>
    <hyperlink ref="G1571" location="'A10'!Y29" display="Y29" xr:uid="{00000000-0004-0000-1000-0000250C0000}"/>
    <hyperlink ref="D1572" location="'A10'!Y24" display="SUM(Y24,Y27)" xr:uid="{00000000-0004-0000-1000-0000260C0000}"/>
    <hyperlink ref="G1572" location="'A10'!Y30" display="Y30" xr:uid="{00000000-0004-0000-1000-0000270C0000}"/>
    <hyperlink ref="D1573" location="'A10'!Y25" display="SUM(Y25,Y28)" xr:uid="{00000000-0004-0000-1000-0000280C0000}"/>
    <hyperlink ref="G1573" location="'A10'!Y31" display="Y31" xr:uid="{00000000-0004-0000-1000-0000290C0000}"/>
    <hyperlink ref="D1574" location="'A10'!Y26" display="SUM(Y26,Y29)" xr:uid="{00000000-0004-0000-1000-00002A0C0000}"/>
    <hyperlink ref="G1574" location="'A10'!Y32" display="Y32" xr:uid="{00000000-0004-0000-1000-00002B0C0000}"/>
    <hyperlink ref="D1575" location="'A10'!Y34" display="SUM(Y34,Y35)" xr:uid="{00000000-0004-0000-1000-00002C0C0000}"/>
    <hyperlink ref="G1575" location="'A10'!Y36" display="Y36" xr:uid="{00000000-0004-0000-1000-00002D0C0000}"/>
    <hyperlink ref="D1576" location="'A10'!V14" display="SUM(V14,Y14)" xr:uid="{00000000-0004-0000-1000-00002E0C0000}"/>
    <hyperlink ref="G1576" location="'A10'!AB14" display="AB14" xr:uid="{00000000-0004-0000-1000-00002F0C0000}"/>
    <hyperlink ref="D1577" location="'A10'!V15" display="SUM(V15,Y15)" xr:uid="{00000000-0004-0000-1000-0000300C0000}"/>
    <hyperlink ref="G1577" location="'A10'!AB15" display="AB15" xr:uid="{00000000-0004-0000-1000-0000310C0000}"/>
    <hyperlink ref="D1578" location="'A10'!AB14" display="SUM(AB14,AB15)" xr:uid="{00000000-0004-0000-1000-0000320C0000}"/>
    <hyperlink ref="G1578" location="'A10'!AB16" display="AB16" xr:uid="{00000000-0004-0000-1000-0000330C0000}"/>
    <hyperlink ref="D1579" location="'A10'!V17" display="SUM(V17,Y17)" xr:uid="{00000000-0004-0000-1000-0000340C0000}"/>
    <hyperlink ref="G1579" location="'A10'!AB17" display="AB17" xr:uid="{00000000-0004-0000-1000-0000350C0000}"/>
    <hyperlink ref="D1580" location="'A10'!V18" display="SUM(V18,Y18)" xr:uid="{00000000-0004-0000-1000-0000360C0000}"/>
    <hyperlink ref="G1580" location="'A10'!AB18" display="AB18" xr:uid="{00000000-0004-0000-1000-0000370C0000}"/>
    <hyperlink ref="D1581" location="'A10'!AB17" display="SUM(AB17,AB18)" xr:uid="{00000000-0004-0000-1000-0000380C0000}"/>
    <hyperlink ref="G1581" location="'A10'!AB19" display="AB19" xr:uid="{00000000-0004-0000-1000-0000390C0000}"/>
    <hyperlink ref="D1582" location="'A10'!AB14" display="SUM(AB14,AB17)" xr:uid="{00000000-0004-0000-1000-00003A0C0000}"/>
    <hyperlink ref="G1582" location="'A10'!AB20" display="AB20" xr:uid="{00000000-0004-0000-1000-00003B0C0000}"/>
    <hyperlink ref="D1583" location="'A10'!AB15" display="SUM(AB15,AB18)" xr:uid="{00000000-0004-0000-1000-00003C0C0000}"/>
    <hyperlink ref="G1583" location="'A10'!AB21" display="AB21" xr:uid="{00000000-0004-0000-1000-00003D0C0000}"/>
    <hyperlink ref="D1584" location="'A10'!AB16" display="SUM(AB16,AB19)" xr:uid="{00000000-0004-0000-1000-00003E0C0000}"/>
    <hyperlink ref="G1584" location="'A10'!AB22" display="AB22" xr:uid="{00000000-0004-0000-1000-00003F0C0000}"/>
    <hyperlink ref="D1585" location="'A10'!V24" display="SUM(V24,Y24)" xr:uid="{00000000-0004-0000-1000-0000400C0000}"/>
    <hyperlink ref="G1585" location="'A10'!AB24" display="AB24" xr:uid="{00000000-0004-0000-1000-0000410C0000}"/>
    <hyperlink ref="D1586" location="'A10'!V25" display="SUM(V25,Y25)" xr:uid="{00000000-0004-0000-1000-0000420C0000}"/>
    <hyperlink ref="G1586" location="'A10'!AB25" display="AB25" xr:uid="{00000000-0004-0000-1000-0000430C0000}"/>
    <hyperlink ref="D1587" location="'A10'!AB24" display="SUM(AB24,AB25)" xr:uid="{00000000-0004-0000-1000-0000440C0000}"/>
    <hyperlink ref="G1587" location="'A10'!AB26" display="AB26" xr:uid="{00000000-0004-0000-1000-0000450C0000}"/>
    <hyperlink ref="D1588" location="'A10'!V27" display="SUM(V27,Y27)" xr:uid="{00000000-0004-0000-1000-0000460C0000}"/>
    <hyperlink ref="G1588" location="'A10'!AB27" display="AB27" xr:uid="{00000000-0004-0000-1000-0000470C0000}"/>
    <hyperlink ref="D1589" location="'A10'!V28" display="SUM(V28,Y28)" xr:uid="{00000000-0004-0000-1000-0000480C0000}"/>
    <hyperlink ref="G1589" location="'A10'!AB28" display="AB28" xr:uid="{00000000-0004-0000-1000-0000490C0000}"/>
    <hyperlink ref="D1590" location="'A10'!AB27" display="SUM(AB27,AB28)" xr:uid="{00000000-0004-0000-1000-00004A0C0000}"/>
    <hyperlink ref="G1590" location="'A10'!AB29" display="AB29" xr:uid="{00000000-0004-0000-1000-00004B0C0000}"/>
    <hyperlink ref="D1591" location="'A10'!AB24" display="SUM(AB24,AB27)" xr:uid="{00000000-0004-0000-1000-00004C0C0000}"/>
    <hyperlink ref="G1591" location="'A10'!AB30" display="AB30" xr:uid="{00000000-0004-0000-1000-00004D0C0000}"/>
    <hyperlink ref="D1592" location="'A10'!AB25" display="SUM(AB25,AB28)" xr:uid="{00000000-0004-0000-1000-00004E0C0000}"/>
    <hyperlink ref="G1592" location="'A10'!AB31" display="AB31" xr:uid="{00000000-0004-0000-1000-00004F0C0000}"/>
    <hyperlink ref="D1593" location="'A10'!AB26" display="SUM(AB26,AB29)" xr:uid="{00000000-0004-0000-1000-0000500C0000}"/>
    <hyperlink ref="G1593" location="'A10'!AB32" display="AB32" xr:uid="{00000000-0004-0000-1000-0000510C0000}"/>
    <hyperlink ref="D1594" location="'A10'!V34" display="SUM(V34,Y34)" xr:uid="{00000000-0004-0000-1000-0000520C0000}"/>
    <hyperlink ref="G1594" location="'A10'!AB34" display="AB34" xr:uid="{00000000-0004-0000-1000-0000530C0000}"/>
    <hyperlink ref="D1595" location="'A10'!V35" display="SUM(V35,Y35)" xr:uid="{00000000-0004-0000-1000-0000540C0000}"/>
    <hyperlink ref="G1595" location="'A10'!AB35" display="AB35" xr:uid="{00000000-0004-0000-1000-0000550C0000}"/>
    <hyperlink ref="D1596" location="'A10'!AB34" display="SUM(AB34,AB35)" xr:uid="{00000000-0004-0000-1000-0000560C0000}"/>
    <hyperlink ref="G1596" location="'A10'!AB36" display="AB36" xr:uid="{00000000-0004-0000-1000-0000570C0000}"/>
    <hyperlink ref="D1597" location="'A10'!AE14" display="SUM(AE14,AE15)" xr:uid="{00000000-0004-0000-1000-0000580C0000}"/>
    <hyperlink ref="G1597" location="'A10'!AE16" display="AE16" xr:uid="{00000000-0004-0000-1000-0000590C0000}"/>
    <hyperlink ref="D1598" location="'A10'!AE17" display="SUM(AE17,AE18)" xr:uid="{00000000-0004-0000-1000-00005A0C0000}"/>
    <hyperlink ref="G1598" location="'A10'!AE19" display="AE19" xr:uid="{00000000-0004-0000-1000-00005B0C0000}"/>
    <hyperlink ref="D1599" location="'A10'!AE14" display="SUM(AE14,AE17)" xr:uid="{00000000-0004-0000-1000-00005C0C0000}"/>
    <hyperlink ref="G1599" location="'A10'!AE20" display="AE20" xr:uid="{00000000-0004-0000-1000-00005D0C0000}"/>
    <hyperlink ref="D1600" location="'A10'!AE15" display="SUM(AE15,AE18)" xr:uid="{00000000-0004-0000-1000-00005E0C0000}"/>
    <hyperlink ref="G1600" location="'A10'!AE21" display="AE21" xr:uid="{00000000-0004-0000-1000-00005F0C0000}"/>
    <hyperlink ref="D1601" location="'A10'!AE16" display="SUM(AE16,AE19)" xr:uid="{00000000-0004-0000-1000-0000600C0000}"/>
    <hyperlink ref="G1601" location="'A10'!AE22" display="AE22" xr:uid="{00000000-0004-0000-1000-0000610C0000}"/>
    <hyperlink ref="D1602" location="'A10'!AE24" display="SUM(AE24,AE25)" xr:uid="{00000000-0004-0000-1000-0000620C0000}"/>
    <hyperlink ref="G1602" location="'A10'!AE26" display="AE26" xr:uid="{00000000-0004-0000-1000-0000630C0000}"/>
    <hyperlink ref="D1603" location="'A10'!AE27" display="SUM(AE27,AE28)" xr:uid="{00000000-0004-0000-1000-0000640C0000}"/>
    <hyperlink ref="G1603" location="'A10'!AE29" display="AE29" xr:uid="{00000000-0004-0000-1000-0000650C0000}"/>
    <hyperlink ref="D1604" location="'A10'!AE24" display="SUM(AE24,AE27)" xr:uid="{00000000-0004-0000-1000-0000660C0000}"/>
    <hyperlink ref="G1604" location="'A10'!AE30" display="AE30" xr:uid="{00000000-0004-0000-1000-0000670C0000}"/>
    <hyperlink ref="D1605" location="'A10'!AE25" display="SUM(AE25,AE28)" xr:uid="{00000000-0004-0000-1000-0000680C0000}"/>
    <hyperlink ref="G1605" location="'A10'!AE31" display="AE31" xr:uid="{00000000-0004-0000-1000-0000690C0000}"/>
    <hyperlink ref="D1606" location="'A10'!AE26" display="SUM(AE26,AE29)" xr:uid="{00000000-0004-0000-1000-00006A0C0000}"/>
    <hyperlink ref="G1606" location="'A10'!AE32" display="AE32" xr:uid="{00000000-0004-0000-1000-00006B0C0000}"/>
    <hyperlink ref="D1607" location="'A10'!AE34" display="SUM(AE34,AE35)" xr:uid="{00000000-0004-0000-1000-00006C0C0000}"/>
    <hyperlink ref="G1607" location="'A10'!AE36" display="AE36" xr:uid="{00000000-0004-0000-1000-00006D0C0000}"/>
    <hyperlink ref="D1608" location="'A10'!AH14" display="SUM(AH14,AH15)" xr:uid="{00000000-0004-0000-1000-00006E0C0000}"/>
    <hyperlink ref="G1608" location="'A10'!AH16" display="AH16" xr:uid="{00000000-0004-0000-1000-00006F0C0000}"/>
    <hyperlink ref="D1609" location="'A10'!AH17" display="SUM(AH17,AH18)" xr:uid="{00000000-0004-0000-1000-0000700C0000}"/>
    <hyperlink ref="G1609" location="'A10'!AH19" display="AH19" xr:uid="{00000000-0004-0000-1000-0000710C0000}"/>
    <hyperlink ref="D1610" location="'A10'!AH14" display="SUM(AH14,AH17)" xr:uid="{00000000-0004-0000-1000-0000720C0000}"/>
    <hyperlink ref="G1610" location="'A10'!AH20" display="AH20" xr:uid="{00000000-0004-0000-1000-0000730C0000}"/>
    <hyperlink ref="D1611" location="'A10'!AH15" display="SUM(AH15,AH18)" xr:uid="{00000000-0004-0000-1000-0000740C0000}"/>
    <hyperlink ref="G1611" location="'A10'!AH21" display="AH21" xr:uid="{00000000-0004-0000-1000-0000750C0000}"/>
    <hyperlink ref="D1612" location="'A10'!AH16" display="SUM(AH16,AH19)" xr:uid="{00000000-0004-0000-1000-0000760C0000}"/>
    <hyperlink ref="G1612" location="'A10'!AH22" display="AH22" xr:uid="{00000000-0004-0000-1000-0000770C0000}"/>
    <hyperlink ref="D1613" location="'A10'!AH24" display="SUM(AH24,AH25)" xr:uid="{00000000-0004-0000-1000-0000780C0000}"/>
    <hyperlink ref="G1613" location="'A10'!AH26" display="AH26" xr:uid="{00000000-0004-0000-1000-0000790C0000}"/>
    <hyperlink ref="D1614" location="'A10'!AH27" display="SUM(AH27,AH28)" xr:uid="{00000000-0004-0000-1000-00007A0C0000}"/>
    <hyperlink ref="G1614" location="'A10'!AH29" display="AH29" xr:uid="{00000000-0004-0000-1000-00007B0C0000}"/>
    <hyperlink ref="D1615" location="'A10'!AH24" display="SUM(AH24,AH27)" xr:uid="{00000000-0004-0000-1000-00007C0C0000}"/>
    <hyperlink ref="G1615" location="'A10'!AH30" display="AH30" xr:uid="{00000000-0004-0000-1000-00007D0C0000}"/>
    <hyperlink ref="D1616" location="'A10'!AH25" display="SUM(AH25,AH28)" xr:uid="{00000000-0004-0000-1000-00007E0C0000}"/>
    <hyperlink ref="G1616" location="'A10'!AH31" display="AH31" xr:uid="{00000000-0004-0000-1000-00007F0C0000}"/>
    <hyperlink ref="D1617" location="'A10'!AH26" display="SUM(AH26,AH29)" xr:uid="{00000000-0004-0000-1000-0000800C0000}"/>
    <hyperlink ref="G1617" location="'A10'!AH32" display="AH32" xr:uid="{00000000-0004-0000-1000-0000810C0000}"/>
    <hyperlink ref="D1618" location="'A10'!AH34" display="SUM(AH34,AH35)" xr:uid="{00000000-0004-0000-1000-0000820C0000}"/>
    <hyperlink ref="G1618" location="'A10'!AH36" display="AH36" xr:uid="{00000000-0004-0000-1000-0000830C0000}"/>
    <hyperlink ref="D1619" location="'A10'!AK14" display="SUM(AK14,AK15)" xr:uid="{00000000-0004-0000-1000-0000840C0000}"/>
    <hyperlink ref="G1619" location="'A10'!AK16" display="AK16" xr:uid="{00000000-0004-0000-1000-0000850C0000}"/>
    <hyperlink ref="D1620" location="'A10'!AK17" display="SUM(AK17,AK18)" xr:uid="{00000000-0004-0000-1000-0000860C0000}"/>
    <hyperlink ref="G1620" location="'A10'!AK19" display="AK19" xr:uid="{00000000-0004-0000-1000-0000870C0000}"/>
    <hyperlink ref="D1621" location="'A10'!AK14" display="SUM(AK14,AK17)" xr:uid="{00000000-0004-0000-1000-0000880C0000}"/>
    <hyperlink ref="G1621" location="'A10'!AK20" display="AK20" xr:uid="{00000000-0004-0000-1000-0000890C0000}"/>
    <hyperlink ref="D1622" location="'A10'!AK15" display="SUM(AK15,AK18)" xr:uid="{00000000-0004-0000-1000-00008A0C0000}"/>
    <hyperlink ref="G1622" location="'A10'!AK21" display="AK21" xr:uid="{00000000-0004-0000-1000-00008B0C0000}"/>
    <hyperlink ref="D1623" location="'A10'!AK16" display="SUM(AK16,AK19)" xr:uid="{00000000-0004-0000-1000-00008C0C0000}"/>
    <hyperlink ref="G1623" location="'A10'!AK22" display="AK22" xr:uid="{00000000-0004-0000-1000-00008D0C0000}"/>
    <hyperlink ref="D1624" location="'A10'!AK24" display="SUM(AK24,AK25)" xr:uid="{00000000-0004-0000-1000-00008E0C0000}"/>
    <hyperlink ref="G1624" location="'A10'!AK26" display="AK26" xr:uid="{00000000-0004-0000-1000-00008F0C0000}"/>
    <hyperlink ref="D1625" location="'A10'!AK27" display="SUM(AK27,AK28)" xr:uid="{00000000-0004-0000-1000-0000900C0000}"/>
    <hyperlink ref="G1625" location="'A10'!AK29" display="AK29" xr:uid="{00000000-0004-0000-1000-0000910C0000}"/>
    <hyperlink ref="D1626" location="'A10'!AK24" display="SUM(AK24,AK27)" xr:uid="{00000000-0004-0000-1000-0000920C0000}"/>
    <hyperlink ref="G1626" location="'A10'!AK30" display="AK30" xr:uid="{00000000-0004-0000-1000-0000930C0000}"/>
    <hyperlink ref="D1627" location="'A10'!AK25" display="SUM(AK25,AK28)" xr:uid="{00000000-0004-0000-1000-0000940C0000}"/>
    <hyperlink ref="G1627" location="'A10'!AK31" display="AK31" xr:uid="{00000000-0004-0000-1000-0000950C0000}"/>
    <hyperlink ref="D1628" location="'A10'!AK26" display="SUM(AK26,AK29)" xr:uid="{00000000-0004-0000-1000-0000960C0000}"/>
    <hyperlink ref="G1628" location="'A10'!AK32" display="AK32" xr:uid="{00000000-0004-0000-1000-0000970C0000}"/>
    <hyperlink ref="D1629" location="'A10'!AK34" display="SUM(AK34,AK35)" xr:uid="{00000000-0004-0000-1000-0000980C0000}"/>
    <hyperlink ref="G1629" location="'A10'!AK36" display="AK36" xr:uid="{00000000-0004-0000-1000-0000990C0000}"/>
    <hyperlink ref="D1630" location="'A10'!AN14" display="SUM(AN14,AN15)" xr:uid="{00000000-0004-0000-1000-00009A0C0000}"/>
    <hyperlink ref="G1630" location="'A10'!AN16" display="AN16" xr:uid="{00000000-0004-0000-1000-00009B0C0000}"/>
    <hyperlink ref="D1631" location="'A10'!AN17" display="SUM(AN17,AN18)" xr:uid="{00000000-0004-0000-1000-00009C0C0000}"/>
    <hyperlink ref="G1631" location="'A10'!AN19" display="AN19" xr:uid="{00000000-0004-0000-1000-00009D0C0000}"/>
    <hyperlink ref="D1632" location="'A10'!AN14" display="SUM(AN14,AN17)" xr:uid="{00000000-0004-0000-1000-00009E0C0000}"/>
    <hyperlink ref="G1632" location="'A10'!AN20" display="AN20" xr:uid="{00000000-0004-0000-1000-00009F0C0000}"/>
    <hyperlink ref="D1633" location="'A10'!AN15" display="SUM(AN15,AN18)" xr:uid="{00000000-0004-0000-1000-0000A00C0000}"/>
    <hyperlink ref="G1633" location="'A10'!AN21" display="AN21" xr:uid="{00000000-0004-0000-1000-0000A10C0000}"/>
    <hyperlink ref="D1634" location="'A10'!AN16" display="SUM(AN16,AN19)" xr:uid="{00000000-0004-0000-1000-0000A20C0000}"/>
    <hyperlink ref="G1634" location="'A10'!AN22" display="AN22" xr:uid="{00000000-0004-0000-1000-0000A30C0000}"/>
    <hyperlink ref="D1635" location="'A10'!AN24" display="SUM(AN24,AN25)" xr:uid="{00000000-0004-0000-1000-0000A40C0000}"/>
    <hyperlink ref="G1635" location="'A10'!AN26" display="AN26" xr:uid="{00000000-0004-0000-1000-0000A50C0000}"/>
    <hyperlink ref="D1636" location="'A10'!AN27" display="SUM(AN27,AN28)" xr:uid="{00000000-0004-0000-1000-0000A60C0000}"/>
    <hyperlink ref="G1636" location="'A10'!AN29" display="AN29" xr:uid="{00000000-0004-0000-1000-0000A70C0000}"/>
    <hyperlink ref="D1637" location="'A10'!AN24" display="SUM(AN24,AN27)" xr:uid="{00000000-0004-0000-1000-0000A80C0000}"/>
    <hyperlink ref="G1637" location="'A10'!AN30" display="AN30" xr:uid="{00000000-0004-0000-1000-0000A90C0000}"/>
    <hyperlink ref="D1638" location="'A10'!AN25" display="SUM(AN25,AN28)" xr:uid="{00000000-0004-0000-1000-0000AA0C0000}"/>
    <hyperlink ref="G1638" location="'A10'!AN31" display="AN31" xr:uid="{00000000-0004-0000-1000-0000AB0C0000}"/>
    <hyperlink ref="D1639" location="'A10'!AN26" display="SUM(AN26,AN29)" xr:uid="{00000000-0004-0000-1000-0000AC0C0000}"/>
    <hyperlink ref="G1639" location="'A10'!AN32" display="AN32" xr:uid="{00000000-0004-0000-1000-0000AD0C0000}"/>
    <hyperlink ref="D1640" location="'A10'!AN34" display="SUM(AN34,AN35)" xr:uid="{00000000-0004-0000-1000-0000AE0C0000}"/>
    <hyperlink ref="G1640" location="'A10'!AN36" display="AN36" xr:uid="{00000000-0004-0000-1000-0000AF0C0000}"/>
    <hyperlink ref="D1641" location="'A10'!AQ14" display="SUM(AQ14,AQ15)" xr:uid="{00000000-0004-0000-1000-0000B00C0000}"/>
    <hyperlink ref="G1641" location="'A10'!AQ16" display="AQ16" xr:uid="{00000000-0004-0000-1000-0000B10C0000}"/>
    <hyperlink ref="D1642" location="'A10'!AQ17" display="SUM(AQ17,AQ18)" xr:uid="{00000000-0004-0000-1000-0000B20C0000}"/>
    <hyperlink ref="G1642" location="'A10'!AQ19" display="AQ19" xr:uid="{00000000-0004-0000-1000-0000B30C0000}"/>
    <hyperlink ref="D1643" location="'A10'!AQ14" display="SUM(AQ14,AQ17)" xr:uid="{00000000-0004-0000-1000-0000B40C0000}"/>
    <hyperlink ref="G1643" location="'A10'!AQ20" display="AQ20" xr:uid="{00000000-0004-0000-1000-0000B50C0000}"/>
    <hyperlink ref="D1644" location="'A10'!AQ15" display="SUM(AQ15,AQ18)" xr:uid="{00000000-0004-0000-1000-0000B60C0000}"/>
    <hyperlink ref="G1644" location="'A10'!AQ21" display="AQ21" xr:uid="{00000000-0004-0000-1000-0000B70C0000}"/>
    <hyperlink ref="D1645" location="'A10'!AQ16" display="SUM(AQ16,AQ19)" xr:uid="{00000000-0004-0000-1000-0000B80C0000}"/>
    <hyperlink ref="G1645" location="'A10'!AQ22" display="AQ22" xr:uid="{00000000-0004-0000-1000-0000B90C0000}"/>
    <hyperlink ref="D1646" location="'A10'!AQ24" display="SUM(AQ24,AQ25)" xr:uid="{00000000-0004-0000-1000-0000BA0C0000}"/>
    <hyperlink ref="G1646" location="'A10'!AQ26" display="AQ26" xr:uid="{00000000-0004-0000-1000-0000BB0C0000}"/>
    <hyperlink ref="D1647" location="'A10'!AQ27" display="SUM(AQ27,AQ28)" xr:uid="{00000000-0004-0000-1000-0000BC0C0000}"/>
    <hyperlink ref="G1647" location="'A10'!AQ29" display="AQ29" xr:uid="{00000000-0004-0000-1000-0000BD0C0000}"/>
    <hyperlink ref="D1648" location="'A10'!AQ24" display="SUM(AQ24,AQ27)" xr:uid="{00000000-0004-0000-1000-0000BE0C0000}"/>
    <hyperlink ref="G1648" location="'A10'!AQ30" display="AQ30" xr:uid="{00000000-0004-0000-1000-0000BF0C0000}"/>
    <hyperlink ref="D1649" location="'A10'!AQ25" display="SUM(AQ25,AQ28)" xr:uid="{00000000-0004-0000-1000-0000C00C0000}"/>
    <hyperlink ref="G1649" location="'A10'!AQ31" display="AQ31" xr:uid="{00000000-0004-0000-1000-0000C10C0000}"/>
    <hyperlink ref="D1650" location="'A10'!AQ26" display="SUM(AQ26,AQ29)" xr:uid="{00000000-0004-0000-1000-0000C20C0000}"/>
    <hyperlink ref="G1650" location="'A10'!AQ32" display="AQ32" xr:uid="{00000000-0004-0000-1000-0000C30C0000}"/>
    <hyperlink ref="D1651" location="'A10'!AQ34" display="SUM(AQ34,AQ35)" xr:uid="{00000000-0004-0000-1000-0000C40C0000}"/>
    <hyperlink ref="G1651" location="'A10'!AQ36" display="AQ36" xr:uid="{00000000-0004-0000-1000-0000C50C0000}"/>
    <hyperlink ref="D1652" location="'A10'!AN14" display="SUM(AN14,AQ14)" xr:uid="{00000000-0004-0000-1000-0000C60C0000}"/>
    <hyperlink ref="G1652" location="'A10'!AT14" display="AT14" xr:uid="{00000000-0004-0000-1000-0000C70C0000}"/>
    <hyperlink ref="D1653" location="'A10'!AN15" display="SUM(AN15,AQ15)" xr:uid="{00000000-0004-0000-1000-0000C80C0000}"/>
    <hyperlink ref="G1653" location="'A10'!AT15" display="AT15" xr:uid="{00000000-0004-0000-1000-0000C90C0000}"/>
    <hyperlink ref="D1654" location="'A10'!AT14" display="SUM(AT14,AT15)" xr:uid="{00000000-0004-0000-1000-0000CA0C0000}"/>
    <hyperlink ref="G1654" location="'A10'!AT16" display="AT16" xr:uid="{00000000-0004-0000-1000-0000CB0C0000}"/>
    <hyperlink ref="D1655" location="'A10'!AN17" display="SUM(AN17,AQ17)" xr:uid="{00000000-0004-0000-1000-0000CC0C0000}"/>
    <hyperlink ref="G1655" location="'A10'!AT17" display="AT17" xr:uid="{00000000-0004-0000-1000-0000CD0C0000}"/>
    <hyperlink ref="D1656" location="'A10'!AN18" display="SUM(AN18,AQ18)" xr:uid="{00000000-0004-0000-1000-0000CE0C0000}"/>
    <hyperlink ref="G1656" location="'A10'!AT18" display="AT18" xr:uid="{00000000-0004-0000-1000-0000CF0C0000}"/>
    <hyperlink ref="D1657" location="'A10'!AT17" display="SUM(AT17,AT18)" xr:uid="{00000000-0004-0000-1000-0000D00C0000}"/>
    <hyperlink ref="G1657" location="'A10'!AT19" display="AT19" xr:uid="{00000000-0004-0000-1000-0000D10C0000}"/>
    <hyperlink ref="D1658" location="'A10'!AT14" display="SUM(AT14,AT17)" xr:uid="{00000000-0004-0000-1000-0000D20C0000}"/>
    <hyperlink ref="G1658" location="'A10'!AT20" display="AT20" xr:uid="{00000000-0004-0000-1000-0000D30C0000}"/>
    <hyperlink ref="D1659" location="'A10'!AT15" display="SUM(AT15,AT18)" xr:uid="{00000000-0004-0000-1000-0000D40C0000}"/>
    <hyperlink ref="G1659" location="'A10'!AT21" display="AT21" xr:uid="{00000000-0004-0000-1000-0000D50C0000}"/>
    <hyperlink ref="D1660" location="'A10'!AT16" display="SUM(AT16,AT19)" xr:uid="{00000000-0004-0000-1000-0000D60C0000}"/>
    <hyperlink ref="G1660" location="'A10'!AT22" display="AT22" xr:uid="{00000000-0004-0000-1000-0000D70C0000}"/>
    <hyperlink ref="D1661" location="'A10'!AN24" display="SUM(AN24,AQ24)" xr:uid="{00000000-0004-0000-1000-0000D80C0000}"/>
    <hyperlink ref="G1661" location="'A10'!AT24" display="AT24" xr:uid="{00000000-0004-0000-1000-0000D90C0000}"/>
    <hyperlink ref="D1662" location="'A10'!AN25" display="SUM(AN25,AQ25)" xr:uid="{00000000-0004-0000-1000-0000DA0C0000}"/>
    <hyperlink ref="G1662" location="'A10'!AT25" display="AT25" xr:uid="{00000000-0004-0000-1000-0000DB0C0000}"/>
    <hyperlink ref="D1663" location="'A10'!AT24" display="SUM(AT24,AT25)" xr:uid="{00000000-0004-0000-1000-0000DC0C0000}"/>
    <hyperlink ref="G1663" location="'A10'!AT26" display="AT26" xr:uid="{00000000-0004-0000-1000-0000DD0C0000}"/>
    <hyperlink ref="D1664" location="'A10'!AN27" display="SUM(AN27,AQ27)" xr:uid="{00000000-0004-0000-1000-0000DE0C0000}"/>
    <hyperlink ref="G1664" location="'A10'!AT27" display="AT27" xr:uid="{00000000-0004-0000-1000-0000DF0C0000}"/>
    <hyperlink ref="D1665" location="'A10'!AN28" display="SUM(AN28,AQ28)" xr:uid="{00000000-0004-0000-1000-0000E00C0000}"/>
    <hyperlink ref="G1665" location="'A10'!AT28" display="AT28" xr:uid="{00000000-0004-0000-1000-0000E10C0000}"/>
    <hyperlink ref="D1666" location="'A10'!AT27" display="SUM(AT27,AT28)" xr:uid="{00000000-0004-0000-1000-0000E20C0000}"/>
    <hyperlink ref="G1666" location="'A10'!AT29" display="AT29" xr:uid="{00000000-0004-0000-1000-0000E30C0000}"/>
    <hyperlink ref="D1667" location="'A10'!AT24" display="SUM(AT24,AT27)" xr:uid="{00000000-0004-0000-1000-0000E40C0000}"/>
    <hyperlink ref="G1667" location="'A10'!AT30" display="AT30" xr:uid="{00000000-0004-0000-1000-0000E50C0000}"/>
    <hyperlink ref="D1668" location="'A10'!AT25" display="SUM(AT25,AT28)" xr:uid="{00000000-0004-0000-1000-0000E60C0000}"/>
    <hyperlink ref="G1668" location="'A10'!AT31" display="AT31" xr:uid="{00000000-0004-0000-1000-0000E70C0000}"/>
    <hyperlink ref="D1669" location="'A10'!AT26" display="SUM(AT26,AT29)" xr:uid="{00000000-0004-0000-1000-0000E80C0000}"/>
    <hyperlink ref="G1669" location="'A10'!AT32" display="AT32" xr:uid="{00000000-0004-0000-1000-0000E90C0000}"/>
    <hyperlink ref="D1670" location="'A10'!AN34" display="SUM(AN34,AQ34)" xr:uid="{00000000-0004-0000-1000-0000EA0C0000}"/>
    <hyperlink ref="G1670" location="'A10'!AT34" display="AT34" xr:uid="{00000000-0004-0000-1000-0000EB0C0000}"/>
    <hyperlink ref="D1671" location="'A10'!AN35" display="SUM(AN35,AQ35)" xr:uid="{00000000-0004-0000-1000-0000EC0C0000}"/>
    <hyperlink ref="G1671" location="'A10'!AT35" display="AT35" xr:uid="{00000000-0004-0000-1000-0000ED0C0000}"/>
    <hyperlink ref="D1672" location="'A10'!AT34" display="SUM(AT34,AT35)" xr:uid="{00000000-0004-0000-1000-0000EE0C0000}"/>
    <hyperlink ref="G1672" location="'A10'!AT36" display="AT36" xr:uid="{00000000-0004-0000-1000-0000EF0C0000}"/>
    <hyperlink ref="D1673" location="'A10'!AW14" display="SUM(AW14,AW15)" xr:uid="{00000000-0004-0000-1000-0000F00C0000}"/>
    <hyperlink ref="G1673" location="'A10'!AW16" display="AW16" xr:uid="{00000000-0004-0000-1000-0000F10C0000}"/>
    <hyperlink ref="D1674" location="'A10'!AW17" display="SUM(AW17,AW18)" xr:uid="{00000000-0004-0000-1000-0000F20C0000}"/>
    <hyperlink ref="G1674" location="'A10'!AW19" display="AW19" xr:uid="{00000000-0004-0000-1000-0000F30C0000}"/>
    <hyperlink ref="D1675" location="'A10'!AW14" display="SUM(AW14,AW17)" xr:uid="{00000000-0004-0000-1000-0000F40C0000}"/>
    <hyperlink ref="G1675" location="'A10'!AW20" display="AW20" xr:uid="{00000000-0004-0000-1000-0000F50C0000}"/>
    <hyperlink ref="D1676" location="'A10'!AW15" display="SUM(AW15,AW18)" xr:uid="{00000000-0004-0000-1000-0000F60C0000}"/>
    <hyperlink ref="G1676" location="'A10'!AW21" display="AW21" xr:uid="{00000000-0004-0000-1000-0000F70C0000}"/>
    <hyperlink ref="D1677" location="'A10'!AW16" display="SUM(AW16,AW19)" xr:uid="{00000000-0004-0000-1000-0000F80C0000}"/>
    <hyperlink ref="G1677" location="'A10'!AW22" display="AW22" xr:uid="{00000000-0004-0000-1000-0000F90C0000}"/>
    <hyperlink ref="D1678" location="'A10'!AW24" display="SUM(AW24,AW25)" xr:uid="{00000000-0004-0000-1000-0000FA0C0000}"/>
    <hyperlink ref="G1678" location="'A10'!AW26" display="AW26" xr:uid="{00000000-0004-0000-1000-0000FB0C0000}"/>
    <hyperlink ref="D1679" location="'A10'!AW27" display="SUM(AW27,AW28)" xr:uid="{00000000-0004-0000-1000-0000FC0C0000}"/>
    <hyperlink ref="G1679" location="'A10'!AW29" display="AW29" xr:uid="{00000000-0004-0000-1000-0000FD0C0000}"/>
    <hyperlink ref="D1680" location="'A10'!AW24" display="SUM(AW24,AW27)" xr:uid="{00000000-0004-0000-1000-0000FE0C0000}"/>
    <hyperlink ref="G1680" location="'A10'!AW30" display="AW30" xr:uid="{00000000-0004-0000-1000-0000FF0C0000}"/>
    <hyperlink ref="D1681" location="'A10'!AW25" display="SUM(AW25,AW28)" xr:uid="{00000000-0004-0000-1000-0000000D0000}"/>
    <hyperlink ref="G1681" location="'A10'!AW31" display="AW31" xr:uid="{00000000-0004-0000-1000-0000010D0000}"/>
    <hyperlink ref="D1682" location="'A10'!AW26" display="SUM(AW26,AW29)" xr:uid="{00000000-0004-0000-1000-0000020D0000}"/>
    <hyperlink ref="G1682" location="'A10'!AW32" display="AW32" xr:uid="{00000000-0004-0000-1000-0000030D0000}"/>
    <hyperlink ref="D1683" location="'A10'!AW34" display="SUM(AW34,AW35)" xr:uid="{00000000-0004-0000-1000-0000040D0000}"/>
    <hyperlink ref="G1683" location="'A10'!AW36" display="AW36" xr:uid="{00000000-0004-0000-1000-0000050D0000}"/>
    <hyperlink ref="D1684" location="'A12'!V14" display="SUM(V14,V15)" xr:uid="{00000000-0004-0000-1000-0000060D0000}"/>
    <hyperlink ref="G1684" location="'A12'!V16" display="V16" xr:uid="{00000000-0004-0000-1000-0000070D0000}"/>
    <hyperlink ref="D1685" location="'A12'!Y14" display="SUM(Y14,Y15)" xr:uid="{00000000-0004-0000-1000-0000080D0000}"/>
    <hyperlink ref="G1685" location="'A12'!Y16" display="Y16" xr:uid="{00000000-0004-0000-1000-0000090D0000}"/>
    <hyperlink ref="D1686" location="'A12'!AB14" display="SUM(AB14,AB15)" xr:uid="{00000000-0004-0000-1000-00000A0D0000}"/>
    <hyperlink ref="G1686" location="'A12'!AB16" display="AB16" xr:uid="{00000000-0004-0000-1000-00000B0D0000}"/>
    <hyperlink ref="D1687" location="'A13'!V14" display="SUM(V14,V26)" xr:uid="{00000000-0004-0000-1000-00000C0D0000}"/>
    <hyperlink ref="G1687" location="'A13'!V38" display="V38" xr:uid="{00000000-0004-0000-1000-00000D0D0000}"/>
    <hyperlink ref="D1688" location="'A13'!V15" display="SUM(V15,V27)" xr:uid="{00000000-0004-0000-1000-00000E0D0000}"/>
    <hyperlink ref="G1688" location="'A13'!V39" display="V39" xr:uid="{00000000-0004-0000-1000-00000F0D0000}"/>
    <hyperlink ref="D1689" location="'A13'!V16" display="SUM(V16,V28)" xr:uid="{00000000-0004-0000-1000-0000100D0000}"/>
    <hyperlink ref="G1689" location="'A13'!V40" display="V40" xr:uid="{00000000-0004-0000-1000-0000110D0000}"/>
    <hyperlink ref="D1690" location="'A13'!V17" display="SUM(V17,V29)" xr:uid="{00000000-0004-0000-1000-0000120D0000}"/>
    <hyperlink ref="G1690" location="'A13'!V41" display="V41" xr:uid="{00000000-0004-0000-1000-0000130D0000}"/>
    <hyperlink ref="D1691" location="'A13'!V18" display="SUM(V18,V30)" xr:uid="{00000000-0004-0000-1000-0000140D0000}"/>
    <hyperlink ref="G1691" location="'A13'!V42" display="V42" xr:uid="{00000000-0004-0000-1000-0000150D0000}"/>
    <hyperlink ref="D1692" location="'A13'!V19" display="SUM(V19,V31)" xr:uid="{00000000-0004-0000-1000-0000160D0000}"/>
    <hyperlink ref="G1692" location="'A13'!V43" display="V43" xr:uid="{00000000-0004-0000-1000-0000170D0000}"/>
    <hyperlink ref="D1693" location="'A13'!V20" display="SUM(V20,V32)" xr:uid="{00000000-0004-0000-1000-0000180D0000}"/>
    <hyperlink ref="G1693" location="'A13'!V44" display="V44" xr:uid="{00000000-0004-0000-1000-0000190D0000}"/>
    <hyperlink ref="D1694" location="'A13'!V21" display="SUM(V21,V33)" xr:uid="{00000000-0004-0000-1000-00001A0D0000}"/>
    <hyperlink ref="G1694" location="'A13'!V45" display="V45" xr:uid="{00000000-0004-0000-1000-00001B0D0000}"/>
    <hyperlink ref="D1695" location="'A13'!V22" display="SUM(V22,V34)" xr:uid="{00000000-0004-0000-1000-00001C0D0000}"/>
    <hyperlink ref="G1695" location="'A13'!V46" display="V46" xr:uid="{00000000-0004-0000-1000-00001D0D0000}"/>
    <hyperlink ref="D1696" location="'A13'!V23" display="SUM(V23,V35)" xr:uid="{00000000-0004-0000-1000-00001E0D0000}"/>
    <hyperlink ref="G1696" location="'A13'!V47" display="V47" xr:uid="{00000000-0004-0000-1000-00001F0D0000}"/>
    <hyperlink ref="D1697" location="'A13'!V24" display="SUM(V24,V36)" xr:uid="{00000000-0004-0000-1000-0000200D0000}"/>
    <hyperlink ref="G1697" location="'A13'!V48" display="V48" xr:uid="{00000000-0004-0000-1000-0000210D0000}"/>
    <hyperlink ref="D1698" location="'A13'!Y14" display="SUM(Y14,Y26)" xr:uid="{00000000-0004-0000-1000-0000220D0000}"/>
    <hyperlink ref="G1698" location="'A13'!Y38" display="Y38" xr:uid="{00000000-0004-0000-1000-0000230D0000}"/>
    <hyperlink ref="D1699" location="'A13'!Y15" display="SUM(Y15,Y27)" xr:uid="{00000000-0004-0000-1000-0000240D0000}"/>
    <hyperlink ref="G1699" location="'A13'!Y39" display="Y39" xr:uid="{00000000-0004-0000-1000-0000250D0000}"/>
    <hyperlink ref="D1700" location="'A13'!Y16" display="SUM(Y16,Y28)" xr:uid="{00000000-0004-0000-1000-0000260D0000}"/>
    <hyperlink ref="G1700" location="'A13'!Y40" display="Y40" xr:uid="{00000000-0004-0000-1000-0000270D0000}"/>
    <hyperlink ref="D1701" location="'A13'!Y17" display="SUM(Y17,Y29)" xr:uid="{00000000-0004-0000-1000-0000280D0000}"/>
    <hyperlink ref="G1701" location="'A13'!Y41" display="Y41" xr:uid="{00000000-0004-0000-1000-0000290D0000}"/>
    <hyperlink ref="D1702" location="'A13'!Y18" display="SUM(Y18,Y30)" xr:uid="{00000000-0004-0000-1000-00002A0D0000}"/>
    <hyperlink ref="G1702" location="'A13'!Y42" display="Y42" xr:uid="{00000000-0004-0000-1000-00002B0D0000}"/>
    <hyperlink ref="D1703" location="'A13'!Y19" display="SUM(Y19,Y31)" xr:uid="{00000000-0004-0000-1000-00002C0D0000}"/>
    <hyperlink ref="G1703" location="'A13'!Y43" display="Y43" xr:uid="{00000000-0004-0000-1000-00002D0D0000}"/>
    <hyperlink ref="D1704" location="'A13'!Y20" display="SUM(Y20,Y32)" xr:uid="{00000000-0004-0000-1000-00002E0D0000}"/>
    <hyperlink ref="G1704" location="'A13'!Y44" display="Y44" xr:uid="{00000000-0004-0000-1000-00002F0D0000}"/>
    <hyperlink ref="D1705" location="'A13'!Y21" display="SUM(Y21,Y33)" xr:uid="{00000000-0004-0000-1000-0000300D0000}"/>
    <hyperlink ref="G1705" location="'A13'!Y45" display="Y45" xr:uid="{00000000-0004-0000-1000-0000310D0000}"/>
    <hyperlink ref="D1706" location="'A13'!Y22" display="SUM(Y22,Y34)" xr:uid="{00000000-0004-0000-1000-0000320D0000}"/>
    <hyperlink ref="G1706" location="'A13'!Y46" display="Y46" xr:uid="{00000000-0004-0000-1000-0000330D0000}"/>
    <hyperlink ref="D1707" location="'A13'!Y23" display="SUM(Y23,Y35)" xr:uid="{00000000-0004-0000-1000-0000340D0000}"/>
    <hyperlink ref="G1707" location="'A13'!Y47" display="Y47" xr:uid="{00000000-0004-0000-1000-0000350D0000}"/>
    <hyperlink ref="D1708" location="'A13'!Y24" display="SUM(Y24,Y36)" xr:uid="{00000000-0004-0000-1000-0000360D0000}"/>
    <hyperlink ref="G1708" location="'A13'!Y48" display="Y48" xr:uid="{00000000-0004-0000-1000-0000370D0000}"/>
    <hyperlink ref="D1709" location="'A13'!AB14" display="SUM(AB14,AB26)" xr:uid="{00000000-0004-0000-1000-0000380D0000}"/>
    <hyperlink ref="G1709" location="'A13'!AB38" display="AB38" xr:uid="{00000000-0004-0000-1000-0000390D0000}"/>
    <hyperlink ref="D1710" location="'A13'!AB15" display="SUM(AB15,AB27)" xr:uid="{00000000-0004-0000-1000-00003A0D0000}"/>
    <hyperlink ref="G1710" location="'A13'!AB39" display="AB39" xr:uid="{00000000-0004-0000-1000-00003B0D0000}"/>
    <hyperlink ref="D1711" location="'A13'!AB16" display="SUM(AB16,AB28)" xr:uid="{00000000-0004-0000-1000-00003C0D0000}"/>
    <hyperlink ref="G1711" location="'A13'!AB40" display="AB40" xr:uid="{00000000-0004-0000-1000-00003D0D0000}"/>
    <hyperlink ref="D1712" location="'A13'!AB17" display="SUM(AB17,AB29)" xr:uid="{00000000-0004-0000-1000-00003E0D0000}"/>
    <hyperlink ref="G1712" location="'A13'!AB41" display="AB41" xr:uid="{00000000-0004-0000-1000-00003F0D0000}"/>
    <hyperlink ref="D1713" location="'A13'!AB18" display="SUM(AB18,AB30)" xr:uid="{00000000-0004-0000-1000-0000400D0000}"/>
    <hyperlink ref="G1713" location="'A13'!AB42" display="AB42" xr:uid="{00000000-0004-0000-1000-0000410D0000}"/>
    <hyperlink ref="D1714" location="'A13'!AB19" display="SUM(AB19,AB31)" xr:uid="{00000000-0004-0000-1000-0000420D0000}"/>
    <hyperlink ref="G1714" location="'A13'!AB43" display="AB43" xr:uid="{00000000-0004-0000-1000-0000430D0000}"/>
    <hyperlink ref="D1715" location="'A13'!AB20" display="SUM(AB20,AB32)" xr:uid="{00000000-0004-0000-1000-0000440D0000}"/>
    <hyperlink ref="G1715" location="'A13'!AB44" display="AB44" xr:uid="{00000000-0004-0000-1000-0000450D0000}"/>
    <hyperlink ref="D1716" location="'A13'!AB21" display="SUM(AB21,AB33)" xr:uid="{00000000-0004-0000-1000-0000460D0000}"/>
    <hyperlink ref="G1716" location="'A13'!AB45" display="AB45" xr:uid="{00000000-0004-0000-1000-0000470D0000}"/>
    <hyperlink ref="D1717" location="'A13'!AB22" display="SUM(AB22,AB34)" xr:uid="{00000000-0004-0000-1000-0000480D0000}"/>
    <hyperlink ref="G1717" location="'A13'!AB46" display="AB46" xr:uid="{00000000-0004-0000-1000-0000490D0000}"/>
    <hyperlink ref="D1718" location="'A13'!AB23" display="SUM(AB23,AB35)" xr:uid="{00000000-0004-0000-1000-00004A0D0000}"/>
    <hyperlink ref="G1718" location="'A13'!AB47" display="AB47" xr:uid="{00000000-0004-0000-1000-00004B0D0000}"/>
    <hyperlink ref="D1719" location="'A13'!AB24" display="SUM(AB24,AB36)" xr:uid="{00000000-0004-0000-1000-00004C0D0000}"/>
    <hyperlink ref="G1719" location="'A13'!AB48" display="AB48" xr:uid="{00000000-0004-0000-1000-00004D0D0000}"/>
    <hyperlink ref="D1720" location="'A14'!V14" display="SUM(V14,V15)" xr:uid="{00000000-0004-0000-1000-00004E0D0000}"/>
    <hyperlink ref="G1720" location="'A14'!V16" display="V16" xr:uid="{00000000-0004-0000-1000-00004F0D0000}"/>
    <hyperlink ref="D1721" location="'A14'!V17" display="SUM(V17,V18)" xr:uid="{00000000-0004-0000-1000-0000500D0000}"/>
    <hyperlink ref="G1721" location="'A14'!V19" display="V19" xr:uid="{00000000-0004-0000-1000-0000510D0000}"/>
    <hyperlink ref="D1722" location="'A14'!V14" display="SUM(V14,V17)" xr:uid="{00000000-0004-0000-1000-0000520D0000}"/>
    <hyperlink ref="G1722" location="'A14'!V20" display="V20" xr:uid="{00000000-0004-0000-1000-0000530D0000}"/>
    <hyperlink ref="D1723" location="'A14'!V15" display="SUM(V15,V18)" xr:uid="{00000000-0004-0000-1000-0000540D0000}"/>
    <hyperlink ref="G1723" location="'A14'!V21" display="V21" xr:uid="{00000000-0004-0000-1000-0000550D0000}"/>
    <hyperlink ref="D1724" location="'A14'!V16" display="SUM(V16,V19)" xr:uid="{00000000-0004-0000-1000-0000560D0000}"/>
    <hyperlink ref="G1724" location="'A14'!V22" display="V22" xr:uid="{00000000-0004-0000-1000-0000570D0000}"/>
    <hyperlink ref="D1725" location="'A14'!Y14" display="SUM(Y14,Y15)" xr:uid="{00000000-0004-0000-1000-0000580D0000}"/>
    <hyperlink ref="G1725" location="'A14'!Y16" display="Y16" xr:uid="{00000000-0004-0000-1000-0000590D0000}"/>
    <hyperlink ref="D1726" location="'A14'!Y17" display="SUM(Y17,Y18)" xr:uid="{00000000-0004-0000-1000-00005A0D0000}"/>
    <hyperlink ref="G1726" location="'A14'!Y19" display="Y19" xr:uid="{00000000-0004-0000-1000-00005B0D0000}"/>
    <hyperlink ref="D1727" location="'A14'!Y14" display="SUM(Y14,Y17)" xr:uid="{00000000-0004-0000-1000-00005C0D0000}"/>
    <hyperlink ref="G1727" location="'A14'!Y20" display="Y20" xr:uid="{00000000-0004-0000-1000-00005D0D0000}"/>
    <hyperlink ref="D1728" location="'A14'!Y15" display="SUM(Y15,Y18)" xr:uid="{00000000-0004-0000-1000-00005E0D0000}"/>
    <hyperlink ref="G1728" location="'A14'!Y21" display="Y21" xr:uid="{00000000-0004-0000-1000-00005F0D0000}"/>
    <hyperlink ref="D1729" location="'A14'!Y16" display="SUM(Y16,Y19)" xr:uid="{00000000-0004-0000-1000-0000600D0000}"/>
    <hyperlink ref="G1729" location="'A14'!Y22" display="Y22" xr:uid="{00000000-0004-0000-1000-0000610D0000}"/>
    <hyperlink ref="D1730" location="'A14'!AB14" display="SUM(AB14,AB15)" xr:uid="{00000000-0004-0000-1000-0000620D0000}"/>
    <hyperlink ref="G1730" location="'A14'!AB16" display="AB16" xr:uid="{00000000-0004-0000-1000-0000630D0000}"/>
    <hyperlink ref="D1731" location="'A14'!AB17" display="SUM(AB17,AB18)" xr:uid="{00000000-0004-0000-1000-0000640D0000}"/>
    <hyperlink ref="G1731" location="'A14'!AB19" display="AB19" xr:uid="{00000000-0004-0000-1000-0000650D0000}"/>
    <hyperlink ref="D1732" location="'A14'!AB14" display="SUM(AB14,AB17)" xr:uid="{00000000-0004-0000-1000-0000660D0000}"/>
    <hyperlink ref="G1732" location="'A14'!AB20" display="AB20" xr:uid="{00000000-0004-0000-1000-0000670D0000}"/>
    <hyperlink ref="D1733" location="'A14'!AB15" display="SUM(AB15,AB18)" xr:uid="{00000000-0004-0000-1000-0000680D0000}"/>
    <hyperlink ref="G1733" location="'A14'!AB21" display="AB21" xr:uid="{00000000-0004-0000-1000-0000690D0000}"/>
    <hyperlink ref="D1734" location="'A14'!AB16" display="SUM(AB16,AB19)" xr:uid="{00000000-0004-0000-1000-00006A0D0000}"/>
    <hyperlink ref="G1734" location="'A14'!AB22" display="AB22" xr:uid="{00000000-0004-0000-1000-00006B0D0000}"/>
    <hyperlink ref="D1735" location="'A15'!V14" display="SUM(V14,V15)" xr:uid="{00000000-0004-0000-1000-00006C0D0000}"/>
    <hyperlink ref="G1735" location="'A15'!V16" display="V16" xr:uid="{00000000-0004-0000-1000-00006D0D0000}"/>
    <hyperlink ref="D1736" location="'A15'!Y14" display="SUM(Y14,Y15)" xr:uid="{00000000-0004-0000-1000-00006E0D0000}"/>
    <hyperlink ref="G1736" location="'A15'!Y16" display="Y16" xr:uid="{00000000-0004-0000-1000-00006F0D0000}"/>
    <hyperlink ref="D1737" location="'A15'!AB14" display="SUM(AB14,AB15)" xr:uid="{00000000-0004-0000-1000-0000700D0000}"/>
    <hyperlink ref="G1737" location="'A15'!AB16" display="AB16" xr:uid="{00000000-0004-0000-1000-0000710D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4"/>
  <dimension ref="A1:K29"/>
  <sheetViews>
    <sheetView showGridLines="0" zoomScaleNormal="100" workbookViewId="0">
      <selection activeCell="E10" sqref="E10"/>
    </sheetView>
  </sheetViews>
  <sheetFormatPr defaultColWidth="11.42578125" defaultRowHeight="12.75" x14ac:dyDescent="0.2"/>
  <cols>
    <col min="1" max="1" width="22.28515625" style="8" customWidth="1"/>
    <col min="2" max="2" width="11.42578125" style="8" customWidth="1"/>
    <col min="3" max="3" width="11.7109375" style="8" customWidth="1"/>
    <col min="4" max="4" width="7.7109375" style="8" customWidth="1"/>
    <col min="5" max="5" width="9.5703125" style="8" customWidth="1"/>
    <col min="6" max="6" width="14.7109375" style="8" bestFit="1" customWidth="1"/>
    <col min="7" max="16384" width="11.42578125" style="8"/>
  </cols>
  <sheetData>
    <row r="1" spans="1:11" x14ac:dyDescent="0.2">
      <c r="A1" s="5" t="s">
        <v>113</v>
      </c>
      <c r="B1" s="5" t="s">
        <v>114</v>
      </c>
      <c r="C1" s="5" t="s">
        <v>115</v>
      </c>
      <c r="D1" s="6" t="s">
        <v>116</v>
      </c>
      <c r="E1" s="5"/>
      <c r="F1" s="5" t="s">
        <v>117</v>
      </c>
      <c r="G1" s="7" t="s">
        <v>776</v>
      </c>
      <c r="I1" s="8" t="s">
        <v>623</v>
      </c>
      <c r="J1" s="137">
        <v>1</v>
      </c>
    </row>
    <row r="2" spans="1:11" ht="15" x14ac:dyDescent="0.25">
      <c r="A2" s="9" t="s">
        <v>720</v>
      </c>
      <c r="B2" s="5" t="s">
        <v>118</v>
      </c>
      <c r="C2" s="7" t="s">
        <v>721</v>
      </c>
      <c r="D2" s="10" t="s">
        <v>722</v>
      </c>
      <c r="E2" s="5"/>
      <c r="F2" s="5" t="s">
        <v>121</v>
      </c>
      <c r="G2" s="11" t="s">
        <v>189</v>
      </c>
      <c r="I2" s="8" t="s">
        <v>670</v>
      </c>
      <c r="J2" s="12" t="s">
        <v>712</v>
      </c>
    </row>
    <row r="3" spans="1:11" ht="15" x14ac:dyDescent="0.25">
      <c r="A3" s="9" t="s">
        <v>139</v>
      </c>
      <c r="B3" s="5" t="s">
        <v>118</v>
      </c>
      <c r="C3" s="7" t="s">
        <v>119</v>
      </c>
      <c r="D3" s="10" t="s">
        <v>120</v>
      </c>
      <c r="E3" s="5"/>
      <c r="F3" s="5" t="s">
        <v>124</v>
      </c>
      <c r="G3" s="7">
        <v>1</v>
      </c>
    </row>
    <row r="4" spans="1:11" ht="15" x14ac:dyDescent="0.25">
      <c r="A4" s="9" t="s">
        <v>122</v>
      </c>
      <c r="B4" s="5" t="s">
        <v>118</v>
      </c>
      <c r="C4" s="7" t="s">
        <v>119</v>
      </c>
      <c r="D4" s="10" t="s">
        <v>123</v>
      </c>
      <c r="E4" s="5"/>
      <c r="F4" s="5" t="s">
        <v>690</v>
      </c>
      <c r="G4" s="24" t="s">
        <v>691</v>
      </c>
    </row>
    <row r="5" spans="1:11" ht="15" x14ac:dyDescent="0.25">
      <c r="A5" s="9" t="s">
        <v>142</v>
      </c>
      <c r="B5" s="5" t="s">
        <v>128</v>
      </c>
      <c r="C5" s="7" t="s">
        <v>119</v>
      </c>
      <c r="D5" s="10" t="s">
        <v>125</v>
      </c>
      <c r="E5" s="13"/>
      <c r="F5" s="13"/>
      <c r="G5" s="5"/>
    </row>
    <row r="6" spans="1:11" ht="15" x14ac:dyDescent="0.25">
      <c r="A6" s="9" t="s">
        <v>143</v>
      </c>
      <c r="B6" s="5" t="s">
        <v>128</v>
      </c>
      <c r="C6" s="7" t="s">
        <v>119</v>
      </c>
      <c r="D6" s="10" t="s">
        <v>130</v>
      </c>
      <c r="E6" s="5"/>
      <c r="F6" s="5"/>
      <c r="G6" s="5"/>
    </row>
    <row r="7" spans="1:11" ht="15" x14ac:dyDescent="0.25">
      <c r="A7" s="9" t="s">
        <v>196</v>
      </c>
      <c r="B7" s="5" t="s">
        <v>118</v>
      </c>
      <c r="C7" s="7" t="s">
        <v>119</v>
      </c>
      <c r="D7" s="10" t="s">
        <v>160</v>
      </c>
      <c r="E7" s="5"/>
      <c r="F7" s="5"/>
      <c r="G7" s="5"/>
    </row>
    <row r="8" spans="1:11" ht="15" x14ac:dyDescent="0.25">
      <c r="A8" s="9" t="s">
        <v>144</v>
      </c>
      <c r="B8" s="5" t="s">
        <v>128</v>
      </c>
      <c r="C8" s="7" t="s">
        <v>119</v>
      </c>
      <c r="D8" s="10" t="s">
        <v>161</v>
      </c>
      <c r="E8" s="5"/>
      <c r="F8" s="5"/>
      <c r="G8" s="5"/>
      <c r="H8" s="14"/>
      <c r="I8" s="14"/>
      <c r="J8" s="14"/>
      <c r="K8" s="14"/>
    </row>
    <row r="9" spans="1:11" ht="15" x14ac:dyDescent="0.25">
      <c r="A9" s="9" t="s">
        <v>136</v>
      </c>
      <c r="B9" s="5" t="s">
        <v>118</v>
      </c>
      <c r="C9" s="7" t="s">
        <v>119</v>
      </c>
      <c r="D9" s="10" t="s">
        <v>162</v>
      </c>
      <c r="E9" s="5"/>
      <c r="F9" s="5"/>
      <c r="G9" s="5"/>
      <c r="H9" s="14"/>
      <c r="I9" s="14"/>
      <c r="J9" s="14"/>
      <c r="K9" s="14"/>
    </row>
    <row r="10" spans="1:11" ht="15" x14ac:dyDescent="0.25">
      <c r="A10" s="9" t="s">
        <v>140</v>
      </c>
      <c r="B10" s="5" t="s">
        <v>128</v>
      </c>
      <c r="C10" s="7" t="s">
        <v>119</v>
      </c>
      <c r="D10" s="10" t="s">
        <v>163</v>
      </c>
      <c r="E10" s="5"/>
      <c r="F10" s="5"/>
      <c r="G10" s="5"/>
      <c r="H10" s="14"/>
      <c r="I10" s="9"/>
      <c r="J10" s="15"/>
      <c r="K10" s="16"/>
    </row>
    <row r="11" spans="1:11" ht="15" x14ac:dyDescent="0.25">
      <c r="A11" s="9" t="s">
        <v>141</v>
      </c>
      <c r="B11" s="5" t="s">
        <v>128</v>
      </c>
      <c r="C11" s="7" t="s">
        <v>119</v>
      </c>
      <c r="D11" s="10" t="s">
        <v>164</v>
      </c>
      <c r="E11" s="5"/>
      <c r="F11" s="5"/>
      <c r="G11" s="5"/>
      <c r="H11" s="14"/>
      <c r="I11" s="9"/>
      <c r="J11" s="17"/>
      <c r="K11" s="16"/>
    </row>
    <row r="12" spans="1:11" ht="15" x14ac:dyDescent="0.25">
      <c r="A12" s="9" t="s">
        <v>129</v>
      </c>
      <c r="B12" s="5" t="s">
        <v>128</v>
      </c>
      <c r="C12" s="7" t="s">
        <v>119</v>
      </c>
      <c r="D12" s="10" t="s">
        <v>181</v>
      </c>
      <c r="E12" s="5"/>
      <c r="F12" s="5"/>
      <c r="G12" s="5"/>
      <c r="H12" s="14"/>
      <c r="I12" s="9"/>
      <c r="J12" s="17"/>
      <c r="K12" s="16"/>
    </row>
    <row r="13" spans="1:11" ht="15" x14ac:dyDescent="0.25">
      <c r="A13" s="9" t="s">
        <v>131</v>
      </c>
      <c r="B13" s="5" t="s">
        <v>128</v>
      </c>
      <c r="C13" s="7" t="s">
        <v>119</v>
      </c>
      <c r="D13" s="10" t="s">
        <v>165</v>
      </c>
      <c r="E13" s="5"/>
      <c r="F13" s="5"/>
      <c r="H13" s="14"/>
      <c r="I13" s="9"/>
      <c r="J13" s="17"/>
      <c r="K13" s="16"/>
    </row>
    <row r="14" spans="1:11" ht="15" x14ac:dyDescent="0.25">
      <c r="A14" s="9" t="s">
        <v>16</v>
      </c>
      <c r="B14" s="5" t="s">
        <v>118</v>
      </c>
      <c r="C14" s="7" t="s">
        <v>127</v>
      </c>
      <c r="D14" s="11" t="s">
        <v>710</v>
      </c>
      <c r="E14" s="5"/>
      <c r="F14" s="5"/>
      <c r="H14" s="14"/>
      <c r="I14" s="9"/>
      <c r="J14" s="17"/>
      <c r="K14" s="16"/>
    </row>
    <row r="15" spans="1:11" ht="15" x14ac:dyDescent="0.25">
      <c r="A15" s="9" t="s">
        <v>43</v>
      </c>
      <c r="B15" s="5" t="s">
        <v>118</v>
      </c>
      <c r="C15" s="7" t="s">
        <v>127</v>
      </c>
      <c r="D15" s="11" t="s">
        <v>182</v>
      </c>
      <c r="E15" s="5"/>
      <c r="F15" s="5"/>
      <c r="H15" s="14"/>
      <c r="I15" s="9"/>
      <c r="J15" s="17"/>
      <c r="K15" s="16"/>
    </row>
    <row r="16" spans="1:11" ht="15" x14ac:dyDescent="0.25">
      <c r="A16" s="9" t="s">
        <v>137</v>
      </c>
      <c r="B16" s="5" t="s">
        <v>118</v>
      </c>
      <c r="C16" s="7" t="s">
        <v>127</v>
      </c>
      <c r="D16" s="11" t="s">
        <v>183</v>
      </c>
      <c r="E16" s="5"/>
      <c r="F16" s="5"/>
      <c r="H16" s="14"/>
      <c r="I16" s="9"/>
      <c r="J16" s="17"/>
      <c r="K16" s="16"/>
    </row>
    <row r="17" spans="1:11" ht="15" x14ac:dyDescent="0.25">
      <c r="A17" s="9" t="s">
        <v>44</v>
      </c>
      <c r="B17" s="5" t="s">
        <v>118</v>
      </c>
      <c r="C17" s="7" t="s">
        <v>127</v>
      </c>
      <c r="D17" s="11" t="s">
        <v>184</v>
      </c>
      <c r="H17" s="14"/>
      <c r="I17" s="9"/>
      <c r="J17" s="17"/>
      <c r="K17" s="16"/>
    </row>
    <row r="18" spans="1:11" ht="15" x14ac:dyDescent="0.25">
      <c r="A18" s="9" t="s">
        <v>138</v>
      </c>
      <c r="B18" s="5" t="s">
        <v>118</v>
      </c>
      <c r="C18" s="7" t="s">
        <v>127</v>
      </c>
      <c r="D18" s="11" t="s">
        <v>185</v>
      </c>
      <c r="H18" s="14"/>
      <c r="I18" s="9"/>
      <c r="J18" s="17"/>
      <c r="K18" s="16"/>
    </row>
    <row r="19" spans="1:11" ht="15" x14ac:dyDescent="0.25">
      <c r="A19" s="9" t="s">
        <v>45</v>
      </c>
      <c r="B19" s="5" t="s">
        <v>118</v>
      </c>
      <c r="C19" s="7" t="s">
        <v>127</v>
      </c>
      <c r="D19" s="11" t="s">
        <v>186</v>
      </c>
      <c r="H19" s="14"/>
      <c r="I19" s="9"/>
      <c r="J19" s="17"/>
      <c r="K19" s="16"/>
    </row>
    <row r="20" spans="1:11" ht="15" x14ac:dyDescent="0.25">
      <c r="A20" s="9" t="s">
        <v>46</v>
      </c>
      <c r="B20" s="5" t="s">
        <v>118</v>
      </c>
      <c r="C20" s="7" t="s">
        <v>127</v>
      </c>
      <c r="D20" s="11" t="s">
        <v>187</v>
      </c>
      <c r="H20" s="14"/>
      <c r="I20" s="9"/>
      <c r="J20" s="17"/>
      <c r="K20" s="16"/>
    </row>
    <row r="21" spans="1:11" ht="15" x14ac:dyDescent="0.25">
      <c r="A21" s="9" t="s">
        <v>135</v>
      </c>
      <c r="B21" s="5" t="s">
        <v>118</v>
      </c>
      <c r="C21" s="7" t="s">
        <v>127</v>
      </c>
      <c r="D21" s="11" t="s">
        <v>190</v>
      </c>
      <c r="H21" s="14"/>
      <c r="I21" s="14"/>
      <c r="J21" s="14"/>
      <c r="K21" s="16"/>
    </row>
    <row r="22" spans="1:11" ht="15" x14ac:dyDescent="0.25">
      <c r="A22" s="9" t="s">
        <v>768</v>
      </c>
      <c r="B22" s="5" t="s">
        <v>118</v>
      </c>
      <c r="C22" s="127" t="s">
        <v>127</v>
      </c>
      <c r="D22" s="128" t="s">
        <v>191</v>
      </c>
      <c r="H22" s="14"/>
      <c r="I22" s="14"/>
      <c r="J22" s="14"/>
      <c r="K22" s="14"/>
    </row>
    <row r="23" spans="1:11" ht="15" x14ac:dyDescent="0.25">
      <c r="A23" s="9" t="s">
        <v>769</v>
      </c>
      <c r="B23" s="5" t="s">
        <v>118</v>
      </c>
      <c r="C23" s="127" t="s">
        <v>127</v>
      </c>
      <c r="D23" s="128" t="s">
        <v>775</v>
      </c>
      <c r="H23" s="14"/>
      <c r="I23" s="14"/>
      <c r="J23" s="14"/>
      <c r="K23" s="14"/>
    </row>
    <row r="24" spans="1:11" ht="15" x14ac:dyDescent="0.25">
      <c r="A24" s="9" t="s">
        <v>134</v>
      </c>
      <c r="B24" s="5" t="s">
        <v>118</v>
      </c>
      <c r="C24" s="7" t="s">
        <v>126</v>
      </c>
      <c r="D24" s="11" t="s">
        <v>711</v>
      </c>
      <c r="H24" s="14"/>
      <c r="I24" s="14"/>
      <c r="J24" s="14"/>
      <c r="K24" s="14"/>
    </row>
    <row r="25" spans="1:11" ht="15" x14ac:dyDescent="0.25">
      <c r="A25" s="9" t="s">
        <v>194</v>
      </c>
      <c r="B25" s="5" t="s">
        <v>118</v>
      </c>
      <c r="C25" s="7" t="s">
        <v>126</v>
      </c>
      <c r="D25" s="11" t="s">
        <v>710</v>
      </c>
      <c r="H25" s="14"/>
      <c r="I25" s="14"/>
      <c r="J25" s="14"/>
      <c r="K25" s="14"/>
    </row>
    <row r="26" spans="1:11" ht="15" x14ac:dyDescent="0.25">
      <c r="A26" s="9" t="s">
        <v>195</v>
      </c>
      <c r="B26" s="5" t="s">
        <v>118</v>
      </c>
      <c r="C26" s="7" t="s">
        <v>126</v>
      </c>
      <c r="D26" s="11" t="s">
        <v>182</v>
      </c>
      <c r="H26" s="14"/>
      <c r="I26" s="14"/>
      <c r="J26" s="14"/>
      <c r="K26" s="14"/>
    </row>
    <row r="27" spans="1:11" ht="15" x14ac:dyDescent="0.25">
      <c r="A27" s="9" t="s">
        <v>15</v>
      </c>
      <c r="B27" s="5" t="s">
        <v>118</v>
      </c>
      <c r="C27" s="7" t="s">
        <v>126</v>
      </c>
      <c r="D27" s="11" t="s">
        <v>183</v>
      </c>
      <c r="H27" s="14"/>
      <c r="I27" s="14"/>
      <c r="J27" s="14"/>
      <c r="K27" s="14"/>
    </row>
    <row r="28" spans="1:11" ht="15" x14ac:dyDescent="0.25">
      <c r="A28" s="30" t="s">
        <v>132</v>
      </c>
      <c r="B28" s="30" t="s">
        <v>128</v>
      </c>
      <c r="C28" s="30" t="s">
        <v>133</v>
      </c>
      <c r="D28" s="30">
        <v>1</v>
      </c>
      <c r="K28" s="14"/>
    </row>
    <row r="29" spans="1:11" ht="15" x14ac:dyDescent="0.25">
      <c r="A29" s="30" t="s">
        <v>192</v>
      </c>
      <c r="B29" s="30" t="s">
        <v>128</v>
      </c>
      <c r="C29" s="30" t="s">
        <v>133</v>
      </c>
      <c r="D29" s="30">
        <v>2</v>
      </c>
    </row>
  </sheetData>
  <sheetProtection algorithmName="SHA-512" hashValue="nnIzyFoHVijv0pwdABk1kTEXEop9pw5nMBYe2L5YMcc0PRGMGVOGFZK+LT0l1mMwkwivH7VyZZlHLdqKzMDyVQ==" saltValue="1oL2tGHACpIoEYOgXyhR5Q==" spinCount="100000" sheet="1" objects="1" scenarios="1" formatCells="0" formatColumns="0" formatRows="0" sort="0" autoFilter="0"/>
  <phoneticPr fontId="14" type="noConversion"/>
  <pageMargins left="0.78749999999999998" right="0.78749999999999998" top="1.05277777777778" bottom="1.05277777777778" header="0.78749999999999998" footer="0.78749999999999998"/>
  <pageSetup paperSize="9" firstPageNumber="0" orientation="portrait" horizontalDpi="4294967292" verticalDpi="4294967292" r:id="rId1"/>
  <headerFooter>
    <oddHeader>&amp;C&amp;"Times New Roman,Normal"&amp;12&amp;A</oddHeader>
    <oddFooter>&amp;C&amp;P&amp;R&amp;F</oddFooter>
  </headerFooter>
  <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I214"/>
  <sheetViews>
    <sheetView showGridLines="0" zoomScaleNormal="100" workbookViewId="0">
      <selection activeCell="C6" sqref="C6"/>
    </sheetView>
  </sheetViews>
  <sheetFormatPr defaultColWidth="9.140625" defaultRowHeight="15" x14ac:dyDescent="0.25"/>
  <cols>
    <col min="1" max="1" width="9.140625" style="2"/>
    <col min="2" max="3" width="20.5703125" style="4" customWidth="1"/>
    <col min="4" max="4" width="13.42578125" style="2" customWidth="1"/>
    <col min="5" max="7" width="9.140625" style="2"/>
    <col min="8" max="8" width="19" style="2" bestFit="1" customWidth="1"/>
    <col min="9" max="9" width="25.140625" style="2" bestFit="1" customWidth="1"/>
    <col min="10" max="16384" width="9.140625" style="2"/>
  </cols>
  <sheetData>
    <row r="1" spans="1:9" x14ac:dyDescent="0.25">
      <c r="A1" s="570" t="s">
        <v>197</v>
      </c>
      <c r="B1" s="570"/>
      <c r="C1" s="570"/>
      <c r="D1" s="18"/>
    </row>
    <row r="2" spans="1:9" x14ac:dyDescent="0.25">
      <c r="A2" s="19" t="s">
        <v>634</v>
      </c>
      <c r="B2" s="19" t="s">
        <v>615</v>
      </c>
      <c r="C2" s="19" t="s">
        <v>616</v>
      </c>
      <c r="D2" s="18"/>
      <c r="F2" s="2" t="s">
        <v>754</v>
      </c>
      <c r="G2" s="2" t="s">
        <v>634</v>
      </c>
      <c r="H2" s="2" t="s">
        <v>761</v>
      </c>
      <c r="I2" s="2" t="s">
        <v>756</v>
      </c>
    </row>
    <row r="3" spans="1:9" x14ac:dyDescent="0.25">
      <c r="A3" s="20">
        <v>1</v>
      </c>
      <c r="B3" s="21" t="s">
        <v>166</v>
      </c>
      <c r="C3" s="21" t="s">
        <v>628</v>
      </c>
      <c r="D3" s="18"/>
      <c r="G3" s="20">
        <v>1</v>
      </c>
      <c r="H3" s="100" t="s">
        <v>166</v>
      </c>
      <c r="I3" s="101" t="s">
        <v>755</v>
      </c>
    </row>
    <row r="4" spans="1:9" x14ac:dyDescent="0.25">
      <c r="A4" s="2">
        <v>2</v>
      </c>
      <c r="B4" s="22" t="s">
        <v>407</v>
      </c>
      <c r="C4" s="23" t="s">
        <v>198</v>
      </c>
      <c r="D4" s="18"/>
      <c r="G4" s="2">
        <v>2</v>
      </c>
      <c r="H4" s="2">
        <v>1</v>
      </c>
      <c r="I4" s="99" t="s">
        <v>756</v>
      </c>
    </row>
    <row r="5" spans="1:9" x14ac:dyDescent="0.25">
      <c r="A5" s="2">
        <v>3</v>
      </c>
      <c r="B5" s="22" t="s">
        <v>408</v>
      </c>
      <c r="C5" s="23" t="s">
        <v>199</v>
      </c>
      <c r="D5" s="18"/>
      <c r="G5" s="2">
        <v>3</v>
      </c>
      <c r="H5" s="2">
        <v>100</v>
      </c>
      <c r="I5" s="99" t="s">
        <v>757</v>
      </c>
    </row>
    <row r="6" spans="1:9" x14ac:dyDescent="0.25">
      <c r="A6" s="2">
        <v>4</v>
      </c>
      <c r="B6" s="22" t="s">
        <v>409</v>
      </c>
      <c r="C6" s="23" t="s">
        <v>200</v>
      </c>
      <c r="D6" s="18"/>
      <c r="G6" s="2">
        <v>4</v>
      </c>
      <c r="H6" s="2">
        <v>1000</v>
      </c>
      <c r="I6" s="99" t="s">
        <v>758</v>
      </c>
    </row>
    <row r="7" spans="1:9" x14ac:dyDescent="0.25">
      <c r="A7" s="2">
        <v>5</v>
      </c>
      <c r="B7" s="22" t="s">
        <v>410</v>
      </c>
      <c r="C7" s="23" t="s">
        <v>201</v>
      </c>
      <c r="D7" s="18"/>
      <c r="G7" s="2">
        <v>5</v>
      </c>
      <c r="H7" s="2">
        <v>1000000</v>
      </c>
      <c r="I7" s="99" t="s">
        <v>759</v>
      </c>
    </row>
    <row r="8" spans="1:9" x14ac:dyDescent="0.25">
      <c r="A8" s="2">
        <v>6</v>
      </c>
      <c r="B8" s="22" t="s">
        <v>411</v>
      </c>
      <c r="C8" s="23" t="s">
        <v>202</v>
      </c>
      <c r="D8" s="18"/>
      <c r="G8" s="2">
        <v>6</v>
      </c>
      <c r="H8" s="2">
        <v>1000000000</v>
      </c>
      <c r="I8" s="2" t="s">
        <v>760</v>
      </c>
    </row>
    <row r="9" spans="1:9" x14ac:dyDescent="0.25">
      <c r="A9" s="2">
        <v>7</v>
      </c>
      <c r="B9" s="22" t="s">
        <v>412</v>
      </c>
      <c r="C9" s="23" t="s">
        <v>203</v>
      </c>
      <c r="D9" s="18"/>
    </row>
    <row r="10" spans="1:9" x14ac:dyDescent="0.25">
      <c r="A10" s="2">
        <v>8</v>
      </c>
      <c r="B10" s="22" t="s">
        <v>413</v>
      </c>
      <c r="C10" s="23" t="s">
        <v>204</v>
      </c>
      <c r="D10" s="18"/>
    </row>
    <row r="11" spans="1:9" x14ac:dyDescent="0.25">
      <c r="A11" s="2">
        <v>9</v>
      </c>
      <c r="B11" s="22" t="s">
        <v>414</v>
      </c>
      <c r="C11" s="23" t="s">
        <v>205</v>
      </c>
      <c r="D11" s="18"/>
    </row>
    <row r="12" spans="1:9" x14ac:dyDescent="0.25">
      <c r="A12" s="2">
        <v>10</v>
      </c>
      <c r="B12" s="22" t="s">
        <v>415</v>
      </c>
      <c r="C12" s="23" t="s">
        <v>206</v>
      </c>
      <c r="D12" s="18"/>
    </row>
    <row r="13" spans="1:9" x14ac:dyDescent="0.25">
      <c r="A13" s="2">
        <v>11</v>
      </c>
      <c r="B13" s="22" t="s">
        <v>416</v>
      </c>
      <c r="C13" s="23" t="s">
        <v>207</v>
      </c>
      <c r="D13" s="18"/>
    </row>
    <row r="14" spans="1:9" x14ac:dyDescent="0.25">
      <c r="A14" s="2">
        <v>12</v>
      </c>
      <c r="B14" s="22" t="s">
        <v>417</v>
      </c>
      <c r="C14" s="23" t="s">
        <v>208</v>
      </c>
      <c r="D14" s="18"/>
    </row>
    <row r="15" spans="1:9" x14ac:dyDescent="0.25">
      <c r="A15" s="2">
        <v>13</v>
      </c>
      <c r="B15" s="22" t="s">
        <v>193</v>
      </c>
      <c r="C15" s="23" t="s">
        <v>209</v>
      </c>
      <c r="D15" s="18"/>
    </row>
    <row r="16" spans="1:9" x14ac:dyDescent="0.25">
      <c r="A16" s="2">
        <v>14</v>
      </c>
      <c r="B16" s="22" t="s">
        <v>418</v>
      </c>
      <c r="C16" s="23" t="s">
        <v>210</v>
      </c>
      <c r="D16" s="18"/>
    </row>
    <row r="17" spans="1:4" x14ac:dyDescent="0.25">
      <c r="A17" s="2">
        <v>15</v>
      </c>
      <c r="B17" s="22" t="s">
        <v>419</v>
      </c>
      <c r="C17" s="23" t="s">
        <v>211</v>
      </c>
      <c r="D17" s="18"/>
    </row>
    <row r="18" spans="1:4" x14ac:dyDescent="0.25">
      <c r="A18" s="2">
        <v>16</v>
      </c>
      <c r="B18" s="22" t="s">
        <v>420</v>
      </c>
      <c r="C18" s="23" t="s">
        <v>212</v>
      </c>
      <c r="D18" s="18"/>
    </row>
    <row r="19" spans="1:4" x14ac:dyDescent="0.25">
      <c r="A19" s="2">
        <v>17</v>
      </c>
      <c r="B19" s="22" t="s">
        <v>421</v>
      </c>
      <c r="C19" s="23" t="s">
        <v>213</v>
      </c>
      <c r="D19" s="18"/>
    </row>
    <row r="20" spans="1:4" x14ac:dyDescent="0.25">
      <c r="A20" s="2">
        <v>18</v>
      </c>
      <c r="B20" s="22" t="s">
        <v>422</v>
      </c>
      <c r="C20" s="23" t="s">
        <v>214</v>
      </c>
      <c r="D20" s="18"/>
    </row>
    <row r="21" spans="1:4" x14ac:dyDescent="0.25">
      <c r="A21" s="2">
        <v>19</v>
      </c>
      <c r="B21" s="22" t="s">
        <v>423</v>
      </c>
      <c r="C21" s="23" t="s">
        <v>215</v>
      </c>
      <c r="D21" s="18"/>
    </row>
    <row r="22" spans="1:4" x14ac:dyDescent="0.25">
      <c r="A22" s="2">
        <v>20</v>
      </c>
      <c r="B22" s="22" t="s">
        <v>424</v>
      </c>
      <c r="C22" s="23" t="s">
        <v>216</v>
      </c>
      <c r="D22" s="18"/>
    </row>
    <row r="23" spans="1:4" x14ac:dyDescent="0.25">
      <c r="A23" s="2">
        <v>21</v>
      </c>
      <c r="B23" s="22" t="s">
        <v>425</v>
      </c>
      <c r="C23" s="23" t="s">
        <v>217</v>
      </c>
      <c r="D23" s="18"/>
    </row>
    <row r="24" spans="1:4" x14ac:dyDescent="0.25">
      <c r="A24" s="2">
        <v>22</v>
      </c>
      <c r="B24" s="22" t="s">
        <v>426</v>
      </c>
      <c r="C24" s="23" t="s">
        <v>218</v>
      </c>
      <c r="D24" s="18"/>
    </row>
    <row r="25" spans="1:4" x14ac:dyDescent="0.25">
      <c r="A25" s="2">
        <v>23</v>
      </c>
      <c r="B25" s="22" t="s">
        <v>427</v>
      </c>
      <c r="C25" s="23" t="s">
        <v>219</v>
      </c>
      <c r="D25" s="18"/>
    </row>
    <row r="26" spans="1:4" x14ac:dyDescent="0.25">
      <c r="A26" s="2">
        <v>24</v>
      </c>
      <c r="B26" s="22" t="s">
        <v>428</v>
      </c>
      <c r="C26" s="23" t="s">
        <v>220</v>
      </c>
      <c r="D26" s="18"/>
    </row>
    <row r="27" spans="1:4" x14ac:dyDescent="0.25">
      <c r="A27" s="2">
        <v>25</v>
      </c>
      <c r="B27" s="22" t="s">
        <v>429</v>
      </c>
      <c r="C27" s="23" t="s">
        <v>221</v>
      </c>
      <c r="D27" s="18"/>
    </row>
    <row r="28" spans="1:4" x14ac:dyDescent="0.25">
      <c r="A28" s="2">
        <v>26</v>
      </c>
      <c r="B28" s="22" t="s">
        <v>430</v>
      </c>
      <c r="C28" s="23" t="s">
        <v>222</v>
      </c>
      <c r="D28" s="18"/>
    </row>
    <row r="29" spans="1:4" x14ac:dyDescent="0.25">
      <c r="A29" s="2">
        <v>27</v>
      </c>
      <c r="B29" s="22" t="s">
        <v>431</v>
      </c>
      <c r="C29" s="23" t="s">
        <v>223</v>
      </c>
      <c r="D29" s="18"/>
    </row>
    <row r="30" spans="1:4" x14ac:dyDescent="0.25">
      <c r="A30" s="2">
        <v>28</v>
      </c>
      <c r="B30" s="22" t="s">
        <v>432</v>
      </c>
      <c r="C30" s="23" t="s">
        <v>224</v>
      </c>
      <c r="D30" s="18"/>
    </row>
    <row r="31" spans="1:4" x14ac:dyDescent="0.25">
      <c r="A31" s="2">
        <v>29</v>
      </c>
      <c r="B31" s="22" t="s">
        <v>433</v>
      </c>
      <c r="C31" s="23" t="s">
        <v>225</v>
      </c>
      <c r="D31" s="18"/>
    </row>
    <row r="32" spans="1:4" x14ac:dyDescent="0.25">
      <c r="A32" s="2">
        <v>30</v>
      </c>
      <c r="B32" s="22" t="s">
        <v>434</v>
      </c>
      <c r="C32" s="23" t="s">
        <v>226</v>
      </c>
      <c r="D32" s="18"/>
    </row>
    <row r="33" spans="1:4" x14ac:dyDescent="0.25">
      <c r="A33" s="2">
        <v>31</v>
      </c>
      <c r="B33" s="22" t="s">
        <v>435</v>
      </c>
      <c r="C33" s="23" t="s">
        <v>227</v>
      </c>
      <c r="D33" s="18"/>
    </row>
    <row r="34" spans="1:4" x14ac:dyDescent="0.25">
      <c r="A34" s="2">
        <v>32</v>
      </c>
      <c r="B34" s="22" t="s">
        <v>436</v>
      </c>
      <c r="C34" s="23" t="s">
        <v>228</v>
      </c>
      <c r="D34" s="18"/>
    </row>
    <row r="35" spans="1:4" x14ac:dyDescent="0.25">
      <c r="A35" s="2">
        <v>33</v>
      </c>
      <c r="B35" s="22" t="s">
        <v>437</v>
      </c>
      <c r="C35" s="23" t="s">
        <v>229</v>
      </c>
      <c r="D35" s="18"/>
    </row>
    <row r="36" spans="1:4" x14ac:dyDescent="0.25">
      <c r="A36" s="2">
        <v>34</v>
      </c>
      <c r="B36" s="22" t="s">
        <v>438</v>
      </c>
      <c r="C36" s="23" t="s">
        <v>230</v>
      </c>
      <c r="D36" s="18"/>
    </row>
    <row r="37" spans="1:4" x14ac:dyDescent="0.25">
      <c r="A37" s="2">
        <v>35</v>
      </c>
      <c r="B37" s="22" t="s">
        <v>439</v>
      </c>
      <c r="C37" s="23" t="s">
        <v>231</v>
      </c>
      <c r="D37" s="18"/>
    </row>
    <row r="38" spans="1:4" x14ac:dyDescent="0.25">
      <c r="A38" s="2">
        <v>36</v>
      </c>
      <c r="B38" s="22" t="s">
        <v>440</v>
      </c>
      <c r="C38" s="23" t="s">
        <v>232</v>
      </c>
      <c r="D38" s="18"/>
    </row>
    <row r="39" spans="1:4" x14ac:dyDescent="0.25">
      <c r="A39" s="2">
        <v>37</v>
      </c>
      <c r="B39" s="22" t="s">
        <v>441</v>
      </c>
      <c r="C39" s="23" t="s">
        <v>233</v>
      </c>
      <c r="D39" s="18"/>
    </row>
    <row r="40" spans="1:4" x14ac:dyDescent="0.25">
      <c r="A40" s="2">
        <v>38</v>
      </c>
      <c r="B40" s="22" t="s">
        <v>442</v>
      </c>
      <c r="C40" s="23" t="s">
        <v>234</v>
      </c>
      <c r="D40" s="18"/>
    </row>
    <row r="41" spans="1:4" x14ac:dyDescent="0.25">
      <c r="A41" s="2">
        <v>39</v>
      </c>
      <c r="B41" s="22" t="s">
        <v>443</v>
      </c>
      <c r="C41" s="23" t="s">
        <v>235</v>
      </c>
      <c r="D41" s="18"/>
    </row>
    <row r="42" spans="1:4" x14ac:dyDescent="0.25">
      <c r="A42" s="2">
        <v>40</v>
      </c>
      <c r="B42" s="22" t="s">
        <v>444</v>
      </c>
      <c r="C42" s="23" t="s">
        <v>236</v>
      </c>
      <c r="D42" s="18"/>
    </row>
    <row r="43" spans="1:4" x14ac:dyDescent="0.25">
      <c r="A43" s="2">
        <v>41</v>
      </c>
      <c r="B43" s="22" t="s">
        <v>445</v>
      </c>
      <c r="C43" s="23" t="s">
        <v>237</v>
      </c>
      <c r="D43" s="18"/>
    </row>
    <row r="44" spans="1:4" x14ac:dyDescent="0.25">
      <c r="A44" s="2">
        <v>42</v>
      </c>
      <c r="B44" s="22" t="s">
        <v>446</v>
      </c>
      <c r="C44" s="23" t="s">
        <v>238</v>
      </c>
      <c r="D44" s="18"/>
    </row>
    <row r="45" spans="1:4" x14ac:dyDescent="0.25">
      <c r="A45" s="2">
        <v>43</v>
      </c>
      <c r="B45" s="22" t="s">
        <v>447</v>
      </c>
      <c r="C45" s="23" t="s">
        <v>239</v>
      </c>
      <c r="D45" s="18"/>
    </row>
    <row r="46" spans="1:4" x14ac:dyDescent="0.25">
      <c r="A46" s="2">
        <v>44</v>
      </c>
      <c r="B46" s="22" t="s">
        <v>448</v>
      </c>
      <c r="C46" s="23" t="s">
        <v>240</v>
      </c>
      <c r="D46" s="18"/>
    </row>
    <row r="47" spans="1:4" x14ac:dyDescent="0.25">
      <c r="A47" s="2">
        <v>45</v>
      </c>
      <c r="B47" s="22" t="s">
        <v>449</v>
      </c>
      <c r="C47" s="23" t="s">
        <v>241</v>
      </c>
      <c r="D47" s="18"/>
    </row>
    <row r="48" spans="1:4" x14ac:dyDescent="0.25">
      <c r="A48" s="2">
        <v>46</v>
      </c>
      <c r="B48" s="22" t="s">
        <v>450</v>
      </c>
      <c r="C48" s="23" t="s">
        <v>242</v>
      </c>
      <c r="D48" s="18"/>
    </row>
    <row r="49" spans="1:4" x14ac:dyDescent="0.25">
      <c r="A49" s="2">
        <v>47</v>
      </c>
      <c r="B49" s="22" t="s">
        <v>451</v>
      </c>
      <c r="C49" s="23" t="s">
        <v>243</v>
      </c>
      <c r="D49" s="18"/>
    </row>
    <row r="50" spans="1:4" x14ac:dyDescent="0.25">
      <c r="A50" s="2">
        <v>48</v>
      </c>
      <c r="B50" s="22" t="s">
        <v>452</v>
      </c>
      <c r="C50" s="23" t="s">
        <v>244</v>
      </c>
      <c r="D50" s="18"/>
    </row>
    <row r="51" spans="1:4" x14ac:dyDescent="0.25">
      <c r="A51" s="2">
        <v>49</v>
      </c>
      <c r="B51" s="22" t="s">
        <v>453</v>
      </c>
      <c r="C51" s="23" t="s">
        <v>245</v>
      </c>
      <c r="D51" s="18"/>
    </row>
    <row r="52" spans="1:4" x14ac:dyDescent="0.25">
      <c r="A52" s="2">
        <v>50</v>
      </c>
      <c r="B52" s="22" t="s">
        <v>454</v>
      </c>
      <c r="C52" s="23" t="s">
        <v>246</v>
      </c>
      <c r="D52" s="18"/>
    </row>
    <row r="53" spans="1:4" x14ac:dyDescent="0.25">
      <c r="A53" s="2">
        <v>51</v>
      </c>
      <c r="B53" s="22" t="s">
        <v>455</v>
      </c>
      <c r="C53" s="23" t="s">
        <v>247</v>
      </c>
      <c r="D53" s="18"/>
    </row>
    <row r="54" spans="1:4" x14ac:dyDescent="0.25">
      <c r="A54" s="2">
        <v>52</v>
      </c>
      <c r="B54" s="22" t="s">
        <v>456</v>
      </c>
      <c r="C54" s="23" t="s">
        <v>248</v>
      </c>
      <c r="D54" s="18"/>
    </row>
    <row r="55" spans="1:4" x14ac:dyDescent="0.25">
      <c r="A55" s="2">
        <v>53</v>
      </c>
      <c r="B55" s="22" t="s">
        <v>457</v>
      </c>
      <c r="C55" s="23" t="s">
        <v>249</v>
      </c>
      <c r="D55" s="18"/>
    </row>
    <row r="56" spans="1:4" x14ac:dyDescent="0.25">
      <c r="A56" s="2">
        <v>54</v>
      </c>
      <c r="B56" s="22" t="s">
        <v>458</v>
      </c>
      <c r="C56" s="23" t="s">
        <v>250</v>
      </c>
      <c r="D56" s="18"/>
    </row>
    <row r="57" spans="1:4" x14ac:dyDescent="0.25">
      <c r="A57" s="2">
        <v>55</v>
      </c>
      <c r="B57" s="22" t="s">
        <v>459</v>
      </c>
      <c r="C57" s="135" t="s">
        <v>914</v>
      </c>
      <c r="D57" s="18"/>
    </row>
    <row r="58" spans="1:4" x14ac:dyDescent="0.25">
      <c r="A58" s="2">
        <v>56</v>
      </c>
      <c r="B58" s="22" t="s">
        <v>460</v>
      </c>
      <c r="C58" s="23" t="s">
        <v>251</v>
      </c>
      <c r="D58" s="18"/>
    </row>
    <row r="59" spans="1:4" x14ac:dyDescent="0.25">
      <c r="A59" s="2">
        <v>57</v>
      </c>
      <c r="B59" s="22" t="s">
        <v>461</v>
      </c>
      <c r="C59" s="23" t="s">
        <v>252</v>
      </c>
      <c r="D59" s="18"/>
    </row>
    <row r="60" spans="1:4" x14ac:dyDescent="0.25">
      <c r="A60" s="2">
        <v>58</v>
      </c>
      <c r="B60" s="22" t="s">
        <v>462</v>
      </c>
      <c r="C60" s="23" t="s">
        <v>253</v>
      </c>
      <c r="D60" s="18"/>
    </row>
    <row r="61" spans="1:4" x14ac:dyDescent="0.25">
      <c r="A61" s="2">
        <v>59</v>
      </c>
      <c r="B61" s="22" t="s">
        <v>463</v>
      </c>
      <c r="C61" s="23" t="s">
        <v>254</v>
      </c>
      <c r="D61" s="18"/>
    </row>
    <row r="62" spans="1:4" x14ac:dyDescent="0.25">
      <c r="A62" s="2">
        <v>60</v>
      </c>
      <c r="B62" s="22" t="s">
        <v>464</v>
      </c>
      <c r="C62" s="23" t="s">
        <v>255</v>
      </c>
      <c r="D62" s="18"/>
    </row>
    <row r="63" spans="1:4" x14ac:dyDescent="0.25">
      <c r="A63" s="2">
        <v>61</v>
      </c>
      <c r="B63" s="22" t="s">
        <v>465</v>
      </c>
      <c r="C63" s="23" t="s">
        <v>256</v>
      </c>
      <c r="D63" s="18"/>
    </row>
    <row r="64" spans="1:4" x14ac:dyDescent="0.25">
      <c r="A64" s="2">
        <v>62</v>
      </c>
      <c r="B64" s="22" t="s">
        <v>466</v>
      </c>
      <c r="C64" s="23" t="s">
        <v>257</v>
      </c>
      <c r="D64" s="18"/>
    </row>
    <row r="65" spans="1:4" x14ac:dyDescent="0.25">
      <c r="A65" s="2">
        <v>63</v>
      </c>
      <c r="B65" s="22" t="s">
        <v>467</v>
      </c>
      <c r="C65" s="23" t="s">
        <v>258</v>
      </c>
      <c r="D65" s="18"/>
    </row>
    <row r="66" spans="1:4" x14ac:dyDescent="0.25">
      <c r="A66" s="2">
        <v>64</v>
      </c>
      <c r="B66" s="22" t="s">
        <v>468</v>
      </c>
      <c r="C66" s="23" t="s">
        <v>259</v>
      </c>
      <c r="D66" s="18"/>
    </row>
    <row r="67" spans="1:4" x14ac:dyDescent="0.25">
      <c r="A67" s="2">
        <v>65</v>
      </c>
      <c r="B67" s="22" t="s">
        <v>469</v>
      </c>
      <c r="C67" s="23" t="s">
        <v>260</v>
      </c>
      <c r="D67" s="18"/>
    </row>
    <row r="68" spans="1:4" x14ac:dyDescent="0.25">
      <c r="A68" s="2">
        <v>66</v>
      </c>
      <c r="B68" s="22" t="s">
        <v>470</v>
      </c>
      <c r="C68" s="23" t="s">
        <v>261</v>
      </c>
      <c r="D68" s="18"/>
    </row>
    <row r="69" spans="1:4" x14ac:dyDescent="0.25">
      <c r="A69" s="2">
        <v>67</v>
      </c>
      <c r="B69" s="22" t="s">
        <v>471</v>
      </c>
      <c r="C69" s="23" t="s">
        <v>262</v>
      </c>
      <c r="D69" s="18"/>
    </row>
    <row r="70" spans="1:4" x14ac:dyDescent="0.25">
      <c r="A70" s="2">
        <v>68</v>
      </c>
      <c r="B70" s="22" t="s">
        <v>472</v>
      </c>
      <c r="C70" s="23" t="s">
        <v>263</v>
      </c>
      <c r="D70" s="18"/>
    </row>
    <row r="71" spans="1:4" x14ac:dyDescent="0.25">
      <c r="A71" s="2">
        <v>69</v>
      </c>
      <c r="B71" s="22" t="s">
        <v>473</v>
      </c>
      <c r="C71" s="23" t="s">
        <v>264</v>
      </c>
      <c r="D71" s="18"/>
    </row>
    <row r="72" spans="1:4" x14ac:dyDescent="0.25">
      <c r="A72" s="2">
        <v>70</v>
      </c>
      <c r="B72" s="22" t="s">
        <v>474</v>
      </c>
      <c r="C72" s="23" t="s">
        <v>265</v>
      </c>
      <c r="D72" s="18"/>
    </row>
    <row r="73" spans="1:4" x14ac:dyDescent="0.25">
      <c r="A73" s="2">
        <v>71</v>
      </c>
      <c r="B73" s="22" t="s">
        <v>475</v>
      </c>
      <c r="C73" s="23" t="s">
        <v>266</v>
      </c>
      <c r="D73" s="18"/>
    </row>
    <row r="74" spans="1:4" x14ac:dyDescent="0.25">
      <c r="A74" s="2">
        <v>72</v>
      </c>
      <c r="B74" s="22" t="s">
        <v>476</v>
      </c>
      <c r="C74" s="23" t="s">
        <v>267</v>
      </c>
      <c r="D74" s="18"/>
    </row>
    <row r="75" spans="1:4" x14ac:dyDescent="0.25">
      <c r="A75" s="2">
        <v>73</v>
      </c>
      <c r="B75" s="22" t="s">
        <v>477</v>
      </c>
      <c r="C75" s="23" t="s">
        <v>268</v>
      </c>
      <c r="D75" s="18"/>
    </row>
    <row r="76" spans="1:4" x14ac:dyDescent="0.25">
      <c r="A76" s="2">
        <v>74</v>
      </c>
      <c r="B76" s="22" t="s">
        <v>478</v>
      </c>
      <c r="C76" s="23" t="s">
        <v>269</v>
      </c>
      <c r="D76" s="18"/>
    </row>
    <row r="77" spans="1:4" x14ac:dyDescent="0.25">
      <c r="A77" s="2">
        <v>75</v>
      </c>
      <c r="B77" s="22" t="s">
        <v>479</v>
      </c>
      <c r="C77" s="23" t="s">
        <v>270</v>
      </c>
      <c r="D77" s="18"/>
    </row>
    <row r="78" spans="1:4" x14ac:dyDescent="0.25">
      <c r="A78" s="2">
        <v>76</v>
      </c>
      <c r="B78" s="22" t="s">
        <v>480</v>
      </c>
      <c r="C78" s="23" t="s">
        <v>271</v>
      </c>
      <c r="D78" s="18"/>
    </row>
    <row r="79" spans="1:4" x14ac:dyDescent="0.25">
      <c r="A79" s="2">
        <v>77</v>
      </c>
      <c r="B79" s="22" t="s">
        <v>481</v>
      </c>
      <c r="C79" s="23" t="s">
        <v>272</v>
      </c>
      <c r="D79" s="18"/>
    </row>
    <row r="80" spans="1:4" x14ac:dyDescent="0.25">
      <c r="A80" s="2">
        <v>78</v>
      </c>
      <c r="B80" s="22" t="s">
        <v>482</v>
      </c>
      <c r="C80" s="23" t="s">
        <v>273</v>
      </c>
      <c r="D80" s="18"/>
    </row>
    <row r="81" spans="1:4" x14ac:dyDescent="0.25">
      <c r="A81" s="2">
        <v>79</v>
      </c>
      <c r="B81" s="22" t="s">
        <v>483</v>
      </c>
      <c r="C81" s="23" t="s">
        <v>274</v>
      </c>
      <c r="D81" s="18"/>
    </row>
    <row r="82" spans="1:4" x14ac:dyDescent="0.25">
      <c r="A82" s="2">
        <v>80</v>
      </c>
      <c r="B82" s="22" t="s">
        <v>484</v>
      </c>
      <c r="C82" s="23" t="s">
        <v>275</v>
      </c>
      <c r="D82" s="18"/>
    </row>
    <row r="83" spans="1:4" x14ac:dyDescent="0.25">
      <c r="A83" s="2">
        <v>81</v>
      </c>
      <c r="B83" s="22" t="s">
        <v>485</v>
      </c>
      <c r="C83" s="23" t="s">
        <v>276</v>
      </c>
      <c r="D83" s="18"/>
    </row>
    <row r="84" spans="1:4" x14ac:dyDescent="0.25">
      <c r="A84" s="2">
        <v>82</v>
      </c>
      <c r="B84" s="22" t="s">
        <v>486</v>
      </c>
      <c r="C84" s="23" t="s">
        <v>277</v>
      </c>
      <c r="D84" s="18"/>
    </row>
    <row r="85" spans="1:4" x14ac:dyDescent="0.25">
      <c r="A85" s="2">
        <v>83</v>
      </c>
      <c r="B85" s="22" t="s">
        <v>487</v>
      </c>
      <c r="C85" s="23" t="s">
        <v>278</v>
      </c>
      <c r="D85" s="18"/>
    </row>
    <row r="86" spans="1:4" x14ac:dyDescent="0.25">
      <c r="A86" s="2">
        <v>84</v>
      </c>
      <c r="B86" s="22" t="s">
        <v>488</v>
      </c>
      <c r="C86" s="23" t="s">
        <v>279</v>
      </c>
      <c r="D86" s="18"/>
    </row>
    <row r="87" spans="1:4" x14ac:dyDescent="0.25">
      <c r="A87" s="2">
        <v>85</v>
      </c>
      <c r="B87" s="22" t="s">
        <v>489</v>
      </c>
      <c r="C87" s="23" t="s">
        <v>280</v>
      </c>
      <c r="D87" s="18"/>
    </row>
    <row r="88" spans="1:4" x14ac:dyDescent="0.25">
      <c r="A88" s="2">
        <v>86</v>
      </c>
      <c r="B88" s="22" t="s">
        <v>490</v>
      </c>
      <c r="C88" s="23" t="s">
        <v>281</v>
      </c>
      <c r="D88" s="18"/>
    </row>
    <row r="89" spans="1:4" x14ac:dyDescent="0.25">
      <c r="A89" s="2">
        <v>87</v>
      </c>
      <c r="B89" s="22" t="s">
        <v>491</v>
      </c>
      <c r="C89" s="23" t="s">
        <v>282</v>
      </c>
      <c r="D89" s="18"/>
    </row>
    <row r="90" spans="1:4" x14ac:dyDescent="0.25">
      <c r="A90" s="2">
        <v>88</v>
      </c>
      <c r="B90" s="22" t="s">
        <v>492</v>
      </c>
      <c r="C90" s="23" t="s">
        <v>283</v>
      </c>
      <c r="D90" s="18"/>
    </row>
    <row r="91" spans="1:4" x14ac:dyDescent="0.25">
      <c r="A91" s="2">
        <v>89</v>
      </c>
      <c r="B91" s="22" t="s">
        <v>493</v>
      </c>
      <c r="C91" s="23" t="s">
        <v>284</v>
      </c>
      <c r="D91" s="18"/>
    </row>
    <row r="92" spans="1:4" x14ac:dyDescent="0.25">
      <c r="A92" s="2">
        <v>90</v>
      </c>
      <c r="B92" s="22" t="s">
        <v>494</v>
      </c>
      <c r="C92" s="23" t="s">
        <v>285</v>
      </c>
      <c r="D92" s="18"/>
    </row>
    <row r="93" spans="1:4" x14ac:dyDescent="0.25">
      <c r="A93" s="2">
        <v>91</v>
      </c>
      <c r="B93" s="22" t="s">
        <v>495</v>
      </c>
      <c r="C93" s="23" t="s">
        <v>286</v>
      </c>
      <c r="D93" s="18"/>
    </row>
    <row r="94" spans="1:4" x14ac:dyDescent="0.25">
      <c r="A94" s="2">
        <v>92</v>
      </c>
      <c r="B94" s="22" t="s">
        <v>496</v>
      </c>
      <c r="C94" s="23" t="s">
        <v>287</v>
      </c>
      <c r="D94" s="18"/>
    </row>
    <row r="95" spans="1:4" x14ac:dyDescent="0.25">
      <c r="A95" s="2">
        <v>93</v>
      </c>
      <c r="B95" s="22" t="s">
        <v>497</v>
      </c>
      <c r="C95" s="23" t="s">
        <v>288</v>
      </c>
      <c r="D95" s="18"/>
    </row>
    <row r="96" spans="1:4" x14ac:dyDescent="0.25">
      <c r="A96" s="2">
        <v>94</v>
      </c>
      <c r="B96" s="22" t="s">
        <v>498</v>
      </c>
      <c r="C96" s="23" t="s">
        <v>289</v>
      </c>
      <c r="D96" s="18"/>
    </row>
    <row r="97" spans="1:4" x14ac:dyDescent="0.25">
      <c r="A97" s="2">
        <v>95</v>
      </c>
      <c r="B97" s="22" t="s">
        <v>499</v>
      </c>
      <c r="C97" s="23" t="s">
        <v>290</v>
      </c>
      <c r="D97" s="18"/>
    </row>
    <row r="98" spans="1:4" x14ac:dyDescent="0.25">
      <c r="A98" s="2">
        <v>96</v>
      </c>
      <c r="B98" s="22" t="s">
        <v>500</v>
      </c>
      <c r="C98" s="23" t="s">
        <v>291</v>
      </c>
      <c r="D98" s="18"/>
    </row>
    <row r="99" spans="1:4" x14ac:dyDescent="0.25">
      <c r="A99" s="2">
        <v>97</v>
      </c>
      <c r="B99" s="22" t="s">
        <v>501</v>
      </c>
      <c r="C99" s="23" t="s">
        <v>292</v>
      </c>
      <c r="D99" s="18"/>
    </row>
    <row r="100" spans="1:4" x14ac:dyDescent="0.25">
      <c r="A100" s="2">
        <v>98</v>
      </c>
      <c r="B100" s="22" t="s">
        <v>502</v>
      </c>
      <c r="C100" s="23" t="s">
        <v>293</v>
      </c>
      <c r="D100" s="18"/>
    </row>
    <row r="101" spans="1:4" x14ac:dyDescent="0.25">
      <c r="A101" s="2">
        <v>99</v>
      </c>
      <c r="B101" s="22" t="s">
        <v>503</v>
      </c>
      <c r="C101" s="23" t="s">
        <v>294</v>
      </c>
      <c r="D101" s="18"/>
    </row>
    <row r="102" spans="1:4" x14ac:dyDescent="0.25">
      <c r="A102" s="2">
        <v>100</v>
      </c>
      <c r="B102" s="22" t="s">
        <v>504</v>
      </c>
      <c r="C102" s="23" t="s">
        <v>295</v>
      </c>
      <c r="D102" s="18"/>
    </row>
    <row r="103" spans="1:4" x14ac:dyDescent="0.25">
      <c r="A103" s="2">
        <v>101</v>
      </c>
      <c r="B103" s="22" t="s">
        <v>505</v>
      </c>
      <c r="C103" s="23" t="s">
        <v>296</v>
      </c>
      <c r="D103" s="18"/>
    </row>
    <row r="104" spans="1:4" x14ac:dyDescent="0.25">
      <c r="A104" s="2">
        <v>102</v>
      </c>
      <c r="B104" s="22" t="s">
        <v>506</v>
      </c>
      <c r="C104" s="23" t="s">
        <v>297</v>
      </c>
      <c r="D104" s="18"/>
    </row>
    <row r="105" spans="1:4" x14ac:dyDescent="0.25">
      <c r="A105" s="2">
        <v>103</v>
      </c>
      <c r="B105" s="22" t="s">
        <v>507</v>
      </c>
      <c r="C105" s="23" t="s">
        <v>298</v>
      </c>
      <c r="D105" s="18"/>
    </row>
    <row r="106" spans="1:4" x14ac:dyDescent="0.25">
      <c r="A106" s="2">
        <v>104</v>
      </c>
      <c r="B106" s="22" t="s">
        <v>508</v>
      </c>
      <c r="C106" s="23" t="s">
        <v>299</v>
      </c>
      <c r="D106" s="18"/>
    </row>
    <row r="107" spans="1:4" x14ac:dyDescent="0.25">
      <c r="A107" s="2">
        <v>105</v>
      </c>
      <c r="B107" s="22" t="s">
        <v>509</v>
      </c>
      <c r="C107" s="23" t="s">
        <v>300</v>
      </c>
      <c r="D107" s="18"/>
    </row>
    <row r="108" spans="1:4" x14ac:dyDescent="0.25">
      <c r="A108" s="2">
        <v>106</v>
      </c>
      <c r="B108" s="22" t="s">
        <v>510</v>
      </c>
      <c r="C108" s="23" t="s">
        <v>301</v>
      </c>
      <c r="D108" s="18"/>
    </row>
    <row r="109" spans="1:4" x14ac:dyDescent="0.25">
      <c r="A109" s="2">
        <v>107</v>
      </c>
      <c r="B109" s="22" t="s">
        <v>511</v>
      </c>
      <c r="C109" s="23" t="s">
        <v>302</v>
      </c>
      <c r="D109" s="18"/>
    </row>
    <row r="110" spans="1:4" x14ac:dyDescent="0.25">
      <c r="A110" s="2">
        <v>108</v>
      </c>
      <c r="B110" s="22" t="s">
        <v>512</v>
      </c>
      <c r="C110" s="23" t="s">
        <v>303</v>
      </c>
      <c r="D110" s="18"/>
    </row>
    <row r="111" spans="1:4" x14ac:dyDescent="0.25">
      <c r="A111" s="2">
        <v>109</v>
      </c>
      <c r="B111" s="22" t="s">
        <v>513</v>
      </c>
      <c r="C111" s="23" t="s">
        <v>304</v>
      </c>
      <c r="D111" s="18"/>
    </row>
    <row r="112" spans="1:4" x14ac:dyDescent="0.25">
      <c r="A112" s="35">
        <v>110</v>
      </c>
      <c r="B112" s="19" t="s">
        <v>915</v>
      </c>
      <c r="C112" s="135" t="s">
        <v>916</v>
      </c>
      <c r="D112" s="18"/>
    </row>
    <row r="113" spans="1:4" x14ac:dyDescent="0.25">
      <c r="A113" s="2">
        <v>111</v>
      </c>
      <c r="B113" s="22" t="s">
        <v>514</v>
      </c>
      <c r="C113" s="23" t="s">
        <v>305</v>
      </c>
      <c r="D113" s="18"/>
    </row>
    <row r="114" spans="1:4" x14ac:dyDescent="0.25">
      <c r="A114" s="2">
        <v>112</v>
      </c>
      <c r="B114" s="22" t="s">
        <v>515</v>
      </c>
      <c r="C114" s="23" t="s">
        <v>306</v>
      </c>
      <c r="D114" s="18"/>
    </row>
    <row r="115" spans="1:4" x14ac:dyDescent="0.25">
      <c r="A115" s="2">
        <v>113</v>
      </c>
      <c r="B115" s="22" t="s">
        <v>516</v>
      </c>
      <c r="C115" s="23" t="s">
        <v>307</v>
      </c>
      <c r="D115" s="18"/>
    </row>
    <row r="116" spans="1:4" x14ac:dyDescent="0.25">
      <c r="A116" s="2">
        <v>114</v>
      </c>
      <c r="B116" s="22" t="s">
        <v>517</v>
      </c>
      <c r="C116" s="23" t="s">
        <v>308</v>
      </c>
      <c r="D116" s="18"/>
    </row>
    <row r="117" spans="1:4" x14ac:dyDescent="0.25">
      <c r="A117" s="2">
        <v>115</v>
      </c>
      <c r="B117" s="22" t="s">
        <v>518</v>
      </c>
      <c r="C117" s="23" t="s">
        <v>309</v>
      </c>
      <c r="D117" s="18"/>
    </row>
    <row r="118" spans="1:4" x14ac:dyDescent="0.25">
      <c r="A118" s="2">
        <v>116</v>
      </c>
      <c r="B118" s="22" t="s">
        <v>519</v>
      </c>
      <c r="C118" s="23" t="s">
        <v>310</v>
      </c>
      <c r="D118" s="18"/>
    </row>
    <row r="119" spans="1:4" x14ac:dyDescent="0.25">
      <c r="A119" s="2">
        <v>117</v>
      </c>
      <c r="B119" s="22" t="s">
        <v>520</v>
      </c>
      <c r="C119" s="23" t="s">
        <v>311</v>
      </c>
      <c r="D119" s="18"/>
    </row>
    <row r="120" spans="1:4" x14ac:dyDescent="0.25">
      <c r="A120" s="2">
        <v>118</v>
      </c>
      <c r="B120" s="22" t="s">
        <v>521</v>
      </c>
      <c r="C120" s="23" t="s">
        <v>312</v>
      </c>
      <c r="D120" s="18"/>
    </row>
    <row r="121" spans="1:4" x14ac:dyDescent="0.25">
      <c r="A121" s="2">
        <v>119</v>
      </c>
      <c r="B121" s="22" t="s">
        <v>522</v>
      </c>
      <c r="C121" s="23" t="s">
        <v>313</v>
      </c>
      <c r="D121" s="18"/>
    </row>
    <row r="122" spans="1:4" x14ac:dyDescent="0.25">
      <c r="A122" s="2">
        <v>120</v>
      </c>
      <c r="B122" s="22" t="s">
        <v>523</v>
      </c>
      <c r="C122" s="23" t="s">
        <v>314</v>
      </c>
      <c r="D122" s="18"/>
    </row>
    <row r="123" spans="1:4" x14ac:dyDescent="0.25">
      <c r="A123" s="2">
        <v>121</v>
      </c>
      <c r="B123" s="22" t="s">
        <v>524</v>
      </c>
      <c r="C123" s="23" t="s">
        <v>315</v>
      </c>
      <c r="D123" s="18"/>
    </row>
    <row r="124" spans="1:4" x14ac:dyDescent="0.25">
      <c r="A124" s="2">
        <v>122</v>
      </c>
      <c r="B124" s="22" t="s">
        <v>525</v>
      </c>
      <c r="C124" s="23" t="s">
        <v>316</v>
      </c>
      <c r="D124" s="18"/>
    </row>
    <row r="125" spans="1:4" x14ac:dyDescent="0.25">
      <c r="A125" s="2">
        <v>123</v>
      </c>
      <c r="B125" s="22" t="s">
        <v>526</v>
      </c>
      <c r="C125" s="23" t="s">
        <v>317</v>
      </c>
      <c r="D125" s="18"/>
    </row>
    <row r="126" spans="1:4" x14ac:dyDescent="0.25">
      <c r="A126" s="2">
        <v>124</v>
      </c>
      <c r="B126" s="22" t="s">
        <v>527</v>
      </c>
      <c r="C126" s="23" t="s">
        <v>318</v>
      </c>
      <c r="D126" s="18"/>
    </row>
    <row r="127" spans="1:4" x14ac:dyDescent="0.25">
      <c r="A127" s="2">
        <v>125</v>
      </c>
      <c r="B127" s="22" t="s">
        <v>528</v>
      </c>
      <c r="C127" s="23" t="s">
        <v>319</v>
      </c>
      <c r="D127" s="18"/>
    </row>
    <row r="128" spans="1:4" x14ac:dyDescent="0.25">
      <c r="A128" s="2">
        <v>126</v>
      </c>
      <c r="B128" s="22" t="s">
        <v>529</v>
      </c>
      <c r="C128" s="23" t="s">
        <v>320</v>
      </c>
      <c r="D128" s="18"/>
    </row>
    <row r="129" spans="1:4" x14ac:dyDescent="0.25">
      <c r="A129" s="2">
        <v>127</v>
      </c>
      <c r="B129" s="22" t="s">
        <v>530</v>
      </c>
      <c r="C129" s="23" t="s">
        <v>321</v>
      </c>
      <c r="D129" s="18"/>
    </row>
    <row r="130" spans="1:4" x14ac:dyDescent="0.25">
      <c r="A130" s="2">
        <v>128</v>
      </c>
      <c r="B130" s="22" t="s">
        <v>531</v>
      </c>
      <c r="C130" s="23" t="s">
        <v>322</v>
      </c>
      <c r="D130" s="18"/>
    </row>
    <row r="131" spans="1:4" x14ac:dyDescent="0.25">
      <c r="A131" s="2">
        <v>129</v>
      </c>
      <c r="B131" s="22" t="s">
        <v>532</v>
      </c>
      <c r="C131" s="23" t="s">
        <v>323</v>
      </c>
      <c r="D131" s="18"/>
    </row>
    <row r="132" spans="1:4" x14ac:dyDescent="0.25">
      <c r="A132" s="2">
        <v>130</v>
      </c>
      <c r="B132" s="22" t="s">
        <v>533</v>
      </c>
      <c r="C132" s="23" t="s">
        <v>324</v>
      </c>
      <c r="D132" s="18"/>
    </row>
    <row r="133" spans="1:4" x14ac:dyDescent="0.25">
      <c r="A133" s="2">
        <v>131</v>
      </c>
      <c r="B133" s="22" t="s">
        <v>534</v>
      </c>
      <c r="C133" s="23" t="s">
        <v>325</v>
      </c>
      <c r="D133" s="18"/>
    </row>
    <row r="134" spans="1:4" x14ac:dyDescent="0.25">
      <c r="A134" s="2">
        <v>132</v>
      </c>
      <c r="B134" s="22" t="s">
        <v>535</v>
      </c>
      <c r="C134" s="23" t="s">
        <v>326</v>
      </c>
      <c r="D134" s="18"/>
    </row>
    <row r="135" spans="1:4" x14ac:dyDescent="0.25">
      <c r="A135" s="2">
        <v>133</v>
      </c>
      <c r="B135" s="22" t="s">
        <v>536</v>
      </c>
      <c r="C135" s="23" t="s">
        <v>327</v>
      </c>
      <c r="D135" s="18"/>
    </row>
    <row r="136" spans="1:4" x14ac:dyDescent="0.25">
      <c r="A136" s="2">
        <v>134</v>
      </c>
      <c r="B136" s="22" t="s">
        <v>537</v>
      </c>
      <c r="C136" s="23" t="s">
        <v>328</v>
      </c>
      <c r="D136" s="18"/>
    </row>
    <row r="137" spans="1:4" x14ac:dyDescent="0.25">
      <c r="A137" s="2">
        <v>135</v>
      </c>
      <c r="B137" s="22" t="s">
        <v>538</v>
      </c>
      <c r="C137" s="23" t="s">
        <v>329</v>
      </c>
      <c r="D137" s="18"/>
    </row>
    <row r="138" spans="1:4" x14ac:dyDescent="0.25">
      <c r="A138" s="2">
        <v>136</v>
      </c>
      <c r="B138" s="22" t="s">
        <v>539</v>
      </c>
      <c r="C138" s="23" t="s">
        <v>330</v>
      </c>
      <c r="D138" s="18"/>
    </row>
    <row r="139" spans="1:4" x14ac:dyDescent="0.25">
      <c r="A139" s="2">
        <v>137</v>
      </c>
      <c r="B139" s="22" t="s">
        <v>540</v>
      </c>
      <c r="C139" s="23" t="s">
        <v>331</v>
      </c>
      <c r="D139" s="18"/>
    </row>
    <row r="140" spans="1:4" x14ac:dyDescent="0.25">
      <c r="A140" s="2">
        <v>138</v>
      </c>
      <c r="B140" s="22" t="s">
        <v>541</v>
      </c>
      <c r="C140" s="23" t="s">
        <v>332</v>
      </c>
      <c r="D140" s="18"/>
    </row>
    <row r="141" spans="1:4" x14ac:dyDescent="0.25">
      <c r="A141" s="2">
        <v>139</v>
      </c>
      <c r="B141" s="22" t="s">
        <v>542</v>
      </c>
      <c r="C141" s="23" t="s">
        <v>333</v>
      </c>
      <c r="D141" s="18"/>
    </row>
    <row r="142" spans="1:4" x14ac:dyDescent="0.25">
      <c r="A142" s="2">
        <v>140</v>
      </c>
      <c r="B142" s="22" t="s">
        <v>543</v>
      </c>
      <c r="C142" s="23" t="s">
        <v>334</v>
      </c>
      <c r="D142" s="18"/>
    </row>
    <row r="143" spans="1:4" x14ac:dyDescent="0.25">
      <c r="A143" s="2">
        <v>141</v>
      </c>
      <c r="B143" s="22" t="s">
        <v>544</v>
      </c>
      <c r="C143" s="23" t="s">
        <v>335</v>
      </c>
      <c r="D143" s="18"/>
    </row>
    <row r="144" spans="1:4" x14ac:dyDescent="0.25">
      <c r="A144" s="2">
        <v>142</v>
      </c>
      <c r="B144" s="22" t="s">
        <v>545</v>
      </c>
      <c r="C144" s="23" t="s">
        <v>336</v>
      </c>
      <c r="D144" s="18"/>
    </row>
    <row r="145" spans="1:4" x14ac:dyDescent="0.25">
      <c r="A145" s="2">
        <v>143</v>
      </c>
      <c r="B145" s="22" t="s">
        <v>546</v>
      </c>
      <c r="C145" s="23" t="s">
        <v>337</v>
      </c>
      <c r="D145" s="18"/>
    </row>
    <row r="146" spans="1:4" x14ac:dyDescent="0.25">
      <c r="A146" s="2">
        <v>144</v>
      </c>
      <c r="B146" s="22" t="s">
        <v>547</v>
      </c>
      <c r="C146" s="23" t="s">
        <v>338</v>
      </c>
      <c r="D146" s="18"/>
    </row>
    <row r="147" spans="1:4" x14ac:dyDescent="0.25">
      <c r="A147" s="2">
        <v>145</v>
      </c>
      <c r="B147" s="22" t="s">
        <v>548</v>
      </c>
      <c r="C147" s="23" t="s">
        <v>339</v>
      </c>
      <c r="D147" s="18"/>
    </row>
    <row r="148" spans="1:4" x14ac:dyDescent="0.25">
      <c r="A148" s="2">
        <v>146</v>
      </c>
      <c r="B148" s="22" t="s">
        <v>549</v>
      </c>
      <c r="C148" s="23" t="s">
        <v>340</v>
      </c>
      <c r="D148" s="18"/>
    </row>
    <row r="149" spans="1:4" x14ac:dyDescent="0.25">
      <c r="A149" s="2">
        <v>147</v>
      </c>
      <c r="B149" s="22" t="s">
        <v>550</v>
      </c>
      <c r="C149" s="23" t="s">
        <v>341</v>
      </c>
      <c r="D149" s="18"/>
    </row>
    <row r="150" spans="1:4" x14ac:dyDescent="0.25">
      <c r="A150" s="2">
        <v>148</v>
      </c>
      <c r="B150" s="22" t="s">
        <v>551</v>
      </c>
      <c r="C150" s="23" t="s">
        <v>342</v>
      </c>
      <c r="D150" s="18"/>
    </row>
    <row r="151" spans="1:4" x14ac:dyDescent="0.25">
      <c r="A151" s="2">
        <v>149</v>
      </c>
      <c r="B151" s="22" t="s">
        <v>552</v>
      </c>
      <c r="C151" s="23" t="s">
        <v>343</v>
      </c>
      <c r="D151" s="18"/>
    </row>
    <row r="152" spans="1:4" x14ac:dyDescent="0.25">
      <c r="A152" s="2">
        <v>150</v>
      </c>
      <c r="B152" s="22" t="s">
        <v>553</v>
      </c>
      <c r="C152" s="23" t="s">
        <v>344</v>
      </c>
      <c r="D152" s="18"/>
    </row>
    <row r="153" spans="1:4" x14ac:dyDescent="0.25">
      <c r="A153" s="2">
        <v>151</v>
      </c>
      <c r="B153" s="22" t="s">
        <v>146</v>
      </c>
      <c r="C153" s="23" t="s">
        <v>345</v>
      </c>
      <c r="D153" s="18"/>
    </row>
    <row r="154" spans="1:4" x14ac:dyDescent="0.25">
      <c r="A154" s="2">
        <v>152</v>
      </c>
      <c r="B154" s="22" t="s">
        <v>554</v>
      </c>
      <c r="C154" s="23" t="s">
        <v>346</v>
      </c>
      <c r="D154" s="18"/>
    </row>
    <row r="155" spans="1:4" x14ac:dyDescent="0.25">
      <c r="A155" s="2">
        <v>153</v>
      </c>
      <c r="B155" s="22" t="s">
        <v>555</v>
      </c>
      <c r="C155" s="23" t="s">
        <v>347</v>
      </c>
      <c r="D155" s="18"/>
    </row>
    <row r="156" spans="1:4" x14ac:dyDescent="0.25">
      <c r="A156" s="2">
        <v>154</v>
      </c>
      <c r="B156" s="22" t="s">
        <v>556</v>
      </c>
      <c r="C156" s="23" t="s">
        <v>348</v>
      </c>
      <c r="D156" s="18"/>
    </row>
    <row r="157" spans="1:4" x14ac:dyDescent="0.25">
      <c r="A157" s="2">
        <v>155</v>
      </c>
      <c r="B157" s="22" t="s">
        <v>557</v>
      </c>
      <c r="C157" s="23" t="s">
        <v>349</v>
      </c>
      <c r="D157" s="18"/>
    </row>
    <row r="158" spans="1:4" x14ac:dyDescent="0.25">
      <c r="A158" s="2">
        <v>156</v>
      </c>
      <c r="B158" s="22" t="s">
        <v>558</v>
      </c>
      <c r="C158" s="23" t="s">
        <v>350</v>
      </c>
      <c r="D158" s="18"/>
    </row>
    <row r="159" spans="1:4" x14ac:dyDescent="0.25">
      <c r="A159" s="2">
        <v>157</v>
      </c>
      <c r="B159" s="22" t="s">
        <v>559</v>
      </c>
      <c r="C159" s="23" t="s">
        <v>351</v>
      </c>
      <c r="D159" s="18"/>
    </row>
    <row r="160" spans="1:4" x14ac:dyDescent="0.25">
      <c r="A160" s="2">
        <v>158</v>
      </c>
      <c r="B160" s="22" t="s">
        <v>560</v>
      </c>
      <c r="C160" s="23" t="s">
        <v>352</v>
      </c>
      <c r="D160" s="18"/>
    </row>
    <row r="161" spans="1:4" x14ac:dyDescent="0.25">
      <c r="A161" s="2">
        <v>159</v>
      </c>
      <c r="B161" s="22" t="s">
        <v>561</v>
      </c>
      <c r="C161" s="23" t="s">
        <v>353</v>
      </c>
      <c r="D161" s="18"/>
    </row>
    <row r="162" spans="1:4" x14ac:dyDescent="0.25">
      <c r="A162" s="2">
        <v>160</v>
      </c>
      <c r="B162" s="22" t="s">
        <v>562</v>
      </c>
      <c r="C162" s="23" t="s">
        <v>354</v>
      </c>
      <c r="D162" s="18"/>
    </row>
    <row r="163" spans="1:4" x14ac:dyDescent="0.25">
      <c r="A163" s="2">
        <v>161</v>
      </c>
      <c r="B163" s="22" t="s">
        <v>563</v>
      </c>
      <c r="C163" s="23" t="s">
        <v>355</v>
      </c>
      <c r="D163" s="18"/>
    </row>
    <row r="164" spans="1:4" x14ac:dyDescent="0.25">
      <c r="A164" s="2">
        <v>162</v>
      </c>
      <c r="B164" s="22" t="s">
        <v>564</v>
      </c>
      <c r="C164" s="23" t="s">
        <v>356</v>
      </c>
      <c r="D164" s="18"/>
    </row>
    <row r="165" spans="1:4" x14ac:dyDescent="0.25">
      <c r="A165" s="2">
        <v>163</v>
      </c>
      <c r="B165" s="22" t="s">
        <v>565</v>
      </c>
      <c r="C165" s="23" t="s">
        <v>357</v>
      </c>
      <c r="D165" s="18"/>
    </row>
    <row r="166" spans="1:4" x14ac:dyDescent="0.25">
      <c r="A166" s="2">
        <v>164</v>
      </c>
      <c r="B166" s="22" t="s">
        <v>566</v>
      </c>
      <c r="C166" s="23" t="s">
        <v>358</v>
      </c>
      <c r="D166" s="18"/>
    </row>
    <row r="167" spans="1:4" x14ac:dyDescent="0.25">
      <c r="A167" s="2">
        <v>165</v>
      </c>
      <c r="B167" s="22" t="s">
        <v>567</v>
      </c>
      <c r="C167" s="23" t="s">
        <v>359</v>
      </c>
      <c r="D167" s="18"/>
    </row>
    <row r="168" spans="1:4" x14ac:dyDescent="0.25">
      <c r="A168" s="2">
        <v>166</v>
      </c>
      <c r="B168" s="22" t="s">
        <v>568</v>
      </c>
      <c r="C168" s="23" t="s">
        <v>360</v>
      </c>
      <c r="D168" s="18"/>
    </row>
    <row r="169" spans="1:4" x14ac:dyDescent="0.25">
      <c r="A169" s="2">
        <v>167</v>
      </c>
      <c r="B169" s="22" t="s">
        <v>569</v>
      </c>
      <c r="C169" s="23" t="s">
        <v>361</v>
      </c>
      <c r="D169" s="18"/>
    </row>
    <row r="170" spans="1:4" x14ac:dyDescent="0.25">
      <c r="A170" s="2">
        <v>168</v>
      </c>
      <c r="B170" s="22" t="s">
        <v>570</v>
      </c>
      <c r="C170" s="23" t="s">
        <v>362</v>
      </c>
      <c r="D170" s="18"/>
    </row>
    <row r="171" spans="1:4" x14ac:dyDescent="0.25">
      <c r="A171" s="2">
        <v>169</v>
      </c>
      <c r="B171" s="22" t="s">
        <v>571</v>
      </c>
      <c r="C171" s="23" t="s">
        <v>363</v>
      </c>
      <c r="D171" s="18"/>
    </row>
    <row r="172" spans="1:4" x14ac:dyDescent="0.25">
      <c r="A172" s="2">
        <v>170</v>
      </c>
      <c r="B172" s="22" t="s">
        <v>572</v>
      </c>
      <c r="C172" s="23" t="s">
        <v>364</v>
      </c>
      <c r="D172" s="18"/>
    </row>
    <row r="173" spans="1:4" x14ac:dyDescent="0.25">
      <c r="A173" s="2">
        <v>171</v>
      </c>
      <c r="B173" s="22" t="s">
        <v>573</v>
      </c>
      <c r="C173" s="23" t="s">
        <v>365</v>
      </c>
      <c r="D173" s="18"/>
    </row>
    <row r="174" spans="1:4" x14ac:dyDescent="0.25">
      <c r="A174" s="2">
        <v>172</v>
      </c>
      <c r="B174" s="22" t="s">
        <v>574</v>
      </c>
      <c r="C174" s="23" t="s">
        <v>366</v>
      </c>
      <c r="D174" s="18"/>
    </row>
    <row r="175" spans="1:4" x14ac:dyDescent="0.25">
      <c r="A175" s="2">
        <v>173</v>
      </c>
      <c r="B175" s="22" t="s">
        <v>575</v>
      </c>
      <c r="C175" s="23" t="s">
        <v>367</v>
      </c>
      <c r="D175" s="18"/>
    </row>
    <row r="176" spans="1:4" x14ac:dyDescent="0.25">
      <c r="A176" s="2">
        <v>174</v>
      </c>
      <c r="B176" s="22" t="s">
        <v>576</v>
      </c>
      <c r="C176" s="23" t="s">
        <v>368</v>
      </c>
      <c r="D176" s="18"/>
    </row>
    <row r="177" spans="1:4" x14ac:dyDescent="0.25">
      <c r="A177" s="2">
        <v>175</v>
      </c>
      <c r="B177" s="22" t="s">
        <v>577</v>
      </c>
      <c r="C177" s="23" t="s">
        <v>369</v>
      </c>
      <c r="D177" s="18"/>
    </row>
    <row r="178" spans="1:4" x14ac:dyDescent="0.25">
      <c r="A178" s="2">
        <v>176</v>
      </c>
      <c r="B178" s="22" t="s">
        <v>578</v>
      </c>
      <c r="C178" s="23" t="s">
        <v>370</v>
      </c>
      <c r="D178" s="18"/>
    </row>
    <row r="179" spans="1:4" x14ac:dyDescent="0.25">
      <c r="A179" s="2">
        <v>177</v>
      </c>
      <c r="B179" s="22" t="s">
        <v>579</v>
      </c>
      <c r="C179" s="23" t="s">
        <v>371</v>
      </c>
      <c r="D179" s="18"/>
    </row>
    <row r="180" spans="1:4" x14ac:dyDescent="0.25">
      <c r="A180" s="2">
        <v>178</v>
      </c>
      <c r="B180" s="22" t="s">
        <v>580</v>
      </c>
      <c r="C180" s="23" t="s">
        <v>372</v>
      </c>
      <c r="D180" s="18"/>
    </row>
    <row r="181" spans="1:4" x14ac:dyDescent="0.25">
      <c r="A181" s="2">
        <v>179</v>
      </c>
      <c r="B181" s="22" t="s">
        <v>581</v>
      </c>
      <c r="C181" s="23" t="s">
        <v>373</v>
      </c>
      <c r="D181" s="18"/>
    </row>
    <row r="182" spans="1:4" x14ac:dyDescent="0.25">
      <c r="A182" s="2">
        <v>180</v>
      </c>
      <c r="B182" s="22" t="s">
        <v>582</v>
      </c>
      <c r="C182" s="23" t="s">
        <v>374</v>
      </c>
      <c r="D182" s="18"/>
    </row>
    <row r="183" spans="1:4" x14ac:dyDescent="0.25">
      <c r="A183" s="2">
        <v>181</v>
      </c>
      <c r="B183" s="22" t="s">
        <v>583</v>
      </c>
      <c r="C183" s="23" t="s">
        <v>375</v>
      </c>
      <c r="D183" s="18"/>
    </row>
    <row r="184" spans="1:4" x14ac:dyDescent="0.25">
      <c r="A184" s="2">
        <v>182</v>
      </c>
      <c r="B184" s="22" t="s">
        <v>584</v>
      </c>
      <c r="C184" s="23" t="s">
        <v>376</v>
      </c>
      <c r="D184" s="18"/>
    </row>
    <row r="185" spans="1:4" x14ac:dyDescent="0.25">
      <c r="A185" s="2">
        <v>183</v>
      </c>
      <c r="B185" s="22" t="s">
        <v>585</v>
      </c>
      <c r="C185" s="23" t="s">
        <v>377</v>
      </c>
      <c r="D185" s="18"/>
    </row>
    <row r="186" spans="1:4" x14ac:dyDescent="0.25">
      <c r="A186" s="2">
        <v>184</v>
      </c>
      <c r="B186" s="22" t="s">
        <v>586</v>
      </c>
      <c r="C186" s="23" t="s">
        <v>378</v>
      </c>
      <c r="D186" s="18"/>
    </row>
    <row r="187" spans="1:4" x14ac:dyDescent="0.25">
      <c r="A187" s="2">
        <v>185</v>
      </c>
      <c r="B187" s="22" t="s">
        <v>587</v>
      </c>
      <c r="C187" s="23" t="s">
        <v>379</v>
      </c>
      <c r="D187" s="18"/>
    </row>
    <row r="188" spans="1:4" x14ac:dyDescent="0.25">
      <c r="A188" s="2">
        <v>186</v>
      </c>
      <c r="B188" s="22" t="s">
        <v>588</v>
      </c>
      <c r="C188" s="23" t="s">
        <v>380</v>
      </c>
      <c r="D188" s="18"/>
    </row>
    <row r="189" spans="1:4" x14ac:dyDescent="0.25">
      <c r="A189" s="2">
        <v>187</v>
      </c>
      <c r="B189" s="22" t="s">
        <v>589</v>
      </c>
      <c r="C189" s="23" t="s">
        <v>381</v>
      </c>
      <c r="D189" s="18"/>
    </row>
    <row r="190" spans="1:4" x14ac:dyDescent="0.25">
      <c r="A190" s="2">
        <v>188</v>
      </c>
      <c r="B190" s="22" t="s">
        <v>590</v>
      </c>
      <c r="C190" s="23" t="s">
        <v>382</v>
      </c>
      <c r="D190" s="18"/>
    </row>
    <row r="191" spans="1:4" x14ac:dyDescent="0.25">
      <c r="A191" s="2">
        <v>189</v>
      </c>
      <c r="B191" s="22" t="s">
        <v>591</v>
      </c>
      <c r="C191" s="23" t="s">
        <v>383</v>
      </c>
      <c r="D191" s="18"/>
    </row>
    <row r="192" spans="1:4" x14ac:dyDescent="0.25">
      <c r="A192" s="2">
        <v>190</v>
      </c>
      <c r="B192" s="22" t="s">
        <v>592</v>
      </c>
      <c r="C192" s="23" t="s">
        <v>384</v>
      </c>
      <c r="D192" s="18"/>
    </row>
    <row r="193" spans="1:4" x14ac:dyDescent="0.25">
      <c r="A193" s="2">
        <v>191</v>
      </c>
      <c r="B193" s="22" t="s">
        <v>593</v>
      </c>
      <c r="C193" s="23" t="s">
        <v>385</v>
      </c>
      <c r="D193" s="18"/>
    </row>
    <row r="194" spans="1:4" x14ac:dyDescent="0.25">
      <c r="A194" s="2">
        <v>192</v>
      </c>
      <c r="B194" s="22" t="s">
        <v>594</v>
      </c>
      <c r="C194" s="23" t="s">
        <v>386</v>
      </c>
      <c r="D194" s="18"/>
    </row>
    <row r="195" spans="1:4" x14ac:dyDescent="0.25">
      <c r="A195" s="2">
        <v>193</v>
      </c>
      <c r="B195" s="22" t="s">
        <v>595</v>
      </c>
      <c r="C195" s="23" t="s">
        <v>387</v>
      </c>
      <c r="D195" s="18"/>
    </row>
    <row r="196" spans="1:4" x14ac:dyDescent="0.25">
      <c r="A196" s="2">
        <v>194</v>
      </c>
      <c r="B196" s="22" t="s">
        <v>596</v>
      </c>
      <c r="C196" s="23" t="s">
        <v>388</v>
      </c>
      <c r="D196" s="18"/>
    </row>
    <row r="197" spans="1:4" x14ac:dyDescent="0.25">
      <c r="A197" s="2">
        <v>195</v>
      </c>
      <c r="B197" s="22" t="s">
        <v>597</v>
      </c>
      <c r="C197" s="23" t="s">
        <v>389</v>
      </c>
      <c r="D197" s="18"/>
    </row>
    <row r="198" spans="1:4" x14ac:dyDescent="0.25">
      <c r="A198" s="2">
        <v>196</v>
      </c>
      <c r="B198" s="22" t="s">
        <v>598</v>
      </c>
      <c r="C198" s="23" t="s">
        <v>390</v>
      </c>
      <c r="D198" s="18"/>
    </row>
    <row r="199" spans="1:4" x14ac:dyDescent="0.25">
      <c r="A199" s="2">
        <v>197</v>
      </c>
      <c r="B199" s="22" t="s">
        <v>599</v>
      </c>
      <c r="C199" s="23" t="s">
        <v>391</v>
      </c>
      <c r="D199" s="18"/>
    </row>
    <row r="200" spans="1:4" x14ac:dyDescent="0.25">
      <c r="A200" s="2">
        <v>198</v>
      </c>
      <c r="B200" s="22" t="s">
        <v>600</v>
      </c>
      <c r="C200" s="23" t="s">
        <v>392</v>
      </c>
      <c r="D200" s="18"/>
    </row>
    <row r="201" spans="1:4" x14ac:dyDescent="0.25">
      <c r="A201" s="2">
        <v>199</v>
      </c>
      <c r="B201" s="22" t="s">
        <v>601</v>
      </c>
      <c r="C201" s="23" t="s">
        <v>393</v>
      </c>
      <c r="D201" s="18"/>
    </row>
    <row r="202" spans="1:4" x14ac:dyDescent="0.25">
      <c r="A202" s="2">
        <v>200</v>
      </c>
      <c r="B202" s="22" t="s">
        <v>602</v>
      </c>
      <c r="C202" s="23" t="s">
        <v>394</v>
      </c>
      <c r="D202" s="18"/>
    </row>
    <row r="203" spans="1:4" x14ac:dyDescent="0.25">
      <c r="A203" s="2">
        <v>201</v>
      </c>
      <c r="B203" s="22" t="s">
        <v>603</v>
      </c>
      <c r="C203" s="23" t="s">
        <v>395</v>
      </c>
      <c r="D203" s="18"/>
    </row>
    <row r="204" spans="1:4" x14ac:dyDescent="0.25">
      <c r="A204" s="2">
        <v>202</v>
      </c>
      <c r="B204" s="22" t="s">
        <v>604</v>
      </c>
      <c r="C204" s="23" t="s">
        <v>396</v>
      </c>
      <c r="D204" s="18"/>
    </row>
    <row r="205" spans="1:4" x14ac:dyDescent="0.25">
      <c r="A205" s="2">
        <v>203</v>
      </c>
      <c r="B205" s="22" t="s">
        <v>605</v>
      </c>
      <c r="C205" s="23" t="s">
        <v>397</v>
      </c>
      <c r="D205" s="18"/>
    </row>
    <row r="206" spans="1:4" x14ac:dyDescent="0.25">
      <c r="A206" s="2">
        <v>204</v>
      </c>
      <c r="B206" s="22" t="s">
        <v>606</v>
      </c>
      <c r="C206" s="23" t="s">
        <v>398</v>
      </c>
      <c r="D206" s="18"/>
    </row>
    <row r="207" spans="1:4" x14ac:dyDescent="0.25">
      <c r="A207" s="2">
        <v>205</v>
      </c>
      <c r="B207" s="22" t="s">
        <v>607</v>
      </c>
      <c r="C207" s="23" t="s">
        <v>399</v>
      </c>
      <c r="D207" s="18"/>
    </row>
    <row r="208" spans="1:4" x14ac:dyDescent="0.25">
      <c r="A208" s="2">
        <v>206</v>
      </c>
      <c r="B208" s="22" t="s">
        <v>608</v>
      </c>
      <c r="C208" s="23" t="s">
        <v>400</v>
      </c>
      <c r="D208" s="18"/>
    </row>
    <row r="209" spans="1:4" x14ac:dyDescent="0.25">
      <c r="A209" s="2">
        <v>207</v>
      </c>
      <c r="B209" s="22" t="s">
        <v>609</v>
      </c>
      <c r="C209" s="23" t="s">
        <v>401</v>
      </c>
      <c r="D209" s="18"/>
    </row>
    <row r="210" spans="1:4" x14ac:dyDescent="0.25">
      <c r="A210" s="2">
        <v>208</v>
      </c>
      <c r="B210" s="22" t="s">
        <v>610</v>
      </c>
      <c r="C210" s="23" t="s">
        <v>402</v>
      </c>
      <c r="D210" s="18"/>
    </row>
    <row r="211" spans="1:4" x14ac:dyDescent="0.25">
      <c r="A211" s="2">
        <v>209</v>
      </c>
      <c r="B211" s="22" t="s">
        <v>611</v>
      </c>
      <c r="C211" s="23" t="s">
        <v>403</v>
      </c>
      <c r="D211" s="18"/>
    </row>
    <row r="212" spans="1:4" x14ac:dyDescent="0.25">
      <c r="A212" s="2">
        <v>210</v>
      </c>
      <c r="B212" s="22" t="s">
        <v>612</v>
      </c>
      <c r="C212" s="23" t="s">
        <v>404</v>
      </c>
      <c r="D212" s="18"/>
    </row>
    <row r="213" spans="1:4" x14ac:dyDescent="0.25">
      <c r="A213" s="2">
        <v>211</v>
      </c>
      <c r="B213" s="22" t="s">
        <v>613</v>
      </c>
      <c r="C213" s="23" t="s">
        <v>405</v>
      </c>
      <c r="D213" s="18"/>
    </row>
    <row r="214" spans="1:4" x14ac:dyDescent="0.25">
      <c r="A214" s="2">
        <v>212</v>
      </c>
      <c r="B214" s="22" t="s">
        <v>614</v>
      </c>
      <c r="C214" s="23" t="s">
        <v>406</v>
      </c>
    </row>
  </sheetData>
  <sheetProtection algorithmName="SHA-512" hashValue="mdUMVHREL7n1NvCVPVW5zly2XFmZlm0mEU0sAL7Ab0GnnPIYLGGOpzp2XSyQvj0RpguRIa6JmWxVgA5Vq+6quw==" saltValue="EIItGc+uZd/REYZi9oiJwA==" spinCount="100000" sheet="1" objects="1" scenarios="1" formatCells="0" formatColumns="0" formatRows="0" sort="0" autoFilter="0"/>
  <mergeCells count="1">
    <mergeCell ref="A1:C1"/>
  </mergeCells>
  <pageMargins left="0.7" right="0.7" top="0.75" bottom="0.75" header="0.3" footer="0.3"/>
  <pageSetup orientation="portrait" r:id="rId1"/>
  <headerFooter>
    <oddFooter>&amp;C&amp;P&amp;R&amp;F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52"/>
  <sheetViews>
    <sheetView showGridLines="0" topLeftCell="C1" zoomScaleNormal="100" zoomScalePageLayoutView="150" workbookViewId="0">
      <pane ySplit="1" topLeftCell="A2" activePane="bottomLeft" state="frozen"/>
      <selection activeCell="O24" sqref="O24"/>
      <selection pane="bottomLeft" activeCell="C2" sqref="C2"/>
    </sheetView>
  </sheetViews>
  <sheetFormatPr defaultColWidth="8.7109375" defaultRowHeight="15" x14ac:dyDescent="0.25"/>
  <cols>
    <col min="1" max="1" width="17" style="141" hidden="1" customWidth="1"/>
    <col min="2" max="2" width="7.7109375" style="141" hidden="1" customWidth="1"/>
    <col min="3" max="3" width="5.7109375" style="141" customWidth="1"/>
    <col min="4" max="4" width="26.85546875" style="141" customWidth="1"/>
    <col min="5" max="5" width="8.7109375" style="141" customWidth="1"/>
    <col min="6" max="6" width="8.7109375" style="141" hidden="1" customWidth="1"/>
    <col min="7" max="7" width="6.140625" style="141" hidden="1" customWidth="1"/>
    <col min="8" max="12" width="9.28515625" style="141" customWidth="1"/>
    <col min="13" max="13" width="5.7109375" style="154" customWidth="1"/>
    <col min="14" max="16384" width="8.7109375" style="141"/>
  </cols>
  <sheetData>
    <row r="1" spans="1:13" ht="45" customHeight="1" x14ac:dyDescent="0.25">
      <c r="A1" s="138" t="s">
        <v>139</v>
      </c>
      <c r="B1" s="139" t="s">
        <v>633</v>
      </c>
      <c r="C1" s="140"/>
      <c r="D1" s="474" t="s">
        <v>707</v>
      </c>
      <c r="E1" s="474"/>
      <c r="F1" s="474"/>
      <c r="G1" s="474"/>
      <c r="H1" s="474"/>
      <c r="I1" s="474"/>
      <c r="J1" s="474"/>
      <c r="K1" s="474"/>
      <c r="L1" s="474"/>
      <c r="M1" s="474"/>
    </row>
    <row r="2" spans="1:13" ht="15.6" customHeight="1" x14ac:dyDescent="0.25">
      <c r="A2" s="138" t="s">
        <v>122</v>
      </c>
      <c r="B2" s="1">
        <v>1</v>
      </c>
      <c r="C2" s="142"/>
      <c r="D2" s="142"/>
      <c r="E2" s="142"/>
      <c r="F2" s="142"/>
      <c r="G2" s="142"/>
      <c r="H2" s="142"/>
      <c r="I2" s="142"/>
      <c r="J2" s="142"/>
      <c r="K2" s="142"/>
      <c r="L2" s="142"/>
      <c r="M2" s="143"/>
    </row>
    <row r="3" spans="1:13" ht="21" customHeight="1" x14ac:dyDescent="0.25">
      <c r="C3" s="142"/>
      <c r="D3" s="478" t="s">
        <v>0</v>
      </c>
      <c r="E3" s="479"/>
      <c r="F3" s="144"/>
      <c r="G3" s="144"/>
      <c r="H3" s="475" t="s">
        <v>730</v>
      </c>
      <c r="I3" s="476"/>
      <c r="J3" s="477"/>
      <c r="K3" s="145" t="s">
        <v>622</v>
      </c>
      <c r="L3" s="145">
        <v>1</v>
      </c>
      <c r="M3" s="143"/>
    </row>
    <row r="4" spans="1:13" ht="21" customHeight="1" x14ac:dyDescent="0.25">
      <c r="C4" s="142"/>
      <c r="D4" s="143"/>
      <c r="E4" s="143"/>
      <c r="F4" s="142"/>
      <c r="G4" s="142"/>
      <c r="H4" s="142"/>
      <c r="I4" s="142"/>
      <c r="J4" s="142"/>
      <c r="K4" s="142"/>
      <c r="L4" s="142"/>
      <c r="M4" s="143"/>
    </row>
    <row r="5" spans="1:13" ht="21" customHeight="1" x14ac:dyDescent="0.25">
      <c r="C5" s="142"/>
      <c r="D5" s="478" t="s">
        <v>1</v>
      </c>
      <c r="E5" s="479"/>
      <c r="F5" s="144"/>
      <c r="G5" s="144"/>
      <c r="H5" s="466"/>
      <c r="I5" s="466"/>
      <c r="J5" s="466"/>
      <c r="K5" s="466"/>
      <c r="L5" s="3"/>
      <c r="M5" s="143"/>
    </row>
    <row r="6" spans="1:13" ht="21" customHeight="1" x14ac:dyDescent="0.25">
      <c r="C6" s="142"/>
      <c r="D6" s="143"/>
      <c r="E6" s="143"/>
      <c r="F6" s="142"/>
      <c r="G6" s="142"/>
      <c r="H6" s="142"/>
      <c r="I6" s="142"/>
      <c r="J6" s="142"/>
      <c r="K6" s="142"/>
      <c r="L6" s="142"/>
      <c r="M6" s="143"/>
    </row>
    <row r="7" spans="1:13" ht="21" customHeight="1" x14ac:dyDescent="0.25">
      <c r="C7" s="142"/>
      <c r="D7" s="142"/>
      <c r="E7" s="142"/>
      <c r="F7" s="142"/>
      <c r="G7" s="142"/>
      <c r="H7" s="142"/>
      <c r="I7" s="142"/>
      <c r="J7" s="142"/>
      <c r="K7" s="142"/>
      <c r="L7" s="142"/>
      <c r="M7" s="143"/>
    </row>
    <row r="8" spans="1:13" ht="27.75" customHeight="1" x14ac:dyDescent="0.25">
      <c r="C8" s="142"/>
      <c r="D8" s="469" t="s">
        <v>617</v>
      </c>
      <c r="E8" s="469"/>
      <c r="F8" s="469"/>
      <c r="G8" s="469"/>
      <c r="H8" s="469"/>
      <c r="I8" s="469"/>
      <c r="J8" s="469"/>
      <c r="K8" s="469"/>
      <c r="L8" s="469"/>
      <c r="M8" s="143"/>
    </row>
    <row r="9" spans="1:13" ht="21" x14ac:dyDescent="0.25">
      <c r="C9" s="142"/>
      <c r="D9" s="473" t="s">
        <v>2</v>
      </c>
      <c r="E9" s="473"/>
      <c r="F9" s="473"/>
      <c r="G9" s="473"/>
      <c r="H9" s="473"/>
      <c r="I9" s="473"/>
      <c r="J9" s="473"/>
      <c r="K9" s="473"/>
      <c r="L9" s="473"/>
      <c r="M9" s="143"/>
    </row>
    <row r="10" spans="1:13" ht="21" customHeight="1" x14ac:dyDescent="0.25">
      <c r="C10" s="142"/>
      <c r="D10" s="470" t="s">
        <v>3</v>
      </c>
      <c r="E10" s="470"/>
      <c r="F10" s="144"/>
      <c r="G10" s="144"/>
      <c r="H10" s="466"/>
      <c r="I10" s="466"/>
      <c r="J10" s="466"/>
      <c r="K10" s="466"/>
      <c r="L10" s="466"/>
      <c r="M10" s="143"/>
    </row>
    <row r="11" spans="1:13" ht="21" customHeight="1" x14ac:dyDescent="0.25">
      <c r="C11" s="142"/>
      <c r="D11" s="470" t="s">
        <v>4</v>
      </c>
      <c r="E11" s="470"/>
      <c r="F11" s="144"/>
      <c r="G11" s="144"/>
      <c r="H11" s="466"/>
      <c r="I11" s="466"/>
      <c r="J11" s="466"/>
      <c r="K11" s="466"/>
      <c r="L11" s="466"/>
      <c r="M11" s="143"/>
    </row>
    <row r="12" spans="1:13" ht="21" customHeight="1" x14ac:dyDescent="0.25">
      <c r="C12" s="142"/>
      <c r="D12" s="470" t="s">
        <v>5</v>
      </c>
      <c r="E12" s="470"/>
      <c r="F12" s="144"/>
      <c r="G12" s="144"/>
      <c r="H12" s="466"/>
      <c r="I12" s="466"/>
      <c r="J12" s="466"/>
      <c r="K12" s="466"/>
      <c r="L12" s="466"/>
      <c r="M12" s="143"/>
    </row>
    <row r="13" spans="1:13" ht="21" customHeight="1" x14ac:dyDescent="0.25">
      <c r="C13" s="142"/>
      <c r="D13" s="470" t="s">
        <v>6</v>
      </c>
      <c r="E13" s="470"/>
      <c r="F13" s="144"/>
      <c r="G13" s="144"/>
      <c r="H13" s="466"/>
      <c r="I13" s="466"/>
      <c r="J13" s="466"/>
      <c r="K13" s="466"/>
      <c r="L13" s="466"/>
      <c r="M13" s="143"/>
    </row>
    <row r="14" spans="1:13" ht="21" customHeight="1" x14ac:dyDescent="0.25">
      <c r="C14" s="142"/>
      <c r="D14" s="470" t="s">
        <v>7</v>
      </c>
      <c r="E14" s="470"/>
      <c r="F14" s="144"/>
      <c r="G14" s="144"/>
      <c r="H14" s="466"/>
      <c r="I14" s="466"/>
      <c r="J14" s="466"/>
      <c r="K14" s="466"/>
      <c r="L14" s="466"/>
      <c r="M14" s="143"/>
    </row>
    <row r="15" spans="1:13" ht="21" customHeight="1" x14ac:dyDescent="0.25">
      <c r="C15" s="142"/>
      <c r="D15" s="470" t="s">
        <v>8</v>
      </c>
      <c r="E15" s="470"/>
      <c r="F15" s="144"/>
      <c r="G15" s="144"/>
      <c r="H15" s="466"/>
      <c r="I15" s="466"/>
      <c r="J15" s="466"/>
      <c r="K15" s="466"/>
      <c r="L15" s="466"/>
      <c r="M15" s="143"/>
    </row>
    <row r="16" spans="1:13" ht="21" customHeight="1" x14ac:dyDescent="0.25">
      <c r="C16" s="142"/>
      <c r="D16" s="470" t="s">
        <v>9</v>
      </c>
      <c r="E16" s="470"/>
      <c r="F16" s="144"/>
      <c r="G16" s="144"/>
      <c r="H16" s="466"/>
      <c r="I16" s="466"/>
      <c r="J16" s="466"/>
      <c r="K16" s="466"/>
      <c r="L16" s="466"/>
      <c r="M16" s="143"/>
    </row>
    <row r="17" spans="3:13" ht="11.45" customHeight="1" x14ac:dyDescent="0.25">
      <c r="C17" s="142"/>
      <c r="D17" s="142"/>
      <c r="E17" s="142"/>
      <c r="F17" s="142"/>
      <c r="G17" s="142"/>
      <c r="H17" s="142"/>
      <c r="I17" s="142"/>
      <c r="J17" s="142"/>
      <c r="K17" s="142"/>
      <c r="L17" s="142"/>
      <c r="M17" s="143"/>
    </row>
    <row r="18" spans="3:13" ht="21" x14ac:dyDescent="0.25">
      <c r="C18" s="142"/>
      <c r="D18" s="473" t="s">
        <v>10</v>
      </c>
      <c r="E18" s="473"/>
      <c r="F18" s="473"/>
      <c r="G18" s="473"/>
      <c r="H18" s="473"/>
      <c r="I18" s="473"/>
      <c r="J18" s="473"/>
      <c r="K18" s="473"/>
      <c r="L18" s="473"/>
      <c r="M18" s="143"/>
    </row>
    <row r="19" spans="3:13" ht="21" customHeight="1" x14ac:dyDescent="0.25">
      <c r="C19" s="142"/>
      <c r="D19" s="470" t="s">
        <v>3</v>
      </c>
      <c r="E19" s="470"/>
      <c r="F19" s="144"/>
      <c r="G19" s="144"/>
      <c r="H19" s="466"/>
      <c r="I19" s="466"/>
      <c r="J19" s="466"/>
      <c r="K19" s="466"/>
      <c r="L19" s="466"/>
      <c r="M19" s="143"/>
    </row>
    <row r="20" spans="3:13" ht="21" customHeight="1" x14ac:dyDescent="0.25">
      <c r="C20" s="142"/>
      <c r="D20" s="470" t="s">
        <v>4</v>
      </c>
      <c r="E20" s="470"/>
      <c r="F20" s="144"/>
      <c r="G20" s="144"/>
      <c r="H20" s="466"/>
      <c r="I20" s="466"/>
      <c r="J20" s="466"/>
      <c r="K20" s="466"/>
      <c r="L20" s="466"/>
      <c r="M20" s="143"/>
    </row>
    <row r="21" spans="3:13" ht="21" customHeight="1" x14ac:dyDescent="0.25">
      <c r="C21" s="142"/>
      <c r="D21" s="470" t="s">
        <v>5</v>
      </c>
      <c r="E21" s="470"/>
      <c r="F21" s="144"/>
      <c r="G21" s="144"/>
      <c r="H21" s="466"/>
      <c r="I21" s="466"/>
      <c r="J21" s="466"/>
      <c r="K21" s="466"/>
      <c r="L21" s="466"/>
      <c r="M21" s="143"/>
    </row>
    <row r="22" spans="3:13" ht="21" customHeight="1" x14ac:dyDescent="0.25">
      <c r="C22" s="142"/>
      <c r="D22" s="470" t="s">
        <v>6</v>
      </c>
      <c r="E22" s="470"/>
      <c r="F22" s="144"/>
      <c r="G22" s="144"/>
      <c r="H22" s="466"/>
      <c r="I22" s="466"/>
      <c r="J22" s="466"/>
      <c r="K22" s="466"/>
      <c r="L22" s="466"/>
      <c r="M22" s="143"/>
    </row>
    <row r="23" spans="3:13" ht="21" customHeight="1" x14ac:dyDescent="0.25">
      <c r="C23" s="142"/>
      <c r="D23" s="470" t="s">
        <v>7</v>
      </c>
      <c r="E23" s="470"/>
      <c r="F23" s="144"/>
      <c r="G23" s="144"/>
      <c r="H23" s="466"/>
      <c r="I23" s="466"/>
      <c r="J23" s="466"/>
      <c r="K23" s="466"/>
      <c r="L23" s="466"/>
      <c r="M23" s="143"/>
    </row>
    <row r="24" spans="3:13" ht="21" customHeight="1" x14ac:dyDescent="0.25">
      <c r="C24" s="142"/>
      <c r="D24" s="470" t="s">
        <v>8</v>
      </c>
      <c r="E24" s="470"/>
      <c r="F24" s="144"/>
      <c r="G24" s="144"/>
      <c r="H24" s="466"/>
      <c r="I24" s="466"/>
      <c r="J24" s="466"/>
      <c r="K24" s="466"/>
      <c r="L24" s="466"/>
      <c r="M24" s="143"/>
    </row>
    <row r="25" spans="3:13" ht="21" customHeight="1" x14ac:dyDescent="0.25">
      <c r="C25" s="142"/>
      <c r="D25" s="470" t="s">
        <v>9</v>
      </c>
      <c r="E25" s="470"/>
      <c r="F25" s="144"/>
      <c r="G25" s="144"/>
      <c r="H25" s="466"/>
      <c r="I25" s="466"/>
      <c r="J25" s="466"/>
      <c r="K25" s="466"/>
      <c r="L25" s="466"/>
      <c r="M25" s="143"/>
    </row>
    <row r="26" spans="3:13" ht="21" customHeight="1" x14ac:dyDescent="0.25">
      <c r="C26" s="142"/>
      <c r="D26" s="142"/>
      <c r="E26" s="142"/>
      <c r="F26" s="142"/>
      <c r="G26" s="142"/>
      <c r="H26" s="142"/>
      <c r="I26" s="142"/>
      <c r="J26" s="142"/>
      <c r="K26" s="142"/>
      <c r="L26" s="142"/>
      <c r="M26" s="143"/>
    </row>
    <row r="27" spans="3:13" ht="32.450000000000003" customHeight="1" x14ac:dyDescent="0.25">
      <c r="C27" s="142"/>
      <c r="D27" s="469" t="s">
        <v>639</v>
      </c>
      <c r="E27" s="469"/>
      <c r="F27" s="469"/>
      <c r="G27" s="469"/>
      <c r="H27" s="469"/>
      <c r="I27" s="469"/>
      <c r="J27" s="469"/>
      <c r="K27" s="469"/>
      <c r="L27" s="469"/>
      <c r="M27" s="143"/>
    </row>
    <row r="28" spans="3:13" ht="21" customHeight="1" x14ac:dyDescent="0.25">
      <c r="C28" s="142"/>
      <c r="D28" s="470" t="s">
        <v>11</v>
      </c>
      <c r="E28" s="470"/>
      <c r="F28" s="144"/>
      <c r="G28" s="144"/>
      <c r="H28" s="466"/>
      <c r="I28" s="466"/>
      <c r="J28" s="466"/>
      <c r="K28" s="466"/>
      <c r="L28" s="466"/>
      <c r="M28" s="143"/>
    </row>
    <row r="29" spans="3:13" ht="21" customHeight="1" x14ac:dyDescent="0.25">
      <c r="C29" s="142"/>
      <c r="D29" s="470" t="s">
        <v>12</v>
      </c>
      <c r="E29" s="470"/>
      <c r="F29" s="144"/>
      <c r="G29" s="144"/>
      <c r="H29" s="466"/>
      <c r="I29" s="466"/>
      <c r="J29" s="466"/>
      <c r="K29" s="466"/>
      <c r="L29" s="466"/>
      <c r="M29" s="143"/>
    </row>
    <row r="30" spans="3:13" ht="21" customHeight="1" x14ac:dyDescent="0.25">
      <c r="C30" s="142"/>
      <c r="D30" s="142"/>
      <c r="E30" s="142"/>
      <c r="F30" s="142"/>
      <c r="G30" s="142"/>
      <c r="H30" s="142"/>
      <c r="I30" s="142"/>
      <c r="J30" s="142"/>
      <c r="K30" s="142"/>
      <c r="L30" s="142"/>
      <c r="M30" s="143"/>
    </row>
    <row r="31" spans="3:13" ht="40.9" customHeight="1" x14ac:dyDescent="0.25">
      <c r="C31" s="142"/>
      <c r="D31" s="469" t="s">
        <v>635</v>
      </c>
      <c r="E31" s="469"/>
      <c r="F31" s="469"/>
      <c r="G31" s="469"/>
      <c r="H31" s="469"/>
      <c r="I31" s="469"/>
      <c r="J31" s="469"/>
      <c r="K31" s="469"/>
      <c r="L31" s="469"/>
      <c r="M31" s="143"/>
    </row>
    <row r="32" spans="3:13" ht="32.450000000000003" customHeight="1" x14ac:dyDescent="0.25">
      <c r="C32" s="142"/>
      <c r="D32" s="142"/>
      <c r="E32" s="142"/>
      <c r="F32" s="146"/>
      <c r="G32" s="146"/>
      <c r="H32" s="471" t="s">
        <v>684</v>
      </c>
      <c r="I32" s="472"/>
      <c r="J32" s="471" t="s">
        <v>13</v>
      </c>
      <c r="K32" s="472"/>
      <c r="L32" s="142"/>
      <c r="M32" s="143"/>
    </row>
    <row r="33" spans="3:13" ht="21" customHeight="1" x14ac:dyDescent="0.25">
      <c r="C33" s="142"/>
      <c r="D33" s="470" t="s">
        <v>630</v>
      </c>
      <c r="E33" s="470"/>
      <c r="F33" s="147"/>
      <c r="G33" s="146"/>
      <c r="H33" s="467"/>
      <c r="I33" s="468"/>
      <c r="J33" s="467"/>
      <c r="K33" s="468"/>
      <c r="L33" s="142"/>
      <c r="M33" s="143"/>
    </row>
    <row r="34" spans="3:13" ht="21" customHeight="1" x14ac:dyDescent="0.25">
      <c r="C34" s="142"/>
      <c r="D34" s="470" t="s">
        <v>631</v>
      </c>
      <c r="E34" s="470"/>
      <c r="F34" s="147"/>
      <c r="G34" s="146"/>
      <c r="H34" s="467"/>
      <c r="I34" s="468"/>
      <c r="J34" s="467"/>
      <c r="K34" s="468"/>
      <c r="L34" s="142"/>
      <c r="M34" s="143"/>
    </row>
    <row r="35" spans="3:13" ht="21" customHeight="1" x14ac:dyDescent="0.25">
      <c r="C35" s="142"/>
      <c r="D35" s="470" t="s">
        <v>632</v>
      </c>
      <c r="E35" s="470"/>
      <c r="F35" s="147"/>
      <c r="G35" s="146"/>
      <c r="H35" s="467"/>
      <c r="I35" s="468"/>
      <c r="J35" s="467"/>
      <c r="K35" s="468"/>
      <c r="L35" s="142"/>
      <c r="M35" s="143"/>
    </row>
    <row r="36" spans="3:13" ht="21" customHeight="1" x14ac:dyDescent="0.25">
      <c r="C36" s="142"/>
      <c r="D36" s="470" t="s">
        <v>17</v>
      </c>
      <c r="E36" s="470"/>
      <c r="F36" s="147"/>
      <c r="G36" s="146"/>
      <c r="H36" s="466"/>
      <c r="I36" s="466"/>
      <c r="J36" s="466"/>
      <c r="K36" s="466"/>
      <c r="L36" s="142"/>
      <c r="M36" s="143"/>
    </row>
    <row r="37" spans="3:13" ht="21" x14ac:dyDescent="0.25">
      <c r="C37" s="142"/>
      <c r="D37" s="142"/>
      <c r="E37" s="142"/>
      <c r="F37" s="142"/>
      <c r="G37" s="142"/>
      <c r="H37" s="142"/>
      <c r="I37" s="142"/>
      <c r="J37" s="142"/>
      <c r="K37" s="142"/>
      <c r="L37" s="142"/>
      <c r="M37" s="143"/>
    </row>
    <row r="38" spans="3:13" ht="30" customHeight="1" x14ac:dyDescent="0.25">
      <c r="C38" s="142"/>
      <c r="D38" s="458" t="s">
        <v>762</v>
      </c>
      <c r="E38" s="458"/>
      <c r="F38" s="458"/>
      <c r="G38" s="458"/>
      <c r="H38" s="458"/>
      <c r="I38" s="458"/>
      <c r="J38" s="458"/>
      <c r="K38" s="458"/>
      <c r="L38" s="458"/>
      <c r="M38" s="148"/>
    </row>
    <row r="39" spans="3:13" ht="21" x14ac:dyDescent="0.25">
      <c r="C39" s="142"/>
      <c r="D39" s="149"/>
      <c r="E39" s="149"/>
      <c r="F39" s="149"/>
      <c r="G39" s="149"/>
      <c r="H39" s="149"/>
      <c r="I39" s="149"/>
      <c r="J39" s="149"/>
      <c r="K39" s="149"/>
      <c r="L39" s="150"/>
      <c r="M39" s="148"/>
    </row>
    <row r="40" spans="3:13" ht="21" customHeight="1" x14ac:dyDescent="0.25">
      <c r="C40" s="142"/>
      <c r="D40" s="459" t="s">
        <v>753</v>
      </c>
      <c r="E40" s="459"/>
      <c r="F40" s="151"/>
      <c r="G40" s="152"/>
      <c r="H40" s="460"/>
      <c r="I40" s="461"/>
      <c r="J40" s="461"/>
      <c r="K40" s="462"/>
      <c r="L40" s="153"/>
      <c r="M40" s="148"/>
    </row>
    <row r="41" spans="3:13" ht="21" customHeight="1" x14ac:dyDescent="0.25">
      <c r="C41" s="142"/>
      <c r="D41" s="459" t="s">
        <v>745</v>
      </c>
      <c r="E41" s="459"/>
      <c r="F41" s="151"/>
      <c r="G41" s="152"/>
      <c r="H41" s="463"/>
      <c r="I41" s="464"/>
      <c r="J41" s="464"/>
      <c r="K41" s="465"/>
      <c r="L41" s="153"/>
      <c r="M41" s="148"/>
    </row>
    <row r="42" spans="3:13" ht="21" customHeight="1" x14ac:dyDescent="0.25">
      <c r="C42" s="153"/>
      <c r="D42" s="153"/>
      <c r="E42" s="153"/>
      <c r="F42" s="153"/>
      <c r="G42" s="153"/>
      <c r="H42" s="153"/>
      <c r="I42" s="153"/>
      <c r="J42" s="153"/>
      <c r="K42" s="153"/>
      <c r="L42" s="153"/>
      <c r="M42" s="148"/>
    </row>
    <row r="43" spans="3:13" hidden="1" x14ac:dyDescent="0.25"/>
    <row r="44" spans="3:13" hidden="1" x14ac:dyDescent="0.25">
      <c r="E44" s="35">
        <v>1</v>
      </c>
      <c r="F44" s="35"/>
      <c r="G44" s="35"/>
      <c r="H44" s="35"/>
    </row>
    <row r="45" spans="3:13" hidden="1" x14ac:dyDescent="0.25"/>
    <row r="46" spans="3:13" hidden="1" x14ac:dyDescent="0.25"/>
    <row r="47" spans="3:13" hidden="1" x14ac:dyDescent="0.25"/>
    <row r="48" spans="3:13" hidden="1" x14ac:dyDescent="0.25"/>
    <row r="49" hidden="1" x14ac:dyDescent="0.25"/>
    <row r="50" hidden="1" x14ac:dyDescent="0.25"/>
    <row r="51" hidden="1" x14ac:dyDescent="0.25"/>
    <row r="52" hidden="1" x14ac:dyDescent="0.25"/>
  </sheetData>
  <sheetProtection algorithmName="SHA-512" hashValue="7OTZ5GVlaLhH6Wy1yTdVgvvCZEvhKt8IBTBQZcXWuFQDSQ0fROn44Q1E+WhWlmugfZw8a6HiBS2VBn/sp8/8EA==" saltValue="e/lbOl0WUBKLTEee9mBHnA==" spinCount="100000" sheet="1" objects="1" scenarios="1" formatCells="0" formatColumns="0" formatRows="0" sort="0" autoFilter="0"/>
  <mergeCells count="61">
    <mergeCell ref="D34:E34"/>
    <mergeCell ref="D35:E35"/>
    <mergeCell ref="D36:E36"/>
    <mergeCell ref="D3:E3"/>
    <mergeCell ref="D5:E5"/>
    <mergeCell ref="D10:E10"/>
    <mergeCell ref="D11:E11"/>
    <mergeCell ref="D12:E12"/>
    <mergeCell ref="D13:E13"/>
    <mergeCell ref="D14:E14"/>
    <mergeCell ref="D15:E15"/>
    <mergeCell ref="D16:E16"/>
    <mergeCell ref="D19:E19"/>
    <mergeCell ref="D20:E20"/>
    <mergeCell ref="D21:E21"/>
    <mergeCell ref="D9:L9"/>
    <mergeCell ref="D1:M1"/>
    <mergeCell ref="H15:L15"/>
    <mergeCell ref="H16:L16"/>
    <mergeCell ref="H19:L19"/>
    <mergeCell ref="D22:E22"/>
    <mergeCell ref="H10:L10"/>
    <mergeCell ref="H11:L11"/>
    <mergeCell ref="H12:L12"/>
    <mergeCell ref="H13:L13"/>
    <mergeCell ref="H14:L14"/>
    <mergeCell ref="H20:L20"/>
    <mergeCell ref="H21:L21"/>
    <mergeCell ref="H22:L22"/>
    <mergeCell ref="D8:L8"/>
    <mergeCell ref="H5:K5"/>
    <mergeCell ref="H3:J3"/>
    <mergeCell ref="D23:E23"/>
    <mergeCell ref="H23:L23"/>
    <mergeCell ref="D28:E28"/>
    <mergeCell ref="D29:E29"/>
    <mergeCell ref="D18:L18"/>
    <mergeCell ref="H33:I33"/>
    <mergeCell ref="J33:K33"/>
    <mergeCell ref="D27:L27"/>
    <mergeCell ref="D24:E24"/>
    <mergeCell ref="D25:E25"/>
    <mergeCell ref="H32:I32"/>
    <mergeCell ref="J32:K32"/>
    <mergeCell ref="H25:L25"/>
    <mergeCell ref="H28:L28"/>
    <mergeCell ref="H29:L29"/>
    <mergeCell ref="H24:L24"/>
    <mergeCell ref="D31:L31"/>
    <mergeCell ref="D33:E33"/>
    <mergeCell ref="H36:I36"/>
    <mergeCell ref="J36:K36"/>
    <mergeCell ref="H34:I34"/>
    <mergeCell ref="J34:K34"/>
    <mergeCell ref="H35:I35"/>
    <mergeCell ref="J35:K35"/>
    <mergeCell ref="D38:L38"/>
    <mergeCell ref="D40:E40"/>
    <mergeCell ref="D41:E41"/>
    <mergeCell ref="H40:K40"/>
    <mergeCell ref="H41:K41"/>
  </mergeCells>
  <dataValidations count="4">
    <dataValidation type="date" operator="greaterThan" allowBlank="1" showInputMessage="1" showErrorMessage="1" errorTitle="Entered value is not allowed" error="Please use the format dd/mm/yyyy for your date and enter a date greater than 01/01/2000." sqref="H35:K35 H33:K33" xr:uid="{00000000-0002-0000-0100-000000000000}">
      <formula1>36526</formula1>
    </dataValidation>
    <dataValidation type="date" operator="greaterThan" allowBlank="1" showInputMessage="1" showErrorMessage="1" errorTitle="Entered value is not allowed" error="Please use the format dd/mm/yyyy for your date and enter a date greater than the school year start date." sqref="H34:K34" xr:uid="{00000000-0002-0000-0100-000001000000}">
      <formula1>H33</formula1>
    </dataValidation>
    <dataValidation type="textLength" allowBlank="1" showInputMessage="1" showErrorMessage="1" errorTitle="Invalid input" error="The length of the text should be between 2 and 500 characters" sqref="H10:L16 H19:L25 H28:L29 H41:L41" xr:uid="{00000000-0002-0000-0100-000002000000}">
      <formula1>2</formula1>
      <formula2>500</formula2>
    </dataValidation>
    <dataValidation allowBlank="1" showInputMessage="1" showErrorMessage="1" sqref="A1:B2" xr:uid="{00000000-0002-0000-0100-000003000000}"/>
  </dataValidations>
  <pageMargins left="0.23622047244094491" right="0.23622047244094491" top="0.74803149606299213" bottom="0.74803149606299213" header="0.31496062992125984" footer="0.31496062992125984"/>
  <pageSetup scale="72" orientation="portrait" r:id="rId1"/>
  <headerFooter>
    <oddFooter>&amp;C&amp;P&amp;R&amp;F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6" r:id="rId4" name="Drop Down 4">
              <controlPr defaultSize="0" autoLine="0" autoPict="0">
                <anchor moveWithCells="1">
                  <from>
                    <xdr:col>4</xdr:col>
                    <xdr:colOff>581025</xdr:colOff>
                    <xdr:row>3</xdr:row>
                    <xdr:rowOff>266700</xdr:rowOff>
                  </from>
                  <to>
                    <xdr:col>11</xdr:col>
                    <xdr:colOff>609600</xdr:colOff>
                    <xdr:row>4</xdr:row>
                    <xdr:rowOff>266700</xdr:rowOff>
                  </to>
                </anchor>
              </controlPr>
            </control>
          </mc:Choice>
        </mc:AlternateContent>
        <mc:AlternateContent xmlns:mc="http://schemas.openxmlformats.org/markup-compatibility/2006">
          <mc:Choice Requires="x14">
            <control shapeId="3083" r:id="rId5" name="Group Box 11">
              <controlPr defaultSize="0" autoFill="0" autoPict="0">
                <anchor moveWithCells="1">
                  <from>
                    <xdr:col>3</xdr:col>
                    <xdr:colOff>2228850</xdr:colOff>
                    <xdr:row>38</xdr:row>
                    <xdr:rowOff>133350</xdr:rowOff>
                  </from>
                  <to>
                    <xdr:col>12</xdr:col>
                    <xdr:colOff>76200</xdr:colOff>
                    <xdr:row>40</xdr:row>
                    <xdr:rowOff>38100</xdr:rowOff>
                  </to>
                </anchor>
              </controlPr>
            </control>
          </mc:Choice>
        </mc:AlternateContent>
        <mc:AlternateContent xmlns:mc="http://schemas.openxmlformats.org/markup-compatibility/2006">
          <mc:Choice Requires="x14">
            <control shapeId="3085" r:id="rId6" name="Drop Down 13">
              <controlPr defaultSize="0" autoLine="0" autoPict="0">
                <anchor moveWithCells="1">
                  <from>
                    <xdr:col>7</xdr:col>
                    <xdr:colOff>9525</xdr:colOff>
                    <xdr:row>39</xdr:row>
                    <xdr:rowOff>9525</xdr:rowOff>
                  </from>
                  <to>
                    <xdr:col>11</xdr:col>
                    <xdr:colOff>9525</xdr:colOff>
                    <xdr:row>40</xdr:row>
                    <xdr:rowOff>9525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1">
    <pageSetUpPr fitToPage="1"/>
  </sheetPr>
  <dimension ref="A1:BW41"/>
  <sheetViews>
    <sheetView showGridLines="0" tabSelected="1" topLeftCell="C1" zoomScaleNormal="100" zoomScalePageLayoutView="70" workbookViewId="0">
      <pane xSplit="19" ySplit="13" topLeftCell="Z14" activePane="bottomRight" state="frozen"/>
      <selection activeCell="C1" sqref="C1"/>
      <selection pane="topRight" activeCell="V1" sqref="V1"/>
      <selection pane="bottomLeft" activeCell="C14" sqref="C14"/>
      <selection pane="bottomRight" activeCell="BI17" sqref="BI17:BI18"/>
    </sheetView>
  </sheetViews>
  <sheetFormatPr defaultColWidth="8.7109375" defaultRowHeight="15" x14ac:dyDescent="0.25"/>
  <cols>
    <col min="1" max="1" width="18.28515625" style="141" hidden="1" customWidth="1"/>
    <col min="2" max="2" width="10.140625" style="235" hidden="1" customWidth="1"/>
    <col min="3" max="3" width="5.7109375" style="141" customWidth="1"/>
    <col min="4" max="5" width="7.85546875" style="141" customWidth="1"/>
    <col min="6" max="6" width="20.85546875" style="141" customWidth="1"/>
    <col min="7" max="7" width="3.85546875" style="141" hidden="1" customWidth="1"/>
    <col min="8" max="8" width="3" style="141" hidden="1" customWidth="1"/>
    <col min="9" max="9" width="8.28515625" style="141" hidden="1" customWidth="1"/>
    <col min="10" max="10" width="3" style="141" hidden="1" customWidth="1"/>
    <col min="11" max="11" width="5.28515625" style="141" hidden="1" customWidth="1"/>
    <col min="12" max="12" width="3.7109375" style="141" hidden="1" customWidth="1"/>
    <col min="13" max="13" width="3" style="141" hidden="1" customWidth="1"/>
    <col min="14" max="14" width="4.140625" style="141" hidden="1" customWidth="1"/>
    <col min="15" max="15" width="5.140625" style="141" hidden="1" customWidth="1"/>
    <col min="16" max="17" width="3" style="141" hidden="1" customWidth="1"/>
    <col min="18" max="20" width="4.140625" style="141" hidden="1" customWidth="1"/>
    <col min="21" max="21" width="10.42578125" style="141" hidden="1" customWidth="1"/>
    <col min="22" max="22" width="12.7109375" style="141" customWidth="1"/>
    <col min="23" max="23" width="2.7109375" style="141" customWidth="1"/>
    <col min="24" max="24" width="5.7109375" style="141" customWidth="1"/>
    <col min="25" max="25" width="12.7109375" style="141" customWidth="1"/>
    <col min="26" max="26" width="2.7109375" style="141" customWidth="1"/>
    <col min="27" max="27" width="5.7109375" style="141" customWidth="1"/>
    <col min="28" max="28" width="12.7109375" style="141" customWidth="1"/>
    <col min="29" max="29" width="2.7109375" style="141" customWidth="1"/>
    <col min="30" max="30" width="5.7109375" style="141" customWidth="1"/>
    <col min="31" max="31" width="12.7109375" style="141" customWidth="1"/>
    <col min="32" max="32" width="2.7109375" style="141" customWidth="1"/>
    <col min="33" max="33" width="5.7109375" style="141" customWidth="1"/>
    <col min="34" max="34" width="12.7109375" style="141" customWidth="1"/>
    <col min="35" max="35" width="2.7109375" style="141" customWidth="1"/>
    <col min="36" max="36" width="5.7109375" style="141" customWidth="1"/>
    <col min="37" max="37" width="12.7109375" style="141" customWidth="1"/>
    <col min="38" max="38" width="2.7109375" style="141" customWidth="1"/>
    <col min="39" max="39" width="5.7109375" style="141" customWidth="1"/>
    <col min="40" max="40" width="12.7109375" style="141" customWidth="1"/>
    <col min="41" max="41" width="2.7109375" style="141" customWidth="1"/>
    <col min="42" max="42" width="5.7109375" style="141" customWidth="1"/>
    <col min="43" max="43" width="12.7109375" style="141" customWidth="1"/>
    <col min="44" max="44" width="2.7109375" style="141" customWidth="1"/>
    <col min="45" max="45" width="5.7109375" style="141" customWidth="1"/>
    <col min="46" max="46" width="12.7109375" style="141" customWidth="1"/>
    <col min="47" max="47" width="2.7109375" style="141" customWidth="1"/>
    <col min="48" max="48" width="5.7109375" style="141" customWidth="1"/>
    <col min="49" max="49" width="12.7109375" style="141" customWidth="1"/>
    <col min="50" max="50" width="2.7109375" style="141" customWidth="1"/>
    <col min="51" max="51" width="5.7109375" style="141" customWidth="1"/>
    <col min="52" max="52" width="12.7109375" style="141" customWidth="1"/>
    <col min="53" max="53" width="2.7109375" style="141" customWidth="1"/>
    <col min="54" max="54" width="5.7109375" style="141" customWidth="1"/>
    <col min="55" max="55" width="12.7109375" style="141" customWidth="1"/>
    <col min="56" max="56" width="2.7109375" style="141" customWidth="1"/>
    <col min="57" max="57" width="5.7109375" style="141" customWidth="1"/>
    <col min="58" max="58" width="12.7109375" style="141" customWidth="1"/>
    <col min="59" max="59" width="2.7109375" style="141" customWidth="1"/>
    <col min="60" max="60" width="5.7109375" style="141" customWidth="1"/>
    <col min="61" max="61" width="12.7109375" style="141" customWidth="1"/>
    <col min="62" max="62" width="2.7109375" style="141" customWidth="1"/>
    <col min="63" max="63" width="5.7109375" style="141" customWidth="1"/>
    <col min="64" max="64" width="12.7109375" style="141" customWidth="1"/>
    <col min="65" max="65" width="2.7109375" style="141" customWidth="1"/>
    <col min="66" max="66" width="5.7109375" style="141" customWidth="1"/>
    <col min="67" max="67" width="12.7109375" style="141" customWidth="1"/>
    <col min="68" max="68" width="2.7109375" style="141" customWidth="1"/>
    <col min="69" max="70" width="5.7109375" style="141" customWidth="1"/>
    <col min="71" max="16384" width="8.7109375" style="141"/>
  </cols>
  <sheetData>
    <row r="1" spans="1:75" ht="45" customHeight="1" x14ac:dyDescent="0.25">
      <c r="A1" s="220" t="s">
        <v>139</v>
      </c>
      <c r="B1" s="221" t="s">
        <v>167</v>
      </c>
      <c r="C1" s="222"/>
      <c r="D1" s="223" t="s">
        <v>698</v>
      </c>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c r="AK1" s="223"/>
      <c r="AL1" s="223"/>
      <c r="AM1" s="223"/>
      <c r="AN1" s="223"/>
      <c r="AO1" s="223"/>
      <c r="AP1" s="223"/>
      <c r="AQ1" s="223"/>
      <c r="AR1" s="223"/>
      <c r="AS1" s="223"/>
      <c r="AT1" s="223"/>
      <c r="AU1" s="223"/>
      <c r="AV1" s="223"/>
      <c r="AW1" s="223"/>
      <c r="AX1" s="223"/>
      <c r="AY1" s="223"/>
      <c r="AZ1" s="223"/>
      <c r="BA1" s="223"/>
      <c r="BB1" s="223"/>
      <c r="BC1" s="223"/>
      <c r="BD1" s="223"/>
      <c r="BE1" s="223"/>
      <c r="BF1" s="223"/>
      <c r="BG1" s="223"/>
      <c r="BH1" s="223"/>
      <c r="BI1" s="37"/>
      <c r="BJ1" s="37"/>
      <c r="BK1" s="37"/>
      <c r="BL1" s="37"/>
      <c r="BM1" s="37"/>
      <c r="BN1" s="37"/>
      <c r="BO1" s="37"/>
      <c r="BP1" s="37"/>
      <c r="BQ1" s="37"/>
      <c r="BR1" s="37"/>
      <c r="BS1" s="2"/>
      <c r="BT1" s="2"/>
      <c r="BU1" s="2"/>
      <c r="BV1" s="2"/>
      <c r="BW1" s="2"/>
    </row>
    <row r="2" spans="1:75" ht="15" customHeight="1" x14ac:dyDescent="0.25">
      <c r="A2" s="220" t="s">
        <v>122</v>
      </c>
      <c r="B2" s="221" t="str">
        <f>VLOOKUP(VAL_A1!$B$2,VAL_Drop_Down_Lists!$A$3:$B$214,2,FALSE)</f>
        <v>_X</v>
      </c>
      <c r="C2" s="142"/>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224"/>
      <c r="AI2" s="224"/>
      <c r="AJ2" s="224"/>
      <c r="AK2" s="224"/>
      <c r="AL2" s="224"/>
      <c r="AM2" s="224"/>
      <c r="AN2" s="224"/>
      <c r="AO2" s="224"/>
      <c r="AP2" s="224"/>
      <c r="AQ2" s="224"/>
      <c r="AR2" s="224"/>
      <c r="AS2" s="224"/>
      <c r="AT2" s="224"/>
      <c r="AU2" s="224"/>
      <c r="AV2" s="224"/>
      <c r="AW2" s="224"/>
      <c r="AX2" s="224"/>
      <c r="AY2" s="224"/>
      <c r="AZ2" s="224"/>
      <c r="BA2" s="224"/>
      <c r="BB2" s="224"/>
      <c r="BC2" s="224"/>
      <c r="BD2" s="224"/>
      <c r="BE2" s="224"/>
      <c r="BF2" s="224"/>
      <c r="BG2" s="224"/>
      <c r="BH2" s="224"/>
      <c r="BI2" s="38"/>
      <c r="BJ2" s="38"/>
      <c r="BK2" s="38"/>
      <c r="BL2" s="38"/>
      <c r="BM2" s="38"/>
      <c r="BN2" s="38"/>
      <c r="BO2" s="38"/>
      <c r="BP2" s="38"/>
      <c r="BQ2" s="38"/>
      <c r="BR2" s="38"/>
      <c r="BS2" s="2"/>
      <c r="BT2" s="2"/>
      <c r="BU2" s="2"/>
      <c r="BV2" s="2"/>
      <c r="BW2" s="2"/>
    </row>
    <row r="3" spans="1:75" ht="21" customHeight="1" x14ac:dyDescent="0.25">
      <c r="A3" s="220" t="s">
        <v>142</v>
      </c>
      <c r="B3" s="225" t="str">
        <f>IF(VAL_A1!$H$33&lt;&gt;"", YEAR(VAL_A1!$H$33),"")</f>
        <v/>
      </c>
      <c r="C3" s="142"/>
      <c r="D3" s="489" t="s">
        <v>4618</v>
      </c>
      <c r="E3" s="490"/>
      <c r="F3" s="491"/>
      <c r="G3" s="226"/>
      <c r="H3" s="226"/>
      <c r="I3" s="226"/>
      <c r="J3" s="226"/>
      <c r="K3" s="226"/>
      <c r="L3" s="226"/>
      <c r="M3" s="226"/>
      <c r="N3" s="226"/>
      <c r="O3" s="226"/>
      <c r="P3" s="226"/>
      <c r="Q3" s="226"/>
      <c r="R3" s="226"/>
      <c r="S3" s="226"/>
      <c r="T3" s="226"/>
      <c r="U3" s="226"/>
      <c r="V3" s="485" t="s">
        <v>18</v>
      </c>
      <c r="W3" s="486"/>
      <c r="X3" s="486"/>
      <c r="Y3" s="486"/>
      <c r="Z3" s="486"/>
      <c r="AA3" s="486"/>
      <c r="AB3" s="486"/>
      <c r="AC3" s="486"/>
      <c r="AD3" s="486"/>
      <c r="AE3" s="487" t="s">
        <v>19</v>
      </c>
      <c r="AF3" s="487"/>
      <c r="AG3" s="487"/>
      <c r="AH3" s="486" t="s">
        <v>618</v>
      </c>
      <c r="AI3" s="486"/>
      <c r="AJ3" s="486"/>
      <c r="AK3" s="486"/>
      <c r="AL3" s="486"/>
      <c r="AM3" s="486"/>
      <c r="AN3" s="486"/>
      <c r="AO3" s="486"/>
      <c r="AP3" s="486"/>
      <c r="AQ3" s="486" t="s">
        <v>619</v>
      </c>
      <c r="AR3" s="486"/>
      <c r="AS3" s="486"/>
      <c r="AT3" s="486"/>
      <c r="AU3" s="486"/>
      <c r="AV3" s="486"/>
      <c r="AW3" s="486"/>
      <c r="AX3" s="486"/>
      <c r="AY3" s="486"/>
      <c r="AZ3" s="484" t="s">
        <v>20</v>
      </c>
      <c r="BA3" s="484"/>
      <c r="BB3" s="484"/>
      <c r="BC3" s="484"/>
      <c r="BD3" s="484"/>
      <c r="BE3" s="484"/>
      <c r="BF3" s="484"/>
      <c r="BG3" s="484"/>
      <c r="BH3" s="484"/>
      <c r="BI3" s="502" t="s">
        <v>21</v>
      </c>
      <c r="BJ3" s="502"/>
      <c r="BK3" s="502"/>
      <c r="BL3" s="502"/>
      <c r="BM3" s="502"/>
      <c r="BN3" s="502"/>
      <c r="BO3" s="502"/>
      <c r="BP3" s="502"/>
      <c r="BQ3" s="502"/>
      <c r="BR3" s="38"/>
      <c r="BS3" s="2"/>
      <c r="BT3" s="2"/>
      <c r="BU3" s="2"/>
      <c r="BV3" s="2"/>
      <c r="BW3" s="2"/>
    </row>
    <row r="4" spans="1:75" ht="53.25" customHeight="1" x14ac:dyDescent="0.25">
      <c r="A4" s="220" t="s">
        <v>143</v>
      </c>
      <c r="B4" s="225" t="str">
        <f>IF(VAL_A1!$H$34&lt;&gt;"", YEAR(VAL_A1!$H$34),"")</f>
        <v/>
      </c>
      <c r="C4" s="142"/>
      <c r="D4" s="492"/>
      <c r="E4" s="493"/>
      <c r="F4" s="494"/>
      <c r="G4" s="226"/>
      <c r="H4" s="226"/>
      <c r="I4" s="226"/>
      <c r="J4" s="226"/>
      <c r="K4" s="226"/>
      <c r="L4" s="226"/>
      <c r="M4" s="226"/>
      <c r="N4" s="226"/>
      <c r="O4" s="226"/>
      <c r="P4" s="226"/>
      <c r="Q4" s="226"/>
      <c r="R4" s="226"/>
      <c r="S4" s="226"/>
      <c r="T4" s="226"/>
      <c r="U4" s="226"/>
      <c r="V4" s="503" t="s">
        <v>22</v>
      </c>
      <c r="W4" s="487"/>
      <c r="X4" s="487"/>
      <c r="Y4" s="487" t="s">
        <v>23</v>
      </c>
      <c r="Z4" s="487"/>
      <c r="AA4" s="487"/>
      <c r="AB4" s="488" t="s">
        <v>24</v>
      </c>
      <c r="AC4" s="488"/>
      <c r="AD4" s="488"/>
      <c r="AE4" s="487" t="s">
        <v>24</v>
      </c>
      <c r="AF4" s="487"/>
      <c r="AG4" s="487"/>
      <c r="AH4" s="487" t="s">
        <v>25</v>
      </c>
      <c r="AI4" s="487"/>
      <c r="AJ4" s="487"/>
      <c r="AK4" s="487" t="s">
        <v>26</v>
      </c>
      <c r="AL4" s="487"/>
      <c r="AM4" s="487"/>
      <c r="AN4" s="488" t="s">
        <v>24</v>
      </c>
      <c r="AO4" s="488"/>
      <c r="AP4" s="488"/>
      <c r="AQ4" s="487" t="s">
        <v>25</v>
      </c>
      <c r="AR4" s="487"/>
      <c r="AS4" s="487"/>
      <c r="AT4" s="487" t="s">
        <v>26</v>
      </c>
      <c r="AU4" s="487"/>
      <c r="AV4" s="487"/>
      <c r="AW4" s="488" t="s">
        <v>24</v>
      </c>
      <c r="AX4" s="488"/>
      <c r="AY4" s="488"/>
      <c r="AZ4" s="488" t="s">
        <v>25</v>
      </c>
      <c r="BA4" s="488"/>
      <c r="BB4" s="488"/>
      <c r="BC4" s="488" t="s">
        <v>26</v>
      </c>
      <c r="BD4" s="488"/>
      <c r="BE4" s="488"/>
      <c r="BF4" s="484" t="s">
        <v>24</v>
      </c>
      <c r="BG4" s="484"/>
      <c r="BH4" s="484"/>
      <c r="BI4" s="498" t="s">
        <v>25</v>
      </c>
      <c r="BJ4" s="498"/>
      <c r="BK4" s="498"/>
      <c r="BL4" s="498" t="s">
        <v>26</v>
      </c>
      <c r="BM4" s="498"/>
      <c r="BN4" s="498"/>
      <c r="BO4" s="504" t="s">
        <v>24</v>
      </c>
      <c r="BP4" s="504"/>
      <c r="BQ4" s="504"/>
      <c r="BR4" s="38"/>
      <c r="BS4" s="2"/>
      <c r="BT4" s="2"/>
      <c r="BU4" s="2"/>
      <c r="BV4" s="2"/>
      <c r="BW4" s="2"/>
    </row>
    <row r="5" spans="1:75" ht="21" x14ac:dyDescent="0.25">
      <c r="A5" s="220" t="s">
        <v>196</v>
      </c>
      <c r="B5" s="221" t="s">
        <v>14</v>
      </c>
      <c r="C5" s="142"/>
      <c r="D5" s="495"/>
      <c r="E5" s="496"/>
      <c r="F5" s="497"/>
      <c r="G5" s="226"/>
      <c r="H5" s="226"/>
      <c r="I5" s="226"/>
      <c r="J5" s="226"/>
      <c r="K5" s="226"/>
      <c r="L5" s="226"/>
      <c r="M5" s="226"/>
      <c r="N5" s="226"/>
      <c r="O5" s="226"/>
      <c r="P5" s="226"/>
      <c r="Q5" s="226"/>
      <c r="R5" s="226"/>
      <c r="S5" s="226"/>
      <c r="T5" s="226"/>
      <c r="U5" s="226"/>
      <c r="V5" s="503" t="s">
        <v>27</v>
      </c>
      <c r="W5" s="487"/>
      <c r="X5" s="487"/>
      <c r="Y5" s="487" t="s">
        <v>28</v>
      </c>
      <c r="Z5" s="487"/>
      <c r="AA5" s="487"/>
      <c r="AB5" s="488" t="s">
        <v>29</v>
      </c>
      <c r="AC5" s="488"/>
      <c r="AD5" s="488"/>
      <c r="AE5" s="487" t="s">
        <v>30</v>
      </c>
      <c r="AF5" s="487"/>
      <c r="AG5" s="487"/>
      <c r="AH5" s="487" t="s">
        <v>31</v>
      </c>
      <c r="AI5" s="487"/>
      <c r="AJ5" s="487"/>
      <c r="AK5" s="487" t="s">
        <v>32</v>
      </c>
      <c r="AL5" s="487"/>
      <c r="AM5" s="487"/>
      <c r="AN5" s="488" t="s">
        <v>33</v>
      </c>
      <c r="AO5" s="488"/>
      <c r="AP5" s="488"/>
      <c r="AQ5" s="487" t="s">
        <v>34</v>
      </c>
      <c r="AR5" s="487"/>
      <c r="AS5" s="487"/>
      <c r="AT5" s="487" t="s">
        <v>35</v>
      </c>
      <c r="AU5" s="487"/>
      <c r="AV5" s="487"/>
      <c r="AW5" s="488" t="s">
        <v>36</v>
      </c>
      <c r="AX5" s="488"/>
      <c r="AY5" s="488"/>
      <c r="AZ5" s="488" t="s">
        <v>37</v>
      </c>
      <c r="BA5" s="488"/>
      <c r="BB5" s="488"/>
      <c r="BC5" s="488" t="s">
        <v>38</v>
      </c>
      <c r="BD5" s="488"/>
      <c r="BE5" s="488"/>
      <c r="BF5" s="484" t="s">
        <v>39</v>
      </c>
      <c r="BG5" s="484"/>
      <c r="BH5" s="484"/>
      <c r="BI5" s="498" t="s">
        <v>40</v>
      </c>
      <c r="BJ5" s="498"/>
      <c r="BK5" s="498"/>
      <c r="BL5" s="498" t="s">
        <v>41</v>
      </c>
      <c r="BM5" s="498"/>
      <c r="BN5" s="498"/>
      <c r="BO5" s="504" t="s">
        <v>42</v>
      </c>
      <c r="BP5" s="504"/>
      <c r="BQ5" s="504"/>
      <c r="BR5" s="38"/>
      <c r="BS5" s="2"/>
      <c r="BT5" s="2"/>
      <c r="BU5" s="2"/>
      <c r="BV5" s="2"/>
      <c r="BW5" s="2"/>
    </row>
    <row r="6" spans="1:75" ht="21" hidden="1" x14ac:dyDescent="0.25">
      <c r="A6" s="220" t="s">
        <v>144</v>
      </c>
      <c r="B6" s="221"/>
      <c r="C6" s="142"/>
      <c r="D6" s="224"/>
      <c r="E6" s="224"/>
      <c r="F6" s="224"/>
      <c r="G6" s="227"/>
      <c r="H6" s="227"/>
      <c r="I6" s="228"/>
      <c r="J6" s="228"/>
      <c r="K6" s="228"/>
      <c r="L6" s="228"/>
      <c r="M6" s="228"/>
      <c r="N6" s="228"/>
      <c r="O6" s="228"/>
      <c r="P6" s="228"/>
      <c r="Q6" s="228"/>
      <c r="R6" s="228"/>
      <c r="S6" s="228"/>
      <c r="T6" s="228"/>
      <c r="U6" s="229" t="s">
        <v>134</v>
      </c>
      <c r="V6" s="229" t="s">
        <v>152</v>
      </c>
      <c r="W6" s="229"/>
      <c r="X6" s="229"/>
      <c r="Y6" s="229" t="s">
        <v>152</v>
      </c>
      <c r="Z6" s="229"/>
      <c r="AA6" s="229"/>
      <c r="AB6" s="229" t="s">
        <v>152</v>
      </c>
      <c r="AC6" s="229"/>
      <c r="AD6" s="229"/>
      <c r="AE6" s="229" t="s">
        <v>153</v>
      </c>
      <c r="AF6" s="229"/>
      <c r="AG6" s="229"/>
      <c r="AH6" s="229" t="s">
        <v>154</v>
      </c>
      <c r="AI6" s="229"/>
      <c r="AJ6" s="229"/>
      <c r="AK6" s="229" t="s">
        <v>154</v>
      </c>
      <c r="AL6" s="229"/>
      <c r="AM6" s="229"/>
      <c r="AN6" s="229" t="s">
        <v>154</v>
      </c>
      <c r="AO6" s="229"/>
      <c r="AP6" s="229"/>
      <c r="AQ6" s="229" t="s">
        <v>155</v>
      </c>
      <c r="AR6" s="229"/>
      <c r="AS6" s="229"/>
      <c r="AT6" s="229" t="s">
        <v>155</v>
      </c>
      <c r="AU6" s="229"/>
      <c r="AV6" s="229"/>
      <c r="AW6" s="229" t="s">
        <v>155</v>
      </c>
      <c r="AX6" s="229"/>
      <c r="AY6" s="229"/>
      <c r="AZ6" s="229" t="s">
        <v>156</v>
      </c>
      <c r="BA6" s="229"/>
      <c r="BB6" s="229"/>
      <c r="BC6" s="229" t="s">
        <v>156</v>
      </c>
      <c r="BD6" s="229"/>
      <c r="BE6" s="229"/>
      <c r="BF6" s="229" t="s">
        <v>156</v>
      </c>
      <c r="BG6" s="229"/>
      <c r="BH6" s="229"/>
      <c r="BI6" s="39" t="s">
        <v>157</v>
      </c>
      <c r="BJ6" s="39"/>
      <c r="BK6" s="39"/>
      <c r="BL6" s="39" t="s">
        <v>157</v>
      </c>
      <c r="BM6" s="39"/>
      <c r="BN6" s="39"/>
      <c r="BO6" s="39" t="s">
        <v>157</v>
      </c>
      <c r="BP6" s="39"/>
      <c r="BQ6" s="39"/>
      <c r="BR6" s="38"/>
      <c r="BS6" s="2"/>
      <c r="BT6" s="2"/>
      <c r="BU6" s="2"/>
      <c r="BV6" s="2"/>
      <c r="BW6" s="2"/>
    </row>
    <row r="7" spans="1:75" ht="21" hidden="1" x14ac:dyDescent="0.25">
      <c r="A7" s="220" t="s">
        <v>136</v>
      </c>
      <c r="B7" s="225" t="str">
        <f>IF(VAL_A1!$H$34&lt;&gt;"", YEAR(VAL_A1!$H$34),"")</f>
        <v/>
      </c>
      <c r="C7" s="142"/>
      <c r="D7" s="224"/>
      <c r="E7" s="224"/>
      <c r="F7" s="224"/>
      <c r="G7" s="230"/>
      <c r="H7" s="230"/>
      <c r="I7" s="230"/>
      <c r="J7" s="230"/>
      <c r="K7" s="230"/>
      <c r="L7" s="230"/>
      <c r="M7" s="230"/>
      <c r="N7" s="218"/>
      <c r="O7" s="218"/>
      <c r="P7" s="218"/>
      <c r="Q7" s="218"/>
      <c r="R7" s="218"/>
      <c r="S7" s="218"/>
      <c r="T7" s="218"/>
      <c r="U7" s="40" t="s">
        <v>194</v>
      </c>
      <c r="V7" s="229" t="s">
        <v>150</v>
      </c>
      <c r="W7" s="229"/>
      <c r="X7" s="229"/>
      <c r="Y7" s="232" t="s">
        <v>151</v>
      </c>
      <c r="Z7" s="232"/>
      <c r="AA7" s="232"/>
      <c r="AB7" s="232" t="s">
        <v>14</v>
      </c>
      <c r="AC7" s="232"/>
      <c r="AD7" s="232"/>
      <c r="AE7" s="232" t="s">
        <v>14</v>
      </c>
      <c r="AF7" s="232"/>
      <c r="AG7" s="232"/>
      <c r="AH7" s="232" t="s">
        <v>158</v>
      </c>
      <c r="AI7" s="232"/>
      <c r="AJ7" s="232"/>
      <c r="AK7" s="232" t="s">
        <v>159</v>
      </c>
      <c r="AL7" s="232"/>
      <c r="AM7" s="232"/>
      <c r="AN7" s="232" t="s">
        <v>14</v>
      </c>
      <c r="AO7" s="232"/>
      <c r="AP7" s="232"/>
      <c r="AQ7" s="232" t="s">
        <v>158</v>
      </c>
      <c r="AR7" s="232"/>
      <c r="AS7" s="232"/>
      <c r="AT7" s="232" t="s">
        <v>159</v>
      </c>
      <c r="AU7" s="232"/>
      <c r="AV7" s="232"/>
      <c r="AW7" s="232" t="s">
        <v>14</v>
      </c>
      <c r="AX7" s="232"/>
      <c r="AY7" s="232"/>
      <c r="AZ7" s="232" t="s">
        <v>158</v>
      </c>
      <c r="BA7" s="232"/>
      <c r="BB7" s="232"/>
      <c r="BC7" s="232" t="s">
        <v>159</v>
      </c>
      <c r="BD7" s="232"/>
      <c r="BE7" s="232"/>
      <c r="BF7" s="232" t="s">
        <v>14</v>
      </c>
      <c r="BG7" s="232"/>
      <c r="BH7" s="232"/>
      <c r="BI7" s="41" t="s">
        <v>158</v>
      </c>
      <c r="BJ7" s="41"/>
      <c r="BK7" s="41"/>
      <c r="BL7" s="41" t="s">
        <v>159</v>
      </c>
      <c r="BM7" s="41"/>
      <c r="BN7" s="41"/>
      <c r="BO7" s="41" t="s">
        <v>14</v>
      </c>
      <c r="BP7" s="41"/>
      <c r="BQ7" s="41"/>
      <c r="BR7" s="38"/>
      <c r="BS7" s="2"/>
      <c r="BT7" s="2"/>
      <c r="BU7" s="2"/>
      <c r="BV7" s="2"/>
      <c r="BW7" s="2"/>
    </row>
    <row r="8" spans="1:75" ht="21" hidden="1" x14ac:dyDescent="0.25">
      <c r="A8" s="220" t="s">
        <v>140</v>
      </c>
      <c r="B8" s="225" t="str">
        <f>IF(VAL_A1!$H$35&lt;&gt;"", YEAR(VAL_A1!$H$35),"")</f>
        <v/>
      </c>
      <c r="C8" s="142"/>
      <c r="D8" s="233"/>
      <c r="E8" s="233"/>
      <c r="F8" s="233"/>
      <c r="G8" s="230"/>
      <c r="H8" s="230"/>
      <c r="I8" s="230"/>
      <c r="J8" s="230"/>
      <c r="K8" s="230"/>
      <c r="L8" s="230"/>
      <c r="M8" s="230"/>
      <c r="N8" s="218"/>
      <c r="O8" s="218"/>
      <c r="P8" s="218"/>
      <c r="Q8" s="218"/>
      <c r="R8" s="218"/>
      <c r="S8" s="218"/>
      <c r="T8" s="218"/>
      <c r="U8" s="40" t="s">
        <v>195</v>
      </c>
      <c r="V8" s="229" t="s">
        <v>14</v>
      </c>
      <c r="W8" s="229"/>
      <c r="X8" s="229"/>
      <c r="Y8" s="232" t="s">
        <v>14</v>
      </c>
      <c r="Z8" s="232"/>
      <c r="AA8" s="232"/>
      <c r="AB8" s="232" t="s">
        <v>14</v>
      </c>
      <c r="AC8" s="232"/>
      <c r="AD8" s="232"/>
      <c r="AE8" s="232" t="s">
        <v>14</v>
      </c>
      <c r="AF8" s="232"/>
      <c r="AG8" s="232"/>
      <c r="AH8" s="232" t="s">
        <v>14</v>
      </c>
      <c r="AI8" s="232"/>
      <c r="AJ8" s="232"/>
      <c r="AK8" s="232" t="s">
        <v>14</v>
      </c>
      <c r="AL8" s="232"/>
      <c r="AM8" s="232"/>
      <c r="AN8" s="232" t="s">
        <v>14</v>
      </c>
      <c r="AO8" s="232"/>
      <c r="AP8" s="232"/>
      <c r="AQ8" s="232" t="s">
        <v>14</v>
      </c>
      <c r="AR8" s="232"/>
      <c r="AS8" s="232"/>
      <c r="AT8" s="232" t="s">
        <v>14</v>
      </c>
      <c r="AU8" s="232"/>
      <c r="AV8" s="232"/>
      <c r="AW8" s="232" t="s">
        <v>14</v>
      </c>
      <c r="AX8" s="232"/>
      <c r="AY8" s="232"/>
      <c r="AZ8" s="232" t="s">
        <v>14</v>
      </c>
      <c r="BA8" s="232"/>
      <c r="BB8" s="232"/>
      <c r="BC8" s="232" t="s">
        <v>14</v>
      </c>
      <c r="BD8" s="232"/>
      <c r="BE8" s="232"/>
      <c r="BF8" s="232" t="s">
        <v>14</v>
      </c>
      <c r="BG8" s="232"/>
      <c r="BH8" s="232"/>
      <c r="BI8" s="41" t="s">
        <v>14</v>
      </c>
      <c r="BJ8" s="41"/>
      <c r="BK8" s="41"/>
      <c r="BL8" s="41" t="s">
        <v>14</v>
      </c>
      <c r="BM8" s="41"/>
      <c r="BN8" s="41"/>
      <c r="BO8" s="41" t="s">
        <v>14</v>
      </c>
      <c r="BP8" s="41"/>
      <c r="BQ8" s="41"/>
      <c r="BR8" s="38"/>
      <c r="BS8" s="2"/>
      <c r="BT8" s="2"/>
      <c r="BU8" s="2"/>
      <c r="BV8" s="2"/>
      <c r="BW8" s="2"/>
    </row>
    <row r="9" spans="1:75" ht="21" hidden="1" x14ac:dyDescent="0.25">
      <c r="A9" s="220" t="s">
        <v>141</v>
      </c>
      <c r="B9" s="221" t="s">
        <v>717</v>
      </c>
      <c r="C9" s="142"/>
      <c r="D9" s="233"/>
      <c r="E9" s="233"/>
      <c r="F9" s="233"/>
      <c r="G9" s="230"/>
      <c r="H9" s="230"/>
      <c r="I9" s="230"/>
      <c r="J9" s="230"/>
      <c r="K9" s="230"/>
      <c r="L9" s="230"/>
      <c r="M9" s="230"/>
      <c r="N9" s="218"/>
      <c r="O9" s="218"/>
      <c r="P9" s="218"/>
      <c r="Q9" s="218"/>
      <c r="R9" s="218"/>
      <c r="S9" s="218"/>
      <c r="T9" s="218"/>
      <c r="U9" s="40" t="s">
        <v>15</v>
      </c>
      <c r="V9" s="229" t="s">
        <v>14</v>
      </c>
      <c r="W9" s="229"/>
      <c r="X9" s="229"/>
      <c r="Y9" s="229" t="s">
        <v>14</v>
      </c>
      <c r="Z9" s="232"/>
      <c r="AA9" s="232"/>
      <c r="AB9" s="229" t="s">
        <v>14</v>
      </c>
      <c r="AC9" s="232"/>
      <c r="AD9" s="232"/>
      <c r="AE9" s="232" t="s">
        <v>14</v>
      </c>
      <c r="AF9" s="232"/>
      <c r="AG9" s="232"/>
      <c r="AH9" s="232" t="s">
        <v>14</v>
      </c>
      <c r="AI9" s="232"/>
      <c r="AJ9" s="232"/>
      <c r="AK9" s="232" t="s">
        <v>14</v>
      </c>
      <c r="AL9" s="232"/>
      <c r="AM9" s="232"/>
      <c r="AN9" s="232" t="s">
        <v>14</v>
      </c>
      <c r="AO9" s="232"/>
      <c r="AP9" s="232"/>
      <c r="AQ9" s="232" t="s">
        <v>14</v>
      </c>
      <c r="AR9" s="232"/>
      <c r="AS9" s="232"/>
      <c r="AT9" s="232" t="s">
        <v>14</v>
      </c>
      <c r="AU9" s="232"/>
      <c r="AV9" s="232"/>
      <c r="AW9" s="232" t="s">
        <v>14</v>
      </c>
      <c r="AX9" s="232"/>
      <c r="AY9" s="232"/>
      <c r="AZ9" s="232" t="s">
        <v>14</v>
      </c>
      <c r="BA9" s="232"/>
      <c r="BB9" s="232"/>
      <c r="BC9" s="232" t="s">
        <v>14</v>
      </c>
      <c r="BD9" s="232"/>
      <c r="BE9" s="232"/>
      <c r="BF9" s="232" t="s">
        <v>14</v>
      </c>
      <c r="BG9" s="232"/>
      <c r="BH9" s="232"/>
      <c r="BI9" s="41" t="s">
        <v>14</v>
      </c>
      <c r="BJ9" s="41"/>
      <c r="BK9" s="41"/>
      <c r="BL9" s="41" t="s">
        <v>14</v>
      </c>
      <c r="BM9" s="41"/>
      <c r="BN9" s="41"/>
      <c r="BO9" s="41" t="s">
        <v>14</v>
      </c>
      <c r="BP9" s="41"/>
      <c r="BQ9" s="41"/>
      <c r="BR9" s="38"/>
      <c r="BS9" s="2"/>
      <c r="BT9" s="2"/>
      <c r="BU9" s="2"/>
      <c r="BV9" s="2"/>
      <c r="BW9" s="2"/>
    </row>
    <row r="10" spans="1:75" ht="21" hidden="1" x14ac:dyDescent="0.25">
      <c r="A10" s="220" t="s">
        <v>129</v>
      </c>
      <c r="B10" s="221">
        <v>0</v>
      </c>
      <c r="C10" s="142"/>
      <c r="D10" s="233"/>
      <c r="E10" s="233"/>
      <c r="F10" s="233"/>
      <c r="G10" s="234"/>
      <c r="H10" s="234"/>
      <c r="I10" s="234"/>
      <c r="J10" s="234"/>
      <c r="K10" s="234"/>
      <c r="L10" s="234"/>
      <c r="M10" s="234"/>
      <c r="N10" s="35"/>
      <c r="O10" s="35"/>
      <c r="P10" s="35"/>
      <c r="Q10" s="35"/>
      <c r="R10" s="35"/>
      <c r="S10" s="35"/>
      <c r="T10" s="35"/>
      <c r="U10" s="35"/>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234"/>
      <c r="BA10" s="234"/>
      <c r="BB10" s="234"/>
      <c r="BC10" s="234"/>
      <c r="BD10" s="234"/>
      <c r="BE10" s="234"/>
      <c r="BF10" s="234"/>
      <c r="BG10" s="234"/>
      <c r="BH10" s="234"/>
      <c r="BI10" s="35"/>
      <c r="BJ10" s="35"/>
      <c r="BK10" s="35"/>
      <c r="BL10" s="35"/>
      <c r="BM10" s="35"/>
      <c r="BN10" s="35"/>
      <c r="BO10" s="35"/>
      <c r="BP10" s="35"/>
      <c r="BQ10" s="35"/>
      <c r="BR10" s="38"/>
      <c r="BS10" s="2"/>
      <c r="BT10" s="2"/>
      <c r="BU10" s="2"/>
      <c r="BV10" s="2"/>
      <c r="BW10" s="2"/>
    </row>
    <row r="11" spans="1:75" ht="21" hidden="1" x14ac:dyDescent="0.25">
      <c r="A11" s="220" t="s">
        <v>131</v>
      </c>
      <c r="B11" s="221">
        <v>0</v>
      </c>
      <c r="C11" s="142"/>
      <c r="D11" s="233"/>
      <c r="E11" s="233"/>
      <c r="F11" s="233"/>
      <c r="G11" s="230"/>
      <c r="H11" s="230"/>
      <c r="I11" s="230"/>
      <c r="J11" s="230"/>
      <c r="K11" s="230"/>
      <c r="L11" s="230"/>
      <c r="M11" s="230"/>
      <c r="N11" s="218"/>
      <c r="O11" s="218"/>
      <c r="P11" s="218"/>
      <c r="Q11" s="218"/>
      <c r="R11" s="218"/>
      <c r="S11" s="218"/>
      <c r="T11" s="218"/>
      <c r="U11" s="40"/>
      <c r="V11" s="229"/>
      <c r="W11" s="229"/>
      <c r="X11" s="229"/>
      <c r="Y11" s="232"/>
      <c r="Z11" s="232"/>
      <c r="AA11" s="232"/>
      <c r="AB11" s="232"/>
      <c r="AC11" s="232"/>
      <c r="AD11" s="232"/>
      <c r="AE11" s="232"/>
      <c r="AF11" s="232"/>
      <c r="AG11" s="232"/>
      <c r="AH11" s="232"/>
      <c r="AI11" s="232"/>
      <c r="AJ11" s="232"/>
      <c r="AK11" s="232"/>
      <c r="AL11" s="232"/>
      <c r="AM11" s="232"/>
      <c r="AN11" s="232"/>
      <c r="AO11" s="232"/>
      <c r="AP11" s="232"/>
      <c r="AQ11" s="232"/>
      <c r="AR11" s="232"/>
      <c r="AS11" s="232"/>
      <c r="AT11" s="232"/>
      <c r="AU11" s="232"/>
      <c r="AV11" s="232"/>
      <c r="AW11" s="232"/>
      <c r="AX11" s="232"/>
      <c r="AY11" s="232"/>
      <c r="AZ11" s="232"/>
      <c r="BA11" s="232"/>
      <c r="BB11" s="232"/>
      <c r="BC11" s="232"/>
      <c r="BD11" s="232"/>
      <c r="BE11" s="232"/>
      <c r="BF11" s="232"/>
      <c r="BG11" s="232"/>
      <c r="BH11" s="232"/>
      <c r="BI11" s="41"/>
      <c r="BJ11" s="41"/>
      <c r="BK11" s="41"/>
      <c r="BL11" s="41"/>
      <c r="BM11" s="41"/>
      <c r="BN11" s="41"/>
      <c r="BO11" s="41"/>
      <c r="BP11" s="41"/>
      <c r="BQ11" s="41"/>
      <c r="BR11" s="38"/>
      <c r="BS11" s="2"/>
      <c r="BT11" s="2"/>
      <c r="BU11" s="2"/>
      <c r="BV11" s="2"/>
      <c r="BW11" s="2"/>
    </row>
    <row r="12" spans="1:75" ht="73.5" hidden="1" customHeight="1" x14ac:dyDescent="0.25">
      <c r="C12" s="142"/>
      <c r="D12" s="233"/>
      <c r="E12" s="233"/>
      <c r="F12" s="233"/>
      <c r="G12" s="236" t="s">
        <v>16</v>
      </c>
      <c r="H12" s="236" t="s">
        <v>43</v>
      </c>
      <c r="I12" s="236" t="s">
        <v>137</v>
      </c>
      <c r="J12" s="236" t="s">
        <v>44</v>
      </c>
      <c r="K12" s="236" t="s">
        <v>138</v>
      </c>
      <c r="L12" s="236" t="s">
        <v>45</v>
      </c>
      <c r="M12" s="236" t="s">
        <v>46</v>
      </c>
      <c r="N12" s="83" t="s">
        <v>135</v>
      </c>
      <c r="O12" s="120" t="s">
        <v>768</v>
      </c>
      <c r="P12" s="120" t="s">
        <v>769</v>
      </c>
      <c r="Q12" s="218"/>
      <c r="R12" s="218"/>
      <c r="S12" s="218"/>
      <c r="T12" s="218"/>
      <c r="U12" s="218"/>
      <c r="V12" s="229"/>
      <c r="W12" s="229"/>
      <c r="X12" s="229"/>
      <c r="Y12" s="232"/>
      <c r="Z12" s="232"/>
      <c r="AA12" s="232"/>
      <c r="AB12" s="232"/>
      <c r="AC12" s="232"/>
      <c r="AD12" s="232"/>
      <c r="AE12" s="232"/>
      <c r="AF12" s="232"/>
      <c r="AG12" s="232"/>
      <c r="AH12" s="232"/>
      <c r="AI12" s="232"/>
      <c r="AJ12" s="232"/>
      <c r="AK12" s="232"/>
      <c r="AL12" s="232"/>
      <c r="AM12" s="232"/>
      <c r="AN12" s="232"/>
      <c r="AO12" s="232"/>
      <c r="AP12" s="232"/>
      <c r="AQ12" s="232"/>
      <c r="AR12" s="232"/>
      <c r="AS12" s="232"/>
      <c r="AT12" s="232"/>
      <c r="AU12" s="232"/>
      <c r="AV12" s="232"/>
      <c r="AW12" s="232"/>
      <c r="AX12" s="232"/>
      <c r="AY12" s="232"/>
      <c r="AZ12" s="232"/>
      <c r="BA12" s="232"/>
      <c r="BB12" s="232"/>
      <c r="BC12" s="232"/>
      <c r="BD12" s="232"/>
      <c r="BE12" s="232"/>
      <c r="BF12" s="232"/>
      <c r="BG12" s="232"/>
      <c r="BH12" s="232"/>
      <c r="BI12" s="41"/>
      <c r="BJ12" s="41"/>
      <c r="BK12" s="41"/>
      <c r="BL12" s="41"/>
      <c r="BM12" s="41"/>
      <c r="BN12" s="41"/>
      <c r="BO12" s="41"/>
      <c r="BP12" s="41"/>
      <c r="BQ12" s="41"/>
      <c r="BR12" s="38"/>
      <c r="BS12" s="2"/>
      <c r="BT12" s="2"/>
      <c r="BU12" s="2"/>
      <c r="BV12" s="2"/>
      <c r="BW12" s="2"/>
    </row>
    <row r="13" spans="1:75" ht="3" customHeight="1" x14ac:dyDescent="0.25">
      <c r="C13" s="142"/>
      <c r="D13" s="233"/>
      <c r="E13" s="233"/>
      <c r="F13" s="233"/>
      <c r="G13" s="238"/>
      <c r="H13" s="238"/>
      <c r="I13" s="238"/>
      <c r="J13" s="238"/>
      <c r="K13" s="238"/>
      <c r="L13" s="238"/>
      <c r="M13" s="238"/>
      <c r="N13" s="43"/>
      <c r="O13" s="130"/>
      <c r="P13" s="130"/>
      <c r="Q13" s="43"/>
      <c r="R13" s="43"/>
      <c r="S13" s="43"/>
      <c r="T13" s="43"/>
      <c r="U13" s="44"/>
      <c r="V13" s="233"/>
      <c r="W13" s="233"/>
      <c r="X13" s="233"/>
      <c r="Y13" s="233"/>
      <c r="Z13" s="233"/>
      <c r="AA13" s="233"/>
      <c r="AB13" s="233"/>
      <c r="AC13" s="233"/>
      <c r="AD13" s="233"/>
      <c r="AE13" s="233"/>
      <c r="AF13" s="233"/>
      <c r="AG13" s="233"/>
      <c r="AH13" s="233"/>
      <c r="AI13" s="233"/>
      <c r="AJ13" s="233"/>
      <c r="AK13" s="233"/>
      <c r="AL13" s="233"/>
      <c r="AM13" s="233"/>
      <c r="AN13" s="233"/>
      <c r="AO13" s="233"/>
      <c r="AP13" s="233"/>
      <c r="AQ13" s="233"/>
      <c r="AR13" s="233"/>
      <c r="AS13" s="233"/>
      <c r="AT13" s="233"/>
      <c r="AU13" s="233"/>
      <c r="AV13" s="233"/>
      <c r="AW13" s="233"/>
      <c r="AX13" s="233"/>
      <c r="AY13" s="233"/>
      <c r="AZ13" s="233"/>
      <c r="BA13" s="233"/>
      <c r="BB13" s="233"/>
      <c r="BC13" s="233"/>
      <c r="BD13" s="233"/>
      <c r="BE13" s="233"/>
      <c r="BF13" s="233"/>
      <c r="BG13" s="233"/>
      <c r="BH13" s="233"/>
      <c r="BI13" s="42"/>
      <c r="BJ13" s="42"/>
      <c r="BK13" s="42"/>
      <c r="BL13" s="42"/>
      <c r="BM13" s="42"/>
      <c r="BN13" s="42"/>
      <c r="BO13" s="42"/>
      <c r="BP13" s="42"/>
      <c r="BQ13" s="42"/>
      <c r="BR13" s="38"/>
      <c r="BS13" s="2"/>
      <c r="BT13" s="2"/>
      <c r="BU13" s="2"/>
      <c r="BV13" s="2"/>
      <c r="BW13" s="2"/>
    </row>
    <row r="14" spans="1:75" ht="21" customHeight="1" x14ac:dyDescent="0.25">
      <c r="B14" s="141"/>
      <c r="C14" s="142"/>
      <c r="D14" s="489" t="s">
        <v>48</v>
      </c>
      <c r="E14" s="499"/>
      <c r="F14" s="240" t="s">
        <v>47</v>
      </c>
      <c r="G14" s="241" t="s">
        <v>620</v>
      </c>
      <c r="H14" s="241" t="s">
        <v>49</v>
      </c>
      <c r="I14" s="241" t="s">
        <v>147</v>
      </c>
      <c r="J14" s="242" t="s">
        <v>14</v>
      </c>
      <c r="K14" s="242" t="s">
        <v>145</v>
      </c>
      <c r="L14" s="242" t="s">
        <v>14</v>
      </c>
      <c r="M14" s="242" t="s">
        <v>627</v>
      </c>
      <c r="N14" s="46" t="s">
        <v>627</v>
      </c>
      <c r="O14" s="55" t="s">
        <v>14</v>
      </c>
      <c r="P14" s="55" t="s">
        <v>717</v>
      </c>
      <c r="Q14" s="46"/>
      <c r="R14" s="46"/>
      <c r="S14" s="46"/>
      <c r="T14" s="46"/>
      <c r="U14" s="47"/>
      <c r="V14" s="105">
        <v>0</v>
      </c>
      <c r="W14" s="106"/>
      <c r="X14" s="107"/>
      <c r="Y14" s="105">
        <v>0</v>
      </c>
      <c r="Z14" s="106"/>
      <c r="AA14" s="107"/>
      <c r="AB14" s="25">
        <f>IF(OR(EXACT(V14,W14),EXACT(Y14,Z14),AND(W14="X",Z14="X"),OR(W14="M",Z14="M")),"",SUM(V14,Y14))</f>
        <v>0</v>
      </c>
      <c r="AC14" s="26" t="str">
        <f>IF(AND(AND(W14="X",Z14="X"),SUM(V14,Y14)=0,ISNUMBER(AB14)),"",IF(OR(W14="M",Z14="M"),"M",IF(AND(W14=Z14,OR(W14="X",W14="W",W14="Z")),UPPER(W14),"")))</f>
        <v/>
      </c>
      <c r="AD14" s="27"/>
      <c r="AE14" s="105">
        <v>0</v>
      </c>
      <c r="AF14" s="106"/>
      <c r="AG14" s="107"/>
      <c r="AH14" s="105">
        <v>0</v>
      </c>
      <c r="AI14" s="106"/>
      <c r="AJ14" s="107"/>
      <c r="AK14" s="105">
        <v>0</v>
      </c>
      <c r="AL14" s="106"/>
      <c r="AM14" s="107"/>
      <c r="AN14" s="25">
        <f>IF(OR(EXACT(AH14,AI14),EXACT(AK14,AL14),AND(AI14="X",AL14="X"),OR(AI14="M",AL14="M")),"",SUM(AH14,AK14))</f>
        <v>0</v>
      </c>
      <c r="AO14" s="26" t="str">
        <f>IF(AND(AND(AI14="X",AL14="X"),SUM(AH14,AK14)=0,ISNUMBER(AN14)),"",IF(OR(AI14="M",AL14="M"),"M",IF(AND(AI14=AL14,OR(AI14="X",AI14="W",AI14="Z")),UPPER(AI14),"")))</f>
        <v/>
      </c>
      <c r="AP14" s="27"/>
      <c r="AQ14" s="105">
        <v>0</v>
      </c>
      <c r="AR14" s="106"/>
      <c r="AS14" s="107"/>
      <c r="AT14" s="105">
        <v>0</v>
      </c>
      <c r="AU14" s="106"/>
      <c r="AV14" s="107"/>
      <c r="AW14" s="25">
        <f>IF(OR(EXACT(AQ14,AR14),EXACT(AT14,AU14),AND(AR14="X",AU14="X"),OR(AR14="M",AU14="M")),"",SUM(AQ14,AT14))</f>
        <v>0</v>
      </c>
      <c r="AX14" s="26" t="str">
        <f>IF(AND(AND(AR14="X",AU14="X"),SUM(AQ14,AT14)=0,ISNUMBER(AW14)),"",IF(OR(AR14="M",AU14="M"),"M",IF(AND(AR14=AU14,OR(AR14="X",AR14="W",AR14="Z")),UPPER(AR14),"")))</f>
        <v/>
      </c>
      <c r="AY14" s="27"/>
      <c r="AZ14" s="25">
        <f>IF(OR(EXACT(AH14,AI14),EXACT(AQ14,AR14),AND(AI14="X",AR14="X"),OR(AI14="M",AR14="M")),"",SUM(AH14,AQ14))</f>
        <v>0</v>
      </c>
      <c r="BA14" s="26" t="str">
        <f>IF(AND(AND(AI14="X",AR14="X"),SUM(AH14,AQ14)=0,ISNUMBER(AZ14)),"",IF(OR(AI14="M",AR14="M"),"M",IF(AND(AI14=AR14,OR(AI14="X",AI14="W",AI14="Z")),UPPER(AI14),"")))</f>
        <v/>
      </c>
      <c r="BB14" s="27"/>
      <c r="BC14" s="25">
        <f>IF(OR(EXACT(AK14,AL14),EXACT(AT14,AU14),AND(AL14="X",AU14="X"),OR(AL14="M",AU14="M")),"",SUM(AK14,AT14))</f>
        <v>0</v>
      </c>
      <c r="BD14" s="26" t="str">
        <f>IF(AND(AND(AL14="X",AU14="X"),SUM(AK14,AT14)=0,ISNUMBER(BC14)),"",IF(OR(AL14="M",AU14="M"),"M",IF(AND(AL14=AU14,OR(AL14="X",AL14="W",AL14="Z")),UPPER(AL14),"")))</f>
        <v/>
      </c>
      <c r="BE14" s="27"/>
      <c r="BF14" s="25">
        <f>IF(OR(EXACT(AZ14,BA14),EXACT(BC14,BD14),AND(BA14="X",BD14="X"),OR(BA14="M",BD14="M")),"",SUM(AZ14,BC14))</f>
        <v>0</v>
      </c>
      <c r="BG14" s="26" t="str">
        <f>IF(AND(AND(BA14="X",BD14="X"),SUM(AZ14,BC14)=0,ISNUMBER(BF14)),"",IF(OR(BA14="M",BD14="M"),"M",IF(AND(BA14=BD14,OR(BA14="X",BA14="W",BA14="Z")),UPPER(BA14),"")))</f>
        <v/>
      </c>
      <c r="BH14" s="27"/>
      <c r="BI14" s="105">
        <v>0</v>
      </c>
      <c r="BJ14" s="106"/>
      <c r="BK14" s="107"/>
      <c r="BL14" s="105">
        <v>0</v>
      </c>
      <c r="BM14" s="106"/>
      <c r="BN14" s="107"/>
      <c r="BO14" s="25">
        <f>IF(OR(EXACT(BI14,BJ14),EXACT(BL14,BM14),AND(BJ14="X",BM14="X"),OR(BJ14="M",BM14="M")),"",SUM(BI14,BL14))</f>
        <v>0</v>
      </c>
      <c r="BP14" s="26" t="str">
        <f>IF(AND(AND(BJ14="X",BM14="X"),SUM(BI14,BL14)=0,ISNUMBER(BO14)),"",IF(OR(BJ14="M",BM14="M"),"M",IF(AND(BJ14=BM14,OR(BJ14="X",BJ14="W",BJ14="Z")),UPPER(BJ14),"")))</f>
        <v/>
      </c>
      <c r="BQ14" s="27"/>
      <c r="BR14" s="48"/>
      <c r="BS14" s="2"/>
      <c r="BT14" s="2"/>
      <c r="BU14" s="2"/>
      <c r="BV14" s="2"/>
      <c r="BW14" s="2"/>
    </row>
    <row r="15" spans="1:75" ht="21" customHeight="1" x14ac:dyDescent="0.25">
      <c r="B15" s="141"/>
      <c r="C15" s="142"/>
      <c r="D15" s="480"/>
      <c r="E15" s="481"/>
      <c r="F15" s="240" t="s">
        <v>51</v>
      </c>
      <c r="G15" s="241" t="s">
        <v>620</v>
      </c>
      <c r="H15" s="241" t="s">
        <v>52</v>
      </c>
      <c r="I15" s="241" t="s">
        <v>147</v>
      </c>
      <c r="J15" s="242" t="s">
        <v>14</v>
      </c>
      <c r="K15" s="242" t="s">
        <v>145</v>
      </c>
      <c r="L15" s="242" t="s">
        <v>14</v>
      </c>
      <c r="M15" s="242" t="s">
        <v>627</v>
      </c>
      <c r="N15" s="46" t="s">
        <v>627</v>
      </c>
      <c r="O15" s="46" t="s">
        <v>14</v>
      </c>
      <c r="P15" s="46" t="s">
        <v>717</v>
      </c>
      <c r="Q15" s="46"/>
      <c r="R15" s="46"/>
      <c r="S15" s="46"/>
      <c r="T15" s="46"/>
      <c r="U15" s="47"/>
      <c r="V15" s="105">
        <v>0</v>
      </c>
      <c r="W15" s="106"/>
      <c r="X15" s="107"/>
      <c r="Y15" s="105">
        <v>0</v>
      </c>
      <c r="Z15" s="106"/>
      <c r="AA15" s="107"/>
      <c r="AB15" s="25">
        <f>IF(OR(EXACT(V15,W15),EXACT(Y15,Z15),AND(W15="X",Z15="X"),OR(W15="M",Z15="M")),"",SUM(V15,Y15))</f>
        <v>0</v>
      </c>
      <c r="AC15" s="26" t="str">
        <f>IF(AND(AND(W15="X",Z15="X"),SUM(V15,Y15)=0,ISNUMBER(AB15)),"",IF(OR(W15="M",Z15="M"),"M",IF(AND(W15=Z15,OR(W15="X",W15="W",W15="Z")),UPPER(W15),"")))</f>
        <v/>
      </c>
      <c r="AD15" s="27"/>
      <c r="AE15" s="105">
        <v>0</v>
      </c>
      <c r="AF15" s="106"/>
      <c r="AG15" s="107"/>
      <c r="AH15" s="105">
        <v>0</v>
      </c>
      <c r="AI15" s="106"/>
      <c r="AJ15" s="107"/>
      <c r="AK15" s="105">
        <v>0</v>
      </c>
      <c r="AL15" s="106"/>
      <c r="AM15" s="107"/>
      <c r="AN15" s="25">
        <f>IF(OR(EXACT(AH15,AI15),EXACT(AK15,AL15),AND(AI15="X",AL15="X"),OR(AI15="M",AL15="M")),"",SUM(AH15,AK15))</f>
        <v>0</v>
      </c>
      <c r="AO15" s="26" t="str">
        <f>IF(AND(AND(AI15="X",AL15="X"),SUM(AH15,AK15)=0,ISNUMBER(AN15)),"",IF(OR(AI15="M",AL15="M"),"M",IF(AND(AI15=AL15,OR(AI15="X",AI15="W",AI15="Z")),UPPER(AI15),"")))</f>
        <v/>
      </c>
      <c r="AP15" s="27"/>
      <c r="AQ15" s="105">
        <v>0</v>
      </c>
      <c r="AR15" s="106"/>
      <c r="AS15" s="107"/>
      <c r="AT15" s="105">
        <v>0</v>
      </c>
      <c r="AU15" s="106"/>
      <c r="AV15" s="107"/>
      <c r="AW15" s="25">
        <f>IF(OR(EXACT(AQ15,AR15),EXACT(AT15,AU15),AND(AR15="X",AU15="X"),OR(AR15="M",AU15="M")),"",SUM(AQ15,AT15))</f>
        <v>0</v>
      </c>
      <c r="AX15" s="26" t="str">
        <f>IF(AND(AND(AR15="X",AU15="X"),SUM(AQ15,AT15)=0,ISNUMBER(AW15)),"",IF(OR(AR15="M",AU15="M"),"M",IF(AND(AR15=AU15,OR(AR15="X",AR15="W",AR15="Z")),UPPER(AR15),"")))</f>
        <v/>
      </c>
      <c r="AY15" s="27"/>
      <c r="AZ15" s="25">
        <f>IF(OR(EXACT(AH15,AI15),EXACT(AQ15,AR15),AND(AI15="X",AR15="X"),OR(AI15="M",AR15="M")),"",SUM(AH15,AQ15))</f>
        <v>0</v>
      </c>
      <c r="BA15" s="26" t="str">
        <f>IF(AND(AND(AI15="X",AR15="X"),SUM(AH15,AQ15)=0,ISNUMBER(AZ15)),"",IF(OR(AI15="M",AR15="M"),"M",IF(AND(AI15=AR15,OR(AI15="X",AI15="W",AI15="Z")),UPPER(AI15),"")))</f>
        <v/>
      </c>
      <c r="BB15" s="27"/>
      <c r="BC15" s="25">
        <f>IF(OR(EXACT(AK15,AL15),EXACT(AT15,AU15),AND(AL15="X",AU15="X"),OR(AL15="M",AU15="M")),"",SUM(AK15,AT15))</f>
        <v>0</v>
      </c>
      <c r="BD15" s="26" t="str">
        <f>IF(AND(AND(AL15="X",AU15="X"),SUM(AK15,AT15)=0,ISNUMBER(BC15)),"",IF(OR(AL15="M",AU15="M"),"M",IF(AND(AL15=AU15,OR(AL15="X",AL15="W",AL15="Z")),UPPER(AL15),"")))</f>
        <v/>
      </c>
      <c r="BE15" s="27"/>
      <c r="BF15" s="25">
        <f>IF(OR(EXACT(AZ15,BA15),EXACT(BC15,BD15),AND(BA15="X",BD15="X"),OR(BA15="M",BD15="M")),"",SUM(AZ15,BC15))</f>
        <v>0</v>
      </c>
      <c r="BG15" s="26" t="str">
        <f>IF(AND(AND(BA15="X",BD15="X"),SUM(AZ15,BC15)=0,ISNUMBER(BF15)),"",IF(OR(BA15="M",BD15="M"),"M",IF(AND(BA15=BD15,OR(BA15="X",BA15="W",BA15="Z")),UPPER(BA15),"")))</f>
        <v/>
      </c>
      <c r="BH15" s="27"/>
      <c r="BI15" s="105">
        <v>0</v>
      </c>
      <c r="BJ15" s="106"/>
      <c r="BK15" s="107"/>
      <c r="BL15" s="105">
        <v>0</v>
      </c>
      <c r="BM15" s="106"/>
      <c r="BN15" s="107"/>
      <c r="BO15" s="25">
        <f>IF(OR(EXACT(BI15,BJ15),EXACT(BL15,BM15),AND(BJ15="X",BM15="X"),OR(BJ15="M",BM15="M")),"",SUM(BI15,BL15))</f>
        <v>0</v>
      </c>
      <c r="BP15" s="26" t="str">
        <f>IF(AND(AND(BJ15="X",BM15="X"),SUM(BI15,BL15)=0,ISNUMBER(BO15)),"",IF(OR(BJ15="M",BM15="M"),"M",IF(AND(BJ15=BM15,OR(BJ15="X",BJ15="W",BJ15="Z")),UPPER(BJ15),"")))</f>
        <v/>
      </c>
      <c r="BQ15" s="27"/>
      <c r="BR15" s="48"/>
      <c r="BS15" s="2"/>
      <c r="BT15" s="2"/>
      <c r="BU15" s="2"/>
      <c r="BV15" s="2"/>
      <c r="BW15" s="2"/>
    </row>
    <row r="16" spans="1:75" ht="21" customHeight="1" x14ac:dyDescent="0.25">
      <c r="B16" s="141"/>
      <c r="C16" s="142"/>
      <c r="D16" s="500"/>
      <c r="E16" s="501"/>
      <c r="F16" s="245" t="s">
        <v>53</v>
      </c>
      <c r="G16" s="241" t="s">
        <v>620</v>
      </c>
      <c r="H16" s="241" t="s">
        <v>14</v>
      </c>
      <c r="I16" s="241" t="s">
        <v>147</v>
      </c>
      <c r="J16" s="242" t="s">
        <v>14</v>
      </c>
      <c r="K16" s="242" t="s">
        <v>145</v>
      </c>
      <c r="L16" s="242" t="s">
        <v>14</v>
      </c>
      <c r="M16" s="242" t="s">
        <v>627</v>
      </c>
      <c r="N16" s="46" t="s">
        <v>627</v>
      </c>
      <c r="O16" s="46" t="s">
        <v>14</v>
      </c>
      <c r="P16" s="46" t="s">
        <v>717</v>
      </c>
      <c r="Q16" s="46"/>
      <c r="R16" s="46"/>
      <c r="S16" s="46"/>
      <c r="T16" s="46"/>
      <c r="U16" s="47"/>
      <c r="V16" s="25">
        <f>IF(OR(AND(V14="",W14=""),AND(V15="",W15=""),AND(W14="X",W15="X"),OR(W14="M",W15="M")),"",SUM(V14,V15))</f>
        <v>0</v>
      </c>
      <c r="W16" s="26" t="str">
        <f>IF(AND(AND(W14="X",W15="X"),SUM(V14,V15)=0,ISNUMBER(V16)),"",IF(OR(W14="M",W15="M"),"M",IF(AND(W14=W15,OR(W14="X",W14="W",W14="Z")),UPPER(W14),"")))</f>
        <v/>
      </c>
      <c r="X16" s="27"/>
      <c r="Y16" s="25">
        <f t="shared" ref="Y16" si="0">IF(OR(AND(Y14="",Z14=""),AND(Y15="",Z15=""),AND(Z14="X",Z15="X"),OR(Z14="M",Z15="M")),"",SUM(Y14,Y15))</f>
        <v>0</v>
      </c>
      <c r="Z16" s="26" t="str">
        <f t="shared" ref="Z16" si="1">IF(AND(AND(Z14="X",Z15="X"),SUM(Y14,Y15)=0,ISNUMBER(Y16)),"",IF(OR(Z14="M",Z15="M"),"M",IF(AND(Z14=Z15,OR(Z14="X",Z14="W",Z14="Z")),UPPER(Z14),"")))</f>
        <v/>
      </c>
      <c r="AA16" s="27"/>
      <c r="AB16" s="25">
        <f t="shared" ref="AB16" si="2">IF(OR(AND(AB14="",AC14=""),AND(AB15="",AC15=""),AND(AC14="X",AC15="X"),OR(AC14="M",AC15="M")),"",SUM(AB14,AB15))</f>
        <v>0</v>
      </c>
      <c r="AC16" s="26" t="str">
        <f t="shared" ref="AC16" si="3">IF(AND(AND(AC14="X",AC15="X"),SUM(AB14,AB15)=0,ISNUMBER(AB16)),"",IF(OR(AC14="M",AC15="M"),"M",IF(AND(AC14=AC15,OR(AC14="X",AC14="W",AC14="Z")),UPPER(AC14),"")))</f>
        <v/>
      </c>
      <c r="AD16" s="27"/>
      <c r="AE16" s="25">
        <f t="shared" ref="AE16" si="4">IF(OR(AND(AE14="",AF14=""),AND(AE15="",AF15=""),AND(AF14="X",AF15="X"),OR(AF14="M",AF15="M")),"",SUM(AE14,AE15))</f>
        <v>0</v>
      </c>
      <c r="AF16" s="26" t="str">
        <f t="shared" ref="AF16" si="5">IF(AND(AND(AF14="X",AF15="X"),SUM(AE14,AE15)=0,ISNUMBER(AE16)),"",IF(OR(AF14="M",AF15="M"),"M",IF(AND(AF14=AF15,OR(AF14="X",AF14="W",AF14="Z")),UPPER(AF14),"")))</f>
        <v/>
      </c>
      <c r="AG16" s="27"/>
      <c r="AH16" s="25">
        <f t="shared" ref="AH16" si="6">IF(OR(AND(AH14="",AI14=""),AND(AH15="",AI15=""),AND(AI14="X",AI15="X"),OR(AI14="M",AI15="M")),"",SUM(AH14,AH15))</f>
        <v>0</v>
      </c>
      <c r="AI16" s="26" t="str">
        <f t="shared" ref="AI16" si="7">IF(AND(AND(AI14="X",AI15="X"),SUM(AH14,AH15)=0,ISNUMBER(AH16)),"",IF(OR(AI14="M",AI15="M"),"M",IF(AND(AI14=AI15,OR(AI14="X",AI14="W",AI14="Z")),UPPER(AI14),"")))</f>
        <v/>
      </c>
      <c r="AJ16" s="27"/>
      <c r="AK16" s="25">
        <f t="shared" ref="AK16" si="8">IF(OR(AND(AK14="",AL14=""),AND(AK15="",AL15=""),AND(AL14="X",AL15="X"),OR(AL14="M",AL15="M")),"",SUM(AK14,AK15))</f>
        <v>0</v>
      </c>
      <c r="AL16" s="26" t="str">
        <f t="shared" ref="AL16" si="9">IF(AND(AND(AL14="X",AL15="X"),SUM(AK14,AK15)=0,ISNUMBER(AK16)),"",IF(OR(AL14="M",AL15="M"),"M",IF(AND(AL14=AL15,OR(AL14="X",AL14="W",AL14="Z")),UPPER(AL14),"")))</f>
        <v/>
      </c>
      <c r="AM16" s="27"/>
      <c r="AN16" s="25">
        <f t="shared" ref="AN16" si="10">IF(OR(AND(AN14="",AO14=""),AND(AN15="",AO15=""),AND(AO14="X",AO15="X"),OR(AO14="M",AO15="M")),"",SUM(AN14,AN15))</f>
        <v>0</v>
      </c>
      <c r="AO16" s="26" t="str">
        <f t="shared" ref="AO16" si="11">IF(AND(AND(AO14="X",AO15="X"),SUM(AN14,AN15)=0,ISNUMBER(AN16)),"",IF(OR(AO14="M",AO15="M"),"M",IF(AND(AO14=AO15,OR(AO14="X",AO14="W",AO14="Z")),UPPER(AO14),"")))</f>
        <v/>
      </c>
      <c r="AP16" s="27"/>
      <c r="AQ16" s="25">
        <f t="shared" ref="AQ16" si="12">IF(OR(AND(AQ14="",AR14=""),AND(AQ15="",AR15=""),AND(AR14="X",AR15="X"),OR(AR14="M",AR15="M")),"",SUM(AQ14,AQ15))</f>
        <v>0</v>
      </c>
      <c r="AR16" s="26" t="str">
        <f t="shared" ref="AR16" si="13">IF(AND(AND(AR14="X",AR15="X"),SUM(AQ14,AQ15)=0,ISNUMBER(AQ16)),"",IF(OR(AR14="M",AR15="M"),"M",IF(AND(AR14=AR15,OR(AR14="X",AR14="W",AR14="Z")),UPPER(AR14),"")))</f>
        <v/>
      </c>
      <c r="AS16" s="27"/>
      <c r="AT16" s="25">
        <f t="shared" ref="AT16" si="14">IF(OR(AND(AT14="",AU14=""),AND(AT15="",AU15=""),AND(AU14="X",AU15="X"),OR(AU14="M",AU15="M")),"",SUM(AT14,AT15))</f>
        <v>0</v>
      </c>
      <c r="AU16" s="26" t="str">
        <f t="shared" ref="AU16" si="15">IF(AND(AND(AU14="X",AU15="X"),SUM(AT14,AT15)=0,ISNUMBER(AT16)),"",IF(OR(AU14="M",AU15="M"),"M",IF(AND(AU14=AU15,OR(AU14="X",AU14="W",AU14="Z")),UPPER(AU14),"")))</f>
        <v/>
      </c>
      <c r="AV16" s="27"/>
      <c r="AW16" s="25">
        <f t="shared" ref="AW16" si="16">IF(OR(AND(AW14="",AX14=""),AND(AW15="",AX15=""),AND(AX14="X",AX15="X"),OR(AX14="M",AX15="M")),"",SUM(AW14,AW15))</f>
        <v>0</v>
      </c>
      <c r="AX16" s="26" t="str">
        <f t="shared" ref="AX16" si="17">IF(AND(AND(AX14="X",AX15="X"),SUM(AW14,AW15)=0,ISNUMBER(AW16)),"",IF(OR(AX14="M",AX15="M"),"M",IF(AND(AX14=AX15,OR(AX14="X",AX14="W",AX14="Z")),UPPER(AX14),"")))</f>
        <v/>
      </c>
      <c r="AY16" s="27"/>
      <c r="AZ16" s="25">
        <f t="shared" ref="AZ16" si="18">IF(OR(AND(AZ14="",BA14=""),AND(AZ15="",BA15=""),AND(BA14="X",BA15="X"),OR(BA14="M",BA15="M")),"",SUM(AZ14,AZ15))</f>
        <v>0</v>
      </c>
      <c r="BA16" s="26" t="str">
        <f t="shared" ref="BA16" si="19">IF(AND(AND(BA14="X",BA15="X"),SUM(AZ14,AZ15)=0,ISNUMBER(AZ16)),"",IF(OR(BA14="M",BA15="M"),"M",IF(AND(BA14=BA15,OR(BA14="X",BA14="W",BA14="Z")),UPPER(BA14),"")))</f>
        <v/>
      </c>
      <c r="BB16" s="27"/>
      <c r="BC16" s="25">
        <f t="shared" ref="BC16" si="20">IF(OR(AND(BC14="",BD14=""),AND(BC15="",BD15=""),AND(BD14="X",BD15="X"),OR(BD14="M",BD15="M")),"",SUM(BC14,BC15))</f>
        <v>0</v>
      </c>
      <c r="BD16" s="26" t="str">
        <f t="shared" ref="BD16" si="21">IF(AND(AND(BD14="X",BD15="X"),SUM(BC14,BC15)=0,ISNUMBER(BC16)),"",IF(OR(BD14="M",BD15="M"),"M",IF(AND(BD14=BD15,OR(BD14="X",BD14="W",BD14="Z")),UPPER(BD14),"")))</f>
        <v/>
      </c>
      <c r="BE16" s="27"/>
      <c r="BF16" s="25">
        <f t="shared" ref="BF16" si="22">IF(OR(AND(BF14="",BG14=""),AND(BF15="",BG15=""),AND(BG14="X",BG15="X"),OR(BG14="M",BG15="M")),"",SUM(BF14,BF15))</f>
        <v>0</v>
      </c>
      <c r="BG16" s="26" t="str">
        <f t="shared" ref="BG16" si="23">IF(AND(AND(BG14="X",BG15="X"),SUM(BF14,BF15)=0,ISNUMBER(BF16)),"",IF(OR(BG14="M",BG15="M"),"M",IF(AND(BG14=BG15,OR(BG14="X",BG14="W",BG14="Z")),UPPER(BG14),"")))</f>
        <v/>
      </c>
      <c r="BH16" s="27"/>
      <c r="BI16" s="25">
        <f t="shared" ref="BI16" si="24">IF(OR(AND(BI14="",BJ14=""),AND(BI15="",BJ15=""),AND(BJ14="X",BJ15="X"),OR(BJ14="M",BJ15="M")),"",SUM(BI14,BI15))</f>
        <v>0</v>
      </c>
      <c r="BJ16" s="26" t="str">
        <f t="shared" ref="BJ16" si="25">IF(AND(AND(BJ14="X",BJ15="X"),SUM(BI14,BI15)=0,ISNUMBER(BI16)),"",IF(OR(BJ14="M",BJ15="M"),"M",IF(AND(BJ14=BJ15,OR(BJ14="X",BJ14="W",BJ14="Z")),UPPER(BJ14),"")))</f>
        <v/>
      </c>
      <c r="BK16" s="27"/>
      <c r="BL16" s="25">
        <f t="shared" ref="BL16" si="26">IF(OR(AND(BL14="",BM14=""),AND(BL15="",BM15=""),AND(BM14="X",BM15="X"),OR(BM14="M",BM15="M")),"",SUM(BL14,BL15))</f>
        <v>0</v>
      </c>
      <c r="BM16" s="26" t="str">
        <f t="shared" ref="BM16" si="27">IF(AND(AND(BM14="X",BM15="X"),SUM(BL14,BL15)=0,ISNUMBER(BL16)),"",IF(OR(BM14="M",BM15="M"),"M",IF(AND(BM14=BM15,OR(BM14="X",BM14="W",BM14="Z")),UPPER(BM14),"")))</f>
        <v/>
      </c>
      <c r="BN16" s="27"/>
      <c r="BO16" s="25">
        <f t="shared" ref="BO16" si="28">IF(OR(AND(BO14="",BP14=""),AND(BO15="",BP15=""),AND(BP14="X",BP15="X"),OR(BP14="M",BP15="M")),"",SUM(BO14,BO15))</f>
        <v>0</v>
      </c>
      <c r="BP16" s="26" t="str">
        <f t="shared" ref="BP16" si="29">IF(AND(AND(BP14="X",BP15="X"),SUM(BO14,BO15)=0,ISNUMBER(BO16)),"",IF(OR(BP14="M",BP15="M"),"M",IF(AND(BP14=BP15,OR(BP14="X",BP14="W",BP14="Z")),UPPER(BP14),"")))</f>
        <v/>
      </c>
      <c r="BQ16" s="27"/>
      <c r="BR16" s="48"/>
      <c r="BS16" s="2"/>
      <c r="BT16" s="2"/>
      <c r="BU16" s="2"/>
      <c r="BV16" s="2"/>
      <c r="BW16" s="2"/>
    </row>
    <row r="17" spans="2:75" ht="21" customHeight="1" x14ac:dyDescent="0.25">
      <c r="B17" s="141"/>
      <c r="C17" s="142"/>
      <c r="D17" s="480" t="s">
        <v>50</v>
      </c>
      <c r="E17" s="481"/>
      <c r="F17" s="240" t="s">
        <v>47</v>
      </c>
      <c r="G17" s="241" t="s">
        <v>620</v>
      </c>
      <c r="H17" s="241" t="s">
        <v>49</v>
      </c>
      <c r="I17" s="241" t="s">
        <v>148</v>
      </c>
      <c r="J17" s="242" t="s">
        <v>14</v>
      </c>
      <c r="K17" s="242" t="s">
        <v>145</v>
      </c>
      <c r="L17" s="242" t="s">
        <v>14</v>
      </c>
      <c r="M17" s="242" t="s">
        <v>627</v>
      </c>
      <c r="N17" s="46" t="s">
        <v>627</v>
      </c>
      <c r="O17" s="46" t="s">
        <v>14</v>
      </c>
      <c r="P17" s="46" t="s">
        <v>717</v>
      </c>
      <c r="Q17" s="46"/>
      <c r="R17" s="46"/>
      <c r="S17" s="46"/>
      <c r="T17" s="46"/>
      <c r="U17" s="47"/>
      <c r="V17" s="105">
        <v>0</v>
      </c>
      <c r="W17" s="106"/>
      <c r="X17" s="107"/>
      <c r="Y17" s="105">
        <v>0</v>
      </c>
      <c r="Z17" s="106"/>
      <c r="AA17" s="107"/>
      <c r="AB17" s="25">
        <f>IF(OR(EXACT(V17,W17),EXACT(Y17,Z17),AND(W17="X",Z17="X"),OR(W17="M",Z17="M")),"",SUM(V17,Y17))</f>
        <v>0</v>
      </c>
      <c r="AC17" s="26" t="str">
        <f>IF(AND(AND(W17="X",Z17="X"),SUM(V17,Y17)=0,ISNUMBER(AB17)),"",IF(OR(W17="M",Z17="M"),"M",IF(AND(W17=Z17,OR(W17="X",W17="W",W17="Z")),UPPER(W17),"")))</f>
        <v/>
      </c>
      <c r="AD17" s="27"/>
      <c r="AE17" s="105">
        <v>0</v>
      </c>
      <c r="AF17" s="106"/>
      <c r="AG17" s="107"/>
      <c r="AH17" s="105">
        <v>0</v>
      </c>
      <c r="AI17" s="106"/>
      <c r="AJ17" s="107"/>
      <c r="AK17" s="105">
        <v>0</v>
      </c>
      <c r="AL17" s="106"/>
      <c r="AM17" s="107"/>
      <c r="AN17" s="25">
        <f>IF(OR(EXACT(AH17,AI17),EXACT(AK17,AL17),AND(AI17="X",AL17="X"),OR(AI17="M",AL17="M")),"",SUM(AH17,AK17))</f>
        <v>0</v>
      </c>
      <c r="AO17" s="26" t="str">
        <f>IF(AND(AND(AI17="X",AL17="X"),SUM(AH17,AK17)=0,ISNUMBER(AN17)),"",IF(OR(AI17="M",AL17="M"),"M",IF(AND(AI17=AL17,OR(AI17="X",AI17="W",AI17="Z")),UPPER(AI17),"")))</f>
        <v/>
      </c>
      <c r="AP17" s="27"/>
      <c r="AQ17" s="105">
        <v>0</v>
      </c>
      <c r="AR17" s="106"/>
      <c r="AS17" s="107"/>
      <c r="AT17" s="105">
        <v>0</v>
      </c>
      <c r="AU17" s="106"/>
      <c r="AV17" s="107"/>
      <c r="AW17" s="25">
        <f>IF(OR(EXACT(AQ17,AR17),EXACT(AT17,AU17),AND(AR17="X",AU17="X"),OR(AR17="M",AU17="M")),"",SUM(AQ17,AT17))</f>
        <v>0</v>
      </c>
      <c r="AX17" s="26" t="str">
        <f>IF(AND(AND(AR17="X",AU17="X"),SUM(AQ17,AT17)=0,ISNUMBER(AW17)),"",IF(OR(AR17="M",AU17="M"),"M",IF(AND(AR17=AU17,OR(AR17="X",AR17="W",AR17="Z")),UPPER(AR17),"")))</f>
        <v/>
      </c>
      <c r="AY17" s="27"/>
      <c r="AZ17" s="25">
        <f>IF(OR(EXACT(AH17,AI17),EXACT(AQ17,AR17),AND(AI17="X",AR17="X"),OR(AI17="M",AR17="M")),"",SUM(AH17,AQ17))</f>
        <v>0</v>
      </c>
      <c r="BA17" s="26" t="str">
        <f>IF(AND(AND(AI17="X",AR17="X"),SUM(AH17,AQ17)=0,ISNUMBER(AZ17)),"",IF(OR(AI17="M",AR17="M"),"M",IF(AND(AI17=AR17,OR(AI17="X",AI17="W",AI17="Z")),UPPER(AI17),"")))</f>
        <v/>
      </c>
      <c r="BB17" s="27"/>
      <c r="BC17" s="25">
        <f>IF(OR(EXACT(AK17,AL17),EXACT(AT17,AU17),AND(AL17="X",AU17="X"),OR(AL17="M",AU17="M")),"",SUM(AK17,AT17))</f>
        <v>0</v>
      </c>
      <c r="BD17" s="26" t="str">
        <f>IF(AND(AND(AL17="X",AU17="X"),SUM(AK17,AT17)=0,ISNUMBER(BC17)),"",IF(OR(AL17="M",AU17="M"),"M",IF(AND(AL17=AU17,OR(AL17="X",AL17="W",AL17="Z")),UPPER(AL17),"")))</f>
        <v/>
      </c>
      <c r="BE17" s="27"/>
      <c r="BF17" s="25">
        <f>IF(OR(EXACT(AZ17,BA17),EXACT(BC17,BD17),AND(BA17="X",BD17="X"),OR(BA17="M",BD17="M")),"",SUM(AZ17,BC17))</f>
        <v>0</v>
      </c>
      <c r="BG17" s="26" t="str">
        <f>IF(AND(AND(BA17="X",BD17="X"),SUM(AZ17,BC17)=0,ISNUMBER(BF17)),"",IF(OR(BA17="M",BD17="M"),"M",IF(AND(BA17=BD17,OR(BA17="X",BA17="W",BA17="Z")),UPPER(BA17),"")))</f>
        <v/>
      </c>
      <c r="BH17" s="27"/>
      <c r="BI17" s="105">
        <v>0</v>
      </c>
      <c r="BJ17" s="106"/>
      <c r="BK17" s="107"/>
      <c r="BL17" s="105">
        <v>0</v>
      </c>
      <c r="BM17" s="106"/>
      <c r="BN17" s="107"/>
      <c r="BO17" s="25">
        <f>IF(OR(EXACT(BI17,BJ17),EXACT(BL17,BM17),AND(BJ17="X",BM17="X"),OR(BJ17="M",BM17="M")),"",SUM(BI17,BL17))</f>
        <v>0</v>
      </c>
      <c r="BP17" s="26" t="str">
        <f>IF(AND(AND(BJ17="X",BM17="X"),SUM(BI17,BL17)=0,ISNUMBER(BO17)),"",IF(OR(BJ17="M",BM17="M"),"M",IF(AND(BJ17=BM17,OR(BJ17="X",BJ17="W",BJ17="Z")),UPPER(BJ17),"")))</f>
        <v/>
      </c>
      <c r="BQ17" s="27"/>
      <c r="BR17" s="48"/>
      <c r="BS17" s="2"/>
      <c r="BT17" s="2"/>
      <c r="BU17" s="2"/>
      <c r="BV17" s="2"/>
      <c r="BW17" s="2"/>
    </row>
    <row r="18" spans="2:75" ht="21" customHeight="1" x14ac:dyDescent="0.25">
      <c r="B18" s="141"/>
      <c r="C18" s="142"/>
      <c r="D18" s="480"/>
      <c r="E18" s="481"/>
      <c r="F18" s="240" t="s">
        <v>51</v>
      </c>
      <c r="G18" s="241" t="s">
        <v>620</v>
      </c>
      <c r="H18" s="241" t="s">
        <v>52</v>
      </c>
      <c r="I18" s="241" t="s">
        <v>148</v>
      </c>
      <c r="J18" s="242" t="s">
        <v>14</v>
      </c>
      <c r="K18" s="242" t="s">
        <v>145</v>
      </c>
      <c r="L18" s="242" t="s">
        <v>14</v>
      </c>
      <c r="M18" s="242" t="s">
        <v>627</v>
      </c>
      <c r="N18" s="46" t="s">
        <v>627</v>
      </c>
      <c r="O18" s="46" t="s">
        <v>14</v>
      </c>
      <c r="P18" s="46" t="s">
        <v>717</v>
      </c>
      <c r="Q18" s="46"/>
      <c r="R18" s="46"/>
      <c r="S18" s="46"/>
      <c r="T18" s="46"/>
      <c r="U18" s="47"/>
      <c r="V18" s="105">
        <v>0</v>
      </c>
      <c r="W18" s="106"/>
      <c r="X18" s="107"/>
      <c r="Y18" s="105">
        <v>0</v>
      </c>
      <c r="Z18" s="106"/>
      <c r="AA18" s="107"/>
      <c r="AB18" s="25">
        <f>IF(OR(EXACT(V18,W18),EXACT(Y18,Z18),AND(W18="X",Z18="X"),OR(W18="M",Z18="M")),"",SUM(V18,Y18))</f>
        <v>0</v>
      </c>
      <c r="AC18" s="26" t="str">
        <f>IF(AND(AND(W18="X",Z18="X"),SUM(V18,Y18)=0,ISNUMBER(AB18)),"",IF(OR(W18="M",Z18="M"),"M",IF(AND(W18=Z18,OR(W18="X",W18="W",W18="Z")),UPPER(W18),"")))</f>
        <v/>
      </c>
      <c r="AD18" s="27"/>
      <c r="AE18" s="105">
        <v>0</v>
      </c>
      <c r="AF18" s="106"/>
      <c r="AG18" s="107"/>
      <c r="AH18" s="105">
        <v>0</v>
      </c>
      <c r="AI18" s="106"/>
      <c r="AJ18" s="107"/>
      <c r="AK18" s="105">
        <v>0</v>
      </c>
      <c r="AL18" s="106"/>
      <c r="AM18" s="107"/>
      <c r="AN18" s="25">
        <f>IF(OR(EXACT(AH18,AI18),EXACT(AK18,AL18),AND(AI18="X",AL18="X"),OR(AI18="M",AL18="M")),"",SUM(AH18,AK18))</f>
        <v>0</v>
      </c>
      <c r="AO18" s="26" t="str">
        <f>IF(AND(AND(AI18="X",AL18="X"),SUM(AH18,AK18)=0,ISNUMBER(AN18)),"",IF(OR(AI18="M",AL18="M"),"M",IF(AND(AI18=AL18,OR(AI18="X",AI18="W",AI18="Z")),UPPER(AI18),"")))</f>
        <v/>
      </c>
      <c r="AP18" s="27"/>
      <c r="AQ18" s="105">
        <v>0</v>
      </c>
      <c r="AR18" s="106"/>
      <c r="AS18" s="107"/>
      <c r="AT18" s="105">
        <v>0</v>
      </c>
      <c r="AU18" s="106"/>
      <c r="AV18" s="107"/>
      <c r="AW18" s="25">
        <f>IF(OR(EXACT(AQ18,AR18),EXACT(AT18,AU18),AND(AR18="X",AU18="X"),OR(AR18="M",AU18="M")),"",SUM(AQ18,AT18))</f>
        <v>0</v>
      </c>
      <c r="AX18" s="26" t="str">
        <f>IF(AND(AND(AR18="X",AU18="X"),SUM(AQ18,AT18)=0,ISNUMBER(AW18)),"",IF(OR(AR18="M",AU18="M"),"M",IF(AND(AR18=AU18,OR(AR18="X",AR18="W",AR18="Z")),UPPER(AR18),"")))</f>
        <v/>
      </c>
      <c r="AY18" s="27"/>
      <c r="AZ18" s="25">
        <f>IF(OR(EXACT(AH18,AI18),EXACT(AQ18,AR18),AND(AI18="X",AR18="X"),OR(AI18="M",AR18="M")),"",SUM(AH18,AQ18))</f>
        <v>0</v>
      </c>
      <c r="BA18" s="26" t="str">
        <f>IF(AND(AND(AI18="X",AR18="X"),SUM(AH18,AQ18)=0,ISNUMBER(AZ18)),"",IF(OR(AI18="M",AR18="M"),"M",IF(AND(AI18=AR18,OR(AI18="X",AI18="W",AI18="Z")),UPPER(AI18),"")))</f>
        <v/>
      </c>
      <c r="BB18" s="27"/>
      <c r="BC18" s="25">
        <f>IF(OR(EXACT(AK18,AL18),EXACT(AT18,AU18),AND(AL18="X",AU18="X"),OR(AL18="M",AU18="M")),"",SUM(AK18,AT18))</f>
        <v>0</v>
      </c>
      <c r="BD18" s="26" t="str">
        <f>IF(AND(AND(AL18="X",AU18="X"),SUM(AK18,AT18)=0,ISNUMBER(BC18)),"",IF(OR(AL18="M",AU18="M"),"M",IF(AND(AL18=AU18,OR(AL18="X",AL18="W",AL18="Z")),UPPER(AL18),"")))</f>
        <v/>
      </c>
      <c r="BE18" s="27"/>
      <c r="BF18" s="25">
        <f>IF(OR(EXACT(AZ18,BA18),EXACT(BC18,BD18),AND(BA18="X",BD18="X"),OR(BA18="M",BD18="M")),"",SUM(AZ18,BC18))</f>
        <v>0</v>
      </c>
      <c r="BG18" s="26" t="str">
        <f>IF(AND(AND(BA18="X",BD18="X"),SUM(AZ18,BC18)=0,ISNUMBER(BF18)),"",IF(OR(BA18="M",BD18="M"),"M",IF(AND(BA18=BD18,OR(BA18="X",BA18="W",BA18="Z")),UPPER(BA18),"")))</f>
        <v/>
      </c>
      <c r="BH18" s="27"/>
      <c r="BI18" s="105">
        <v>0</v>
      </c>
      <c r="BJ18" s="106"/>
      <c r="BK18" s="107"/>
      <c r="BL18" s="105">
        <v>0</v>
      </c>
      <c r="BM18" s="106"/>
      <c r="BN18" s="107"/>
      <c r="BO18" s="25">
        <f>IF(OR(EXACT(BI18,BJ18),EXACT(BL18,BM18),AND(BJ18="X",BM18="X"),OR(BJ18="M",BM18="M")),"",SUM(BI18,BL18))</f>
        <v>0</v>
      </c>
      <c r="BP18" s="26" t="str">
        <f>IF(AND(AND(BJ18="X",BM18="X"),SUM(BI18,BL18)=0,ISNUMBER(BO18)),"",IF(OR(BJ18="M",BM18="M"),"M",IF(AND(BJ18=BM18,OR(BJ18="X",BJ18="W",BJ18="Z")),UPPER(BJ18),"")))</f>
        <v/>
      </c>
      <c r="BQ18" s="27"/>
      <c r="BR18" s="48"/>
      <c r="BS18" s="2"/>
      <c r="BT18" s="2"/>
      <c r="BU18" s="2"/>
      <c r="BV18" s="2"/>
      <c r="BW18" s="2"/>
    </row>
    <row r="19" spans="2:75" ht="21" customHeight="1" x14ac:dyDescent="0.25">
      <c r="B19" s="141"/>
      <c r="C19" s="142"/>
      <c r="D19" s="480"/>
      <c r="E19" s="481"/>
      <c r="F19" s="245" t="s">
        <v>53</v>
      </c>
      <c r="G19" s="241" t="s">
        <v>620</v>
      </c>
      <c r="H19" s="241" t="s">
        <v>14</v>
      </c>
      <c r="I19" s="241" t="s">
        <v>148</v>
      </c>
      <c r="J19" s="242" t="s">
        <v>14</v>
      </c>
      <c r="K19" s="242" t="s">
        <v>145</v>
      </c>
      <c r="L19" s="242" t="s">
        <v>14</v>
      </c>
      <c r="M19" s="242" t="s">
        <v>627</v>
      </c>
      <c r="N19" s="46" t="s">
        <v>627</v>
      </c>
      <c r="O19" s="46" t="s">
        <v>14</v>
      </c>
      <c r="P19" s="46" t="s">
        <v>717</v>
      </c>
      <c r="Q19" s="46"/>
      <c r="R19" s="46"/>
      <c r="S19" s="46"/>
      <c r="T19" s="46"/>
      <c r="U19" s="47"/>
      <c r="V19" s="25">
        <f>IF(OR(AND(V17="",W17=""),AND(V18="",W18=""),AND(W17="X",W18="X"),OR(W17="M",W18="M")),"",SUM(V17,V18))</f>
        <v>0</v>
      </c>
      <c r="W19" s="26" t="str">
        <f>IF(AND(AND(W17="X",W18="X"),SUM(V17,V18)=0,ISNUMBER(V19)),"",IF(OR(W17="M",W18="M"),"M",IF(AND(W17=W18,OR(W17="X",W17="W",W17="Z")),UPPER(W17),"")))</f>
        <v/>
      </c>
      <c r="X19" s="27"/>
      <c r="Y19" s="25">
        <f t="shared" ref="Y19" si="30">IF(OR(AND(Y17="",Z17=""),AND(Y18="",Z18=""),AND(Z17="X",Z18="X"),OR(Z17="M",Z18="M")),"",SUM(Y17,Y18))</f>
        <v>0</v>
      </c>
      <c r="Z19" s="26" t="str">
        <f t="shared" ref="Z19" si="31">IF(AND(AND(Z17="X",Z18="X"),SUM(Y17,Y18)=0,ISNUMBER(Y19)),"",IF(OR(Z17="M",Z18="M"),"M",IF(AND(Z17=Z18,OR(Z17="X",Z17="W",Z17="Z")),UPPER(Z17),"")))</f>
        <v/>
      </c>
      <c r="AA19" s="27"/>
      <c r="AB19" s="25">
        <f t="shared" ref="AB19" si="32">IF(OR(AND(AB17="",AC17=""),AND(AB18="",AC18=""),AND(AC17="X",AC18="X"),OR(AC17="M",AC18="M")),"",SUM(AB17,AB18))</f>
        <v>0</v>
      </c>
      <c r="AC19" s="26" t="str">
        <f t="shared" ref="AC19" si="33">IF(AND(AND(AC17="X",AC18="X"),SUM(AB17,AB18)=0,ISNUMBER(AB19)),"",IF(OR(AC17="M",AC18="M"),"M",IF(AND(AC17=AC18,OR(AC17="X",AC17="W",AC17="Z")),UPPER(AC17),"")))</f>
        <v/>
      </c>
      <c r="AD19" s="27"/>
      <c r="AE19" s="25">
        <f t="shared" ref="AE19" si="34">IF(OR(AND(AE17="",AF17=""),AND(AE18="",AF18=""),AND(AF17="X",AF18="X"),OR(AF17="M",AF18="M")),"",SUM(AE17,AE18))</f>
        <v>0</v>
      </c>
      <c r="AF19" s="26" t="str">
        <f t="shared" ref="AF19" si="35">IF(AND(AND(AF17="X",AF18="X"),SUM(AE17,AE18)=0,ISNUMBER(AE19)),"",IF(OR(AF17="M",AF18="M"),"M",IF(AND(AF17=AF18,OR(AF17="X",AF17="W",AF17="Z")),UPPER(AF17),"")))</f>
        <v/>
      </c>
      <c r="AG19" s="27"/>
      <c r="AH19" s="25">
        <f t="shared" ref="AH19" si="36">IF(OR(AND(AH17="",AI17=""),AND(AH18="",AI18=""),AND(AI17="X",AI18="X"),OR(AI17="M",AI18="M")),"",SUM(AH17,AH18))</f>
        <v>0</v>
      </c>
      <c r="AI19" s="26" t="str">
        <f t="shared" ref="AI19" si="37">IF(AND(AND(AI17="X",AI18="X"),SUM(AH17,AH18)=0,ISNUMBER(AH19)),"",IF(OR(AI17="M",AI18="M"),"M",IF(AND(AI17=AI18,OR(AI17="X",AI17="W",AI17="Z")),UPPER(AI17),"")))</f>
        <v/>
      </c>
      <c r="AJ19" s="27"/>
      <c r="AK19" s="25">
        <f t="shared" ref="AK19" si="38">IF(OR(AND(AK17="",AL17=""),AND(AK18="",AL18=""),AND(AL17="X",AL18="X"),OR(AL17="M",AL18="M")),"",SUM(AK17,AK18))</f>
        <v>0</v>
      </c>
      <c r="AL19" s="26" t="str">
        <f t="shared" ref="AL19" si="39">IF(AND(AND(AL17="X",AL18="X"),SUM(AK17,AK18)=0,ISNUMBER(AK19)),"",IF(OR(AL17="M",AL18="M"),"M",IF(AND(AL17=AL18,OR(AL17="X",AL17="W",AL17="Z")),UPPER(AL17),"")))</f>
        <v/>
      </c>
      <c r="AM19" s="27"/>
      <c r="AN19" s="25">
        <f t="shared" ref="AN19" si="40">IF(OR(AND(AN17="",AO17=""),AND(AN18="",AO18=""),AND(AO17="X",AO18="X"),OR(AO17="M",AO18="M")),"",SUM(AN17,AN18))</f>
        <v>0</v>
      </c>
      <c r="AO19" s="26" t="str">
        <f t="shared" ref="AO19" si="41">IF(AND(AND(AO17="X",AO18="X"),SUM(AN17,AN18)=0,ISNUMBER(AN19)),"",IF(OR(AO17="M",AO18="M"),"M",IF(AND(AO17=AO18,OR(AO17="X",AO17="W",AO17="Z")),UPPER(AO17),"")))</f>
        <v/>
      </c>
      <c r="AP19" s="27"/>
      <c r="AQ19" s="25">
        <f t="shared" ref="AQ19" si="42">IF(OR(AND(AQ17="",AR17=""),AND(AQ18="",AR18=""),AND(AR17="X",AR18="X"),OR(AR17="M",AR18="M")),"",SUM(AQ17,AQ18))</f>
        <v>0</v>
      </c>
      <c r="AR19" s="26" t="str">
        <f t="shared" ref="AR19" si="43">IF(AND(AND(AR17="X",AR18="X"),SUM(AQ17,AQ18)=0,ISNUMBER(AQ19)),"",IF(OR(AR17="M",AR18="M"),"M",IF(AND(AR17=AR18,OR(AR17="X",AR17="W",AR17="Z")),UPPER(AR17),"")))</f>
        <v/>
      </c>
      <c r="AS19" s="27"/>
      <c r="AT19" s="25">
        <f t="shared" ref="AT19" si="44">IF(OR(AND(AT17="",AU17=""),AND(AT18="",AU18=""),AND(AU17="X",AU18="X"),OR(AU17="M",AU18="M")),"",SUM(AT17,AT18))</f>
        <v>0</v>
      </c>
      <c r="AU19" s="26" t="str">
        <f t="shared" ref="AU19" si="45">IF(AND(AND(AU17="X",AU18="X"),SUM(AT17,AT18)=0,ISNUMBER(AT19)),"",IF(OR(AU17="M",AU18="M"),"M",IF(AND(AU17=AU18,OR(AU17="X",AU17="W",AU17="Z")),UPPER(AU17),"")))</f>
        <v/>
      </c>
      <c r="AV19" s="27"/>
      <c r="AW19" s="25">
        <f t="shared" ref="AW19" si="46">IF(OR(AND(AW17="",AX17=""),AND(AW18="",AX18=""),AND(AX17="X",AX18="X"),OR(AX17="M",AX18="M")),"",SUM(AW17,AW18))</f>
        <v>0</v>
      </c>
      <c r="AX19" s="26" t="str">
        <f t="shared" ref="AX19" si="47">IF(AND(AND(AX17="X",AX18="X"),SUM(AW17,AW18)=0,ISNUMBER(AW19)),"",IF(OR(AX17="M",AX18="M"),"M",IF(AND(AX17=AX18,OR(AX17="X",AX17="W",AX17="Z")),UPPER(AX17),"")))</f>
        <v/>
      </c>
      <c r="AY19" s="27"/>
      <c r="AZ19" s="25">
        <f t="shared" ref="AZ19" si="48">IF(OR(AND(AZ17="",BA17=""),AND(AZ18="",BA18=""),AND(BA17="X",BA18="X"),OR(BA17="M",BA18="M")),"",SUM(AZ17,AZ18))</f>
        <v>0</v>
      </c>
      <c r="BA19" s="26" t="str">
        <f t="shared" ref="BA19" si="49">IF(AND(AND(BA17="X",BA18="X"),SUM(AZ17,AZ18)=0,ISNUMBER(AZ19)),"",IF(OR(BA17="M",BA18="M"),"M",IF(AND(BA17=BA18,OR(BA17="X",BA17="W",BA17="Z")),UPPER(BA17),"")))</f>
        <v/>
      </c>
      <c r="BB19" s="27"/>
      <c r="BC19" s="25">
        <f t="shared" ref="BC19" si="50">IF(OR(AND(BC17="",BD17=""),AND(BC18="",BD18=""),AND(BD17="X",BD18="X"),OR(BD17="M",BD18="M")),"",SUM(BC17,BC18))</f>
        <v>0</v>
      </c>
      <c r="BD19" s="26" t="str">
        <f t="shared" ref="BD19" si="51">IF(AND(AND(BD17="X",BD18="X"),SUM(BC17,BC18)=0,ISNUMBER(BC19)),"",IF(OR(BD17="M",BD18="M"),"M",IF(AND(BD17=BD18,OR(BD17="X",BD17="W",BD17="Z")),UPPER(BD17),"")))</f>
        <v/>
      </c>
      <c r="BE19" s="27"/>
      <c r="BF19" s="25">
        <f t="shared" ref="BF19" si="52">IF(OR(AND(BF17="",BG17=""),AND(BF18="",BG18=""),AND(BG17="X",BG18="X"),OR(BG17="M",BG18="M")),"",SUM(BF17,BF18))</f>
        <v>0</v>
      </c>
      <c r="BG19" s="26" t="str">
        <f t="shared" ref="BG19" si="53">IF(AND(AND(BG17="X",BG18="X"),SUM(BF17,BF18)=0,ISNUMBER(BF19)),"",IF(OR(BG17="M",BG18="M"),"M",IF(AND(BG17=BG18,OR(BG17="X",BG17="W",BG17="Z")),UPPER(BG17),"")))</f>
        <v/>
      </c>
      <c r="BH19" s="27"/>
      <c r="BI19" s="25">
        <f t="shared" ref="BI19" si="54">IF(OR(AND(BI17="",BJ17=""),AND(BI18="",BJ18=""),AND(BJ17="X",BJ18="X"),OR(BJ17="M",BJ18="M")),"",SUM(BI17,BI18))</f>
        <v>0</v>
      </c>
      <c r="BJ19" s="26" t="str">
        <f t="shared" ref="BJ19" si="55">IF(AND(AND(BJ17="X",BJ18="X"),SUM(BI17,BI18)=0,ISNUMBER(BI19)),"",IF(OR(BJ17="M",BJ18="M"),"M",IF(AND(BJ17=BJ18,OR(BJ17="X",BJ17="W",BJ17="Z")),UPPER(BJ17),"")))</f>
        <v/>
      </c>
      <c r="BK19" s="27"/>
      <c r="BL19" s="25">
        <f t="shared" ref="BL19" si="56">IF(OR(AND(BL17="",BM17=""),AND(BL18="",BM18=""),AND(BM17="X",BM18="X"),OR(BM17="M",BM18="M")),"",SUM(BL17,BL18))</f>
        <v>0</v>
      </c>
      <c r="BM19" s="26" t="str">
        <f t="shared" ref="BM19" si="57">IF(AND(AND(BM17="X",BM18="X"),SUM(BL17,BL18)=0,ISNUMBER(BL19)),"",IF(OR(BM17="M",BM18="M"),"M",IF(AND(BM17=BM18,OR(BM17="X",BM17="W",BM17="Z")),UPPER(BM17),"")))</f>
        <v/>
      </c>
      <c r="BN19" s="27"/>
      <c r="BO19" s="25">
        <f t="shared" ref="BO19" si="58">IF(OR(AND(BO17="",BP17=""),AND(BO18="",BP18=""),AND(BP17="X",BP18="X"),OR(BP17="M",BP18="M")),"",SUM(BO17,BO18))</f>
        <v>0</v>
      </c>
      <c r="BP19" s="26" t="str">
        <f t="shared" ref="BP19" si="59">IF(AND(AND(BP17="X",BP18="X"),SUM(BO17,BO18)=0,ISNUMBER(BO19)),"",IF(OR(BP17="M",BP18="M"),"M",IF(AND(BP17=BP18,OR(BP17="X",BP17="W",BP17="Z")),UPPER(BP17),"")))</f>
        <v/>
      </c>
      <c r="BQ19" s="27"/>
      <c r="BR19" s="48"/>
      <c r="BS19" s="2"/>
      <c r="BT19" s="2"/>
      <c r="BU19" s="2"/>
      <c r="BV19" s="2"/>
      <c r="BW19" s="2"/>
    </row>
    <row r="20" spans="2:75" ht="21" customHeight="1" x14ac:dyDescent="0.25">
      <c r="B20" s="141"/>
      <c r="C20" s="142"/>
      <c r="D20" s="482" t="s">
        <v>693</v>
      </c>
      <c r="E20" s="483"/>
      <c r="F20" s="245" t="s">
        <v>47</v>
      </c>
      <c r="G20" s="241" t="s">
        <v>620</v>
      </c>
      <c r="H20" s="241" t="s">
        <v>49</v>
      </c>
      <c r="I20" s="241" t="s">
        <v>149</v>
      </c>
      <c r="J20" s="242" t="s">
        <v>14</v>
      </c>
      <c r="K20" s="242" t="s">
        <v>145</v>
      </c>
      <c r="L20" s="242" t="s">
        <v>14</v>
      </c>
      <c r="M20" s="242" t="s">
        <v>627</v>
      </c>
      <c r="N20" s="46" t="s">
        <v>627</v>
      </c>
      <c r="O20" s="46" t="s">
        <v>14</v>
      </c>
      <c r="P20" s="46" t="s">
        <v>717</v>
      </c>
      <c r="Q20" s="46"/>
      <c r="R20" s="46"/>
      <c r="S20" s="46"/>
      <c r="T20" s="46"/>
      <c r="U20" s="47"/>
      <c r="V20" s="25">
        <f>IF(OR(AND(V14="",W14=""),AND(V17="",W17=""),AND(W14="X",W17="X"),OR(W14="M",W17="M")),"",SUM(V14,V17))</f>
        <v>0</v>
      </c>
      <c r="W20" s="26" t="str">
        <f>IF(AND(AND(W14="X",W17="X"),SUM(V14,V17)=0,ISNUMBER(V20)),"",IF(OR(W14="M",W17="M"),"M",IF(AND(W14=W17,OR(W14="X",W14="W",W14="Z")),UPPER(W14),"")))</f>
        <v/>
      </c>
      <c r="X20" s="27"/>
      <c r="Y20" s="25">
        <f t="shared" ref="Y20:Y22" si="60">IF(OR(AND(Y14="",Z14=""),AND(Y17="",Z17=""),AND(Z14="X",Z17="X"),OR(Z14="M",Z17="M")),"",SUM(Y14,Y17))</f>
        <v>0</v>
      </c>
      <c r="Z20" s="26" t="str">
        <f t="shared" ref="Z20:Z22" si="61">IF(AND(AND(Z14="X",Z17="X"),SUM(Y14,Y17)=0,ISNUMBER(Y20)),"",IF(OR(Z14="M",Z17="M"),"M",IF(AND(Z14=Z17,OR(Z14="X",Z14="W",Z14="Z")),UPPER(Z14),"")))</f>
        <v/>
      </c>
      <c r="AA20" s="27"/>
      <c r="AB20" s="25">
        <f t="shared" ref="AB20:AB22" si="62">IF(OR(AND(AB14="",AC14=""),AND(AB17="",AC17=""),AND(AC14="X",AC17="X"),OR(AC14="M",AC17="M")),"",SUM(AB14,AB17))</f>
        <v>0</v>
      </c>
      <c r="AC20" s="26" t="str">
        <f t="shared" ref="AC20:AC22" si="63">IF(AND(AND(AC14="X",AC17="X"),SUM(AB14,AB17)=0,ISNUMBER(AB20)),"",IF(OR(AC14="M",AC17="M"),"M",IF(AND(AC14=AC17,OR(AC14="X",AC14="W",AC14="Z")),UPPER(AC14),"")))</f>
        <v/>
      </c>
      <c r="AD20" s="27"/>
      <c r="AE20" s="25">
        <f t="shared" ref="AE20:AE22" si="64">IF(OR(AND(AE14="",AF14=""),AND(AE17="",AF17=""),AND(AF14="X",AF17="X"),OR(AF14="M",AF17="M")),"",SUM(AE14,AE17))</f>
        <v>0</v>
      </c>
      <c r="AF20" s="26" t="str">
        <f t="shared" ref="AF20:AF22" si="65">IF(AND(AND(AF14="X",AF17="X"),SUM(AE14,AE17)=0,ISNUMBER(AE20)),"",IF(OR(AF14="M",AF17="M"),"M",IF(AND(AF14=AF17,OR(AF14="X",AF14="W",AF14="Z")),UPPER(AF14),"")))</f>
        <v/>
      </c>
      <c r="AG20" s="27"/>
      <c r="AH20" s="25">
        <f t="shared" ref="AH20:AH22" si="66">IF(OR(AND(AH14="",AI14=""),AND(AH17="",AI17=""),AND(AI14="X",AI17="X"),OR(AI14="M",AI17="M")),"",SUM(AH14,AH17))</f>
        <v>0</v>
      </c>
      <c r="AI20" s="26" t="str">
        <f t="shared" ref="AI20:AI22" si="67">IF(AND(AND(AI14="X",AI17="X"),SUM(AH14,AH17)=0,ISNUMBER(AH20)),"",IF(OR(AI14="M",AI17="M"),"M",IF(AND(AI14=AI17,OR(AI14="X",AI14="W",AI14="Z")),UPPER(AI14),"")))</f>
        <v/>
      </c>
      <c r="AJ20" s="27"/>
      <c r="AK20" s="25">
        <f t="shared" ref="AK20:AK22" si="68">IF(OR(AND(AK14="",AL14=""),AND(AK17="",AL17=""),AND(AL14="X",AL17="X"),OR(AL14="M",AL17="M")),"",SUM(AK14,AK17))</f>
        <v>0</v>
      </c>
      <c r="AL20" s="26" t="str">
        <f t="shared" ref="AL20:AL22" si="69">IF(AND(AND(AL14="X",AL17="X"),SUM(AK14,AK17)=0,ISNUMBER(AK20)),"",IF(OR(AL14="M",AL17="M"),"M",IF(AND(AL14=AL17,OR(AL14="X",AL14="W",AL14="Z")),UPPER(AL14),"")))</f>
        <v/>
      </c>
      <c r="AM20" s="27"/>
      <c r="AN20" s="25">
        <f t="shared" ref="AN20:AN22" si="70">IF(OR(AND(AN14="",AO14=""),AND(AN17="",AO17=""),AND(AO14="X",AO17="X"),OR(AO14="M",AO17="M")),"",SUM(AN14,AN17))</f>
        <v>0</v>
      </c>
      <c r="AO20" s="26" t="str">
        <f t="shared" ref="AO20:AO22" si="71">IF(AND(AND(AO14="X",AO17="X"),SUM(AN14,AN17)=0,ISNUMBER(AN20)),"",IF(OR(AO14="M",AO17="M"),"M",IF(AND(AO14=AO17,OR(AO14="X",AO14="W",AO14="Z")),UPPER(AO14),"")))</f>
        <v/>
      </c>
      <c r="AP20" s="27"/>
      <c r="AQ20" s="25">
        <f t="shared" ref="AQ20:AQ22" si="72">IF(OR(AND(AQ14="",AR14=""),AND(AQ17="",AR17=""),AND(AR14="X",AR17="X"),OR(AR14="M",AR17="M")),"",SUM(AQ14,AQ17))</f>
        <v>0</v>
      </c>
      <c r="AR20" s="26" t="str">
        <f t="shared" ref="AR20:AR22" si="73">IF(AND(AND(AR14="X",AR17="X"),SUM(AQ14,AQ17)=0,ISNUMBER(AQ20)),"",IF(OR(AR14="M",AR17="M"),"M",IF(AND(AR14=AR17,OR(AR14="X",AR14="W",AR14="Z")),UPPER(AR14),"")))</f>
        <v/>
      </c>
      <c r="AS20" s="27"/>
      <c r="AT20" s="25">
        <f t="shared" ref="AT20:AT22" si="74">IF(OR(AND(AT14="",AU14=""),AND(AT17="",AU17=""),AND(AU14="X",AU17="X"),OR(AU14="M",AU17="M")),"",SUM(AT14,AT17))</f>
        <v>0</v>
      </c>
      <c r="AU20" s="26" t="str">
        <f t="shared" ref="AU20:AU22" si="75">IF(AND(AND(AU14="X",AU17="X"),SUM(AT14,AT17)=0,ISNUMBER(AT20)),"",IF(OR(AU14="M",AU17="M"),"M",IF(AND(AU14=AU17,OR(AU14="X",AU14="W",AU14="Z")),UPPER(AU14),"")))</f>
        <v/>
      </c>
      <c r="AV20" s="27"/>
      <c r="AW20" s="25">
        <f t="shared" ref="AW20:AW22" si="76">IF(OR(AND(AW14="",AX14=""),AND(AW17="",AX17=""),AND(AX14="X",AX17="X"),OR(AX14="M",AX17="M")),"",SUM(AW14,AW17))</f>
        <v>0</v>
      </c>
      <c r="AX20" s="26" t="str">
        <f t="shared" ref="AX20:AX22" si="77">IF(AND(AND(AX14="X",AX17="X"),SUM(AW14,AW17)=0,ISNUMBER(AW20)),"",IF(OR(AX14="M",AX17="M"),"M",IF(AND(AX14=AX17,OR(AX14="X",AX14="W",AX14="Z")),UPPER(AX14),"")))</f>
        <v/>
      </c>
      <c r="AY20" s="27"/>
      <c r="AZ20" s="25">
        <f t="shared" ref="AZ20:AZ22" si="78">IF(OR(AND(AZ14="",BA14=""),AND(AZ17="",BA17=""),AND(BA14="X",BA17="X"),OR(BA14="M",BA17="M")),"",SUM(AZ14,AZ17))</f>
        <v>0</v>
      </c>
      <c r="BA20" s="26" t="str">
        <f t="shared" ref="BA20:BA22" si="79">IF(AND(AND(BA14="X",BA17="X"),SUM(AZ14,AZ17)=0,ISNUMBER(AZ20)),"",IF(OR(BA14="M",BA17="M"),"M",IF(AND(BA14=BA17,OR(BA14="X",BA14="W",BA14="Z")),UPPER(BA14),"")))</f>
        <v/>
      </c>
      <c r="BB20" s="27"/>
      <c r="BC20" s="25">
        <f t="shared" ref="BC20:BC22" si="80">IF(OR(AND(BC14="",BD14=""),AND(BC17="",BD17=""),AND(BD14="X",BD17="X"),OR(BD14="M",BD17="M")),"",SUM(BC14,BC17))</f>
        <v>0</v>
      </c>
      <c r="BD20" s="26" t="str">
        <f t="shared" ref="BD20:BD22" si="81">IF(AND(AND(BD14="X",BD17="X"),SUM(BC14,BC17)=0,ISNUMBER(BC20)),"",IF(OR(BD14="M",BD17="M"),"M",IF(AND(BD14=BD17,OR(BD14="X",BD14="W",BD14="Z")),UPPER(BD14),"")))</f>
        <v/>
      </c>
      <c r="BE20" s="27"/>
      <c r="BF20" s="25">
        <f t="shared" ref="BF20:BF22" si="82">IF(OR(AND(BF14="",BG14=""),AND(BF17="",BG17=""),AND(BG14="X",BG17="X"),OR(BG14="M",BG17="M")),"",SUM(BF14,BF17))</f>
        <v>0</v>
      </c>
      <c r="BG20" s="26" t="str">
        <f t="shared" ref="BG20:BG22" si="83">IF(AND(AND(BG14="X",BG17="X"),SUM(BF14,BF17)=0,ISNUMBER(BF20)),"",IF(OR(BG14="M",BG17="M"),"M",IF(AND(BG14=BG17,OR(BG14="X",BG14="W",BG14="Z")),UPPER(BG14),"")))</f>
        <v/>
      </c>
      <c r="BH20" s="27"/>
      <c r="BI20" s="25">
        <f t="shared" ref="BI20:BI22" si="84">IF(OR(AND(BI14="",BJ14=""),AND(BI17="",BJ17=""),AND(BJ14="X",BJ17="X"),OR(BJ14="M",BJ17="M")),"",SUM(BI14,BI17))</f>
        <v>0</v>
      </c>
      <c r="BJ20" s="26" t="str">
        <f t="shared" ref="BJ20:BJ22" si="85">IF(AND(AND(BJ14="X",BJ17="X"),SUM(BI14,BI17)=0,ISNUMBER(BI20)),"",IF(OR(BJ14="M",BJ17="M"),"M",IF(AND(BJ14=BJ17,OR(BJ14="X",BJ14="W",BJ14="Z")),UPPER(BJ14),"")))</f>
        <v/>
      </c>
      <c r="BK20" s="27"/>
      <c r="BL20" s="25">
        <f t="shared" ref="BL20:BL22" si="86">IF(OR(AND(BL14="",BM14=""),AND(BL17="",BM17=""),AND(BM14="X",BM17="X"),OR(BM14="M",BM17="M")),"",SUM(BL14,BL17))</f>
        <v>0</v>
      </c>
      <c r="BM20" s="26" t="str">
        <f t="shared" ref="BM20:BM22" si="87">IF(AND(AND(BM14="X",BM17="X"),SUM(BL14,BL17)=0,ISNUMBER(BL20)),"",IF(OR(BM14="M",BM17="M"),"M",IF(AND(BM14=BM17,OR(BM14="X",BM14="W",BM14="Z")),UPPER(BM14),"")))</f>
        <v/>
      </c>
      <c r="BN20" s="27"/>
      <c r="BO20" s="25">
        <f t="shared" ref="BO20:BO22" si="88">IF(OR(AND(BO14="",BP14=""),AND(BO17="",BP17=""),AND(BP14="X",BP17="X"),OR(BP14="M",BP17="M")),"",SUM(BO14,BO17))</f>
        <v>0</v>
      </c>
      <c r="BP20" s="26" t="str">
        <f t="shared" ref="BP20:BP22" si="89">IF(AND(AND(BP14="X",BP17="X"),SUM(BO14,BO17)=0,ISNUMBER(BO20)),"",IF(OR(BP14="M",BP17="M"),"M",IF(AND(BP14=BP17,OR(BP14="X",BP14="W",BP14="Z")),UPPER(BP14),"")))</f>
        <v/>
      </c>
      <c r="BQ20" s="27"/>
      <c r="BR20" s="48"/>
      <c r="BS20" s="2"/>
      <c r="BT20" s="2"/>
      <c r="BU20" s="2"/>
      <c r="BV20" s="2"/>
      <c r="BW20" s="2"/>
    </row>
    <row r="21" spans="2:75" ht="21" customHeight="1" x14ac:dyDescent="0.25">
      <c r="B21" s="141"/>
      <c r="C21" s="142"/>
      <c r="D21" s="482"/>
      <c r="E21" s="483"/>
      <c r="F21" s="245" t="s">
        <v>51</v>
      </c>
      <c r="G21" s="241" t="s">
        <v>620</v>
      </c>
      <c r="H21" s="241" t="s">
        <v>52</v>
      </c>
      <c r="I21" s="241" t="s">
        <v>149</v>
      </c>
      <c r="J21" s="242" t="s">
        <v>14</v>
      </c>
      <c r="K21" s="242" t="s">
        <v>145</v>
      </c>
      <c r="L21" s="242" t="s">
        <v>14</v>
      </c>
      <c r="M21" s="242" t="s">
        <v>627</v>
      </c>
      <c r="N21" s="46" t="s">
        <v>627</v>
      </c>
      <c r="O21" s="46" t="s">
        <v>14</v>
      </c>
      <c r="P21" s="46" t="s">
        <v>717</v>
      </c>
      <c r="Q21" s="46"/>
      <c r="R21" s="46"/>
      <c r="S21" s="46"/>
      <c r="T21" s="46"/>
      <c r="U21" s="47"/>
      <c r="V21" s="25">
        <f t="shared" ref="V21:V22" si="90">IF(OR(AND(V15="",W15=""),AND(V18="",W18=""),AND(W15="X",W18="X"),OR(W15="M",W18="M")),"",SUM(V15,V18))</f>
        <v>0</v>
      </c>
      <c r="W21" s="26" t="str">
        <f t="shared" ref="W21:W22" si="91">IF(AND(AND(W15="X",W18="X"),SUM(V15,V18)=0,ISNUMBER(V21)),"",IF(OR(W15="M",W18="M"),"M",IF(AND(W15=W18,OR(W15="X",W15="W",W15="Z")),UPPER(W15),"")))</f>
        <v/>
      </c>
      <c r="X21" s="27"/>
      <c r="Y21" s="25">
        <f t="shared" si="60"/>
        <v>0</v>
      </c>
      <c r="Z21" s="26" t="str">
        <f t="shared" si="61"/>
        <v/>
      </c>
      <c r="AA21" s="27"/>
      <c r="AB21" s="25">
        <f t="shared" si="62"/>
        <v>0</v>
      </c>
      <c r="AC21" s="26" t="str">
        <f t="shared" si="63"/>
        <v/>
      </c>
      <c r="AD21" s="27"/>
      <c r="AE21" s="25">
        <f t="shared" si="64"/>
        <v>0</v>
      </c>
      <c r="AF21" s="26" t="str">
        <f t="shared" si="65"/>
        <v/>
      </c>
      <c r="AG21" s="27"/>
      <c r="AH21" s="25">
        <f t="shared" si="66"/>
        <v>0</v>
      </c>
      <c r="AI21" s="26" t="str">
        <f t="shared" si="67"/>
        <v/>
      </c>
      <c r="AJ21" s="27"/>
      <c r="AK21" s="25">
        <f t="shared" si="68"/>
        <v>0</v>
      </c>
      <c r="AL21" s="26" t="str">
        <f t="shared" si="69"/>
        <v/>
      </c>
      <c r="AM21" s="27"/>
      <c r="AN21" s="25">
        <f t="shared" si="70"/>
        <v>0</v>
      </c>
      <c r="AO21" s="26" t="str">
        <f t="shared" si="71"/>
        <v/>
      </c>
      <c r="AP21" s="27"/>
      <c r="AQ21" s="25">
        <f t="shared" si="72"/>
        <v>0</v>
      </c>
      <c r="AR21" s="26" t="str">
        <f t="shared" si="73"/>
        <v/>
      </c>
      <c r="AS21" s="27"/>
      <c r="AT21" s="25">
        <f t="shared" si="74"/>
        <v>0</v>
      </c>
      <c r="AU21" s="26" t="str">
        <f t="shared" si="75"/>
        <v/>
      </c>
      <c r="AV21" s="27"/>
      <c r="AW21" s="25">
        <f t="shared" si="76"/>
        <v>0</v>
      </c>
      <c r="AX21" s="26" t="str">
        <f t="shared" si="77"/>
        <v/>
      </c>
      <c r="AY21" s="27"/>
      <c r="AZ21" s="25">
        <f t="shared" si="78"/>
        <v>0</v>
      </c>
      <c r="BA21" s="26" t="str">
        <f t="shared" si="79"/>
        <v/>
      </c>
      <c r="BB21" s="27"/>
      <c r="BC21" s="25">
        <f t="shared" si="80"/>
        <v>0</v>
      </c>
      <c r="BD21" s="26" t="str">
        <f t="shared" si="81"/>
        <v/>
      </c>
      <c r="BE21" s="27"/>
      <c r="BF21" s="25">
        <f t="shared" si="82"/>
        <v>0</v>
      </c>
      <c r="BG21" s="26" t="str">
        <f t="shared" si="83"/>
        <v/>
      </c>
      <c r="BH21" s="27"/>
      <c r="BI21" s="25">
        <f t="shared" si="84"/>
        <v>0</v>
      </c>
      <c r="BJ21" s="26" t="str">
        <f t="shared" si="85"/>
        <v/>
      </c>
      <c r="BK21" s="27"/>
      <c r="BL21" s="25">
        <f t="shared" si="86"/>
        <v>0</v>
      </c>
      <c r="BM21" s="26" t="str">
        <f t="shared" si="87"/>
        <v/>
      </c>
      <c r="BN21" s="27"/>
      <c r="BO21" s="25">
        <f t="shared" si="88"/>
        <v>0</v>
      </c>
      <c r="BP21" s="26" t="str">
        <f t="shared" si="89"/>
        <v/>
      </c>
      <c r="BQ21" s="27"/>
      <c r="BR21" s="48"/>
      <c r="BS21" s="2"/>
      <c r="BT21" s="2"/>
      <c r="BU21" s="2"/>
      <c r="BV21" s="2"/>
      <c r="BW21" s="2"/>
    </row>
    <row r="22" spans="2:75" ht="21" customHeight="1" x14ac:dyDescent="0.25">
      <c r="B22" s="141"/>
      <c r="C22" s="246"/>
      <c r="D22" s="482"/>
      <c r="E22" s="483"/>
      <c r="F22" s="247" t="s">
        <v>53</v>
      </c>
      <c r="G22" s="248" t="s">
        <v>620</v>
      </c>
      <c r="H22" s="241" t="s">
        <v>14</v>
      </c>
      <c r="I22" s="241" t="s">
        <v>149</v>
      </c>
      <c r="J22" s="242" t="s">
        <v>14</v>
      </c>
      <c r="K22" s="242" t="s">
        <v>145</v>
      </c>
      <c r="L22" s="242" t="s">
        <v>14</v>
      </c>
      <c r="M22" s="242" t="s">
        <v>627</v>
      </c>
      <c r="N22" s="46" t="s">
        <v>627</v>
      </c>
      <c r="O22" s="46" t="s">
        <v>14</v>
      </c>
      <c r="P22" s="46" t="s">
        <v>717</v>
      </c>
      <c r="Q22" s="46"/>
      <c r="R22" s="46"/>
      <c r="S22" s="46"/>
      <c r="T22" s="46"/>
      <c r="U22" s="116"/>
      <c r="V22" s="25">
        <f t="shared" si="90"/>
        <v>0</v>
      </c>
      <c r="W22" s="26" t="str">
        <f t="shared" si="91"/>
        <v/>
      </c>
      <c r="X22" s="27"/>
      <c r="Y22" s="25">
        <f t="shared" si="60"/>
        <v>0</v>
      </c>
      <c r="Z22" s="26" t="str">
        <f t="shared" si="61"/>
        <v/>
      </c>
      <c r="AA22" s="27"/>
      <c r="AB22" s="25">
        <f t="shared" si="62"/>
        <v>0</v>
      </c>
      <c r="AC22" s="26" t="str">
        <f t="shared" si="63"/>
        <v/>
      </c>
      <c r="AD22" s="27"/>
      <c r="AE22" s="25">
        <f t="shared" si="64"/>
        <v>0</v>
      </c>
      <c r="AF22" s="26" t="str">
        <f t="shared" si="65"/>
        <v/>
      </c>
      <c r="AG22" s="27"/>
      <c r="AH22" s="25">
        <f t="shared" si="66"/>
        <v>0</v>
      </c>
      <c r="AI22" s="26" t="str">
        <f t="shared" si="67"/>
        <v/>
      </c>
      <c r="AJ22" s="27"/>
      <c r="AK22" s="25">
        <f t="shared" si="68"/>
        <v>0</v>
      </c>
      <c r="AL22" s="26" t="str">
        <f t="shared" si="69"/>
        <v/>
      </c>
      <c r="AM22" s="27"/>
      <c r="AN22" s="25">
        <f t="shared" si="70"/>
        <v>0</v>
      </c>
      <c r="AO22" s="26" t="str">
        <f t="shared" si="71"/>
        <v/>
      </c>
      <c r="AP22" s="27"/>
      <c r="AQ22" s="25">
        <f t="shared" si="72"/>
        <v>0</v>
      </c>
      <c r="AR22" s="26" t="str">
        <f t="shared" si="73"/>
        <v/>
      </c>
      <c r="AS22" s="27"/>
      <c r="AT22" s="25">
        <f t="shared" si="74"/>
        <v>0</v>
      </c>
      <c r="AU22" s="26" t="str">
        <f t="shared" si="75"/>
        <v/>
      </c>
      <c r="AV22" s="27"/>
      <c r="AW22" s="25">
        <f t="shared" si="76"/>
        <v>0</v>
      </c>
      <c r="AX22" s="26" t="str">
        <f t="shared" si="77"/>
        <v/>
      </c>
      <c r="AY22" s="27"/>
      <c r="AZ22" s="25">
        <f t="shared" si="78"/>
        <v>0</v>
      </c>
      <c r="BA22" s="26" t="str">
        <f t="shared" si="79"/>
        <v/>
      </c>
      <c r="BB22" s="27"/>
      <c r="BC22" s="25">
        <f t="shared" si="80"/>
        <v>0</v>
      </c>
      <c r="BD22" s="26" t="str">
        <f t="shared" si="81"/>
        <v/>
      </c>
      <c r="BE22" s="27"/>
      <c r="BF22" s="25">
        <f t="shared" si="82"/>
        <v>0</v>
      </c>
      <c r="BG22" s="26" t="str">
        <f t="shared" si="83"/>
        <v/>
      </c>
      <c r="BH22" s="27"/>
      <c r="BI22" s="25">
        <f t="shared" si="84"/>
        <v>0</v>
      </c>
      <c r="BJ22" s="26" t="str">
        <f t="shared" si="85"/>
        <v/>
      </c>
      <c r="BK22" s="27"/>
      <c r="BL22" s="25">
        <f t="shared" si="86"/>
        <v>0</v>
      </c>
      <c r="BM22" s="26" t="str">
        <f t="shared" si="87"/>
        <v/>
      </c>
      <c r="BN22" s="27"/>
      <c r="BO22" s="25">
        <f t="shared" si="88"/>
        <v>0</v>
      </c>
      <c r="BP22" s="26" t="str">
        <f t="shared" si="89"/>
        <v/>
      </c>
      <c r="BQ22" s="27"/>
      <c r="BR22" s="115"/>
      <c r="BS22" s="2"/>
      <c r="BT22" s="2"/>
      <c r="BU22" s="2"/>
      <c r="BV22" s="2"/>
      <c r="BW22" s="2"/>
    </row>
    <row r="23" spans="2:75" x14ac:dyDescent="0.25">
      <c r="B23" s="141"/>
      <c r="C23" s="249"/>
      <c r="D23" s="250"/>
      <c r="E23" s="250"/>
      <c r="F23" s="250"/>
      <c r="G23" s="249"/>
      <c r="H23" s="249"/>
      <c r="I23" s="249"/>
      <c r="J23" s="249"/>
      <c r="K23" s="249"/>
      <c r="L23" s="249"/>
      <c r="M23" s="249"/>
      <c r="N23" s="249"/>
      <c r="O23" s="249"/>
      <c r="P23" s="249"/>
      <c r="Q23" s="249"/>
      <c r="R23" s="249"/>
      <c r="S23" s="249"/>
      <c r="T23" s="249"/>
      <c r="U23" s="249"/>
      <c r="V23" s="250"/>
      <c r="W23" s="250"/>
      <c r="X23" s="250"/>
      <c r="Y23" s="250"/>
      <c r="Z23" s="250"/>
      <c r="AA23" s="250"/>
      <c r="AB23" s="250"/>
      <c r="AC23" s="250"/>
      <c r="AD23" s="250"/>
      <c r="AE23" s="250"/>
      <c r="AF23" s="250"/>
      <c r="AG23" s="250"/>
      <c r="AH23" s="250"/>
      <c r="AI23" s="250"/>
      <c r="AJ23" s="250"/>
      <c r="AK23" s="250"/>
      <c r="AL23" s="250"/>
      <c r="AM23" s="250"/>
      <c r="AN23" s="250"/>
      <c r="AO23" s="250"/>
      <c r="AP23" s="250"/>
      <c r="AQ23" s="250"/>
      <c r="AR23" s="250"/>
      <c r="AS23" s="250"/>
      <c r="AT23" s="250"/>
      <c r="AU23" s="250"/>
      <c r="AV23" s="250"/>
      <c r="AW23" s="250"/>
      <c r="AX23" s="250"/>
      <c r="AY23" s="250"/>
      <c r="AZ23" s="250"/>
      <c r="BA23" s="250"/>
      <c r="BB23" s="250"/>
      <c r="BC23" s="250"/>
      <c r="BD23" s="250"/>
      <c r="BE23" s="250"/>
      <c r="BF23" s="250"/>
      <c r="BG23" s="250"/>
      <c r="BH23" s="250"/>
      <c r="BI23" s="250"/>
      <c r="BJ23" s="250"/>
      <c r="BK23" s="250"/>
      <c r="BL23" s="250"/>
      <c r="BM23" s="250"/>
      <c r="BN23" s="250"/>
      <c r="BO23" s="250"/>
      <c r="BP23" s="250"/>
      <c r="BQ23" s="250"/>
      <c r="BR23" s="249"/>
    </row>
    <row r="24" spans="2:75" hidden="1" x14ac:dyDescent="0.25">
      <c r="B24" s="141"/>
    </row>
    <row r="25" spans="2:75" hidden="1" x14ac:dyDescent="0.25">
      <c r="B25" s="141"/>
      <c r="V25" s="234">
        <f>SUMPRODUCT(--(V14:V22=0),--(V14:V22&lt;&gt;""),--(W14:W22="Z"))+SUMPRODUCT(--(V14:V22=0),--(V14:V22&lt;&gt;""),--(W14:W22=""))+SUMPRODUCT(--(V14:V22&gt;0),--(W14:W22="W"))+SUMPRODUCT(--(V14:V22&gt;0), --(V14:V22&lt;&gt;""),--(W14:W22=""))+SUMPRODUCT(--(V14:V22=""),--(W14:W22="Z"))</f>
        <v>9</v>
      </c>
      <c r="W25" s="234"/>
      <c r="X25" s="234"/>
      <c r="Y25" s="234">
        <f t="shared" ref="Y25" si="92">SUMPRODUCT(--(Y14:Y22=0),--(Y14:Y22&lt;&gt;""),--(Z14:Z22="Z"))+SUMPRODUCT(--(Y14:Y22=0),--(Y14:Y22&lt;&gt;""),--(Z14:Z22=""))+SUMPRODUCT(--(Y14:Y22&gt;0),--(Z14:Z22="W"))+SUMPRODUCT(--(Y14:Y22&gt;0), --(Y14:Y22&lt;&gt;""),--(Z14:Z22=""))+SUMPRODUCT(--(Y14:Y22=""),--(Z14:Z22="Z"))</f>
        <v>9</v>
      </c>
      <c r="Z25" s="234"/>
      <c r="AA25" s="234"/>
      <c r="AB25" s="234">
        <f t="shared" ref="AB25" si="93">SUMPRODUCT(--(AB14:AB22=0),--(AB14:AB22&lt;&gt;""),--(AC14:AC22="Z"))+SUMPRODUCT(--(AB14:AB22=0),--(AB14:AB22&lt;&gt;""),--(AC14:AC22=""))+SUMPRODUCT(--(AB14:AB22&gt;0),--(AC14:AC22="W"))+SUMPRODUCT(--(AB14:AB22&gt;0), --(AB14:AB22&lt;&gt;""),--(AC14:AC22=""))+SUMPRODUCT(--(AB14:AB22=""),--(AC14:AC22="Z"))</f>
        <v>9</v>
      </c>
      <c r="AC25" s="234"/>
      <c r="AD25" s="234"/>
      <c r="AE25" s="234">
        <f t="shared" ref="AE25" si="94">SUMPRODUCT(--(AE14:AE22=0),--(AE14:AE22&lt;&gt;""),--(AF14:AF22="Z"))+SUMPRODUCT(--(AE14:AE22=0),--(AE14:AE22&lt;&gt;""),--(AF14:AF22=""))+SUMPRODUCT(--(AE14:AE22&gt;0),--(AF14:AF22="W"))+SUMPRODUCT(--(AE14:AE22&gt;0), --(AE14:AE22&lt;&gt;""),--(AF14:AF22=""))+SUMPRODUCT(--(AE14:AE22=""),--(AF14:AF22="Z"))</f>
        <v>9</v>
      </c>
      <c r="AF25" s="234"/>
      <c r="AG25" s="234"/>
      <c r="AH25" s="234">
        <f t="shared" ref="AH25" si="95">SUMPRODUCT(--(AH14:AH22=0),--(AH14:AH22&lt;&gt;""),--(AI14:AI22="Z"))+SUMPRODUCT(--(AH14:AH22=0),--(AH14:AH22&lt;&gt;""),--(AI14:AI22=""))+SUMPRODUCT(--(AH14:AH22&gt;0),--(AI14:AI22="W"))+SUMPRODUCT(--(AH14:AH22&gt;0), --(AH14:AH22&lt;&gt;""),--(AI14:AI22=""))+SUMPRODUCT(--(AH14:AH22=""),--(AI14:AI22="Z"))</f>
        <v>9</v>
      </c>
      <c r="AI25" s="234"/>
      <c r="AJ25" s="234"/>
      <c r="AK25" s="234">
        <f t="shared" ref="AK25" si="96">SUMPRODUCT(--(AK14:AK22=0),--(AK14:AK22&lt;&gt;""),--(AL14:AL22="Z"))+SUMPRODUCT(--(AK14:AK22=0),--(AK14:AK22&lt;&gt;""),--(AL14:AL22=""))+SUMPRODUCT(--(AK14:AK22&gt;0),--(AL14:AL22="W"))+SUMPRODUCT(--(AK14:AK22&gt;0), --(AK14:AK22&lt;&gt;""),--(AL14:AL22=""))+SUMPRODUCT(--(AK14:AK22=""),--(AL14:AL22="Z"))</f>
        <v>9</v>
      </c>
      <c r="AL25" s="234"/>
      <c r="AM25" s="234"/>
      <c r="AN25" s="234">
        <f t="shared" ref="AN25" si="97">SUMPRODUCT(--(AN14:AN22=0),--(AN14:AN22&lt;&gt;""),--(AO14:AO22="Z"))+SUMPRODUCT(--(AN14:AN22=0),--(AN14:AN22&lt;&gt;""),--(AO14:AO22=""))+SUMPRODUCT(--(AN14:AN22&gt;0),--(AO14:AO22="W"))+SUMPRODUCT(--(AN14:AN22&gt;0), --(AN14:AN22&lt;&gt;""),--(AO14:AO22=""))+SUMPRODUCT(--(AN14:AN22=""),--(AO14:AO22="Z"))</f>
        <v>9</v>
      </c>
      <c r="AO25" s="234"/>
      <c r="AP25" s="234"/>
      <c r="AQ25" s="234">
        <f t="shared" ref="AQ25" si="98">SUMPRODUCT(--(AQ14:AQ22=0),--(AQ14:AQ22&lt;&gt;""),--(AR14:AR22="Z"))+SUMPRODUCT(--(AQ14:AQ22=0),--(AQ14:AQ22&lt;&gt;""),--(AR14:AR22=""))+SUMPRODUCT(--(AQ14:AQ22&gt;0),--(AR14:AR22="W"))+SUMPRODUCT(--(AQ14:AQ22&gt;0), --(AQ14:AQ22&lt;&gt;""),--(AR14:AR22=""))+SUMPRODUCT(--(AQ14:AQ22=""),--(AR14:AR22="Z"))</f>
        <v>9</v>
      </c>
      <c r="AR25" s="234"/>
      <c r="AS25" s="234"/>
      <c r="AT25" s="234">
        <f t="shared" ref="AT25" si="99">SUMPRODUCT(--(AT14:AT22=0),--(AT14:AT22&lt;&gt;""),--(AU14:AU22="Z"))+SUMPRODUCT(--(AT14:AT22=0),--(AT14:AT22&lt;&gt;""),--(AU14:AU22=""))+SUMPRODUCT(--(AT14:AT22&gt;0),--(AU14:AU22="W"))+SUMPRODUCT(--(AT14:AT22&gt;0), --(AT14:AT22&lt;&gt;""),--(AU14:AU22=""))+SUMPRODUCT(--(AT14:AT22=""),--(AU14:AU22="Z"))</f>
        <v>9</v>
      </c>
      <c r="AU25" s="234"/>
      <c r="AV25" s="234"/>
      <c r="AW25" s="234">
        <f t="shared" ref="AW25" si="100">SUMPRODUCT(--(AW14:AW22=0),--(AW14:AW22&lt;&gt;""),--(AX14:AX22="Z"))+SUMPRODUCT(--(AW14:AW22=0),--(AW14:AW22&lt;&gt;""),--(AX14:AX22=""))+SUMPRODUCT(--(AW14:AW22&gt;0),--(AX14:AX22="W"))+SUMPRODUCT(--(AW14:AW22&gt;0), --(AW14:AW22&lt;&gt;""),--(AX14:AX22=""))+SUMPRODUCT(--(AW14:AW22=""),--(AX14:AX22="Z"))</f>
        <v>9</v>
      </c>
      <c r="AX25" s="234"/>
      <c r="AY25" s="234"/>
      <c r="AZ25" s="234">
        <f t="shared" ref="AZ25" si="101">SUMPRODUCT(--(AZ14:AZ22=0),--(AZ14:AZ22&lt;&gt;""),--(BA14:BA22="Z"))+SUMPRODUCT(--(AZ14:AZ22=0),--(AZ14:AZ22&lt;&gt;""),--(BA14:BA22=""))+SUMPRODUCT(--(AZ14:AZ22&gt;0),--(BA14:BA22="W"))+SUMPRODUCT(--(AZ14:AZ22&gt;0), --(AZ14:AZ22&lt;&gt;""),--(BA14:BA22=""))+SUMPRODUCT(--(AZ14:AZ22=""),--(BA14:BA22="Z"))</f>
        <v>9</v>
      </c>
      <c r="BA25" s="234"/>
      <c r="BB25" s="234"/>
      <c r="BC25" s="234">
        <f t="shared" ref="BC25" si="102">SUMPRODUCT(--(BC14:BC22=0),--(BC14:BC22&lt;&gt;""),--(BD14:BD22="Z"))+SUMPRODUCT(--(BC14:BC22=0),--(BC14:BC22&lt;&gt;""),--(BD14:BD22=""))+SUMPRODUCT(--(BC14:BC22&gt;0),--(BD14:BD22="W"))+SUMPRODUCT(--(BC14:BC22&gt;0), --(BC14:BC22&lt;&gt;""),--(BD14:BD22=""))+SUMPRODUCT(--(BC14:BC22=""),--(BD14:BD22="Z"))</f>
        <v>9</v>
      </c>
      <c r="BD25" s="234"/>
      <c r="BE25" s="234"/>
      <c r="BF25" s="234">
        <f t="shared" ref="BF25" si="103">SUMPRODUCT(--(BF14:BF22=0),--(BF14:BF22&lt;&gt;""),--(BG14:BG22="Z"))+SUMPRODUCT(--(BF14:BF22=0),--(BF14:BF22&lt;&gt;""),--(BG14:BG22=""))+SUMPRODUCT(--(BF14:BF22&gt;0),--(BG14:BG22="W"))+SUMPRODUCT(--(BF14:BF22&gt;0), --(BF14:BF22&lt;&gt;""),--(BG14:BG22=""))+SUMPRODUCT(--(BF14:BF22=""),--(BG14:BG22="Z"))</f>
        <v>9</v>
      </c>
      <c r="BG25" s="234"/>
      <c r="BH25" s="234"/>
      <c r="BI25" s="234">
        <f t="shared" ref="BI25" si="104">SUMPRODUCT(--(BI14:BI22=0),--(BI14:BI22&lt;&gt;""),--(BJ14:BJ22="Z"))+SUMPRODUCT(--(BI14:BI22=0),--(BI14:BI22&lt;&gt;""),--(BJ14:BJ22=""))+SUMPRODUCT(--(BI14:BI22&gt;0),--(BJ14:BJ22="W"))+SUMPRODUCT(--(BI14:BI22&gt;0), --(BI14:BI22&lt;&gt;""),--(BJ14:BJ22=""))+SUMPRODUCT(--(BI14:BI22=""),--(BJ14:BJ22="Z"))</f>
        <v>9</v>
      </c>
      <c r="BJ25" s="234"/>
      <c r="BK25" s="234"/>
      <c r="BL25" s="234">
        <f t="shared" ref="BL25" si="105">SUMPRODUCT(--(BL14:BL22=0),--(BL14:BL22&lt;&gt;""),--(BM14:BM22="Z"))+SUMPRODUCT(--(BL14:BL22=0),--(BL14:BL22&lt;&gt;""),--(BM14:BM22=""))+SUMPRODUCT(--(BL14:BL22&gt;0),--(BM14:BM22="W"))+SUMPRODUCT(--(BL14:BL22&gt;0), --(BL14:BL22&lt;&gt;""),--(BM14:BM22=""))+SUMPRODUCT(--(BL14:BL22=""),--(BM14:BM22="Z"))</f>
        <v>9</v>
      </c>
      <c r="BM25" s="234"/>
      <c r="BN25" s="234"/>
      <c r="BO25" s="234">
        <f t="shared" ref="BO25" si="106">SUMPRODUCT(--(BO14:BO22=0),--(BO14:BO22&lt;&gt;""),--(BP14:BP22="Z"))+SUMPRODUCT(--(BO14:BO22=0),--(BO14:BO22&lt;&gt;""),--(BP14:BP22=""))+SUMPRODUCT(--(BO14:BO22&gt;0),--(BP14:BP22="W"))+SUMPRODUCT(--(BO14:BO22&gt;0), --(BO14:BO22&lt;&gt;""),--(BP14:BP22=""))+SUMPRODUCT(--(BO14:BO22=""),--(BP14:BP22="Z"))</f>
        <v>9</v>
      </c>
      <c r="BP25" s="234"/>
      <c r="BQ25" s="234"/>
    </row>
    <row r="26" spans="2:75" hidden="1" x14ac:dyDescent="0.25">
      <c r="B26" s="141"/>
    </row>
    <row r="27" spans="2:75" hidden="1" x14ac:dyDescent="0.25">
      <c r="B27" s="141"/>
    </row>
    <row r="28" spans="2:75" hidden="1" x14ac:dyDescent="0.25">
      <c r="B28" s="141"/>
    </row>
    <row r="29" spans="2:75" hidden="1" x14ac:dyDescent="0.25">
      <c r="B29" s="141"/>
    </row>
    <row r="30" spans="2:75" hidden="1" x14ac:dyDescent="0.25">
      <c r="B30" s="141"/>
    </row>
    <row r="31" spans="2:75" hidden="1" x14ac:dyDescent="0.25">
      <c r="B31" s="141"/>
    </row>
    <row r="32" spans="2:75" hidden="1" x14ac:dyDescent="0.25">
      <c r="B32" s="141"/>
    </row>
    <row r="33" spans="2:2" hidden="1" x14ac:dyDescent="0.25">
      <c r="B33" s="141"/>
    </row>
    <row r="34" spans="2:2" x14ac:dyDescent="0.25">
      <c r="B34" s="141"/>
    </row>
    <row r="35" spans="2:2" x14ac:dyDescent="0.25">
      <c r="B35" s="141"/>
    </row>
    <row r="36" spans="2:2" x14ac:dyDescent="0.25">
      <c r="B36" s="141"/>
    </row>
    <row r="37" spans="2:2" x14ac:dyDescent="0.25">
      <c r="B37" s="141"/>
    </row>
    <row r="38" spans="2:2" x14ac:dyDescent="0.25">
      <c r="B38" s="141"/>
    </row>
    <row r="39" spans="2:2" x14ac:dyDescent="0.25">
      <c r="B39" s="141"/>
    </row>
    <row r="41" spans="2:2" x14ac:dyDescent="0.25">
      <c r="B41" s="141"/>
    </row>
  </sheetData>
  <sheetProtection algorithmName="SHA-512" hashValue="OngEG1FqQH9arUK9NfmSY/Z2AxmmzvzCXxuGs62M3tyFyOOb7XVDZCMYhDnYjlMTRFzlUbcinikr92nDjw5vqA==" saltValue="AzG0PUCTZcvt/EU0Tt1TRg==" spinCount="100000" sheet="1" objects="1" scenarios="1" formatCells="0" formatColumns="0" formatRows="0" sort="0" autoFilter="0"/>
  <mergeCells count="42">
    <mergeCell ref="BI3:BQ3"/>
    <mergeCell ref="V4:X4"/>
    <mergeCell ref="Y4:AA4"/>
    <mergeCell ref="V5:X5"/>
    <mergeCell ref="Y5:AA5"/>
    <mergeCell ref="AB5:AD5"/>
    <mergeCell ref="AE5:AG5"/>
    <mergeCell ref="AH5:AJ5"/>
    <mergeCell ref="BO4:BQ4"/>
    <mergeCell ref="BO5:BQ5"/>
    <mergeCell ref="AQ5:AS5"/>
    <mergeCell ref="BI4:BK4"/>
    <mergeCell ref="BL4:BN4"/>
    <mergeCell ref="AW5:AY5"/>
    <mergeCell ref="BI5:BK5"/>
    <mergeCell ref="AQ4:AS4"/>
    <mergeCell ref="AZ4:BB4"/>
    <mergeCell ref="BC4:BE4"/>
    <mergeCell ref="BF4:BH4"/>
    <mergeCell ref="AK5:AM5"/>
    <mergeCell ref="AN5:AP5"/>
    <mergeCell ref="BL5:BN5"/>
    <mergeCell ref="D14:E16"/>
    <mergeCell ref="AZ5:BB5"/>
    <mergeCell ref="BC5:BE5"/>
    <mergeCell ref="BF5:BH5"/>
    <mergeCell ref="D17:E19"/>
    <mergeCell ref="D20:E22"/>
    <mergeCell ref="AZ3:BH3"/>
    <mergeCell ref="V3:AD3"/>
    <mergeCell ref="AE3:AG3"/>
    <mergeCell ref="AH3:AP3"/>
    <mergeCell ref="AQ3:AY3"/>
    <mergeCell ref="AB4:AD4"/>
    <mergeCell ref="AE4:AG4"/>
    <mergeCell ref="AH4:AJ4"/>
    <mergeCell ref="AK4:AM4"/>
    <mergeCell ref="AN4:AP4"/>
    <mergeCell ref="AT5:AV5"/>
    <mergeCell ref="D3:F5"/>
    <mergeCell ref="AT4:AV4"/>
    <mergeCell ref="AW4:AY4"/>
  </mergeCells>
  <conditionalFormatting sqref="V14:V18 V20:V22 AB14 AN16 AW16 AZ14 BF14 AB16 AB19:AB22 AN19:AN22 AW19:AW22 AZ16 AZ19:AZ22 BF16 BF19:BF22 Y14:Y22 AE14:AE22 AH14:AH22 AK14:AK22 AT14:AT22 AQ14:AQ22 BL14:BL22 BI14:BI22">
    <cfRule type="expression" dxfId="939" priority="218">
      <formula xml:space="preserve"> OR(AND(V14=0,V14&lt;&gt;"",W14&lt;&gt;"Z",W14&lt;&gt;""),AND(V14&gt;0,V14&lt;&gt;"",W14&lt;&gt;"W",W14&lt;&gt;""),AND(V14="", W14="W"))</formula>
    </cfRule>
  </conditionalFormatting>
  <conditionalFormatting sqref="W14:W18 W20:W22 Z14:Z22 AC14 AF14:AF22 AI14:AI22 AL14:AL22 AO16 AR14:AR22 AU14:AU22 AX16 BA14 BG14 BJ14:BJ22 BM14:BM22 AC16 AC19:AC22 AO19:AO22 AX19:AX22 BA16 BA19:BA22 BG16 BG19:BG22">
    <cfRule type="expression" dxfId="938" priority="217">
      <formula xml:space="preserve"> OR(AND(V14=0,V14&lt;&gt;"",W14&lt;&gt;"Z",W14&lt;&gt;""),AND(V14&gt;0,V14&lt;&gt;"",W14&lt;&gt;"W",W14&lt;&gt;""),AND(V14="", W14="W"))</formula>
    </cfRule>
  </conditionalFormatting>
  <conditionalFormatting sqref="X14:X18 X20:X22 AA14:AA22 AD14 AG14:AG22 AJ14:AJ22 AM14:AM22 AP16 AS14:AS22 AV14:AV22 AY16 BB14 BH14 BK14:BK22 BN14:BN22 AD16 AD19:AD22 AP19:AP22 AY19:AY22 BB16 BB19:BB22 BH16 BH19:BH22">
    <cfRule type="expression" dxfId="937" priority="216">
      <formula xml:space="preserve"> AND(OR(W14="X",W14="W"),X14="")</formula>
    </cfRule>
  </conditionalFormatting>
  <conditionalFormatting sqref="AB19 AN19 AW19 AZ19 BF19 Y19 AE19 AH19 AK19 AQ19 AT19 BI19 BL19 V16 Y16 AB16 AE16 AH16 AK16 AN16 AQ16 AT16 AW16 AZ16 BF16 BI16 BL16">
    <cfRule type="expression" dxfId="936" priority="219">
      <formula>OR(AND(W14="X",W15="X"),AND(W14="M",W15="M"))</formula>
    </cfRule>
    <cfRule type="expression" dxfId="935" priority="220">
      <formula>IF(OR(AND(V14="",W14=""),AND(V15="",W15=""),AND(W14="X",W15="X"),OR(W14="M",W15="M")),"",SUM(V14,V15)) &lt;&gt; V16</formula>
    </cfRule>
  </conditionalFormatting>
  <conditionalFormatting sqref="AC19 AO19 AX19 BA19 BG19 Z19 AF19 AI19 AL19 AR19 AU19 BJ19 BM19 W16 Z16 AC16 AF16 AI16 AL16 AO16 AR16 AU16 AX16 BA16 BG16 BJ16 BM16">
    <cfRule type="expression" dxfId="934" priority="221">
      <formula>OR(AND(W14="X",W15="X"),AND(W14="M",W15="M"))</formula>
    </cfRule>
    <cfRule type="expression" dxfId="933" priority="222">
      <formula>IF(AND(OR(AND(W14="M",W15="M"),AND(W14="X",W15="X")),SUM(V14,V15)=0,ISNUMBER(V16)),"",IF(OR(W14="M",W15="M"),"M",IF(AND(W14=W15,OR(W14="X",W14="W",W14="Z")),UPPER(W14),""))) &lt;&gt; W16</formula>
    </cfRule>
  </conditionalFormatting>
  <conditionalFormatting sqref="AB14 BF14">
    <cfRule type="expression" dxfId="932" priority="223">
      <formula>OR(AND(W14="X",Z14="X"),AND(W14="M",Z14="M"))</formula>
    </cfRule>
    <cfRule type="expression" dxfId="931" priority="224">
      <formula>IF(OR(EXACT(V14,W14),EXACT(Y14,Z14),AND(W14="X",Z14="X"),OR(W14="M",Z14="M")),"",SUM(V14,Y14)) &lt;&gt; AB14</formula>
    </cfRule>
  </conditionalFormatting>
  <conditionalFormatting sqref="AC14 BG14">
    <cfRule type="expression" dxfId="930" priority="225">
      <formula>OR(AND(W14="X",Z14="X"),AND(W14="M",Z14="M"))</formula>
    </cfRule>
    <cfRule type="expression" dxfId="929" priority="226">
      <formula>IF(AND(OR(AND(W14="M",Z14="M"),AND(W14="X",Z14="X")),SUM(V14,Y14)=0,ISNUMBER(AB14)),"",IF(OR(W14="M",Z14="M"),"M",IF(AND(W14=Z14,OR(W14="X",W14="W",W14="Z")),UPPER(W14),""))) &lt;&gt; AC14</formula>
    </cfRule>
  </conditionalFormatting>
  <conditionalFormatting sqref="AZ14">
    <cfRule type="expression" dxfId="928" priority="227">
      <formula>OR(AND(AI14="X",AR14="X"),AND(AI14="M",AR14="M"))</formula>
    </cfRule>
  </conditionalFormatting>
  <conditionalFormatting sqref="AZ14">
    <cfRule type="expression" dxfId="927" priority="228">
      <formula>IF(OR(EXACT(AH14,AI14),EXACT(AQ14,AR14),AND(AI14="X",AR14="X"),OR(AI14="M",AR14="M")),"",SUM(AH14,AQ14)) &lt;&gt; AZ14</formula>
    </cfRule>
  </conditionalFormatting>
  <conditionalFormatting sqref="BA14">
    <cfRule type="expression" dxfId="926" priority="229">
      <formula>OR(AND(AI14="X",AR14="X"),AND(AI14="M",AR14="M"))</formula>
    </cfRule>
  </conditionalFormatting>
  <conditionalFormatting sqref="BA14">
    <cfRule type="expression" dxfId="925" priority="230">
      <formula>IF(AND(OR(AND(AI14="M",AR14="M"),AND(AI14="X",AR14="X")),SUM(AH14,AQ14)=0,ISNUMBER(AZ14)),"",IF(OR(AI14="M",AR14="M"),"M",IF(AND(AI14=AR14,OR(AI14="X",AI14="W",AI14="Z")),UPPER(AI14),""))) &lt;&gt; BA14</formula>
    </cfRule>
  </conditionalFormatting>
  <conditionalFormatting sqref="V20:V22 Y20:Y22 AB20:AB22 AE20:AE22 AH20:AH22 AK20:AK22 AN20:AN22 AQ20:AQ22 AT20:AT22 AW20:AW22 AZ20:AZ22 BF20:BF22 BI20:BI22 BL20:BL22">
    <cfRule type="expression" dxfId="924" priority="231">
      <formula>OR(AND(W14="X",W17="X"),AND(W14="M",W17="M"))</formula>
    </cfRule>
  </conditionalFormatting>
  <conditionalFormatting sqref="V20:V22 Y20:Y22 AB20:AB22 AE20:AE22 AH20:AH22 AK20:AK22 AN20:AN22 AQ20:AQ22 AT20:AT22 AW20:AW22 AZ20:AZ22 BF20:BF22 BI20:BI22 BL20:BL22">
    <cfRule type="expression" dxfId="923" priority="232">
      <formula>IF(OR(AND(V14="",W14=""),AND(V17="",W17=""),AND(W14="X",W17="X"),OR(W14="M",W17="M")),"",SUM(V14,V17)) &lt;&gt; V20</formula>
    </cfRule>
  </conditionalFormatting>
  <conditionalFormatting sqref="W20:W22 Z20:Z22 AC20:AC22 AF20:AF22 AI20:AI22 AL20:AL22 AO20:AO22 AR20:AR22 AU20:AU22 AX20:AX22 BA20:BA22 BG20:BG22 BJ20:BJ22 BM20:BM22">
    <cfRule type="expression" dxfId="922" priority="233">
      <formula>OR(AND(W14="X",W17="X"),AND(W14="M",W17="M"))</formula>
    </cfRule>
  </conditionalFormatting>
  <conditionalFormatting sqref="W20:W22 Z20:Z22 AC20:AC22 AF20:AF22 AI20:AI22 AL20:AL22 AO20:AO22 AR20:AR22 AU20:AU22 AX20:AX22 BA20:BA22 BG20:BG22 BJ20:BJ22 BM20:BM22">
    <cfRule type="expression" dxfId="921" priority="234">
      <formula>IF(AND(OR(AND(W14="M",W17="M"),AND(W14="X",W17="X")),SUM(V14,V17)=0,ISNUMBER(V20)),"",IF(OR(W14="M",W17="M"),"M",IF(AND(W14=W17,OR(W14="X",W14="W",W14="Z")),UPPER(W14),""))) &lt;&gt; W20</formula>
    </cfRule>
  </conditionalFormatting>
  <conditionalFormatting sqref="V19 Y19 AB19 AE19 AH19 AK19 AN19 AQ19 AT19 AW19 AZ19 BF19 BI19 BL19">
    <cfRule type="expression" dxfId="920" priority="211">
      <formula xml:space="preserve"> OR(AND(V19=0,V19&lt;&gt;"",W19&lt;&gt;"Z",W19&lt;&gt;""),AND(V19&gt;0,V19&lt;&gt;"",W19&lt;&gt;"W",W19&lt;&gt;""),AND(V19="", W19="W"))</formula>
    </cfRule>
  </conditionalFormatting>
  <conditionalFormatting sqref="W19 Z19 AC19 AF19 AI19 AL19 AO19 AR19 AU19 AX19 BA19 BG19 BJ19 BM19">
    <cfRule type="expression" dxfId="919" priority="210">
      <formula xml:space="preserve"> OR(AND(V19=0,V19&lt;&gt;"",W19&lt;&gt;"Z",W19&lt;&gt;""),AND(V19&gt;0,V19&lt;&gt;"",W19&lt;&gt;"W",W19&lt;&gt;""),AND(V19="", W19="W"))</formula>
    </cfRule>
  </conditionalFormatting>
  <conditionalFormatting sqref="X19 AA19 AD19 AG19 AJ19 AM19 AP19 AS19 AV19 AY19 BB19 BH19 BK19 BN19">
    <cfRule type="expression" dxfId="918" priority="209">
      <formula xml:space="preserve"> AND(OR(W19="X",W19="W"),X19="")</formula>
    </cfRule>
  </conditionalFormatting>
  <conditionalFormatting sqref="V19 Y19 AB19 AE19 AH19 AK19 AN19 AQ19 AT19 AW19 AZ19 BF19 BI19 BL19">
    <cfRule type="expression" dxfId="917" priority="212">
      <formula>OR(AND(W17="X",W18="X"),AND(W17="M",W18="M"))</formula>
    </cfRule>
    <cfRule type="expression" dxfId="916" priority="213">
      <formula>IF(OR(AND(V17="",W17=""),AND(V18="",W18=""),AND(W17="X",W18="X"),OR(W17="M",W18="M")),"",SUM(V17,V18)) &lt;&gt; V19</formula>
    </cfRule>
  </conditionalFormatting>
  <conditionalFormatting sqref="W19 Z19 AC19 AF19 AI19 AL19 AO19 AR19 AU19 AX19 BA19 BG19 BJ19 BM19">
    <cfRule type="expression" dxfId="915" priority="214">
      <formula>OR(AND(W17="X",W18="X"),AND(W17="M",W18="M"))</formula>
    </cfRule>
    <cfRule type="expression" dxfId="914" priority="215">
      <formula>IF(AND(OR(AND(W17="M",W18="M"),AND(W17="X",W18="X")),SUM(V17,V18)=0,ISNUMBER(V19)),"",IF(OR(W17="M",W18="M"),"M",IF(AND(W17=W18,OR(W17="X",W17="W",W17="Z")),UPPER(W17),""))) &lt;&gt; W19</formula>
    </cfRule>
  </conditionalFormatting>
  <conditionalFormatting sqref="AB15">
    <cfRule type="expression" dxfId="913" priority="204">
      <formula xml:space="preserve"> OR(AND(AB15=0,AB15&lt;&gt;"",AC15&lt;&gt;"Z",AC15&lt;&gt;""),AND(AB15&gt;0,AB15&lt;&gt;"",AC15&lt;&gt;"W",AC15&lt;&gt;""),AND(AB15="", AC15="W"))</formula>
    </cfRule>
  </conditionalFormatting>
  <conditionalFormatting sqref="AC15">
    <cfRule type="expression" dxfId="912" priority="203">
      <formula xml:space="preserve"> OR(AND(AB15=0,AB15&lt;&gt;"",AC15&lt;&gt;"Z",AC15&lt;&gt;""),AND(AB15&gt;0,AB15&lt;&gt;"",AC15&lt;&gt;"W",AC15&lt;&gt;""),AND(AB15="", AC15="W"))</formula>
    </cfRule>
  </conditionalFormatting>
  <conditionalFormatting sqref="AD15">
    <cfRule type="expression" dxfId="911" priority="202">
      <formula xml:space="preserve"> AND(OR(AC15="X",AC15="W"),AD15="")</formula>
    </cfRule>
  </conditionalFormatting>
  <conditionalFormatting sqref="AB15">
    <cfRule type="expression" dxfId="910" priority="205">
      <formula>OR(AND(W15="X",Z15="X"),AND(W15="M",Z15="M"))</formula>
    </cfRule>
    <cfRule type="expression" dxfId="909" priority="206">
      <formula>IF(OR(EXACT(V15,W15),EXACT(Y15,Z15),AND(W15="X",Z15="X"),OR(W15="M",Z15="M")),"",SUM(V15,Y15)) &lt;&gt; AB15</formula>
    </cfRule>
  </conditionalFormatting>
  <conditionalFormatting sqref="AC15">
    <cfRule type="expression" dxfId="908" priority="207">
      <formula>OR(AND(W15="X",Z15="X"),AND(W15="M",Z15="M"))</formula>
    </cfRule>
    <cfRule type="expression" dxfId="907" priority="208">
      <formula>IF(AND(OR(AND(W15="M",Z15="M"),AND(W15="X",Z15="X")),SUM(V15,Y15)=0,ISNUMBER(AB15)),"",IF(OR(W15="M",Z15="M"),"M",IF(AND(W15=Z15,OR(W15="X",W15="W",W15="Z")),UPPER(W15),""))) &lt;&gt; AC15</formula>
    </cfRule>
  </conditionalFormatting>
  <conditionalFormatting sqref="AB17">
    <cfRule type="expression" dxfId="906" priority="197">
      <formula xml:space="preserve"> OR(AND(AB17=0,AB17&lt;&gt;"",AC17&lt;&gt;"Z",AC17&lt;&gt;""),AND(AB17&gt;0,AB17&lt;&gt;"",AC17&lt;&gt;"W",AC17&lt;&gt;""),AND(AB17="", AC17="W"))</formula>
    </cfRule>
  </conditionalFormatting>
  <conditionalFormatting sqref="AC17">
    <cfRule type="expression" dxfId="905" priority="196">
      <formula xml:space="preserve"> OR(AND(AB17=0,AB17&lt;&gt;"",AC17&lt;&gt;"Z",AC17&lt;&gt;""),AND(AB17&gt;0,AB17&lt;&gt;"",AC17&lt;&gt;"W",AC17&lt;&gt;""),AND(AB17="", AC17="W"))</formula>
    </cfRule>
  </conditionalFormatting>
  <conditionalFormatting sqref="AD17">
    <cfRule type="expression" dxfId="904" priority="195">
      <formula xml:space="preserve"> AND(OR(AC17="X",AC17="W"),AD17="")</formula>
    </cfRule>
  </conditionalFormatting>
  <conditionalFormatting sqref="AB17">
    <cfRule type="expression" dxfId="903" priority="198">
      <formula>OR(AND(W17="X",Z17="X"),AND(W17="M",Z17="M"))</formula>
    </cfRule>
    <cfRule type="expression" dxfId="902" priority="199">
      <formula>IF(OR(EXACT(V17,W17),EXACT(Y17,Z17),AND(W17="X",Z17="X"),OR(W17="M",Z17="M")),"",SUM(V17,Y17)) &lt;&gt; AB17</formula>
    </cfRule>
  </conditionalFormatting>
  <conditionalFormatting sqref="AC17">
    <cfRule type="expression" dxfId="901" priority="200">
      <formula>OR(AND(W17="X",Z17="X"),AND(W17="M",Z17="M"))</formula>
    </cfRule>
    <cfRule type="expression" dxfId="900" priority="201">
      <formula>IF(AND(OR(AND(W17="M",Z17="M"),AND(W17="X",Z17="X")),SUM(V17,Y17)=0,ISNUMBER(AB17)),"",IF(OR(W17="M",Z17="M"),"M",IF(AND(W17=Z17,OR(W17="X",W17="W",W17="Z")),UPPER(W17),""))) &lt;&gt; AC17</formula>
    </cfRule>
  </conditionalFormatting>
  <conditionalFormatting sqref="AB18">
    <cfRule type="expression" dxfId="899" priority="190">
      <formula xml:space="preserve"> OR(AND(AB18=0,AB18&lt;&gt;"",AC18&lt;&gt;"Z",AC18&lt;&gt;""),AND(AB18&gt;0,AB18&lt;&gt;"",AC18&lt;&gt;"W",AC18&lt;&gt;""),AND(AB18="", AC18="W"))</formula>
    </cfRule>
  </conditionalFormatting>
  <conditionalFormatting sqref="AC18">
    <cfRule type="expression" dxfId="898" priority="189">
      <formula xml:space="preserve"> OR(AND(AB18=0,AB18&lt;&gt;"",AC18&lt;&gt;"Z",AC18&lt;&gt;""),AND(AB18&gt;0,AB18&lt;&gt;"",AC18&lt;&gt;"W",AC18&lt;&gt;""),AND(AB18="", AC18="W"))</formula>
    </cfRule>
  </conditionalFormatting>
  <conditionalFormatting sqref="AD18">
    <cfRule type="expression" dxfId="897" priority="188">
      <formula xml:space="preserve"> AND(OR(AC18="X",AC18="W"),AD18="")</formula>
    </cfRule>
  </conditionalFormatting>
  <conditionalFormatting sqref="AB18">
    <cfRule type="expression" dxfId="896" priority="191">
      <formula>OR(AND(W18="X",Z18="X"),AND(W18="M",Z18="M"))</formula>
    </cfRule>
    <cfRule type="expression" dxfId="895" priority="192">
      <formula>IF(OR(EXACT(V18,W18),EXACT(Y18,Z18),AND(W18="X",Z18="X"),OR(W18="M",Z18="M")),"",SUM(V18,Y18)) &lt;&gt; AB18</formula>
    </cfRule>
  </conditionalFormatting>
  <conditionalFormatting sqref="AC18">
    <cfRule type="expression" dxfId="894" priority="193">
      <formula>OR(AND(W18="X",Z18="X"),AND(W18="M",Z18="M"))</formula>
    </cfRule>
    <cfRule type="expression" dxfId="893" priority="194">
      <formula>IF(AND(OR(AND(W18="M",Z18="M"),AND(W18="X",Z18="X")),SUM(V18,Y18)=0,ISNUMBER(AB18)),"",IF(OR(W18="M",Z18="M"),"M",IF(AND(W18=Z18,OR(W18="X",W18="W",W18="Z")),UPPER(W18),""))) &lt;&gt; AC18</formula>
    </cfRule>
  </conditionalFormatting>
  <conditionalFormatting sqref="AN14">
    <cfRule type="expression" dxfId="892" priority="183">
      <formula xml:space="preserve"> OR(AND(AN14=0,AN14&lt;&gt;"",AO14&lt;&gt;"Z",AO14&lt;&gt;""),AND(AN14&gt;0,AN14&lt;&gt;"",AO14&lt;&gt;"W",AO14&lt;&gt;""),AND(AN14="", AO14="W"))</formula>
    </cfRule>
  </conditionalFormatting>
  <conditionalFormatting sqref="AO14">
    <cfRule type="expression" dxfId="891" priority="182">
      <formula xml:space="preserve"> OR(AND(AN14=0,AN14&lt;&gt;"",AO14&lt;&gt;"Z",AO14&lt;&gt;""),AND(AN14&gt;0,AN14&lt;&gt;"",AO14&lt;&gt;"W",AO14&lt;&gt;""),AND(AN14="", AO14="W"))</formula>
    </cfRule>
  </conditionalFormatting>
  <conditionalFormatting sqref="AP14">
    <cfRule type="expression" dxfId="890" priority="181">
      <formula xml:space="preserve"> AND(OR(AO14="X",AO14="W"),AP14="")</formula>
    </cfRule>
  </conditionalFormatting>
  <conditionalFormatting sqref="AN14">
    <cfRule type="expression" dxfId="889" priority="184">
      <formula>OR(AND(AI14="X",AL14="X"),AND(AI14="M",AL14="M"))</formula>
    </cfRule>
    <cfRule type="expression" dxfId="888" priority="185">
      <formula>IF(OR(EXACT(AH14,AI14),EXACT(AK14,AL14),AND(AI14="X",AL14="X"),OR(AI14="M",AL14="M")),"",SUM(AH14,AK14)) &lt;&gt; AN14</formula>
    </cfRule>
  </conditionalFormatting>
  <conditionalFormatting sqref="AO14">
    <cfRule type="expression" dxfId="887" priority="186">
      <formula>OR(AND(AI14="X",AL14="X"),AND(AI14="M",AL14="M"))</formula>
    </cfRule>
    <cfRule type="expression" dxfId="886" priority="187">
      <formula>IF(AND(OR(AND(AI14="M",AL14="M"),AND(AI14="X",AL14="X")),SUM(AH14,AK14)=0,ISNUMBER(AN14)),"",IF(OR(AI14="M",AL14="M"),"M",IF(AND(AI14=AL14,OR(AI14="X",AI14="W",AI14="Z")),UPPER(AI14),""))) &lt;&gt; AO14</formula>
    </cfRule>
  </conditionalFormatting>
  <conditionalFormatting sqref="AN15">
    <cfRule type="expression" dxfId="885" priority="176">
      <formula xml:space="preserve"> OR(AND(AN15=0,AN15&lt;&gt;"",AO15&lt;&gt;"Z",AO15&lt;&gt;""),AND(AN15&gt;0,AN15&lt;&gt;"",AO15&lt;&gt;"W",AO15&lt;&gt;""),AND(AN15="", AO15="W"))</formula>
    </cfRule>
  </conditionalFormatting>
  <conditionalFormatting sqref="AO15">
    <cfRule type="expression" dxfId="884" priority="175">
      <formula xml:space="preserve"> OR(AND(AN15=0,AN15&lt;&gt;"",AO15&lt;&gt;"Z",AO15&lt;&gt;""),AND(AN15&gt;0,AN15&lt;&gt;"",AO15&lt;&gt;"W",AO15&lt;&gt;""),AND(AN15="", AO15="W"))</formula>
    </cfRule>
  </conditionalFormatting>
  <conditionalFormatting sqref="AP15">
    <cfRule type="expression" dxfId="883" priority="174">
      <formula xml:space="preserve"> AND(OR(AO15="X",AO15="W"),AP15="")</formula>
    </cfRule>
  </conditionalFormatting>
  <conditionalFormatting sqref="AN15">
    <cfRule type="expression" dxfId="882" priority="177">
      <formula>OR(AND(AI15="X",AL15="X"),AND(AI15="M",AL15="M"))</formula>
    </cfRule>
    <cfRule type="expression" dxfId="881" priority="178">
      <formula>IF(OR(EXACT(AH15,AI15),EXACT(AK15,AL15),AND(AI15="X",AL15="X"),OR(AI15="M",AL15="M")),"",SUM(AH15,AK15)) &lt;&gt; AN15</formula>
    </cfRule>
  </conditionalFormatting>
  <conditionalFormatting sqref="AO15">
    <cfRule type="expression" dxfId="880" priority="179">
      <formula>OR(AND(AI15="X",AL15="X"),AND(AI15="M",AL15="M"))</formula>
    </cfRule>
    <cfRule type="expression" dxfId="879" priority="180">
      <formula>IF(AND(OR(AND(AI15="M",AL15="M"),AND(AI15="X",AL15="X")),SUM(AH15,AK15)=0,ISNUMBER(AN15)),"",IF(OR(AI15="M",AL15="M"),"M",IF(AND(AI15=AL15,OR(AI15="X",AI15="W",AI15="Z")),UPPER(AI15),""))) &lt;&gt; AO15</formula>
    </cfRule>
  </conditionalFormatting>
  <conditionalFormatting sqref="AN17">
    <cfRule type="expression" dxfId="878" priority="169">
      <formula xml:space="preserve"> OR(AND(AN17=0,AN17&lt;&gt;"",AO17&lt;&gt;"Z",AO17&lt;&gt;""),AND(AN17&gt;0,AN17&lt;&gt;"",AO17&lt;&gt;"W",AO17&lt;&gt;""),AND(AN17="", AO17="W"))</formula>
    </cfRule>
  </conditionalFormatting>
  <conditionalFormatting sqref="AO17">
    <cfRule type="expression" dxfId="877" priority="168">
      <formula xml:space="preserve"> OR(AND(AN17=0,AN17&lt;&gt;"",AO17&lt;&gt;"Z",AO17&lt;&gt;""),AND(AN17&gt;0,AN17&lt;&gt;"",AO17&lt;&gt;"W",AO17&lt;&gt;""),AND(AN17="", AO17="W"))</formula>
    </cfRule>
  </conditionalFormatting>
  <conditionalFormatting sqref="AP17">
    <cfRule type="expression" dxfId="876" priority="167">
      <formula xml:space="preserve"> AND(OR(AO17="X",AO17="W"),AP17="")</formula>
    </cfRule>
  </conditionalFormatting>
  <conditionalFormatting sqref="AN17">
    <cfRule type="expression" dxfId="875" priority="170">
      <formula>OR(AND(AI17="X",AL17="X"),AND(AI17="M",AL17="M"))</formula>
    </cfRule>
    <cfRule type="expression" dxfId="874" priority="171">
      <formula>IF(OR(EXACT(AH17,AI17),EXACT(AK17,AL17),AND(AI17="X",AL17="X"),OR(AI17="M",AL17="M")),"",SUM(AH17,AK17)) &lt;&gt; AN17</formula>
    </cfRule>
  </conditionalFormatting>
  <conditionalFormatting sqref="AO17">
    <cfRule type="expression" dxfId="873" priority="172">
      <formula>OR(AND(AI17="X",AL17="X"),AND(AI17="M",AL17="M"))</formula>
    </cfRule>
    <cfRule type="expression" dxfId="872" priority="173">
      <formula>IF(AND(OR(AND(AI17="M",AL17="M"),AND(AI17="X",AL17="X")),SUM(AH17,AK17)=0,ISNUMBER(AN17)),"",IF(OR(AI17="M",AL17="M"),"M",IF(AND(AI17=AL17,OR(AI17="X",AI17="W",AI17="Z")),UPPER(AI17),""))) &lt;&gt; AO17</formula>
    </cfRule>
  </conditionalFormatting>
  <conditionalFormatting sqref="AN18">
    <cfRule type="expression" dxfId="871" priority="162">
      <formula xml:space="preserve"> OR(AND(AN18=0,AN18&lt;&gt;"",AO18&lt;&gt;"Z",AO18&lt;&gt;""),AND(AN18&gt;0,AN18&lt;&gt;"",AO18&lt;&gt;"W",AO18&lt;&gt;""),AND(AN18="", AO18="W"))</formula>
    </cfRule>
  </conditionalFormatting>
  <conditionalFormatting sqref="AO18">
    <cfRule type="expression" dxfId="870" priority="161">
      <formula xml:space="preserve"> OR(AND(AN18=0,AN18&lt;&gt;"",AO18&lt;&gt;"Z",AO18&lt;&gt;""),AND(AN18&gt;0,AN18&lt;&gt;"",AO18&lt;&gt;"W",AO18&lt;&gt;""),AND(AN18="", AO18="W"))</formula>
    </cfRule>
  </conditionalFormatting>
  <conditionalFormatting sqref="AP18">
    <cfRule type="expression" dxfId="869" priority="160">
      <formula xml:space="preserve"> AND(OR(AO18="X",AO18="W"),AP18="")</formula>
    </cfRule>
  </conditionalFormatting>
  <conditionalFormatting sqref="AN18">
    <cfRule type="expression" dxfId="868" priority="163">
      <formula>OR(AND(AI18="X",AL18="X"),AND(AI18="M",AL18="M"))</formula>
    </cfRule>
    <cfRule type="expression" dxfId="867" priority="164">
      <formula>IF(OR(EXACT(AH18,AI18),EXACT(AK18,AL18),AND(AI18="X",AL18="X"),OR(AI18="M",AL18="M")),"",SUM(AH18,AK18)) &lt;&gt; AN18</formula>
    </cfRule>
  </conditionalFormatting>
  <conditionalFormatting sqref="AO18">
    <cfRule type="expression" dxfId="866" priority="165">
      <formula>OR(AND(AI18="X",AL18="X"),AND(AI18="M",AL18="M"))</formula>
    </cfRule>
    <cfRule type="expression" dxfId="865" priority="166">
      <formula>IF(AND(OR(AND(AI18="M",AL18="M"),AND(AI18="X",AL18="X")),SUM(AH18,AK18)=0,ISNUMBER(AN18)),"",IF(OR(AI18="M",AL18="M"),"M",IF(AND(AI18=AL18,OR(AI18="X",AI18="W",AI18="Z")),UPPER(AI18),""))) &lt;&gt; AO18</formula>
    </cfRule>
  </conditionalFormatting>
  <conditionalFormatting sqref="AW14">
    <cfRule type="expression" dxfId="864" priority="155">
      <formula xml:space="preserve"> OR(AND(AW14=0,AW14&lt;&gt;"",AX14&lt;&gt;"Z",AX14&lt;&gt;""),AND(AW14&gt;0,AW14&lt;&gt;"",AX14&lt;&gt;"W",AX14&lt;&gt;""),AND(AW14="", AX14="W"))</formula>
    </cfRule>
  </conditionalFormatting>
  <conditionalFormatting sqref="AX14">
    <cfRule type="expression" dxfId="863" priority="154">
      <formula xml:space="preserve"> OR(AND(AW14=0,AW14&lt;&gt;"",AX14&lt;&gt;"Z",AX14&lt;&gt;""),AND(AW14&gt;0,AW14&lt;&gt;"",AX14&lt;&gt;"W",AX14&lt;&gt;""),AND(AW14="", AX14="W"))</formula>
    </cfRule>
  </conditionalFormatting>
  <conditionalFormatting sqref="AY14">
    <cfRule type="expression" dxfId="862" priority="153">
      <formula xml:space="preserve"> AND(OR(AX14="X",AX14="W"),AY14="")</formula>
    </cfRule>
  </conditionalFormatting>
  <conditionalFormatting sqref="AW14">
    <cfRule type="expression" dxfId="861" priority="156">
      <formula>OR(AND(AR14="X",AU14="X"),AND(AR14="M",AU14="M"))</formula>
    </cfRule>
    <cfRule type="expression" dxfId="860" priority="157">
      <formula>IF(OR(EXACT(AQ14,AR14),EXACT(AT14,AU14),AND(AR14="X",AU14="X"),OR(AR14="M",AU14="M")),"",SUM(AQ14,AT14)) &lt;&gt; AW14</formula>
    </cfRule>
  </conditionalFormatting>
  <conditionalFormatting sqref="AX14">
    <cfRule type="expression" dxfId="859" priority="158">
      <formula>OR(AND(AR14="X",AU14="X"),AND(AR14="M",AU14="M"))</formula>
    </cfRule>
    <cfRule type="expression" dxfId="858" priority="159">
      <formula>IF(AND(OR(AND(AR14="M",AU14="M"),AND(AR14="X",AU14="X")),SUM(AQ14,AT14)=0,ISNUMBER(AW14)),"",IF(OR(AR14="M",AU14="M"),"M",IF(AND(AR14=AU14,OR(AR14="X",AR14="W",AR14="Z")),UPPER(AR14),""))) &lt;&gt; AX14</formula>
    </cfRule>
  </conditionalFormatting>
  <conditionalFormatting sqref="AW15">
    <cfRule type="expression" dxfId="857" priority="148">
      <formula xml:space="preserve"> OR(AND(AW15=0,AW15&lt;&gt;"",AX15&lt;&gt;"Z",AX15&lt;&gt;""),AND(AW15&gt;0,AW15&lt;&gt;"",AX15&lt;&gt;"W",AX15&lt;&gt;""),AND(AW15="", AX15="W"))</formula>
    </cfRule>
  </conditionalFormatting>
  <conditionalFormatting sqref="AX15">
    <cfRule type="expression" dxfId="856" priority="147">
      <formula xml:space="preserve"> OR(AND(AW15=0,AW15&lt;&gt;"",AX15&lt;&gt;"Z",AX15&lt;&gt;""),AND(AW15&gt;0,AW15&lt;&gt;"",AX15&lt;&gt;"W",AX15&lt;&gt;""),AND(AW15="", AX15="W"))</formula>
    </cfRule>
  </conditionalFormatting>
  <conditionalFormatting sqref="AY15">
    <cfRule type="expression" dxfId="855" priority="146">
      <formula xml:space="preserve"> AND(OR(AX15="X",AX15="W"),AY15="")</formula>
    </cfRule>
  </conditionalFormatting>
  <conditionalFormatting sqref="AW15">
    <cfRule type="expression" dxfId="854" priority="149">
      <formula>OR(AND(AR15="X",AU15="X"),AND(AR15="M",AU15="M"))</formula>
    </cfRule>
    <cfRule type="expression" dxfId="853" priority="150">
      <formula>IF(OR(EXACT(AQ15,AR15),EXACT(AT15,AU15),AND(AR15="X",AU15="X"),OR(AR15="M",AU15="M")),"",SUM(AQ15,AT15)) &lt;&gt; AW15</formula>
    </cfRule>
  </conditionalFormatting>
  <conditionalFormatting sqref="AX15">
    <cfRule type="expression" dxfId="852" priority="151">
      <formula>OR(AND(AR15="X",AU15="X"),AND(AR15="M",AU15="M"))</formula>
    </cfRule>
    <cfRule type="expression" dxfId="851" priority="152">
      <formula>IF(AND(OR(AND(AR15="M",AU15="M"),AND(AR15="X",AU15="X")),SUM(AQ15,AT15)=0,ISNUMBER(AW15)),"",IF(OR(AR15="M",AU15="M"),"M",IF(AND(AR15=AU15,OR(AR15="X",AR15="W",AR15="Z")),UPPER(AR15),""))) &lt;&gt; AX15</formula>
    </cfRule>
  </conditionalFormatting>
  <conditionalFormatting sqref="AW17">
    <cfRule type="expression" dxfId="850" priority="141">
      <formula xml:space="preserve"> OR(AND(AW17=0,AW17&lt;&gt;"",AX17&lt;&gt;"Z",AX17&lt;&gt;""),AND(AW17&gt;0,AW17&lt;&gt;"",AX17&lt;&gt;"W",AX17&lt;&gt;""),AND(AW17="", AX17="W"))</formula>
    </cfRule>
  </conditionalFormatting>
  <conditionalFormatting sqref="AX17">
    <cfRule type="expression" dxfId="849" priority="140">
      <formula xml:space="preserve"> OR(AND(AW17=0,AW17&lt;&gt;"",AX17&lt;&gt;"Z",AX17&lt;&gt;""),AND(AW17&gt;0,AW17&lt;&gt;"",AX17&lt;&gt;"W",AX17&lt;&gt;""),AND(AW17="", AX17="W"))</formula>
    </cfRule>
  </conditionalFormatting>
  <conditionalFormatting sqref="AY17">
    <cfRule type="expression" dxfId="848" priority="139">
      <formula xml:space="preserve"> AND(OR(AX17="X",AX17="W"),AY17="")</formula>
    </cfRule>
  </conditionalFormatting>
  <conditionalFormatting sqref="AW17">
    <cfRule type="expression" dxfId="847" priority="142">
      <formula>OR(AND(AR17="X",AU17="X"),AND(AR17="M",AU17="M"))</formula>
    </cfRule>
    <cfRule type="expression" dxfId="846" priority="143">
      <formula>IF(OR(EXACT(AQ17,AR17),EXACT(AT17,AU17),AND(AR17="X",AU17="X"),OR(AR17="M",AU17="M")),"",SUM(AQ17,AT17)) &lt;&gt; AW17</formula>
    </cfRule>
  </conditionalFormatting>
  <conditionalFormatting sqref="AX17">
    <cfRule type="expression" dxfId="845" priority="144">
      <formula>OR(AND(AR17="X",AU17="X"),AND(AR17="M",AU17="M"))</formula>
    </cfRule>
    <cfRule type="expression" dxfId="844" priority="145">
      <formula>IF(AND(OR(AND(AR17="M",AU17="M"),AND(AR17="X",AU17="X")),SUM(AQ17,AT17)=0,ISNUMBER(AW17)),"",IF(OR(AR17="M",AU17="M"),"M",IF(AND(AR17=AU17,OR(AR17="X",AR17="W",AR17="Z")),UPPER(AR17),""))) &lt;&gt; AX17</formula>
    </cfRule>
  </conditionalFormatting>
  <conditionalFormatting sqref="AW18">
    <cfRule type="expression" dxfId="843" priority="134">
      <formula xml:space="preserve"> OR(AND(AW18=0,AW18&lt;&gt;"",AX18&lt;&gt;"Z",AX18&lt;&gt;""),AND(AW18&gt;0,AW18&lt;&gt;"",AX18&lt;&gt;"W",AX18&lt;&gt;""),AND(AW18="", AX18="W"))</formula>
    </cfRule>
  </conditionalFormatting>
  <conditionalFormatting sqref="AX18">
    <cfRule type="expression" dxfId="842" priority="133">
      <formula xml:space="preserve"> OR(AND(AW18=0,AW18&lt;&gt;"",AX18&lt;&gt;"Z",AX18&lt;&gt;""),AND(AW18&gt;0,AW18&lt;&gt;"",AX18&lt;&gt;"W",AX18&lt;&gt;""),AND(AW18="", AX18="W"))</formula>
    </cfRule>
  </conditionalFormatting>
  <conditionalFormatting sqref="AY18">
    <cfRule type="expression" dxfId="841" priority="132">
      <formula xml:space="preserve"> AND(OR(AX18="X",AX18="W"),AY18="")</formula>
    </cfRule>
  </conditionalFormatting>
  <conditionalFormatting sqref="AW18">
    <cfRule type="expression" dxfId="840" priority="135">
      <formula>OR(AND(AR18="X",AU18="X"),AND(AR18="M",AU18="M"))</formula>
    </cfRule>
    <cfRule type="expression" dxfId="839" priority="136">
      <formula>IF(OR(EXACT(AQ18,AR18),EXACT(AT18,AU18),AND(AR18="X",AU18="X"),OR(AR18="M",AU18="M")),"",SUM(AQ18,AT18)) &lt;&gt; AW18</formula>
    </cfRule>
  </conditionalFormatting>
  <conditionalFormatting sqref="AX18">
    <cfRule type="expression" dxfId="838" priority="137">
      <formula>OR(AND(AR18="X",AU18="X"),AND(AR18="M",AU18="M"))</formula>
    </cfRule>
    <cfRule type="expression" dxfId="837" priority="138">
      <formula>IF(AND(OR(AND(AR18="M",AU18="M"),AND(AR18="X",AU18="X")),SUM(AQ18,AT18)=0,ISNUMBER(AW18)),"",IF(OR(AR18="M",AU18="M"),"M",IF(AND(AR18=AU18,OR(AR18="X",AR18="W",AR18="Z")),UPPER(AR18),""))) &lt;&gt; AX18</formula>
    </cfRule>
  </conditionalFormatting>
  <conditionalFormatting sqref="AZ15">
    <cfRule type="expression" dxfId="836" priority="127">
      <formula xml:space="preserve"> OR(AND(AZ15=0,AZ15&lt;&gt;"",BA15&lt;&gt;"Z",BA15&lt;&gt;""),AND(AZ15&gt;0,AZ15&lt;&gt;"",BA15&lt;&gt;"W",BA15&lt;&gt;""),AND(AZ15="", BA15="W"))</formula>
    </cfRule>
  </conditionalFormatting>
  <conditionalFormatting sqref="BA15">
    <cfRule type="expression" dxfId="835" priority="126">
      <formula xml:space="preserve"> OR(AND(AZ15=0,AZ15&lt;&gt;"",BA15&lt;&gt;"Z",BA15&lt;&gt;""),AND(AZ15&gt;0,AZ15&lt;&gt;"",BA15&lt;&gt;"W",BA15&lt;&gt;""),AND(AZ15="", BA15="W"))</formula>
    </cfRule>
  </conditionalFormatting>
  <conditionalFormatting sqref="BB15">
    <cfRule type="expression" dxfId="834" priority="125">
      <formula xml:space="preserve"> AND(OR(BA15="X",BA15="W"),BB15="")</formula>
    </cfRule>
  </conditionalFormatting>
  <conditionalFormatting sqref="AZ15">
    <cfRule type="expression" dxfId="833" priority="128">
      <formula>OR(AND(AI15="X",AR15="X"),AND(AI15="M",AR15="M"))</formula>
    </cfRule>
  </conditionalFormatting>
  <conditionalFormatting sqref="AZ15">
    <cfRule type="expression" dxfId="832" priority="129">
      <formula>IF(OR(EXACT(AH15,AI15),EXACT(AQ15,AR15),AND(AI15="X",AR15="X"),OR(AI15="M",AR15="M")),"",SUM(AH15,AQ15)) &lt;&gt; AZ15</formula>
    </cfRule>
  </conditionalFormatting>
  <conditionalFormatting sqref="BA15">
    <cfRule type="expression" dxfId="831" priority="130">
      <formula>OR(AND(AI15="X",AR15="X"),AND(AI15="M",AR15="M"))</formula>
    </cfRule>
  </conditionalFormatting>
  <conditionalFormatting sqref="BA15">
    <cfRule type="expression" dxfId="830" priority="131">
      <formula>IF(AND(OR(AND(AI15="M",AR15="M"),AND(AI15="X",AR15="X")),SUM(AH15,AQ15)=0,ISNUMBER(AZ15)),"",IF(OR(AI15="M",AR15="M"),"M",IF(AND(AI15=AR15,OR(AI15="X",AI15="W",AI15="Z")),UPPER(AI15),""))) &lt;&gt; BA15</formula>
    </cfRule>
  </conditionalFormatting>
  <conditionalFormatting sqref="AZ17">
    <cfRule type="expression" dxfId="829" priority="120">
      <formula xml:space="preserve"> OR(AND(AZ17=0,AZ17&lt;&gt;"",BA17&lt;&gt;"Z",BA17&lt;&gt;""),AND(AZ17&gt;0,AZ17&lt;&gt;"",BA17&lt;&gt;"W",BA17&lt;&gt;""),AND(AZ17="", BA17="W"))</formula>
    </cfRule>
  </conditionalFormatting>
  <conditionalFormatting sqref="BA17">
    <cfRule type="expression" dxfId="828" priority="119">
      <formula xml:space="preserve"> OR(AND(AZ17=0,AZ17&lt;&gt;"",BA17&lt;&gt;"Z",BA17&lt;&gt;""),AND(AZ17&gt;0,AZ17&lt;&gt;"",BA17&lt;&gt;"W",BA17&lt;&gt;""),AND(AZ17="", BA17="W"))</formula>
    </cfRule>
  </conditionalFormatting>
  <conditionalFormatting sqref="BB17">
    <cfRule type="expression" dxfId="827" priority="118">
      <formula xml:space="preserve"> AND(OR(BA17="X",BA17="W"),BB17="")</formula>
    </cfRule>
  </conditionalFormatting>
  <conditionalFormatting sqref="AZ17">
    <cfRule type="expression" dxfId="826" priority="121">
      <formula>OR(AND(AI17="X",AR17="X"),AND(AI17="M",AR17="M"))</formula>
    </cfRule>
  </conditionalFormatting>
  <conditionalFormatting sqref="AZ17">
    <cfRule type="expression" dxfId="825" priority="122">
      <formula>IF(OR(EXACT(AH17,AI17),EXACT(AQ17,AR17),AND(AI17="X",AR17="X"),OR(AI17="M",AR17="M")),"",SUM(AH17,AQ17)) &lt;&gt; AZ17</formula>
    </cfRule>
  </conditionalFormatting>
  <conditionalFormatting sqref="BA17">
    <cfRule type="expression" dxfId="824" priority="123">
      <formula>OR(AND(AI17="X",AR17="X"),AND(AI17="M",AR17="M"))</formula>
    </cfRule>
  </conditionalFormatting>
  <conditionalFormatting sqref="BA17">
    <cfRule type="expression" dxfId="823" priority="124">
      <formula>IF(AND(OR(AND(AI17="M",AR17="M"),AND(AI17="X",AR17="X")),SUM(AH17,AQ17)=0,ISNUMBER(AZ17)),"",IF(OR(AI17="M",AR17="M"),"M",IF(AND(AI17=AR17,OR(AI17="X",AI17="W",AI17="Z")),UPPER(AI17),""))) &lt;&gt; BA17</formula>
    </cfRule>
  </conditionalFormatting>
  <conditionalFormatting sqref="AZ18">
    <cfRule type="expression" dxfId="822" priority="113">
      <formula xml:space="preserve"> OR(AND(AZ18=0,AZ18&lt;&gt;"",BA18&lt;&gt;"Z",BA18&lt;&gt;""),AND(AZ18&gt;0,AZ18&lt;&gt;"",BA18&lt;&gt;"W",BA18&lt;&gt;""),AND(AZ18="", BA18="W"))</formula>
    </cfRule>
  </conditionalFormatting>
  <conditionalFormatting sqref="BA18">
    <cfRule type="expression" dxfId="821" priority="112">
      <formula xml:space="preserve"> OR(AND(AZ18=0,AZ18&lt;&gt;"",BA18&lt;&gt;"Z",BA18&lt;&gt;""),AND(AZ18&gt;0,AZ18&lt;&gt;"",BA18&lt;&gt;"W",BA18&lt;&gt;""),AND(AZ18="", BA18="W"))</formula>
    </cfRule>
  </conditionalFormatting>
  <conditionalFormatting sqref="BB18">
    <cfRule type="expression" dxfId="820" priority="111">
      <formula xml:space="preserve"> AND(OR(BA18="X",BA18="W"),BB18="")</formula>
    </cfRule>
  </conditionalFormatting>
  <conditionalFormatting sqref="AZ18">
    <cfRule type="expression" dxfId="819" priority="114">
      <formula>OR(AND(AI18="X",AR18="X"),AND(AI18="M",AR18="M"))</formula>
    </cfRule>
  </conditionalFormatting>
  <conditionalFormatting sqref="AZ18">
    <cfRule type="expression" dxfId="818" priority="115">
      <formula>IF(OR(EXACT(AH18,AI18),EXACT(AQ18,AR18),AND(AI18="X",AR18="X"),OR(AI18="M",AR18="M")),"",SUM(AH18,AQ18)) &lt;&gt; AZ18</formula>
    </cfRule>
  </conditionalFormatting>
  <conditionalFormatting sqref="BA18">
    <cfRule type="expression" dxfId="817" priority="116">
      <formula>OR(AND(AI18="X",AR18="X"),AND(AI18="M",AR18="M"))</formula>
    </cfRule>
  </conditionalFormatting>
  <conditionalFormatting sqref="BA18">
    <cfRule type="expression" dxfId="816" priority="117">
      <formula>IF(AND(OR(AND(AI18="M",AR18="M"),AND(AI18="X",AR18="X")),SUM(AH18,AQ18)=0,ISNUMBER(AZ18)),"",IF(OR(AI18="M",AR18="M"),"M",IF(AND(AI18=AR18,OR(AI18="X",AI18="W",AI18="Z")),UPPER(AI18),""))) &lt;&gt; BA18</formula>
    </cfRule>
  </conditionalFormatting>
  <conditionalFormatting sqref="BC14 BC16 BC19:BC22">
    <cfRule type="expression" dxfId="815" priority="98">
      <formula xml:space="preserve"> OR(AND(BC14=0,BC14&lt;&gt;"",BD14&lt;&gt;"Z",BD14&lt;&gt;""),AND(BC14&gt;0,BC14&lt;&gt;"",BD14&lt;&gt;"W",BD14&lt;&gt;""),AND(BC14="", BD14="W"))</formula>
    </cfRule>
  </conditionalFormatting>
  <conditionalFormatting sqref="BD14 BD16 BD19:BD22">
    <cfRule type="expression" dxfId="814" priority="97">
      <formula xml:space="preserve"> OR(AND(BC14=0,BC14&lt;&gt;"",BD14&lt;&gt;"Z",BD14&lt;&gt;""),AND(BC14&gt;0,BC14&lt;&gt;"",BD14&lt;&gt;"W",BD14&lt;&gt;""),AND(BC14="", BD14="W"))</formula>
    </cfRule>
  </conditionalFormatting>
  <conditionalFormatting sqref="BE14 BE16 BE19:BE22">
    <cfRule type="expression" dxfId="813" priority="96">
      <formula xml:space="preserve"> AND(OR(BD14="X",BD14="W"),BE14="")</formula>
    </cfRule>
  </conditionalFormatting>
  <conditionalFormatting sqref="BC19 BC16">
    <cfRule type="expression" dxfId="812" priority="99">
      <formula>OR(AND(BD14="X",BD15="X"),AND(BD14="M",BD15="M"))</formula>
    </cfRule>
    <cfRule type="expression" dxfId="811" priority="100">
      <formula>IF(OR(AND(BC14="",BD14=""),AND(BC15="",BD15=""),AND(BD14="X",BD15="X"),OR(BD14="M",BD15="M")),"",SUM(BC14,BC15)) &lt;&gt; BC16</formula>
    </cfRule>
  </conditionalFormatting>
  <conditionalFormatting sqref="BD19 BD16">
    <cfRule type="expression" dxfId="810" priority="101">
      <formula>OR(AND(BD14="X",BD15="X"),AND(BD14="M",BD15="M"))</formula>
    </cfRule>
    <cfRule type="expression" dxfId="809" priority="102">
      <formula>IF(AND(OR(AND(BD14="M",BD15="M"),AND(BD14="X",BD15="X")),SUM(BC14,BC15)=0,ISNUMBER(BC16)),"",IF(OR(BD14="M",BD15="M"),"M",IF(AND(BD14=BD15,OR(BD14="X",BD14="W",BD14="Z")),UPPER(BD14),""))) &lt;&gt; BD16</formula>
    </cfRule>
  </conditionalFormatting>
  <conditionalFormatting sqref="BC14">
    <cfRule type="expression" dxfId="808" priority="103">
      <formula>OR(AND(AL14="X",AU14="X"),AND(AL14="M",AU14="M"))</formula>
    </cfRule>
  </conditionalFormatting>
  <conditionalFormatting sqref="BC14">
    <cfRule type="expression" dxfId="807" priority="104">
      <formula>IF(OR(EXACT(AK14,AL14),EXACT(AT14,AU14),AND(AL14="X",AU14="X"),OR(AL14="M",AU14="M")),"",SUM(AK14,AT14)) &lt;&gt; BC14</formula>
    </cfRule>
  </conditionalFormatting>
  <conditionalFormatting sqref="BD14">
    <cfRule type="expression" dxfId="806" priority="105">
      <formula>OR(AND(AL14="X",AU14="X"),AND(AL14="M",AU14="M"))</formula>
    </cfRule>
  </conditionalFormatting>
  <conditionalFormatting sqref="BD14">
    <cfRule type="expression" dxfId="805" priority="106">
      <formula>IF(AND(OR(AND(AL14="M",AU14="M"),AND(AL14="X",AU14="X")),SUM(AK14,AT14)=0,ISNUMBER(BC14)),"",IF(OR(AL14="M",AU14="M"),"M",IF(AND(AL14=AU14,OR(AL14="X",AL14="W",AL14="Z")),UPPER(AL14),""))) &lt;&gt; BD14</formula>
    </cfRule>
  </conditionalFormatting>
  <conditionalFormatting sqref="BC20:BC22">
    <cfRule type="expression" dxfId="804" priority="107">
      <formula>OR(AND(BD14="X",BD17="X"),AND(BD14="M",BD17="M"))</formula>
    </cfRule>
  </conditionalFormatting>
  <conditionalFormatting sqref="BC20:BC22">
    <cfRule type="expression" dxfId="803" priority="108">
      <formula>IF(OR(AND(BC14="",BD14=""),AND(BC17="",BD17=""),AND(BD14="X",BD17="X"),OR(BD14="M",BD17="M")),"",SUM(BC14,BC17)) &lt;&gt; BC20</formula>
    </cfRule>
  </conditionalFormatting>
  <conditionalFormatting sqref="BD20:BD22">
    <cfRule type="expression" dxfId="802" priority="109">
      <formula>OR(AND(BD14="X",BD17="X"),AND(BD14="M",BD17="M"))</formula>
    </cfRule>
  </conditionalFormatting>
  <conditionalFormatting sqref="BD20:BD22">
    <cfRule type="expression" dxfId="801" priority="110">
      <formula>IF(AND(OR(AND(BD14="M",BD17="M"),AND(BD14="X",BD17="X")),SUM(BC14,BC17)=0,ISNUMBER(BC20)),"",IF(OR(BD14="M",BD17="M"),"M",IF(AND(BD14=BD17,OR(BD14="X",BD14="W",BD14="Z")),UPPER(BD14),""))) &lt;&gt; BD20</formula>
    </cfRule>
  </conditionalFormatting>
  <conditionalFormatting sqref="BC19">
    <cfRule type="expression" dxfId="800" priority="91">
      <formula xml:space="preserve"> OR(AND(BC19=0,BC19&lt;&gt;"",BD19&lt;&gt;"Z",BD19&lt;&gt;""),AND(BC19&gt;0,BC19&lt;&gt;"",BD19&lt;&gt;"W",BD19&lt;&gt;""),AND(BC19="", BD19="W"))</formula>
    </cfRule>
  </conditionalFormatting>
  <conditionalFormatting sqref="BD19">
    <cfRule type="expression" dxfId="799" priority="90">
      <formula xml:space="preserve"> OR(AND(BC19=0,BC19&lt;&gt;"",BD19&lt;&gt;"Z",BD19&lt;&gt;""),AND(BC19&gt;0,BC19&lt;&gt;"",BD19&lt;&gt;"W",BD19&lt;&gt;""),AND(BC19="", BD19="W"))</formula>
    </cfRule>
  </conditionalFormatting>
  <conditionalFormatting sqref="BE19">
    <cfRule type="expression" dxfId="798" priority="89">
      <formula xml:space="preserve"> AND(OR(BD19="X",BD19="W"),BE19="")</formula>
    </cfRule>
  </conditionalFormatting>
  <conditionalFormatting sqref="BC19">
    <cfRule type="expression" dxfId="797" priority="92">
      <formula>OR(AND(BD17="X",BD18="X"),AND(BD17="M",BD18="M"))</formula>
    </cfRule>
    <cfRule type="expression" dxfId="796" priority="93">
      <formula>IF(OR(AND(BC17="",BD17=""),AND(BC18="",BD18=""),AND(BD17="X",BD18="X"),OR(BD17="M",BD18="M")),"",SUM(BC17,BC18)) &lt;&gt; BC19</formula>
    </cfRule>
  </conditionalFormatting>
  <conditionalFormatting sqref="BD19">
    <cfRule type="expression" dxfId="795" priority="94">
      <formula>OR(AND(BD17="X",BD18="X"),AND(BD17="M",BD18="M"))</formula>
    </cfRule>
    <cfRule type="expression" dxfId="794" priority="95">
      <formula>IF(AND(OR(AND(BD17="M",BD18="M"),AND(BD17="X",BD18="X")),SUM(BC17,BC18)=0,ISNUMBER(BC19)),"",IF(OR(BD17="M",BD18="M"),"M",IF(AND(BD17=BD18,OR(BD17="X",BD17="W",BD17="Z")),UPPER(BD17),""))) &lt;&gt; BD19</formula>
    </cfRule>
  </conditionalFormatting>
  <conditionalFormatting sqref="BC15">
    <cfRule type="expression" dxfId="793" priority="84">
      <formula xml:space="preserve"> OR(AND(BC15=0,BC15&lt;&gt;"",BD15&lt;&gt;"Z",BD15&lt;&gt;""),AND(BC15&gt;0,BC15&lt;&gt;"",BD15&lt;&gt;"W",BD15&lt;&gt;""),AND(BC15="", BD15="W"))</formula>
    </cfRule>
  </conditionalFormatting>
  <conditionalFormatting sqref="BD15">
    <cfRule type="expression" dxfId="792" priority="83">
      <formula xml:space="preserve"> OR(AND(BC15=0,BC15&lt;&gt;"",BD15&lt;&gt;"Z",BD15&lt;&gt;""),AND(BC15&gt;0,BC15&lt;&gt;"",BD15&lt;&gt;"W",BD15&lt;&gt;""),AND(BC15="", BD15="W"))</formula>
    </cfRule>
  </conditionalFormatting>
  <conditionalFormatting sqref="BE15">
    <cfRule type="expression" dxfId="791" priority="82">
      <formula xml:space="preserve"> AND(OR(BD15="X",BD15="W"),BE15="")</formula>
    </cfRule>
  </conditionalFormatting>
  <conditionalFormatting sqref="BC15">
    <cfRule type="expression" dxfId="790" priority="85">
      <formula>OR(AND(AL15="X",AU15="X"),AND(AL15="M",AU15="M"))</formula>
    </cfRule>
  </conditionalFormatting>
  <conditionalFormatting sqref="BC15">
    <cfRule type="expression" dxfId="789" priority="86">
      <formula>IF(OR(EXACT(AK15,AL15),EXACT(AT15,AU15),AND(AL15="X",AU15="X"),OR(AL15="M",AU15="M")),"",SUM(AK15,AT15)) &lt;&gt; BC15</formula>
    </cfRule>
  </conditionalFormatting>
  <conditionalFormatting sqref="BD15">
    <cfRule type="expression" dxfId="788" priority="87">
      <formula>OR(AND(AL15="X",AU15="X"),AND(AL15="M",AU15="M"))</formula>
    </cfRule>
  </conditionalFormatting>
  <conditionalFormatting sqref="BD15">
    <cfRule type="expression" dxfId="787" priority="88">
      <formula>IF(AND(OR(AND(AL15="M",AU15="M"),AND(AL15="X",AU15="X")),SUM(AK15,AT15)=0,ISNUMBER(BC15)),"",IF(OR(AL15="M",AU15="M"),"M",IF(AND(AL15=AU15,OR(AL15="X",AL15="W",AL15="Z")),UPPER(AL15),""))) &lt;&gt; BD15</formula>
    </cfRule>
  </conditionalFormatting>
  <conditionalFormatting sqref="BC17">
    <cfRule type="expression" dxfId="786" priority="77">
      <formula xml:space="preserve"> OR(AND(BC17=0,BC17&lt;&gt;"",BD17&lt;&gt;"Z",BD17&lt;&gt;""),AND(BC17&gt;0,BC17&lt;&gt;"",BD17&lt;&gt;"W",BD17&lt;&gt;""),AND(BC17="", BD17="W"))</formula>
    </cfRule>
  </conditionalFormatting>
  <conditionalFormatting sqref="BD17">
    <cfRule type="expression" dxfId="785" priority="76">
      <formula xml:space="preserve"> OR(AND(BC17=0,BC17&lt;&gt;"",BD17&lt;&gt;"Z",BD17&lt;&gt;""),AND(BC17&gt;0,BC17&lt;&gt;"",BD17&lt;&gt;"W",BD17&lt;&gt;""),AND(BC17="", BD17="W"))</formula>
    </cfRule>
  </conditionalFormatting>
  <conditionalFormatting sqref="BE17">
    <cfRule type="expression" dxfId="784" priority="75">
      <formula xml:space="preserve"> AND(OR(BD17="X",BD17="W"),BE17="")</formula>
    </cfRule>
  </conditionalFormatting>
  <conditionalFormatting sqref="BC17">
    <cfRule type="expression" dxfId="783" priority="78">
      <formula>OR(AND(AL17="X",AU17="X"),AND(AL17="M",AU17="M"))</formula>
    </cfRule>
  </conditionalFormatting>
  <conditionalFormatting sqref="BC17">
    <cfRule type="expression" dxfId="782" priority="79">
      <formula>IF(OR(EXACT(AK17,AL17),EXACT(AT17,AU17),AND(AL17="X",AU17="X"),OR(AL17="M",AU17="M")),"",SUM(AK17,AT17)) &lt;&gt; BC17</formula>
    </cfRule>
  </conditionalFormatting>
  <conditionalFormatting sqref="BD17">
    <cfRule type="expression" dxfId="781" priority="80">
      <formula>OR(AND(AL17="X",AU17="X"),AND(AL17="M",AU17="M"))</formula>
    </cfRule>
  </conditionalFormatting>
  <conditionalFormatting sqref="BD17">
    <cfRule type="expression" dxfId="780" priority="81">
      <formula>IF(AND(OR(AND(AL17="M",AU17="M"),AND(AL17="X",AU17="X")),SUM(AK17,AT17)=0,ISNUMBER(BC17)),"",IF(OR(AL17="M",AU17="M"),"M",IF(AND(AL17=AU17,OR(AL17="X",AL17="W",AL17="Z")),UPPER(AL17),""))) &lt;&gt; BD17</formula>
    </cfRule>
  </conditionalFormatting>
  <conditionalFormatting sqref="BC18">
    <cfRule type="expression" dxfId="779" priority="70">
      <formula xml:space="preserve"> OR(AND(BC18=0,BC18&lt;&gt;"",BD18&lt;&gt;"Z",BD18&lt;&gt;""),AND(BC18&gt;0,BC18&lt;&gt;"",BD18&lt;&gt;"W",BD18&lt;&gt;""),AND(BC18="", BD18="W"))</formula>
    </cfRule>
  </conditionalFormatting>
  <conditionalFormatting sqref="BD18">
    <cfRule type="expression" dxfId="778" priority="69">
      <formula xml:space="preserve"> OR(AND(BC18=0,BC18&lt;&gt;"",BD18&lt;&gt;"Z",BD18&lt;&gt;""),AND(BC18&gt;0,BC18&lt;&gt;"",BD18&lt;&gt;"W",BD18&lt;&gt;""),AND(BC18="", BD18="W"))</formula>
    </cfRule>
  </conditionalFormatting>
  <conditionalFormatting sqref="BE18">
    <cfRule type="expression" dxfId="777" priority="68">
      <formula xml:space="preserve"> AND(OR(BD18="X",BD18="W"),BE18="")</formula>
    </cfRule>
  </conditionalFormatting>
  <conditionalFormatting sqref="BC18">
    <cfRule type="expression" dxfId="776" priority="71">
      <formula>OR(AND(AL18="X",AU18="X"),AND(AL18="M",AU18="M"))</formula>
    </cfRule>
  </conditionalFormatting>
  <conditionalFormatting sqref="BC18">
    <cfRule type="expression" dxfId="775" priority="72">
      <formula>IF(OR(EXACT(AK18,AL18),EXACT(AT18,AU18),AND(AL18="X",AU18="X"),OR(AL18="M",AU18="M")),"",SUM(AK18,AT18)) &lt;&gt; BC18</formula>
    </cfRule>
  </conditionalFormatting>
  <conditionalFormatting sqref="BD18">
    <cfRule type="expression" dxfId="774" priority="73">
      <formula>OR(AND(AL18="X",AU18="X"),AND(AL18="M",AU18="M"))</formula>
    </cfRule>
  </conditionalFormatting>
  <conditionalFormatting sqref="BD18">
    <cfRule type="expression" dxfId="773" priority="74">
      <formula>IF(AND(OR(AND(AL18="M",AU18="M"),AND(AL18="X",AU18="X")),SUM(AK18,AT18)=0,ISNUMBER(BC18)),"",IF(OR(AL18="M",AU18="M"),"M",IF(AND(AL18=AU18,OR(AL18="X",AL18="W",AL18="Z")),UPPER(AL18),""))) &lt;&gt; BD18</formula>
    </cfRule>
  </conditionalFormatting>
  <conditionalFormatting sqref="BF15">
    <cfRule type="expression" dxfId="772" priority="63">
      <formula xml:space="preserve"> OR(AND(BF15=0,BF15&lt;&gt;"",BG15&lt;&gt;"Z",BG15&lt;&gt;""),AND(BF15&gt;0,BF15&lt;&gt;"",BG15&lt;&gt;"W",BG15&lt;&gt;""),AND(BF15="", BG15="W"))</formula>
    </cfRule>
  </conditionalFormatting>
  <conditionalFormatting sqref="BG15">
    <cfRule type="expression" dxfId="771" priority="62">
      <formula xml:space="preserve"> OR(AND(BF15=0,BF15&lt;&gt;"",BG15&lt;&gt;"Z",BG15&lt;&gt;""),AND(BF15&gt;0,BF15&lt;&gt;"",BG15&lt;&gt;"W",BG15&lt;&gt;""),AND(BF15="", BG15="W"))</formula>
    </cfRule>
  </conditionalFormatting>
  <conditionalFormatting sqref="BH15">
    <cfRule type="expression" dxfId="770" priority="61">
      <formula xml:space="preserve"> AND(OR(BG15="X",BG15="W"),BH15="")</formula>
    </cfRule>
  </conditionalFormatting>
  <conditionalFormatting sqref="BF15">
    <cfRule type="expression" dxfId="769" priority="64">
      <formula>OR(AND(BA15="X",BD15="X"),AND(BA15="M",BD15="M"))</formula>
    </cfRule>
    <cfRule type="expression" dxfId="768" priority="65">
      <formula>IF(OR(EXACT(AZ15,BA15),EXACT(BC15,BD15),AND(BA15="X",BD15="X"),OR(BA15="M",BD15="M")),"",SUM(AZ15,BC15)) &lt;&gt; BF15</formula>
    </cfRule>
  </conditionalFormatting>
  <conditionalFormatting sqref="BG15">
    <cfRule type="expression" dxfId="767" priority="66">
      <formula>OR(AND(BA15="X",BD15="X"),AND(BA15="M",BD15="M"))</formula>
    </cfRule>
    <cfRule type="expression" dxfId="766" priority="67">
      <formula>IF(AND(OR(AND(BA15="M",BD15="M"),AND(BA15="X",BD15="X")),SUM(AZ15,BC15)=0,ISNUMBER(BF15)),"",IF(OR(BA15="M",BD15="M"),"M",IF(AND(BA15=BD15,OR(BA15="X",BA15="W",BA15="Z")),UPPER(BA15),""))) &lt;&gt; BG15</formula>
    </cfRule>
  </conditionalFormatting>
  <conditionalFormatting sqref="BF17">
    <cfRule type="expression" dxfId="765" priority="56">
      <formula xml:space="preserve"> OR(AND(BF17=0,BF17&lt;&gt;"",BG17&lt;&gt;"Z",BG17&lt;&gt;""),AND(BF17&gt;0,BF17&lt;&gt;"",BG17&lt;&gt;"W",BG17&lt;&gt;""),AND(BF17="", BG17="W"))</formula>
    </cfRule>
  </conditionalFormatting>
  <conditionalFormatting sqref="BG17">
    <cfRule type="expression" dxfId="764" priority="55">
      <formula xml:space="preserve"> OR(AND(BF17=0,BF17&lt;&gt;"",BG17&lt;&gt;"Z",BG17&lt;&gt;""),AND(BF17&gt;0,BF17&lt;&gt;"",BG17&lt;&gt;"W",BG17&lt;&gt;""),AND(BF17="", BG17="W"))</formula>
    </cfRule>
  </conditionalFormatting>
  <conditionalFormatting sqref="BH17">
    <cfRule type="expression" dxfId="763" priority="54">
      <formula xml:space="preserve"> AND(OR(BG17="X",BG17="W"),BH17="")</formula>
    </cfRule>
  </conditionalFormatting>
  <conditionalFormatting sqref="BF17">
    <cfRule type="expression" dxfId="762" priority="57">
      <formula>OR(AND(BA17="X",BD17="X"),AND(BA17="M",BD17="M"))</formula>
    </cfRule>
    <cfRule type="expression" dxfId="761" priority="58">
      <formula>IF(OR(EXACT(AZ17,BA17),EXACT(BC17,BD17),AND(BA17="X",BD17="X"),OR(BA17="M",BD17="M")),"",SUM(AZ17,BC17)) &lt;&gt; BF17</formula>
    </cfRule>
  </conditionalFormatting>
  <conditionalFormatting sqref="BG17">
    <cfRule type="expression" dxfId="760" priority="59">
      <formula>OR(AND(BA17="X",BD17="X"),AND(BA17="M",BD17="M"))</formula>
    </cfRule>
    <cfRule type="expression" dxfId="759" priority="60">
      <formula>IF(AND(OR(AND(BA17="M",BD17="M"),AND(BA17="X",BD17="X")),SUM(AZ17,BC17)=0,ISNUMBER(BF17)),"",IF(OR(BA17="M",BD17="M"),"M",IF(AND(BA17=BD17,OR(BA17="X",BA17="W",BA17="Z")),UPPER(BA17),""))) &lt;&gt; BG17</formula>
    </cfRule>
  </conditionalFormatting>
  <conditionalFormatting sqref="BF18">
    <cfRule type="expression" dxfId="758" priority="49">
      <formula xml:space="preserve"> OR(AND(BF18=0,BF18&lt;&gt;"",BG18&lt;&gt;"Z",BG18&lt;&gt;""),AND(BF18&gt;0,BF18&lt;&gt;"",BG18&lt;&gt;"W",BG18&lt;&gt;""),AND(BF18="", BG18="W"))</formula>
    </cfRule>
  </conditionalFormatting>
  <conditionalFormatting sqref="BG18">
    <cfRule type="expression" dxfId="757" priority="48">
      <formula xml:space="preserve"> OR(AND(BF18=0,BF18&lt;&gt;"",BG18&lt;&gt;"Z",BG18&lt;&gt;""),AND(BF18&gt;0,BF18&lt;&gt;"",BG18&lt;&gt;"W",BG18&lt;&gt;""),AND(BF18="", BG18="W"))</formula>
    </cfRule>
  </conditionalFormatting>
  <conditionalFormatting sqref="BH18">
    <cfRule type="expression" dxfId="756" priority="47">
      <formula xml:space="preserve"> AND(OR(BG18="X",BG18="W"),BH18="")</formula>
    </cfRule>
  </conditionalFormatting>
  <conditionalFormatting sqref="BF18">
    <cfRule type="expression" dxfId="755" priority="50">
      <formula>OR(AND(BA18="X",BD18="X"),AND(BA18="M",BD18="M"))</formula>
    </cfRule>
    <cfRule type="expression" dxfId="754" priority="51">
      <formula>IF(OR(EXACT(AZ18,BA18),EXACT(BC18,BD18),AND(BA18="X",BD18="X"),OR(BA18="M",BD18="M")),"",SUM(AZ18,BC18)) &lt;&gt; BF18</formula>
    </cfRule>
  </conditionalFormatting>
  <conditionalFormatting sqref="BG18">
    <cfRule type="expression" dxfId="753" priority="52">
      <formula>OR(AND(BA18="X",BD18="X"),AND(BA18="M",BD18="M"))</formula>
    </cfRule>
    <cfRule type="expression" dxfId="752" priority="53">
      <formula>IF(AND(OR(AND(BA18="M",BD18="M"),AND(BA18="X",BD18="X")),SUM(AZ18,BC18)=0,ISNUMBER(BF18)),"",IF(OR(BA18="M",BD18="M"),"M",IF(AND(BA18=BD18,OR(BA18="X",BA18="W",BA18="Z")),UPPER(BA18),""))) &lt;&gt; BG18</formula>
    </cfRule>
  </conditionalFormatting>
  <conditionalFormatting sqref="BO16 BO19:BO22">
    <cfRule type="expression" dxfId="751" priority="38">
      <formula xml:space="preserve"> OR(AND(BO16=0,BO16&lt;&gt;"",BP16&lt;&gt;"Z",BP16&lt;&gt;""),AND(BO16&gt;0,BO16&lt;&gt;"",BP16&lt;&gt;"W",BP16&lt;&gt;""),AND(BO16="", BP16="W"))</formula>
    </cfRule>
  </conditionalFormatting>
  <conditionalFormatting sqref="BP16 BP19:BP22">
    <cfRule type="expression" dxfId="750" priority="37">
      <formula xml:space="preserve"> OR(AND(BO16=0,BO16&lt;&gt;"",BP16&lt;&gt;"Z",BP16&lt;&gt;""),AND(BO16&gt;0,BO16&lt;&gt;"",BP16&lt;&gt;"W",BP16&lt;&gt;""),AND(BO16="", BP16="W"))</formula>
    </cfRule>
  </conditionalFormatting>
  <conditionalFormatting sqref="BQ16 BQ19:BQ22">
    <cfRule type="expression" dxfId="749" priority="36">
      <formula xml:space="preserve"> AND(OR(BP16="X",BP16="W"),BQ16="")</formula>
    </cfRule>
  </conditionalFormatting>
  <conditionalFormatting sqref="BO19 BO16">
    <cfRule type="expression" dxfId="748" priority="39">
      <formula>OR(AND(BP14="X",BP15="X"),AND(BP14="M",BP15="M"))</formula>
    </cfRule>
    <cfRule type="expression" dxfId="747" priority="40">
      <formula>IF(OR(AND(BO14="",BP14=""),AND(BO15="",BP15=""),AND(BP14="X",BP15="X"),OR(BP14="M",BP15="M")),"",SUM(BO14,BO15)) &lt;&gt; BO16</formula>
    </cfRule>
  </conditionalFormatting>
  <conditionalFormatting sqref="BP19 BP16">
    <cfRule type="expression" dxfId="746" priority="41">
      <formula>OR(AND(BP14="X",BP15="X"),AND(BP14="M",BP15="M"))</formula>
    </cfRule>
    <cfRule type="expression" dxfId="745" priority="42">
      <formula>IF(AND(OR(AND(BP14="M",BP15="M"),AND(BP14="X",BP15="X")),SUM(BO14,BO15)=0,ISNUMBER(BO16)),"",IF(OR(BP14="M",BP15="M"),"M",IF(AND(BP14=BP15,OR(BP14="X",BP14="W",BP14="Z")),UPPER(BP14),""))) &lt;&gt; BP16</formula>
    </cfRule>
  </conditionalFormatting>
  <conditionalFormatting sqref="BO20:BO22">
    <cfRule type="expression" dxfId="744" priority="43">
      <formula>OR(AND(BP14="X",BP17="X"),AND(BP14="M",BP17="M"))</formula>
    </cfRule>
  </conditionalFormatting>
  <conditionalFormatting sqref="BO20:BO22">
    <cfRule type="expression" dxfId="743" priority="44">
      <formula>IF(OR(AND(BO14="",BP14=""),AND(BO17="",BP17=""),AND(BP14="X",BP17="X"),OR(BP14="M",BP17="M")),"",SUM(BO14,BO17)) &lt;&gt; BO20</formula>
    </cfRule>
  </conditionalFormatting>
  <conditionalFormatting sqref="BP20:BP22">
    <cfRule type="expression" dxfId="742" priority="45">
      <formula>OR(AND(BP14="X",BP17="X"),AND(BP14="M",BP17="M"))</formula>
    </cfRule>
  </conditionalFormatting>
  <conditionalFormatting sqref="BP20:BP22">
    <cfRule type="expression" dxfId="741" priority="46">
      <formula>IF(AND(OR(AND(BP14="M",BP17="M"),AND(BP14="X",BP17="X")),SUM(BO14,BO17)=0,ISNUMBER(BO20)),"",IF(OR(BP14="M",BP17="M"),"M",IF(AND(BP14=BP17,OR(BP14="X",BP14="W",BP14="Z")),UPPER(BP14),""))) &lt;&gt; BP20</formula>
    </cfRule>
  </conditionalFormatting>
  <conditionalFormatting sqref="BO19">
    <cfRule type="expression" dxfId="740" priority="31">
      <formula xml:space="preserve"> OR(AND(BO19=0,BO19&lt;&gt;"",BP19&lt;&gt;"Z",BP19&lt;&gt;""),AND(BO19&gt;0,BO19&lt;&gt;"",BP19&lt;&gt;"W",BP19&lt;&gt;""),AND(BO19="", BP19="W"))</formula>
    </cfRule>
  </conditionalFormatting>
  <conditionalFormatting sqref="BP19">
    <cfRule type="expression" dxfId="739" priority="30">
      <formula xml:space="preserve"> OR(AND(BO19=0,BO19&lt;&gt;"",BP19&lt;&gt;"Z",BP19&lt;&gt;""),AND(BO19&gt;0,BO19&lt;&gt;"",BP19&lt;&gt;"W",BP19&lt;&gt;""),AND(BO19="", BP19="W"))</formula>
    </cfRule>
  </conditionalFormatting>
  <conditionalFormatting sqref="BQ19">
    <cfRule type="expression" dxfId="738" priority="29">
      <formula xml:space="preserve"> AND(OR(BP19="X",BP19="W"),BQ19="")</formula>
    </cfRule>
  </conditionalFormatting>
  <conditionalFormatting sqref="BO19">
    <cfRule type="expression" dxfId="737" priority="32">
      <formula>OR(AND(BP17="X",BP18="X"),AND(BP17="M",BP18="M"))</formula>
    </cfRule>
    <cfRule type="expression" dxfId="736" priority="33">
      <formula>IF(OR(AND(BO17="",BP17=""),AND(BO18="",BP18=""),AND(BP17="X",BP18="X"),OR(BP17="M",BP18="M")),"",SUM(BO17,BO18)) &lt;&gt; BO19</formula>
    </cfRule>
  </conditionalFormatting>
  <conditionalFormatting sqref="BP19">
    <cfRule type="expression" dxfId="735" priority="34">
      <formula>OR(AND(BP17="X",BP18="X"),AND(BP17="M",BP18="M"))</formula>
    </cfRule>
    <cfRule type="expression" dxfId="734" priority="35">
      <formula>IF(AND(OR(AND(BP17="M",BP18="M"),AND(BP17="X",BP18="X")),SUM(BO17,BO18)=0,ISNUMBER(BO19)),"",IF(OR(BP17="M",BP18="M"),"M",IF(AND(BP17=BP18,OR(BP17="X",BP17="W",BP17="Z")),UPPER(BP17),""))) &lt;&gt; BP19</formula>
    </cfRule>
  </conditionalFormatting>
  <conditionalFormatting sqref="BO14">
    <cfRule type="expression" dxfId="733" priority="24">
      <formula xml:space="preserve"> OR(AND(BO14=0,BO14&lt;&gt;"",BP14&lt;&gt;"Z",BP14&lt;&gt;""),AND(BO14&gt;0,BO14&lt;&gt;"",BP14&lt;&gt;"W",BP14&lt;&gt;""),AND(BO14="", BP14="W"))</formula>
    </cfRule>
  </conditionalFormatting>
  <conditionalFormatting sqref="BP14">
    <cfRule type="expression" dxfId="732" priority="23">
      <formula xml:space="preserve"> OR(AND(BO14=0,BO14&lt;&gt;"",BP14&lt;&gt;"Z",BP14&lt;&gt;""),AND(BO14&gt;0,BO14&lt;&gt;"",BP14&lt;&gt;"W",BP14&lt;&gt;""),AND(BO14="", BP14="W"))</formula>
    </cfRule>
  </conditionalFormatting>
  <conditionalFormatting sqref="BQ14">
    <cfRule type="expression" dxfId="731" priority="22">
      <formula xml:space="preserve"> AND(OR(BP14="X",BP14="W"),BQ14="")</formula>
    </cfRule>
  </conditionalFormatting>
  <conditionalFormatting sqref="BO14">
    <cfRule type="expression" dxfId="730" priority="25">
      <formula>OR(AND(BJ14="X",BM14="X"),AND(BJ14="M",BM14="M"))</formula>
    </cfRule>
    <cfRule type="expression" dxfId="729" priority="26">
      <formula>IF(OR(EXACT(BI14,BJ14),EXACT(BL14,BM14),AND(BJ14="X",BM14="X"),OR(BJ14="M",BM14="M")),"",SUM(BI14,BL14)) &lt;&gt; BO14</formula>
    </cfRule>
  </conditionalFormatting>
  <conditionalFormatting sqref="BP14">
    <cfRule type="expression" dxfId="728" priority="27">
      <formula>OR(AND(BJ14="X",BM14="X"),AND(BJ14="M",BM14="M"))</formula>
    </cfRule>
    <cfRule type="expression" dxfId="727" priority="28">
      <formula>IF(AND(OR(AND(BJ14="M",BM14="M"),AND(BJ14="X",BM14="X")),SUM(BI14,BL14)=0,ISNUMBER(BO14)),"",IF(OR(BJ14="M",BM14="M"),"M",IF(AND(BJ14=BM14,OR(BJ14="X",BJ14="W",BJ14="Z")),UPPER(BJ14),""))) &lt;&gt; BP14</formula>
    </cfRule>
  </conditionalFormatting>
  <conditionalFormatting sqref="BO15">
    <cfRule type="expression" dxfId="726" priority="17">
      <formula xml:space="preserve"> OR(AND(BO15=0,BO15&lt;&gt;"",BP15&lt;&gt;"Z",BP15&lt;&gt;""),AND(BO15&gt;0,BO15&lt;&gt;"",BP15&lt;&gt;"W",BP15&lt;&gt;""),AND(BO15="", BP15="W"))</formula>
    </cfRule>
  </conditionalFormatting>
  <conditionalFormatting sqref="BP15">
    <cfRule type="expression" dxfId="725" priority="16">
      <formula xml:space="preserve"> OR(AND(BO15=0,BO15&lt;&gt;"",BP15&lt;&gt;"Z",BP15&lt;&gt;""),AND(BO15&gt;0,BO15&lt;&gt;"",BP15&lt;&gt;"W",BP15&lt;&gt;""),AND(BO15="", BP15="W"))</formula>
    </cfRule>
  </conditionalFormatting>
  <conditionalFormatting sqref="BQ15">
    <cfRule type="expression" dxfId="724" priority="15">
      <formula xml:space="preserve"> AND(OR(BP15="X",BP15="W"),BQ15="")</formula>
    </cfRule>
  </conditionalFormatting>
  <conditionalFormatting sqref="BO15">
    <cfRule type="expression" dxfId="723" priority="18">
      <formula>OR(AND(BJ15="X",BM15="X"),AND(BJ15="M",BM15="M"))</formula>
    </cfRule>
    <cfRule type="expression" dxfId="722" priority="19">
      <formula>IF(OR(EXACT(BI15,BJ15),EXACT(BL15,BM15),AND(BJ15="X",BM15="X"),OR(BJ15="M",BM15="M")),"",SUM(BI15,BL15)) &lt;&gt; BO15</formula>
    </cfRule>
  </conditionalFormatting>
  <conditionalFormatting sqref="BP15">
    <cfRule type="expression" dxfId="721" priority="20">
      <formula>OR(AND(BJ15="X",BM15="X"),AND(BJ15="M",BM15="M"))</formula>
    </cfRule>
    <cfRule type="expression" dxfId="720" priority="21">
      <formula>IF(AND(OR(AND(BJ15="M",BM15="M"),AND(BJ15="X",BM15="X")),SUM(BI15,BL15)=0,ISNUMBER(BO15)),"",IF(OR(BJ15="M",BM15="M"),"M",IF(AND(BJ15=BM15,OR(BJ15="X",BJ15="W",BJ15="Z")),UPPER(BJ15),""))) &lt;&gt; BP15</formula>
    </cfRule>
  </conditionalFormatting>
  <conditionalFormatting sqref="BO17">
    <cfRule type="expression" dxfId="719" priority="10">
      <formula xml:space="preserve"> OR(AND(BO17=0,BO17&lt;&gt;"",BP17&lt;&gt;"Z",BP17&lt;&gt;""),AND(BO17&gt;0,BO17&lt;&gt;"",BP17&lt;&gt;"W",BP17&lt;&gt;""),AND(BO17="", BP17="W"))</formula>
    </cfRule>
  </conditionalFormatting>
  <conditionalFormatting sqref="BP17">
    <cfRule type="expression" dxfId="718" priority="9">
      <formula xml:space="preserve"> OR(AND(BO17=0,BO17&lt;&gt;"",BP17&lt;&gt;"Z",BP17&lt;&gt;""),AND(BO17&gt;0,BO17&lt;&gt;"",BP17&lt;&gt;"W",BP17&lt;&gt;""),AND(BO17="", BP17="W"))</formula>
    </cfRule>
  </conditionalFormatting>
  <conditionalFormatting sqref="BQ17">
    <cfRule type="expression" dxfId="717" priority="8">
      <formula xml:space="preserve"> AND(OR(BP17="X",BP17="W"),BQ17="")</formula>
    </cfRule>
  </conditionalFormatting>
  <conditionalFormatting sqref="BO17">
    <cfRule type="expression" dxfId="716" priority="11">
      <formula>OR(AND(BJ17="X",BM17="X"),AND(BJ17="M",BM17="M"))</formula>
    </cfRule>
    <cfRule type="expression" dxfId="715" priority="12">
      <formula>IF(OR(EXACT(BI17,BJ17),EXACT(BL17,BM17),AND(BJ17="X",BM17="X"),OR(BJ17="M",BM17="M")),"",SUM(BI17,BL17)) &lt;&gt; BO17</formula>
    </cfRule>
  </conditionalFormatting>
  <conditionalFormatting sqref="BP17">
    <cfRule type="expression" dxfId="714" priority="13">
      <formula>OR(AND(BJ17="X",BM17="X"),AND(BJ17="M",BM17="M"))</formula>
    </cfRule>
    <cfRule type="expression" dxfId="713" priority="14">
      <formula>IF(AND(OR(AND(BJ17="M",BM17="M"),AND(BJ17="X",BM17="X")),SUM(BI17,BL17)=0,ISNUMBER(BO17)),"",IF(OR(BJ17="M",BM17="M"),"M",IF(AND(BJ17=BM17,OR(BJ17="X",BJ17="W",BJ17="Z")),UPPER(BJ17),""))) &lt;&gt; BP17</formula>
    </cfRule>
  </conditionalFormatting>
  <conditionalFormatting sqref="BO18">
    <cfRule type="expression" dxfId="712" priority="3">
      <formula xml:space="preserve"> OR(AND(BO18=0,BO18&lt;&gt;"",BP18&lt;&gt;"Z",BP18&lt;&gt;""),AND(BO18&gt;0,BO18&lt;&gt;"",BP18&lt;&gt;"W",BP18&lt;&gt;""),AND(BO18="", BP18="W"))</formula>
    </cfRule>
  </conditionalFormatting>
  <conditionalFormatting sqref="BP18">
    <cfRule type="expression" dxfId="711" priority="2">
      <formula xml:space="preserve"> OR(AND(BO18=0,BO18&lt;&gt;"",BP18&lt;&gt;"Z",BP18&lt;&gt;""),AND(BO18&gt;0,BO18&lt;&gt;"",BP18&lt;&gt;"W",BP18&lt;&gt;""),AND(BO18="", BP18="W"))</formula>
    </cfRule>
  </conditionalFormatting>
  <conditionalFormatting sqref="BQ18">
    <cfRule type="expression" dxfId="710" priority="1">
      <formula xml:space="preserve"> AND(OR(BP18="X",BP18="W"),BQ18="")</formula>
    </cfRule>
  </conditionalFormatting>
  <conditionalFormatting sqref="BO18">
    <cfRule type="expression" dxfId="709" priority="4">
      <formula>OR(AND(BJ18="X",BM18="X"),AND(BJ18="M",BM18="M"))</formula>
    </cfRule>
    <cfRule type="expression" dxfId="708" priority="5">
      <formula>IF(OR(EXACT(BI18,BJ18),EXACT(BL18,BM18),AND(BJ18="X",BM18="X"),OR(BJ18="M",BM18="M")),"",SUM(BI18,BL18)) &lt;&gt; BO18</formula>
    </cfRule>
  </conditionalFormatting>
  <conditionalFormatting sqref="BP18">
    <cfRule type="expression" dxfId="707" priority="6">
      <formula>OR(AND(BJ18="X",BM18="X"),AND(BJ18="M",BM18="M"))</formula>
    </cfRule>
    <cfRule type="expression" dxfId="706" priority="7">
      <formula>IF(AND(OR(AND(BJ18="M",BM18="M"),AND(BJ18="X",BM18="X")),SUM(BI18,BL18)=0,ISNUMBER(BO18)),"",IF(OR(BJ18="M",BM18="M"),"M",IF(AND(BJ18=BM18,OR(BJ18="X",BJ18="W",BJ18="Z")),UPPER(BJ18),""))) &lt;&gt; BP18</formula>
    </cfRule>
  </conditionalFormatting>
  <dataValidations count="4">
    <dataValidation type="decimal" operator="greaterThanOrEqual" allowBlank="1" showInputMessage="1" showErrorMessage="1" errorTitle="Invalid input" error="Please enter a numeric value" sqref="V14:V22 Y14:Y22 AB14:AB22 AE14:AE22 AH14:AH22 AK14:AK22 AN14:AN22 AQ14:AQ22 AT14:AT22 AW14:AW22 AZ14:AZ22 BC14:BC22 BF14:BF22 BI14:BI22 BL14:BL22 BO14:BO22" xr:uid="{00000000-0002-0000-0200-000000000000}">
      <formula1>0</formula1>
    </dataValidation>
    <dataValidation type="textLength" allowBlank="1" showInputMessage="1" showErrorMessage="1" errorTitle="Invalid input" error="The length of the text should be between 2 and 500 characters" sqref="X14:X22 AA14:AA22 AD14:AD22 AG14:AG22 AJ14:AJ22 AM14:AM22 AP14:AP22 AS14:AS22 AV14:AV22 AY14:AY22 BB14:BB22 BE14:BE22 BH14:BH22 BK14:BK22 BN14:BN22 BQ14:BQ22" xr:uid="{00000000-0002-0000-0200-000001000000}">
      <formula1>2</formula1>
      <formula2>500</formula2>
    </dataValidation>
    <dataValidation allowBlank="1" showInputMessage="1" showErrorMessage="1" sqref="V23:BQ1048576 BR1:XFD1048576 V1:BQ13 A1:U1048576" xr:uid="{00000000-0002-0000-0200-000002000000}"/>
    <dataValidation type="list" allowBlank="1" showDropDown="1" showInputMessage="1" showErrorMessage="1" errorTitle="Invalid input" error="Please enter one of the following codes (capital letters only):_x000a_Z - Not applicable_x000a_M - Missing_x000a_X - Included in another category_x000a_W - Includes another category" sqref="W14:W22 Z14:Z22 AC14:AC22 AF14:AF22 AI14:AI22 AL14:AL22 AO14:AO22 AR14:AR22 AU14:AU22 AX14:AX22 BA14:BA22 BD14:BD22 BG14:BG22 BJ14:BJ22 BM14:BM22 BP14:BP22" xr:uid="{00000000-0002-0000-0200-000003000000}">
      <formula1>"Z,M,X,W"</formula1>
    </dataValidation>
  </dataValidations>
  <pageMargins left="0.23622047244094491" right="0.23622047244094491" top="0.74803149606299213" bottom="0.74803149606299213" header="0.31496062992125984" footer="0.31496062992125984"/>
  <pageSetup scale="28" orientation="landscape" r:id="rId1"/>
  <headerFooter>
    <oddFooter>&amp;C&amp;P&amp;R&amp;F</oddFooter>
  </headerFooter>
  <colBreaks count="1" manualBreakCount="1">
    <brk id="41"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BW111"/>
  <sheetViews>
    <sheetView showGridLines="0" topLeftCell="C1" zoomScaleNormal="100" zoomScalePageLayoutView="80" workbookViewId="0">
      <pane xSplit="19" ySplit="13" topLeftCell="V14" activePane="bottomRight" state="frozen"/>
      <selection activeCell="C1" sqref="C1"/>
      <selection pane="topRight" activeCell="V1" sqref="V1"/>
      <selection pane="bottomLeft" activeCell="C14" sqref="C14"/>
      <selection pane="bottomRight" activeCell="V43" sqref="V43:V69"/>
    </sheetView>
  </sheetViews>
  <sheetFormatPr defaultColWidth="8.7109375" defaultRowHeight="15" x14ac:dyDescent="0.25"/>
  <cols>
    <col min="1" max="1" width="18.28515625" style="141" hidden="1" customWidth="1"/>
    <col min="2" max="2" width="5.5703125" style="141" hidden="1" customWidth="1"/>
    <col min="3" max="3" width="5.7109375" style="141" customWidth="1"/>
    <col min="4" max="4" width="10.7109375" style="141" customWidth="1"/>
    <col min="5" max="5" width="15.7109375" style="141" customWidth="1"/>
    <col min="6" max="6" width="3.28515625" style="141" hidden="1" customWidth="1"/>
    <col min="7" max="7" width="3.85546875" style="141" hidden="1" customWidth="1"/>
    <col min="8" max="8" width="3" style="141" hidden="1" customWidth="1"/>
    <col min="9" max="9" width="5.85546875" style="141" hidden="1" customWidth="1"/>
    <col min="10" max="10" width="6.7109375" style="141" hidden="1" customWidth="1"/>
    <col min="11" max="11" width="5.28515625" style="141" hidden="1" customWidth="1"/>
    <col min="12" max="12" width="3.7109375" style="141" hidden="1" customWidth="1"/>
    <col min="13" max="13" width="3" style="141" hidden="1" customWidth="1"/>
    <col min="14" max="14" width="4.140625" style="141" hidden="1" customWidth="1"/>
    <col min="15" max="15" width="5.140625" style="141" hidden="1" customWidth="1"/>
    <col min="16" max="17" width="3" style="141" hidden="1" customWidth="1"/>
    <col min="18" max="20" width="4.140625" style="141" hidden="1" customWidth="1"/>
    <col min="21" max="21" width="10.42578125" style="141" hidden="1" customWidth="1"/>
    <col min="22" max="22" width="12.7109375" style="141" customWidth="1"/>
    <col min="23" max="23" width="2.7109375" style="141" customWidth="1"/>
    <col min="24" max="24" width="5.7109375" style="141" customWidth="1"/>
    <col min="25" max="25" width="12.7109375" style="141" customWidth="1"/>
    <col min="26" max="26" width="2.7109375" style="141" customWidth="1"/>
    <col min="27" max="27" width="5.7109375" style="141" customWidth="1"/>
    <col min="28" max="28" width="12.7109375" style="141" customWidth="1"/>
    <col min="29" max="29" width="2.7109375" style="141" customWidth="1"/>
    <col min="30" max="30" width="5.7109375" style="141" customWidth="1"/>
    <col min="31" max="31" width="12.7109375" style="141" customWidth="1"/>
    <col min="32" max="32" width="2.7109375" style="141" customWidth="1"/>
    <col min="33" max="33" width="5.7109375" style="141" customWidth="1"/>
    <col min="34" max="34" width="12.7109375" style="141" customWidth="1"/>
    <col min="35" max="35" width="2.7109375" style="141" customWidth="1"/>
    <col min="36" max="36" width="5.7109375" style="141" customWidth="1"/>
    <col min="37" max="37" width="12.7109375" style="141" customWidth="1"/>
    <col min="38" max="38" width="2.7109375" style="141" customWidth="1"/>
    <col min="39" max="39" width="5.7109375" style="141" customWidth="1"/>
    <col min="40" max="40" width="12.7109375" style="141" customWidth="1"/>
    <col min="41" max="41" width="2.7109375" style="141" customWidth="1"/>
    <col min="42" max="42" width="5.7109375" style="141" customWidth="1"/>
    <col min="43" max="43" width="12.7109375" style="141" customWidth="1"/>
    <col min="44" max="44" width="2.7109375" style="141" customWidth="1"/>
    <col min="45" max="45" width="5.7109375" style="141" customWidth="1"/>
    <col min="46" max="46" width="12.7109375" style="141" customWidth="1"/>
    <col min="47" max="47" width="2.7109375" style="141" customWidth="1"/>
    <col min="48" max="48" width="5.7109375" style="141" customWidth="1"/>
    <col min="49" max="49" width="12.7109375" style="141" customWidth="1"/>
    <col min="50" max="50" width="2.7109375" style="141" customWidth="1"/>
    <col min="51" max="51" width="5.7109375" style="141" customWidth="1"/>
    <col min="52" max="52" width="12.7109375" style="141" customWidth="1"/>
    <col min="53" max="53" width="2.7109375" style="141" customWidth="1"/>
    <col min="54" max="55" width="5.7109375" style="141" customWidth="1"/>
    <col min="56" max="16384" width="8.7109375" style="141"/>
  </cols>
  <sheetData>
    <row r="1" spans="1:75" ht="45" customHeight="1" x14ac:dyDescent="0.25">
      <c r="A1" s="220" t="s">
        <v>139</v>
      </c>
      <c r="B1" s="221" t="s">
        <v>168</v>
      </c>
      <c r="C1" s="222"/>
      <c r="D1" s="507" t="s">
        <v>708</v>
      </c>
      <c r="E1" s="507"/>
      <c r="F1" s="507"/>
      <c r="G1" s="507"/>
      <c r="H1" s="507"/>
      <c r="I1" s="507"/>
      <c r="J1" s="507"/>
      <c r="K1" s="507"/>
      <c r="L1" s="507"/>
      <c r="M1" s="507"/>
      <c r="N1" s="507"/>
      <c r="O1" s="507"/>
      <c r="P1" s="507"/>
      <c r="Q1" s="507"/>
      <c r="R1" s="507"/>
      <c r="S1" s="507"/>
      <c r="T1" s="507"/>
      <c r="U1" s="507"/>
      <c r="V1" s="507"/>
      <c r="W1" s="507"/>
      <c r="X1" s="507"/>
      <c r="Y1" s="507"/>
      <c r="Z1" s="507"/>
      <c r="AA1" s="507"/>
      <c r="AB1" s="507"/>
      <c r="AC1" s="507"/>
      <c r="AD1" s="507"/>
      <c r="AE1" s="507"/>
      <c r="AF1" s="507"/>
      <c r="AG1" s="507"/>
      <c r="AH1" s="507"/>
      <c r="AI1" s="507"/>
      <c r="AJ1" s="507"/>
      <c r="AK1" s="507"/>
      <c r="AL1" s="507"/>
      <c r="AM1" s="507"/>
      <c r="AN1" s="507"/>
      <c r="AO1" s="507"/>
      <c r="AP1" s="507"/>
      <c r="AQ1" s="507"/>
      <c r="AR1" s="507"/>
      <c r="AS1" s="507"/>
      <c r="AT1" s="507"/>
      <c r="AU1" s="507"/>
      <c r="AV1" s="507"/>
      <c r="AW1" s="507"/>
      <c r="AX1" s="507"/>
      <c r="AY1" s="507"/>
      <c r="AZ1" s="507"/>
      <c r="BA1" s="507"/>
      <c r="BB1" s="507"/>
      <c r="BC1" s="507"/>
      <c r="BI1" s="2"/>
      <c r="BJ1" s="2"/>
      <c r="BK1" s="2"/>
      <c r="BL1" s="2"/>
      <c r="BM1" s="2"/>
      <c r="BN1" s="2"/>
      <c r="BO1" s="2"/>
      <c r="BP1" s="2"/>
      <c r="BQ1" s="2"/>
      <c r="BR1" s="2"/>
      <c r="BS1" s="2"/>
      <c r="BT1" s="2"/>
      <c r="BU1" s="2"/>
      <c r="BV1" s="2"/>
      <c r="BW1" s="2"/>
    </row>
    <row r="2" spans="1:75" ht="3.75" customHeight="1" x14ac:dyDescent="0.25">
      <c r="A2" s="220" t="s">
        <v>122</v>
      </c>
      <c r="B2" s="221" t="str">
        <f>VLOOKUP(VAL_A1!$B$2,VAL_Drop_Down_Lists!$A$3:$B$214,2,FALSE)</f>
        <v>_X</v>
      </c>
      <c r="C2" s="142"/>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224"/>
      <c r="AI2" s="224"/>
      <c r="AJ2" s="224"/>
      <c r="AK2" s="224"/>
      <c r="AL2" s="224"/>
      <c r="AM2" s="224"/>
      <c r="AN2" s="224"/>
      <c r="AO2" s="224"/>
      <c r="AP2" s="224"/>
      <c r="AQ2" s="224"/>
      <c r="AR2" s="224"/>
      <c r="AS2" s="224"/>
      <c r="AT2" s="224"/>
      <c r="AU2" s="224"/>
      <c r="AV2" s="224"/>
      <c r="AW2" s="224"/>
      <c r="AX2" s="224"/>
      <c r="AY2" s="224"/>
      <c r="AZ2" s="224"/>
      <c r="BA2" s="224"/>
      <c r="BB2" s="224"/>
      <c r="BC2" s="142"/>
      <c r="BI2" s="2"/>
      <c r="BJ2" s="2"/>
      <c r="BK2" s="2"/>
      <c r="BL2" s="2"/>
      <c r="BM2" s="2"/>
      <c r="BN2" s="2"/>
      <c r="BO2" s="2"/>
      <c r="BP2" s="2"/>
      <c r="BQ2" s="2"/>
      <c r="BR2" s="2"/>
      <c r="BS2" s="2"/>
      <c r="BT2" s="2"/>
      <c r="BU2" s="2"/>
      <c r="BV2" s="2"/>
      <c r="BW2" s="2"/>
    </row>
    <row r="3" spans="1:75" ht="34.5" customHeight="1" x14ac:dyDescent="0.25">
      <c r="A3" s="220" t="s">
        <v>142</v>
      </c>
      <c r="B3" s="225" t="str">
        <f>IF(VAL_A1!$H$33&lt;&gt;"", YEAR(VAL_A1!$H$33),"")</f>
        <v/>
      </c>
      <c r="C3" s="142"/>
      <c r="D3" s="487" t="s">
        <v>4618</v>
      </c>
      <c r="E3" s="487"/>
      <c r="F3" s="224"/>
      <c r="G3" s="224"/>
      <c r="H3" s="224"/>
      <c r="I3" s="224"/>
      <c r="J3" s="224"/>
      <c r="K3" s="224"/>
      <c r="L3" s="224"/>
      <c r="M3" s="224"/>
      <c r="N3" s="224"/>
      <c r="O3" s="224"/>
      <c r="P3" s="224"/>
      <c r="Q3" s="224"/>
      <c r="R3" s="224"/>
      <c r="S3" s="224"/>
      <c r="T3" s="224"/>
      <c r="U3" s="224"/>
      <c r="V3" s="486" t="s">
        <v>18</v>
      </c>
      <c r="W3" s="486"/>
      <c r="X3" s="486"/>
      <c r="Y3" s="486"/>
      <c r="Z3" s="486"/>
      <c r="AA3" s="486"/>
      <c r="AB3" s="486"/>
      <c r="AC3" s="486"/>
      <c r="AD3" s="486"/>
      <c r="AE3" s="487" t="s">
        <v>19</v>
      </c>
      <c r="AF3" s="487"/>
      <c r="AG3" s="487"/>
      <c r="AH3" s="486" t="s">
        <v>618</v>
      </c>
      <c r="AI3" s="486"/>
      <c r="AJ3" s="486"/>
      <c r="AK3" s="486"/>
      <c r="AL3" s="486"/>
      <c r="AM3" s="486"/>
      <c r="AN3" s="486"/>
      <c r="AO3" s="486"/>
      <c r="AP3" s="486"/>
      <c r="AQ3" s="486" t="s">
        <v>619</v>
      </c>
      <c r="AR3" s="486"/>
      <c r="AS3" s="486"/>
      <c r="AT3" s="486"/>
      <c r="AU3" s="486"/>
      <c r="AV3" s="486"/>
      <c r="AW3" s="486"/>
      <c r="AX3" s="486"/>
      <c r="AY3" s="486"/>
      <c r="AZ3" s="487" t="s">
        <v>21</v>
      </c>
      <c r="BA3" s="487"/>
      <c r="BB3" s="487"/>
      <c r="BC3" s="142"/>
      <c r="BI3" s="2"/>
      <c r="BJ3" s="2"/>
      <c r="BK3" s="2"/>
      <c r="BL3" s="2"/>
      <c r="BM3" s="2"/>
      <c r="BN3" s="2"/>
      <c r="BO3" s="2"/>
      <c r="BP3" s="2"/>
      <c r="BQ3" s="2"/>
      <c r="BR3" s="2"/>
      <c r="BS3" s="2"/>
      <c r="BT3" s="2"/>
      <c r="BU3" s="2"/>
      <c r="BV3" s="2"/>
      <c r="BW3" s="2"/>
    </row>
    <row r="4" spans="1:75" ht="45.75" customHeight="1" x14ac:dyDescent="0.25">
      <c r="A4" s="220" t="s">
        <v>143</v>
      </c>
      <c r="B4" s="225" t="str">
        <f>IF(VAL_A1!$H$34&lt;&gt;"", YEAR(VAL_A1!$H$34),"")</f>
        <v/>
      </c>
      <c r="C4" s="142"/>
      <c r="D4" s="487"/>
      <c r="E4" s="487"/>
      <c r="F4" s="224"/>
      <c r="G4" s="224"/>
      <c r="H4" s="224"/>
      <c r="I4" s="224"/>
      <c r="J4" s="224"/>
      <c r="K4" s="224"/>
      <c r="L4" s="224"/>
      <c r="M4" s="224"/>
      <c r="N4" s="224"/>
      <c r="O4" s="224"/>
      <c r="P4" s="224"/>
      <c r="Q4" s="224"/>
      <c r="R4" s="224"/>
      <c r="S4" s="224"/>
      <c r="T4" s="224"/>
      <c r="U4" s="224"/>
      <c r="V4" s="505" t="s">
        <v>22</v>
      </c>
      <c r="W4" s="506"/>
      <c r="X4" s="503"/>
      <c r="Y4" s="487" t="s">
        <v>23</v>
      </c>
      <c r="Z4" s="487"/>
      <c r="AA4" s="487"/>
      <c r="AB4" s="488" t="s">
        <v>24</v>
      </c>
      <c r="AC4" s="488"/>
      <c r="AD4" s="488"/>
      <c r="AE4" s="487" t="s">
        <v>24</v>
      </c>
      <c r="AF4" s="487"/>
      <c r="AG4" s="487"/>
      <c r="AH4" s="487" t="s">
        <v>25</v>
      </c>
      <c r="AI4" s="487"/>
      <c r="AJ4" s="487"/>
      <c r="AK4" s="487" t="s">
        <v>26</v>
      </c>
      <c r="AL4" s="487"/>
      <c r="AM4" s="487"/>
      <c r="AN4" s="488" t="s">
        <v>24</v>
      </c>
      <c r="AO4" s="488"/>
      <c r="AP4" s="488"/>
      <c r="AQ4" s="487" t="s">
        <v>25</v>
      </c>
      <c r="AR4" s="487"/>
      <c r="AS4" s="487"/>
      <c r="AT4" s="487" t="s">
        <v>26</v>
      </c>
      <c r="AU4" s="487"/>
      <c r="AV4" s="487"/>
      <c r="AW4" s="488" t="s">
        <v>24</v>
      </c>
      <c r="AX4" s="488"/>
      <c r="AY4" s="488"/>
      <c r="AZ4" s="487" t="s">
        <v>24</v>
      </c>
      <c r="BA4" s="487"/>
      <c r="BB4" s="487"/>
      <c r="BC4" s="142"/>
      <c r="BI4" s="2"/>
      <c r="BJ4" s="2"/>
      <c r="BK4" s="2"/>
      <c r="BL4" s="2"/>
      <c r="BM4" s="2"/>
      <c r="BN4" s="2"/>
      <c r="BO4" s="2"/>
      <c r="BP4" s="2"/>
      <c r="BQ4" s="2"/>
      <c r="BR4" s="2"/>
      <c r="BS4" s="2"/>
      <c r="BT4" s="2"/>
      <c r="BU4" s="2"/>
      <c r="BV4" s="2"/>
      <c r="BW4" s="2"/>
    </row>
    <row r="5" spans="1:75" ht="21" x14ac:dyDescent="0.25">
      <c r="A5" s="220" t="s">
        <v>196</v>
      </c>
      <c r="B5" s="221" t="s">
        <v>14</v>
      </c>
      <c r="C5" s="142"/>
      <c r="D5" s="251" t="s">
        <v>54</v>
      </c>
      <c r="E5" s="251" t="s">
        <v>55</v>
      </c>
      <c r="F5" s="224"/>
      <c r="G5" s="224"/>
      <c r="H5" s="224"/>
      <c r="I5" s="224"/>
      <c r="J5" s="224"/>
      <c r="K5" s="224"/>
      <c r="L5" s="224"/>
      <c r="M5" s="224"/>
      <c r="N5" s="224"/>
      <c r="O5" s="224"/>
      <c r="P5" s="224"/>
      <c r="Q5" s="224"/>
      <c r="R5" s="224"/>
      <c r="S5" s="224"/>
      <c r="T5" s="224"/>
      <c r="U5" s="224"/>
      <c r="V5" s="505" t="s">
        <v>27</v>
      </c>
      <c r="W5" s="506"/>
      <c r="X5" s="503"/>
      <c r="Y5" s="487" t="s">
        <v>28</v>
      </c>
      <c r="Z5" s="487"/>
      <c r="AA5" s="487"/>
      <c r="AB5" s="488" t="s">
        <v>29</v>
      </c>
      <c r="AC5" s="488"/>
      <c r="AD5" s="488"/>
      <c r="AE5" s="487" t="s">
        <v>30</v>
      </c>
      <c r="AF5" s="487"/>
      <c r="AG5" s="487"/>
      <c r="AH5" s="487" t="s">
        <v>31</v>
      </c>
      <c r="AI5" s="487"/>
      <c r="AJ5" s="487"/>
      <c r="AK5" s="487" t="s">
        <v>32</v>
      </c>
      <c r="AL5" s="487"/>
      <c r="AM5" s="487"/>
      <c r="AN5" s="488" t="s">
        <v>33</v>
      </c>
      <c r="AO5" s="488"/>
      <c r="AP5" s="488"/>
      <c r="AQ5" s="487" t="s">
        <v>34</v>
      </c>
      <c r="AR5" s="487"/>
      <c r="AS5" s="487"/>
      <c r="AT5" s="487" t="s">
        <v>35</v>
      </c>
      <c r="AU5" s="487"/>
      <c r="AV5" s="487"/>
      <c r="AW5" s="488" t="s">
        <v>36</v>
      </c>
      <c r="AX5" s="488"/>
      <c r="AY5" s="488"/>
      <c r="AZ5" s="487" t="s">
        <v>42</v>
      </c>
      <c r="BA5" s="487"/>
      <c r="BB5" s="487"/>
      <c r="BC5" s="142"/>
      <c r="BI5" s="2"/>
      <c r="BJ5" s="2"/>
      <c r="BK5" s="2"/>
      <c r="BL5" s="2"/>
      <c r="BM5" s="2"/>
      <c r="BN5" s="2"/>
      <c r="BO5" s="2"/>
      <c r="BP5" s="2"/>
      <c r="BQ5" s="2"/>
      <c r="BR5" s="2"/>
      <c r="BS5" s="2"/>
      <c r="BT5" s="2"/>
      <c r="BU5" s="2"/>
      <c r="BV5" s="2"/>
      <c r="BW5" s="2"/>
    </row>
    <row r="6" spans="1:75" ht="21" hidden="1" x14ac:dyDescent="0.25">
      <c r="A6" s="220" t="s">
        <v>144</v>
      </c>
      <c r="B6" s="221"/>
      <c r="C6" s="142"/>
      <c r="D6" s="142"/>
      <c r="E6" s="142"/>
      <c r="F6" s="224"/>
      <c r="G6" s="252"/>
      <c r="H6" s="253"/>
      <c r="I6" s="253"/>
      <c r="J6" s="253"/>
      <c r="K6" s="253"/>
      <c r="L6" s="253"/>
      <c r="M6" s="253"/>
      <c r="N6" s="253"/>
      <c r="O6" s="253"/>
      <c r="P6" s="253"/>
      <c r="Q6" s="253"/>
      <c r="R6" s="253"/>
      <c r="S6" s="253"/>
      <c r="T6" s="253"/>
      <c r="U6" s="232" t="s">
        <v>134</v>
      </c>
      <c r="V6" s="229" t="s">
        <v>152</v>
      </c>
      <c r="W6" s="229"/>
      <c r="X6" s="229"/>
      <c r="Y6" s="232" t="s">
        <v>152</v>
      </c>
      <c r="Z6" s="232"/>
      <c r="AA6" s="232"/>
      <c r="AB6" s="232" t="s">
        <v>152</v>
      </c>
      <c r="AC6" s="232"/>
      <c r="AD6" s="232"/>
      <c r="AE6" s="232" t="s">
        <v>153</v>
      </c>
      <c r="AF6" s="232"/>
      <c r="AG6" s="232"/>
      <c r="AH6" s="232" t="s">
        <v>154</v>
      </c>
      <c r="AI6" s="232"/>
      <c r="AJ6" s="232"/>
      <c r="AK6" s="232" t="s">
        <v>154</v>
      </c>
      <c r="AL6" s="232"/>
      <c r="AM6" s="232"/>
      <c r="AN6" s="232" t="s">
        <v>154</v>
      </c>
      <c r="AO6" s="232"/>
      <c r="AP6" s="232"/>
      <c r="AQ6" s="232" t="s">
        <v>155</v>
      </c>
      <c r="AR6" s="232"/>
      <c r="AS6" s="232"/>
      <c r="AT6" s="232" t="s">
        <v>155</v>
      </c>
      <c r="AU6" s="232"/>
      <c r="AV6" s="232"/>
      <c r="AW6" s="232" t="s">
        <v>155</v>
      </c>
      <c r="AX6" s="232"/>
      <c r="AY6" s="232"/>
      <c r="AZ6" s="232" t="s">
        <v>157</v>
      </c>
      <c r="BA6" s="232"/>
      <c r="BB6" s="232"/>
      <c r="BC6" s="142"/>
      <c r="BI6" s="2"/>
      <c r="BJ6" s="2"/>
      <c r="BK6" s="2"/>
      <c r="BL6" s="2"/>
      <c r="BM6" s="2"/>
      <c r="BN6" s="2"/>
      <c r="BO6" s="2"/>
      <c r="BP6" s="2"/>
      <c r="BQ6" s="2"/>
      <c r="BR6" s="2"/>
      <c r="BS6" s="2"/>
      <c r="BT6" s="2"/>
      <c r="BU6" s="2"/>
      <c r="BV6" s="2"/>
      <c r="BW6" s="2"/>
    </row>
    <row r="7" spans="1:75" ht="21" hidden="1" x14ac:dyDescent="0.25">
      <c r="A7" s="220" t="s">
        <v>136</v>
      </c>
      <c r="B7" s="225" t="str">
        <f>IF(VAL_A1!$H$34&lt;&gt;"", YEAR(VAL_A1!$H$34),"")</f>
        <v/>
      </c>
      <c r="C7" s="142"/>
      <c r="D7" s="142"/>
      <c r="E7" s="142"/>
      <c r="F7" s="224"/>
      <c r="G7" s="254"/>
      <c r="H7" s="253"/>
      <c r="I7" s="255"/>
      <c r="J7" s="255"/>
      <c r="K7" s="255"/>
      <c r="L7" s="255"/>
      <c r="M7" s="255"/>
      <c r="N7" s="49"/>
      <c r="O7" s="49"/>
      <c r="P7" s="49"/>
      <c r="Q7" s="49"/>
      <c r="R7" s="49"/>
      <c r="S7" s="49"/>
      <c r="T7" s="49"/>
      <c r="U7" s="41" t="s">
        <v>194</v>
      </c>
      <c r="V7" s="229" t="s">
        <v>150</v>
      </c>
      <c r="W7" s="229"/>
      <c r="X7" s="229"/>
      <c r="Y7" s="232" t="s">
        <v>151</v>
      </c>
      <c r="Z7" s="232"/>
      <c r="AA7" s="232"/>
      <c r="AB7" s="232" t="s">
        <v>14</v>
      </c>
      <c r="AC7" s="232"/>
      <c r="AD7" s="232"/>
      <c r="AE7" s="232" t="s">
        <v>14</v>
      </c>
      <c r="AF7" s="232"/>
      <c r="AG7" s="232"/>
      <c r="AH7" s="232" t="s">
        <v>158</v>
      </c>
      <c r="AI7" s="232"/>
      <c r="AJ7" s="232"/>
      <c r="AK7" s="232" t="s">
        <v>159</v>
      </c>
      <c r="AL7" s="232"/>
      <c r="AM7" s="232"/>
      <c r="AN7" s="232" t="s">
        <v>14</v>
      </c>
      <c r="AO7" s="232"/>
      <c r="AP7" s="232"/>
      <c r="AQ7" s="232" t="s">
        <v>158</v>
      </c>
      <c r="AR7" s="232"/>
      <c r="AS7" s="232"/>
      <c r="AT7" s="232" t="s">
        <v>159</v>
      </c>
      <c r="AU7" s="232"/>
      <c r="AV7" s="232"/>
      <c r="AW7" s="232" t="s">
        <v>14</v>
      </c>
      <c r="AX7" s="232"/>
      <c r="AY7" s="232"/>
      <c r="AZ7" s="232" t="s">
        <v>14</v>
      </c>
      <c r="BA7" s="232"/>
      <c r="BB7" s="232"/>
      <c r="BC7" s="142"/>
      <c r="BI7" s="2"/>
      <c r="BJ7" s="2"/>
      <c r="BK7" s="2"/>
      <c r="BL7" s="2"/>
      <c r="BM7" s="2"/>
      <c r="BN7" s="2"/>
      <c r="BO7" s="2"/>
      <c r="BP7" s="2"/>
      <c r="BQ7" s="2"/>
      <c r="BR7" s="2"/>
      <c r="BS7" s="2"/>
      <c r="BT7" s="2"/>
      <c r="BU7" s="2"/>
      <c r="BV7" s="2"/>
      <c r="BW7" s="2"/>
    </row>
    <row r="8" spans="1:75" ht="21" hidden="1" x14ac:dyDescent="0.25">
      <c r="A8" s="220" t="s">
        <v>140</v>
      </c>
      <c r="B8" s="225" t="str">
        <f>IF(VAL_A1!$H$35&lt;&gt;"", YEAR(VAL_A1!$H$35),"")</f>
        <v/>
      </c>
      <c r="C8" s="142"/>
      <c r="D8" s="142"/>
      <c r="E8" s="142"/>
      <c r="F8" s="224"/>
      <c r="G8" s="254"/>
      <c r="H8" s="253"/>
      <c r="I8" s="255"/>
      <c r="J8" s="255"/>
      <c r="K8" s="255"/>
      <c r="L8" s="255"/>
      <c r="M8" s="255"/>
      <c r="N8" s="49"/>
      <c r="O8" s="49"/>
      <c r="P8" s="49"/>
      <c r="Q8" s="49"/>
      <c r="R8" s="49"/>
      <c r="S8" s="49"/>
      <c r="T8" s="49"/>
      <c r="U8" s="41" t="s">
        <v>195</v>
      </c>
      <c r="V8" s="232" t="s">
        <v>14</v>
      </c>
      <c r="W8" s="229"/>
      <c r="X8" s="229"/>
      <c r="Y8" s="232" t="s">
        <v>14</v>
      </c>
      <c r="Z8" s="232"/>
      <c r="AA8" s="232"/>
      <c r="AB8" s="232" t="s">
        <v>14</v>
      </c>
      <c r="AC8" s="232"/>
      <c r="AD8" s="232"/>
      <c r="AE8" s="232" t="s">
        <v>14</v>
      </c>
      <c r="AF8" s="232"/>
      <c r="AG8" s="232"/>
      <c r="AH8" s="232" t="s">
        <v>14</v>
      </c>
      <c r="AI8" s="232"/>
      <c r="AJ8" s="232"/>
      <c r="AK8" s="232" t="s">
        <v>14</v>
      </c>
      <c r="AL8" s="232"/>
      <c r="AM8" s="232"/>
      <c r="AN8" s="232" t="s">
        <v>14</v>
      </c>
      <c r="AO8" s="232"/>
      <c r="AP8" s="232"/>
      <c r="AQ8" s="232" t="s">
        <v>14</v>
      </c>
      <c r="AR8" s="232"/>
      <c r="AS8" s="232"/>
      <c r="AT8" s="232" t="s">
        <v>14</v>
      </c>
      <c r="AU8" s="232"/>
      <c r="AV8" s="232"/>
      <c r="AW8" s="232" t="s">
        <v>14</v>
      </c>
      <c r="AX8" s="232"/>
      <c r="AY8" s="232"/>
      <c r="AZ8" s="232" t="s">
        <v>14</v>
      </c>
      <c r="BA8" s="232"/>
      <c r="BB8" s="232"/>
      <c r="BC8" s="142"/>
      <c r="BI8" s="2"/>
      <c r="BJ8" s="2"/>
      <c r="BK8" s="2"/>
      <c r="BL8" s="2"/>
      <c r="BM8" s="2"/>
      <c r="BN8" s="2"/>
      <c r="BO8" s="2"/>
      <c r="BP8" s="2"/>
      <c r="BQ8" s="2"/>
      <c r="BR8" s="2"/>
      <c r="BS8" s="2"/>
      <c r="BT8" s="2"/>
      <c r="BU8" s="2"/>
      <c r="BV8" s="2"/>
      <c r="BW8" s="2"/>
    </row>
    <row r="9" spans="1:75" ht="21" hidden="1" x14ac:dyDescent="0.25">
      <c r="A9" s="220" t="s">
        <v>141</v>
      </c>
      <c r="B9" s="221" t="s">
        <v>717</v>
      </c>
      <c r="C9" s="142"/>
      <c r="D9" s="142"/>
      <c r="E9" s="142"/>
      <c r="F9" s="224"/>
      <c r="G9" s="256"/>
      <c r="H9" s="255"/>
      <c r="I9" s="255"/>
      <c r="J9" s="255"/>
      <c r="K9" s="255"/>
      <c r="L9" s="255"/>
      <c r="M9" s="255"/>
      <c r="N9" s="49"/>
      <c r="O9" s="49"/>
      <c r="P9" s="49"/>
      <c r="Q9" s="49"/>
      <c r="R9" s="49"/>
      <c r="S9" s="49"/>
      <c r="T9" s="49"/>
      <c r="U9" s="41" t="s">
        <v>15</v>
      </c>
      <c r="V9" s="229" t="s">
        <v>14</v>
      </c>
      <c r="W9" s="229"/>
      <c r="X9" s="229"/>
      <c r="Y9" s="232" t="s">
        <v>14</v>
      </c>
      <c r="Z9" s="232"/>
      <c r="AA9" s="232"/>
      <c r="AB9" s="232" t="s">
        <v>14</v>
      </c>
      <c r="AC9" s="232"/>
      <c r="AD9" s="232"/>
      <c r="AE9" s="232" t="s">
        <v>14</v>
      </c>
      <c r="AF9" s="232"/>
      <c r="AG9" s="232"/>
      <c r="AH9" s="232" t="s">
        <v>14</v>
      </c>
      <c r="AI9" s="232"/>
      <c r="AJ9" s="232"/>
      <c r="AK9" s="232" t="s">
        <v>14</v>
      </c>
      <c r="AL9" s="232"/>
      <c r="AM9" s="232"/>
      <c r="AN9" s="232" t="s">
        <v>14</v>
      </c>
      <c r="AO9" s="232"/>
      <c r="AP9" s="232"/>
      <c r="AQ9" s="232" t="s">
        <v>14</v>
      </c>
      <c r="AR9" s="232"/>
      <c r="AS9" s="232"/>
      <c r="AT9" s="232" t="s">
        <v>14</v>
      </c>
      <c r="AU9" s="232"/>
      <c r="AV9" s="232"/>
      <c r="AW9" s="232" t="s">
        <v>14</v>
      </c>
      <c r="AX9" s="232"/>
      <c r="AY9" s="232"/>
      <c r="AZ9" s="232" t="s">
        <v>14</v>
      </c>
      <c r="BA9" s="232"/>
      <c r="BB9" s="232"/>
      <c r="BC9" s="142"/>
      <c r="BI9" s="2"/>
      <c r="BJ9" s="2"/>
      <c r="BK9" s="2"/>
      <c r="BL9" s="2"/>
      <c r="BM9" s="2"/>
      <c r="BN9" s="2"/>
      <c r="BO9" s="2"/>
      <c r="BP9" s="2"/>
      <c r="BQ9" s="2"/>
      <c r="BR9" s="2"/>
      <c r="BS9" s="2"/>
      <c r="BT9" s="2"/>
      <c r="BU9" s="2"/>
      <c r="BV9" s="2"/>
      <c r="BW9" s="2"/>
    </row>
    <row r="10" spans="1:75" ht="21" hidden="1" x14ac:dyDescent="0.25">
      <c r="A10" s="220" t="s">
        <v>129</v>
      </c>
      <c r="B10" s="221">
        <v>0</v>
      </c>
      <c r="C10" s="142"/>
      <c r="D10" s="142"/>
      <c r="E10" s="142"/>
      <c r="F10" s="224"/>
      <c r="G10" s="256"/>
      <c r="H10" s="257"/>
      <c r="I10" s="257"/>
      <c r="J10" s="257"/>
      <c r="K10" s="257"/>
      <c r="L10" s="257"/>
      <c r="M10" s="257"/>
      <c r="N10" s="219"/>
      <c r="O10" s="219"/>
      <c r="P10" s="219"/>
      <c r="Q10" s="219"/>
      <c r="R10" s="219"/>
      <c r="S10" s="219"/>
      <c r="T10" s="219"/>
      <c r="U10" s="41"/>
      <c r="V10" s="232"/>
      <c r="W10" s="229"/>
      <c r="X10" s="229"/>
      <c r="Y10" s="232"/>
      <c r="Z10" s="232"/>
      <c r="AA10" s="232"/>
      <c r="AB10" s="232"/>
      <c r="AC10" s="232"/>
      <c r="AD10" s="232"/>
      <c r="AE10" s="232"/>
      <c r="AF10" s="232"/>
      <c r="AG10" s="232"/>
      <c r="AH10" s="232"/>
      <c r="AI10" s="232"/>
      <c r="AJ10" s="232"/>
      <c r="AK10" s="232"/>
      <c r="AL10" s="232"/>
      <c r="AM10" s="232"/>
      <c r="AN10" s="232"/>
      <c r="AO10" s="232"/>
      <c r="AP10" s="232"/>
      <c r="AQ10" s="232"/>
      <c r="AR10" s="232"/>
      <c r="AS10" s="232"/>
      <c r="AT10" s="232"/>
      <c r="AU10" s="232"/>
      <c r="AV10" s="232"/>
      <c r="AW10" s="232"/>
      <c r="AX10" s="232"/>
      <c r="AY10" s="232"/>
      <c r="AZ10" s="232"/>
      <c r="BA10" s="232"/>
      <c r="BB10" s="232"/>
      <c r="BC10" s="142"/>
      <c r="BI10" s="2"/>
      <c r="BJ10" s="2"/>
      <c r="BK10" s="2"/>
      <c r="BL10" s="2"/>
      <c r="BM10" s="2"/>
      <c r="BN10" s="2"/>
      <c r="BO10" s="2"/>
      <c r="BP10" s="2"/>
      <c r="BQ10" s="2"/>
      <c r="BR10" s="2"/>
      <c r="BS10" s="2"/>
      <c r="BT10" s="2"/>
      <c r="BU10" s="2"/>
      <c r="BV10" s="2"/>
      <c r="BW10" s="2"/>
    </row>
    <row r="11" spans="1:75" ht="21" hidden="1" x14ac:dyDescent="0.25">
      <c r="A11" s="220" t="s">
        <v>131</v>
      </c>
      <c r="B11" s="221">
        <v>0</v>
      </c>
      <c r="C11" s="142"/>
      <c r="D11" s="142"/>
      <c r="E11" s="142"/>
      <c r="F11" s="224"/>
      <c r="G11" s="256"/>
      <c r="H11" s="257"/>
      <c r="I11" s="257"/>
      <c r="J11" s="257"/>
      <c r="K11" s="257"/>
      <c r="L11" s="257"/>
      <c r="M11" s="257"/>
      <c r="N11" s="219"/>
      <c r="O11" s="219"/>
      <c r="P11" s="219"/>
      <c r="Q11" s="219"/>
      <c r="R11" s="219"/>
      <c r="S11" s="219"/>
      <c r="T11" s="219"/>
      <c r="U11" s="41"/>
      <c r="V11" s="229"/>
      <c r="W11" s="229"/>
      <c r="X11" s="229"/>
      <c r="Y11" s="232"/>
      <c r="Z11" s="232"/>
      <c r="AA11" s="232"/>
      <c r="AB11" s="232"/>
      <c r="AC11" s="232"/>
      <c r="AD11" s="232"/>
      <c r="AE11" s="232"/>
      <c r="AF11" s="232"/>
      <c r="AG11" s="232"/>
      <c r="AH11" s="232"/>
      <c r="AI11" s="232"/>
      <c r="AJ11" s="232"/>
      <c r="AK11" s="232"/>
      <c r="AL11" s="232"/>
      <c r="AM11" s="232"/>
      <c r="AN11" s="232"/>
      <c r="AO11" s="232"/>
      <c r="AP11" s="232"/>
      <c r="AQ11" s="232"/>
      <c r="AR11" s="232"/>
      <c r="AS11" s="232"/>
      <c r="AT11" s="232"/>
      <c r="AU11" s="232"/>
      <c r="AV11" s="232"/>
      <c r="AW11" s="232"/>
      <c r="AX11" s="232"/>
      <c r="AY11" s="232"/>
      <c r="AZ11" s="232"/>
      <c r="BA11" s="232"/>
      <c r="BB11" s="232"/>
      <c r="BC11" s="142"/>
      <c r="BI11" s="2"/>
      <c r="BJ11" s="2"/>
      <c r="BK11" s="2"/>
      <c r="BL11" s="2"/>
      <c r="BM11" s="2"/>
      <c r="BN11" s="2"/>
      <c r="BO11" s="2"/>
      <c r="BP11" s="2"/>
      <c r="BQ11" s="2"/>
      <c r="BR11" s="2"/>
      <c r="BS11" s="2"/>
      <c r="BT11" s="2"/>
      <c r="BU11" s="2"/>
      <c r="BV11" s="2"/>
      <c r="BW11" s="2"/>
    </row>
    <row r="12" spans="1:75" ht="73.5" hidden="1" customHeight="1" x14ac:dyDescent="0.25">
      <c r="C12" s="142"/>
      <c r="D12" s="142"/>
      <c r="E12" s="142"/>
      <c r="F12" s="224"/>
      <c r="G12" s="258" t="s">
        <v>16</v>
      </c>
      <c r="H12" s="259" t="s">
        <v>43</v>
      </c>
      <c r="I12" s="259" t="s">
        <v>137</v>
      </c>
      <c r="J12" s="259" t="s">
        <v>44</v>
      </c>
      <c r="K12" s="259" t="s">
        <v>138</v>
      </c>
      <c r="L12" s="259" t="s">
        <v>45</v>
      </c>
      <c r="M12" s="259" t="s">
        <v>46</v>
      </c>
      <c r="N12" s="113" t="s">
        <v>135</v>
      </c>
      <c r="O12" s="120" t="s">
        <v>768</v>
      </c>
      <c r="P12" s="120" t="s">
        <v>769</v>
      </c>
      <c r="Q12" s="219"/>
      <c r="R12" s="219"/>
      <c r="S12" s="219"/>
      <c r="T12" s="219"/>
      <c r="U12" s="50"/>
      <c r="V12" s="260"/>
      <c r="W12" s="260"/>
      <c r="X12" s="260"/>
      <c r="Y12" s="261"/>
      <c r="Z12" s="261"/>
      <c r="AA12" s="261"/>
      <c r="AB12" s="261"/>
      <c r="AC12" s="261"/>
      <c r="AD12" s="261"/>
      <c r="AE12" s="261"/>
      <c r="AF12" s="261"/>
      <c r="AG12" s="261"/>
      <c r="AH12" s="260"/>
      <c r="AI12" s="260"/>
      <c r="AJ12" s="260"/>
      <c r="AK12" s="261"/>
      <c r="AL12" s="261"/>
      <c r="AM12" s="261"/>
      <c r="AN12" s="261"/>
      <c r="AO12" s="261"/>
      <c r="AP12" s="261"/>
      <c r="AQ12" s="260"/>
      <c r="AR12" s="260"/>
      <c r="AS12" s="260"/>
      <c r="AT12" s="261"/>
      <c r="AU12" s="261"/>
      <c r="AV12" s="261"/>
      <c r="AW12" s="261"/>
      <c r="AX12" s="261"/>
      <c r="AY12" s="261"/>
      <c r="AZ12" s="261"/>
      <c r="BA12" s="261"/>
      <c r="BB12" s="261"/>
      <c r="BC12" s="142"/>
      <c r="BI12" s="2"/>
      <c r="BJ12" s="2"/>
      <c r="BK12" s="2"/>
      <c r="BL12" s="2"/>
      <c r="BM12" s="2"/>
      <c r="BN12" s="2"/>
      <c r="BO12" s="2"/>
      <c r="BP12" s="2"/>
      <c r="BQ12" s="2"/>
      <c r="BR12" s="2"/>
      <c r="BS12" s="2"/>
      <c r="BT12" s="2"/>
      <c r="BU12" s="2"/>
      <c r="BV12" s="2"/>
      <c r="BW12" s="2"/>
    </row>
    <row r="13" spans="1:75" ht="3" customHeight="1" x14ac:dyDescent="0.25">
      <c r="C13" s="142"/>
      <c r="D13" s="142"/>
      <c r="E13" s="142"/>
      <c r="F13" s="224"/>
      <c r="G13" s="262"/>
      <c r="H13" s="263"/>
      <c r="I13" s="263"/>
      <c r="J13" s="263"/>
      <c r="K13" s="263"/>
      <c r="L13" s="263"/>
      <c r="M13" s="263"/>
      <c r="N13" s="52"/>
      <c r="O13" s="130"/>
      <c r="P13" s="130"/>
      <c r="Q13" s="52"/>
      <c r="R13" s="52"/>
      <c r="S13" s="52"/>
      <c r="T13" s="52"/>
      <c r="U13" s="53"/>
      <c r="V13" s="264"/>
      <c r="W13" s="264"/>
      <c r="X13" s="264"/>
      <c r="Y13" s="264"/>
      <c r="Z13" s="264"/>
      <c r="AA13" s="264"/>
      <c r="AB13" s="264"/>
      <c r="AC13" s="264"/>
      <c r="AD13" s="264"/>
      <c r="AE13" s="264"/>
      <c r="AF13" s="264"/>
      <c r="AG13" s="264"/>
      <c r="AH13" s="264"/>
      <c r="AI13" s="264"/>
      <c r="AJ13" s="264"/>
      <c r="AK13" s="264"/>
      <c r="AL13" s="264"/>
      <c r="AM13" s="264"/>
      <c r="AN13" s="264"/>
      <c r="AO13" s="264"/>
      <c r="AP13" s="264"/>
      <c r="AQ13" s="264"/>
      <c r="AR13" s="264"/>
      <c r="AS13" s="264"/>
      <c r="AT13" s="264"/>
      <c r="AU13" s="264"/>
      <c r="AV13" s="264"/>
      <c r="AW13" s="264"/>
      <c r="AX13" s="264"/>
      <c r="AY13" s="264"/>
      <c r="AZ13" s="264"/>
      <c r="BA13" s="264"/>
      <c r="BB13" s="264"/>
      <c r="BC13" s="142"/>
      <c r="BI13" s="2"/>
      <c r="BJ13" s="2"/>
      <c r="BK13" s="2"/>
      <c r="BL13" s="2"/>
      <c r="BM13" s="2"/>
      <c r="BN13" s="2"/>
      <c r="BO13" s="2"/>
      <c r="BP13" s="2"/>
      <c r="BQ13" s="2"/>
      <c r="BR13" s="2"/>
      <c r="BS13" s="2"/>
      <c r="BT13" s="2"/>
      <c r="BU13" s="2"/>
      <c r="BV13" s="2"/>
      <c r="BW13" s="2"/>
    </row>
    <row r="14" spans="1:75" ht="21" customHeight="1" x14ac:dyDescent="0.25">
      <c r="C14" s="142"/>
      <c r="D14" s="487" t="s">
        <v>47</v>
      </c>
      <c r="E14" s="265" t="s">
        <v>685</v>
      </c>
      <c r="F14" s="224"/>
      <c r="G14" s="266" t="s">
        <v>620</v>
      </c>
      <c r="H14" s="266" t="s">
        <v>49</v>
      </c>
      <c r="I14" s="266" t="s">
        <v>149</v>
      </c>
      <c r="J14" s="267" t="s">
        <v>686</v>
      </c>
      <c r="K14" s="243" t="s">
        <v>145</v>
      </c>
      <c r="L14" s="243" t="s">
        <v>14</v>
      </c>
      <c r="M14" s="243" t="s">
        <v>627</v>
      </c>
      <c r="N14" s="55" t="s">
        <v>627</v>
      </c>
      <c r="O14" s="55" t="s">
        <v>14</v>
      </c>
      <c r="P14" s="55" t="s">
        <v>717</v>
      </c>
      <c r="Q14" s="55"/>
      <c r="R14" s="55"/>
      <c r="S14" s="55"/>
      <c r="T14" s="55"/>
      <c r="U14" s="56"/>
      <c r="V14" s="105">
        <v>0</v>
      </c>
      <c r="W14" s="28"/>
      <c r="X14" s="29"/>
      <c r="Y14" s="105">
        <v>0</v>
      </c>
      <c r="Z14" s="28"/>
      <c r="AA14" s="29"/>
      <c r="AB14" s="25">
        <f t="shared" ref="AB14:AB40" si="0">IF(OR(EXACT(V14,W14),EXACT(Y14,Z14),AND(W14="X",Z14="X"),OR(W14="M",Z14="M")),"",SUM(V14,Y14))</f>
        <v>0</v>
      </c>
      <c r="AC14" s="26" t="str">
        <f>IF(AND(AND(W14="X",Z14="X"),SUM(V14,Y14)=0,ISNUMBER(AB14)),"",IF(OR(W14="M",Z14="M"),"M",IF(AND(W14=Z14,OR(W14="X",W14="W",W14="Z")),UPPER(W14),"")))</f>
        <v/>
      </c>
      <c r="AD14" s="27"/>
      <c r="AE14" s="105">
        <v>0</v>
      </c>
      <c r="AF14" s="28"/>
      <c r="AG14" s="29"/>
      <c r="AH14" s="105">
        <v>0</v>
      </c>
      <c r="AI14" s="28"/>
      <c r="AJ14" s="29"/>
      <c r="AK14" s="105">
        <v>0</v>
      </c>
      <c r="AL14" s="28"/>
      <c r="AM14" s="29"/>
      <c r="AN14" s="25">
        <f t="shared" ref="AN14:AN40" si="1">IF(OR(EXACT(AH14,AI14),EXACT(AK14,AL14),AND(AI14="X",AL14="X"),OR(AI14="M",AL14="M")),"",SUM(AH14,AK14))</f>
        <v>0</v>
      </c>
      <c r="AO14" s="26" t="str">
        <f>IF(AND(AND(AI14="X",AL14="X"),SUM(AH14,AK14)=0,ISNUMBER(AN14)),"",IF(OR(AI14="M",AL14="M"),"M",IF(AND(AI14=AL14,OR(AI14="X",AI14="W",AI14="Z")),UPPER(AI14),"")))</f>
        <v/>
      </c>
      <c r="AP14" s="27"/>
      <c r="AQ14" s="105">
        <v>0</v>
      </c>
      <c r="AR14" s="28"/>
      <c r="AS14" s="29"/>
      <c r="AT14" s="105">
        <v>0</v>
      </c>
      <c r="AU14" s="28"/>
      <c r="AV14" s="29"/>
      <c r="AW14" s="25">
        <f t="shared" ref="AW14:AW40" si="2">IF(OR(EXACT(AQ14,AR14),EXACT(AT14,AU14),AND(AR14="X",AU14="X"),OR(AR14="M",AU14="M")),"",SUM(AQ14,AT14))</f>
        <v>0</v>
      </c>
      <c r="AX14" s="26" t="str">
        <f>IF(AND(AND(AR14="X",AU14="X"),SUM(AQ14,AT14)=0,ISNUMBER(AW14)),"",IF(OR(AR14="M",AU14="M"),"M",IF(AND(AR14=AU14,OR(AR14="X",AR14="W",AR14="Z")),UPPER(AR14),"")))</f>
        <v/>
      </c>
      <c r="AY14" s="27"/>
      <c r="AZ14" s="105">
        <v>0</v>
      </c>
      <c r="BA14" s="106"/>
      <c r="BB14" s="107"/>
      <c r="BC14" s="142"/>
      <c r="BI14" s="2"/>
      <c r="BJ14" s="2"/>
      <c r="BK14" s="2"/>
      <c r="BL14" s="2"/>
      <c r="BM14" s="2"/>
      <c r="BN14" s="2"/>
      <c r="BO14" s="2"/>
      <c r="BP14" s="2"/>
      <c r="BQ14" s="2"/>
      <c r="BR14" s="2"/>
      <c r="BS14" s="2"/>
      <c r="BT14" s="2"/>
      <c r="BU14" s="2"/>
      <c r="BV14" s="2"/>
      <c r="BW14" s="2"/>
    </row>
    <row r="15" spans="1:75" ht="21" customHeight="1" x14ac:dyDescent="0.25">
      <c r="C15" s="142"/>
      <c r="D15" s="487"/>
      <c r="E15" s="265">
        <v>2</v>
      </c>
      <c r="F15" s="224"/>
      <c r="G15" s="266" t="s">
        <v>620</v>
      </c>
      <c r="H15" s="266" t="s">
        <v>49</v>
      </c>
      <c r="I15" s="266" t="s">
        <v>149</v>
      </c>
      <c r="J15" s="266" t="s">
        <v>56</v>
      </c>
      <c r="K15" s="243" t="s">
        <v>145</v>
      </c>
      <c r="L15" s="243" t="s">
        <v>14</v>
      </c>
      <c r="M15" s="243" t="s">
        <v>627</v>
      </c>
      <c r="N15" s="55" t="s">
        <v>627</v>
      </c>
      <c r="O15" s="55" t="s">
        <v>14</v>
      </c>
      <c r="P15" s="55" t="s">
        <v>717</v>
      </c>
      <c r="Q15" s="55"/>
      <c r="R15" s="55"/>
      <c r="S15" s="55"/>
      <c r="T15" s="55"/>
      <c r="U15" s="56"/>
      <c r="V15" s="105">
        <v>0</v>
      </c>
      <c r="W15" s="28"/>
      <c r="X15" s="29"/>
      <c r="Y15" s="105">
        <v>0</v>
      </c>
      <c r="Z15" s="28"/>
      <c r="AA15" s="29"/>
      <c r="AB15" s="25">
        <f t="shared" si="0"/>
        <v>0</v>
      </c>
      <c r="AC15" s="26" t="str">
        <f t="shared" ref="AC15:AC40" si="3">IF(AND(AND(W15="X",Z15="X"),SUM(V15,Y15)=0,ISNUMBER(AB15)),"",IF(OR(W15="M",Z15="M"),"M",IF(AND(W15=Z15,OR(W15="X",W15="W",W15="Z")),UPPER(W15),"")))</f>
        <v/>
      </c>
      <c r="AD15" s="27"/>
      <c r="AE15" s="105">
        <v>0</v>
      </c>
      <c r="AF15" s="28"/>
      <c r="AG15" s="29"/>
      <c r="AH15" s="105">
        <v>0</v>
      </c>
      <c r="AI15" s="28"/>
      <c r="AJ15" s="29"/>
      <c r="AK15" s="105">
        <v>0</v>
      </c>
      <c r="AL15" s="28"/>
      <c r="AM15" s="29"/>
      <c r="AN15" s="25">
        <f t="shared" si="1"/>
        <v>0</v>
      </c>
      <c r="AO15" s="26" t="str">
        <f t="shared" ref="AO15:AO40" si="4">IF(AND(AND(AI15="X",AL15="X"),SUM(AH15,AK15)=0,ISNUMBER(AN15)),"",IF(OR(AI15="M",AL15="M"),"M",IF(AND(AI15=AL15,OR(AI15="X",AI15="W",AI15="Z")),UPPER(AI15),"")))</f>
        <v/>
      </c>
      <c r="AP15" s="27"/>
      <c r="AQ15" s="105">
        <v>0</v>
      </c>
      <c r="AR15" s="28"/>
      <c r="AS15" s="29"/>
      <c r="AT15" s="105">
        <v>0</v>
      </c>
      <c r="AU15" s="28"/>
      <c r="AV15" s="29"/>
      <c r="AW15" s="25">
        <f t="shared" si="2"/>
        <v>0</v>
      </c>
      <c r="AX15" s="26" t="str">
        <f t="shared" ref="AX15:AX40" si="5">IF(AND(AND(AR15="X",AU15="X"),SUM(AQ15,AT15)=0,ISNUMBER(AW15)),"",IF(OR(AR15="M",AU15="M"),"M",IF(AND(AR15=AU15,OR(AR15="X",AR15="W",AR15="Z")),UPPER(AR15),"")))</f>
        <v/>
      </c>
      <c r="AY15" s="27"/>
      <c r="AZ15" s="105">
        <v>0</v>
      </c>
      <c r="BA15" s="106"/>
      <c r="BB15" s="107"/>
      <c r="BC15" s="142"/>
      <c r="BI15" s="2"/>
      <c r="BJ15" s="2"/>
      <c r="BK15" s="2"/>
      <c r="BL15" s="2"/>
      <c r="BM15" s="2"/>
      <c r="BN15" s="2"/>
      <c r="BO15" s="2"/>
      <c r="BP15" s="2"/>
      <c r="BQ15" s="2"/>
      <c r="BR15" s="2"/>
      <c r="BS15" s="2"/>
      <c r="BT15" s="2"/>
      <c r="BU15" s="2"/>
      <c r="BV15" s="2"/>
      <c r="BW15" s="2"/>
    </row>
    <row r="16" spans="1:75" ht="21" customHeight="1" x14ac:dyDescent="0.25">
      <c r="C16" s="142"/>
      <c r="D16" s="487"/>
      <c r="E16" s="265">
        <v>3</v>
      </c>
      <c r="F16" s="224"/>
      <c r="G16" s="266" t="s">
        <v>620</v>
      </c>
      <c r="H16" s="266" t="s">
        <v>49</v>
      </c>
      <c r="I16" s="266" t="s">
        <v>149</v>
      </c>
      <c r="J16" s="266" t="s">
        <v>57</v>
      </c>
      <c r="K16" s="243" t="s">
        <v>145</v>
      </c>
      <c r="L16" s="243" t="s">
        <v>14</v>
      </c>
      <c r="M16" s="243" t="s">
        <v>627</v>
      </c>
      <c r="N16" s="55" t="s">
        <v>627</v>
      </c>
      <c r="O16" s="55" t="s">
        <v>14</v>
      </c>
      <c r="P16" s="55" t="s">
        <v>717</v>
      </c>
      <c r="Q16" s="55"/>
      <c r="R16" s="55"/>
      <c r="S16" s="55"/>
      <c r="T16" s="55"/>
      <c r="U16" s="56"/>
      <c r="V16" s="105">
        <v>0</v>
      </c>
      <c r="W16" s="28"/>
      <c r="X16" s="29"/>
      <c r="Y16" s="105">
        <v>0</v>
      </c>
      <c r="Z16" s="28"/>
      <c r="AA16" s="29"/>
      <c r="AB16" s="25">
        <f t="shared" si="0"/>
        <v>0</v>
      </c>
      <c r="AC16" s="26" t="str">
        <f t="shared" si="3"/>
        <v/>
      </c>
      <c r="AD16" s="27"/>
      <c r="AE16" s="105">
        <v>0</v>
      </c>
      <c r="AF16" s="28"/>
      <c r="AG16" s="29"/>
      <c r="AH16" s="105">
        <v>0</v>
      </c>
      <c r="AI16" s="28"/>
      <c r="AJ16" s="29"/>
      <c r="AK16" s="105">
        <v>0</v>
      </c>
      <c r="AL16" s="28"/>
      <c r="AM16" s="29"/>
      <c r="AN16" s="25">
        <f t="shared" si="1"/>
        <v>0</v>
      </c>
      <c r="AO16" s="26" t="str">
        <f t="shared" si="4"/>
        <v/>
      </c>
      <c r="AP16" s="27"/>
      <c r="AQ16" s="105">
        <v>0</v>
      </c>
      <c r="AR16" s="28"/>
      <c r="AS16" s="29"/>
      <c r="AT16" s="105">
        <v>0</v>
      </c>
      <c r="AU16" s="28"/>
      <c r="AV16" s="29"/>
      <c r="AW16" s="25">
        <f t="shared" si="2"/>
        <v>0</v>
      </c>
      <c r="AX16" s="26" t="str">
        <f t="shared" si="5"/>
        <v/>
      </c>
      <c r="AY16" s="27"/>
      <c r="AZ16" s="105">
        <v>0</v>
      </c>
      <c r="BA16" s="106"/>
      <c r="BB16" s="107"/>
      <c r="BC16" s="142"/>
      <c r="BI16" s="2"/>
      <c r="BJ16" s="2"/>
      <c r="BK16" s="2"/>
      <c r="BL16" s="2"/>
      <c r="BM16" s="2"/>
      <c r="BN16" s="2"/>
      <c r="BO16" s="2"/>
      <c r="BP16" s="2"/>
      <c r="BQ16" s="2"/>
      <c r="BR16" s="2"/>
      <c r="BS16" s="2"/>
      <c r="BT16" s="2"/>
      <c r="BU16" s="2"/>
      <c r="BV16" s="2"/>
      <c r="BW16" s="2"/>
    </row>
    <row r="17" spans="3:75" ht="21" customHeight="1" x14ac:dyDescent="0.25">
      <c r="C17" s="142"/>
      <c r="D17" s="487"/>
      <c r="E17" s="265">
        <v>4</v>
      </c>
      <c r="F17" s="224"/>
      <c r="G17" s="266" t="s">
        <v>620</v>
      </c>
      <c r="H17" s="266" t="s">
        <v>49</v>
      </c>
      <c r="I17" s="266" t="s">
        <v>149</v>
      </c>
      <c r="J17" s="266" t="s">
        <v>58</v>
      </c>
      <c r="K17" s="243" t="s">
        <v>145</v>
      </c>
      <c r="L17" s="243" t="s">
        <v>14</v>
      </c>
      <c r="M17" s="243" t="s">
        <v>627</v>
      </c>
      <c r="N17" s="55" t="s">
        <v>627</v>
      </c>
      <c r="O17" s="55" t="s">
        <v>14</v>
      </c>
      <c r="P17" s="55" t="s">
        <v>717</v>
      </c>
      <c r="Q17" s="55"/>
      <c r="R17" s="55"/>
      <c r="S17" s="55"/>
      <c r="T17" s="55"/>
      <c r="U17" s="56"/>
      <c r="V17" s="105">
        <v>0</v>
      </c>
      <c r="W17" s="28"/>
      <c r="X17" s="29"/>
      <c r="Y17" s="105">
        <v>0</v>
      </c>
      <c r="Z17" s="28"/>
      <c r="AA17" s="29"/>
      <c r="AB17" s="25">
        <f t="shared" si="0"/>
        <v>0</v>
      </c>
      <c r="AC17" s="26" t="str">
        <f t="shared" si="3"/>
        <v/>
      </c>
      <c r="AD17" s="27"/>
      <c r="AE17" s="105">
        <v>0</v>
      </c>
      <c r="AF17" s="28"/>
      <c r="AG17" s="29"/>
      <c r="AH17" s="105">
        <v>0</v>
      </c>
      <c r="AI17" s="28"/>
      <c r="AJ17" s="29"/>
      <c r="AK17" s="105">
        <v>0</v>
      </c>
      <c r="AL17" s="28"/>
      <c r="AM17" s="29"/>
      <c r="AN17" s="25">
        <f t="shared" si="1"/>
        <v>0</v>
      </c>
      <c r="AO17" s="26" t="str">
        <f t="shared" si="4"/>
        <v/>
      </c>
      <c r="AP17" s="27"/>
      <c r="AQ17" s="105">
        <v>0</v>
      </c>
      <c r="AR17" s="28"/>
      <c r="AS17" s="29"/>
      <c r="AT17" s="105">
        <v>0</v>
      </c>
      <c r="AU17" s="28"/>
      <c r="AV17" s="29"/>
      <c r="AW17" s="25">
        <f t="shared" si="2"/>
        <v>0</v>
      </c>
      <c r="AX17" s="26" t="str">
        <f t="shared" si="5"/>
        <v/>
      </c>
      <c r="AY17" s="27"/>
      <c r="AZ17" s="105">
        <v>0</v>
      </c>
      <c r="BA17" s="106"/>
      <c r="BB17" s="107"/>
      <c r="BC17" s="142"/>
      <c r="BI17" s="2"/>
      <c r="BJ17" s="2"/>
      <c r="BK17" s="2"/>
      <c r="BL17" s="2"/>
      <c r="BM17" s="2"/>
      <c r="BN17" s="2"/>
      <c r="BO17" s="2"/>
      <c r="BP17" s="2"/>
      <c r="BQ17" s="2"/>
      <c r="BR17" s="2"/>
      <c r="BS17" s="2"/>
      <c r="BT17" s="2"/>
      <c r="BU17" s="2"/>
      <c r="BV17" s="2"/>
      <c r="BW17" s="2"/>
    </row>
    <row r="18" spans="3:75" ht="21" customHeight="1" x14ac:dyDescent="0.25">
      <c r="C18" s="142"/>
      <c r="D18" s="487"/>
      <c r="E18" s="265">
        <v>5</v>
      </c>
      <c r="F18" s="224"/>
      <c r="G18" s="266" t="s">
        <v>620</v>
      </c>
      <c r="H18" s="266" t="s">
        <v>49</v>
      </c>
      <c r="I18" s="266" t="s">
        <v>149</v>
      </c>
      <c r="J18" s="266" t="s">
        <v>59</v>
      </c>
      <c r="K18" s="243" t="s">
        <v>145</v>
      </c>
      <c r="L18" s="243" t="s">
        <v>14</v>
      </c>
      <c r="M18" s="243" t="s">
        <v>627</v>
      </c>
      <c r="N18" s="55" t="s">
        <v>627</v>
      </c>
      <c r="O18" s="55" t="s">
        <v>14</v>
      </c>
      <c r="P18" s="55" t="s">
        <v>717</v>
      </c>
      <c r="Q18" s="55"/>
      <c r="R18" s="55"/>
      <c r="S18" s="55"/>
      <c r="T18" s="55"/>
      <c r="U18" s="56"/>
      <c r="V18" s="105">
        <v>0</v>
      </c>
      <c r="W18" s="28"/>
      <c r="X18" s="29"/>
      <c r="Y18" s="105">
        <v>0</v>
      </c>
      <c r="Z18" s="28"/>
      <c r="AA18" s="29"/>
      <c r="AB18" s="25">
        <f t="shared" si="0"/>
        <v>0</v>
      </c>
      <c r="AC18" s="26" t="str">
        <f t="shared" si="3"/>
        <v/>
      </c>
      <c r="AD18" s="27"/>
      <c r="AE18" s="105">
        <v>0</v>
      </c>
      <c r="AF18" s="28"/>
      <c r="AG18" s="29"/>
      <c r="AH18" s="105">
        <v>0</v>
      </c>
      <c r="AI18" s="28"/>
      <c r="AJ18" s="29"/>
      <c r="AK18" s="105">
        <v>0</v>
      </c>
      <c r="AL18" s="28"/>
      <c r="AM18" s="29"/>
      <c r="AN18" s="25">
        <f t="shared" si="1"/>
        <v>0</v>
      </c>
      <c r="AO18" s="26" t="str">
        <f t="shared" si="4"/>
        <v/>
      </c>
      <c r="AP18" s="27"/>
      <c r="AQ18" s="105">
        <v>0</v>
      </c>
      <c r="AR18" s="28"/>
      <c r="AS18" s="29"/>
      <c r="AT18" s="105">
        <v>0</v>
      </c>
      <c r="AU18" s="28"/>
      <c r="AV18" s="29"/>
      <c r="AW18" s="25">
        <f t="shared" si="2"/>
        <v>0</v>
      </c>
      <c r="AX18" s="26" t="str">
        <f t="shared" si="5"/>
        <v/>
      </c>
      <c r="AY18" s="27"/>
      <c r="AZ18" s="105">
        <v>0</v>
      </c>
      <c r="BA18" s="106"/>
      <c r="BB18" s="107"/>
      <c r="BC18" s="142"/>
      <c r="BI18" s="2"/>
      <c r="BJ18" s="2"/>
      <c r="BK18" s="2"/>
      <c r="BL18" s="2"/>
      <c r="BM18" s="2"/>
      <c r="BN18" s="2"/>
      <c r="BO18" s="2"/>
      <c r="BP18" s="2"/>
      <c r="BQ18" s="2"/>
      <c r="BR18" s="2"/>
      <c r="BS18" s="2"/>
      <c r="BT18" s="2"/>
      <c r="BU18" s="2"/>
      <c r="BV18" s="2"/>
      <c r="BW18" s="2"/>
    </row>
    <row r="19" spans="3:75" ht="21" customHeight="1" x14ac:dyDescent="0.25">
      <c r="C19" s="142"/>
      <c r="D19" s="487"/>
      <c r="E19" s="265">
        <v>6</v>
      </c>
      <c r="F19" s="224"/>
      <c r="G19" s="266" t="s">
        <v>620</v>
      </c>
      <c r="H19" s="266" t="s">
        <v>49</v>
      </c>
      <c r="I19" s="266" t="s">
        <v>149</v>
      </c>
      <c r="J19" s="266" t="s">
        <v>60</v>
      </c>
      <c r="K19" s="243" t="s">
        <v>145</v>
      </c>
      <c r="L19" s="243" t="s">
        <v>14</v>
      </c>
      <c r="M19" s="243" t="s">
        <v>627</v>
      </c>
      <c r="N19" s="55" t="s">
        <v>627</v>
      </c>
      <c r="O19" s="55" t="s">
        <v>14</v>
      </c>
      <c r="P19" s="55" t="s">
        <v>717</v>
      </c>
      <c r="Q19" s="55"/>
      <c r="R19" s="55"/>
      <c r="S19" s="55"/>
      <c r="T19" s="55"/>
      <c r="U19" s="56"/>
      <c r="V19" s="105">
        <v>0</v>
      </c>
      <c r="W19" s="28"/>
      <c r="X19" s="29"/>
      <c r="Y19" s="105">
        <v>0</v>
      </c>
      <c r="Z19" s="28"/>
      <c r="AA19" s="29"/>
      <c r="AB19" s="25">
        <f t="shared" si="0"/>
        <v>0</v>
      </c>
      <c r="AC19" s="26" t="str">
        <f t="shared" si="3"/>
        <v/>
      </c>
      <c r="AD19" s="27"/>
      <c r="AE19" s="105">
        <v>0</v>
      </c>
      <c r="AF19" s="28"/>
      <c r="AG19" s="29"/>
      <c r="AH19" s="105">
        <v>0</v>
      </c>
      <c r="AI19" s="28"/>
      <c r="AJ19" s="29"/>
      <c r="AK19" s="105">
        <v>0</v>
      </c>
      <c r="AL19" s="28"/>
      <c r="AM19" s="29"/>
      <c r="AN19" s="25">
        <f t="shared" si="1"/>
        <v>0</v>
      </c>
      <c r="AO19" s="26" t="str">
        <f t="shared" si="4"/>
        <v/>
      </c>
      <c r="AP19" s="27"/>
      <c r="AQ19" s="105">
        <v>0</v>
      </c>
      <c r="AR19" s="28"/>
      <c r="AS19" s="29"/>
      <c r="AT19" s="105">
        <v>0</v>
      </c>
      <c r="AU19" s="28"/>
      <c r="AV19" s="29"/>
      <c r="AW19" s="25">
        <f t="shared" si="2"/>
        <v>0</v>
      </c>
      <c r="AX19" s="26" t="str">
        <f t="shared" si="5"/>
        <v/>
      </c>
      <c r="AY19" s="27"/>
      <c r="AZ19" s="105">
        <v>0</v>
      </c>
      <c r="BA19" s="106"/>
      <c r="BB19" s="107"/>
      <c r="BC19" s="142"/>
      <c r="BI19" s="2"/>
      <c r="BJ19" s="2"/>
      <c r="BK19" s="2"/>
      <c r="BL19" s="2"/>
      <c r="BM19" s="2"/>
      <c r="BN19" s="2"/>
      <c r="BO19" s="2"/>
      <c r="BP19" s="2"/>
      <c r="BQ19" s="2"/>
      <c r="BR19" s="2"/>
      <c r="BS19" s="2"/>
      <c r="BT19" s="2"/>
      <c r="BU19" s="2"/>
      <c r="BV19" s="2"/>
      <c r="BW19" s="2"/>
    </row>
    <row r="20" spans="3:75" ht="21" customHeight="1" x14ac:dyDescent="0.25">
      <c r="C20" s="142"/>
      <c r="D20" s="487"/>
      <c r="E20" s="265">
        <v>7</v>
      </c>
      <c r="F20" s="224"/>
      <c r="G20" s="266" t="s">
        <v>620</v>
      </c>
      <c r="H20" s="266" t="s">
        <v>49</v>
      </c>
      <c r="I20" s="266" t="s">
        <v>149</v>
      </c>
      <c r="J20" s="266" t="s">
        <v>61</v>
      </c>
      <c r="K20" s="243" t="s">
        <v>145</v>
      </c>
      <c r="L20" s="243" t="s">
        <v>14</v>
      </c>
      <c r="M20" s="243" t="s">
        <v>627</v>
      </c>
      <c r="N20" s="55" t="s">
        <v>627</v>
      </c>
      <c r="O20" s="55" t="s">
        <v>14</v>
      </c>
      <c r="P20" s="55" t="s">
        <v>717</v>
      </c>
      <c r="Q20" s="55"/>
      <c r="R20" s="55"/>
      <c r="S20" s="55"/>
      <c r="T20" s="55"/>
      <c r="U20" s="56"/>
      <c r="V20" s="105">
        <v>0</v>
      </c>
      <c r="W20" s="28"/>
      <c r="X20" s="29"/>
      <c r="Y20" s="105">
        <v>0</v>
      </c>
      <c r="Z20" s="28"/>
      <c r="AA20" s="29"/>
      <c r="AB20" s="25">
        <f t="shared" si="0"/>
        <v>0</v>
      </c>
      <c r="AC20" s="26" t="str">
        <f t="shared" si="3"/>
        <v/>
      </c>
      <c r="AD20" s="27"/>
      <c r="AE20" s="105">
        <v>0</v>
      </c>
      <c r="AF20" s="28"/>
      <c r="AG20" s="29"/>
      <c r="AH20" s="105">
        <v>0</v>
      </c>
      <c r="AI20" s="28"/>
      <c r="AJ20" s="29"/>
      <c r="AK20" s="105">
        <v>0</v>
      </c>
      <c r="AL20" s="28"/>
      <c r="AM20" s="29"/>
      <c r="AN20" s="25">
        <f t="shared" si="1"/>
        <v>0</v>
      </c>
      <c r="AO20" s="26" t="str">
        <f t="shared" si="4"/>
        <v/>
      </c>
      <c r="AP20" s="27"/>
      <c r="AQ20" s="105">
        <v>0</v>
      </c>
      <c r="AR20" s="28"/>
      <c r="AS20" s="29"/>
      <c r="AT20" s="105">
        <v>0</v>
      </c>
      <c r="AU20" s="28"/>
      <c r="AV20" s="29"/>
      <c r="AW20" s="25">
        <f t="shared" si="2"/>
        <v>0</v>
      </c>
      <c r="AX20" s="26" t="str">
        <f t="shared" si="5"/>
        <v/>
      </c>
      <c r="AY20" s="27"/>
      <c r="AZ20" s="105">
        <v>0</v>
      </c>
      <c r="BA20" s="106"/>
      <c r="BB20" s="107"/>
      <c r="BC20" s="142"/>
      <c r="BI20" s="2"/>
      <c r="BJ20" s="2"/>
      <c r="BK20" s="2"/>
      <c r="BL20" s="2"/>
      <c r="BM20" s="2"/>
      <c r="BN20" s="2"/>
      <c r="BO20" s="2"/>
      <c r="BP20" s="2"/>
      <c r="BQ20" s="2"/>
      <c r="BR20" s="2"/>
      <c r="BS20" s="2"/>
      <c r="BT20" s="2"/>
      <c r="BU20" s="2"/>
      <c r="BV20" s="2"/>
      <c r="BW20" s="2"/>
    </row>
    <row r="21" spans="3:75" ht="21" customHeight="1" x14ac:dyDescent="0.25">
      <c r="C21" s="142"/>
      <c r="D21" s="487"/>
      <c r="E21" s="265">
        <v>8</v>
      </c>
      <c r="F21" s="224"/>
      <c r="G21" s="266" t="s">
        <v>620</v>
      </c>
      <c r="H21" s="266" t="s">
        <v>49</v>
      </c>
      <c r="I21" s="266" t="s">
        <v>149</v>
      </c>
      <c r="J21" s="266" t="s">
        <v>62</v>
      </c>
      <c r="K21" s="243" t="s">
        <v>145</v>
      </c>
      <c r="L21" s="243" t="s">
        <v>14</v>
      </c>
      <c r="M21" s="243" t="s">
        <v>627</v>
      </c>
      <c r="N21" s="55" t="s">
        <v>627</v>
      </c>
      <c r="O21" s="55" t="s">
        <v>14</v>
      </c>
      <c r="P21" s="55" t="s">
        <v>717</v>
      </c>
      <c r="Q21" s="55"/>
      <c r="R21" s="55"/>
      <c r="S21" s="55"/>
      <c r="T21" s="55"/>
      <c r="U21" s="56"/>
      <c r="V21" s="105">
        <v>0</v>
      </c>
      <c r="W21" s="28"/>
      <c r="X21" s="29"/>
      <c r="Y21" s="105">
        <v>0</v>
      </c>
      <c r="Z21" s="28"/>
      <c r="AA21" s="29"/>
      <c r="AB21" s="25">
        <f t="shared" si="0"/>
        <v>0</v>
      </c>
      <c r="AC21" s="26" t="str">
        <f t="shared" si="3"/>
        <v/>
      </c>
      <c r="AD21" s="27"/>
      <c r="AE21" s="105">
        <v>0</v>
      </c>
      <c r="AF21" s="28"/>
      <c r="AG21" s="29"/>
      <c r="AH21" s="105">
        <v>0</v>
      </c>
      <c r="AI21" s="28"/>
      <c r="AJ21" s="29"/>
      <c r="AK21" s="105">
        <v>0</v>
      </c>
      <c r="AL21" s="28"/>
      <c r="AM21" s="29"/>
      <c r="AN21" s="25">
        <f t="shared" si="1"/>
        <v>0</v>
      </c>
      <c r="AO21" s="26" t="str">
        <f t="shared" si="4"/>
        <v/>
      </c>
      <c r="AP21" s="27"/>
      <c r="AQ21" s="105">
        <v>0</v>
      </c>
      <c r="AR21" s="28"/>
      <c r="AS21" s="29"/>
      <c r="AT21" s="105">
        <v>0</v>
      </c>
      <c r="AU21" s="28"/>
      <c r="AV21" s="29"/>
      <c r="AW21" s="25">
        <f t="shared" si="2"/>
        <v>0</v>
      </c>
      <c r="AX21" s="26" t="str">
        <f t="shared" si="5"/>
        <v/>
      </c>
      <c r="AY21" s="27"/>
      <c r="AZ21" s="105">
        <v>0</v>
      </c>
      <c r="BA21" s="106"/>
      <c r="BB21" s="107"/>
      <c r="BC21" s="142"/>
      <c r="BI21" s="2"/>
      <c r="BJ21" s="2"/>
      <c r="BK21" s="2"/>
      <c r="BL21" s="2"/>
      <c r="BM21" s="2"/>
      <c r="BN21" s="2"/>
      <c r="BO21" s="2"/>
      <c r="BP21" s="2"/>
      <c r="BQ21" s="2"/>
      <c r="BR21" s="2"/>
      <c r="BS21" s="2"/>
      <c r="BT21" s="2"/>
      <c r="BU21" s="2"/>
      <c r="BV21" s="2"/>
      <c r="BW21" s="2"/>
    </row>
    <row r="22" spans="3:75" ht="21" customHeight="1" x14ac:dyDescent="0.25">
      <c r="C22" s="142"/>
      <c r="D22" s="487"/>
      <c r="E22" s="265">
        <v>9</v>
      </c>
      <c r="F22" s="224"/>
      <c r="G22" s="266" t="s">
        <v>620</v>
      </c>
      <c r="H22" s="266" t="s">
        <v>49</v>
      </c>
      <c r="I22" s="266" t="s">
        <v>149</v>
      </c>
      <c r="J22" s="266" t="s">
        <v>63</v>
      </c>
      <c r="K22" s="243" t="s">
        <v>145</v>
      </c>
      <c r="L22" s="243" t="s">
        <v>14</v>
      </c>
      <c r="M22" s="243" t="s">
        <v>627</v>
      </c>
      <c r="N22" s="55" t="s">
        <v>627</v>
      </c>
      <c r="O22" s="55" t="s">
        <v>14</v>
      </c>
      <c r="P22" s="55" t="s">
        <v>717</v>
      </c>
      <c r="Q22" s="55"/>
      <c r="R22" s="55"/>
      <c r="S22" s="55"/>
      <c r="T22" s="55"/>
      <c r="U22" s="56"/>
      <c r="V22" s="105">
        <v>0</v>
      </c>
      <c r="W22" s="28"/>
      <c r="X22" s="29"/>
      <c r="Y22" s="105">
        <v>0</v>
      </c>
      <c r="Z22" s="28"/>
      <c r="AA22" s="29"/>
      <c r="AB22" s="25">
        <f t="shared" si="0"/>
        <v>0</v>
      </c>
      <c r="AC22" s="26" t="str">
        <f t="shared" si="3"/>
        <v/>
      </c>
      <c r="AD22" s="27"/>
      <c r="AE22" s="105">
        <v>0</v>
      </c>
      <c r="AF22" s="28"/>
      <c r="AG22" s="29"/>
      <c r="AH22" s="105">
        <v>0</v>
      </c>
      <c r="AI22" s="28"/>
      <c r="AJ22" s="29"/>
      <c r="AK22" s="105">
        <v>0</v>
      </c>
      <c r="AL22" s="28"/>
      <c r="AM22" s="29"/>
      <c r="AN22" s="25">
        <f t="shared" si="1"/>
        <v>0</v>
      </c>
      <c r="AO22" s="26" t="str">
        <f t="shared" si="4"/>
        <v/>
      </c>
      <c r="AP22" s="27"/>
      <c r="AQ22" s="105">
        <v>0</v>
      </c>
      <c r="AR22" s="28"/>
      <c r="AS22" s="29"/>
      <c r="AT22" s="105">
        <v>0</v>
      </c>
      <c r="AU22" s="28"/>
      <c r="AV22" s="29"/>
      <c r="AW22" s="25">
        <f t="shared" si="2"/>
        <v>0</v>
      </c>
      <c r="AX22" s="26" t="str">
        <f t="shared" si="5"/>
        <v/>
      </c>
      <c r="AY22" s="27"/>
      <c r="AZ22" s="105">
        <v>0</v>
      </c>
      <c r="BA22" s="106"/>
      <c r="BB22" s="107"/>
      <c r="BC22" s="142"/>
      <c r="BI22" s="2"/>
      <c r="BJ22" s="2"/>
      <c r="BK22" s="2"/>
      <c r="BL22" s="2"/>
      <c r="BM22" s="2"/>
      <c r="BN22" s="2"/>
      <c r="BO22" s="2"/>
      <c r="BP22" s="2"/>
      <c r="BQ22" s="2"/>
      <c r="BR22" s="2"/>
      <c r="BS22" s="2"/>
      <c r="BT22" s="2"/>
      <c r="BU22" s="2"/>
      <c r="BV22" s="2"/>
      <c r="BW22" s="2"/>
    </row>
    <row r="23" spans="3:75" ht="21" customHeight="1" x14ac:dyDescent="0.25">
      <c r="C23" s="142"/>
      <c r="D23" s="487"/>
      <c r="E23" s="265">
        <v>10</v>
      </c>
      <c r="F23" s="224"/>
      <c r="G23" s="266" t="s">
        <v>620</v>
      </c>
      <c r="H23" s="266" t="s">
        <v>49</v>
      </c>
      <c r="I23" s="266" t="s">
        <v>149</v>
      </c>
      <c r="J23" s="266" t="s">
        <v>64</v>
      </c>
      <c r="K23" s="243" t="s">
        <v>145</v>
      </c>
      <c r="L23" s="243" t="s">
        <v>14</v>
      </c>
      <c r="M23" s="243" t="s">
        <v>627</v>
      </c>
      <c r="N23" s="55" t="s">
        <v>627</v>
      </c>
      <c r="O23" s="55" t="s">
        <v>14</v>
      </c>
      <c r="P23" s="55" t="s">
        <v>717</v>
      </c>
      <c r="Q23" s="55"/>
      <c r="R23" s="55"/>
      <c r="S23" s="55"/>
      <c r="T23" s="55"/>
      <c r="U23" s="56"/>
      <c r="V23" s="105">
        <v>0</v>
      </c>
      <c r="W23" s="28"/>
      <c r="X23" s="29"/>
      <c r="Y23" s="105">
        <v>0</v>
      </c>
      <c r="Z23" s="28"/>
      <c r="AA23" s="29"/>
      <c r="AB23" s="25">
        <f t="shared" si="0"/>
        <v>0</v>
      </c>
      <c r="AC23" s="26" t="str">
        <f t="shared" si="3"/>
        <v/>
      </c>
      <c r="AD23" s="27"/>
      <c r="AE23" s="105">
        <v>0</v>
      </c>
      <c r="AF23" s="28"/>
      <c r="AG23" s="29"/>
      <c r="AH23" s="105">
        <v>0</v>
      </c>
      <c r="AI23" s="28"/>
      <c r="AJ23" s="29"/>
      <c r="AK23" s="105">
        <v>0</v>
      </c>
      <c r="AL23" s="28"/>
      <c r="AM23" s="29"/>
      <c r="AN23" s="25">
        <f t="shared" si="1"/>
        <v>0</v>
      </c>
      <c r="AO23" s="26" t="str">
        <f t="shared" si="4"/>
        <v/>
      </c>
      <c r="AP23" s="27"/>
      <c r="AQ23" s="105">
        <v>0</v>
      </c>
      <c r="AR23" s="28"/>
      <c r="AS23" s="29"/>
      <c r="AT23" s="105">
        <v>0</v>
      </c>
      <c r="AU23" s="28"/>
      <c r="AV23" s="29"/>
      <c r="AW23" s="25">
        <f t="shared" si="2"/>
        <v>0</v>
      </c>
      <c r="AX23" s="26" t="str">
        <f t="shared" si="5"/>
        <v/>
      </c>
      <c r="AY23" s="27"/>
      <c r="AZ23" s="105">
        <v>0</v>
      </c>
      <c r="BA23" s="106"/>
      <c r="BB23" s="107"/>
      <c r="BC23" s="142"/>
      <c r="BI23" s="2"/>
      <c r="BJ23" s="2"/>
      <c r="BK23" s="2"/>
      <c r="BL23" s="2"/>
      <c r="BM23" s="2"/>
      <c r="BN23" s="2"/>
      <c r="BO23" s="2"/>
      <c r="BP23" s="2"/>
      <c r="BQ23" s="2"/>
      <c r="BR23" s="2"/>
      <c r="BS23" s="2"/>
      <c r="BT23" s="2"/>
      <c r="BU23" s="2"/>
      <c r="BV23" s="2"/>
      <c r="BW23" s="2"/>
    </row>
    <row r="24" spans="3:75" ht="21" customHeight="1" x14ac:dyDescent="0.25">
      <c r="C24" s="142"/>
      <c r="D24" s="487"/>
      <c r="E24" s="265">
        <v>11</v>
      </c>
      <c r="F24" s="224"/>
      <c r="G24" s="266" t="s">
        <v>620</v>
      </c>
      <c r="H24" s="266" t="s">
        <v>49</v>
      </c>
      <c r="I24" s="266" t="s">
        <v>149</v>
      </c>
      <c r="J24" s="266" t="s">
        <v>65</v>
      </c>
      <c r="K24" s="243" t="s">
        <v>145</v>
      </c>
      <c r="L24" s="243" t="s">
        <v>14</v>
      </c>
      <c r="M24" s="243" t="s">
        <v>627</v>
      </c>
      <c r="N24" s="55" t="s">
        <v>627</v>
      </c>
      <c r="O24" s="55" t="s">
        <v>14</v>
      </c>
      <c r="P24" s="55" t="s">
        <v>717</v>
      </c>
      <c r="Q24" s="55"/>
      <c r="R24" s="55"/>
      <c r="S24" s="55"/>
      <c r="T24" s="55"/>
      <c r="U24" s="56"/>
      <c r="V24" s="105">
        <v>0</v>
      </c>
      <c r="W24" s="28"/>
      <c r="X24" s="29"/>
      <c r="Y24" s="105">
        <v>0</v>
      </c>
      <c r="Z24" s="28"/>
      <c r="AA24" s="29"/>
      <c r="AB24" s="25">
        <f t="shared" si="0"/>
        <v>0</v>
      </c>
      <c r="AC24" s="26" t="str">
        <f t="shared" si="3"/>
        <v/>
      </c>
      <c r="AD24" s="27"/>
      <c r="AE24" s="105">
        <v>0</v>
      </c>
      <c r="AF24" s="28"/>
      <c r="AG24" s="29"/>
      <c r="AH24" s="105">
        <v>0</v>
      </c>
      <c r="AI24" s="28"/>
      <c r="AJ24" s="29"/>
      <c r="AK24" s="105">
        <v>0</v>
      </c>
      <c r="AL24" s="28"/>
      <c r="AM24" s="29"/>
      <c r="AN24" s="25">
        <f t="shared" si="1"/>
        <v>0</v>
      </c>
      <c r="AO24" s="26" t="str">
        <f t="shared" si="4"/>
        <v/>
      </c>
      <c r="AP24" s="27"/>
      <c r="AQ24" s="105">
        <v>0</v>
      </c>
      <c r="AR24" s="28"/>
      <c r="AS24" s="29"/>
      <c r="AT24" s="105">
        <v>0</v>
      </c>
      <c r="AU24" s="28"/>
      <c r="AV24" s="29"/>
      <c r="AW24" s="25">
        <f t="shared" si="2"/>
        <v>0</v>
      </c>
      <c r="AX24" s="26" t="str">
        <f t="shared" si="5"/>
        <v/>
      </c>
      <c r="AY24" s="27"/>
      <c r="AZ24" s="105">
        <v>0</v>
      </c>
      <c r="BA24" s="106"/>
      <c r="BB24" s="107"/>
      <c r="BC24" s="142"/>
      <c r="BI24" s="2"/>
      <c r="BJ24" s="2"/>
      <c r="BK24" s="2"/>
      <c r="BL24" s="2"/>
      <c r="BM24" s="2"/>
      <c r="BN24" s="2"/>
      <c r="BO24" s="2"/>
      <c r="BP24" s="2"/>
      <c r="BQ24" s="2"/>
      <c r="BR24" s="2"/>
      <c r="BS24" s="2"/>
      <c r="BT24" s="2"/>
      <c r="BU24" s="2"/>
      <c r="BV24" s="2"/>
      <c r="BW24" s="2"/>
    </row>
    <row r="25" spans="3:75" ht="21" customHeight="1" x14ac:dyDescent="0.25">
      <c r="C25" s="142"/>
      <c r="D25" s="487"/>
      <c r="E25" s="265">
        <v>12</v>
      </c>
      <c r="F25" s="224"/>
      <c r="G25" s="266" t="s">
        <v>620</v>
      </c>
      <c r="H25" s="266" t="s">
        <v>49</v>
      </c>
      <c r="I25" s="266" t="s">
        <v>149</v>
      </c>
      <c r="J25" s="266" t="s">
        <v>66</v>
      </c>
      <c r="K25" s="243" t="s">
        <v>145</v>
      </c>
      <c r="L25" s="243" t="s">
        <v>14</v>
      </c>
      <c r="M25" s="243" t="s">
        <v>627</v>
      </c>
      <c r="N25" s="55" t="s">
        <v>627</v>
      </c>
      <c r="O25" s="55" t="s">
        <v>14</v>
      </c>
      <c r="P25" s="55" t="s">
        <v>717</v>
      </c>
      <c r="Q25" s="55"/>
      <c r="R25" s="55"/>
      <c r="S25" s="55"/>
      <c r="T25" s="55"/>
      <c r="U25" s="56"/>
      <c r="V25" s="105">
        <v>0</v>
      </c>
      <c r="W25" s="28"/>
      <c r="X25" s="29"/>
      <c r="Y25" s="105">
        <v>0</v>
      </c>
      <c r="Z25" s="28"/>
      <c r="AA25" s="29"/>
      <c r="AB25" s="25">
        <f t="shared" si="0"/>
        <v>0</v>
      </c>
      <c r="AC25" s="26" t="str">
        <f t="shared" si="3"/>
        <v/>
      </c>
      <c r="AD25" s="27"/>
      <c r="AE25" s="105">
        <v>0</v>
      </c>
      <c r="AF25" s="28"/>
      <c r="AG25" s="29"/>
      <c r="AH25" s="105">
        <v>0</v>
      </c>
      <c r="AI25" s="28"/>
      <c r="AJ25" s="29"/>
      <c r="AK25" s="105">
        <v>0</v>
      </c>
      <c r="AL25" s="28"/>
      <c r="AM25" s="29"/>
      <c r="AN25" s="25">
        <f t="shared" si="1"/>
        <v>0</v>
      </c>
      <c r="AO25" s="26" t="str">
        <f t="shared" si="4"/>
        <v/>
      </c>
      <c r="AP25" s="27"/>
      <c r="AQ25" s="105">
        <v>0</v>
      </c>
      <c r="AR25" s="28"/>
      <c r="AS25" s="29"/>
      <c r="AT25" s="105">
        <v>0</v>
      </c>
      <c r="AU25" s="28"/>
      <c r="AV25" s="29"/>
      <c r="AW25" s="25">
        <f t="shared" si="2"/>
        <v>0</v>
      </c>
      <c r="AX25" s="26" t="str">
        <f t="shared" si="5"/>
        <v/>
      </c>
      <c r="AY25" s="27"/>
      <c r="AZ25" s="105">
        <v>0</v>
      </c>
      <c r="BA25" s="106"/>
      <c r="BB25" s="107"/>
      <c r="BC25" s="142"/>
      <c r="BI25" s="2"/>
      <c r="BJ25" s="2"/>
      <c r="BK25" s="2"/>
      <c r="BL25" s="2"/>
      <c r="BM25" s="2"/>
      <c r="BN25" s="2"/>
      <c r="BO25" s="2"/>
      <c r="BP25" s="2"/>
      <c r="BQ25" s="2"/>
      <c r="BR25" s="2"/>
      <c r="BS25" s="2"/>
      <c r="BT25" s="2"/>
      <c r="BU25" s="2"/>
      <c r="BV25" s="2"/>
      <c r="BW25" s="2"/>
    </row>
    <row r="26" spans="3:75" ht="21" customHeight="1" x14ac:dyDescent="0.25">
      <c r="C26" s="142"/>
      <c r="D26" s="487"/>
      <c r="E26" s="265">
        <v>13</v>
      </c>
      <c r="F26" s="224"/>
      <c r="G26" s="266" t="s">
        <v>620</v>
      </c>
      <c r="H26" s="266" t="s">
        <v>49</v>
      </c>
      <c r="I26" s="266" t="s">
        <v>149</v>
      </c>
      <c r="J26" s="266" t="s">
        <v>67</v>
      </c>
      <c r="K26" s="243" t="s">
        <v>145</v>
      </c>
      <c r="L26" s="243" t="s">
        <v>14</v>
      </c>
      <c r="M26" s="243" t="s">
        <v>627</v>
      </c>
      <c r="N26" s="55" t="s">
        <v>627</v>
      </c>
      <c r="O26" s="55" t="s">
        <v>14</v>
      </c>
      <c r="P26" s="55" t="s">
        <v>717</v>
      </c>
      <c r="Q26" s="55"/>
      <c r="R26" s="55"/>
      <c r="S26" s="55"/>
      <c r="T26" s="55"/>
      <c r="U26" s="56"/>
      <c r="V26" s="105">
        <v>0</v>
      </c>
      <c r="W26" s="28"/>
      <c r="X26" s="29"/>
      <c r="Y26" s="105">
        <v>0</v>
      </c>
      <c r="Z26" s="28"/>
      <c r="AA26" s="29"/>
      <c r="AB26" s="25">
        <f t="shared" si="0"/>
        <v>0</v>
      </c>
      <c r="AC26" s="26" t="str">
        <f t="shared" si="3"/>
        <v/>
      </c>
      <c r="AD26" s="27"/>
      <c r="AE26" s="105">
        <v>0</v>
      </c>
      <c r="AF26" s="28"/>
      <c r="AG26" s="29"/>
      <c r="AH26" s="105">
        <v>0</v>
      </c>
      <c r="AI26" s="28"/>
      <c r="AJ26" s="29"/>
      <c r="AK26" s="105">
        <v>0</v>
      </c>
      <c r="AL26" s="28"/>
      <c r="AM26" s="29"/>
      <c r="AN26" s="25">
        <f t="shared" si="1"/>
        <v>0</v>
      </c>
      <c r="AO26" s="26" t="str">
        <f t="shared" si="4"/>
        <v/>
      </c>
      <c r="AP26" s="27"/>
      <c r="AQ26" s="105">
        <v>0</v>
      </c>
      <c r="AR26" s="28"/>
      <c r="AS26" s="29"/>
      <c r="AT26" s="105">
        <v>0</v>
      </c>
      <c r="AU26" s="28"/>
      <c r="AV26" s="29"/>
      <c r="AW26" s="25">
        <f t="shared" si="2"/>
        <v>0</v>
      </c>
      <c r="AX26" s="26" t="str">
        <f t="shared" si="5"/>
        <v/>
      </c>
      <c r="AY26" s="27"/>
      <c r="AZ26" s="105">
        <v>0</v>
      </c>
      <c r="BA26" s="106"/>
      <c r="BB26" s="107"/>
      <c r="BC26" s="142"/>
      <c r="BI26" s="2"/>
      <c r="BJ26" s="2"/>
      <c r="BK26" s="2"/>
      <c r="BL26" s="2"/>
      <c r="BM26" s="2"/>
      <c r="BN26" s="2"/>
      <c r="BO26" s="2"/>
      <c r="BP26" s="2"/>
      <c r="BQ26" s="2"/>
      <c r="BR26" s="2"/>
      <c r="BS26" s="2"/>
      <c r="BT26" s="2"/>
      <c r="BU26" s="2"/>
      <c r="BV26" s="2"/>
      <c r="BW26" s="2"/>
    </row>
    <row r="27" spans="3:75" ht="21" customHeight="1" x14ac:dyDescent="0.25">
      <c r="C27" s="142"/>
      <c r="D27" s="487"/>
      <c r="E27" s="265">
        <v>14</v>
      </c>
      <c r="F27" s="224"/>
      <c r="G27" s="266" t="s">
        <v>620</v>
      </c>
      <c r="H27" s="266" t="s">
        <v>49</v>
      </c>
      <c r="I27" s="266" t="s">
        <v>149</v>
      </c>
      <c r="J27" s="266" t="s">
        <v>68</v>
      </c>
      <c r="K27" s="243" t="s">
        <v>145</v>
      </c>
      <c r="L27" s="243" t="s">
        <v>14</v>
      </c>
      <c r="M27" s="243" t="s">
        <v>627</v>
      </c>
      <c r="N27" s="55" t="s">
        <v>627</v>
      </c>
      <c r="O27" s="55" t="s">
        <v>14</v>
      </c>
      <c r="P27" s="55" t="s">
        <v>717</v>
      </c>
      <c r="Q27" s="55"/>
      <c r="R27" s="55"/>
      <c r="S27" s="55"/>
      <c r="T27" s="55"/>
      <c r="U27" s="56"/>
      <c r="V27" s="105">
        <v>0</v>
      </c>
      <c r="W27" s="28"/>
      <c r="X27" s="29"/>
      <c r="Y27" s="105">
        <v>0</v>
      </c>
      <c r="Z27" s="28"/>
      <c r="AA27" s="29"/>
      <c r="AB27" s="25">
        <f t="shared" si="0"/>
        <v>0</v>
      </c>
      <c r="AC27" s="26" t="str">
        <f t="shared" si="3"/>
        <v/>
      </c>
      <c r="AD27" s="27"/>
      <c r="AE27" s="105">
        <v>0</v>
      </c>
      <c r="AF27" s="28"/>
      <c r="AG27" s="29"/>
      <c r="AH27" s="105">
        <v>0</v>
      </c>
      <c r="AI27" s="28"/>
      <c r="AJ27" s="29"/>
      <c r="AK27" s="105">
        <v>0</v>
      </c>
      <c r="AL27" s="28"/>
      <c r="AM27" s="29"/>
      <c r="AN27" s="25">
        <f t="shared" si="1"/>
        <v>0</v>
      </c>
      <c r="AO27" s="26" t="str">
        <f t="shared" si="4"/>
        <v/>
      </c>
      <c r="AP27" s="27"/>
      <c r="AQ27" s="105">
        <v>0</v>
      </c>
      <c r="AR27" s="28"/>
      <c r="AS27" s="29"/>
      <c r="AT27" s="105">
        <v>0</v>
      </c>
      <c r="AU27" s="28"/>
      <c r="AV27" s="29"/>
      <c r="AW27" s="25">
        <f t="shared" si="2"/>
        <v>0</v>
      </c>
      <c r="AX27" s="26" t="str">
        <f t="shared" si="5"/>
        <v/>
      </c>
      <c r="AY27" s="27"/>
      <c r="AZ27" s="105">
        <v>0</v>
      </c>
      <c r="BA27" s="106"/>
      <c r="BB27" s="107"/>
      <c r="BC27" s="142"/>
      <c r="BI27" s="2"/>
      <c r="BJ27" s="2"/>
      <c r="BK27" s="2"/>
      <c r="BL27" s="2"/>
      <c r="BM27" s="2"/>
      <c r="BN27" s="2"/>
      <c r="BO27" s="2"/>
      <c r="BP27" s="2"/>
      <c r="BQ27" s="2"/>
      <c r="BR27" s="2"/>
      <c r="BS27" s="2"/>
      <c r="BT27" s="2"/>
      <c r="BU27" s="2"/>
      <c r="BV27" s="2"/>
      <c r="BW27" s="2"/>
    </row>
    <row r="28" spans="3:75" ht="21" customHeight="1" x14ac:dyDescent="0.25">
      <c r="C28" s="142"/>
      <c r="D28" s="487"/>
      <c r="E28" s="265">
        <v>15</v>
      </c>
      <c r="F28" s="224"/>
      <c r="G28" s="266" t="s">
        <v>620</v>
      </c>
      <c r="H28" s="266" t="s">
        <v>49</v>
      </c>
      <c r="I28" s="266" t="s">
        <v>149</v>
      </c>
      <c r="J28" s="266" t="s">
        <v>69</v>
      </c>
      <c r="K28" s="243" t="s">
        <v>145</v>
      </c>
      <c r="L28" s="243" t="s">
        <v>14</v>
      </c>
      <c r="M28" s="243" t="s">
        <v>627</v>
      </c>
      <c r="N28" s="55" t="s">
        <v>627</v>
      </c>
      <c r="O28" s="55" t="s">
        <v>14</v>
      </c>
      <c r="P28" s="55" t="s">
        <v>717</v>
      </c>
      <c r="Q28" s="55"/>
      <c r="R28" s="55"/>
      <c r="S28" s="55"/>
      <c r="T28" s="55"/>
      <c r="U28" s="56"/>
      <c r="V28" s="105">
        <v>0</v>
      </c>
      <c r="W28" s="28"/>
      <c r="X28" s="29"/>
      <c r="Y28" s="105">
        <v>0</v>
      </c>
      <c r="Z28" s="28"/>
      <c r="AA28" s="29"/>
      <c r="AB28" s="25">
        <f t="shared" si="0"/>
        <v>0</v>
      </c>
      <c r="AC28" s="26" t="str">
        <f t="shared" si="3"/>
        <v/>
      </c>
      <c r="AD28" s="27"/>
      <c r="AE28" s="105">
        <v>0</v>
      </c>
      <c r="AF28" s="28"/>
      <c r="AG28" s="29"/>
      <c r="AH28" s="105">
        <v>0</v>
      </c>
      <c r="AI28" s="28"/>
      <c r="AJ28" s="29"/>
      <c r="AK28" s="105">
        <v>0</v>
      </c>
      <c r="AL28" s="28"/>
      <c r="AM28" s="29"/>
      <c r="AN28" s="25">
        <f t="shared" si="1"/>
        <v>0</v>
      </c>
      <c r="AO28" s="26" t="str">
        <f t="shared" si="4"/>
        <v/>
      </c>
      <c r="AP28" s="27"/>
      <c r="AQ28" s="105">
        <v>0</v>
      </c>
      <c r="AR28" s="28"/>
      <c r="AS28" s="29"/>
      <c r="AT28" s="105">
        <v>0</v>
      </c>
      <c r="AU28" s="28"/>
      <c r="AV28" s="29"/>
      <c r="AW28" s="25">
        <f t="shared" si="2"/>
        <v>0</v>
      </c>
      <c r="AX28" s="26" t="str">
        <f t="shared" si="5"/>
        <v/>
      </c>
      <c r="AY28" s="27"/>
      <c r="AZ28" s="105">
        <v>0</v>
      </c>
      <c r="BA28" s="106"/>
      <c r="BB28" s="107"/>
      <c r="BC28" s="142"/>
      <c r="BI28" s="2"/>
      <c r="BJ28" s="2"/>
      <c r="BK28" s="2"/>
      <c r="BL28" s="2"/>
      <c r="BM28" s="2"/>
      <c r="BN28" s="2"/>
      <c r="BO28" s="2"/>
      <c r="BP28" s="2"/>
      <c r="BQ28" s="2"/>
      <c r="BR28" s="2"/>
      <c r="BS28" s="2"/>
      <c r="BT28" s="2"/>
      <c r="BU28" s="2"/>
      <c r="BV28" s="2"/>
      <c r="BW28" s="2"/>
    </row>
    <row r="29" spans="3:75" ht="21" customHeight="1" x14ac:dyDescent="0.25">
      <c r="C29" s="142"/>
      <c r="D29" s="487"/>
      <c r="E29" s="265">
        <v>16</v>
      </c>
      <c r="F29" s="224"/>
      <c r="G29" s="266" t="s">
        <v>620</v>
      </c>
      <c r="H29" s="266" t="s">
        <v>49</v>
      </c>
      <c r="I29" s="266" t="s">
        <v>149</v>
      </c>
      <c r="J29" s="266" t="s">
        <v>70</v>
      </c>
      <c r="K29" s="243" t="s">
        <v>145</v>
      </c>
      <c r="L29" s="243" t="s">
        <v>14</v>
      </c>
      <c r="M29" s="243" t="s">
        <v>627</v>
      </c>
      <c r="N29" s="55" t="s">
        <v>627</v>
      </c>
      <c r="O29" s="55" t="s">
        <v>14</v>
      </c>
      <c r="P29" s="55" t="s">
        <v>717</v>
      </c>
      <c r="Q29" s="55"/>
      <c r="R29" s="55"/>
      <c r="S29" s="55"/>
      <c r="T29" s="55"/>
      <c r="U29" s="56"/>
      <c r="V29" s="105">
        <v>0</v>
      </c>
      <c r="W29" s="28"/>
      <c r="X29" s="29"/>
      <c r="Y29" s="105">
        <v>0</v>
      </c>
      <c r="Z29" s="28"/>
      <c r="AA29" s="29"/>
      <c r="AB29" s="25">
        <f t="shared" si="0"/>
        <v>0</v>
      </c>
      <c r="AC29" s="26" t="str">
        <f t="shared" si="3"/>
        <v/>
      </c>
      <c r="AD29" s="27"/>
      <c r="AE29" s="105">
        <v>0</v>
      </c>
      <c r="AF29" s="28"/>
      <c r="AG29" s="29"/>
      <c r="AH29" s="105">
        <v>0</v>
      </c>
      <c r="AI29" s="28"/>
      <c r="AJ29" s="29"/>
      <c r="AK29" s="105">
        <v>0</v>
      </c>
      <c r="AL29" s="28"/>
      <c r="AM29" s="29"/>
      <c r="AN29" s="25">
        <f t="shared" si="1"/>
        <v>0</v>
      </c>
      <c r="AO29" s="26" t="str">
        <f t="shared" si="4"/>
        <v/>
      </c>
      <c r="AP29" s="27"/>
      <c r="AQ29" s="105">
        <v>0</v>
      </c>
      <c r="AR29" s="28"/>
      <c r="AS29" s="29"/>
      <c r="AT29" s="105">
        <v>0</v>
      </c>
      <c r="AU29" s="28"/>
      <c r="AV29" s="29"/>
      <c r="AW29" s="25">
        <f t="shared" si="2"/>
        <v>0</v>
      </c>
      <c r="AX29" s="26" t="str">
        <f t="shared" si="5"/>
        <v/>
      </c>
      <c r="AY29" s="27"/>
      <c r="AZ29" s="105">
        <v>0</v>
      </c>
      <c r="BA29" s="106"/>
      <c r="BB29" s="107"/>
      <c r="BC29" s="142"/>
      <c r="BI29" s="2"/>
      <c r="BJ29" s="2"/>
      <c r="BK29" s="2"/>
      <c r="BL29" s="2"/>
      <c r="BM29" s="2"/>
      <c r="BN29" s="2"/>
      <c r="BO29" s="2"/>
      <c r="BP29" s="2"/>
      <c r="BQ29" s="2"/>
      <c r="BR29" s="2"/>
      <c r="BS29" s="2"/>
      <c r="BT29" s="2"/>
      <c r="BU29" s="2"/>
      <c r="BV29" s="2"/>
      <c r="BW29" s="2"/>
    </row>
    <row r="30" spans="3:75" ht="21" customHeight="1" x14ac:dyDescent="0.25">
      <c r="C30" s="142"/>
      <c r="D30" s="487"/>
      <c r="E30" s="265">
        <v>17</v>
      </c>
      <c r="F30" s="224"/>
      <c r="G30" s="266" t="s">
        <v>620</v>
      </c>
      <c r="H30" s="266" t="s">
        <v>49</v>
      </c>
      <c r="I30" s="266" t="s">
        <v>149</v>
      </c>
      <c r="J30" s="266" t="s">
        <v>71</v>
      </c>
      <c r="K30" s="243" t="s">
        <v>145</v>
      </c>
      <c r="L30" s="243" t="s">
        <v>14</v>
      </c>
      <c r="M30" s="243" t="s">
        <v>627</v>
      </c>
      <c r="N30" s="55" t="s">
        <v>627</v>
      </c>
      <c r="O30" s="55" t="s">
        <v>14</v>
      </c>
      <c r="P30" s="55" t="s">
        <v>717</v>
      </c>
      <c r="Q30" s="55"/>
      <c r="R30" s="55"/>
      <c r="S30" s="55"/>
      <c r="T30" s="55"/>
      <c r="U30" s="56"/>
      <c r="V30" s="105">
        <v>0</v>
      </c>
      <c r="W30" s="28"/>
      <c r="X30" s="29"/>
      <c r="Y30" s="105">
        <v>0</v>
      </c>
      <c r="Z30" s="28"/>
      <c r="AA30" s="29"/>
      <c r="AB30" s="25">
        <f t="shared" si="0"/>
        <v>0</v>
      </c>
      <c r="AC30" s="26" t="str">
        <f t="shared" si="3"/>
        <v/>
      </c>
      <c r="AD30" s="27"/>
      <c r="AE30" s="105">
        <v>0</v>
      </c>
      <c r="AF30" s="28"/>
      <c r="AG30" s="29"/>
      <c r="AH30" s="105">
        <v>0</v>
      </c>
      <c r="AI30" s="28"/>
      <c r="AJ30" s="29"/>
      <c r="AK30" s="105">
        <v>0</v>
      </c>
      <c r="AL30" s="28"/>
      <c r="AM30" s="29"/>
      <c r="AN30" s="25">
        <f t="shared" si="1"/>
        <v>0</v>
      </c>
      <c r="AO30" s="26" t="str">
        <f t="shared" si="4"/>
        <v/>
      </c>
      <c r="AP30" s="27"/>
      <c r="AQ30" s="105">
        <v>0</v>
      </c>
      <c r="AR30" s="28"/>
      <c r="AS30" s="29"/>
      <c r="AT30" s="105">
        <v>0</v>
      </c>
      <c r="AU30" s="28"/>
      <c r="AV30" s="29"/>
      <c r="AW30" s="25">
        <f t="shared" si="2"/>
        <v>0</v>
      </c>
      <c r="AX30" s="26" t="str">
        <f t="shared" si="5"/>
        <v/>
      </c>
      <c r="AY30" s="27"/>
      <c r="AZ30" s="105">
        <v>0</v>
      </c>
      <c r="BA30" s="106"/>
      <c r="BB30" s="107"/>
      <c r="BC30" s="142"/>
      <c r="BI30" s="2"/>
      <c r="BJ30" s="2"/>
      <c r="BK30" s="2"/>
      <c r="BL30" s="2"/>
      <c r="BM30" s="2"/>
      <c r="BN30" s="2"/>
      <c r="BO30" s="2"/>
      <c r="BP30" s="2"/>
      <c r="BQ30" s="2"/>
      <c r="BR30" s="2"/>
      <c r="BS30" s="2"/>
      <c r="BT30" s="2"/>
      <c r="BU30" s="2"/>
      <c r="BV30" s="2"/>
      <c r="BW30" s="2"/>
    </row>
    <row r="31" spans="3:75" ht="21" customHeight="1" x14ac:dyDescent="0.25">
      <c r="C31" s="142"/>
      <c r="D31" s="487"/>
      <c r="E31" s="265">
        <v>18</v>
      </c>
      <c r="F31" s="224"/>
      <c r="G31" s="266" t="s">
        <v>620</v>
      </c>
      <c r="H31" s="266" t="s">
        <v>49</v>
      </c>
      <c r="I31" s="266" t="s">
        <v>149</v>
      </c>
      <c r="J31" s="266" t="s">
        <v>72</v>
      </c>
      <c r="K31" s="243" t="s">
        <v>145</v>
      </c>
      <c r="L31" s="243" t="s">
        <v>14</v>
      </c>
      <c r="M31" s="243" t="s">
        <v>627</v>
      </c>
      <c r="N31" s="55" t="s">
        <v>627</v>
      </c>
      <c r="O31" s="55" t="s">
        <v>14</v>
      </c>
      <c r="P31" s="55" t="s">
        <v>717</v>
      </c>
      <c r="Q31" s="55"/>
      <c r="R31" s="55"/>
      <c r="S31" s="55"/>
      <c r="T31" s="55"/>
      <c r="U31" s="56"/>
      <c r="V31" s="105">
        <v>0</v>
      </c>
      <c r="W31" s="28"/>
      <c r="X31" s="29"/>
      <c r="Y31" s="105">
        <v>0</v>
      </c>
      <c r="Z31" s="28"/>
      <c r="AA31" s="29"/>
      <c r="AB31" s="25">
        <f t="shared" si="0"/>
        <v>0</v>
      </c>
      <c r="AC31" s="26" t="str">
        <f t="shared" si="3"/>
        <v/>
      </c>
      <c r="AD31" s="27"/>
      <c r="AE31" s="105">
        <v>0</v>
      </c>
      <c r="AF31" s="28"/>
      <c r="AG31" s="29"/>
      <c r="AH31" s="105">
        <v>0</v>
      </c>
      <c r="AI31" s="28"/>
      <c r="AJ31" s="29"/>
      <c r="AK31" s="105">
        <v>0</v>
      </c>
      <c r="AL31" s="28"/>
      <c r="AM31" s="29"/>
      <c r="AN31" s="25">
        <f t="shared" si="1"/>
        <v>0</v>
      </c>
      <c r="AO31" s="26" t="str">
        <f t="shared" si="4"/>
        <v/>
      </c>
      <c r="AP31" s="27"/>
      <c r="AQ31" s="105">
        <v>0</v>
      </c>
      <c r="AR31" s="28"/>
      <c r="AS31" s="29"/>
      <c r="AT31" s="105">
        <v>0</v>
      </c>
      <c r="AU31" s="28"/>
      <c r="AV31" s="29"/>
      <c r="AW31" s="25">
        <f t="shared" si="2"/>
        <v>0</v>
      </c>
      <c r="AX31" s="26" t="str">
        <f t="shared" si="5"/>
        <v/>
      </c>
      <c r="AY31" s="27"/>
      <c r="AZ31" s="105">
        <v>0</v>
      </c>
      <c r="BA31" s="106"/>
      <c r="BB31" s="107"/>
      <c r="BC31" s="142"/>
      <c r="BI31" s="2"/>
      <c r="BJ31" s="2"/>
      <c r="BK31" s="2"/>
      <c r="BL31" s="2"/>
      <c r="BM31" s="2"/>
      <c r="BN31" s="2"/>
      <c r="BO31" s="2"/>
      <c r="BP31" s="2"/>
      <c r="BQ31" s="2"/>
      <c r="BR31" s="2"/>
      <c r="BS31" s="2"/>
      <c r="BT31" s="2"/>
      <c r="BU31" s="2"/>
      <c r="BV31" s="2"/>
      <c r="BW31" s="2"/>
    </row>
    <row r="32" spans="3:75" ht="21" customHeight="1" x14ac:dyDescent="0.25">
      <c r="C32" s="142"/>
      <c r="D32" s="487"/>
      <c r="E32" s="265">
        <v>19</v>
      </c>
      <c r="F32" s="224"/>
      <c r="G32" s="266" t="s">
        <v>620</v>
      </c>
      <c r="H32" s="266" t="s">
        <v>49</v>
      </c>
      <c r="I32" s="266" t="s">
        <v>149</v>
      </c>
      <c r="J32" s="266" t="s">
        <v>73</v>
      </c>
      <c r="K32" s="243" t="s">
        <v>145</v>
      </c>
      <c r="L32" s="243" t="s">
        <v>14</v>
      </c>
      <c r="M32" s="243" t="s">
        <v>627</v>
      </c>
      <c r="N32" s="55" t="s">
        <v>627</v>
      </c>
      <c r="O32" s="55" t="s">
        <v>14</v>
      </c>
      <c r="P32" s="55" t="s">
        <v>717</v>
      </c>
      <c r="Q32" s="55"/>
      <c r="R32" s="55"/>
      <c r="S32" s="55"/>
      <c r="T32" s="55"/>
      <c r="U32" s="56"/>
      <c r="V32" s="105">
        <v>0</v>
      </c>
      <c r="W32" s="28"/>
      <c r="X32" s="29"/>
      <c r="Y32" s="105">
        <v>0</v>
      </c>
      <c r="Z32" s="28"/>
      <c r="AA32" s="29"/>
      <c r="AB32" s="25">
        <f t="shared" si="0"/>
        <v>0</v>
      </c>
      <c r="AC32" s="26" t="str">
        <f t="shared" si="3"/>
        <v/>
      </c>
      <c r="AD32" s="27"/>
      <c r="AE32" s="105">
        <v>0</v>
      </c>
      <c r="AF32" s="28"/>
      <c r="AG32" s="29"/>
      <c r="AH32" s="105">
        <v>0</v>
      </c>
      <c r="AI32" s="28"/>
      <c r="AJ32" s="29"/>
      <c r="AK32" s="105">
        <v>0</v>
      </c>
      <c r="AL32" s="28"/>
      <c r="AM32" s="29"/>
      <c r="AN32" s="25">
        <f t="shared" si="1"/>
        <v>0</v>
      </c>
      <c r="AO32" s="26" t="str">
        <f t="shared" si="4"/>
        <v/>
      </c>
      <c r="AP32" s="27"/>
      <c r="AQ32" s="105">
        <v>0</v>
      </c>
      <c r="AR32" s="28"/>
      <c r="AS32" s="29"/>
      <c r="AT32" s="105">
        <v>0</v>
      </c>
      <c r="AU32" s="28"/>
      <c r="AV32" s="29"/>
      <c r="AW32" s="25">
        <f t="shared" si="2"/>
        <v>0</v>
      </c>
      <c r="AX32" s="26" t="str">
        <f t="shared" si="5"/>
        <v/>
      </c>
      <c r="AY32" s="27"/>
      <c r="AZ32" s="105">
        <v>0</v>
      </c>
      <c r="BA32" s="106"/>
      <c r="BB32" s="107"/>
      <c r="BC32" s="142"/>
      <c r="BI32" s="2"/>
      <c r="BJ32" s="2"/>
      <c r="BK32" s="2"/>
      <c r="BL32" s="2"/>
      <c r="BM32" s="2"/>
      <c r="BN32" s="2"/>
      <c r="BO32" s="2"/>
      <c r="BP32" s="2"/>
      <c r="BQ32" s="2"/>
      <c r="BR32" s="2"/>
      <c r="BS32" s="2"/>
      <c r="BT32" s="2"/>
      <c r="BU32" s="2"/>
      <c r="BV32" s="2"/>
      <c r="BW32" s="2"/>
    </row>
    <row r="33" spans="3:75" ht="21" customHeight="1" x14ac:dyDescent="0.25">
      <c r="C33" s="142"/>
      <c r="D33" s="487"/>
      <c r="E33" s="265">
        <v>20</v>
      </c>
      <c r="F33" s="224"/>
      <c r="G33" s="266" t="s">
        <v>620</v>
      </c>
      <c r="H33" s="266" t="s">
        <v>49</v>
      </c>
      <c r="I33" s="266" t="s">
        <v>149</v>
      </c>
      <c r="J33" s="266" t="s">
        <v>74</v>
      </c>
      <c r="K33" s="243" t="s">
        <v>145</v>
      </c>
      <c r="L33" s="243" t="s">
        <v>14</v>
      </c>
      <c r="M33" s="243" t="s">
        <v>627</v>
      </c>
      <c r="N33" s="55" t="s">
        <v>627</v>
      </c>
      <c r="O33" s="55" t="s">
        <v>14</v>
      </c>
      <c r="P33" s="55" t="s">
        <v>717</v>
      </c>
      <c r="Q33" s="55"/>
      <c r="R33" s="55"/>
      <c r="S33" s="55"/>
      <c r="T33" s="55"/>
      <c r="U33" s="56"/>
      <c r="V33" s="105">
        <v>0</v>
      </c>
      <c r="W33" s="28"/>
      <c r="X33" s="29"/>
      <c r="Y33" s="105">
        <v>0</v>
      </c>
      <c r="Z33" s="28"/>
      <c r="AA33" s="29"/>
      <c r="AB33" s="25">
        <f t="shared" si="0"/>
        <v>0</v>
      </c>
      <c r="AC33" s="26" t="str">
        <f t="shared" si="3"/>
        <v/>
      </c>
      <c r="AD33" s="27"/>
      <c r="AE33" s="105">
        <v>0</v>
      </c>
      <c r="AF33" s="28"/>
      <c r="AG33" s="29"/>
      <c r="AH33" s="105">
        <v>0</v>
      </c>
      <c r="AI33" s="28"/>
      <c r="AJ33" s="29"/>
      <c r="AK33" s="105">
        <v>0</v>
      </c>
      <c r="AL33" s="28"/>
      <c r="AM33" s="29"/>
      <c r="AN33" s="25">
        <f t="shared" si="1"/>
        <v>0</v>
      </c>
      <c r="AO33" s="26" t="str">
        <f t="shared" si="4"/>
        <v/>
      </c>
      <c r="AP33" s="27"/>
      <c r="AQ33" s="105">
        <v>0</v>
      </c>
      <c r="AR33" s="28"/>
      <c r="AS33" s="29"/>
      <c r="AT33" s="105">
        <v>0</v>
      </c>
      <c r="AU33" s="28"/>
      <c r="AV33" s="29"/>
      <c r="AW33" s="25">
        <f t="shared" si="2"/>
        <v>0</v>
      </c>
      <c r="AX33" s="26" t="str">
        <f t="shared" si="5"/>
        <v/>
      </c>
      <c r="AY33" s="27"/>
      <c r="AZ33" s="105">
        <v>0</v>
      </c>
      <c r="BA33" s="106"/>
      <c r="BB33" s="107"/>
      <c r="BC33" s="142"/>
      <c r="BI33" s="2"/>
      <c r="BJ33" s="2"/>
      <c r="BK33" s="2"/>
      <c r="BL33" s="2"/>
      <c r="BM33" s="2"/>
      <c r="BN33" s="2"/>
      <c r="BO33" s="2"/>
      <c r="BP33" s="2"/>
      <c r="BQ33" s="2"/>
      <c r="BR33" s="2"/>
      <c r="BS33" s="2"/>
      <c r="BT33" s="2"/>
      <c r="BU33" s="2"/>
      <c r="BV33" s="2"/>
      <c r="BW33" s="2"/>
    </row>
    <row r="34" spans="3:75" ht="21" customHeight="1" x14ac:dyDescent="0.25">
      <c r="C34" s="142"/>
      <c r="D34" s="487"/>
      <c r="E34" s="265">
        <v>21</v>
      </c>
      <c r="F34" s="224"/>
      <c r="G34" s="266" t="s">
        <v>620</v>
      </c>
      <c r="H34" s="266" t="s">
        <v>49</v>
      </c>
      <c r="I34" s="266" t="s">
        <v>149</v>
      </c>
      <c r="J34" s="266" t="s">
        <v>75</v>
      </c>
      <c r="K34" s="243" t="s">
        <v>145</v>
      </c>
      <c r="L34" s="243" t="s">
        <v>14</v>
      </c>
      <c r="M34" s="243" t="s">
        <v>627</v>
      </c>
      <c r="N34" s="55" t="s">
        <v>627</v>
      </c>
      <c r="O34" s="55" t="s">
        <v>14</v>
      </c>
      <c r="P34" s="55" t="s">
        <v>717</v>
      </c>
      <c r="Q34" s="55"/>
      <c r="R34" s="55"/>
      <c r="S34" s="55"/>
      <c r="T34" s="55"/>
      <c r="U34" s="56"/>
      <c r="V34" s="105">
        <v>0</v>
      </c>
      <c r="W34" s="28"/>
      <c r="X34" s="29"/>
      <c r="Y34" s="105">
        <v>0</v>
      </c>
      <c r="Z34" s="28"/>
      <c r="AA34" s="29"/>
      <c r="AB34" s="25">
        <f t="shared" si="0"/>
        <v>0</v>
      </c>
      <c r="AC34" s="26" t="str">
        <f t="shared" si="3"/>
        <v/>
      </c>
      <c r="AD34" s="27"/>
      <c r="AE34" s="105">
        <v>0</v>
      </c>
      <c r="AF34" s="28"/>
      <c r="AG34" s="29"/>
      <c r="AH34" s="105">
        <v>0</v>
      </c>
      <c r="AI34" s="28"/>
      <c r="AJ34" s="29"/>
      <c r="AK34" s="105">
        <v>0</v>
      </c>
      <c r="AL34" s="28"/>
      <c r="AM34" s="29"/>
      <c r="AN34" s="25">
        <f t="shared" si="1"/>
        <v>0</v>
      </c>
      <c r="AO34" s="26" t="str">
        <f t="shared" si="4"/>
        <v/>
      </c>
      <c r="AP34" s="27"/>
      <c r="AQ34" s="105">
        <v>0</v>
      </c>
      <c r="AR34" s="28"/>
      <c r="AS34" s="29"/>
      <c r="AT34" s="105">
        <v>0</v>
      </c>
      <c r="AU34" s="28"/>
      <c r="AV34" s="29"/>
      <c r="AW34" s="25">
        <f t="shared" si="2"/>
        <v>0</v>
      </c>
      <c r="AX34" s="26" t="str">
        <f t="shared" si="5"/>
        <v/>
      </c>
      <c r="AY34" s="27"/>
      <c r="AZ34" s="105">
        <v>0</v>
      </c>
      <c r="BA34" s="106"/>
      <c r="BB34" s="107"/>
      <c r="BC34" s="142"/>
      <c r="BI34" s="2"/>
      <c r="BJ34" s="2"/>
      <c r="BK34" s="2"/>
      <c r="BL34" s="2"/>
      <c r="BM34" s="2"/>
      <c r="BN34" s="2"/>
      <c r="BO34" s="2"/>
      <c r="BP34" s="2"/>
      <c r="BQ34" s="2"/>
      <c r="BR34" s="2"/>
      <c r="BS34" s="2"/>
      <c r="BT34" s="2"/>
      <c r="BU34" s="2"/>
      <c r="BV34" s="2"/>
      <c r="BW34" s="2"/>
    </row>
    <row r="35" spans="3:75" ht="21" customHeight="1" x14ac:dyDescent="0.25">
      <c r="C35" s="142"/>
      <c r="D35" s="487"/>
      <c r="E35" s="265">
        <v>22</v>
      </c>
      <c r="F35" s="224"/>
      <c r="G35" s="266" t="s">
        <v>620</v>
      </c>
      <c r="H35" s="266" t="s">
        <v>49</v>
      </c>
      <c r="I35" s="266" t="s">
        <v>149</v>
      </c>
      <c r="J35" s="266" t="s">
        <v>76</v>
      </c>
      <c r="K35" s="243" t="s">
        <v>145</v>
      </c>
      <c r="L35" s="243" t="s">
        <v>14</v>
      </c>
      <c r="M35" s="243" t="s">
        <v>627</v>
      </c>
      <c r="N35" s="55" t="s">
        <v>627</v>
      </c>
      <c r="O35" s="55" t="s">
        <v>14</v>
      </c>
      <c r="P35" s="55" t="s">
        <v>717</v>
      </c>
      <c r="Q35" s="55"/>
      <c r="R35" s="55"/>
      <c r="S35" s="55"/>
      <c r="T35" s="55"/>
      <c r="U35" s="56"/>
      <c r="V35" s="105">
        <v>0</v>
      </c>
      <c r="W35" s="28"/>
      <c r="X35" s="29"/>
      <c r="Y35" s="105">
        <v>0</v>
      </c>
      <c r="Z35" s="28"/>
      <c r="AA35" s="29"/>
      <c r="AB35" s="25">
        <f t="shared" si="0"/>
        <v>0</v>
      </c>
      <c r="AC35" s="26" t="str">
        <f t="shared" si="3"/>
        <v/>
      </c>
      <c r="AD35" s="27"/>
      <c r="AE35" s="105">
        <v>0</v>
      </c>
      <c r="AF35" s="28"/>
      <c r="AG35" s="29"/>
      <c r="AH35" s="105">
        <v>0</v>
      </c>
      <c r="AI35" s="28"/>
      <c r="AJ35" s="29"/>
      <c r="AK35" s="105">
        <v>0</v>
      </c>
      <c r="AL35" s="28"/>
      <c r="AM35" s="29"/>
      <c r="AN35" s="25">
        <f t="shared" si="1"/>
        <v>0</v>
      </c>
      <c r="AO35" s="26" t="str">
        <f t="shared" si="4"/>
        <v/>
      </c>
      <c r="AP35" s="27"/>
      <c r="AQ35" s="105">
        <v>0</v>
      </c>
      <c r="AR35" s="28"/>
      <c r="AS35" s="29"/>
      <c r="AT35" s="105">
        <v>0</v>
      </c>
      <c r="AU35" s="28"/>
      <c r="AV35" s="29"/>
      <c r="AW35" s="25">
        <f t="shared" si="2"/>
        <v>0</v>
      </c>
      <c r="AX35" s="26" t="str">
        <f t="shared" si="5"/>
        <v/>
      </c>
      <c r="AY35" s="27"/>
      <c r="AZ35" s="105">
        <v>0</v>
      </c>
      <c r="BA35" s="106"/>
      <c r="BB35" s="107"/>
      <c r="BC35" s="142"/>
      <c r="BI35" s="2"/>
      <c r="BJ35" s="2"/>
      <c r="BK35" s="2"/>
      <c r="BL35" s="2"/>
      <c r="BM35" s="2"/>
      <c r="BN35" s="2"/>
      <c r="BO35" s="2"/>
      <c r="BP35" s="2"/>
      <c r="BQ35" s="2"/>
      <c r="BR35" s="2"/>
      <c r="BS35" s="2"/>
      <c r="BT35" s="2"/>
      <c r="BU35" s="2"/>
      <c r="BV35" s="2"/>
      <c r="BW35" s="2"/>
    </row>
    <row r="36" spans="3:75" ht="21" customHeight="1" x14ac:dyDescent="0.25">
      <c r="C36" s="142"/>
      <c r="D36" s="487"/>
      <c r="E36" s="265">
        <v>23</v>
      </c>
      <c r="F36" s="224"/>
      <c r="G36" s="266" t="s">
        <v>620</v>
      </c>
      <c r="H36" s="266" t="s">
        <v>49</v>
      </c>
      <c r="I36" s="266" t="s">
        <v>149</v>
      </c>
      <c r="J36" s="266" t="s">
        <v>77</v>
      </c>
      <c r="K36" s="243" t="s">
        <v>145</v>
      </c>
      <c r="L36" s="243" t="s">
        <v>14</v>
      </c>
      <c r="M36" s="243" t="s">
        <v>627</v>
      </c>
      <c r="N36" s="55" t="s">
        <v>627</v>
      </c>
      <c r="O36" s="55" t="s">
        <v>14</v>
      </c>
      <c r="P36" s="55" t="s">
        <v>717</v>
      </c>
      <c r="Q36" s="55"/>
      <c r="R36" s="55"/>
      <c r="S36" s="55"/>
      <c r="T36" s="55"/>
      <c r="U36" s="56"/>
      <c r="V36" s="105">
        <v>0</v>
      </c>
      <c r="W36" s="28"/>
      <c r="X36" s="29"/>
      <c r="Y36" s="105">
        <v>0</v>
      </c>
      <c r="Z36" s="28"/>
      <c r="AA36" s="29"/>
      <c r="AB36" s="25">
        <f t="shared" si="0"/>
        <v>0</v>
      </c>
      <c r="AC36" s="26" t="str">
        <f t="shared" si="3"/>
        <v/>
      </c>
      <c r="AD36" s="27"/>
      <c r="AE36" s="105">
        <v>0</v>
      </c>
      <c r="AF36" s="28"/>
      <c r="AG36" s="29"/>
      <c r="AH36" s="105">
        <v>0</v>
      </c>
      <c r="AI36" s="28"/>
      <c r="AJ36" s="29"/>
      <c r="AK36" s="105">
        <v>0</v>
      </c>
      <c r="AL36" s="28"/>
      <c r="AM36" s="29"/>
      <c r="AN36" s="25">
        <f t="shared" si="1"/>
        <v>0</v>
      </c>
      <c r="AO36" s="26" t="str">
        <f t="shared" si="4"/>
        <v/>
      </c>
      <c r="AP36" s="27"/>
      <c r="AQ36" s="105">
        <v>0</v>
      </c>
      <c r="AR36" s="28"/>
      <c r="AS36" s="29"/>
      <c r="AT36" s="105">
        <v>0</v>
      </c>
      <c r="AU36" s="28"/>
      <c r="AV36" s="29"/>
      <c r="AW36" s="25">
        <f t="shared" si="2"/>
        <v>0</v>
      </c>
      <c r="AX36" s="26" t="str">
        <f t="shared" si="5"/>
        <v/>
      </c>
      <c r="AY36" s="27"/>
      <c r="AZ36" s="105">
        <v>0</v>
      </c>
      <c r="BA36" s="106"/>
      <c r="BB36" s="107"/>
      <c r="BC36" s="142"/>
      <c r="BI36" s="2"/>
      <c r="BJ36" s="2"/>
      <c r="BK36" s="2"/>
      <c r="BL36" s="2"/>
      <c r="BM36" s="2"/>
      <c r="BN36" s="2"/>
      <c r="BO36" s="2"/>
      <c r="BP36" s="2"/>
      <c r="BQ36" s="2"/>
      <c r="BR36" s="2"/>
      <c r="BS36" s="2"/>
      <c r="BT36" s="2"/>
      <c r="BU36" s="2"/>
      <c r="BV36" s="2"/>
      <c r="BW36" s="2"/>
    </row>
    <row r="37" spans="3:75" ht="21" customHeight="1" x14ac:dyDescent="0.25">
      <c r="C37" s="142"/>
      <c r="D37" s="487"/>
      <c r="E37" s="265">
        <v>24</v>
      </c>
      <c r="F37" s="224"/>
      <c r="G37" s="266" t="s">
        <v>620</v>
      </c>
      <c r="H37" s="266" t="s">
        <v>49</v>
      </c>
      <c r="I37" s="266" t="s">
        <v>149</v>
      </c>
      <c r="J37" s="266" t="s">
        <v>78</v>
      </c>
      <c r="K37" s="243" t="s">
        <v>145</v>
      </c>
      <c r="L37" s="243" t="s">
        <v>14</v>
      </c>
      <c r="M37" s="243" t="s">
        <v>627</v>
      </c>
      <c r="N37" s="55" t="s">
        <v>627</v>
      </c>
      <c r="O37" s="55" t="s">
        <v>14</v>
      </c>
      <c r="P37" s="55" t="s">
        <v>717</v>
      </c>
      <c r="Q37" s="55"/>
      <c r="R37" s="55"/>
      <c r="S37" s="55"/>
      <c r="T37" s="55"/>
      <c r="U37" s="56"/>
      <c r="V37" s="105">
        <v>0</v>
      </c>
      <c r="W37" s="28"/>
      <c r="X37" s="29"/>
      <c r="Y37" s="105">
        <v>0</v>
      </c>
      <c r="Z37" s="28"/>
      <c r="AA37" s="29"/>
      <c r="AB37" s="25">
        <f t="shared" si="0"/>
        <v>0</v>
      </c>
      <c r="AC37" s="26" t="str">
        <f t="shared" si="3"/>
        <v/>
      </c>
      <c r="AD37" s="27"/>
      <c r="AE37" s="105">
        <v>0</v>
      </c>
      <c r="AF37" s="28"/>
      <c r="AG37" s="29"/>
      <c r="AH37" s="105">
        <v>0</v>
      </c>
      <c r="AI37" s="28"/>
      <c r="AJ37" s="29"/>
      <c r="AK37" s="105">
        <v>0</v>
      </c>
      <c r="AL37" s="28"/>
      <c r="AM37" s="29"/>
      <c r="AN37" s="25">
        <f t="shared" si="1"/>
        <v>0</v>
      </c>
      <c r="AO37" s="26" t="str">
        <f t="shared" si="4"/>
        <v/>
      </c>
      <c r="AP37" s="27"/>
      <c r="AQ37" s="105">
        <v>0</v>
      </c>
      <c r="AR37" s="28"/>
      <c r="AS37" s="29"/>
      <c r="AT37" s="105">
        <v>0</v>
      </c>
      <c r="AU37" s="28"/>
      <c r="AV37" s="29"/>
      <c r="AW37" s="25">
        <f t="shared" si="2"/>
        <v>0</v>
      </c>
      <c r="AX37" s="26" t="str">
        <f t="shared" si="5"/>
        <v/>
      </c>
      <c r="AY37" s="27"/>
      <c r="AZ37" s="105">
        <v>0</v>
      </c>
      <c r="BA37" s="106"/>
      <c r="BB37" s="107"/>
      <c r="BC37" s="142"/>
      <c r="BI37" s="2"/>
      <c r="BJ37" s="2"/>
      <c r="BK37" s="2"/>
      <c r="BL37" s="2"/>
      <c r="BM37" s="2"/>
      <c r="BN37" s="2"/>
      <c r="BO37" s="2"/>
      <c r="BP37" s="2"/>
      <c r="BQ37" s="2"/>
      <c r="BR37" s="2"/>
      <c r="BS37" s="2"/>
      <c r="BT37" s="2"/>
      <c r="BU37" s="2"/>
      <c r="BV37" s="2"/>
      <c r="BW37" s="2"/>
    </row>
    <row r="38" spans="3:75" ht="21" customHeight="1" x14ac:dyDescent="0.25">
      <c r="C38" s="142"/>
      <c r="D38" s="487"/>
      <c r="E38" s="265" t="s">
        <v>79</v>
      </c>
      <c r="F38" s="224"/>
      <c r="G38" s="266" t="s">
        <v>620</v>
      </c>
      <c r="H38" s="266" t="s">
        <v>49</v>
      </c>
      <c r="I38" s="266" t="s">
        <v>149</v>
      </c>
      <c r="J38" s="266" t="s">
        <v>80</v>
      </c>
      <c r="K38" s="243" t="s">
        <v>145</v>
      </c>
      <c r="L38" s="243" t="s">
        <v>14</v>
      </c>
      <c r="M38" s="243" t="s">
        <v>627</v>
      </c>
      <c r="N38" s="55" t="s">
        <v>627</v>
      </c>
      <c r="O38" s="55" t="s">
        <v>14</v>
      </c>
      <c r="P38" s="55" t="s">
        <v>717</v>
      </c>
      <c r="Q38" s="55"/>
      <c r="R38" s="55"/>
      <c r="S38" s="55"/>
      <c r="T38" s="55"/>
      <c r="U38" s="56"/>
      <c r="V38" s="105">
        <v>0</v>
      </c>
      <c r="W38" s="28"/>
      <c r="X38" s="29"/>
      <c r="Y38" s="105">
        <v>0</v>
      </c>
      <c r="Z38" s="28"/>
      <c r="AA38" s="29"/>
      <c r="AB38" s="25">
        <f t="shared" si="0"/>
        <v>0</v>
      </c>
      <c r="AC38" s="26" t="str">
        <f t="shared" si="3"/>
        <v/>
      </c>
      <c r="AD38" s="27"/>
      <c r="AE38" s="105">
        <v>0</v>
      </c>
      <c r="AF38" s="28"/>
      <c r="AG38" s="29"/>
      <c r="AH38" s="105">
        <v>0</v>
      </c>
      <c r="AI38" s="28"/>
      <c r="AJ38" s="29"/>
      <c r="AK38" s="105">
        <v>0</v>
      </c>
      <c r="AL38" s="28"/>
      <c r="AM38" s="29"/>
      <c r="AN38" s="25">
        <f t="shared" si="1"/>
        <v>0</v>
      </c>
      <c r="AO38" s="26" t="str">
        <f t="shared" si="4"/>
        <v/>
      </c>
      <c r="AP38" s="27"/>
      <c r="AQ38" s="105">
        <v>0</v>
      </c>
      <c r="AR38" s="28"/>
      <c r="AS38" s="29"/>
      <c r="AT38" s="105">
        <v>0</v>
      </c>
      <c r="AU38" s="28"/>
      <c r="AV38" s="29"/>
      <c r="AW38" s="25">
        <f t="shared" si="2"/>
        <v>0</v>
      </c>
      <c r="AX38" s="26" t="str">
        <f t="shared" si="5"/>
        <v/>
      </c>
      <c r="AY38" s="27"/>
      <c r="AZ38" s="105">
        <v>0</v>
      </c>
      <c r="BA38" s="106"/>
      <c r="BB38" s="107"/>
      <c r="BC38" s="142"/>
      <c r="BI38" s="2"/>
      <c r="BJ38" s="2"/>
      <c r="BK38" s="2"/>
      <c r="BL38" s="2"/>
      <c r="BM38" s="2"/>
      <c r="BN38" s="2"/>
      <c r="BO38" s="2"/>
      <c r="BP38" s="2"/>
      <c r="BQ38" s="2"/>
      <c r="BR38" s="2"/>
      <c r="BS38" s="2"/>
      <c r="BT38" s="2"/>
      <c r="BU38" s="2"/>
      <c r="BV38" s="2"/>
      <c r="BW38" s="2"/>
    </row>
    <row r="39" spans="3:75" ht="21" customHeight="1" x14ac:dyDescent="0.25">
      <c r="C39" s="142"/>
      <c r="D39" s="487"/>
      <c r="E39" s="265" t="s">
        <v>81</v>
      </c>
      <c r="F39" s="224"/>
      <c r="G39" s="266" t="s">
        <v>620</v>
      </c>
      <c r="H39" s="266" t="s">
        <v>49</v>
      </c>
      <c r="I39" s="266" t="s">
        <v>149</v>
      </c>
      <c r="J39" s="266" t="s">
        <v>82</v>
      </c>
      <c r="K39" s="243" t="s">
        <v>145</v>
      </c>
      <c r="L39" s="243" t="s">
        <v>14</v>
      </c>
      <c r="M39" s="243" t="s">
        <v>627</v>
      </c>
      <c r="N39" s="55" t="s">
        <v>627</v>
      </c>
      <c r="O39" s="55" t="s">
        <v>14</v>
      </c>
      <c r="P39" s="55" t="s">
        <v>717</v>
      </c>
      <c r="Q39" s="55"/>
      <c r="R39" s="55"/>
      <c r="S39" s="55"/>
      <c r="T39" s="55"/>
      <c r="U39" s="56"/>
      <c r="V39" s="105">
        <v>0</v>
      </c>
      <c r="W39" s="28"/>
      <c r="X39" s="29"/>
      <c r="Y39" s="105">
        <v>0</v>
      </c>
      <c r="Z39" s="28"/>
      <c r="AA39" s="29"/>
      <c r="AB39" s="25">
        <f t="shared" si="0"/>
        <v>0</v>
      </c>
      <c r="AC39" s="26" t="str">
        <f t="shared" si="3"/>
        <v/>
      </c>
      <c r="AD39" s="27"/>
      <c r="AE39" s="105">
        <v>0</v>
      </c>
      <c r="AF39" s="28"/>
      <c r="AG39" s="29"/>
      <c r="AH39" s="105">
        <v>0</v>
      </c>
      <c r="AI39" s="28"/>
      <c r="AJ39" s="29"/>
      <c r="AK39" s="105">
        <v>0</v>
      </c>
      <c r="AL39" s="28"/>
      <c r="AM39" s="29"/>
      <c r="AN39" s="25">
        <f t="shared" si="1"/>
        <v>0</v>
      </c>
      <c r="AO39" s="26" t="str">
        <f t="shared" si="4"/>
        <v/>
      </c>
      <c r="AP39" s="27"/>
      <c r="AQ39" s="105">
        <v>0</v>
      </c>
      <c r="AR39" s="28"/>
      <c r="AS39" s="29"/>
      <c r="AT39" s="105">
        <v>0</v>
      </c>
      <c r="AU39" s="28"/>
      <c r="AV39" s="29"/>
      <c r="AW39" s="25">
        <f t="shared" si="2"/>
        <v>0</v>
      </c>
      <c r="AX39" s="26" t="str">
        <f t="shared" si="5"/>
        <v/>
      </c>
      <c r="AY39" s="27"/>
      <c r="AZ39" s="105">
        <v>0</v>
      </c>
      <c r="BA39" s="106"/>
      <c r="BB39" s="107"/>
      <c r="BC39" s="142"/>
      <c r="BI39" s="2"/>
      <c r="BJ39" s="2"/>
      <c r="BK39" s="2"/>
      <c r="BL39" s="2"/>
      <c r="BM39" s="2"/>
      <c r="BN39" s="2"/>
      <c r="BO39" s="2"/>
      <c r="BP39" s="2"/>
      <c r="BQ39" s="2"/>
      <c r="BR39" s="2"/>
      <c r="BS39" s="2"/>
      <c r="BT39" s="2"/>
      <c r="BU39" s="2"/>
      <c r="BV39" s="2"/>
      <c r="BW39" s="2"/>
    </row>
    <row r="40" spans="3:75" ht="21" customHeight="1" x14ac:dyDescent="0.25">
      <c r="C40" s="142"/>
      <c r="D40" s="487"/>
      <c r="E40" s="265" t="s">
        <v>83</v>
      </c>
      <c r="F40" s="224"/>
      <c r="G40" s="266" t="s">
        <v>620</v>
      </c>
      <c r="H40" s="266" t="s">
        <v>49</v>
      </c>
      <c r="I40" s="266" t="s">
        <v>149</v>
      </c>
      <c r="J40" s="266" t="s">
        <v>84</v>
      </c>
      <c r="K40" s="243" t="s">
        <v>145</v>
      </c>
      <c r="L40" s="243" t="s">
        <v>14</v>
      </c>
      <c r="M40" s="243" t="s">
        <v>627</v>
      </c>
      <c r="N40" s="55" t="s">
        <v>627</v>
      </c>
      <c r="O40" s="55" t="s">
        <v>14</v>
      </c>
      <c r="P40" s="55" t="s">
        <v>717</v>
      </c>
      <c r="Q40" s="55"/>
      <c r="R40" s="55"/>
      <c r="S40" s="55"/>
      <c r="T40" s="55"/>
      <c r="U40" s="56"/>
      <c r="V40" s="105">
        <v>0</v>
      </c>
      <c r="W40" s="28"/>
      <c r="X40" s="29"/>
      <c r="Y40" s="105">
        <v>0</v>
      </c>
      <c r="Z40" s="28"/>
      <c r="AA40" s="29"/>
      <c r="AB40" s="25">
        <f t="shared" si="0"/>
        <v>0</v>
      </c>
      <c r="AC40" s="26" t="str">
        <f t="shared" si="3"/>
        <v/>
      </c>
      <c r="AD40" s="27"/>
      <c r="AE40" s="105">
        <v>0</v>
      </c>
      <c r="AF40" s="28"/>
      <c r="AG40" s="29"/>
      <c r="AH40" s="105">
        <v>0</v>
      </c>
      <c r="AI40" s="28"/>
      <c r="AJ40" s="29"/>
      <c r="AK40" s="105">
        <v>0</v>
      </c>
      <c r="AL40" s="28"/>
      <c r="AM40" s="29"/>
      <c r="AN40" s="25">
        <f t="shared" si="1"/>
        <v>0</v>
      </c>
      <c r="AO40" s="26" t="str">
        <f t="shared" si="4"/>
        <v/>
      </c>
      <c r="AP40" s="27"/>
      <c r="AQ40" s="105">
        <v>0</v>
      </c>
      <c r="AR40" s="28"/>
      <c r="AS40" s="29"/>
      <c r="AT40" s="105">
        <v>0</v>
      </c>
      <c r="AU40" s="28"/>
      <c r="AV40" s="29"/>
      <c r="AW40" s="25">
        <f t="shared" si="2"/>
        <v>0</v>
      </c>
      <c r="AX40" s="26" t="str">
        <f t="shared" si="5"/>
        <v/>
      </c>
      <c r="AY40" s="27"/>
      <c r="AZ40" s="105">
        <v>0</v>
      </c>
      <c r="BA40" s="106"/>
      <c r="BB40" s="107"/>
      <c r="BC40" s="142"/>
      <c r="BI40" s="2"/>
      <c r="BJ40" s="2"/>
      <c r="BK40" s="2"/>
      <c r="BL40" s="2"/>
      <c r="BM40" s="2"/>
      <c r="BN40" s="2"/>
      <c r="BO40" s="2"/>
      <c r="BP40" s="2"/>
      <c r="BQ40" s="2"/>
      <c r="BR40" s="2"/>
      <c r="BS40" s="2"/>
      <c r="BT40" s="2"/>
      <c r="BU40" s="2"/>
      <c r="BV40" s="2"/>
      <c r="BW40" s="2"/>
    </row>
    <row r="41" spans="3:75" ht="21" customHeight="1" x14ac:dyDescent="0.25">
      <c r="C41" s="142"/>
      <c r="D41" s="487"/>
      <c r="E41" s="269" t="s">
        <v>85</v>
      </c>
      <c r="F41" s="224"/>
      <c r="G41" s="266" t="s">
        <v>620</v>
      </c>
      <c r="H41" s="266" t="s">
        <v>49</v>
      </c>
      <c r="I41" s="266" t="s">
        <v>149</v>
      </c>
      <c r="J41" s="266" t="s">
        <v>14</v>
      </c>
      <c r="K41" s="243" t="s">
        <v>145</v>
      </c>
      <c r="L41" s="243" t="s">
        <v>14</v>
      </c>
      <c r="M41" s="243" t="s">
        <v>627</v>
      </c>
      <c r="N41" s="55" t="s">
        <v>627</v>
      </c>
      <c r="O41" s="55" t="s">
        <v>14</v>
      </c>
      <c r="P41" s="55" t="s">
        <v>717</v>
      </c>
      <c r="Q41" s="55"/>
      <c r="R41" s="55"/>
      <c r="S41" s="55"/>
      <c r="T41" s="55"/>
      <c r="U41" s="57"/>
      <c r="V41" s="25">
        <f>IF(OR(SUMPRODUCT(--(V14:V40=""),--(W14:W40=""))&gt;0,COUNTIF(W14:W40,"M")&gt;0,COUNTIF(W14:W40,"X")=27),"",SUM(V14:V40))</f>
        <v>0</v>
      </c>
      <c r="W41" s="26" t="str">
        <f>IF(AND(COUNTIF(W14:W40,"X")=27,SUM(V14:V40)=0,ISNUMBER(V41)),"",IF(COUNTIF(W14:W40,"M")&gt;0,"M",IF(AND(COUNTIF(W14:W40,W14)=27,OR(W14="X",W14="W",W14="Z")),UPPER(W14),"")))</f>
        <v/>
      </c>
      <c r="X41" s="27"/>
      <c r="Y41" s="25">
        <f t="shared" ref="Y41" si="6">IF(OR(SUMPRODUCT(--(Y14:Y40=""),--(Z14:Z40=""))&gt;0,COUNTIF(Z14:Z40,"M")&gt;0,COUNTIF(Z14:Z40,"X")=27),"",SUM(Y14:Y40))</f>
        <v>0</v>
      </c>
      <c r="Z41" s="26" t="str">
        <f t="shared" ref="Z41" si="7">IF(AND(COUNTIF(Z14:Z40,"X")=27,SUM(Y14:Y40)=0,ISNUMBER(Y41)),"",IF(COUNTIF(Z14:Z40,"M")&gt;0,"M",IF(AND(COUNTIF(Z14:Z40,Z14)=27,OR(Z14="X",Z14="W",Z14="Z")),UPPER(Z14),"")))</f>
        <v/>
      </c>
      <c r="AA41" s="27"/>
      <c r="AB41" s="25">
        <f t="shared" ref="AB41" si="8">IF(OR(SUMPRODUCT(--(AB14:AB40=""),--(AC14:AC40=""))&gt;0,COUNTIF(AC14:AC40,"M")&gt;0,COUNTIF(AC14:AC40,"X")=27),"",SUM(AB14:AB40))</f>
        <v>0</v>
      </c>
      <c r="AC41" s="26" t="str">
        <f t="shared" ref="AC41" si="9">IF(AND(COUNTIF(AC14:AC40,"X")=27,SUM(AB14:AB40)=0,ISNUMBER(AB41)),"",IF(COUNTIF(AC14:AC40,"M")&gt;0,"M",IF(AND(COUNTIF(AC14:AC40,AC14)=27,OR(AC14="X",AC14="W",AC14="Z")),UPPER(AC14),"")))</f>
        <v/>
      </c>
      <c r="AD41" s="27"/>
      <c r="AE41" s="25">
        <f t="shared" ref="AE41" si="10">IF(OR(SUMPRODUCT(--(AE14:AE40=""),--(AF14:AF40=""))&gt;0,COUNTIF(AF14:AF40,"M")&gt;0,COUNTIF(AF14:AF40,"X")=27),"",SUM(AE14:AE40))</f>
        <v>0</v>
      </c>
      <c r="AF41" s="26" t="str">
        <f t="shared" ref="AF41" si="11">IF(AND(COUNTIF(AF14:AF40,"X")=27,SUM(AE14:AE40)=0,ISNUMBER(AE41)),"",IF(COUNTIF(AF14:AF40,"M")&gt;0,"M",IF(AND(COUNTIF(AF14:AF40,AF14)=27,OR(AF14="X",AF14="W",AF14="Z")),UPPER(AF14),"")))</f>
        <v/>
      </c>
      <c r="AG41" s="27"/>
      <c r="AH41" s="25">
        <f t="shared" ref="AH41" si="12">IF(OR(SUMPRODUCT(--(AH14:AH40=""),--(AI14:AI40=""))&gt;0,COUNTIF(AI14:AI40,"M")&gt;0,COUNTIF(AI14:AI40,"X")=27),"",SUM(AH14:AH40))</f>
        <v>0</v>
      </c>
      <c r="AI41" s="26" t="str">
        <f t="shared" ref="AI41" si="13">IF(AND(COUNTIF(AI14:AI40,"X")=27,SUM(AH14:AH40)=0,ISNUMBER(AH41)),"",IF(COUNTIF(AI14:AI40,"M")&gt;0,"M",IF(AND(COUNTIF(AI14:AI40,AI14)=27,OR(AI14="X",AI14="W",AI14="Z")),UPPER(AI14),"")))</f>
        <v/>
      </c>
      <c r="AJ41" s="27"/>
      <c r="AK41" s="25">
        <f t="shared" ref="AK41" si="14">IF(OR(SUMPRODUCT(--(AK14:AK40=""),--(AL14:AL40=""))&gt;0,COUNTIF(AL14:AL40,"M")&gt;0,COUNTIF(AL14:AL40,"X")=27),"",SUM(AK14:AK40))</f>
        <v>0</v>
      </c>
      <c r="AL41" s="26" t="str">
        <f t="shared" ref="AL41" si="15">IF(AND(COUNTIF(AL14:AL40,"X")=27,SUM(AK14:AK40)=0,ISNUMBER(AK41)),"",IF(COUNTIF(AL14:AL40,"M")&gt;0,"M",IF(AND(COUNTIF(AL14:AL40,AL14)=27,OR(AL14="X",AL14="W",AL14="Z")),UPPER(AL14),"")))</f>
        <v/>
      </c>
      <c r="AM41" s="27"/>
      <c r="AN41" s="25">
        <f t="shared" ref="AN41" si="16">IF(OR(SUMPRODUCT(--(AN14:AN40=""),--(AO14:AO40=""))&gt;0,COUNTIF(AO14:AO40,"M")&gt;0,COUNTIF(AO14:AO40,"X")=27),"",SUM(AN14:AN40))</f>
        <v>0</v>
      </c>
      <c r="AO41" s="26" t="str">
        <f t="shared" ref="AO41" si="17">IF(AND(COUNTIF(AO14:AO40,"X")=27,SUM(AN14:AN40)=0,ISNUMBER(AN41)),"",IF(COUNTIF(AO14:AO40,"M")&gt;0,"M",IF(AND(COUNTIF(AO14:AO40,AO14)=27,OR(AO14="X",AO14="W",AO14="Z")),UPPER(AO14),"")))</f>
        <v/>
      </c>
      <c r="AP41" s="27"/>
      <c r="AQ41" s="25">
        <f t="shared" ref="AQ41" si="18">IF(OR(SUMPRODUCT(--(AQ14:AQ40=""),--(AR14:AR40=""))&gt;0,COUNTIF(AR14:AR40,"M")&gt;0,COUNTIF(AR14:AR40,"X")=27),"",SUM(AQ14:AQ40))</f>
        <v>0</v>
      </c>
      <c r="AR41" s="26" t="str">
        <f t="shared" ref="AR41" si="19">IF(AND(COUNTIF(AR14:AR40,"X")=27,SUM(AQ14:AQ40)=0,ISNUMBER(AQ41)),"",IF(COUNTIF(AR14:AR40,"M")&gt;0,"M",IF(AND(COUNTIF(AR14:AR40,AR14)=27,OR(AR14="X",AR14="W",AR14="Z")),UPPER(AR14),"")))</f>
        <v/>
      </c>
      <c r="AS41" s="27"/>
      <c r="AT41" s="25">
        <f t="shared" ref="AT41" si="20">IF(OR(SUMPRODUCT(--(AT14:AT40=""),--(AU14:AU40=""))&gt;0,COUNTIF(AU14:AU40,"M")&gt;0,COUNTIF(AU14:AU40,"X")=27),"",SUM(AT14:AT40))</f>
        <v>0</v>
      </c>
      <c r="AU41" s="26" t="str">
        <f t="shared" ref="AU41" si="21">IF(AND(COUNTIF(AU14:AU40,"X")=27,SUM(AT14:AT40)=0,ISNUMBER(AT41)),"",IF(COUNTIF(AU14:AU40,"M")&gt;0,"M",IF(AND(COUNTIF(AU14:AU40,AU14)=27,OR(AU14="X",AU14="W",AU14="Z")),UPPER(AU14),"")))</f>
        <v/>
      </c>
      <c r="AV41" s="27"/>
      <c r="AW41" s="25">
        <f t="shared" ref="AW41" si="22">IF(OR(SUMPRODUCT(--(AW14:AW40=""),--(AX14:AX40=""))&gt;0,COUNTIF(AX14:AX40,"M")&gt;0,COUNTIF(AX14:AX40,"X")=27),"",SUM(AW14:AW40))</f>
        <v>0</v>
      </c>
      <c r="AX41" s="26" t="str">
        <f t="shared" ref="AX41" si="23">IF(AND(COUNTIF(AX14:AX40,"X")=27,SUM(AW14:AW40)=0,ISNUMBER(AW41)),"",IF(COUNTIF(AX14:AX40,"M")&gt;0,"M",IF(AND(COUNTIF(AX14:AX40,AX14)=27,OR(AX14="X",AX14="W",AX14="Z")),UPPER(AX14),"")))</f>
        <v/>
      </c>
      <c r="AY41" s="27"/>
      <c r="AZ41" s="25">
        <f t="shared" ref="AZ41" si="24">IF(OR(SUMPRODUCT(--(AZ14:AZ40=""),--(BA14:BA40=""))&gt;0,COUNTIF(BA14:BA40,"M")&gt;0,COUNTIF(BA14:BA40,"X")=27),"",SUM(AZ14:AZ40))</f>
        <v>0</v>
      </c>
      <c r="BA41" s="26" t="str">
        <f t="shared" ref="BA41" si="25">IF(AND(COUNTIF(BA14:BA40,"X")=27,SUM(AZ14:AZ40)=0,ISNUMBER(AZ41)),"",IF(COUNTIF(BA14:BA40,"M")&gt;0,"M",IF(AND(COUNTIF(BA14:BA40,BA14)=27,OR(BA14="X",BA14="W",BA14="Z")),UPPER(BA14),"")))</f>
        <v/>
      </c>
      <c r="BB41" s="27"/>
      <c r="BC41" s="142"/>
      <c r="BI41" s="2"/>
      <c r="BJ41" s="2"/>
      <c r="BK41" s="2"/>
      <c r="BL41" s="2"/>
      <c r="BM41" s="2"/>
      <c r="BN41" s="2"/>
      <c r="BO41" s="2"/>
      <c r="BP41" s="2"/>
      <c r="BQ41" s="2"/>
      <c r="BR41" s="2"/>
      <c r="BS41" s="2"/>
      <c r="BT41" s="2"/>
      <c r="BU41" s="2"/>
      <c r="BV41" s="2"/>
      <c r="BW41" s="2"/>
    </row>
    <row r="42" spans="3:75" ht="3" customHeight="1" x14ac:dyDescent="0.25">
      <c r="C42" s="142"/>
      <c r="D42" s="270"/>
      <c r="E42" s="270"/>
      <c r="F42" s="224"/>
      <c r="G42" s="271"/>
      <c r="H42" s="271"/>
      <c r="I42" s="271"/>
      <c r="J42" s="271"/>
      <c r="K42" s="271"/>
      <c r="L42" s="271"/>
      <c r="M42" s="271"/>
      <c r="N42" s="108"/>
      <c r="O42" s="108"/>
      <c r="P42" s="108"/>
      <c r="Q42" s="108"/>
      <c r="R42" s="58"/>
      <c r="S42" s="58"/>
      <c r="T42" s="58"/>
      <c r="U42" s="59"/>
      <c r="V42" s="271"/>
      <c r="W42" s="271"/>
      <c r="X42" s="271"/>
      <c r="Y42" s="271"/>
      <c r="Z42" s="271"/>
      <c r="AA42" s="271"/>
      <c r="AB42" s="271"/>
      <c r="AC42" s="272"/>
      <c r="AD42" s="272"/>
      <c r="AE42" s="271"/>
      <c r="AF42" s="272"/>
      <c r="AG42" s="272"/>
      <c r="AH42" s="271"/>
      <c r="AI42" s="272"/>
      <c r="AJ42" s="272"/>
      <c r="AK42" s="271"/>
      <c r="AL42" s="272"/>
      <c r="AM42" s="272"/>
      <c r="AN42" s="271"/>
      <c r="AO42" s="272"/>
      <c r="AP42" s="272"/>
      <c r="AQ42" s="271"/>
      <c r="AR42" s="272"/>
      <c r="AS42" s="272"/>
      <c r="AT42" s="271"/>
      <c r="AU42" s="272"/>
      <c r="AV42" s="272"/>
      <c r="AW42" s="271"/>
      <c r="AX42" s="272"/>
      <c r="AY42" s="272"/>
      <c r="AZ42" s="271"/>
      <c r="BA42" s="272"/>
      <c r="BB42" s="272"/>
      <c r="BC42" s="142"/>
      <c r="BI42" s="2"/>
      <c r="BJ42" s="2"/>
      <c r="BK42" s="2"/>
      <c r="BL42" s="2"/>
      <c r="BM42" s="2"/>
      <c r="BN42" s="2"/>
      <c r="BO42" s="2"/>
      <c r="BP42" s="2"/>
      <c r="BQ42" s="2"/>
      <c r="BR42" s="2"/>
      <c r="BS42" s="2"/>
      <c r="BT42" s="2"/>
      <c r="BU42" s="2"/>
      <c r="BV42" s="2"/>
      <c r="BW42" s="2"/>
    </row>
    <row r="43" spans="3:75" ht="21" customHeight="1" x14ac:dyDescent="0.25">
      <c r="C43" s="142"/>
      <c r="D43" s="487" t="s">
        <v>51</v>
      </c>
      <c r="E43" s="265" t="s">
        <v>685</v>
      </c>
      <c r="F43" s="224"/>
      <c r="G43" s="266" t="s">
        <v>620</v>
      </c>
      <c r="H43" s="266" t="s">
        <v>52</v>
      </c>
      <c r="I43" s="266" t="s">
        <v>149</v>
      </c>
      <c r="J43" s="267" t="s">
        <v>686</v>
      </c>
      <c r="K43" s="243" t="s">
        <v>145</v>
      </c>
      <c r="L43" s="243" t="s">
        <v>14</v>
      </c>
      <c r="M43" s="243" t="s">
        <v>627</v>
      </c>
      <c r="N43" s="55" t="s">
        <v>627</v>
      </c>
      <c r="O43" s="55" t="s">
        <v>14</v>
      </c>
      <c r="P43" s="55" t="s">
        <v>717</v>
      </c>
      <c r="Q43" s="55"/>
      <c r="R43" s="55"/>
      <c r="S43" s="55"/>
      <c r="T43" s="55"/>
      <c r="U43" s="56"/>
      <c r="V43" s="105">
        <v>0</v>
      </c>
      <c r="W43" s="28"/>
      <c r="X43" s="29"/>
      <c r="Y43" s="105">
        <v>0</v>
      </c>
      <c r="Z43" s="28"/>
      <c r="AA43" s="29"/>
      <c r="AB43" s="25">
        <f t="shared" ref="AB43:AB69" si="26">IF(OR(EXACT(V43,W43),EXACT(Y43,Z43),AND(W43="X",Z43="X"),OR(W43="M",Z43="M")),"",SUM(V43,Y43))</f>
        <v>0</v>
      </c>
      <c r="AC43" s="26" t="str">
        <f>IF(AND(AND(W43="X",Z43="X"),SUM(V43,Y43)=0,ISNUMBER(AB43)),"",IF(OR(W43="M",Z43="M"),"M",IF(AND(W43=Z43,OR(W43="X",W43="W",W43="Z")),UPPER(W43),"")))</f>
        <v/>
      </c>
      <c r="AD43" s="27"/>
      <c r="AE43" s="105">
        <v>0</v>
      </c>
      <c r="AF43" s="28"/>
      <c r="AG43" s="29"/>
      <c r="AH43" s="105">
        <v>0</v>
      </c>
      <c r="AI43" s="28"/>
      <c r="AJ43" s="29"/>
      <c r="AK43" s="105">
        <v>0</v>
      </c>
      <c r="AL43" s="28"/>
      <c r="AM43" s="29"/>
      <c r="AN43" s="25">
        <f t="shared" ref="AN43:AN69" si="27">IF(OR(EXACT(AH43,AI43),EXACT(AK43,AL43),AND(AI43="X",AL43="X"),OR(AI43="M",AL43="M")),"",SUM(AH43,AK43))</f>
        <v>0</v>
      </c>
      <c r="AO43" s="26" t="str">
        <f>IF(AND(AND(AI43="X",AL43="X"),SUM(AH43,AK43)=0,ISNUMBER(AN43)),"",IF(OR(AI43="M",AL43="M"),"M",IF(AND(AI43=AL43,OR(AI43="X",AI43="W",AI43="Z")),UPPER(AI43),"")))</f>
        <v/>
      </c>
      <c r="AP43" s="27"/>
      <c r="AQ43" s="105">
        <v>0</v>
      </c>
      <c r="AR43" s="28"/>
      <c r="AS43" s="29"/>
      <c r="AT43" s="105">
        <v>0</v>
      </c>
      <c r="AU43" s="28"/>
      <c r="AV43" s="29"/>
      <c r="AW43" s="25">
        <f t="shared" ref="AW43:AW69" si="28">IF(OR(EXACT(AQ43,AR43),EXACT(AT43,AU43),AND(AR43="X",AU43="X"),OR(AR43="M",AU43="M")),"",SUM(AQ43,AT43))</f>
        <v>0</v>
      </c>
      <c r="AX43" s="26" t="str">
        <f>IF(AND(AND(AR43="X",AU43="X"),SUM(AQ43,AT43)=0,ISNUMBER(AW43)),"",IF(OR(AR43="M",AU43="M"),"M",IF(AND(AR43=AU43,OR(AR43="X",AR43="W",AR43="Z")),UPPER(AR43),"")))</f>
        <v/>
      </c>
      <c r="AY43" s="27"/>
      <c r="AZ43" s="105">
        <v>0</v>
      </c>
      <c r="BA43" s="106"/>
      <c r="BB43" s="107"/>
      <c r="BC43" s="142"/>
      <c r="BI43" s="2"/>
      <c r="BJ43" s="2"/>
      <c r="BK43" s="2"/>
      <c r="BL43" s="2"/>
      <c r="BM43" s="2"/>
      <c r="BN43" s="2"/>
      <c r="BO43" s="2"/>
      <c r="BP43" s="2"/>
      <c r="BQ43" s="2"/>
      <c r="BR43" s="2"/>
      <c r="BS43" s="2"/>
      <c r="BT43" s="2"/>
      <c r="BU43" s="2"/>
      <c r="BV43" s="2"/>
      <c r="BW43" s="2"/>
    </row>
    <row r="44" spans="3:75" ht="21" customHeight="1" x14ac:dyDescent="0.25">
      <c r="C44" s="142"/>
      <c r="D44" s="487"/>
      <c r="E44" s="265">
        <v>2</v>
      </c>
      <c r="F44" s="224"/>
      <c r="G44" s="266" t="s">
        <v>620</v>
      </c>
      <c r="H44" s="241" t="s">
        <v>52</v>
      </c>
      <c r="I44" s="241" t="s">
        <v>149</v>
      </c>
      <c r="J44" s="241" t="s">
        <v>56</v>
      </c>
      <c r="K44" s="242" t="s">
        <v>145</v>
      </c>
      <c r="L44" s="242" t="s">
        <v>14</v>
      </c>
      <c r="M44" s="242" t="s">
        <v>627</v>
      </c>
      <c r="N44" s="46" t="s">
        <v>627</v>
      </c>
      <c r="O44" s="55" t="s">
        <v>14</v>
      </c>
      <c r="P44" s="55" t="s">
        <v>717</v>
      </c>
      <c r="Q44" s="46"/>
      <c r="R44" s="46"/>
      <c r="S44" s="46"/>
      <c r="T44" s="46"/>
      <c r="U44" s="56"/>
      <c r="V44" s="105">
        <v>0</v>
      </c>
      <c r="W44" s="28"/>
      <c r="X44" s="29"/>
      <c r="Y44" s="105">
        <v>0</v>
      </c>
      <c r="Z44" s="28"/>
      <c r="AA44" s="29"/>
      <c r="AB44" s="25">
        <f t="shared" si="26"/>
        <v>0</v>
      </c>
      <c r="AC44" s="26" t="str">
        <f t="shared" ref="AC44:AC69" si="29">IF(AND(AND(W44="X",Z44="X"),SUM(V44,Y44)=0,ISNUMBER(AB44)),"",IF(OR(W44="M",Z44="M"),"M",IF(AND(W44=Z44,OR(W44="X",W44="W",W44="Z")),UPPER(W44),"")))</f>
        <v/>
      </c>
      <c r="AD44" s="27"/>
      <c r="AE44" s="105">
        <v>0</v>
      </c>
      <c r="AF44" s="28"/>
      <c r="AG44" s="29"/>
      <c r="AH44" s="105">
        <v>0</v>
      </c>
      <c r="AI44" s="28"/>
      <c r="AJ44" s="29"/>
      <c r="AK44" s="105">
        <v>0</v>
      </c>
      <c r="AL44" s="28"/>
      <c r="AM44" s="29"/>
      <c r="AN44" s="25">
        <f t="shared" si="27"/>
        <v>0</v>
      </c>
      <c r="AO44" s="26" t="str">
        <f t="shared" ref="AO44:AO69" si="30">IF(AND(AND(AI44="X",AL44="X"),SUM(AH44,AK44)=0,ISNUMBER(AN44)),"",IF(OR(AI44="M",AL44="M"),"M",IF(AND(AI44=AL44,OR(AI44="X",AI44="W",AI44="Z")),UPPER(AI44),"")))</f>
        <v/>
      </c>
      <c r="AP44" s="27"/>
      <c r="AQ44" s="105">
        <v>0</v>
      </c>
      <c r="AR44" s="28"/>
      <c r="AS44" s="29"/>
      <c r="AT44" s="105">
        <v>0</v>
      </c>
      <c r="AU44" s="28"/>
      <c r="AV44" s="29"/>
      <c r="AW44" s="25">
        <f t="shared" si="28"/>
        <v>0</v>
      </c>
      <c r="AX44" s="26" t="str">
        <f t="shared" ref="AX44:AX69" si="31">IF(AND(AND(AR44="X",AU44="X"),SUM(AQ44,AT44)=0,ISNUMBER(AW44)),"",IF(OR(AR44="M",AU44="M"),"M",IF(AND(AR44=AU44,OR(AR44="X",AR44="W",AR44="Z")),UPPER(AR44),"")))</f>
        <v/>
      </c>
      <c r="AY44" s="27"/>
      <c r="AZ44" s="105">
        <v>0</v>
      </c>
      <c r="BA44" s="106"/>
      <c r="BB44" s="107"/>
      <c r="BC44" s="142"/>
      <c r="BI44" s="2"/>
      <c r="BJ44" s="2"/>
      <c r="BK44" s="2"/>
      <c r="BL44" s="2"/>
      <c r="BM44" s="2"/>
      <c r="BN44" s="2"/>
      <c r="BO44" s="2"/>
      <c r="BP44" s="2"/>
      <c r="BQ44" s="2"/>
      <c r="BR44" s="2"/>
      <c r="BS44" s="2"/>
      <c r="BT44" s="2"/>
      <c r="BU44" s="2"/>
      <c r="BV44" s="2"/>
      <c r="BW44" s="2"/>
    </row>
    <row r="45" spans="3:75" ht="21" customHeight="1" x14ac:dyDescent="0.25">
      <c r="C45" s="142"/>
      <c r="D45" s="487"/>
      <c r="E45" s="265">
        <v>3</v>
      </c>
      <c r="F45" s="224"/>
      <c r="G45" s="266" t="s">
        <v>620</v>
      </c>
      <c r="H45" s="241" t="s">
        <v>52</v>
      </c>
      <c r="I45" s="241" t="s">
        <v>149</v>
      </c>
      <c r="J45" s="241" t="s">
        <v>57</v>
      </c>
      <c r="K45" s="242" t="s">
        <v>145</v>
      </c>
      <c r="L45" s="242" t="s">
        <v>14</v>
      </c>
      <c r="M45" s="242" t="s">
        <v>627</v>
      </c>
      <c r="N45" s="46" t="s">
        <v>627</v>
      </c>
      <c r="O45" s="55" t="s">
        <v>14</v>
      </c>
      <c r="P45" s="55" t="s">
        <v>717</v>
      </c>
      <c r="Q45" s="46"/>
      <c r="R45" s="46"/>
      <c r="S45" s="46"/>
      <c r="T45" s="46"/>
      <c r="U45" s="56"/>
      <c r="V45" s="105">
        <v>0</v>
      </c>
      <c r="W45" s="28"/>
      <c r="X45" s="29"/>
      <c r="Y45" s="105">
        <v>0</v>
      </c>
      <c r="Z45" s="28"/>
      <c r="AA45" s="29"/>
      <c r="AB45" s="25">
        <f t="shared" si="26"/>
        <v>0</v>
      </c>
      <c r="AC45" s="26" t="str">
        <f t="shared" si="29"/>
        <v/>
      </c>
      <c r="AD45" s="27"/>
      <c r="AE45" s="105">
        <v>0</v>
      </c>
      <c r="AF45" s="28"/>
      <c r="AG45" s="29"/>
      <c r="AH45" s="105">
        <v>0</v>
      </c>
      <c r="AI45" s="28"/>
      <c r="AJ45" s="29"/>
      <c r="AK45" s="105">
        <v>0</v>
      </c>
      <c r="AL45" s="28"/>
      <c r="AM45" s="29"/>
      <c r="AN45" s="25">
        <f t="shared" si="27"/>
        <v>0</v>
      </c>
      <c r="AO45" s="26" t="str">
        <f t="shared" si="30"/>
        <v/>
      </c>
      <c r="AP45" s="27"/>
      <c r="AQ45" s="105">
        <v>0</v>
      </c>
      <c r="AR45" s="28"/>
      <c r="AS45" s="29"/>
      <c r="AT45" s="105">
        <v>0</v>
      </c>
      <c r="AU45" s="28"/>
      <c r="AV45" s="29"/>
      <c r="AW45" s="25">
        <f t="shared" si="28"/>
        <v>0</v>
      </c>
      <c r="AX45" s="26" t="str">
        <f t="shared" si="31"/>
        <v/>
      </c>
      <c r="AY45" s="27"/>
      <c r="AZ45" s="105">
        <v>0</v>
      </c>
      <c r="BA45" s="106"/>
      <c r="BB45" s="107"/>
      <c r="BC45" s="142"/>
      <c r="BI45" s="2"/>
      <c r="BJ45" s="2"/>
      <c r="BK45" s="2"/>
      <c r="BL45" s="2"/>
      <c r="BM45" s="2"/>
      <c r="BN45" s="2"/>
      <c r="BO45" s="2"/>
      <c r="BP45" s="2"/>
      <c r="BQ45" s="2"/>
      <c r="BR45" s="2"/>
      <c r="BS45" s="2"/>
      <c r="BT45" s="2"/>
      <c r="BU45" s="2"/>
      <c r="BV45" s="2"/>
      <c r="BW45" s="2"/>
    </row>
    <row r="46" spans="3:75" ht="21" customHeight="1" x14ac:dyDescent="0.25">
      <c r="C46" s="142"/>
      <c r="D46" s="487"/>
      <c r="E46" s="265">
        <v>4</v>
      </c>
      <c r="F46" s="224"/>
      <c r="G46" s="266" t="s">
        <v>620</v>
      </c>
      <c r="H46" s="241" t="s">
        <v>52</v>
      </c>
      <c r="I46" s="241" t="s">
        <v>149</v>
      </c>
      <c r="J46" s="241" t="s">
        <v>58</v>
      </c>
      <c r="K46" s="242" t="s">
        <v>145</v>
      </c>
      <c r="L46" s="242" t="s">
        <v>14</v>
      </c>
      <c r="M46" s="242" t="s">
        <v>627</v>
      </c>
      <c r="N46" s="46" t="s">
        <v>627</v>
      </c>
      <c r="O46" s="55" t="s">
        <v>14</v>
      </c>
      <c r="P46" s="55" t="s">
        <v>717</v>
      </c>
      <c r="Q46" s="46"/>
      <c r="R46" s="46"/>
      <c r="S46" s="46"/>
      <c r="T46" s="46"/>
      <c r="U46" s="56"/>
      <c r="V46" s="105">
        <v>0</v>
      </c>
      <c r="W46" s="28"/>
      <c r="X46" s="29"/>
      <c r="Y46" s="105">
        <v>0</v>
      </c>
      <c r="Z46" s="28"/>
      <c r="AA46" s="29"/>
      <c r="AB46" s="25">
        <f t="shared" si="26"/>
        <v>0</v>
      </c>
      <c r="AC46" s="26" t="str">
        <f t="shared" si="29"/>
        <v/>
      </c>
      <c r="AD46" s="27"/>
      <c r="AE46" s="105">
        <v>0</v>
      </c>
      <c r="AF46" s="28"/>
      <c r="AG46" s="29"/>
      <c r="AH46" s="105">
        <v>0</v>
      </c>
      <c r="AI46" s="28"/>
      <c r="AJ46" s="29"/>
      <c r="AK46" s="105">
        <v>0</v>
      </c>
      <c r="AL46" s="28"/>
      <c r="AM46" s="29"/>
      <c r="AN46" s="25">
        <f t="shared" si="27"/>
        <v>0</v>
      </c>
      <c r="AO46" s="26" t="str">
        <f t="shared" si="30"/>
        <v/>
      </c>
      <c r="AP46" s="27"/>
      <c r="AQ46" s="105">
        <v>0</v>
      </c>
      <c r="AR46" s="28"/>
      <c r="AS46" s="29"/>
      <c r="AT46" s="105">
        <v>0</v>
      </c>
      <c r="AU46" s="28"/>
      <c r="AV46" s="29"/>
      <c r="AW46" s="25">
        <f t="shared" si="28"/>
        <v>0</v>
      </c>
      <c r="AX46" s="26" t="str">
        <f t="shared" si="31"/>
        <v/>
      </c>
      <c r="AY46" s="27"/>
      <c r="AZ46" s="105">
        <v>0</v>
      </c>
      <c r="BA46" s="106"/>
      <c r="BB46" s="107"/>
      <c r="BC46" s="142"/>
      <c r="BI46" s="2"/>
      <c r="BJ46" s="2"/>
      <c r="BK46" s="2"/>
      <c r="BL46" s="2"/>
      <c r="BM46" s="2"/>
      <c r="BN46" s="2"/>
      <c r="BO46" s="2"/>
      <c r="BP46" s="2"/>
      <c r="BQ46" s="2"/>
      <c r="BR46" s="2"/>
      <c r="BS46" s="2"/>
      <c r="BT46" s="2"/>
      <c r="BU46" s="2"/>
      <c r="BV46" s="2"/>
      <c r="BW46" s="2"/>
    </row>
    <row r="47" spans="3:75" ht="21" customHeight="1" x14ac:dyDescent="0.25">
      <c r="C47" s="142"/>
      <c r="D47" s="487"/>
      <c r="E47" s="265">
        <v>5</v>
      </c>
      <c r="F47" s="224"/>
      <c r="G47" s="266" t="s">
        <v>620</v>
      </c>
      <c r="H47" s="241" t="s">
        <v>52</v>
      </c>
      <c r="I47" s="241" t="s">
        <v>149</v>
      </c>
      <c r="J47" s="241" t="s">
        <v>59</v>
      </c>
      <c r="K47" s="242" t="s">
        <v>145</v>
      </c>
      <c r="L47" s="242" t="s">
        <v>14</v>
      </c>
      <c r="M47" s="242" t="s">
        <v>627</v>
      </c>
      <c r="N47" s="46" t="s">
        <v>627</v>
      </c>
      <c r="O47" s="55" t="s">
        <v>14</v>
      </c>
      <c r="P47" s="55" t="s">
        <v>717</v>
      </c>
      <c r="Q47" s="46"/>
      <c r="R47" s="46"/>
      <c r="S47" s="46"/>
      <c r="T47" s="46"/>
      <c r="U47" s="56"/>
      <c r="V47" s="105">
        <v>0</v>
      </c>
      <c r="W47" s="28"/>
      <c r="X47" s="29"/>
      <c r="Y47" s="105">
        <v>0</v>
      </c>
      <c r="Z47" s="28"/>
      <c r="AA47" s="29"/>
      <c r="AB47" s="25">
        <f t="shared" si="26"/>
        <v>0</v>
      </c>
      <c r="AC47" s="26" t="str">
        <f t="shared" si="29"/>
        <v/>
      </c>
      <c r="AD47" s="27"/>
      <c r="AE47" s="105">
        <v>0</v>
      </c>
      <c r="AF47" s="28"/>
      <c r="AG47" s="29"/>
      <c r="AH47" s="105">
        <v>0</v>
      </c>
      <c r="AI47" s="28"/>
      <c r="AJ47" s="29"/>
      <c r="AK47" s="105">
        <v>0</v>
      </c>
      <c r="AL47" s="28"/>
      <c r="AM47" s="29"/>
      <c r="AN47" s="25">
        <f t="shared" si="27"/>
        <v>0</v>
      </c>
      <c r="AO47" s="26" t="str">
        <f t="shared" si="30"/>
        <v/>
      </c>
      <c r="AP47" s="27"/>
      <c r="AQ47" s="105">
        <v>0</v>
      </c>
      <c r="AR47" s="28"/>
      <c r="AS47" s="29"/>
      <c r="AT47" s="105">
        <v>0</v>
      </c>
      <c r="AU47" s="28"/>
      <c r="AV47" s="29"/>
      <c r="AW47" s="25">
        <f t="shared" si="28"/>
        <v>0</v>
      </c>
      <c r="AX47" s="26" t="str">
        <f t="shared" si="31"/>
        <v/>
      </c>
      <c r="AY47" s="27"/>
      <c r="AZ47" s="105">
        <v>0</v>
      </c>
      <c r="BA47" s="106"/>
      <c r="BB47" s="107"/>
      <c r="BC47" s="142"/>
      <c r="BI47" s="2"/>
      <c r="BJ47" s="2"/>
      <c r="BK47" s="2"/>
      <c r="BL47" s="2"/>
      <c r="BM47" s="2"/>
      <c r="BN47" s="2"/>
      <c r="BO47" s="2"/>
      <c r="BP47" s="2"/>
      <c r="BQ47" s="2"/>
      <c r="BR47" s="2"/>
      <c r="BS47" s="2"/>
      <c r="BT47" s="2"/>
      <c r="BU47" s="2"/>
      <c r="BV47" s="2"/>
      <c r="BW47" s="2"/>
    </row>
    <row r="48" spans="3:75" ht="21" customHeight="1" x14ac:dyDescent="0.25">
      <c r="C48" s="142"/>
      <c r="D48" s="487"/>
      <c r="E48" s="265">
        <v>6</v>
      </c>
      <c r="F48" s="224"/>
      <c r="G48" s="266" t="s">
        <v>620</v>
      </c>
      <c r="H48" s="241" t="s">
        <v>52</v>
      </c>
      <c r="I48" s="241" t="s">
        <v>149</v>
      </c>
      <c r="J48" s="241" t="s">
        <v>60</v>
      </c>
      <c r="K48" s="242" t="s">
        <v>145</v>
      </c>
      <c r="L48" s="242" t="s">
        <v>14</v>
      </c>
      <c r="M48" s="242" t="s">
        <v>627</v>
      </c>
      <c r="N48" s="46" t="s">
        <v>627</v>
      </c>
      <c r="O48" s="55" t="s">
        <v>14</v>
      </c>
      <c r="P48" s="55" t="s">
        <v>717</v>
      </c>
      <c r="Q48" s="46"/>
      <c r="R48" s="46"/>
      <c r="S48" s="46"/>
      <c r="T48" s="46"/>
      <c r="U48" s="56"/>
      <c r="V48" s="105">
        <v>0</v>
      </c>
      <c r="W48" s="28"/>
      <c r="X48" s="29"/>
      <c r="Y48" s="105">
        <v>0</v>
      </c>
      <c r="Z48" s="28"/>
      <c r="AA48" s="29"/>
      <c r="AB48" s="25">
        <f t="shared" si="26"/>
        <v>0</v>
      </c>
      <c r="AC48" s="26" t="str">
        <f t="shared" si="29"/>
        <v/>
      </c>
      <c r="AD48" s="27"/>
      <c r="AE48" s="105">
        <v>0</v>
      </c>
      <c r="AF48" s="28"/>
      <c r="AG48" s="29"/>
      <c r="AH48" s="105">
        <v>0</v>
      </c>
      <c r="AI48" s="28"/>
      <c r="AJ48" s="29"/>
      <c r="AK48" s="105">
        <v>0</v>
      </c>
      <c r="AL48" s="28"/>
      <c r="AM48" s="29"/>
      <c r="AN48" s="25">
        <f t="shared" si="27"/>
        <v>0</v>
      </c>
      <c r="AO48" s="26" t="str">
        <f t="shared" si="30"/>
        <v/>
      </c>
      <c r="AP48" s="27"/>
      <c r="AQ48" s="105">
        <v>0</v>
      </c>
      <c r="AR48" s="28"/>
      <c r="AS48" s="29"/>
      <c r="AT48" s="105">
        <v>0</v>
      </c>
      <c r="AU48" s="28"/>
      <c r="AV48" s="29"/>
      <c r="AW48" s="25">
        <f t="shared" si="28"/>
        <v>0</v>
      </c>
      <c r="AX48" s="26" t="str">
        <f t="shared" si="31"/>
        <v/>
      </c>
      <c r="AY48" s="27"/>
      <c r="AZ48" s="105">
        <v>0</v>
      </c>
      <c r="BA48" s="106"/>
      <c r="BB48" s="107"/>
      <c r="BC48" s="142"/>
      <c r="BI48" s="2"/>
      <c r="BJ48" s="2"/>
      <c r="BK48" s="2"/>
      <c r="BL48" s="2"/>
      <c r="BM48" s="2"/>
      <c r="BN48" s="2"/>
      <c r="BO48" s="2"/>
      <c r="BP48" s="2"/>
      <c r="BQ48" s="2"/>
      <c r="BR48" s="2"/>
      <c r="BS48" s="2"/>
      <c r="BT48" s="2"/>
      <c r="BU48" s="2"/>
      <c r="BV48" s="2"/>
      <c r="BW48" s="2"/>
    </row>
    <row r="49" spans="3:75" ht="21" customHeight="1" x14ac:dyDescent="0.25">
      <c r="C49" s="142"/>
      <c r="D49" s="487"/>
      <c r="E49" s="265">
        <v>7</v>
      </c>
      <c r="F49" s="224"/>
      <c r="G49" s="266" t="s">
        <v>620</v>
      </c>
      <c r="H49" s="241" t="s">
        <v>52</v>
      </c>
      <c r="I49" s="241" t="s">
        <v>149</v>
      </c>
      <c r="J49" s="241" t="s">
        <v>61</v>
      </c>
      <c r="K49" s="242" t="s">
        <v>145</v>
      </c>
      <c r="L49" s="242" t="s">
        <v>14</v>
      </c>
      <c r="M49" s="242" t="s">
        <v>627</v>
      </c>
      <c r="N49" s="46" t="s">
        <v>627</v>
      </c>
      <c r="O49" s="55" t="s">
        <v>14</v>
      </c>
      <c r="P49" s="55" t="s">
        <v>717</v>
      </c>
      <c r="Q49" s="46"/>
      <c r="R49" s="46"/>
      <c r="S49" s="46"/>
      <c r="T49" s="46"/>
      <c r="U49" s="56"/>
      <c r="V49" s="105">
        <v>0</v>
      </c>
      <c r="W49" s="28"/>
      <c r="X49" s="29"/>
      <c r="Y49" s="105">
        <v>0</v>
      </c>
      <c r="Z49" s="28"/>
      <c r="AA49" s="29"/>
      <c r="AB49" s="25">
        <f t="shared" si="26"/>
        <v>0</v>
      </c>
      <c r="AC49" s="26" t="str">
        <f t="shared" si="29"/>
        <v/>
      </c>
      <c r="AD49" s="27"/>
      <c r="AE49" s="105">
        <v>0</v>
      </c>
      <c r="AF49" s="28"/>
      <c r="AG49" s="29"/>
      <c r="AH49" s="105">
        <v>0</v>
      </c>
      <c r="AI49" s="28"/>
      <c r="AJ49" s="29"/>
      <c r="AK49" s="105">
        <v>0</v>
      </c>
      <c r="AL49" s="28"/>
      <c r="AM49" s="29"/>
      <c r="AN49" s="25">
        <f t="shared" si="27"/>
        <v>0</v>
      </c>
      <c r="AO49" s="26" t="str">
        <f t="shared" si="30"/>
        <v/>
      </c>
      <c r="AP49" s="27"/>
      <c r="AQ49" s="105">
        <v>0</v>
      </c>
      <c r="AR49" s="28"/>
      <c r="AS49" s="29"/>
      <c r="AT49" s="105">
        <v>0</v>
      </c>
      <c r="AU49" s="28"/>
      <c r="AV49" s="29"/>
      <c r="AW49" s="25">
        <f t="shared" si="28"/>
        <v>0</v>
      </c>
      <c r="AX49" s="26" t="str">
        <f t="shared" si="31"/>
        <v/>
      </c>
      <c r="AY49" s="27"/>
      <c r="AZ49" s="105">
        <v>0</v>
      </c>
      <c r="BA49" s="106"/>
      <c r="BB49" s="107"/>
      <c r="BC49" s="142"/>
      <c r="BI49" s="2"/>
      <c r="BJ49" s="2"/>
      <c r="BK49" s="2"/>
      <c r="BL49" s="2"/>
      <c r="BM49" s="2"/>
      <c r="BN49" s="2"/>
      <c r="BO49" s="2"/>
      <c r="BP49" s="2"/>
      <c r="BQ49" s="2"/>
      <c r="BR49" s="2"/>
      <c r="BS49" s="2"/>
      <c r="BT49" s="2"/>
      <c r="BU49" s="2"/>
      <c r="BV49" s="2"/>
      <c r="BW49" s="2"/>
    </row>
    <row r="50" spans="3:75" ht="21" customHeight="1" x14ac:dyDescent="0.25">
      <c r="C50" s="142"/>
      <c r="D50" s="487"/>
      <c r="E50" s="265">
        <v>8</v>
      </c>
      <c r="F50" s="224"/>
      <c r="G50" s="266" t="s">
        <v>620</v>
      </c>
      <c r="H50" s="241" t="s">
        <v>52</v>
      </c>
      <c r="I50" s="241" t="s">
        <v>149</v>
      </c>
      <c r="J50" s="241" t="s">
        <v>62</v>
      </c>
      <c r="K50" s="242" t="s">
        <v>145</v>
      </c>
      <c r="L50" s="242" t="s">
        <v>14</v>
      </c>
      <c r="M50" s="242" t="s">
        <v>627</v>
      </c>
      <c r="N50" s="46" t="s">
        <v>627</v>
      </c>
      <c r="O50" s="55" t="s">
        <v>14</v>
      </c>
      <c r="P50" s="55" t="s">
        <v>717</v>
      </c>
      <c r="Q50" s="46"/>
      <c r="R50" s="46"/>
      <c r="S50" s="46"/>
      <c r="T50" s="46"/>
      <c r="U50" s="56"/>
      <c r="V50" s="105">
        <v>0</v>
      </c>
      <c r="W50" s="28"/>
      <c r="X50" s="29"/>
      <c r="Y50" s="105">
        <v>0</v>
      </c>
      <c r="Z50" s="28"/>
      <c r="AA50" s="29"/>
      <c r="AB50" s="25">
        <f t="shared" si="26"/>
        <v>0</v>
      </c>
      <c r="AC50" s="26" t="str">
        <f t="shared" si="29"/>
        <v/>
      </c>
      <c r="AD50" s="27"/>
      <c r="AE50" s="105">
        <v>0</v>
      </c>
      <c r="AF50" s="28"/>
      <c r="AG50" s="29"/>
      <c r="AH50" s="105">
        <v>0</v>
      </c>
      <c r="AI50" s="28"/>
      <c r="AJ50" s="29"/>
      <c r="AK50" s="105">
        <v>0</v>
      </c>
      <c r="AL50" s="28"/>
      <c r="AM50" s="29"/>
      <c r="AN50" s="25">
        <f t="shared" si="27"/>
        <v>0</v>
      </c>
      <c r="AO50" s="26" t="str">
        <f t="shared" si="30"/>
        <v/>
      </c>
      <c r="AP50" s="27"/>
      <c r="AQ50" s="105">
        <v>0</v>
      </c>
      <c r="AR50" s="28"/>
      <c r="AS50" s="29"/>
      <c r="AT50" s="105">
        <v>0</v>
      </c>
      <c r="AU50" s="28"/>
      <c r="AV50" s="29"/>
      <c r="AW50" s="25">
        <f t="shared" si="28"/>
        <v>0</v>
      </c>
      <c r="AX50" s="26" t="str">
        <f t="shared" si="31"/>
        <v/>
      </c>
      <c r="AY50" s="27"/>
      <c r="AZ50" s="105">
        <v>0</v>
      </c>
      <c r="BA50" s="106"/>
      <c r="BB50" s="107"/>
      <c r="BC50" s="142"/>
      <c r="BI50" s="2"/>
      <c r="BJ50" s="2"/>
      <c r="BK50" s="2"/>
      <c r="BL50" s="2"/>
      <c r="BM50" s="2"/>
      <c r="BN50" s="2"/>
      <c r="BO50" s="2"/>
      <c r="BP50" s="2"/>
      <c r="BQ50" s="2"/>
      <c r="BR50" s="2"/>
      <c r="BS50" s="2"/>
      <c r="BT50" s="2"/>
      <c r="BU50" s="2"/>
      <c r="BV50" s="2"/>
      <c r="BW50" s="2"/>
    </row>
    <row r="51" spans="3:75" ht="21" customHeight="1" x14ac:dyDescent="0.25">
      <c r="C51" s="142"/>
      <c r="D51" s="487"/>
      <c r="E51" s="265">
        <v>9</v>
      </c>
      <c r="F51" s="224"/>
      <c r="G51" s="266" t="s">
        <v>620</v>
      </c>
      <c r="H51" s="241" t="s">
        <v>52</v>
      </c>
      <c r="I51" s="241" t="s">
        <v>149</v>
      </c>
      <c r="J51" s="241" t="s">
        <v>63</v>
      </c>
      <c r="K51" s="242" t="s">
        <v>145</v>
      </c>
      <c r="L51" s="242" t="s">
        <v>14</v>
      </c>
      <c r="M51" s="242" t="s">
        <v>627</v>
      </c>
      <c r="N51" s="46" t="s">
        <v>627</v>
      </c>
      <c r="O51" s="55" t="s">
        <v>14</v>
      </c>
      <c r="P51" s="55" t="s">
        <v>717</v>
      </c>
      <c r="Q51" s="46"/>
      <c r="R51" s="46"/>
      <c r="S51" s="46"/>
      <c r="T51" s="46"/>
      <c r="U51" s="56"/>
      <c r="V51" s="105">
        <v>0</v>
      </c>
      <c r="W51" s="28"/>
      <c r="X51" s="29"/>
      <c r="Y51" s="105">
        <v>0</v>
      </c>
      <c r="Z51" s="28"/>
      <c r="AA51" s="29"/>
      <c r="AB51" s="25">
        <f t="shared" si="26"/>
        <v>0</v>
      </c>
      <c r="AC51" s="26" t="str">
        <f t="shared" si="29"/>
        <v/>
      </c>
      <c r="AD51" s="27"/>
      <c r="AE51" s="105">
        <v>0</v>
      </c>
      <c r="AF51" s="28"/>
      <c r="AG51" s="29"/>
      <c r="AH51" s="105">
        <v>0</v>
      </c>
      <c r="AI51" s="28"/>
      <c r="AJ51" s="29"/>
      <c r="AK51" s="105">
        <v>0</v>
      </c>
      <c r="AL51" s="28"/>
      <c r="AM51" s="29"/>
      <c r="AN51" s="25">
        <f t="shared" si="27"/>
        <v>0</v>
      </c>
      <c r="AO51" s="26" t="str">
        <f t="shared" si="30"/>
        <v/>
      </c>
      <c r="AP51" s="27"/>
      <c r="AQ51" s="105">
        <v>0</v>
      </c>
      <c r="AR51" s="28"/>
      <c r="AS51" s="29"/>
      <c r="AT51" s="105">
        <v>0</v>
      </c>
      <c r="AU51" s="28"/>
      <c r="AV51" s="29"/>
      <c r="AW51" s="25">
        <f t="shared" si="28"/>
        <v>0</v>
      </c>
      <c r="AX51" s="26" t="str">
        <f t="shared" si="31"/>
        <v/>
      </c>
      <c r="AY51" s="27"/>
      <c r="AZ51" s="105">
        <v>0</v>
      </c>
      <c r="BA51" s="106"/>
      <c r="BB51" s="107"/>
      <c r="BC51" s="142"/>
      <c r="BI51" s="2"/>
      <c r="BJ51" s="2"/>
      <c r="BK51" s="2"/>
      <c r="BL51" s="2"/>
      <c r="BM51" s="2"/>
      <c r="BN51" s="2"/>
      <c r="BO51" s="2"/>
      <c r="BP51" s="2"/>
      <c r="BQ51" s="2"/>
      <c r="BR51" s="2"/>
      <c r="BS51" s="2"/>
      <c r="BT51" s="2"/>
      <c r="BU51" s="2"/>
      <c r="BV51" s="2"/>
      <c r="BW51" s="2"/>
    </row>
    <row r="52" spans="3:75" ht="21" customHeight="1" x14ac:dyDescent="0.25">
      <c r="C52" s="142"/>
      <c r="D52" s="487"/>
      <c r="E52" s="265">
        <v>10</v>
      </c>
      <c r="F52" s="224"/>
      <c r="G52" s="266" t="s">
        <v>620</v>
      </c>
      <c r="H52" s="241" t="s">
        <v>52</v>
      </c>
      <c r="I52" s="241" t="s">
        <v>149</v>
      </c>
      <c r="J52" s="241" t="s">
        <v>64</v>
      </c>
      <c r="K52" s="242" t="s">
        <v>145</v>
      </c>
      <c r="L52" s="242" t="s">
        <v>14</v>
      </c>
      <c r="M52" s="242" t="s">
        <v>627</v>
      </c>
      <c r="N52" s="46" t="s">
        <v>627</v>
      </c>
      <c r="O52" s="55" t="s">
        <v>14</v>
      </c>
      <c r="P52" s="55" t="s">
        <v>717</v>
      </c>
      <c r="Q52" s="46"/>
      <c r="R52" s="46"/>
      <c r="S52" s="46"/>
      <c r="T52" s="46"/>
      <c r="U52" s="56"/>
      <c r="V52" s="105">
        <v>0</v>
      </c>
      <c r="W52" s="28"/>
      <c r="X52" s="29"/>
      <c r="Y52" s="105">
        <v>0</v>
      </c>
      <c r="Z52" s="28"/>
      <c r="AA52" s="29"/>
      <c r="AB52" s="25">
        <f t="shared" si="26"/>
        <v>0</v>
      </c>
      <c r="AC52" s="26" t="str">
        <f t="shared" si="29"/>
        <v/>
      </c>
      <c r="AD52" s="27"/>
      <c r="AE52" s="105">
        <v>0</v>
      </c>
      <c r="AF52" s="28"/>
      <c r="AG52" s="29"/>
      <c r="AH52" s="105">
        <v>0</v>
      </c>
      <c r="AI52" s="28"/>
      <c r="AJ52" s="29"/>
      <c r="AK52" s="105">
        <v>0</v>
      </c>
      <c r="AL52" s="28"/>
      <c r="AM52" s="29"/>
      <c r="AN52" s="25">
        <f t="shared" si="27"/>
        <v>0</v>
      </c>
      <c r="AO52" s="26" t="str">
        <f t="shared" si="30"/>
        <v/>
      </c>
      <c r="AP52" s="27"/>
      <c r="AQ52" s="105">
        <v>0</v>
      </c>
      <c r="AR52" s="28"/>
      <c r="AS52" s="29"/>
      <c r="AT52" s="105">
        <v>0</v>
      </c>
      <c r="AU52" s="28"/>
      <c r="AV52" s="29"/>
      <c r="AW52" s="25">
        <f t="shared" si="28"/>
        <v>0</v>
      </c>
      <c r="AX52" s="26" t="str">
        <f t="shared" si="31"/>
        <v/>
      </c>
      <c r="AY52" s="27"/>
      <c r="AZ52" s="105">
        <v>0</v>
      </c>
      <c r="BA52" s="106"/>
      <c r="BB52" s="107"/>
      <c r="BC52" s="142"/>
      <c r="BI52" s="2"/>
      <c r="BJ52" s="2"/>
      <c r="BK52" s="2"/>
      <c r="BL52" s="2"/>
      <c r="BM52" s="2"/>
      <c r="BN52" s="2"/>
      <c r="BO52" s="2"/>
      <c r="BP52" s="2"/>
      <c r="BQ52" s="2"/>
      <c r="BR52" s="2"/>
      <c r="BS52" s="2"/>
      <c r="BT52" s="2"/>
      <c r="BU52" s="2"/>
      <c r="BV52" s="2"/>
      <c r="BW52" s="2"/>
    </row>
    <row r="53" spans="3:75" ht="21" customHeight="1" x14ac:dyDescent="0.25">
      <c r="C53" s="142"/>
      <c r="D53" s="487"/>
      <c r="E53" s="265">
        <v>11</v>
      </c>
      <c r="F53" s="224"/>
      <c r="G53" s="266" t="s">
        <v>620</v>
      </c>
      <c r="H53" s="241" t="s">
        <v>52</v>
      </c>
      <c r="I53" s="241" t="s">
        <v>149</v>
      </c>
      <c r="J53" s="241" t="s">
        <v>65</v>
      </c>
      <c r="K53" s="242" t="s">
        <v>145</v>
      </c>
      <c r="L53" s="242" t="s">
        <v>14</v>
      </c>
      <c r="M53" s="242" t="s">
        <v>627</v>
      </c>
      <c r="N53" s="46" t="s">
        <v>627</v>
      </c>
      <c r="O53" s="55" t="s">
        <v>14</v>
      </c>
      <c r="P53" s="55" t="s">
        <v>717</v>
      </c>
      <c r="Q53" s="46"/>
      <c r="R53" s="46"/>
      <c r="S53" s="46"/>
      <c r="T53" s="46"/>
      <c r="U53" s="56"/>
      <c r="V53" s="105">
        <v>0</v>
      </c>
      <c r="W53" s="28"/>
      <c r="X53" s="29"/>
      <c r="Y53" s="105">
        <v>0</v>
      </c>
      <c r="Z53" s="28"/>
      <c r="AA53" s="29"/>
      <c r="AB53" s="25">
        <f t="shared" si="26"/>
        <v>0</v>
      </c>
      <c r="AC53" s="26" t="str">
        <f t="shared" si="29"/>
        <v/>
      </c>
      <c r="AD53" s="27"/>
      <c r="AE53" s="105">
        <v>0</v>
      </c>
      <c r="AF53" s="28"/>
      <c r="AG53" s="29"/>
      <c r="AH53" s="105">
        <v>0</v>
      </c>
      <c r="AI53" s="28"/>
      <c r="AJ53" s="29"/>
      <c r="AK53" s="105">
        <v>0</v>
      </c>
      <c r="AL53" s="28"/>
      <c r="AM53" s="29"/>
      <c r="AN53" s="25">
        <f t="shared" si="27"/>
        <v>0</v>
      </c>
      <c r="AO53" s="26" t="str">
        <f t="shared" si="30"/>
        <v/>
      </c>
      <c r="AP53" s="27"/>
      <c r="AQ53" s="105">
        <v>0</v>
      </c>
      <c r="AR53" s="28"/>
      <c r="AS53" s="29"/>
      <c r="AT53" s="105">
        <v>0</v>
      </c>
      <c r="AU53" s="28"/>
      <c r="AV53" s="29"/>
      <c r="AW53" s="25">
        <f t="shared" si="28"/>
        <v>0</v>
      </c>
      <c r="AX53" s="26" t="str">
        <f t="shared" si="31"/>
        <v/>
      </c>
      <c r="AY53" s="27"/>
      <c r="AZ53" s="105">
        <v>0</v>
      </c>
      <c r="BA53" s="106"/>
      <c r="BB53" s="107"/>
      <c r="BC53" s="142"/>
      <c r="BI53" s="2"/>
      <c r="BJ53" s="2"/>
      <c r="BK53" s="2"/>
      <c r="BL53" s="2"/>
      <c r="BM53" s="2"/>
      <c r="BN53" s="2"/>
      <c r="BO53" s="2"/>
      <c r="BP53" s="2"/>
      <c r="BQ53" s="2"/>
      <c r="BR53" s="2"/>
      <c r="BS53" s="2"/>
      <c r="BT53" s="2"/>
      <c r="BU53" s="2"/>
      <c r="BV53" s="2"/>
      <c r="BW53" s="2"/>
    </row>
    <row r="54" spans="3:75" ht="21" customHeight="1" x14ac:dyDescent="0.25">
      <c r="C54" s="142"/>
      <c r="D54" s="487"/>
      <c r="E54" s="265">
        <v>12</v>
      </c>
      <c r="F54" s="224"/>
      <c r="G54" s="266" t="s">
        <v>620</v>
      </c>
      <c r="H54" s="241" t="s">
        <v>52</v>
      </c>
      <c r="I54" s="241" t="s">
        <v>149</v>
      </c>
      <c r="J54" s="241" t="s">
        <v>66</v>
      </c>
      <c r="K54" s="242" t="s">
        <v>145</v>
      </c>
      <c r="L54" s="242" t="s">
        <v>14</v>
      </c>
      <c r="M54" s="242" t="s">
        <v>627</v>
      </c>
      <c r="N54" s="46" t="s">
        <v>627</v>
      </c>
      <c r="O54" s="55" t="s">
        <v>14</v>
      </c>
      <c r="P54" s="55" t="s">
        <v>717</v>
      </c>
      <c r="Q54" s="46"/>
      <c r="R54" s="46"/>
      <c r="S54" s="46"/>
      <c r="T54" s="46"/>
      <c r="U54" s="56"/>
      <c r="V54" s="105">
        <v>0</v>
      </c>
      <c r="W54" s="28"/>
      <c r="X54" s="29"/>
      <c r="Y54" s="105">
        <v>0</v>
      </c>
      <c r="Z54" s="28"/>
      <c r="AA54" s="29"/>
      <c r="AB54" s="25">
        <f t="shared" si="26"/>
        <v>0</v>
      </c>
      <c r="AC54" s="26" t="str">
        <f t="shared" si="29"/>
        <v/>
      </c>
      <c r="AD54" s="27"/>
      <c r="AE54" s="105">
        <v>0</v>
      </c>
      <c r="AF54" s="28"/>
      <c r="AG54" s="29"/>
      <c r="AH54" s="105">
        <v>0</v>
      </c>
      <c r="AI54" s="28"/>
      <c r="AJ54" s="29"/>
      <c r="AK54" s="105">
        <v>0</v>
      </c>
      <c r="AL54" s="28"/>
      <c r="AM54" s="29"/>
      <c r="AN54" s="25">
        <f t="shared" si="27"/>
        <v>0</v>
      </c>
      <c r="AO54" s="26" t="str">
        <f t="shared" si="30"/>
        <v/>
      </c>
      <c r="AP54" s="27"/>
      <c r="AQ54" s="105">
        <v>0</v>
      </c>
      <c r="AR54" s="28"/>
      <c r="AS54" s="29"/>
      <c r="AT54" s="105">
        <v>0</v>
      </c>
      <c r="AU54" s="28"/>
      <c r="AV54" s="29"/>
      <c r="AW54" s="25">
        <f t="shared" si="28"/>
        <v>0</v>
      </c>
      <c r="AX54" s="26" t="str">
        <f t="shared" si="31"/>
        <v/>
      </c>
      <c r="AY54" s="27"/>
      <c r="AZ54" s="105">
        <v>0</v>
      </c>
      <c r="BA54" s="106"/>
      <c r="BB54" s="107"/>
      <c r="BC54" s="142"/>
      <c r="BI54" s="2"/>
      <c r="BJ54" s="2"/>
      <c r="BK54" s="2"/>
      <c r="BL54" s="2"/>
      <c r="BM54" s="2"/>
      <c r="BN54" s="2"/>
      <c r="BO54" s="2"/>
      <c r="BP54" s="2"/>
      <c r="BQ54" s="2"/>
      <c r="BR54" s="2"/>
      <c r="BS54" s="2"/>
      <c r="BT54" s="2"/>
      <c r="BU54" s="2"/>
      <c r="BV54" s="2"/>
      <c r="BW54" s="2"/>
    </row>
    <row r="55" spans="3:75" ht="21" customHeight="1" x14ac:dyDescent="0.25">
      <c r="C55" s="142"/>
      <c r="D55" s="487"/>
      <c r="E55" s="265">
        <v>13</v>
      </c>
      <c r="F55" s="224"/>
      <c r="G55" s="266" t="s">
        <v>620</v>
      </c>
      <c r="H55" s="241" t="s">
        <v>52</v>
      </c>
      <c r="I55" s="241" t="s">
        <v>149</v>
      </c>
      <c r="J55" s="241" t="s">
        <v>67</v>
      </c>
      <c r="K55" s="242" t="s">
        <v>145</v>
      </c>
      <c r="L55" s="242" t="s">
        <v>14</v>
      </c>
      <c r="M55" s="242" t="s">
        <v>627</v>
      </c>
      <c r="N55" s="46" t="s">
        <v>627</v>
      </c>
      <c r="O55" s="55" t="s">
        <v>14</v>
      </c>
      <c r="P55" s="55" t="s">
        <v>717</v>
      </c>
      <c r="Q55" s="46"/>
      <c r="R55" s="46"/>
      <c r="S55" s="46"/>
      <c r="T55" s="46"/>
      <c r="U55" s="56"/>
      <c r="V55" s="105">
        <v>0</v>
      </c>
      <c r="W55" s="28"/>
      <c r="X55" s="29"/>
      <c r="Y55" s="105">
        <v>0</v>
      </c>
      <c r="Z55" s="28"/>
      <c r="AA55" s="29"/>
      <c r="AB55" s="25">
        <f t="shared" si="26"/>
        <v>0</v>
      </c>
      <c r="AC55" s="26" t="str">
        <f t="shared" si="29"/>
        <v/>
      </c>
      <c r="AD55" s="27"/>
      <c r="AE55" s="105">
        <v>0</v>
      </c>
      <c r="AF55" s="28"/>
      <c r="AG55" s="29"/>
      <c r="AH55" s="105">
        <v>0</v>
      </c>
      <c r="AI55" s="28"/>
      <c r="AJ55" s="29"/>
      <c r="AK55" s="105">
        <v>0</v>
      </c>
      <c r="AL55" s="28"/>
      <c r="AM55" s="29"/>
      <c r="AN55" s="25">
        <f t="shared" si="27"/>
        <v>0</v>
      </c>
      <c r="AO55" s="26" t="str">
        <f t="shared" si="30"/>
        <v/>
      </c>
      <c r="AP55" s="27"/>
      <c r="AQ55" s="105">
        <v>0</v>
      </c>
      <c r="AR55" s="28"/>
      <c r="AS55" s="29"/>
      <c r="AT55" s="105">
        <v>0</v>
      </c>
      <c r="AU55" s="28"/>
      <c r="AV55" s="29"/>
      <c r="AW55" s="25">
        <f t="shared" si="28"/>
        <v>0</v>
      </c>
      <c r="AX55" s="26" t="str">
        <f t="shared" si="31"/>
        <v/>
      </c>
      <c r="AY55" s="27"/>
      <c r="AZ55" s="105">
        <v>0</v>
      </c>
      <c r="BA55" s="106"/>
      <c r="BB55" s="107"/>
      <c r="BC55" s="142"/>
      <c r="BI55" s="2"/>
      <c r="BJ55" s="2"/>
      <c r="BK55" s="2"/>
      <c r="BL55" s="2"/>
      <c r="BM55" s="2"/>
      <c r="BN55" s="2"/>
      <c r="BO55" s="2"/>
      <c r="BP55" s="2"/>
      <c r="BQ55" s="2"/>
      <c r="BR55" s="2"/>
      <c r="BS55" s="2"/>
      <c r="BT55" s="2"/>
      <c r="BU55" s="2"/>
      <c r="BV55" s="2"/>
      <c r="BW55" s="2"/>
    </row>
    <row r="56" spans="3:75" ht="21" customHeight="1" x14ac:dyDescent="0.25">
      <c r="C56" s="142"/>
      <c r="D56" s="487"/>
      <c r="E56" s="265">
        <v>14</v>
      </c>
      <c r="F56" s="224"/>
      <c r="G56" s="266" t="s">
        <v>620</v>
      </c>
      <c r="H56" s="241" t="s">
        <v>52</v>
      </c>
      <c r="I56" s="241" t="s">
        <v>149</v>
      </c>
      <c r="J56" s="241" t="s">
        <v>68</v>
      </c>
      <c r="K56" s="242" t="s">
        <v>145</v>
      </c>
      <c r="L56" s="242" t="s">
        <v>14</v>
      </c>
      <c r="M56" s="242" t="s">
        <v>627</v>
      </c>
      <c r="N56" s="46" t="s">
        <v>627</v>
      </c>
      <c r="O56" s="55" t="s">
        <v>14</v>
      </c>
      <c r="P56" s="55" t="s">
        <v>717</v>
      </c>
      <c r="Q56" s="46"/>
      <c r="R56" s="46"/>
      <c r="S56" s="46"/>
      <c r="T56" s="46"/>
      <c r="U56" s="56"/>
      <c r="V56" s="105">
        <v>0</v>
      </c>
      <c r="W56" s="28"/>
      <c r="X56" s="29"/>
      <c r="Y56" s="105">
        <v>0</v>
      </c>
      <c r="Z56" s="28"/>
      <c r="AA56" s="29"/>
      <c r="AB56" s="25">
        <f t="shared" si="26"/>
        <v>0</v>
      </c>
      <c r="AC56" s="26" t="str">
        <f t="shared" si="29"/>
        <v/>
      </c>
      <c r="AD56" s="27"/>
      <c r="AE56" s="105">
        <v>0</v>
      </c>
      <c r="AF56" s="28"/>
      <c r="AG56" s="29"/>
      <c r="AH56" s="105">
        <v>0</v>
      </c>
      <c r="AI56" s="28"/>
      <c r="AJ56" s="29"/>
      <c r="AK56" s="105">
        <v>0</v>
      </c>
      <c r="AL56" s="28"/>
      <c r="AM56" s="29"/>
      <c r="AN56" s="25">
        <f t="shared" si="27"/>
        <v>0</v>
      </c>
      <c r="AO56" s="26" t="str">
        <f t="shared" si="30"/>
        <v/>
      </c>
      <c r="AP56" s="27"/>
      <c r="AQ56" s="105">
        <v>0</v>
      </c>
      <c r="AR56" s="28"/>
      <c r="AS56" s="29"/>
      <c r="AT56" s="105">
        <v>0</v>
      </c>
      <c r="AU56" s="28"/>
      <c r="AV56" s="29"/>
      <c r="AW56" s="25">
        <f t="shared" si="28"/>
        <v>0</v>
      </c>
      <c r="AX56" s="26" t="str">
        <f t="shared" si="31"/>
        <v/>
      </c>
      <c r="AY56" s="27"/>
      <c r="AZ56" s="105">
        <v>0</v>
      </c>
      <c r="BA56" s="106"/>
      <c r="BB56" s="107"/>
      <c r="BC56" s="142"/>
      <c r="BI56" s="2"/>
      <c r="BJ56" s="2"/>
      <c r="BK56" s="2"/>
      <c r="BL56" s="2"/>
      <c r="BM56" s="2"/>
      <c r="BN56" s="2"/>
      <c r="BO56" s="2"/>
      <c r="BP56" s="2"/>
      <c r="BQ56" s="2"/>
      <c r="BR56" s="2"/>
      <c r="BS56" s="2"/>
      <c r="BT56" s="2"/>
      <c r="BU56" s="2"/>
      <c r="BV56" s="2"/>
      <c r="BW56" s="2"/>
    </row>
    <row r="57" spans="3:75" ht="21" customHeight="1" x14ac:dyDescent="0.25">
      <c r="C57" s="142"/>
      <c r="D57" s="487"/>
      <c r="E57" s="265">
        <v>15</v>
      </c>
      <c r="F57" s="224"/>
      <c r="G57" s="266" t="s">
        <v>620</v>
      </c>
      <c r="H57" s="241" t="s">
        <v>52</v>
      </c>
      <c r="I57" s="241" t="s">
        <v>149</v>
      </c>
      <c r="J57" s="241" t="s">
        <v>69</v>
      </c>
      <c r="K57" s="242" t="s">
        <v>145</v>
      </c>
      <c r="L57" s="242" t="s">
        <v>14</v>
      </c>
      <c r="M57" s="242" t="s">
        <v>627</v>
      </c>
      <c r="N57" s="46" t="s">
        <v>627</v>
      </c>
      <c r="O57" s="55" t="s">
        <v>14</v>
      </c>
      <c r="P57" s="55" t="s">
        <v>717</v>
      </c>
      <c r="Q57" s="46"/>
      <c r="R57" s="46"/>
      <c r="S57" s="46"/>
      <c r="T57" s="46"/>
      <c r="U57" s="56"/>
      <c r="V57" s="105">
        <v>0</v>
      </c>
      <c r="W57" s="28"/>
      <c r="X57" s="29"/>
      <c r="Y57" s="105">
        <v>0</v>
      </c>
      <c r="Z57" s="28"/>
      <c r="AA57" s="29"/>
      <c r="AB57" s="25">
        <f t="shared" si="26"/>
        <v>0</v>
      </c>
      <c r="AC57" s="26" t="str">
        <f t="shared" si="29"/>
        <v/>
      </c>
      <c r="AD57" s="27"/>
      <c r="AE57" s="105">
        <v>0</v>
      </c>
      <c r="AF57" s="28"/>
      <c r="AG57" s="29"/>
      <c r="AH57" s="105">
        <v>0</v>
      </c>
      <c r="AI57" s="28"/>
      <c r="AJ57" s="29"/>
      <c r="AK57" s="105">
        <v>0</v>
      </c>
      <c r="AL57" s="28"/>
      <c r="AM57" s="29"/>
      <c r="AN57" s="25">
        <f t="shared" si="27"/>
        <v>0</v>
      </c>
      <c r="AO57" s="26" t="str">
        <f t="shared" si="30"/>
        <v/>
      </c>
      <c r="AP57" s="27"/>
      <c r="AQ57" s="105">
        <v>0</v>
      </c>
      <c r="AR57" s="28"/>
      <c r="AS57" s="29"/>
      <c r="AT57" s="105">
        <v>0</v>
      </c>
      <c r="AU57" s="28"/>
      <c r="AV57" s="29"/>
      <c r="AW57" s="25">
        <f t="shared" si="28"/>
        <v>0</v>
      </c>
      <c r="AX57" s="26" t="str">
        <f t="shared" si="31"/>
        <v/>
      </c>
      <c r="AY57" s="27"/>
      <c r="AZ57" s="105">
        <v>0</v>
      </c>
      <c r="BA57" s="106"/>
      <c r="BB57" s="107"/>
      <c r="BC57" s="142"/>
      <c r="BI57" s="2"/>
      <c r="BJ57" s="2"/>
      <c r="BK57" s="2"/>
      <c r="BL57" s="2"/>
      <c r="BM57" s="2"/>
      <c r="BN57" s="2"/>
      <c r="BO57" s="2"/>
      <c r="BP57" s="2"/>
      <c r="BQ57" s="2"/>
      <c r="BR57" s="2"/>
      <c r="BS57" s="2"/>
      <c r="BT57" s="2"/>
      <c r="BU57" s="2"/>
      <c r="BV57" s="2"/>
      <c r="BW57" s="2"/>
    </row>
    <row r="58" spans="3:75" ht="21" customHeight="1" x14ac:dyDescent="0.25">
      <c r="C58" s="142"/>
      <c r="D58" s="487"/>
      <c r="E58" s="265">
        <v>16</v>
      </c>
      <c r="F58" s="224"/>
      <c r="G58" s="266" t="s">
        <v>620</v>
      </c>
      <c r="H58" s="241" t="s">
        <v>52</v>
      </c>
      <c r="I58" s="241" t="s">
        <v>149</v>
      </c>
      <c r="J58" s="241" t="s">
        <v>70</v>
      </c>
      <c r="K58" s="242" t="s">
        <v>145</v>
      </c>
      <c r="L58" s="242" t="s">
        <v>14</v>
      </c>
      <c r="M58" s="242" t="s">
        <v>627</v>
      </c>
      <c r="N58" s="46" t="s">
        <v>627</v>
      </c>
      <c r="O58" s="55" t="s">
        <v>14</v>
      </c>
      <c r="P58" s="55" t="s">
        <v>717</v>
      </c>
      <c r="Q58" s="46"/>
      <c r="R58" s="46"/>
      <c r="S58" s="46"/>
      <c r="T58" s="46"/>
      <c r="U58" s="56"/>
      <c r="V58" s="105">
        <v>0</v>
      </c>
      <c r="W58" s="28"/>
      <c r="X58" s="29"/>
      <c r="Y58" s="105">
        <v>0</v>
      </c>
      <c r="Z58" s="28"/>
      <c r="AA58" s="29"/>
      <c r="AB58" s="25">
        <f t="shared" si="26"/>
        <v>0</v>
      </c>
      <c r="AC58" s="26" t="str">
        <f t="shared" si="29"/>
        <v/>
      </c>
      <c r="AD58" s="27"/>
      <c r="AE58" s="105">
        <v>0</v>
      </c>
      <c r="AF58" s="28"/>
      <c r="AG58" s="29"/>
      <c r="AH58" s="105">
        <v>0</v>
      </c>
      <c r="AI58" s="28"/>
      <c r="AJ58" s="29"/>
      <c r="AK58" s="105">
        <v>0</v>
      </c>
      <c r="AL58" s="28"/>
      <c r="AM58" s="29"/>
      <c r="AN58" s="25">
        <f t="shared" si="27"/>
        <v>0</v>
      </c>
      <c r="AO58" s="26" t="str">
        <f t="shared" si="30"/>
        <v/>
      </c>
      <c r="AP58" s="27"/>
      <c r="AQ58" s="105">
        <v>0</v>
      </c>
      <c r="AR58" s="28"/>
      <c r="AS58" s="29"/>
      <c r="AT58" s="105">
        <v>0</v>
      </c>
      <c r="AU58" s="28"/>
      <c r="AV58" s="29"/>
      <c r="AW58" s="25">
        <f t="shared" si="28"/>
        <v>0</v>
      </c>
      <c r="AX58" s="26" t="str">
        <f t="shared" si="31"/>
        <v/>
      </c>
      <c r="AY58" s="27"/>
      <c r="AZ58" s="105">
        <v>0</v>
      </c>
      <c r="BA58" s="106"/>
      <c r="BB58" s="107"/>
      <c r="BC58" s="142"/>
      <c r="BI58" s="2"/>
      <c r="BJ58" s="2"/>
      <c r="BK58" s="2"/>
      <c r="BL58" s="2"/>
      <c r="BM58" s="2"/>
      <c r="BN58" s="2"/>
      <c r="BO58" s="2"/>
      <c r="BP58" s="2"/>
      <c r="BQ58" s="2"/>
      <c r="BR58" s="2"/>
      <c r="BS58" s="2"/>
      <c r="BT58" s="2"/>
      <c r="BU58" s="2"/>
      <c r="BV58" s="2"/>
      <c r="BW58" s="2"/>
    </row>
    <row r="59" spans="3:75" ht="21" customHeight="1" x14ac:dyDescent="0.25">
      <c r="C59" s="142"/>
      <c r="D59" s="487"/>
      <c r="E59" s="265">
        <v>17</v>
      </c>
      <c r="F59" s="224"/>
      <c r="G59" s="266" t="s">
        <v>620</v>
      </c>
      <c r="H59" s="241" t="s">
        <v>52</v>
      </c>
      <c r="I59" s="241" t="s">
        <v>149</v>
      </c>
      <c r="J59" s="241" t="s">
        <v>71</v>
      </c>
      <c r="K59" s="242" t="s">
        <v>145</v>
      </c>
      <c r="L59" s="242" t="s">
        <v>14</v>
      </c>
      <c r="M59" s="242" t="s">
        <v>627</v>
      </c>
      <c r="N59" s="46" t="s">
        <v>627</v>
      </c>
      <c r="O59" s="55" t="s">
        <v>14</v>
      </c>
      <c r="P59" s="55" t="s">
        <v>717</v>
      </c>
      <c r="Q59" s="46"/>
      <c r="R59" s="46"/>
      <c r="S59" s="46"/>
      <c r="T59" s="46"/>
      <c r="U59" s="56"/>
      <c r="V59" s="105">
        <v>0</v>
      </c>
      <c r="W59" s="28"/>
      <c r="X59" s="29"/>
      <c r="Y59" s="105">
        <v>0</v>
      </c>
      <c r="Z59" s="28"/>
      <c r="AA59" s="29"/>
      <c r="AB59" s="25">
        <f t="shared" si="26"/>
        <v>0</v>
      </c>
      <c r="AC59" s="26" t="str">
        <f t="shared" si="29"/>
        <v/>
      </c>
      <c r="AD59" s="27"/>
      <c r="AE59" s="105">
        <v>0</v>
      </c>
      <c r="AF59" s="28"/>
      <c r="AG59" s="29"/>
      <c r="AH59" s="105">
        <v>0</v>
      </c>
      <c r="AI59" s="28"/>
      <c r="AJ59" s="29"/>
      <c r="AK59" s="105">
        <v>0</v>
      </c>
      <c r="AL59" s="28"/>
      <c r="AM59" s="29"/>
      <c r="AN59" s="25">
        <f t="shared" si="27"/>
        <v>0</v>
      </c>
      <c r="AO59" s="26" t="str">
        <f t="shared" si="30"/>
        <v/>
      </c>
      <c r="AP59" s="27"/>
      <c r="AQ59" s="105">
        <v>0</v>
      </c>
      <c r="AR59" s="28"/>
      <c r="AS59" s="29"/>
      <c r="AT59" s="105">
        <v>0</v>
      </c>
      <c r="AU59" s="28"/>
      <c r="AV59" s="29"/>
      <c r="AW59" s="25">
        <f t="shared" si="28"/>
        <v>0</v>
      </c>
      <c r="AX59" s="26" t="str">
        <f t="shared" si="31"/>
        <v/>
      </c>
      <c r="AY59" s="27"/>
      <c r="AZ59" s="105">
        <v>0</v>
      </c>
      <c r="BA59" s="106"/>
      <c r="BB59" s="107"/>
      <c r="BC59" s="142"/>
      <c r="BI59" s="2"/>
      <c r="BJ59" s="2"/>
      <c r="BK59" s="2"/>
      <c r="BL59" s="2"/>
      <c r="BM59" s="2"/>
      <c r="BN59" s="2"/>
      <c r="BO59" s="2"/>
      <c r="BP59" s="2"/>
      <c r="BQ59" s="2"/>
      <c r="BR59" s="2"/>
      <c r="BS59" s="2"/>
      <c r="BT59" s="2"/>
      <c r="BU59" s="2"/>
      <c r="BV59" s="2"/>
      <c r="BW59" s="2"/>
    </row>
    <row r="60" spans="3:75" ht="21" customHeight="1" x14ac:dyDescent="0.25">
      <c r="C60" s="142"/>
      <c r="D60" s="487"/>
      <c r="E60" s="265">
        <v>18</v>
      </c>
      <c r="F60" s="224"/>
      <c r="G60" s="266" t="s">
        <v>620</v>
      </c>
      <c r="H60" s="241" t="s">
        <v>52</v>
      </c>
      <c r="I60" s="241" t="s">
        <v>149</v>
      </c>
      <c r="J60" s="241" t="s">
        <v>72</v>
      </c>
      <c r="K60" s="242" t="s">
        <v>145</v>
      </c>
      <c r="L60" s="242" t="s">
        <v>14</v>
      </c>
      <c r="M60" s="242" t="s">
        <v>627</v>
      </c>
      <c r="N60" s="46" t="s">
        <v>627</v>
      </c>
      <c r="O60" s="55" t="s">
        <v>14</v>
      </c>
      <c r="P60" s="55" t="s">
        <v>717</v>
      </c>
      <c r="Q60" s="46"/>
      <c r="R60" s="46"/>
      <c r="S60" s="46"/>
      <c r="T60" s="46"/>
      <c r="U60" s="56"/>
      <c r="V60" s="105">
        <v>0</v>
      </c>
      <c r="W60" s="28"/>
      <c r="X60" s="29"/>
      <c r="Y60" s="105">
        <v>0</v>
      </c>
      <c r="Z60" s="28"/>
      <c r="AA60" s="29"/>
      <c r="AB60" s="25">
        <f t="shared" si="26"/>
        <v>0</v>
      </c>
      <c r="AC60" s="26" t="str">
        <f t="shared" si="29"/>
        <v/>
      </c>
      <c r="AD60" s="27"/>
      <c r="AE60" s="105">
        <v>0</v>
      </c>
      <c r="AF60" s="28"/>
      <c r="AG60" s="29"/>
      <c r="AH60" s="105">
        <v>0</v>
      </c>
      <c r="AI60" s="28"/>
      <c r="AJ60" s="29"/>
      <c r="AK60" s="105">
        <v>0</v>
      </c>
      <c r="AL60" s="28"/>
      <c r="AM60" s="29"/>
      <c r="AN60" s="25">
        <f t="shared" si="27"/>
        <v>0</v>
      </c>
      <c r="AO60" s="26" t="str">
        <f t="shared" si="30"/>
        <v/>
      </c>
      <c r="AP60" s="27"/>
      <c r="AQ60" s="105">
        <v>0</v>
      </c>
      <c r="AR60" s="28"/>
      <c r="AS60" s="29"/>
      <c r="AT60" s="105">
        <v>0</v>
      </c>
      <c r="AU60" s="28"/>
      <c r="AV60" s="29"/>
      <c r="AW60" s="25">
        <f t="shared" si="28"/>
        <v>0</v>
      </c>
      <c r="AX60" s="26" t="str">
        <f t="shared" si="31"/>
        <v/>
      </c>
      <c r="AY60" s="27"/>
      <c r="AZ60" s="105">
        <v>0</v>
      </c>
      <c r="BA60" s="106"/>
      <c r="BB60" s="107"/>
      <c r="BC60" s="142"/>
      <c r="BI60" s="2"/>
      <c r="BJ60" s="2"/>
      <c r="BK60" s="2"/>
      <c r="BL60" s="2"/>
      <c r="BM60" s="2"/>
      <c r="BN60" s="2"/>
      <c r="BO60" s="2"/>
      <c r="BP60" s="2"/>
      <c r="BQ60" s="2"/>
      <c r="BR60" s="2"/>
      <c r="BS60" s="2"/>
      <c r="BT60" s="2"/>
      <c r="BU60" s="2"/>
      <c r="BV60" s="2"/>
      <c r="BW60" s="2"/>
    </row>
    <row r="61" spans="3:75" ht="21" customHeight="1" x14ac:dyDescent="0.25">
      <c r="C61" s="142"/>
      <c r="D61" s="487"/>
      <c r="E61" s="265">
        <v>19</v>
      </c>
      <c r="F61" s="224"/>
      <c r="G61" s="266" t="s">
        <v>620</v>
      </c>
      <c r="H61" s="241" t="s">
        <v>52</v>
      </c>
      <c r="I61" s="241" t="s">
        <v>149</v>
      </c>
      <c r="J61" s="241" t="s">
        <v>73</v>
      </c>
      <c r="K61" s="242" t="s">
        <v>145</v>
      </c>
      <c r="L61" s="242" t="s">
        <v>14</v>
      </c>
      <c r="M61" s="242" t="s">
        <v>627</v>
      </c>
      <c r="N61" s="46" t="s">
        <v>627</v>
      </c>
      <c r="O61" s="55" t="s">
        <v>14</v>
      </c>
      <c r="P61" s="55" t="s">
        <v>717</v>
      </c>
      <c r="Q61" s="46"/>
      <c r="R61" s="46"/>
      <c r="S61" s="46"/>
      <c r="T61" s="46"/>
      <c r="U61" s="56"/>
      <c r="V61" s="105">
        <v>0</v>
      </c>
      <c r="W61" s="28"/>
      <c r="X61" s="29"/>
      <c r="Y61" s="105">
        <v>0</v>
      </c>
      <c r="Z61" s="28"/>
      <c r="AA61" s="29"/>
      <c r="AB61" s="25">
        <f t="shared" si="26"/>
        <v>0</v>
      </c>
      <c r="AC61" s="26" t="str">
        <f t="shared" si="29"/>
        <v/>
      </c>
      <c r="AD61" s="27"/>
      <c r="AE61" s="105">
        <v>0</v>
      </c>
      <c r="AF61" s="28"/>
      <c r="AG61" s="29"/>
      <c r="AH61" s="105">
        <v>0</v>
      </c>
      <c r="AI61" s="28"/>
      <c r="AJ61" s="29"/>
      <c r="AK61" s="105">
        <v>0</v>
      </c>
      <c r="AL61" s="28"/>
      <c r="AM61" s="29"/>
      <c r="AN61" s="25">
        <f t="shared" si="27"/>
        <v>0</v>
      </c>
      <c r="AO61" s="26" t="str">
        <f t="shared" si="30"/>
        <v/>
      </c>
      <c r="AP61" s="27"/>
      <c r="AQ61" s="105">
        <v>0</v>
      </c>
      <c r="AR61" s="28"/>
      <c r="AS61" s="29"/>
      <c r="AT61" s="105">
        <v>0</v>
      </c>
      <c r="AU61" s="28"/>
      <c r="AV61" s="29"/>
      <c r="AW61" s="25">
        <f t="shared" si="28"/>
        <v>0</v>
      </c>
      <c r="AX61" s="26" t="str">
        <f t="shared" si="31"/>
        <v/>
      </c>
      <c r="AY61" s="27"/>
      <c r="AZ61" s="105">
        <v>0</v>
      </c>
      <c r="BA61" s="106"/>
      <c r="BB61" s="107"/>
      <c r="BC61" s="142"/>
      <c r="BI61" s="2"/>
      <c r="BJ61" s="2"/>
      <c r="BK61" s="2"/>
      <c r="BL61" s="2"/>
      <c r="BM61" s="2"/>
      <c r="BN61" s="2"/>
      <c r="BO61" s="2"/>
      <c r="BP61" s="2"/>
      <c r="BQ61" s="2"/>
      <c r="BR61" s="2"/>
      <c r="BS61" s="2"/>
      <c r="BT61" s="2"/>
      <c r="BU61" s="2"/>
      <c r="BV61" s="2"/>
      <c r="BW61" s="2"/>
    </row>
    <row r="62" spans="3:75" ht="21" customHeight="1" x14ac:dyDescent="0.25">
      <c r="C62" s="142"/>
      <c r="D62" s="487"/>
      <c r="E62" s="265">
        <v>20</v>
      </c>
      <c r="F62" s="224"/>
      <c r="G62" s="266" t="s">
        <v>620</v>
      </c>
      <c r="H62" s="241" t="s">
        <v>52</v>
      </c>
      <c r="I62" s="241" t="s">
        <v>149</v>
      </c>
      <c r="J62" s="241" t="s">
        <v>74</v>
      </c>
      <c r="K62" s="242" t="s">
        <v>145</v>
      </c>
      <c r="L62" s="242" t="s">
        <v>14</v>
      </c>
      <c r="M62" s="242" t="s">
        <v>627</v>
      </c>
      <c r="N62" s="46" t="s">
        <v>627</v>
      </c>
      <c r="O62" s="55" t="s">
        <v>14</v>
      </c>
      <c r="P62" s="55" t="s">
        <v>717</v>
      </c>
      <c r="Q62" s="46"/>
      <c r="R62" s="46"/>
      <c r="S62" s="46"/>
      <c r="T62" s="46"/>
      <c r="U62" s="56"/>
      <c r="V62" s="105">
        <v>0</v>
      </c>
      <c r="W62" s="28"/>
      <c r="X62" s="29"/>
      <c r="Y62" s="105">
        <v>0</v>
      </c>
      <c r="Z62" s="28"/>
      <c r="AA62" s="29"/>
      <c r="AB62" s="25">
        <f t="shared" si="26"/>
        <v>0</v>
      </c>
      <c r="AC62" s="26" t="str">
        <f t="shared" si="29"/>
        <v/>
      </c>
      <c r="AD62" s="27"/>
      <c r="AE62" s="105">
        <v>0</v>
      </c>
      <c r="AF62" s="28"/>
      <c r="AG62" s="29"/>
      <c r="AH62" s="105">
        <v>0</v>
      </c>
      <c r="AI62" s="28"/>
      <c r="AJ62" s="29"/>
      <c r="AK62" s="105">
        <v>0</v>
      </c>
      <c r="AL62" s="28"/>
      <c r="AM62" s="29"/>
      <c r="AN62" s="25">
        <f t="shared" si="27"/>
        <v>0</v>
      </c>
      <c r="AO62" s="26" t="str">
        <f t="shared" si="30"/>
        <v/>
      </c>
      <c r="AP62" s="27"/>
      <c r="AQ62" s="105">
        <v>0</v>
      </c>
      <c r="AR62" s="28"/>
      <c r="AS62" s="29"/>
      <c r="AT62" s="105">
        <v>0</v>
      </c>
      <c r="AU62" s="28"/>
      <c r="AV62" s="29"/>
      <c r="AW62" s="25">
        <f t="shared" si="28"/>
        <v>0</v>
      </c>
      <c r="AX62" s="26" t="str">
        <f t="shared" si="31"/>
        <v/>
      </c>
      <c r="AY62" s="27"/>
      <c r="AZ62" s="105">
        <v>0</v>
      </c>
      <c r="BA62" s="106"/>
      <c r="BB62" s="107"/>
      <c r="BC62" s="142"/>
      <c r="BI62" s="2"/>
      <c r="BJ62" s="2"/>
      <c r="BK62" s="2"/>
      <c r="BL62" s="2"/>
      <c r="BM62" s="2"/>
      <c r="BN62" s="2"/>
      <c r="BO62" s="2"/>
      <c r="BP62" s="2"/>
      <c r="BQ62" s="2"/>
      <c r="BR62" s="2"/>
      <c r="BS62" s="2"/>
      <c r="BT62" s="2"/>
      <c r="BU62" s="2"/>
      <c r="BV62" s="2"/>
      <c r="BW62" s="2"/>
    </row>
    <row r="63" spans="3:75" ht="21" customHeight="1" x14ac:dyDescent="0.25">
      <c r="C63" s="142"/>
      <c r="D63" s="487"/>
      <c r="E63" s="265">
        <v>21</v>
      </c>
      <c r="F63" s="224"/>
      <c r="G63" s="266" t="s">
        <v>620</v>
      </c>
      <c r="H63" s="241" t="s">
        <v>52</v>
      </c>
      <c r="I63" s="241" t="s">
        <v>149</v>
      </c>
      <c r="J63" s="241" t="s">
        <v>75</v>
      </c>
      <c r="K63" s="242" t="s">
        <v>145</v>
      </c>
      <c r="L63" s="242" t="s">
        <v>14</v>
      </c>
      <c r="M63" s="242" t="s">
        <v>627</v>
      </c>
      <c r="N63" s="46" t="s">
        <v>627</v>
      </c>
      <c r="O63" s="55" t="s">
        <v>14</v>
      </c>
      <c r="P63" s="55" t="s">
        <v>717</v>
      </c>
      <c r="Q63" s="46"/>
      <c r="R63" s="46"/>
      <c r="S63" s="46"/>
      <c r="T63" s="46"/>
      <c r="U63" s="56"/>
      <c r="V63" s="105">
        <v>0</v>
      </c>
      <c r="W63" s="28"/>
      <c r="X63" s="29"/>
      <c r="Y63" s="105">
        <v>0</v>
      </c>
      <c r="Z63" s="28"/>
      <c r="AA63" s="29"/>
      <c r="AB63" s="25">
        <f t="shared" si="26"/>
        <v>0</v>
      </c>
      <c r="AC63" s="26" t="str">
        <f t="shared" si="29"/>
        <v/>
      </c>
      <c r="AD63" s="27"/>
      <c r="AE63" s="105">
        <v>0</v>
      </c>
      <c r="AF63" s="28"/>
      <c r="AG63" s="29"/>
      <c r="AH63" s="105">
        <v>0</v>
      </c>
      <c r="AI63" s="28"/>
      <c r="AJ63" s="29"/>
      <c r="AK63" s="105">
        <v>0</v>
      </c>
      <c r="AL63" s="28"/>
      <c r="AM63" s="29"/>
      <c r="AN63" s="25">
        <f t="shared" si="27"/>
        <v>0</v>
      </c>
      <c r="AO63" s="26" t="str">
        <f t="shared" si="30"/>
        <v/>
      </c>
      <c r="AP63" s="27"/>
      <c r="AQ63" s="105">
        <v>0</v>
      </c>
      <c r="AR63" s="28"/>
      <c r="AS63" s="29"/>
      <c r="AT63" s="105">
        <v>0</v>
      </c>
      <c r="AU63" s="28"/>
      <c r="AV63" s="29"/>
      <c r="AW63" s="25">
        <f t="shared" si="28"/>
        <v>0</v>
      </c>
      <c r="AX63" s="26" t="str">
        <f t="shared" si="31"/>
        <v/>
      </c>
      <c r="AY63" s="27"/>
      <c r="AZ63" s="105">
        <v>0</v>
      </c>
      <c r="BA63" s="106"/>
      <c r="BB63" s="107"/>
      <c r="BC63" s="142"/>
      <c r="BI63" s="2"/>
      <c r="BJ63" s="2"/>
      <c r="BK63" s="2"/>
      <c r="BL63" s="2"/>
      <c r="BM63" s="2"/>
      <c r="BN63" s="2"/>
      <c r="BO63" s="2"/>
      <c r="BP63" s="2"/>
      <c r="BQ63" s="2"/>
      <c r="BR63" s="2"/>
      <c r="BS63" s="2"/>
      <c r="BT63" s="2"/>
      <c r="BU63" s="2"/>
      <c r="BV63" s="2"/>
      <c r="BW63" s="2"/>
    </row>
    <row r="64" spans="3:75" ht="21" customHeight="1" x14ac:dyDescent="0.25">
      <c r="C64" s="142"/>
      <c r="D64" s="487"/>
      <c r="E64" s="265">
        <v>22</v>
      </c>
      <c r="F64" s="224"/>
      <c r="G64" s="266" t="s">
        <v>620</v>
      </c>
      <c r="H64" s="241" t="s">
        <v>52</v>
      </c>
      <c r="I64" s="241" t="s">
        <v>149</v>
      </c>
      <c r="J64" s="241" t="s">
        <v>76</v>
      </c>
      <c r="K64" s="242" t="s">
        <v>145</v>
      </c>
      <c r="L64" s="242" t="s">
        <v>14</v>
      </c>
      <c r="M64" s="242" t="s">
        <v>627</v>
      </c>
      <c r="N64" s="46" t="s">
        <v>627</v>
      </c>
      <c r="O64" s="55" t="s">
        <v>14</v>
      </c>
      <c r="P64" s="55" t="s">
        <v>717</v>
      </c>
      <c r="Q64" s="46"/>
      <c r="R64" s="46"/>
      <c r="S64" s="46"/>
      <c r="T64" s="46"/>
      <c r="U64" s="56"/>
      <c r="V64" s="105">
        <v>0</v>
      </c>
      <c r="W64" s="28"/>
      <c r="X64" s="29"/>
      <c r="Y64" s="105">
        <v>0</v>
      </c>
      <c r="Z64" s="28"/>
      <c r="AA64" s="29"/>
      <c r="AB64" s="25">
        <f t="shared" si="26"/>
        <v>0</v>
      </c>
      <c r="AC64" s="26" t="str">
        <f t="shared" si="29"/>
        <v/>
      </c>
      <c r="AD64" s="27"/>
      <c r="AE64" s="105">
        <v>0</v>
      </c>
      <c r="AF64" s="28"/>
      <c r="AG64" s="29"/>
      <c r="AH64" s="105">
        <v>0</v>
      </c>
      <c r="AI64" s="28"/>
      <c r="AJ64" s="29"/>
      <c r="AK64" s="105">
        <v>0</v>
      </c>
      <c r="AL64" s="28"/>
      <c r="AM64" s="29"/>
      <c r="AN64" s="25">
        <f t="shared" si="27"/>
        <v>0</v>
      </c>
      <c r="AO64" s="26" t="str">
        <f t="shared" si="30"/>
        <v/>
      </c>
      <c r="AP64" s="27"/>
      <c r="AQ64" s="105">
        <v>0</v>
      </c>
      <c r="AR64" s="28"/>
      <c r="AS64" s="29"/>
      <c r="AT64" s="105">
        <v>0</v>
      </c>
      <c r="AU64" s="28"/>
      <c r="AV64" s="29"/>
      <c r="AW64" s="25">
        <f t="shared" si="28"/>
        <v>0</v>
      </c>
      <c r="AX64" s="26" t="str">
        <f t="shared" si="31"/>
        <v/>
      </c>
      <c r="AY64" s="27"/>
      <c r="AZ64" s="105">
        <v>0</v>
      </c>
      <c r="BA64" s="106"/>
      <c r="BB64" s="107"/>
      <c r="BC64" s="142"/>
      <c r="BI64" s="2"/>
      <c r="BJ64" s="2"/>
      <c r="BK64" s="2"/>
      <c r="BL64" s="2"/>
      <c r="BM64" s="2"/>
      <c r="BN64" s="2"/>
      <c r="BO64" s="2"/>
      <c r="BP64" s="2"/>
      <c r="BQ64" s="2"/>
      <c r="BR64" s="2"/>
      <c r="BS64" s="2"/>
      <c r="BT64" s="2"/>
      <c r="BU64" s="2"/>
      <c r="BV64" s="2"/>
      <c r="BW64" s="2"/>
    </row>
    <row r="65" spans="3:75" ht="21" customHeight="1" x14ac:dyDescent="0.25">
      <c r="C65" s="142"/>
      <c r="D65" s="487"/>
      <c r="E65" s="265">
        <v>23</v>
      </c>
      <c r="F65" s="224"/>
      <c r="G65" s="266" t="s">
        <v>620</v>
      </c>
      <c r="H65" s="241" t="s">
        <v>52</v>
      </c>
      <c r="I65" s="241" t="s">
        <v>149</v>
      </c>
      <c r="J65" s="241" t="s">
        <v>77</v>
      </c>
      <c r="K65" s="242" t="s">
        <v>145</v>
      </c>
      <c r="L65" s="242" t="s">
        <v>14</v>
      </c>
      <c r="M65" s="242" t="s">
        <v>627</v>
      </c>
      <c r="N65" s="46" t="s">
        <v>627</v>
      </c>
      <c r="O65" s="55" t="s">
        <v>14</v>
      </c>
      <c r="P65" s="55" t="s">
        <v>717</v>
      </c>
      <c r="Q65" s="46"/>
      <c r="R65" s="46"/>
      <c r="S65" s="46"/>
      <c r="T65" s="46"/>
      <c r="U65" s="56"/>
      <c r="V65" s="105">
        <v>0</v>
      </c>
      <c r="W65" s="28"/>
      <c r="X65" s="29"/>
      <c r="Y65" s="105">
        <v>0</v>
      </c>
      <c r="Z65" s="28"/>
      <c r="AA65" s="29"/>
      <c r="AB65" s="25">
        <f t="shared" si="26"/>
        <v>0</v>
      </c>
      <c r="AC65" s="26" t="str">
        <f t="shared" si="29"/>
        <v/>
      </c>
      <c r="AD65" s="27"/>
      <c r="AE65" s="105">
        <v>0</v>
      </c>
      <c r="AF65" s="28"/>
      <c r="AG65" s="29"/>
      <c r="AH65" s="105">
        <v>0</v>
      </c>
      <c r="AI65" s="28"/>
      <c r="AJ65" s="29"/>
      <c r="AK65" s="105">
        <v>0</v>
      </c>
      <c r="AL65" s="28"/>
      <c r="AM65" s="29"/>
      <c r="AN65" s="25">
        <f t="shared" si="27"/>
        <v>0</v>
      </c>
      <c r="AO65" s="26" t="str">
        <f t="shared" si="30"/>
        <v/>
      </c>
      <c r="AP65" s="27"/>
      <c r="AQ65" s="105">
        <v>0</v>
      </c>
      <c r="AR65" s="28"/>
      <c r="AS65" s="29"/>
      <c r="AT65" s="105">
        <v>0</v>
      </c>
      <c r="AU65" s="28"/>
      <c r="AV65" s="29"/>
      <c r="AW65" s="25">
        <f t="shared" si="28"/>
        <v>0</v>
      </c>
      <c r="AX65" s="26" t="str">
        <f t="shared" si="31"/>
        <v/>
      </c>
      <c r="AY65" s="27"/>
      <c r="AZ65" s="105">
        <v>0</v>
      </c>
      <c r="BA65" s="106"/>
      <c r="BB65" s="107"/>
      <c r="BC65" s="142"/>
      <c r="BI65" s="2"/>
      <c r="BJ65" s="2"/>
      <c r="BK65" s="2"/>
      <c r="BL65" s="2"/>
      <c r="BM65" s="2"/>
      <c r="BN65" s="2"/>
      <c r="BO65" s="2"/>
      <c r="BP65" s="2"/>
      <c r="BQ65" s="2"/>
      <c r="BR65" s="2"/>
      <c r="BS65" s="2"/>
      <c r="BT65" s="2"/>
      <c r="BU65" s="2"/>
      <c r="BV65" s="2"/>
      <c r="BW65" s="2"/>
    </row>
    <row r="66" spans="3:75" ht="21" customHeight="1" x14ac:dyDescent="0.25">
      <c r="C66" s="142"/>
      <c r="D66" s="487"/>
      <c r="E66" s="265">
        <v>24</v>
      </c>
      <c r="F66" s="224"/>
      <c r="G66" s="266" t="s">
        <v>620</v>
      </c>
      <c r="H66" s="241" t="s">
        <v>52</v>
      </c>
      <c r="I66" s="241" t="s">
        <v>149</v>
      </c>
      <c r="J66" s="241" t="s">
        <v>78</v>
      </c>
      <c r="K66" s="242" t="s">
        <v>145</v>
      </c>
      <c r="L66" s="242" t="s">
        <v>14</v>
      </c>
      <c r="M66" s="242" t="s">
        <v>627</v>
      </c>
      <c r="N66" s="46" t="s">
        <v>627</v>
      </c>
      <c r="O66" s="55" t="s">
        <v>14</v>
      </c>
      <c r="P66" s="55" t="s">
        <v>717</v>
      </c>
      <c r="Q66" s="46"/>
      <c r="R66" s="46"/>
      <c r="S66" s="46"/>
      <c r="T66" s="46"/>
      <c r="U66" s="56"/>
      <c r="V66" s="105">
        <v>0</v>
      </c>
      <c r="W66" s="28"/>
      <c r="X66" s="29"/>
      <c r="Y66" s="105">
        <v>0</v>
      </c>
      <c r="Z66" s="28"/>
      <c r="AA66" s="29"/>
      <c r="AB66" s="25">
        <f t="shared" si="26"/>
        <v>0</v>
      </c>
      <c r="AC66" s="26" t="str">
        <f t="shared" si="29"/>
        <v/>
      </c>
      <c r="AD66" s="27"/>
      <c r="AE66" s="105">
        <v>0</v>
      </c>
      <c r="AF66" s="28"/>
      <c r="AG66" s="29"/>
      <c r="AH66" s="105">
        <v>0</v>
      </c>
      <c r="AI66" s="28"/>
      <c r="AJ66" s="29"/>
      <c r="AK66" s="105">
        <v>0</v>
      </c>
      <c r="AL66" s="28"/>
      <c r="AM66" s="29"/>
      <c r="AN66" s="25">
        <f t="shared" si="27"/>
        <v>0</v>
      </c>
      <c r="AO66" s="26" t="str">
        <f t="shared" si="30"/>
        <v/>
      </c>
      <c r="AP66" s="27"/>
      <c r="AQ66" s="105">
        <v>0</v>
      </c>
      <c r="AR66" s="28"/>
      <c r="AS66" s="29"/>
      <c r="AT66" s="105">
        <v>0</v>
      </c>
      <c r="AU66" s="28"/>
      <c r="AV66" s="29"/>
      <c r="AW66" s="25">
        <f t="shared" si="28"/>
        <v>0</v>
      </c>
      <c r="AX66" s="26" t="str">
        <f t="shared" si="31"/>
        <v/>
      </c>
      <c r="AY66" s="27"/>
      <c r="AZ66" s="105">
        <v>0</v>
      </c>
      <c r="BA66" s="106"/>
      <c r="BB66" s="107"/>
      <c r="BC66" s="142"/>
      <c r="BI66" s="2"/>
      <c r="BJ66" s="2"/>
      <c r="BK66" s="2"/>
      <c r="BL66" s="2"/>
      <c r="BM66" s="2"/>
      <c r="BN66" s="2"/>
      <c r="BO66" s="2"/>
      <c r="BP66" s="2"/>
      <c r="BQ66" s="2"/>
      <c r="BR66" s="2"/>
      <c r="BS66" s="2"/>
      <c r="BT66" s="2"/>
      <c r="BU66" s="2"/>
      <c r="BV66" s="2"/>
      <c r="BW66" s="2"/>
    </row>
    <row r="67" spans="3:75" ht="21" customHeight="1" x14ac:dyDescent="0.25">
      <c r="C67" s="142"/>
      <c r="D67" s="487"/>
      <c r="E67" s="265" t="s">
        <v>79</v>
      </c>
      <c r="F67" s="224"/>
      <c r="G67" s="266" t="s">
        <v>620</v>
      </c>
      <c r="H67" s="241" t="s">
        <v>52</v>
      </c>
      <c r="I67" s="241" t="s">
        <v>149</v>
      </c>
      <c r="J67" s="241" t="s">
        <v>80</v>
      </c>
      <c r="K67" s="242" t="s">
        <v>145</v>
      </c>
      <c r="L67" s="242" t="s">
        <v>14</v>
      </c>
      <c r="M67" s="242" t="s">
        <v>627</v>
      </c>
      <c r="N67" s="46" t="s">
        <v>627</v>
      </c>
      <c r="O67" s="55" t="s">
        <v>14</v>
      </c>
      <c r="P67" s="55" t="s">
        <v>717</v>
      </c>
      <c r="Q67" s="46"/>
      <c r="R67" s="46"/>
      <c r="S67" s="46"/>
      <c r="T67" s="46"/>
      <c r="U67" s="56"/>
      <c r="V67" s="105">
        <v>0</v>
      </c>
      <c r="W67" s="28"/>
      <c r="X67" s="29"/>
      <c r="Y67" s="105">
        <v>0</v>
      </c>
      <c r="Z67" s="28"/>
      <c r="AA67" s="29"/>
      <c r="AB67" s="25">
        <f t="shared" si="26"/>
        <v>0</v>
      </c>
      <c r="AC67" s="26" t="str">
        <f t="shared" si="29"/>
        <v/>
      </c>
      <c r="AD67" s="27"/>
      <c r="AE67" s="105">
        <v>0</v>
      </c>
      <c r="AF67" s="28"/>
      <c r="AG67" s="29"/>
      <c r="AH67" s="105">
        <v>0</v>
      </c>
      <c r="AI67" s="28"/>
      <c r="AJ67" s="29"/>
      <c r="AK67" s="105">
        <v>0</v>
      </c>
      <c r="AL67" s="28"/>
      <c r="AM67" s="29"/>
      <c r="AN67" s="25">
        <f t="shared" si="27"/>
        <v>0</v>
      </c>
      <c r="AO67" s="26" t="str">
        <f t="shared" si="30"/>
        <v/>
      </c>
      <c r="AP67" s="27"/>
      <c r="AQ67" s="105">
        <v>0</v>
      </c>
      <c r="AR67" s="28"/>
      <c r="AS67" s="29"/>
      <c r="AT67" s="105">
        <v>0</v>
      </c>
      <c r="AU67" s="28"/>
      <c r="AV67" s="29"/>
      <c r="AW67" s="25">
        <f t="shared" si="28"/>
        <v>0</v>
      </c>
      <c r="AX67" s="26" t="str">
        <f t="shared" si="31"/>
        <v/>
      </c>
      <c r="AY67" s="27"/>
      <c r="AZ67" s="105">
        <v>0</v>
      </c>
      <c r="BA67" s="106"/>
      <c r="BB67" s="107"/>
      <c r="BC67" s="142"/>
      <c r="BI67" s="2"/>
      <c r="BJ67" s="2"/>
      <c r="BK67" s="2"/>
      <c r="BL67" s="2"/>
      <c r="BM67" s="2"/>
      <c r="BN67" s="2"/>
      <c r="BO67" s="2"/>
      <c r="BP67" s="2"/>
      <c r="BQ67" s="2"/>
      <c r="BR67" s="2"/>
      <c r="BS67" s="2"/>
      <c r="BT67" s="2"/>
      <c r="BU67" s="2"/>
      <c r="BV67" s="2"/>
      <c r="BW67" s="2"/>
    </row>
    <row r="68" spans="3:75" ht="21" customHeight="1" x14ac:dyDescent="0.25">
      <c r="C68" s="142"/>
      <c r="D68" s="487"/>
      <c r="E68" s="265" t="s">
        <v>81</v>
      </c>
      <c r="F68" s="224"/>
      <c r="G68" s="266" t="s">
        <v>620</v>
      </c>
      <c r="H68" s="241" t="s">
        <v>52</v>
      </c>
      <c r="I68" s="241" t="s">
        <v>149</v>
      </c>
      <c r="J68" s="241" t="s">
        <v>82</v>
      </c>
      <c r="K68" s="242" t="s">
        <v>145</v>
      </c>
      <c r="L68" s="242" t="s">
        <v>14</v>
      </c>
      <c r="M68" s="242" t="s">
        <v>627</v>
      </c>
      <c r="N68" s="46" t="s">
        <v>627</v>
      </c>
      <c r="O68" s="55" t="s">
        <v>14</v>
      </c>
      <c r="P68" s="55" t="s">
        <v>717</v>
      </c>
      <c r="Q68" s="46"/>
      <c r="R68" s="46"/>
      <c r="S68" s="46"/>
      <c r="T68" s="46"/>
      <c r="U68" s="56"/>
      <c r="V68" s="105">
        <v>0</v>
      </c>
      <c r="W68" s="28"/>
      <c r="X68" s="29"/>
      <c r="Y68" s="105">
        <v>0</v>
      </c>
      <c r="Z68" s="28"/>
      <c r="AA68" s="29"/>
      <c r="AB68" s="25">
        <f t="shared" si="26"/>
        <v>0</v>
      </c>
      <c r="AC68" s="26" t="str">
        <f t="shared" si="29"/>
        <v/>
      </c>
      <c r="AD68" s="27"/>
      <c r="AE68" s="105">
        <v>0</v>
      </c>
      <c r="AF68" s="28"/>
      <c r="AG68" s="29"/>
      <c r="AH68" s="105">
        <v>0</v>
      </c>
      <c r="AI68" s="28"/>
      <c r="AJ68" s="29"/>
      <c r="AK68" s="105">
        <v>0</v>
      </c>
      <c r="AL68" s="28"/>
      <c r="AM68" s="29"/>
      <c r="AN68" s="25">
        <f t="shared" si="27"/>
        <v>0</v>
      </c>
      <c r="AO68" s="26" t="str">
        <f t="shared" si="30"/>
        <v/>
      </c>
      <c r="AP68" s="27"/>
      <c r="AQ68" s="105">
        <v>0</v>
      </c>
      <c r="AR68" s="28"/>
      <c r="AS68" s="29"/>
      <c r="AT68" s="105">
        <v>0</v>
      </c>
      <c r="AU68" s="28"/>
      <c r="AV68" s="29"/>
      <c r="AW68" s="25">
        <f t="shared" si="28"/>
        <v>0</v>
      </c>
      <c r="AX68" s="26" t="str">
        <f t="shared" si="31"/>
        <v/>
      </c>
      <c r="AY68" s="27"/>
      <c r="AZ68" s="105">
        <v>0</v>
      </c>
      <c r="BA68" s="106"/>
      <c r="BB68" s="107"/>
      <c r="BC68" s="142"/>
      <c r="BI68" s="2"/>
      <c r="BJ68" s="2"/>
      <c r="BK68" s="2"/>
      <c r="BL68" s="2"/>
      <c r="BM68" s="2"/>
      <c r="BN68" s="2"/>
      <c r="BO68" s="2"/>
      <c r="BP68" s="2"/>
      <c r="BQ68" s="2"/>
      <c r="BR68" s="2"/>
      <c r="BS68" s="2"/>
      <c r="BT68" s="2"/>
      <c r="BU68" s="2"/>
      <c r="BV68" s="2"/>
      <c r="BW68" s="2"/>
    </row>
    <row r="69" spans="3:75" ht="21" customHeight="1" x14ac:dyDescent="0.25">
      <c r="C69" s="142"/>
      <c r="D69" s="487"/>
      <c r="E69" s="265" t="s">
        <v>83</v>
      </c>
      <c r="F69" s="224"/>
      <c r="G69" s="266" t="s">
        <v>620</v>
      </c>
      <c r="H69" s="241" t="s">
        <v>52</v>
      </c>
      <c r="I69" s="241" t="s">
        <v>149</v>
      </c>
      <c r="J69" s="241" t="s">
        <v>84</v>
      </c>
      <c r="K69" s="242" t="s">
        <v>145</v>
      </c>
      <c r="L69" s="242" t="s">
        <v>14</v>
      </c>
      <c r="M69" s="242" t="s">
        <v>627</v>
      </c>
      <c r="N69" s="46" t="s">
        <v>627</v>
      </c>
      <c r="O69" s="55" t="s">
        <v>14</v>
      </c>
      <c r="P69" s="55" t="s">
        <v>717</v>
      </c>
      <c r="Q69" s="46"/>
      <c r="R69" s="46"/>
      <c r="S69" s="46"/>
      <c r="T69" s="46"/>
      <c r="U69" s="56"/>
      <c r="V69" s="105">
        <v>0</v>
      </c>
      <c r="W69" s="28"/>
      <c r="X69" s="29"/>
      <c r="Y69" s="105">
        <v>0</v>
      </c>
      <c r="Z69" s="28"/>
      <c r="AA69" s="29"/>
      <c r="AB69" s="25">
        <f t="shared" si="26"/>
        <v>0</v>
      </c>
      <c r="AC69" s="26" t="str">
        <f t="shared" si="29"/>
        <v/>
      </c>
      <c r="AD69" s="27"/>
      <c r="AE69" s="105">
        <v>0</v>
      </c>
      <c r="AF69" s="28"/>
      <c r="AG69" s="29"/>
      <c r="AH69" s="105">
        <v>0</v>
      </c>
      <c r="AI69" s="28"/>
      <c r="AJ69" s="29"/>
      <c r="AK69" s="105">
        <v>0</v>
      </c>
      <c r="AL69" s="28"/>
      <c r="AM69" s="29"/>
      <c r="AN69" s="25">
        <f t="shared" si="27"/>
        <v>0</v>
      </c>
      <c r="AO69" s="26" t="str">
        <f t="shared" si="30"/>
        <v/>
      </c>
      <c r="AP69" s="27"/>
      <c r="AQ69" s="105">
        <v>0</v>
      </c>
      <c r="AR69" s="28"/>
      <c r="AS69" s="29"/>
      <c r="AT69" s="105">
        <v>0</v>
      </c>
      <c r="AU69" s="28"/>
      <c r="AV69" s="29"/>
      <c r="AW69" s="25">
        <f t="shared" si="28"/>
        <v>0</v>
      </c>
      <c r="AX69" s="26" t="str">
        <f t="shared" si="31"/>
        <v/>
      </c>
      <c r="AY69" s="27"/>
      <c r="AZ69" s="105">
        <v>0</v>
      </c>
      <c r="BA69" s="106"/>
      <c r="BB69" s="107"/>
      <c r="BC69" s="142"/>
      <c r="BI69" s="2"/>
      <c r="BJ69" s="2"/>
      <c r="BK69" s="2"/>
      <c r="BL69" s="2"/>
      <c r="BM69" s="2"/>
      <c r="BN69" s="2"/>
      <c r="BO69" s="2"/>
      <c r="BP69" s="2"/>
      <c r="BQ69" s="2"/>
      <c r="BR69" s="2"/>
      <c r="BS69" s="2"/>
      <c r="BT69" s="2"/>
      <c r="BU69" s="2"/>
      <c r="BV69" s="2"/>
      <c r="BW69" s="2"/>
    </row>
    <row r="70" spans="3:75" ht="21" customHeight="1" x14ac:dyDescent="0.25">
      <c r="C70" s="142"/>
      <c r="D70" s="487"/>
      <c r="E70" s="269" t="s">
        <v>85</v>
      </c>
      <c r="F70" s="224"/>
      <c r="G70" s="266" t="s">
        <v>620</v>
      </c>
      <c r="H70" s="241" t="s">
        <v>52</v>
      </c>
      <c r="I70" s="241" t="s">
        <v>149</v>
      </c>
      <c r="J70" s="241" t="s">
        <v>14</v>
      </c>
      <c r="K70" s="242" t="s">
        <v>145</v>
      </c>
      <c r="L70" s="242" t="s">
        <v>14</v>
      </c>
      <c r="M70" s="242" t="s">
        <v>627</v>
      </c>
      <c r="N70" s="46" t="s">
        <v>627</v>
      </c>
      <c r="O70" s="55" t="s">
        <v>14</v>
      </c>
      <c r="P70" s="55" t="s">
        <v>717</v>
      </c>
      <c r="Q70" s="46"/>
      <c r="R70" s="46"/>
      <c r="S70" s="46"/>
      <c r="T70" s="46"/>
      <c r="U70" s="57"/>
      <c r="V70" s="25">
        <f>IF(OR(SUMPRODUCT(--(V43:V69=""),--(W43:W69=""))&gt;0,COUNTIF(W43:W69,"M")&gt;0,COUNTIF(W43:W69,"X")=27),"",SUM(V43:V69))</f>
        <v>0</v>
      </c>
      <c r="W70" s="26" t="str">
        <f>IF(AND(COUNTIF(W43:W69,"X")=27,SUM(V43:V69)=0,ISNUMBER(V70)),"",IF(COUNTIF(W43:W69,"M")&gt;0,"M",IF(AND(COUNTIF(W43:W69,W43)=27,OR(W43="X",W43="W",W43="Z")),UPPER(W43),"")))</f>
        <v/>
      </c>
      <c r="X70" s="27"/>
      <c r="Y70" s="25">
        <f t="shared" ref="Y70" si="32">IF(OR(SUMPRODUCT(--(Y43:Y69=""),--(Z43:Z69=""))&gt;0,COUNTIF(Z43:Z69,"M")&gt;0,COUNTIF(Z43:Z69,"X")=27),"",SUM(Y43:Y69))</f>
        <v>0</v>
      </c>
      <c r="Z70" s="26" t="str">
        <f t="shared" ref="Z70" si="33">IF(AND(COUNTIF(Z43:Z69,"X")=27,SUM(Y43:Y69)=0,ISNUMBER(Y70)),"",IF(COUNTIF(Z43:Z69,"M")&gt;0,"M",IF(AND(COUNTIF(Z43:Z69,Z43)=27,OR(Z43="X",Z43="W",Z43="Z")),UPPER(Z43),"")))</f>
        <v/>
      </c>
      <c r="AA70" s="27"/>
      <c r="AB70" s="25">
        <f t="shared" ref="AB70" si="34">IF(OR(SUMPRODUCT(--(AB43:AB69=""),--(AC43:AC69=""))&gt;0,COUNTIF(AC43:AC69,"M")&gt;0,COUNTIF(AC43:AC69,"X")=27),"",SUM(AB43:AB69))</f>
        <v>0</v>
      </c>
      <c r="AC70" s="26" t="str">
        <f t="shared" ref="AC70" si="35">IF(AND(COUNTIF(AC43:AC69,"X")=27,SUM(AB43:AB69)=0,ISNUMBER(AB70)),"",IF(COUNTIF(AC43:AC69,"M")&gt;0,"M",IF(AND(COUNTIF(AC43:AC69,AC43)=27,OR(AC43="X",AC43="W",AC43="Z")),UPPER(AC43),"")))</f>
        <v/>
      </c>
      <c r="AD70" s="27"/>
      <c r="AE70" s="25">
        <f t="shared" ref="AE70" si="36">IF(OR(SUMPRODUCT(--(AE43:AE69=""),--(AF43:AF69=""))&gt;0,COUNTIF(AF43:AF69,"M")&gt;0,COUNTIF(AF43:AF69,"X")=27),"",SUM(AE43:AE69))</f>
        <v>0</v>
      </c>
      <c r="AF70" s="26" t="str">
        <f t="shared" ref="AF70" si="37">IF(AND(COUNTIF(AF43:AF69,"X")=27,SUM(AE43:AE69)=0,ISNUMBER(AE70)),"",IF(COUNTIF(AF43:AF69,"M")&gt;0,"M",IF(AND(COUNTIF(AF43:AF69,AF43)=27,OR(AF43="X",AF43="W",AF43="Z")),UPPER(AF43),"")))</f>
        <v/>
      </c>
      <c r="AG70" s="27"/>
      <c r="AH70" s="25">
        <f t="shared" ref="AH70" si="38">IF(OR(SUMPRODUCT(--(AH43:AH69=""),--(AI43:AI69=""))&gt;0,COUNTIF(AI43:AI69,"M")&gt;0,COUNTIF(AI43:AI69,"X")=27),"",SUM(AH43:AH69))</f>
        <v>0</v>
      </c>
      <c r="AI70" s="26" t="str">
        <f t="shared" ref="AI70" si="39">IF(AND(COUNTIF(AI43:AI69,"X")=27,SUM(AH43:AH69)=0,ISNUMBER(AH70)),"",IF(COUNTIF(AI43:AI69,"M")&gt;0,"M",IF(AND(COUNTIF(AI43:AI69,AI43)=27,OR(AI43="X",AI43="W",AI43="Z")),UPPER(AI43),"")))</f>
        <v/>
      </c>
      <c r="AJ70" s="27"/>
      <c r="AK70" s="25">
        <f t="shared" ref="AK70" si="40">IF(OR(SUMPRODUCT(--(AK43:AK69=""),--(AL43:AL69=""))&gt;0,COUNTIF(AL43:AL69,"M")&gt;0,COUNTIF(AL43:AL69,"X")=27),"",SUM(AK43:AK69))</f>
        <v>0</v>
      </c>
      <c r="AL70" s="26" t="str">
        <f t="shared" ref="AL70" si="41">IF(AND(COUNTIF(AL43:AL69,"X")=27,SUM(AK43:AK69)=0,ISNUMBER(AK70)),"",IF(COUNTIF(AL43:AL69,"M")&gt;0,"M",IF(AND(COUNTIF(AL43:AL69,AL43)=27,OR(AL43="X",AL43="W",AL43="Z")),UPPER(AL43),"")))</f>
        <v/>
      </c>
      <c r="AM70" s="27"/>
      <c r="AN70" s="25">
        <f t="shared" ref="AN70" si="42">IF(OR(SUMPRODUCT(--(AN43:AN69=""),--(AO43:AO69=""))&gt;0,COUNTIF(AO43:AO69,"M")&gt;0,COUNTIF(AO43:AO69,"X")=27),"",SUM(AN43:AN69))</f>
        <v>0</v>
      </c>
      <c r="AO70" s="26" t="str">
        <f t="shared" ref="AO70" si="43">IF(AND(COUNTIF(AO43:AO69,"X")=27,SUM(AN43:AN69)=0,ISNUMBER(AN70)),"",IF(COUNTIF(AO43:AO69,"M")&gt;0,"M",IF(AND(COUNTIF(AO43:AO69,AO43)=27,OR(AO43="X",AO43="W",AO43="Z")),UPPER(AO43),"")))</f>
        <v/>
      </c>
      <c r="AP70" s="27"/>
      <c r="AQ70" s="25">
        <f t="shared" ref="AQ70" si="44">IF(OR(SUMPRODUCT(--(AQ43:AQ69=""),--(AR43:AR69=""))&gt;0,COUNTIF(AR43:AR69,"M")&gt;0,COUNTIF(AR43:AR69,"X")=27),"",SUM(AQ43:AQ69))</f>
        <v>0</v>
      </c>
      <c r="AR70" s="26" t="str">
        <f t="shared" ref="AR70" si="45">IF(AND(COUNTIF(AR43:AR69,"X")=27,SUM(AQ43:AQ69)=0,ISNUMBER(AQ70)),"",IF(COUNTIF(AR43:AR69,"M")&gt;0,"M",IF(AND(COUNTIF(AR43:AR69,AR43)=27,OR(AR43="X",AR43="W",AR43="Z")),UPPER(AR43),"")))</f>
        <v/>
      </c>
      <c r="AS70" s="27"/>
      <c r="AT70" s="25">
        <f t="shared" ref="AT70" si="46">IF(OR(SUMPRODUCT(--(AT43:AT69=""),--(AU43:AU69=""))&gt;0,COUNTIF(AU43:AU69,"M")&gt;0,COUNTIF(AU43:AU69,"X")=27),"",SUM(AT43:AT69))</f>
        <v>0</v>
      </c>
      <c r="AU70" s="26" t="str">
        <f t="shared" ref="AU70" si="47">IF(AND(COUNTIF(AU43:AU69,"X")=27,SUM(AT43:AT69)=0,ISNUMBER(AT70)),"",IF(COUNTIF(AU43:AU69,"M")&gt;0,"M",IF(AND(COUNTIF(AU43:AU69,AU43)=27,OR(AU43="X",AU43="W",AU43="Z")),UPPER(AU43),"")))</f>
        <v/>
      </c>
      <c r="AV70" s="27"/>
      <c r="AW70" s="25">
        <f t="shared" ref="AW70" si="48">IF(OR(SUMPRODUCT(--(AW43:AW69=""),--(AX43:AX69=""))&gt;0,COUNTIF(AX43:AX69,"M")&gt;0,COUNTIF(AX43:AX69,"X")=27),"",SUM(AW43:AW69))</f>
        <v>0</v>
      </c>
      <c r="AX70" s="26" t="str">
        <f t="shared" ref="AX70" si="49">IF(AND(COUNTIF(AX43:AX69,"X")=27,SUM(AW43:AW69)=0,ISNUMBER(AW70)),"",IF(COUNTIF(AX43:AX69,"M")&gt;0,"M",IF(AND(COUNTIF(AX43:AX69,AX43)=27,OR(AX43="X",AX43="W",AX43="Z")),UPPER(AX43),"")))</f>
        <v/>
      </c>
      <c r="AY70" s="27"/>
      <c r="AZ70" s="25">
        <f t="shared" ref="AZ70" si="50">IF(OR(SUMPRODUCT(--(AZ43:AZ69=""),--(BA43:BA69=""))&gt;0,COUNTIF(BA43:BA69,"M")&gt;0,COUNTIF(BA43:BA69,"X")=27),"",SUM(AZ43:AZ69))</f>
        <v>0</v>
      </c>
      <c r="BA70" s="26" t="str">
        <f t="shared" ref="BA70" si="51">IF(AND(COUNTIF(BA43:BA69,"X")=27,SUM(AZ43:AZ69)=0,ISNUMBER(AZ70)),"",IF(COUNTIF(BA43:BA69,"M")&gt;0,"M",IF(AND(COUNTIF(BA43:BA69,BA43)=27,OR(BA43="X",BA43="W",BA43="Z")),UPPER(BA43),"")))</f>
        <v/>
      </c>
      <c r="BB70" s="27"/>
      <c r="BC70" s="142"/>
      <c r="BI70" s="2"/>
      <c r="BJ70" s="2"/>
      <c r="BK70" s="2"/>
      <c r="BL70" s="2"/>
      <c r="BM70" s="2"/>
      <c r="BN70" s="2"/>
      <c r="BO70" s="2"/>
      <c r="BP70" s="2"/>
      <c r="BQ70" s="2"/>
      <c r="BR70" s="2"/>
      <c r="BS70" s="2"/>
      <c r="BT70" s="2"/>
      <c r="BU70" s="2"/>
      <c r="BV70" s="2"/>
      <c r="BW70" s="2"/>
    </row>
    <row r="71" spans="3:75" ht="3.75" customHeight="1" x14ac:dyDescent="0.25">
      <c r="C71" s="142"/>
      <c r="D71" s="270"/>
      <c r="E71" s="270"/>
      <c r="F71" s="224"/>
      <c r="G71" s="271"/>
      <c r="H71" s="271"/>
      <c r="I71" s="271"/>
      <c r="J71" s="271"/>
      <c r="K71" s="271"/>
      <c r="L71" s="271"/>
      <c r="M71" s="271"/>
      <c r="N71" s="108"/>
      <c r="O71" s="108"/>
      <c r="P71" s="108"/>
      <c r="Q71" s="108"/>
      <c r="R71" s="58"/>
      <c r="S71" s="58"/>
      <c r="T71" s="58"/>
      <c r="U71" s="59"/>
      <c r="V71" s="271"/>
      <c r="W71" s="271"/>
      <c r="X71" s="271"/>
      <c r="Y71" s="271"/>
      <c r="Z71" s="271"/>
      <c r="AA71" s="271"/>
      <c r="AB71" s="271"/>
      <c r="AC71" s="272"/>
      <c r="AD71" s="272"/>
      <c r="AE71" s="271"/>
      <c r="AF71" s="272"/>
      <c r="AG71" s="272"/>
      <c r="AH71" s="271"/>
      <c r="AI71" s="272"/>
      <c r="AJ71" s="272"/>
      <c r="AK71" s="271"/>
      <c r="AL71" s="272"/>
      <c r="AM71" s="272"/>
      <c r="AN71" s="271"/>
      <c r="AO71" s="272"/>
      <c r="AP71" s="272"/>
      <c r="AQ71" s="271"/>
      <c r="AR71" s="272"/>
      <c r="AS71" s="272"/>
      <c r="AT71" s="271"/>
      <c r="AU71" s="272"/>
      <c r="AV71" s="272"/>
      <c r="AW71" s="271"/>
      <c r="AX71" s="272"/>
      <c r="AY71" s="272"/>
      <c r="AZ71" s="271"/>
      <c r="BA71" s="272"/>
      <c r="BB71" s="272"/>
      <c r="BC71" s="142"/>
      <c r="BI71" s="2"/>
      <c r="BJ71" s="2"/>
      <c r="BK71" s="2"/>
      <c r="BL71" s="2"/>
      <c r="BM71" s="2"/>
      <c r="BN71" s="2"/>
      <c r="BO71" s="2"/>
      <c r="BP71" s="2"/>
      <c r="BQ71" s="2"/>
      <c r="BR71" s="2"/>
      <c r="BS71" s="2"/>
      <c r="BT71" s="2"/>
      <c r="BU71" s="2"/>
      <c r="BV71" s="2"/>
      <c r="BW71" s="2"/>
    </row>
    <row r="72" spans="3:75" ht="21" customHeight="1" x14ac:dyDescent="0.25">
      <c r="C72" s="142"/>
      <c r="D72" s="487" t="s">
        <v>53</v>
      </c>
      <c r="E72" s="265" t="s">
        <v>685</v>
      </c>
      <c r="F72" s="224"/>
      <c r="G72" s="266" t="s">
        <v>620</v>
      </c>
      <c r="H72" s="241" t="s">
        <v>14</v>
      </c>
      <c r="I72" s="266" t="s">
        <v>149</v>
      </c>
      <c r="J72" s="267" t="s">
        <v>686</v>
      </c>
      <c r="K72" s="243" t="s">
        <v>145</v>
      </c>
      <c r="L72" s="243" t="s">
        <v>14</v>
      </c>
      <c r="M72" s="243" t="s">
        <v>627</v>
      </c>
      <c r="N72" s="55" t="s">
        <v>627</v>
      </c>
      <c r="O72" s="55" t="s">
        <v>14</v>
      </c>
      <c r="P72" s="55" t="s">
        <v>717</v>
      </c>
      <c r="Q72" s="55"/>
      <c r="R72" s="55"/>
      <c r="S72" s="55"/>
      <c r="T72" s="55"/>
      <c r="U72" s="56"/>
      <c r="V72" s="25">
        <f t="shared" ref="V72:V99" si="52">IF(OR(AND(V14="",W14=""),AND(V43="",W43=""),AND(W14="X",W43="X"),OR(W14="M",W43="M")),"",SUM(V14,V43))</f>
        <v>0</v>
      </c>
      <c r="W72" s="26" t="str">
        <f>IF(AND(AND(W14="X",W43="X"),SUM(V14,V43)=0,ISNUMBER(V72)),"",IF(OR(W14="M",W43="M"),"M",IF(AND(W14=W43,OR(W14="X",W14="W",W14="Z")),UPPER(W14),"")))</f>
        <v/>
      </c>
      <c r="X72" s="27"/>
      <c r="Y72" s="25">
        <f t="shared" ref="Y72:Y99" si="53">IF(OR(AND(Y14="",Z14=""),AND(Y43="",Z43=""),AND(Z14="X",Z43="X"),OR(Z14="M",Z43="M")),"",SUM(Y14,Y43))</f>
        <v>0</v>
      </c>
      <c r="Z72" s="26" t="str">
        <f t="shared" ref="Z72:Z99" si="54">IF(AND(AND(Z14="X",Z43="X"),SUM(Y14,Y43)=0,ISNUMBER(Y72)),"",IF(OR(Z14="M",Z43="M"),"M",IF(AND(Z14=Z43,OR(Z14="X",Z14="W",Z14="Z")),UPPER(Z14),"")))</f>
        <v/>
      </c>
      <c r="AA72" s="27"/>
      <c r="AB72" s="25">
        <f t="shared" ref="AB72:AB99" si="55">IF(OR(AND(AB14="",AC14=""),AND(AB43="",AC43=""),AND(AC14="X",AC43="X"),OR(AC14="M",AC43="M")),"",SUM(AB14,AB43))</f>
        <v>0</v>
      </c>
      <c r="AC72" s="26" t="str">
        <f t="shared" ref="AC72:AC99" si="56">IF(AND(AND(AC14="X",AC43="X"),SUM(AB14,AB43)=0,ISNUMBER(AB72)),"",IF(OR(AC14="M",AC43="M"),"M",IF(AND(AC14=AC43,OR(AC14="X",AC14="W",AC14="Z")),UPPER(AC14),"")))</f>
        <v/>
      </c>
      <c r="AD72" s="27"/>
      <c r="AE72" s="25">
        <f t="shared" ref="AE72:AE99" si="57">IF(OR(AND(AE14="",AF14=""),AND(AE43="",AF43=""),AND(AF14="X",AF43="X"),OR(AF14="M",AF43="M")),"",SUM(AE14,AE43))</f>
        <v>0</v>
      </c>
      <c r="AF72" s="26" t="str">
        <f t="shared" ref="AF72:AF99" si="58">IF(AND(AND(AF14="X",AF43="X"),SUM(AE14,AE43)=0,ISNUMBER(AE72)),"",IF(OR(AF14="M",AF43="M"),"M",IF(AND(AF14=AF43,OR(AF14="X",AF14="W",AF14="Z")),UPPER(AF14),"")))</f>
        <v/>
      </c>
      <c r="AG72" s="27"/>
      <c r="AH72" s="25">
        <f t="shared" ref="AH72:AH99" si="59">IF(OR(AND(AH14="",AI14=""),AND(AH43="",AI43=""),AND(AI14="X",AI43="X"),OR(AI14="M",AI43="M")),"",SUM(AH14,AH43))</f>
        <v>0</v>
      </c>
      <c r="AI72" s="26" t="str">
        <f t="shared" ref="AI72:AI99" si="60">IF(AND(AND(AI14="X",AI43="X"),SUM(AH14,AH43)=0,ISNUMBER(AH72)),"",IF(OR(AI14="M",AI43="M"),"M",IF(AND(AI14=AI43,OR(AI14="X",AI14="W",AI14="Z")),UPPER(AI14),"")))</f>
        <v/>
      </c>
      <c r="AJ72" s="27"/>
      <c r="AK72" s="25">
        <f t="shared" ref="AK72:AK99" si="61">IF(OR(AND(AK14="",AL14=""),AND(AK43="",AL43=""),AND(AL14="X",AL43="X"),OR(AL14="M",AL43="M")),"",SUM(AK14,AK43))</f>
        <v>0</v>
      </c>
      <c r="AL72" s="26" t="str">
        <f t="shared" ref="AL72:AL99" si="62">IF(AND(AND(AL14="X",AL43="X"),SUM(AK14,AK43)=0,ISNUMBER(AK72)),"",IF(OR(AL14="M",AL43="M"),"M",IF(AND(AL14=AL43,OR(AL14="X",AL14="W",AL14="Z")),UPPER(AL14),"")))</f>
        <v/>
      </c>
      <c r="AM72" s="27"/>
      <c r="AN72" s="25">
        <f t="shared" ref="AN72:AN99" si="63">IF(OR(AND(AN14="",AO14=""),AND(AN43="",AO43=""),AND(AO14="X",AO43="X"),OR(AO14="M",AO43="M")),"",SUM(AN14,AN43))</f>
        <v>0</v>
      </c>
      <c r="AO72" s="26" t="str">
        <f t="shared" ref="AO72:AO99" si="64">IF(AND(AND(AO14="X",AO43="X"),SUM(AN14,AN43)=0,ISNUMBER(AN72)),"",IF(OR(AO14="M",AO43="M"),"M",IF(AND(AO14=AO43,OR(AO14="X",AO14="W",AO14="Z")),UPPER(AO14),"")))</f>
        <v/>
      </c>
      <c r="AP72" s="27"/>
      <c r="AQ72" s="25">
        <f t="shared" ref="AQ72:AQ99" si="65">IF(OR(AND(AQ14="",AR14=""),AND(AQ43="",AR43=""),AND(AR14="X",AR43="X"),OR(AR14="M",AR43="M")),"",SUM(AQ14,AQ43))</f>
        <v>0</v>
      </c>
      <c r="AR72" s="26" t="str">
        <f t="shared" ref="AR72:AR99" si="66">IF(AND(AND(AR14="X",AR43="X"),SUM(AQ14,AQ43)=0,ISNUMBER(AQ72)),"",IF(OR(AR14="M",AR43="M"),"M",IF(AND(AR14=AR43,OR(AR14="X",AR14="W",AR14="Z")),UPPER(AR14),"")))</f>
        <v/>
      </c>
      <c r="AS72" s="27"/>
      <c r="AT72" s="25">
        <f t="shared" ref="AT72:AT99" si="67">IF(OR(AND(AT14="",AU14=""),AND(AT43="",AU43=""),AND(AU14="X",AU43="X"),OR(AU14="M",AU43="M")),"",SUM(AT14,AT43))</f>
        <v>0</v>
      </c>
      <c r="AU72" s="26" t="str">
        <f t="shared" ref="AU72:AU99" si="68">IF(AND(AND(AU14="X",AU43="X"),SUM(AT14,AT43)=0,ISNUMBER(AT72)),"",IF(OR(AU14="M",AU43="M"),"M",IF(AND(AU14=AU43,OR(AU14="X",AU14="W",AU14="Z")),UPPER(AU14),"")))</f>
        <v/>
      </c>
      <c r="AV72" s="27"/>
      <c r="AW72" s="25">
        <f t="shared" ref="AW72:AW99" si="69">IF(OR(AND(AW14="",AX14=""),AND(AW43="",AX43=""),AND(AX14="X",AX43="X"),OR(AX14="M",AX43="M")),"",SUM(AW14,AW43))</f>
        <v>0</v>
      </c>
      <c r="AX72" s="26" t="str">
        <f t="shared" ref="AX72:AX99" si="70">IF(AND(AND(AX14="X",AX43="X"),SUM(AW14,AW43)=0,ISNUMBER(AW72)),"",IF(OR(AX14="M",AX43="M"),"M",IF(AND(AX14=AX43,OR(AX14="X",AX14="W",AX14="Z")),UPPER(AX14),"")))</f>
        <v/>
      </c>
      <c r="AY72" s="27"/>
      <c r="AZ72" s="25">
        <f t="shared" ref="AZ72:AZ99" si="71">IF(OR(AND(AZ14="",BA14=""),AND(AZ43="",BA43=""),AND(BA14="X",BA43="X"),OR(BA14="M",BA43="M")),"",SUM(AZ14,AZ43))</f>
        <v>0</v>
      </c>
      <c r="BA72" s="26" t="str">
        <f t="shared" ref="BA72:BA99" si="72">IF(AND(AND(BA14="X",BA43="X"),SUM(AZ14,AZ43)=0,ISNUMBER(AZ72)),"",IF(OR(BA14="M",BA43="M"),"M",IF(AND(BA14=BA43,OR(BA14="X",BA14="W",BA14="Z")),UPPER(BA14),"")))</f>
        <v/>
      </c>
      <c r="BB72" s="27"/>
      <c r="BC72" s="142"/>
      <c r="BI72" s="2"/>
      <c r="BJ72" s="2"/>
      <c r="BK72" s="2"/>
      <c r="BL72" s="2"/>
      <c r="BM72" s="2"/>
      <c r="BN72" s="2"/>
      <c r="BO72" s="2"/>
      <c r="BP72" s="2"/>
      <c r="BQ72" s="2"/>
      <c r="BR72" s="2"/>
      <c r="BS72" s="2"/>
      <c r="BT72" s="2"/>
      <c r="BU72" s="2"/>
      <c r="BV72" s="2"/>
      <c r="BW72" s="2"/>
    </row>
    <row r="73" spans="3:75" ht="21" customHeight="1" x14ac:dyDescent="0.25">
      <c r="C73" s="142"/>
      <c r="D73" s="487"/>
      <c r="E73" s="265">
        <v>2</v>
      </c>
      <c r="F73" s="224"/>
      <c r="G73" s="266" t="s">
        <v>620</v>
      </c>
      <c r="H73" s="241" t="s">
        <v>14</v>
      </c>
      <c r="I73" s="241" t="s">
        <v>149</v>
      </c>
      <c r="J73" s="241" t="s">
        <v>56</v>
      </c>
      <c r="K73" s="242" t="s">
        <v>145</v>
      </c>
      <c r="L73" s="242" t="s">
        <v>14</v>
      </c>
      <c r="M73" s="242" t="s">
        <v>627</v>
      </c>
      <c r="N73" s="46" t="s">
        <v>627</v>
      </c>
      <c r="O73" s="55" t="s">
        <v>14</v>
      </c>
      <c r="P73" s="55" t="s">
        <v>717</v>
      </c>
      <c r="Q73" s="46"/>
      <c r="R73" s="46"/>
      <c r="S73" s="46"/>
      <c r="T73" s="46"/>
      <c r="U73" s="56"/>
      <c r="V73" s="25">
        <f t="shared" si="52"/>
        <v>0</v>
      </c>
      <c r="W73" s="26" t="str">
        <f t="shared" ref="W73:W99" si="73">IF(AND(AND(W15="X",W44="X"),SUM(V15,V44)=0,ISNUMBER(V73)),"",IF(OR(W15="M",W44="M"),"M",IF(AND(W15=W44,OR(W15="X",W15="W",W15="Z")),UPPER(W15),"")))</f>
        <v/>
      </c>
      <c r="X73" s="27"/>
      <c r="Y73" s="25">
        <f t="shared" si="53"/>
        <v>0</v>
      </c>
      <c r="Z73" s="26" t="str">
        <f t="shared" si="54"/>
        <v/>
      </c>
      <c r="AA73" s="27"/>
      <c r="AB73" s="25">
        <f t="shared" si="55"/>
        <v>0</v>
      </c>
      <c r="AC73" s="26" t="str">
        <f t="shared" si="56"/>
        <v/>
      </c>
      <c r="AD73" s="27"/>
      <c r="AE73" s="25">
        <f t="shared" si="57"/>
        <v>0</v>
      </c>
      <c r="AF73" s="26" t="str">
        <f t="shared" si="58"/>
        <v/>
      </c>
      <c r="AG73" s="27"/>
      <c r="AH73" s="25">
        <f t="shared" si="59"/>
        <v>0</v>
      </c>
      <c r="AI73" s="26" t="str">
        <f t="shared" si="60"/>
        <v/>
      </c>
      <c r="AJ73" s="27"/>
      <c r="AK73" s="25">
        <f t="shared" si="61"/>
        <v>0</v>
      </c>
      <c r="AL73" s="26" t="str">
        <f t="shared" si="62"/>
        <v/>
      </c>
      <c r="AM73" s="27"/>
      <c r="AN73" s="25">
        <f t="shared" si="63"/>
        <v>0</v>
      </c>
      <c r="AO73" s="26" t="str">
        <f t="shared" si="64"/>
        <v/>
      </c>
      <c r="AP73" s="27"/>
      <c r="AQ73" s="25">
        <f t="shared" si="65"/>
        <v>0</v>
      </c>
      <c r="AR73" s="26" t="str">
        <f t="shared" si="66"/>
        <v/>
      </c>
      <c r="AS73" s="27"/>
      <c r="AT73" s="25">
        <f t="shared" si="67"/>
        <v>0</v>
      </c>
      <c r="AU73" s="26" t="str">
        <f t="shared" si="68"/>
        <v/>
      </c>
      <c r="AV73" s="27"/>
      <c r="AW73" s="25">
        <f t="shared" si="69"/>
        <v>0</v>
      </c>
      <c r="AX73" s="26" t="str">
        <f t="shared" si="70"/>
        <v/>
      </c>
      <c r="AY73" s="27"/>
      <c r="AZ73" s="25">
        <f t="shared" si="71"/>
        <v>0</v>
      </c>
      <c r="BA73" s="26" t="str">
        <f t="shared" si="72"/>
        <v/>
      </c>
      <c r="BB73" s="27"/>
      <c r="BC73" s="142"/>
      <c r="BI73" s="2"/>
      <c r="BJ73" s="2"/>
      <c r="BK73" s="2"/>
      <c r="BL73" s="2"/>
      <c r="BM73" s="2"/>
      <c r="BN73" s="2"/>
      <c r="BO73" s="2"/>
      <c r="BP73" s="2"/>
      <c r="BQ73" s="2"/>
      <c r="BR73" s="2"/>
      <c r="BS73" s="2"/>
      <c r="BT73" s="2"/>
      <c r="BU73" s="2"/>
      <c r="BV73" s="2"/>
      <c r="BW73" s="2"/>
    </row>
    <row r="74" spans="3:75" ht="21" customHeight="1" x14ac:dyDescent="0.25">
      <c r="C74" s="142"/>
      <c r="D74" s="487"/>
      <c r="E74" s="265">
        <v>3</v>
      </c>
      <c r="F74" s="224"/>
      <c r="G74" s="266" t="s">
        <v>620</v>
      </c>
      <c r="H74" s="241" t="s">
        <v>14</v>
      </c>
      <c r="I74" s="241" t="s">
        <v>149</v>
      </c>
      <c r="J74" s="241" t="s">
        <v>57</v>
      </c>
      <c r="K74" s="242" t="s">
        <v>145</v>
      </c>
      <c r="L74" s="242" t="s">
        <v>14</v>
      </c>
      <c r="M74" s="242" t="s">
        <v>627</v>
      </c>
      <c r="N74" s="46" t="s">
        <v>627</v>
      </c>
      <c r="O74" s="55" t="s">
        <v>14</v>
      </c>
      <c r="P74" s="55" t="s">
        <v>717</v>
      </c>
      <c r="Q74" s="46"/>
      <c r="R74" s="46"/>
      <c r="S74" s="46"/>
      <c r="T74" s="46"/>
      <c r="U74" s="56"/>
      <c r="V74" s="25">
        <f t="shared" si="52"/>
        <v>0</v>
      </c>
      <c r="W74" s="26" t="str">
        <f t="shared" si="73"/>
        <v/>
      </c>
      <c r="X74" s="27"/>
      <c r="Y74" s="25">
        <f t="shared" si="53"/>
        <v>0</v>
      </c>
      <c r="Z74" s="26" t="str">
        <f t="shared" si="54"/>
        <v/>
      </c>
      <c r="AA74" s="27"/>
      <c r="AB74" s="25">
        <f t="shared" si="55"/>
        <v>0</v>
      </c>
      <c r="AC74" s="26" t="str">
        <f t="shared" si="56"/>
        <v/>
      </c>
      <c r="AD74" s="27"/>
      <c r="AE74" s="25">
        <f t="shared" si="57"/>
        <v>0</v>
      </c>
      <c r="AF74" s="26" t="str">
        <f t="shared" si="58"/>
        <v/>
      </c>
      <c r="AG74" s="27"/>
      <c r="AH74" s="25">
        <f t="shared" si="59"/>
        <v>0</v>
      </c>
      <c r="AI74" s="26" t="str">
        <f t="shared" si="60"/>
        <v/>
      </c>
      <c r="AJ74" s="27"/>
      <c r="AK74" s="25">
        <f t="shared" si="61"/>
        <v>0</v>
      </c>
      <c r="AL74" s="26" t="str">
        <f t="shared" si="62"/>
        <v/>
      </c>
      <c r="AM74" s="27"/>
      <c r="AN74" s="25">
        <f t="shared" si="63"/>
        <v>0</v>
      </c>
      <c r="AO74" s="26" t="str">
        <f t="shared" si="64"/>
        <v/>
      </c>
      <c r="AP74" s="27"/>
      <c r="AQ74" s="25">
        <f t="shared" si="65"/>
        <v>0</v>
      </c>
      <c r="AR74" s="26" t="str">
        <f t="shared" si="66"/>
        <v/>
      </c>
      <c r="AS74" s="27"/>
      <c r="AT74" s="25">
        <f t="shared" si="67"/>
        <v>0</v>
      </c>
      <c r="AU74" s="26" t="str">
        <f t="shared" si="68"/>
        <v/>
      </c>
      <c r="AV74" s="27"/>
      <c r="AW74" s="25">
        <f t="shared" si="69"/>
        <v>0</v>
      </c>
      <c r="AX74" s="26" t="str">
        <f t="shared" si="70"/>
        <v/>
      </c>
      <c r="AY74" s="27"/>
      <c r="AZ74" s="25">
        <f t="shared" si="71"/>
        <v>0</v>
      </c>
      <c r="BA74" s="26" t="str">
        <f t="shared" si="72"/>
        <v/>
      </c>
      <c r="BB74" s="27"/>
      <c r="BC74" s="142"/>
      <c r="BI74" s="2"/>
      <c r="BJ74" s="2"/>
      <c r="BK74" s="2"/>
      <c r="BL74" s="2"/>
      <c r="BM74" s="2"/>
      <c r="BN74" s="2"/>
      <c r="BO74" s="2"/>
      <c r="BP74" s="2"/>
      <c r="BQ74" s="2"/>
      <c r="BR74" s="2"/>
      <c r="BS74" s="2"/>
      <c r="BT74" s="2"/>
      <c r="BU74" s="2"/>
      <c r="BV74" s="2"/>
      <c r="BW74" s="2"/>
    </row>
    <row r="75" spans="3:75" ht="21" customHeight="1" x14ac:dyDescent="0.25">
      <c r="C75" s="142"/>
      <c r="D75" s="487"/>
      <c r="E75" s="265">
        <v>4</v>
      </c>
      <c r="F75" s="224"/>
      <c r="G75" s="266" t="s">
        <v>620</v>
      </c>
      <c r="H75" s="241" t="s">
        <v>14</v>
      </c>
      <c r="I75" s="241" t="s">
        <v>149</v>
      </c>
      <c r="J75" s="241" t="s">
        <v>58</v>
      </c>
      <c r="K75" s="242" t="s">
        <v>145</v>
      </c>
      <c r="L75" s="242" t="s">
        <v>14</v>
      </c>
      <c r="M75" s="242" t="s">
        <v>627</v>
      </c>
      <c r="N75" s="46" t="s">
        <v>627</v>
      </c>
      <c r="O75" s="55" t="s">
        <v>14</v>
      </c>
      <c r="P75" s="55" t="s">
        <v>717</v>
      </c>
      <c r="Q75" s="46"/>
      <c r="R75" s="46"/>
      <c r="S75" s="46"/>
      <c r="T75" s="46"/>
      <c r="U75" s="56"/>
      <c r="V75" s="25">
        <f t="shared" si="52"/>
        <v>0</v>
      </c>
      <c r="W75" s="26" t="str">
        <f t="shared" si="73"/>
        <v/>
      </c>
      <c r="X75" s="27"/>
      <c r="Y75" s="25">
        <f t="shared" si="53"/>
        <v>0</v>
      </c>
      <c r="Z75" s="26" t="str">
        <f t="shared" si="54"/>
        <v/>
      </c>
      <c r="AA75" s="27"/>
      <c r="AB75" s="25">
        <f t="shared" si="55"/>
        <v>0</v>
      </c>
      <c r="AC75" s="26" t="str">
        <f t="shared" si="56"/>
        <v/>
      </c>
      <c r="AD75" s="27"/>
      <c r="AE75" s="25">
        <f t="shared" si="57"/>
        <v>0</v>
      </c>
      <c r="AF75" s="26" t="str">
        <f t="shared" si="58"/>
        <v/>
      </c>
      <c r="AG75" s="27"/>
      <c r="AH75" s="25">
        <f t="shared" si="59"/>
        <v>0</v>
      </c>
      <c r="AI75" s="26" t="str">
        <f t="shared" si="60"/>
        <v/>
      </c>
      <c r="AJ75" s="27"/>
      <c r="AK75" s="25">
        <f t="shared" si="61"/>
        <v>0</v>
      </c>
      <c r="AL75" s="26" t="str">
        <f t="shared" si="62"/>
        <v/>
      </c>
      <c r="AM75" s="27"/>
      <c r="AN75" s="25">
        <f t="shared" si="63"/>
        <v>0</v>
      </c>
      <c r="AO75" s="26" t="str">
        <f t="shared" si="64"/>
        <v/>
      </c>
      <c r="AP75" s="27"/>
      <c r="AQ75" s="25">
        <f t="shared" si="65"/>
        <v>0</v>
      </c>
      <c r="AR75" s="26" t="str">
        <f t="shared" si="66"/>
        <v/>
      </c>
      <c r="AS75" s="27"/>
      <c r="AT75" s="25">
        <f t="shared" si="67"/>
        <v>0</v>
      </c>
      <c r="AU75" s="26" t="str">
        <f t="shared" si="68"/>
        <v/>
      </c>
      <c r="AV75" s="27"/>
      <c r="AW75" s="25">
        <f t="shared" si="69"/>
        <v>0</v>
      </c>
      <c r="AX75" s="26" t="str">
        <f t="shared" si="70"/>
        <v/>
      </c>
      <c r="AY75" s="27"/>
      <c r="AZ75" s="25">
        <f t="shared" si="71"/>
        <v>0</v>
      </c>
      <c r="BA75" s="26" t="str">
        <f t="shared" si="72"/>
        <v/>
      </c>
      <c r="BB75" s="27"/>
      <c r="BC75" s="142"/>
      <c r="BI75" s="2"/>
      <c r="BJ75" s="2"/>
      <c r="BK75" s="2"/>
      <c r="BL75" s="2"/>
      <c r="BM75" s="2"/>
      <c r="BN75" s="2"/>
      <c r="BO75" s="2"/>
      <c r="BP75" s="2"/>
      <c r="BQ75" s="2"/>
      <c r="BR75" s="2"/>
      <c r="BS75" s="2"/>
      <c r="BT75" s="2"/>
      <c r="BU75" s="2"/>
      <c r="BV75" s="2"/>
      <c r="BW75" s="2"/>
    </row>
    <row r="76" spans="3:75" ht="21" customHeight="1" x14ac:dyDescent="0.25">
      <c r="C76" s="142"/>
      <c r="D76" s="487"/>
      <c r="E76" s="265">
        <v>5</v>
      </c>
      <c r="F76" s="224"/>
      <c r="G76" s="266" t="s">
        <v>620</v>
      </c>
      <c r="H76" s="241" t="s">
        <v>14</v>
      </c>
      <c r="I76" s="241" t="s">
        <v>149</v>
      </c>
      <c r="J76" s="241" t="s">
        <v>59</v>
      </c>
      <c r="K76" s="242" t="s">
        <v>145</v>
      </c>
      <c r="L76" s="242" t="s">
        <v>14</v>
      </c>
      <c r="M76" s="242" t="s">
        <v>627</v>
      </c>
      <c r="N76" s="46" t="s">
        <v>627</v>
      </c>
      <c r="O76" s="55" t="s">
        <v>14</v>
      </c>
      <c r="P76" s="55" t="s">
        <v>717</v>
      </c>
      <c r="Q76" s="46"/>
      <c r="R76" s="46"/>
      <c r="S76" s="46"/>
      <c r="T76" s="46"/>
      <c r="U76" s="56"/>
      <c r="V76" s="25">
        <f t="shared" si="52"/>
        <v>0</v>
      </c>
      <c r="W76" s="26" t="str">
        <f t="shared" si="73"/>
        <v/>
      </c>
      <c r="X76" s="27"/>
      <c r="Y76" s="25">
        <f t="shared" si="53"/>
        <v>0</v>
      </c>
      <c r="Z76" s="26" t="str">
        <f t="shared" si="54"/>
        <v/>
      </c>
      <c r="AA76" s="27"/>
      <c r="AB76" s="25">
        <f t="shared" si="55"/>
        <v>0</v>
      </c>
      <c r="AC76" s="26" t="str">
        <f t="shared" si="56"/>
        <v/>
      </c>
      <c r="AD76" s="27"/>
      <c r="AE76" s="25">
        <f t="shared" si="57"/>
        <v>0</v>
      </c>
      <c r="AF76" s="26" t="str">
        <f t="shared" si="58"/>
        <v/>
      </c>
      <c r="AG76" s="27"/>
      <c r="AH76" s="25">
        <f t="shared" si="59"/>
        <v>0</v>
      </c>
      <c r="AI76" s="26" t="str">
        <f t="shared" si="60"/>
        <v/>
      </c>
      <c r="AJ76" s="27"/>
      <c r="AK76" s="25">
        <f t="shared" si="61"/>
        <v>0</v>
      </c>
      <c r="AL76" s="26" t="str">
        <f t="shared" si="62"/>
        <v/>
      </c>
      <c r="AM76" s="27"/>
      <c r="AN76" s="25">
        <f t="shared" si="63"/>
        <v>0</v>
      </c>
      <c r="AO76" s="26" t="str">
        <f t="shared" si="64"/>
        <v/>
      </c>
      <c r="AP76" s="27"/>
      <c r="AQ76" s="25">
        <f t="shared" si="65"/>
        <v>0</v>
      </c>
      <c r="AR76" s="26" t="str">
        <f t="shared" si="66"/>
        <v/>
      </c>
      <c r="AS76" s="27"/>
      <c r="AT76" s="25">
        <f t="shared" si="67"/>
        <v>0</v>
      </c>
      <c r="AU76" s="26" t="str">
        <f t="shared" si="68"/>
        <v/>
      </c>
      <c r="AV76" s="27"/>
      <c r="AW76" s="25">
        <f t="shared" si="69"/>
        <v>0</v>
      </c>
      <c r="AX76" s="26" t="str">
        <f t="shared" si="70"/>
        <v/>
      </c>
      <c r="AY76" s="27"/>
      <c r="AZ76" s="25">
        <f t="shared" si="71"/>
        <v>0</v>
      </c>
      <c r="BA76" s="26" t="str">
        <f t="shared" si="72"/>
        <v/>
      </c>
      <c r="BB76" s="27"/>
      <c r="BC76" s="142"/>
      <c r="BI76" s="2"/>
      <c r="BJ76" s="2"/>
      <c r="BK76" s="2"/>
      <c r="BL76" s="2"/>
      <c r="BM76" s="2"/>
      <c r="BN76" s="2"/>
      <c r="BO76" s="2"/>
      <c r="BP76" s="2"/>
      <c r="BQ76" s="2"/>
      <c r="BR76" s="2"/>
      <c r="BS76" s="2"/>
      <c r="BT76" s="2"/>
      <c r="BU76" s="2"/>
      <c r="BV76" s="2"/>
      <c r="BW76" s="2"/>
    </row>
    <row r="77" spans="3:75" ht="21" customHeight="1" x14ac:dyDescent="0.25">
      <c r="C77" s="142"/>
      <c r="D77" s="487"/>
      <c r="E77" s="265">
        <v>6</v>
      </c>
      <c r="F77" s="224"/>
      <c r="G77" s="266" t="s">
        <v>620</v>
      </c>
      <c r="H77" s="241" t="s">
        <v>14</v>
      </c>
      <c r="I77" s="241" t="s">
        <v>149</v>
      </c>
      <c r="J77" s="241" t="s">
        <v>60</v>
      </c>
      <c r="K77" s="242" t="s">
        <v>145</v>
      </c>
      <c r="L77" s="242" t="s">
        <v>14</v>
      </c>
      <c r="M77" s="242" t="s">
        <v>627</v>
      </c>
      <c r="N77" s="46" t="s">
        <v>627</v>
      </c>
      <c r="O77" s="55" t="s">
        <v>14</v>
      </c>
      <c r="P77" s="55" t="s">
        <v>717</v>
      </c>
      <c r="Q77" s="46"/>
      <c r="R77" s="46"/>
      <c r="S77" s="46"/>
      <c r="T77" s="46"/>
      <c r="U77" s="56"/>
      <c r="V77" s="25">
        <f t="shared" si="52"/>
        <v>0</v>
      </c>
      <c r="W77" s="26" t="str">
        <f t="shared" si="73"/>
        <v/>
      </c>
      <c r="X77" s="27"/>
      <c r="Y77" s="25">
        <f t="shared" si="53"/>
        <v>0</v>
      </c>
      <c r="Z77" s="26" t="str">
        <f t="shared" si="54"/>
        <v/>
      </c>
      <c r="AA77" s="27"/>
      <c r="AB77" s="25">
        <f t="shared" si="55"/>
        <v>0</v>
      </c>
      <c r="AC77" s="26" t="str">
        <f t="shared" si="56"/>
        <v/>
      </c>
      <c r="AD77" s="27"/>
      <c r="AE77" s="25">
        <f t="shared" si="57"/>
        <v>0</v>
      </c>
      <c r="AF77" s="26" t="str">
        <f t="shared" si="58"/>
        <v/>
      </c>
      <c r="AG77" s="27"/>
      <c r="AH77" s="25">
        <f t="shared" si="59"/>
        <v>0</v>
      </c>
      <c r="AI77" s="26" t="str">
        <f t="shared" si="60"/>
        <v/>
      </c>
      <c r="AJ77" s="27"/>
      <c r="AK77" s="25">
        <f t="shared" si="61"/>
        <v>0</v>
      </c>
      <c r="AL77" s="26" t="str">
        <f t="shared" si="62"/>
        <v/>
      </c>
      <c r="AM77" s="27"/>
      <c r="AN77" s="25">
        <f t="shared" si="63"/>
        <v>0</v>
      </c>
      <c r="AO77" s="26" t="str">
        <f t="shared" si="64"/>
        <v/>
      </c>
      <c r="AP77" s="27"/>
      <c r="AQ77" s="25">
        <f t="shared" si="65"/>
        <v>0</v>
      </c>
      <c r="AR77" s="26" t="str">
        <f t="shared" si="66"/>
        <v/>
      </c>
      <c r="AS77" s="27"/>
      <c r="AT77" s="25">
        <f t="shared" si="67"/>
        <v>0</v>
      </c>
      <c r="AU77" s="26" t="str">
        <f t="shared" si="68"/>
        <v/>
      </c>
      <c r="AV77" s="27"/>
      <c r="AW77" s="25">
        <f t="shared" si="69"/>
        <v>0</v>
      </c>
      <c r="AX77" s="26" t="str">
        <f t="shared" si="70"/>
        <v/>
      </c>
      <c r="AY77" s="27"/>
      <c r="AZ77" s="25">
        <f t="shared" si="71"/>
        <v>0</v>
      </c>
      <c r="BA77" s="26" t="str">
        <f t="shared" si="72"/>
        <v/>
      </c>
      <c r="BB77" s="27"/>
      <c r="BC77" s="142"/>
      <c r="BI77" s="2"/>
      <c r="BJ77" s="2"/>
      <c r="BK77" s="2"/>
      <c r="BL77" s="2"/>
      <c r="BM77" s="2"/>
      <c r="BN77" s="2"/>
      <c r="BO77" s="2"/>
      <c r="BP77" s="2"/>
      <c r="BQ77" s="2"/>
      <c r="BR77" s="2"/>
      <c r="BS77" s="2"/>
      <c r="BT77" s="2"/>
      <c r="BU77" s="2"/>
      <c r="BV77" s="2"/>
      <c r="BW77" s="2"/>
    </row>
    <row r="78" spans="3:75" ht="21" customHeight="1" x14ac:dyDescent="0.25">
      <c r="C78" s="142"/>
      <c r="D78" s="487"/>
      <c r="E78" s="265">
        <v>7</v>
      </c>
      <c r="F78" s="224"/>
      <c r="G78" s="266" t="s">
        <v>620</v>
      </c>
      <c r="H78" s="241" t="s">
        <v>14</v>
      </c>
      <c r="I78" s="241" t="s">
        <v>149</v>
      </c>
      <c r="J78" s="241" t="s">
        <v>61</v>
      </c>
      <c r="K78" s="242" t="s">
        <v>145</v>
      </c>
      <c r="L78" s="242" t="s">
        <v>14</v>
      </c>
      <c r="M78" s="242" t="s">
        <v>627</v>
      </c>
      <c r="N78" s="46" t="s">
        <v>627</v>
      </c>
      <c r="O78" s="55" t="s">
        <v>14</v>
      </c>
      <c r="P78" s="55" t="s">
        <v>717</v>
      </c>
      <c r="Q78" s="46"/>
      <c r="R78" s="46"/>
      <c r="S78" s="46"/>
      <c r="T78" s="46"/>
      <c r="U78" s="56"/>
      <c r="V78" s="25">
        <f t="shared" si="52"/>
        <v>0</v>
      </c>
      <c r="W78" s="26" t="str">
        <f t="shared" si="73"/>
        <v/>
      </c>
      <c r="X78" s="27"/>
      <c r="Y78" s="25">
        <f t="shared" si="53"/>
        <v>0</v>
      </c>
      <c r="Z78" s="26" t="str">
        <f t="shared" si="54"/>
        <v/>
      </c>
      <c r="AA78" s="27"/>
      <c r="AB78" s="25">
        <f t="shared" si="55"/>
        <v>0</v>
      </c>
      <c r="AC78" s="26" t="str">
        <f t="shared" si="56"/>
        <v/>
      </c>
      <c r="AD78" s="27"/>
      <c r="AE78" s="25">
        <f t="shared" si="57"/>
        <v>0</v>
      </c>
      <c r="AF78" s="26" t="str">
        <f t="shared" si="58"/>
        <v/>
      </c>
      <c r="AG78" s="27"/>
      <c r="AH78" s="25">
        <f t="shared" si="59"/>
        <v>0</v>
      </c>
      <c r="AI78" s="26" t="str">
        <f t="shared" si="60"/>
        <v/>
      </c>
      <c r="AJ78" s="27"/>
      <c r="AK78" s="25">
        <f t="shared" si="61"/>
        <v>0</v>
      </c>
      <c r="AL78" s="26" t="str">
        <f t="shared" si="62"/>
        <v/>
      </c>
      <c r="AM78" s="27"/>
      <c r="AN78" s="25">
        <f t="shared" si="63"/>
        <v>0</v>
      </c>
      <c r="AO78" s="26" t="str">
        <f t="shared" si="64"/>
        <v/>
      </c>
      <c r="AP78" s="27"/>
      <c r="AQ78" s="25">
        <f t="shared" si="65"/>
        <v>0</v>
      </c>
      <c r="AR78" s="26" t="str">
        <f t="shared" si="66"/>
        <v/>
      </c>
      <c r="AS78" s="27"/>
      <c r="AT78" s="25">
        <f t="shared" si="67"/>
        <v>0</v>
      </c>
      <c r="AU78" s="26" t="str">
        <f t="shared" si="68"/>
        <v/>
      </c>
      <c r="AV78" s="27"/>
      <c r="AW78" s="25">
        <f t="shared" si="69"/>
        <v>0</v>
      </c>
      <c r="AX78" s="26" t="str">
        <f t="shared" si="70"/>
        <v/>
      </c>
      <c r="AY78" s="27"/>
      <c r="AZ78" s="25">
        <f t="shared" si="71"/>
        <v>0</v>
      </c>
      <c r="BA78" s="26" t="str">
        <f t="shared" si="72"/>
        <v/>
      </c>
      <c r="BB78" s="27"/>
      <c r="BC78" s="142"/>
      <c r="BI78" s="2"/>
      <c r="BJ78" s="2"/>
      <c r="BK78" s="2"/>
      <c r="BL78" s="2"/>
      <c r="BM78" s="2"/>
      <c r="BN78" s="2"/>
      <c r="BO78" s="2"/>
      <c r="BP78" s="2"/>
      <c r="BQ78" s="2"/>
      <c r="BR78" s="2"/>
      <c r="BS78" s="2"/>
      <c r="BT78" s="2"/>
      <c r="BU78" s="2"/>
      <c r="BV78" s="2"/>
      <c r="BW78" s="2"/>
    </row>
    <row r="79" spans="3:75" ht="21" customHeight="1" x14ac:dyDescent="0.25">
      <c r="C79" s="142"/>
      <c r="D79" s="487"/>
      <c r="E79" s="265">
        <v>8</v>
      </c>
      <c r="F79" s="224"/>
      <c r="G79" s="266" t="s">
        <v>620</v>
      </c>
      <c r="H79" s="241" t="s">
        <v>14</v>
      </c>
      <c r="I79" s="241" t="s">
        <v>149</v>
      </c>
      <c r="J79" s="241" t="s">
        <v>62</v>
      </c>
      <c r="K79" s="242" t="s">
        <v>145</v>
      </c>
      <c r="L79" s="242" t="s">
        <v>14</v>
      </c>
      <c r="M79" s="242" t="s">
        <v>627</v>
      </c>
      <c r="N79" s="46" t="s">
        <v>627</v>
      </c>
      <c r="O79" s="55" t="s">
        <v>14</v>
      </c>
      <c r="P79" s="55" t="s">
        <v>717</v>
      </c>
      <c r="Q79" s="46"/>
      <c r="R79" s="46"/>
      <c r="S79" s="46"/>
      <c r="T79" s="46"/>
      <c r="U79" s="56"/>
      <c r="V79" s="25">
        <f t="shared" si="52"/>
        <v>0</v>
      </c>
      <c r="W79" s="26" t="str">
        <f t="shared" si="73"/>
        <v/>
      </c>
      <c r="X79" s="27"/>
      <c r="Y79" s="25">
        <f t="shared" si="53"/>
        <v>0</v>
      </c>
      <c r="Z79" s="26" t="str">
        <f t="shared" si="54"/>
        <v/>
      </c>
      <c r="AA79" s="27"/>
      <c r="AB79" s="25">
        <f t="shared" si="55"/>
        <v>0</v>
      </c>
      <c r="AC79" s="26" t="str">
        <f t="shared" si="56"/>
        <v/>
      </c>
      <c r="AD79" s="27"/>
      <c r="AE79" s="25">
        <f t="shared" si="57"/>
        <v>0</v>
      </c>
      <c r="AF79" s="26" t="str">
        <f t="shared" si="58"/>
        <v/>
      </c>
      <c r="AG79" s="27"/>
      <c r="AH79" s="25">
        <f t="shared" si="59"/>
        <v>0</v>
      </c>
      <c r="AI79" s="26" t="str">
        <f t="shared" si="60"/>
        <v/>
      </c>
      <c r="AJ79" s="27"/>
      <c r="AK79" s="25">
        <f t="shared" si="61"/>
        <v>0</v>
      </c>
      <c r="AL79" s="26" t="str">
        <f t="shared" si="62"/>
        <v/>
      </c>
      <c r="AM79" s="27"/>
      <c r="AN79" s="25">
        <f t="shared" si="63"/>
        <v>0</v>
      </c>
      <c r="AO79" s="26" t="str">
        <f t="shared" si="64"/>
        <v/>
      </c>
      <c r="AP79" s="27"/>
      <c r="AQ79" s="25">
        <f t="shared" si="65"/>
        <v>0</v>
      </c>
      <c r="AR79" s="26" t="str">
        <f t="shared" si="66"/>
        <v/>
      </c>
      <c r="AS79" s="27"/>
      <c r="AT79" s="25">
        <f t="shared" si="67"/>
        <v>0</v>
      </c>
      <c r="AU79" s="26" t="str">
        <f t="shared" si="68"/>
        <v/>
      </c>
      <c r="AV79" s="27"/>
      <c r="AW79" s="25">
        <f t="shared" si="69"/>
        <v>0</v>
      </c>
      <c r="AX79" s="26" t="str">
        <f t="shared" si="70"/>
        <v/>
      </c>
      <c r="AY79" s="27"/>
      <c r="AZ79" s="25">
        <f t="shared" si="71"/>
        <v>0</v>
      </c>
      <c r="BA79" s="26" t="str">
        <f t="shared" si="72"/>
        <v/>
      </c>
      <c r="BB79" s="27"/>
      <c r="BC79" s="142"/>
      <c r="BI79" s="2"/>
      <c r="BJ79" s="2"/>
      <c r="BK79" s="2"/>
      <c r="BL79" s="2"/>
      <c r="BM79" s="2"/>
      <c r="BN79" s="2"/>
      <c r="BO79" s="2"/>
      <c r="BP79" s="2"/>
      <c r="BQ79" s="2"/>
      <c r="BR79" s="2"/>
      <c r="BS79" s="2"/>
      <c r="BT79" s="2"/>
      <c r="BU79" s="2"/>
      <c r="BV79" s="2"/>
      <c r="BW79" s="2"/>
    </row>
    <row r="80" spans="3:75" ht="21" customHeight="1" x14ac:dyDescent="0.25">
      <c r="C80" s="142"/>
      <c r="D80" s="487"/>
      <c r="E80" s="265">
        <v>9</v>
      </c>
      <c r="F80" s="224"/>
      <c r="G80" s="266" t="s">
        <v>620</v>
      </c>
      <c r="H80" s="241" t="s">
        <v>14</v>
      </c>
      <c r="I80" s="241" t="s">
        <v>149</v>
      </c>
      <c r="J80" s="241" t="s">
        <v>63</v>
      </c>
      <c r="K80" s="242" t="s">
        <v>145</v>
      </c>
      <c r="L80" s="242" t="s">
        <v>14</v>
      </c>
      <c r="M80" s="242" t="s">
        <v>627</v>
      </c>
      <c r="N80" s="46" t="s">
        <v>627</v>
      </c>
      <c r="O80" s="55" t="s">
        <v>14</v>
      </c>
      <c r="P80" s="55" t="s">
        <v>717</v>
      </c>
      <c r="Q80" s="46"/>
      <c r="R80" s="46"/>
      <c r="S80" s="46"/>
      <c r="T80" s="46"/>
      <c r="U80" s="56"/>
      <c r="V80" s="25">
        <f t="shared" si="52"/>
        <v>0</v>
      </c>
      <c r="W80" s="26" t="str">
        <f t="shared" si="73"/>
        <v/>
      </c>
      <c r="X80" s="27"/>
      <c r="Y80" s="25">
        <f t="shared" si="53"/>
        <v>0</v>
      </c>
      <c r="Z80" s="26" t="str">
        <f t="shared" si="54"/>
        <v/>
      </c>
      <c r="AA80" s="27"/>
      <c r="AB80" s="25">
        <f t="shared" si="55"/>
        <v>0</v>
      </c>
      <c r="AC80" s="26" t="str">
        <f t="shared" si="56"/>
        <v/>
      </c>
      <c r="AD80" s="27"/>
      <c r="AE80" s="25">
        <f t="shared" si="57"/>
        <v>0</v>
      </c>
      <c r="AF80" s="26" t="str">
        <f t="shared" si="58"/>
        <v/>
      </c>
      <c r="AG80" s="27"/>
      <c r="AH80" s="25">
        <f t="shared" si="59"/>
        <v>0</v>
      </c>
      <c r="AI80" s="26" t="str">
        <f t="shared" si="60"/>
        <v/>
      </c>
      <c r="AJ80" s="27"/>
      <c r="AK80" s="25">
        <f t="shared" si="61"/>
        <v>0</v>
      </c>
      <c r="AL80" s="26" t="str">
        <f t="shared" si="62"/>
        <v/>
      </c>
      <c r="AM80" s="27"/>
      <c r="AN80" s="25">
        <f t="shared" si="63"/>
        <v>0</v>
      </c>
      <c r="AO80" s="26" t="str">
        <f t="shared" si="64"/>
        <v/>
      </c>
      <c r="AP80" s="27"/>
      <c r="AQ80" s="25">
        <f t="shared" si="65"/>
        <v>0</v>
      </c>
      <c r="AR80" s="26" t="str">
        <f t="shared" si="66"/>
        <v/>
      </c>
      <c r="AS80" s="27"/>
      <c r="AT80" s="25">
        <f t="shared" si="67"/>
        <v>0</v>
      </c>
      <c r="AU80" s="26" t="str">
        <f t="shared" si="68"/>
        <v/>
      </c>
      <c r="AV80" s="27"/>
      <c r="AW80" s="25">
        <f t="shared" si="69"/>
        <v>0</v>
      </c>
      <c r="AX80" s="26" t="str">
        <f t="shared" si="70"/>
        <v/>
      </c>
      <c r="AY80" s="27"/>
      <c r="AZ80" s="25">
        <f t="shared" si="71"/>
        <v>0</v>
      </c>
      <c r="BA80" s="26" t="str">
        <f t="shared" si="72"/>
        <v/>
      </c>
      <c r="BB80" s="27"/>
      <c r="BC80" s="142"/>
      <c r="BI80" s="2"/>
      <c r="BJ80" s="2"/>
      <c r="BK80" s="2"/>
      <c r="BL80" s="2"/>
      <c r="BM80" s="2"/>
      <c r="BN80" s="2"/>
      <c r="BO80" s="2"/>
      <c r="BP80" s="2"/>
      <c r="BQ80" s="2"/>
      <c r="BR80" s="2"/>
      <c r="BS80" s="2"/>
      <c r="BT80" s="2"/>
      <c r="BU80" s="2"/>
      <c r="BV80" s="2"/>
      <c r="BW80" s="2"/>
    </row>
    <row r="81" spans="3:75" ht="21" customHeight="1" x14ac:dyDescent="0.25">
      <c r="C81" s="142"/>
      <c r="D81" s="487"/>
      <c r="E81" s="265">
        <v>10</v>
      </c>
      <c r="F81" s="224"/>
      <c r="G81" s="266" t="s">
        <v>620</v>
      </c>
      <c r="H81" s="241" t="s">
        <v>14</v>
      </c>
      <c r="I81" s="241" t="s">
        <v>149</v>
      </c>
      <c r="J81" s="241" t="s">
        <v>64</v>
      </c>
      <c r="K81" s="242" t="s">
        <v>145</v>
      </c>
      <c r="L81" s="242" t="s">
        <v>14</v>
      </c>
      <c r="M81" s="242" t="s">
        <v>627</v>
      </c>
      <c r="N81" s="46" t="s">
        <v>627</v>
      </c>
      <c r="O81" s="55" t="s">
        <v>14</v>
      </c>
      <c r="P81" s="55" t="s">
        <v>717</v>
      </c>
      <c r="Q81" s="46"/>
      <c r="R81" s="46"/>
      <c r="S81" s="46"/>
      <c r="T81" s="46"/>
      <c r="U81" s="56"/>
      <c r="V81" s="25">
        <f t="shared" si="52"/>
        <v>0</v>
      </c>
      <c r="W81" s="26" t="str">
        <f t="shared" si="73"/>
        <v/>
      </c>
      <c r="X81" s="27"/>
      <c r="Y81" s="25">
        <f t="shared" si="53"/>
        <v>0</v>
      </c>
      <c r="Z81" s="26" t="str">
        <f t="shared" si="54"/>
        <v/>
      </c>
      <c r="AA81" s="27"/>
      <c r="AB81" s="25">
        <f t="shared" si="55"/>
        <v>0</v>
      </c>
      <c r="AC81" s="26" t="str">
        <f t="shared" si="56"/>
        <v/>
      </c>
      <c r="AD81" s="27"/>
      <c r="AE81" s="25">
        <f t="shared" si="57"/>
        <v>0</v>
      </c>
      <c r="AF81" s="26" t="str">
        <f t="shared" si="58"/>
        <v/>
      </c>
      <c r="AG81" s="27"/>
      <c r="AH81" s="25">
        <f t="shared" si="59"/>
        <v>0</v>
      </c>
      <c r="AI81" s="26" t="str">
        <f t="shared" si="60"/>
        <v/>
      </c>
      <c r="AJ81" s="27"/>
      <c r="AK81" s="25">
        <f t="shared" si="61"/>
        <v>0</v>
      </c>
      <c r="AL81" s="26" t="str">
        <f t="shared" si="62"/>
        <v/>
      </c>
      <c r="AM81" s="27"/>
      <c r="AN81" s="25">
        <f t="shared" si="63"/>
        <v>0</v>
      </c>
      <c r="AO81" s="26" t="str">
        <f t="shared" si="64"/>
        <v/>
      </c>
      <c r="AP81" s="27"/>
      <c r="AQ81" s="25">
        <f t="shared" si="65"/>
        <v>0</v>
      </c>
      <c r="AR81" s="26" t="str">
        <f t="shared" si="66"/>
        <v/>
      </c>
      <c r="AS81" s="27"/>
      <c r="AT81" s="25">
        <f t="shared" si="67"/>
        <v>0</v>
      </c>
      <c r="AU81" s="26" t="str">
        <f t="shared" si="68"/>
        <v/>
      </c>
      <c r="AV81" s="27"/>
      <c r="AW81" s="25">
        <f t="shared" si="69"/>
        <v>0</v>
      </c>
      <c r="AX81" s="26" t="str">
        <f t="shared" si="70"/>
        <v/>
      </c>
      <c r="AY81" s="27"/>
      <c r="AZ81" s="25">
        <f t="shared" si="71"/>
        <v>0</v>
      </c>
      <c r="BA81" s="26" t="str">
        <f t="shared" si="72"/>
        <v/>
      </c>
      <c r="BB81" s="27"/>
      <c r="BC81" s="142"/>
      <c r="BI81" s="2"/>
      <c r="BJ81" s="2"/>
      <c r="BK81" s="2"/>
      <c r="BL81" s="2"/>
      <c r="BM81" s="2"/>
      <c r="BN81" s="2"/>
      <c r="BO81" s="2"/>
      <c r="BP81" s="2"/>
      <c r="BQ81" s="2"/>
      <c r="BR81" s="2"/>
      <c r="BS81" s="2"/>
      <c r="BT81" s="2"/>
      <c r="BU81" s="2"/>
      <c r="BV81" s="2"/>
      <c r="BW81" s="2"/>
    </row>
    <row r="82" spans="3:75" ht="21" customHeight="1" x14ac:dyDescent="0.25">
      <c r="C82" s="142"/>
      <c r="D82" s="487"/>
      <c r="E82" s="265">
        <v>11</v>
      </c>
      <c r="F82" s="224"/>
      <c r="G82" s="266" t="s">
        <v>620</v>
      </c>
      <c r="H82" s="241" t="s">
        <v>14</v>
      </c>
      <c r="I82" s="241" t="s">
        <v>149</v>
      </c>
      <c r="J82" s="241" t="s">
        <v>65</v>
      </c>
      <c r="K82" s="242" t="s">
        <v>145</v>
      </c>
      <c r="L82" s="242" t="s">
        <v>14</v>
      </c>
      <c r="M82" s="242" t="s">
        <v>627</v>
      </c>
      <c r="N82" s="46" t="s">
        <v>627</v>
      </c>
      <c r="O82" s="55" t="s">
        <v>14</v>
      </c>
      <c r="P82" s="55" t="s">
        <v>717</v>
      </c>
      <c r="Q82" s="46"/>
      <c r="R82" s="46"/>
      <c r="S82" s="46"/>
      <c r="T82" s="46"/>
      <c r="U82" s="56"/>
      <c r="V82" s="25">
        <f t="shared" si="52"/>
        <v>0</v>
      </c>
      <c r="W82" s="26" t="str">
        <f t="shared" si="73"/>
        <v/>
      </c>
      <c r="X82" s="27"/>
      <c r="Y82" s="25">
        <f t="shared" si="53"/>
        <v>0</v>
      </c>
      <c r="Z82" s="26" t="str">
        <f t="shared" si="54"/>
        <v/>
      </c>
      <c r="AA82" s="27"/>
      <c r="AB82" s="25">
        <f t="shared" si="55"/>
        <v>0</v>
      </c>
      <c r="AC82" s="26" t="str">
        <f t="shared" si="56"/>
        <v/>
      </c>
      <c r="AD82" s="27"/>
      <c r="AE82" s="25">
        <f t="shared" si="57"/>
        <v>0</v>
      </c>
      <c r="AF82" s="26" t="str">
        <f t="shared" si="58"/>
        <v/>
      </c>
      <c r="AG82" s="27"/>
      <c r="AH82" s="25">
        <f t="shared" si="59"/>
        <v>0</v>
      </c>
      <c r="AI82" s="26" t="str">
        <f t="shared" si="60"/>
        <v/>
      </c>
      <c r="AJ82" s="27"/>
      <c r="AK82" s="25">
        <f t="shared" si="61"/>
        <v>0</v>
      </c>
      <c r="AL82" s="26" t="str">
        <f t="shared" si="62"/>
        <v/>
      </c>
      <c r="AM82" s="27"/>
      <c r="AN82" s="25">
        <f t="shared" si="63"/>
        <v>0</v>
      </c>
      <c r="AO82" s="26" t="str">
        <f t="shared" si="64"/>
        <v/>
      </c>
      <c r="AP82" s="27"/>
      <c r="AQ82" s="25">
        <f t="shared" si="65"/>
        <v>0</v>
      </c>
      <c r="AR82" s="26" t="str">
        <f t="shared" si="66"/>
        <v/>
      </c>
      <c r="AS82" s="27"/>
      <c r="AT82" s="25">
        <f t="shared" si="67"/>
        <v>0</v>
      </c>
      <c r="AU82" s="26" t="str">
        <f t="shared" si="68"/>
        <v/>
      </c>
      <c r="AV82" s="27"/>
      <c r="AW82" s="25">
        <f t="shared" si="69"/>
        <v>0</v>
      </c>
      <c r="AX82" s="26" t="str">
        <f t="shared" si="70"/>
        <v/>
      </c>
      <c r="AY82" s="27"/>
      <c r="AZ82" s="25">
        <f t="shared" si="71"/>
        <v>0</v>
      </c>
      <c r="BA82" s="26" t="str">
        <f t="shared" si="72"/>
        <v/>
      </c>
      <c r="BB82" s="27"/>
      <c r="BC82" s="142"/>
      <c r="BI82" s="2"/>
      <c r="BJ82" s="2"/>
      <c r="BK82" s="2"/>
      <c r="BL82" s="2"/>
      <c r="BM82" s="2"/>
      <c r="BN82" s="2"/>
      <c r="BO82" s="2"/>
      <c r="BP82" s="2"/>
      <c r="BQ82" s="2"/>
      <c r="BR82" s="2"/>
      <c r="BS82" s="2"/>
      <c r="BT82" s="2"/>
      <c r="BU82" s="2"/>
      <c r="BV82" s="2"/>
      <c r="BW82" s="2"/>
    </row>
    <row r="83" spans="3:75" ht="21" customHeight="1" x14ac:dyDescent="0.25">
      <c r="C83" s="142"/>
      <c r="D83" s="487"/>
      <c r="E83" s="265">
        <v>12</v>
      </c>
      <c r="F83" s="224"/>
      <c r="G83" s="266" t="s">
        <v>620</v>
      </c>
      <c r="H83" s="241" t="s">
        <v>14</v>
      </c>
      <c r="I83" s="241" t="s">
        <v>149</v>
      </c>
      <c r="J83" s="241" t="s">
        <v>66</v>
      </c>
      <c r="K83" s="242" t="s">
        <v>145</v>
      </c>
      <c r="L83" s="242" t="s">
        <v>14</v>
      </c>
      <c r="M83" s="242" t="s">
        <v>627</v>
      </c>
      <c r="N83" s="46" t="s">
        <v>627</v>
      </c>
      <c r="O83" s="55" t="s">
        <v>14</v>
      </c>
      <c r="P83" s="55" t="s">
        <v>717</v>
      </c>
      <c r="Q83" s="46"/>
      <c r="R83" s="46"/>
      <c r="S83" s="46"/>
      <c r="T83" s="46"/>
      <c r="U83" s="56"/>
      <c r="V83" s="25">
        <f t="shared" si="52"/>
        <v>0</v>
      </c>
      <c r="W83" s="26" t="str">
        <f t="shared" si="73"/>
        <v/>
      </c>
      <c r="X83" s="27"/>
      <c r="Y83" s="25">
        <f t="shared" si="53"/>
        <v>0</v>
      </c>
      <c r="Z83" s="26" t="str">
        <f t="shared" si="54"/>
        <v/>
      </c>
      <c r="AA83" s="27"/>
      <c r="AB83" s="25">
        <f t="shared" si="55"/>
        <v>0</v>
      </c>
      <c r="AC83" s="26" t="str">
        <f t="shared" si="56"/>
        <v/>
      </c>
      <c r="AD83" s="27"/>
      <c r="AE83" s="25">
        <f t="shared" si="57"/>
        <v>0</v>
      </c>
      <c r="AF83" s="26" t="str">
        <f t="shared" si="58"/>
        <v/>
      </c>
      <c r="AG83" s="27"/>
      <c r="AH83" s="25">
        <f t="shared" si="59"/>
        <v>0</v>
      </c>
      <c r="AI83" s="26" t="str">
        <f t="shared" si="60"/>
        <v/>
      </c>
      <c r="AJ83" s="27"/>
      <c r="AK83" s="25">
        <f t="shared" si="61"/>
        <v>0</v>
      </c>
      <c r="AL83" s="26" t="str">
        <f t="shared" si="62"/>
        <v/>
      </c>
      <c r="AM83" s="27"/>
      <c r="AN83" s="25">
        <f t="shared" si="63"/>
        <v>0</v>
      </c>
      <c r="AO83" s="26" t="str">
        <f t="shared" si="64"/>
        <v/>
      </c>
      <c r="AP83" s="27"/>
      <c r="AQ83" s="25">
        <f t="shared" si="65"/>
        <v>0</v>
      </c>
      <c r="AR83" s="26" t="str">
        <f t="shared" si="66"/>
        <v/>
      </c>
      <c r="AS83" s="27"/>
      <c r="AT83" s="25">
        <f t="shared" si="67"/>
        <v>0</v>
      </c>
      <c r="AU83" s="26" t="str">
        <f t="shared" si="68"/>
        <v/>
      </c>
      <c r="AV83" s="27"/>
      <c r="AW83" s="25">
        <f t="shared" si="69"/>
        <v>0</v>
      </c>
      <c r="AX83" s="26" t="str">
        <f t="shared" si="70"/>
        <v/>
      </c>
      <c r="AY83" s="27"/>
      <c r="AZ83" s="25">
        <f t="shared" si="71"/>
        <v>0</v>
      </c>
      <c r="BA83" s="26" t="str">
        <f t="shared" si="72"/>
        <v/>
      </c>
      <c r="BB83" s="27"/>
      <c r="BC83" s="142"/>
      <c r="BI83" s="2"/>
      <c r="BJ83" s="2"/>
      <c r="BK83" s="2"/>
      <c r="BL83" s="2"/>
      <c r="BM83" s="2"/>
      <c r="BN83" s="2"/>
      <c r="BO83" s="2"/>
      <c r="BP83" s="2"/>
      <c r="BQ83" s="2"/>
      <c r="BR83" s="2"/>
      <c r="BS83" s="2"/>
      <c r="BT83" s="2"/>
      <c r="BU83" s="2"/>
      <c r="BV83" s="2"/>
      <c r="BW83" s="2"/>
    </row>
    <row r="84" spans="3:75" ht="21" customHeight="1" x14ac:dyDescent="0.25">
      <c r="C84" s="142"/>
      <c r="D84" s="487"/>
      <c r="E84" s="265">
        <v>13</v>
      </c>
      <c r="F84" s="224"/>
      <c r="G84" s="266" t="s">
        <v>620</v>
      </c>
      <c r="H84" s="241" t="s">
        <v>14</v>
      </c>
      <c r="I84" s="241" t="s">
        <v>149</v>
      </c>
      <c r="J84" s="241" t="s">
        <v>67</v>
      </c>
      <c r="K84" s="242" t="s">
        <v>145</v>
      </c>
      <c r="L84" s="242" t="s">
        <v>14</v>
      </c>
      <c r="M84" s="242" t="s">
        <v>627</v>
      </c>
      <c r="N84" s="46" t="s">
        <v>627</v>
      </c>
      <c r="O84" s="55" t="s">
        <v>14</v>
      </c>
      <c r="P84" s="55" t="s">
        <v>717</v>
      </c>
      <c r="Q84" s="46"/>
      <c r="R84" s="46"/>
      <c r="S84" s="46"/>
      <c r="T84" s="46"/>
      <c r="U84" s="56"/>
      <c r="V84" s="25">
        <f t="shared" si="52"/>
        <v>0</v>
      </c>
      <c r="W84" s="26" t="str">
        <f t="shared" si="73"/>
        <v/>
      </c>
      <c r="X84" s="27"/>
      <c r="Y84" s="25">
        <f t="shared" si="53"/>
        <v>0</v>
      </c>
      <c r="Z84" s="26" t="str">
        <f t="shared" si="54"/>
        <v/>
      </c>
      <c r="AA84" s="27"/>
      <c r="AB84" s="25">
        <f t="shared" si="55"/>
        <v>0</v>
      </c>
      <c r="AC84" s="26" t="str">
        <f t="shared" si="56"/>
        <v/>
      </c>
      <c r="AD84" s="27"/>
      <c r="AE84" s="25">
        <f t="shared" si="57"/>
        <v>0</v>
      </c>
      <c r="AF84" s="26" t="str">
        <f t="shared" si="58"/>
        <v/>
      </c>
      <c r="AG84" s="27"/>
      <c r="AH84" s="25">
        <f t="shared" si="59"/>
        <v>0</v>
      </c>
      <c r="AI84" s="26" t="str">
        <f t="shared" si="60"/>
        <v/>
      </c>
      <c r="AJ84" s="27"/>
      <c r="AK84" s="25">
        <f t="shared" si="61"/>
        <v>0</v>
      </c>
      <c r="AL84" s="26" t="str">
        <f t="shared" si="62"/>
        <v/>
      </c>
      <c r="AM84" s="27"/>
      <c r="AN84" s="25">
        <f t="shared" si="63"/>
        <v>0</v>
      </c>
      <c r="AO84" s="26" t="str">
        <f t="shared" si="64"/>
        <v/>
      </c>
      <c r="AP84" s="27"/>
      <c r="AQ84" s="25">
        <f t="shared" si="65"/>
        <v>0</v>
      </c>
      <c r="AR84" s="26" t="str">
        <f t="shared" si="66"/>
        <v/>
      </c>
      <c r="AS84" s="27"/>
      <c r="AT84" s="25">
        <f t="shared" si="67"/>
        <v>0</v>
      </c>
      <c r="AU84" s="26" t="str">
        <f t="shared" si="68"/>
        <v/>
      </c>
      <c r="AV84" s="27"/>
      <c r="AW84" s="25">
        <f t="shared" si="69"/>
        <v>0</v>
      </c>
      <c r="AX84" s="26" t="str">
        <f t="shared" si="70"/>
        <v/>
      </c>
      <c r="AY84" s="27"/>
      <c r="AZ84" s="25">
        <f t="shared" si="71"/>
        <v>0</v>
      </c>
      <c r="BA84" s="26" t="str">
        <f t="shared" si="72"/>
        <v/>
      </c>
      <c r="BB84" s="27"/>
      <c r="BC84" s="142"/>
      <c r="BI84" s="2"/>
      <c r="BJ84" s="2"/>
      <c r="BK84" s="2"/>
      <c r="BL84" s="2"/>
      <c r="BM84" s="2"/>
      <c r="BN84" s="2"/>
      <c r="BO84" s="2"/>
      <c r="BP84" s="2"/>
      <c r="BQ84" s="2"/>
      <c r="BR84" s="2"/>
      <c r="BS84" s="2"/>
      <c r="BT84" s="2"/>
      <c r="BU84" s="2"/>
      <c r="BV84" s="2"/>
      <c r="BW84" s="2"/>
    </row>
    <row r="85" spans="3:75" ht="21" customHeight="1" x14ac:dyDescent="0.25">
      <c r="C85" s="142"/>
      <c r="D85" s="487"/>
      <c r="E85" s="265">
        <v>14</v>
      </c>
      <c r="F85" s="224"/>
      <c r="G85" s="266" t="s">
        <v>620</v>
      </c>
      <c r="H85" s="241" t="s">
        <v>14</v>
      </c>
      <c r="I85" s="241" t="s">
        <v>149</v>
      </c>
      <c r="J85" s="241" t="s">
        <v>68</v>
      </c>
      <c r="K85" s="242" t="s">
        <v>145</v>
      </c>
      <c r="L85" s="242" t="s">
        <v>14</v>
      </c>
      <c r="M85" s="242" t="s">
        <v>627</v>
      </c>
      <c r="N85" s="46" t="s">
        <v>627</v>
      </c>
      <c r="O85" s="55" t="s">
        <v>14</v>
      </c>
      <c r="P85" s="55" t="s">
        <v>717</v>
      </c>
      <c r="Q85" s="46"/>
      <c r="R85" s="46"/>
      <c r="S85" s="46"/>
      <c r="T85" s="46"/>
      <c r="U85" s="56"/>
      <c r="V85" s="25">
        <f t="shared" si="52"/>
        <v>0</v>
      </c>
      <c r="W85" s="26" t="str">
        <f t="shared" si="73"/>
        <v/>
      </c>
      <c r="X85" s="27"/>
      <c r="Y85" s="25">
        <f t="shared" si="53"/>
        <v>0</v>
      </c>
      <c r="Z85" s="26" t="str">
        <f t="shared" si="54"/>
        <v/>
      </c>
      <c r="AA85" s="27"/>
      <c r="AB85" s="25">
        <f t="shared" si="55"/>
        <v>0</v>
      </c>
      <c r="AC85" s="26" t="str">
        <f t="shared" si="56"/>
        <v/>
      </c>
      <c r="AD85" s="27"/>
      <c r="AE85" s="25">
        <f t="shared" si="57"/>
        <v>0</v>
      </c>
      <c r="AF85" s="26" t="str">
        <f t="shared" si="58"/>
        <v/>
      </c>
      <c r="AG85" s="27"/>
      <c r="AH85" s="25">
        <f t="shared" si="59"/>
        <v>0</v>
      </c>
      <c r="AI85" s="26" t="str">
        <f t="shared" si="60"/>
        <v/>
      </c>
      <c r="AJ85" s="27"/>
      <c r="AK85" s="25">
        <f t="shared" si="61"/>
        <v>0</v>
      </c>
      <c r="AL85" s="26" t="str">
        <f t="shared" si="62"/>
        <v/>
      </c>
      <c r="AM85" s="27"/>
      <c r="AN85" s="25">
        <f t="shared" si="63"/>
        <v>0</v>
      </c>
      <c r="AO85" s="26" t="str">
        <f t="shared" si="64"/>
        <v/>
      </c>
      <c r="AP85" s="27"/>
      <c r="AQ85" s="25">
        <f t="shared" si="65"/>
        <v>0</v>
      </c>
      <c r="AR85" s="26" t="str">
        <f t="shared" si="66"/>
        <v/>
      </c>
      <c r="AS85" s="27"/>
      <c r="AT85" s="25">
        <f t="shared" si="67"/>
        <v>0</v>
      </c>
      <c r="AU85" s="26" t="str">
        <f t="shared" si="68"/>
        <v/>
      </c>
      <c r="AV85" s="27"/>
      <c r="AW85" s="25">
        <f t="shared" si="69"/>
        <v>0</v>
      </c>
      <c r="AX85" s="26" t="str">
        <f t="shared" si="70"/>
        <v/>
      </c>
      <c r="AY85" s="27"/>
      <c r="AZ85" s="25">
        <f t="shared" si="71"/>
        <v>0</v>
      </c>
      <c r="BA85" s="26" t="str">
        <f t="shared" si="72"/>
        <v/>
      </c>
      <c r="BB85" s="27"/>
      <c r="BC85" s="142"/>
      <c r="BI85" s="2"/>
      <c r="BJ85" s="2"/>
      <c r="BK85" s="2"/>
      <c r="BL85" s="2"/>
      <c r="BM85" s="2"/>
      <c r="BN85" s="2"/>
      <c r="BO85" s="2"/>
      <c r="BP85" s="2"/>
      <c r="BQ85" s="2"/>
      <c r="BR85" s="2"/>
      <c r="BS85" s="2"/>
      <c r="BT85" s="2"/>
      <c r="BU85" s="2"/>
      <c r="BV85" s="2"/>
      <c r="BW85" s="2"/>
    </row>
    <row r="86" spans="3:75" ht="21" customHeight="1" x14ac:dyDescent="0.25">
      <c r="C86" s="142"/>
      <c r="D86" s="487"/>
      <c r="E86" s="265">
        <v>15</v>
      </c>
      <c r="F86" s="224"/>
      <c r="G86" s="266" t="s">
        <v>620</v>
      </c>
      <c r="H86" s="241" t="s">
        <v>14</v>
      </c>
      <c r="I86" s="241" t="s">
        <v>149</v>
      </c>
      <c r="J86" s="241" t="s">
        <v>69</v>
      </c>
      <c r="K86" s="242" t="s">
        <v>145</v>
      </c>
      <c r="L86" s="242" t="s">
        <v>14</v>
      </c>
      <c r="M86" s="242" t="s">
        <v>627</v>
      </c>
      <c r="N86" s="46" t="s">
        <v>627</v>
      </c>
      <c r="O86" s="55" t="s">
        <v>14</v>
      </c>
      <c r="P86" s="55" t="s">
        <v>717</v>
      </c>
      <c r="Q86" s="46"/>
      <c r="R86" s="46"/>
      <c r="S86" s="46"/>
      <c r="T86" s="46"/>
      <c r="U86" s="56"/>
      <c r="V86" s="25">
        <f t="shared" si="52"/>
        <v>0</v>
      </c>
      <c r="W86" s="26" t="str">
        <f t="shared" si="73"/>
        <v/>
      </c>
      <c r="X86" s="27"/>
      <c r="Y86" s="25">
        <f t="shared" si="53"/>
        <v>0</v>
      </c>
      <c r="Z86" s="26" t="str">
        <f t="shared" si="54"/>
        <v/>
      </c>
      <c r="AA86" s="27"/>
      <c r="AB86" s="25">
        <f t="shared" si="55"/>
        <v>0</v>
      </c>
      <c r="AC86" s="26" t="str">
        <f t="shared" si="56"/>
        <v/>
      </c>
      <c r="AD86" s="27"/>
      <c r="AE86" s="25">
        <f t="shared" si="57"/>
        <v>0</v>
      </c>
      <c r="AF86" s="26" t="str">
        <f t="shared" si="58"/>
        <v/>
      </c>
      <c r="AG86" s="27"/>
      <c r="AH86" s="25">
        <f t="shared" si="59"/>
        <v>0</v>
      </c>
      <c r="AI86" s="26" t="str">
        <f t="shared" si="60"/>
        <v/>
      </c>
      <c r="AJ86" s="27"/>
      <c r="AK86" s="25">
        <f t="shared" si="61"/>
        <v>0</v>
      </c>
      <c r="AL86" s="26" t="str">
        <f t="shared" si="62"/>
        <v/>
      </c>
      <c r="AM86" s="27"/>
      <c r="AN86" s="25">
        <f t="shared" si="63"/>
        <v>0</v>
      </c>
      <c r="AO86" s="26" t="str">
        <f t="shared" si="64"/>
        <v/>
      </c>
      <c r="AP86" s="27"/>
      <c r="AQ86" s="25">
        <f t="shared" si="65"/>
        <v>0</v>
      </c>
      <c r="AR86" s="26" t="str">
        <f t="shared" si="66"/>
        <v/>
      </c>
      <c r="AS86" s="27"/>
      <c r="AT86" s="25">
        <f t="shared" si="67"/>
        <v>0</v>
      </c>
      <c r="AU86" s="26" t="str">
        <f t="shared" si="68"/>
        <v/>
      </c>
      <c r="AV86" s="27"/>
      <c r="AW86" s="25">
        <f t="shared" si="69"/>
        <v>0</v>
      </c>
      <c r="AX86" s="26" t="str">
        <f t="shared" si="70"/>
        <v/>
      </c>
      <c r="AY86" s="27"/>
      <c r="AZ86" s="25">
        <f t="shared" si="71"/>
        <v>0</v>
      </c>
      <c r="BA86" s="26" t="str">
        <f t="shared" si="72"/>
        <v/>
      </c>
      <c r="BB86" s="27"/>
      <c r="BC86" s="142"/>
      <c r="BI86" s="2"/>
      <c r="BJ86" s="2"/>
      <c r="BK86" s="2"/>
      <c r="BL86" s="2"/>
      <c r="BM86" s="2"/>
      <c r="BN86" s="2"/>
      <c r="BO86" s="2"/>
      <c r="BP86" s="2"/>
      <c r="BQ86" s="2"/>
      <c r="BR86" s="2"/>
      <c r="BS86" s="2"/>
      <c r="BT86" s="2"/>
      <c r="BU86" s="2"/>
      <c r="BV86" s="2"/>
      <c r="BW86" s="2"/>
    </row>
    <row r="87" spans="3:75" ht="21" customHeight="1" x14ac:dyDescent="0.25">
      <c r="C87" s="142"/>
      <c r="D87" s="487"/>
      <c r="E87" s="265">
        <v>16</v>
      </c>
      <c r="F87" s="224"/>
      <c r="G87" s="266" t="s">
        <v>620</v>
      </c>
      <c r="H87" s="241" t="s">
        <v>14</v>
      </c>
      <c r="I87" s="241" t="s">
        <v>149</v>
      </c>
      <c r="J87" s="241" t="s">
        <v>70</v>
      </c>
      <c r="K87" s="242" t="s">
        <v>145</v>
      </c>
      <c r="L87" s="242" t="s">
        <v>14</v>
      </c>
      <c r="M87" s="242" t="s">
        <v>627</v>
      </c>
      <c r="N87" s="46" t="s">
        <v>627</v>
      </c>
      <c r="O87" s="55" t="s">
        <v>14</v>
      </c>
      <c r="P87" s="55" t="s">
        <v>717</v>
      </c>
      <c r="Q87" s="46"/>
      <c r="R87" s="46"/>
      <c r="S87" s="46"/>
      <c r="T87" s="46"/>
      <c r="U87" s="56"/>
      <c r="V87" s="25">
        <f t="shared" si="52"/>
        <v>0</v>
      </c>
      <c r="W87" s="26" t="str">
        <f t="shared" si="73"/>
        <v/>
      </c>
      <c r="X87" s="27"/>
      <c r="Y87" s="25">
        <f t="shared" si="53"/>
        <v>0</v>
      </c>
      <c r="Z87" s="26" t="str">
        <f t="shared" si="54"/>
        <v/>
      </c>
      <c r="AA87" s="27"/>
      <c r="AB87" s="25">
        <f t="shared" si="55"/>
        <v>0</v>
      </c>
      <c r="AC87" s="26" t="str">
        <f t="shared" si="56"/>
        <v/>
      </c>
      <c r="AD87" s="27"/>
      <c r="AE87" s="25">
        <f t="shared" si="57"/>
        <v>0</v>
      </c>
      <c r="AF87" s="26" t="str">
        <f t="shared" si="58"/>
        <v/>
      </c>
      <c r="AG87" s="27"/>
      <c r="AH87" s="25">
        <f t="shared" si="59"/>
        <v>0</v>
      </c>
      <c r="AI87" s="26" t="str">
        <f t="shared" si="60"/>
        <v/>
      </c>
      <c r="AJ87" s="27"/>
      <c r="AK87" s="25">
        <f t="shared" si="61"/>
        <v>0</v>
      </c>
      <c r="AL87" s="26" t="str">
        <f t="shared" si="62"/>
        <v/>
      </c>
      <c r="AM87" s="27"/>
      <c r="AN87" s="25">
        <f t="shared" si="63"/>
        <v>0</v>
      </c>
      <c r="AO87" s="26" t="str">
        <f t="shared" si="64"/>
        <v/>
      </c>
      <c r="AP87" s="27"/>
      <c r="AQ87" s="25">
        <f t="shared" si="65"/>
        <v>0</v>
      </c>
      <c r="AR87" s="26" t="str">
        <f t="shared" si="66"/>
        <v/>
      </c>
      <c r="AS87" s="27"/>
      <c r="AT87" s="25">
        <f t="shared" si="67"/>
        <v>0</v>
      </c>
      <c r="AU87" s="26" t="str">
        <f t="shared" si="68"/>
        <v/>
      </c>
      <c r="AV87" s="27"/>
      <c r="AW87" s="25">
        <f t="shared" si="69"/>
        <v>0</v>
      </c>
      <c r="AX87" s="26" t="str">
        <f t="shared" si="70"/>
        <v/>
      </c>
      <c r="AY87" s="27"/>
      <c r="AZ87" s="25">
        <f t="shared" si="71"/>
        <v>0</v>
      </c>
      <c r="BA87" s="26" t="str">
        <f t="shared" si="72"/>
        <v/>
      </c>
      <c r="BB87" s="27"/>
      <c r="BC87" s="142"/>
      <c r="BI87" s="2"/>
      <c r="BJ87" s="2"/>
      <c r="BK87" s="2"/>
      <c r="BL87" s="2"/>
      <c r="BM87" s="2"/>
      <c r="BN87" s="2"/>
      <c r="BO87" s="2"/>
      <c r="BP87" s="2"/>
      <c r="BQ87" s="2"/>
      <c r="BR87" s="2"/>
      <c r="BS87" s="2"/>
      <c r="BT87" s="2"/>
      <c r="BU87" s="2"/>
      <c r="BV87" s="2"/>
      <c r="BW87" s="2"/>
    </row>
    <row r="88" spans="3:75" ht="21" customHeight="1" x14ac:dyDescent="0.25">
      <c r="C88" s="142"/>
      <c r="D88" s="487"/>
      <c r="E88" s="265">
        <v>17</v>
      </c>
      <c r="F88" s="224"/>
      <c r="G88" s="266" t="s">
        <v>620</v>
      </c>
      <c r="H88" s="241" t="s">
        <v>14</v>
      </c>
      <c r="I88" s="241" t="s">
        <v>149</v>
      </c>
      <c r="J88" s="241" t="s">
        <v>71</v>
      </c>
      <c r="K88" s="242" t="s">
        <v>145</v>
      </c>
      <c r="L88" s="242" t="s">
        <v>14</v>
      </c>
      <c r="M88" s="242" t="s">
        <v>627</v>
      </c>
      <c r="N88" s="46" t="s">
        <v>627</v>
      </c>
      <c r="O88" s="55" t="s">
        <v>14</v>
      </c>
      <c r="P88" s="55" t="s">
        <v>717</v>
      </c>
      <c r="Q88" s="46"/>
      <c r="R88" s="46"/>
      <c r="S88" s="46"/>
      <c r="T88" s="46"/>
      <c r="U88" s="56"/>
      <c r="V88" s="25">
        <f t="shared" si="52"/>
        <v>0</v>
      </c>
      <c r="W88" s="26" t="str">
        <f t="shared" si="73"/>
        <v/>
      </c>
      <c r="X88" s="27"/>
      <c r="Y88" s="25">
        <f t="shared" si="53"/>
        <v>0</v>
      </c>
      <c r="Z88" s="26" t="str">
        <f t="shared" si="54"/>
        <v/>
      </c>
      <c r="AA88" s="27"/>
      <c r="AB88" s="25">
        <f t="shared" si="55"/>
        <v>0</v>
      </c>
      <c r="AC88" s="26" t="str">
        <f t="shared" si="56"/>
        <v/>
      </c>
      <c r="AD88" s="27"/>
      <c r="AE88" s="25">
        <f t="shared" si="57"/>
        <v>0</v>
      </c>
      <c r="AF88" s="26" t="str">
        <f t="shared" si="58"/>
        <v/>
      </c>
      <c r="AG88" s="27"/>
      <c r="AH88" s="25">
        <f t="shared" si="59"/>
        <v>0</v>
      </c>
      <c r="AI88" s="26" t="str">
        <f t="shared" si="60"/>
        <v/>
      </c>
      <c r="AJ88" s="27"/>
      <c r="AK88" s="25">
        <f t="shared" si="61"/>
        <v>0</v>
      </c>
      <c r="AL88" s="26" t="str">
        <f t="shared" si="62"/>
        <v/>
      </c>
      <c r="AM88" s="27"/>
      <c r="AN88" s="25">
        <f t="shared" si="63"/>
        <v>0</v>
      </c>
      <c r="AO88" s="26" t="str">
        <f t="shared" si="64"/>
        <v/>
      </c>
      <c r="AP88" s="27"/>
      <c r="AQ88" s="25">
        <f t="shared" si="65"/>
        <v>0</v>
      </c>
      <c r="AR88" s="26" t="str">
        <f t="shared" si="66"/>
        <v/>
      </c>
      <c r="AS88" s="27"/>
      <c r="AT88" s="25">
        <f t="shared" si="67"/>
        <v>0</v>
      </c>
      <c r="AU88" s="26" t="str">
        <f t="shared" si="68"/>
        <v/>
      </c>
      <c r="AV88" s="27"/>
      <c r="AW88" s="25">
        <f t="shared" si="69"/>
        <v>0</v>
      </c>
      <c r="AX88" s="26" t="str">
        <f t="shared" si="70"/>
        <v/>
      </c>
      <c r="AY88" s="27"/>
      <c r="AZ88" s="25">
        <f t="shared" si="71"/>
        <v>0</v>
      </c>
      <c r="BA88" s="26" t="str">
        <f t="shared" si="72"/>
        <v/>
      </c>
      <c r="BB88" s="27"/>
      <c r="BC88" s="142"/>
      <c r="BI88" s="2"/>
      <c r="BJ88" s="2"/>
      <c r="BK88" s="2"/>
      <c r="BL88" s="2"/>
      <c r="BM88" s="2"/>
      <c r="BN88" s="2"/>
      <c r="BO88" s="2"/>
      <c r="BP88" s="2"/>
      <c r="BQ88" s="2"/>
      <c r="BR88" s="2"/>
      <c r="BS88" s="2"/>
      <c r="BT88" s="2"/>
      <c r="BU88" s="2"/>
      <c r="BV88" s="2"/>
      <c r="BW88" s="2"/>
    </row>
    <row r="89" spans="3:75" ht="21" customHeight="1" x14ac:dyDescent="0.25">
      <c r="C89" s="142"/>
      <c r="D89" s="487"/>
      <c r="E89" s="265">
        <v>18</v>
      </c>
      <c r="F89" s="224"/>
      <c r="G89" s="266" t="s">
        <v>620</v>
      </c>
      <c r="H89" s="241" t="s">
        <v>14</v>
      </c>
      <c r="I89" s="241" t="s">
        <v>149</v>
      </c>
      <c r="J89" s="241" t="s">
        <v>72</v>
      </c>
      <c r="K89" s="242" t="s">
        <v>145</v>
      </c>
      <c r="L89" s="242" t="s">
        <v>14</v>
      </c>
      <c r="M89" s="242" t="s">
        <v>627</v>
      </c>
      <c r="N89" s="46" t="s">
        <v>627</v>
      </c>
      <c r="O89" s="55" t="s">
        <v>14</v>
      </c>
      <c r="P89" s="55" t="s">
        <v>717</v>
      </c>
      <c r="Q89" s="46"/>
      <c r="R89" s="46"/>
      <c r="S89" s="46"/>
      <c r="T89" s="46"/>
      <c r="U89" s="56"/>
      <c r="V89" s="25">
        <f t="shared" si="52"/>
        <v>0</v>
      </c>
      <c r="W89" s="26" t="str">
        <f t="shared" si="73"/>
        <v/>
      </c>
      <c r="X89" s="27"/>
      <c r="Y89" s="25">
        <f t="shared" si="53"/>
        <v>0</v>
      </c>
      <c r="Z89" s="26" t="str">
        <f t="shared" si="54"/>
        <v/>
      </c>
      <c r="AA89" s="27"/>
      <c r="AB89" s="25">
        <f t="shared" si="55"/>
        <v>0</v>
      </c>
      <c r="AC89" s="26" t="str">
        <f t="shared" si="56"/>
        <v/>
      </c>
      <c r="AD89" s="27"/>
      <c r="AE89" s="25">
        <f t="shared" si="57"/>
        <v>0</v>
      </c>
      <c r="AF89" s="26" t="str">
        <f t="shared" si="58"/>
        <v/>
      </c>
      <c r="AG89" s="27"/>
      <c r="AH89" s="25">
        <f t="shared" si="59"/>
        <v>0</v>
      </c>
      <c r="AI89" s="26" t="str">
        <f t="shared" si="60"/>
        <v/>
      </c>
      <c r="AJ89" s="27"/>
      <c r="AK89" s="25">
        <f t="shared" si="61"/>
        <v>0</v>
      </c>
      <c r="AL89" s="26" t="str">
        <f t="shared" si="62"/>
        <v/>
      </c>
      <c r="AM89" s="27"/>
      <c r="AN89" s="25">
        <f t="shared" si="63"/>
        <v>0</v>
      </c>
      <c r="AO89" s="26" t="str">
        <f t="shared" si="64"/>
        <v/>
      </c>
      <c r="AP89" s="27"/>
      <c r="AQ89" s="25">
        <f t="shared" si="65"/>
        <v>0</v>
      </c>
      <c r="AR89" s="26" t="str">
        <f t="shared" si="66"/>
        <v/>
      </c>
      <c r="AS89" s="27"/>
      <c r="AT89" s="25">
        <f t="shared" si="67"/>
        <v>0</v>
      </c>
      <c r="AU89" s="26" t="str">
        <f t="shared" si="68"/>
        <v/>
      </c>
      <c r="AV89" s="27"/>
      <c r="AW89" s="25">
        <f t="shared" si="69"/>
        <v>0</v>
      </c>
      <c r="AX89" s="26" t="str">
        <f t="shared" si="70"/>
        <v/>
      </c>
      <c r="AY89" s="27"/>
      <c r="AZ89" s="25">
        <f t="shared" si="71"/>
        <v>0</v>
      </c>
      <c r="BA89" s="26" t="str">
        <f t="shared" si="72"/>
        <v/>
      </c>
      <c r="BB89" s="27"/>
      <c r="BC89" s="142"/>
      <c r="BI89" s="2"/>
      <c r="BJ89" s="2"/>
      <c r="BK89" s="2"/>
      <c r="BL89" s="2"/>
      <c r="BM89" s="2"/>
      <c r="BN89" s="2"/>
      <c r="BO89" s="2"/>
      <c r="BP89" s="2"/>
      <c r="BQ89" s="2"/>
      <c r="BR89" s="2"/>
      <c r="BS89" s="2"/>
      <c r="BT89" s="2"/>
      <c r="BU89" s="2"/>
      <c r="BV89" s="2"/>
      <c r="BW89" s="2"/>
    </row>
    <row r="90" spans="3:75" ht="21" customHeight="1" x14ac:dyDescent="0.25">
      <c r="C90" s="142"/>
      <c r="D90" s="487"/>
      <c r="E90" s="265">
        <v>19</v>
      </c>
      <c r="F90" s="224"/>
      <c r="G90" s="266" t="s">
        <v>620</v>
      </c>
      <c r="H90" s="241" t="s">
        <v>14</v>
      </c>
      <c r="I90" s="241" t="s">
        <v>149</v>
      </c>
      <c r="J90" s="241" t="s">
        <v>73</v>
      </c>
      <c r="K90" s="242" t="s">
        <v>145</v>
      </c>
      <c r="L90" s="242" t="s">
        <v>14</v>
      </c>
      <c r="M90" s="242" t="s">
        <v>627</v>
      </c>
      <c r="N90" s="46" t="s">
        <v>627</v>
      </c>
      <c r="O90" s="55" t="s">
        <v>14</v>
      </c>
      <c r="P90" s="55" t="s">
        <v>717</v>
      </c>
      <c r="Q90" s="46"/>
      <c r="R90" s="46"/>
      <c r="S90" s="46"/>
      <c r="T90" s="46"/>
      <c r="U90" s="56"/>
      <c r="V90" s="25">
        <f t="shared" si="52"/>
        <v>0</v>
      </c>
      <c r="W90" s="26" t="str">
        <f t="shared" si="73"/>
        <v/>
      </c>
      <c r="X90" s="27"/>
      <c r="Y90" s="25">
        <f t="shared" si="53"/>
        <v>0</v>
      </c>
      <c r="Z90" s="26" t="str">
        <f t="shared" si="54"/>
        <v/>
      </c>
      <c r="AA90" s="27"/>
      <c r="AB90" s="25">
        <f t="shared" si="55"/>
        <v>0</v>
      </c>
      <c r="AC90" s="26" t="str">
        <f t="shared" si="56"/>
        <v/>
      </c>
      <c r="AD90" s="27"/>
      <c r="AE90" s="25">
        <f t="shared" si="57"/>
        <v>0</v>
      </c>
      <c r="AF90" s="26" t="str">
        <f t="shared" si="58"/>
        <v/>
      </c>
      <c r="AG90" s="27"/>
      <c r="AH90" s="25">
        <f t="shared" si="59"/>
        <v>0</v>
      </c>
      <c r="AI90" s="26" t="str">
        <f t="shared" si="60"/>
        <v/>
      </c>
      <c r="AJ90" s="27"/>
      <c r="AK90" s="25">
        <f t="shared" si="61"/>
        <v>0</v>
      </c>
      <c r="AL90" s="26" t="str">
        <f t="shared" si="62"/>
        <v/>
      </c>
      <c r="AM90" s="27"/>
      <c r="AN90" s="25">
        <f t="shared" si="63"/>
        <v>0</v>
      </c>
      <c r="AO90" s="26" t="str">
        <f t="shared" si="64"/>
        <v/>
      </c>
      <c r="AP90" s="27"/>
      <c r="AQ90" s="25">
        <f t="shared" si="65"/>
        <v>0</v>
      </c>
      <c r="AR90" s="26" t="str">
        <f t="shared" si="66"/>
        <v/>
      </c>
      <c r="AS90" s="27"/>
      <c r="AT90" s="25">
        <f t="shared" si="67"/>
        <v>0</v>
      </c>
      <c r="AU90" s="26" t="str">
        <f t="shared" si="68"/>
        <v/>
      </c>
      <c r="AV90" s="27"/>
      <c r="AW90" s="25">
        <f t="shared" si="69"/>
        <v>0</v>
      </c>
      <c r="AX90" s="26" t="str">
        <f t="shared" si="70"/>
        <v/>
      </c>
      <c r="AY90" s="27"/>
      <c r="AZ90" s="25">
        <f t="shared" si="71"/>
        <v>0</v>
      </c>
      <c r="BA90" s="26" t="str">
        <f t="shared" si="72"/>
        <v/>
      </c>
      <c r="BB90" s="27"/>
      <c r="BC90" s="142"/>
      <c r="BI90" s="2"/>
      <c r="BJ90" s="2"/>
      <c r="BK90" s="2"/>
      <c r="BL90" s="2"/>
      <c r="BM90" s="2"/>
      <c r="BN90" s="2"/>
      <c r="BO90" s="2"/>
      <c r="BP90" s="2"/>
      <c r="BQ90" s="2"/>
      <c r="BR90" s="2"/>
      <c r="BS90" s="2"/>
      <c r="BT90" s="2"/>
      <c r="BU90" s="2"/>
      <c r="BV90" s="2"/>
      <c r="BW90" s="2"/>
    </row>
    <row r="91" spans="3:75" ht="21" customHeight="1" x14ac:dyDescent="0.25">
      <c r="C91" s="142"/>
      <c r="D91" s="487"/>
      <c r="E91" s="265">
        <v>20</v>
      </c>
      <c r="F91" s="224"/>
      <c r="G91" s="266" t="s">
        <v>620</v>
      </c>
      <c r="H91" s="241" t="s">
        <v>14</v>
      </c>
      <c r="I91" s="241" t="s">
        <v>149</v>
      </c>
      <c r="J91" s="241" t="s">
        <v>74</v>
      </c>
      <c r="K91" s="242" t="s">
        <v>145</v>
      </c>
      <c r="L91" s="242" t="s">
        <v>14</v>
      </c>
      <c r="M91" s="242" t="s">
        <v>627</v>
      </c>
      <c r="N91" s="46" t="s">
        <v>627</v>
      </c>
      <c r="O91" s="55" t="s">
        <v>14</v>
      </c>
      <c r="P91" s="55" t="s">
        <v>717</v>
      </c>
      <c r="Q91" s="46"/>
      <c r="R91" s="46"/>
      <c r="S91" s="46"/>
      <c r="T91" s="46"/>
      <c r="U91" s="56"/>
      <c r="V91" s="25">
        <f t="shared" si="52"/>
        <v>0</v>
      </c>
      <c r="W91" s="26" t="str">
        <f t="shared" si="73"/>
        <v/>
      </c>
      <c r="X91" s="27"/>
      <c r="Y91" s="25">
        <f t="shared" si="53"/>
        <v>0</v>
      </c>
      <c r="Z91" s="26" t="str">
        <f t="shared" si="54"/>
        <v/>
      </c>
      <c r="AA91" s="27"/>
      <c r="AB91" s="25">
        <f t="shared" si="55"/>
        <v>0</v>
      </c>
      <c r="AC91" s="26" t="str">
        <f t="shared" si="56"/>
        <v/>
      </c>
      <c r="AD91" s="27"/>
      <c r="AE91" s="25">
        <f t="shared" si="57"/>
        <v>0</v>
      </c>
      <c r="AF91" s="26" t="str">
        <f t="shared" si="58"/>
        <v/>
      </c>
      <c r="AG91" s="27"/>
      <c r="AH91" s="25">
        <f t="shared" si="59"/>
        <v>0</v>
      </c>
      <c r="AI91" s="26" t="str">
        <f t="shared" si="60"/>
        <v/>
      </c>
      <c r="AJ91" s="27"/>
      <c r="AK91" s="25">
        <f t="shared" si="61"/>
        <v>0</v>
      </c>
      <c r="AL91" s="26" t="str">
        <f t="shared" si="62"/>
        <v/>
      </c>
      <c r="AM91" s="27"/>
      <c r="AN91" s="25">
        <f t="shared" si="63"/>
        <v>0</v>
      </c>
      <c r="AO91" s="26" t="str">
        <f t="shared" si="64"/>
        <v/>
      </c>
      <c r="AP91" s="27"/>
      <c r="AQ91" s="25">
        <f t="shared" si="65"/>
        <v>0</v>
      </c>
      <c r="AR91" s="26" t="str">
        <f t="shared" si="66"/>
        <v/>
      </c>
      <c r="AS91" s="27"/>
      <c r="AT91" s="25">
        <f t="shared" si="67"/>
        <v>0</v>
      </c>
      <c r="AU91" s="26" t="str">
        <f t="shared" si="68"/>
        <v/>
      </c>
      <c r="AV91" s="27"/>
      <c r="AW91" s="25">
        <f t="shared" si="69"/>
        <v>0</v>
      </c>
      <c r="AX91" s="26" t="str">
        <f t="shared" si="70"/>
        <v/>
      </c>
      <c r="AY91" s="27"/>
      <c r="AZ91" s="25">
        <f t="shared" si="71"/>
        <v>0</v>
      </c>
      <c r="BA91" s="26" t="str">
        <f t="shared" si="72"/>
        <v/>
      </c>
      <c r="BB91" s="27"/>
      <c r="BC91" s="142"/>
      <c r="BI91" s="2"/>
      <c r="BJ91" s="2"/>
      <c r="BK91" s="2"/>
      <c r="BL91" s="2"/>
      <c r="BM91" s="2"/>
      <c r="BN91" s="2"/>
      <c r="BO91" s="2"/>
      <c r="BP91" s="2"/>
      <c r="BQ91" s="2"/>
      <c r="BR91" s="2"/>
      <c r="BS91" s="2"/>
      <c r="BT91" s="2"/>
      <c r="BU91" s="2"/>
      <c r="BV91" s="2"/>
      <c r="BW91" s="2"/>
    </row>
    <row r="92" spans="3:75" ht="21" customHeight="1" x14ac:dyDescent="0.25">
      <c r="C92" s="142"/>
      <c r="D92" s="487"/>
      <c r="E92" s="265">
        <v>21</v>
      </c>
      <c r="F92" s="224"/>
      <c r="G92" s="266" t="s">
        <v>620</v>
      </c>
      <c r="H92" s="241" t="s">
        <v>14</v>
      </c>
      <c r="I92" s="241" t="s">
        <v>149</v>
      </c>
      <c r="J92" s="241" t="s">
        <v>75</v>
      </c>
      <c r="K92" s="242" t="s">
        <v>145</v>
      </c>
      <c r="L92" s="242" t="s">
        <v>14</v>
      </c>
      <c r="M92" s="242" t="s">
        <v>627</v>
      </c>
      <c r="N92" s="46" t="s">
        <v>627</v>
      </c>
      <c r="O92" s="55" t="s">
        <v>14</v>
      </c>
      <c r="P92" s="55" t="s">
        <v>717</v>
      </c>
      <c r="Q92" s="46"/>
      <c r="R92" s="46"/>
      <c r="S92" s="46"/>
      <c r="T92" s="46"/>
      <c r="U92" s="56"/>
      <c r="V92" s="25">
        <f t="shared" si="52"/>
        <v>0</v>
      </c>
      <c r="W92" s="26" t="str">
        <f t="shared" si="73"/>
        <v/>
      </c>
      <c r="X92" s="27"/>
      <c r="Y92" s="25">
        <f t="shared" si="53"/>
        <v>0</v>
      </c>
      <c r="Z92" s="26" t="str">
        <f t="shared" si="54"/>
        <v/>
      </c>
      <c r="AA92" s="27"/>
      <c r="AB92" s="25">
        <f t="shared" si="55"/>
        <v>0</v>
      </c>
      <c r="AC92" s="26" t="str">
        <f t="shared" si="56"/>
        <v/>
      </c>
      <c r="AD92" s="27"/>
      <c r="AE92" s="25">
        <f t="shared" si="57"/>
        <v>0</v>
      </c>
      <c r="AF92" s="26" t="str">
        <f t="shared" si="58"/>
        <v/>
      </c>
      <c r="AG92" s="27"/>
      <c r="AH92" s="25">
        <f t="shared" si="59"/>
        <v>0</v>
      </c>
      <c r="AI92" s="26" t="str">
        <f t="shared" si="60"/>
        <v/>
      </c>
      <c r="AJ92" s="27"/>
      <c r="AK92" s="25">
        <f t="shared" si="61"/>
        <v>0</v>
      </c>
      <c r="AL92" s="26" t="str">
        <f t="shared" si="62"/>
        <v/>
      </c>
      <c r="AM92" s="27"/>
      <c r="AN92" s="25">
        <f t="shared" si="63"/>
        <v>0</v>
      </c>
      <c r="AO92" s="26" t="str">
        <f t="shared" si="64"/>
        <v/>
      </c>
      <c r="AP92" s="27"/>
      <c r="AQ92" s="25">
        <f t="shared" si="65"/>
        <v>0</v>
      </c>
      <c r="AR92" s="26" t="str">
        <f t="shared" si="66"/>
        <v/>
      </c>
      <c r="AS92" s="27"/>
      <c r="AT92" s="25">
        <f t="shared" si="67"/>
        <v>0</v>
      </c>
      <c r="AU92" s="26" t="str">
        <f t="shared" si="68"/>
        <v/>
      </c>
      <c r="AV92" s="27"/>
      <c r="AW92" s="25">
        <f t="shared" si="69"/>
        <v>0</v>
      </c>
      <c r="AX92" s="26" t="str">
        <f t="shared" si="70"/>
        <v/>
      </c>
      <c r="AY92" s="27"/>
      <c r="AZ92" s="25">
        <f t="shared" si="71"/>
        <v>0</v>
      </c>
      <c r="BA92" s="26" t="str">
        <f t="shared" si="72"/>
        <v/>
      </c>
      <c r="BB92" s="27"/>
      <c r="BC92" s="142"/>
      <c r="BI92" s="2"/>
      <c r="BJ92" s="2"/>
      <c r="BK92" s="2"/>
      <c r="BL92" s="2"/>
      <c r="BM92" s="2"/>
      <c r="BN92" s="2"/>
      <c r="BO92" s="2"/>
      <c r="BP92" s="2"/>
      <c r="BQ92" s="2"/>
      <c r="BR92" s="2"/>
      <c r="BS92" s="2"/>
      <c r="BT92" s="2"/>
      <c r="BU92" s="2"/>
      <c r="BV92" s="2"/>
      <c r="BW92" s="2"/>
    </row>
    <row r="93" spans="3:75" ht="21" customHeight="1" x14ac:dyDescent="0.25">
      <c r="C93" s="142"/>
      <c r="D93" s="487"/>
      <c r="E93" s="265">
        <v>22</v>
      </c>
      <c r="F93" s="224"/>
      <c r="G93" s="266" t="s">
        <v>620</v>
      </c>
      <c r="H93" s="241" t="s">
        <v>14</v>
      </c>
      <c r="I93" s="241" t="s">
        <v>149</v>
      </c>
      <c r="J93" s="241" t="s">
        <v>76</v>
      </c>
      <c r="K93" s="242" t="s">
        <v>145</v>
      </c>
      <c r="L93" s="242" t="s">
        <v>14</v>
      </c>
      <c r="M93" s="242" t="s">
        <v>627</v>
      </c>
      <c r="N93" s="46" t="s">
        <v>627</v>
      </c>
      <c r="O93" s="55" t="s">
        <v>14</v>
      </c>
      <c r="P93" s="55" t="s">
        <v>717</v>
      </c>
      <c r="Q93" s="46"/>
      <c r="R93" s="46"/>
      <c r="S93" s="46"/>
      <c r="T93" s="46"/>
      <c r="U93" s="56"/>
      <c r="V93" s="25">
        <f t="shared" si="52"/>
        <v>0</v>
      </c>
      <c r="W93" s="26" t="str">
        <f t="shared" si="73"/>
        <v/>
      </c>
      <c r="X93" s="27"/>
      <c r="Y93" s="25">
        <f t="shared" si="53"/>
        <v>0</v>
      </c>
      <c r="Z93" s="26" t="str">
        <f t="shared" si="54"/>
        <v/>
      </c>
      <c r="AA93" s="27"/>
      <c r="AB93" s="25">
        <f t="shared" si="55"/>
        <v>0</v>
      </c>
      <c r="AC93" s="26" t="str">
        <f t="shared" si="56"/>
        <v/>
      </c>
      <c r="AD93" s="27"/>
      <c r="AE93" s="25">
        <f t="shared" si="57"/>
        <v>0</v>
      </c>
      <c r="AF93" s="26" t="str">
        <f t="shared" si="58"/>
        <v/>
      </c>
      <c r="AG93" s="27"/>
      <c r="AH93" s="25">
        <f t="shared" si="59"/>
        <v>0</v>
      </c>
      <c r="AI93" s="26" t="str">
        <f t="shared" si="60"/>
        <v/>
      </c>
      <c r="AJ93" s="27"/>
      <c r="AK93" s="25">
        <f t="shared" si="61"/>
        <v>0</v>
      </c>
      <c r="AL93" s="26" t="str">
        <f t="shared" si="62"/>
        <v/>
      </c>
      <c r="AM93" s="27"/>
      <c r="AN93" s="25">
        <f t="shared" si="63"/>
        <v>0</v>
      </c>
      <c r="AO93" s="26" t="str">
        <f t="shared" si="64"/>
        <v/>
      </c>
      <c r="AP93" s="27"/>
      <c r="AQ93" s="25">
        <f t="shared" si="65"/>
        <v>0</v>
      </c>
      <c r="AR93" s="26" t="str">
        <f t="shared" si="66"/>
        <v/>
      </c>
      <c r="AS93" s="27"/>
      <c r="AT93" s="25">
        <f t="shared" si="67"/>
        <v>0</v>
      </c>
      <c r="AU93" s="26" t="str">
        <f t="shared" si="68"/>
        <v/>
      </c>
      <c r="AV93" s="27"/>
      <c r="AW93" s="25">
        <f t="shared" si="69"/>
        <v>0</v>
      </c>
      <c r="AX93" s="26" t="str">
        <f t="shared" si="70"/>
        <v/>
      </c>
      <c r="AY93" s="27"/>
      <c r="AZ93" s="25">
        <f t="shared" si="71"/>
        <v>0</v>
      </c>
      <c r="BA93" s="26" t="str">
        <f t="shared" si="72"/>
        <v/>
      </c>
      <c r="BB93" s="27"/>
      <c r="BC93" s="142"/>
      <c r="BI93" s="2"/>
      <c r="BJ93" s="2"/>
      <c r="BK93" s="2"/>
      <c r="BL93" s="2"/>
      <c r="BM93" s="2"/>
      <c r="BN93" s="2"/>
      <c r="BO93" s="2"/>
      <c r="BP93" s="2"/>
      <c r="BQ93" s="2"/>
      <c r="BR93" s="2"/>
      <c r="BS93" s="2"/>
      <c r="BT93" s="2"/>
      <c r="BU93" s="2"/>
      <c r="BV93" s="2"/>
      <c r="BW93" s="2"/>
    </row>
    <row r="94" spans="3:75" ht="21" customHeight="1" x14ac:dyDescent="0.25">
      <c r="C94" s="142"/>
      <c r="D94" s="487"/>
      <c r="E94" s="265">
        <v>23</v>
      </c>
      <c r="F94" s="224"/>
      <c r="G94" s="266" t="s">
        <v>620</v>
      </c>
      <c r="H94" s="241" t="s">
        <v>14</v>
      </c>
      <c r="I94" s="241" t="s">
        <v>149</v>
      </c>
      <c r="J94" s="241" t="s">
        <v>77</v>
      </c>
      <c r="K94" s="242" t="s">
        <v>145</v>
      </c>
      <c r="L94" s="242" t="s">
        <v>14</v>
      </c>
      <c r="M94" s="242" t="s">
        <v>627</v>
      </c>
      <c r="N94" s="46" t="s">
        <v>627</v>
      </c>
      <c r="O94" s="55" t="s">
        <v>14</v>
      </c>
      <c r="P94" s="55" t="s">
        <v>717</v>
      </c>
      <c r="Q94" s="46"/>
      <c r="R94" s="46"/>
      <c r="S94" s="46"/>
      <c r="T94" s="46"/>
      <c r="U94" s="56"/>
      <c r="V94" s="25">
        <f t="shared" si="52"/>
        <v>0</v>
      </c>
      <c r="W94" s="26" t="str">
        <f t="shared" si="73"/>
        <v/>
      </c>
      <c r="X94" s="27"/>
      <c r="Y94" s="25">
        <f t="shared" si="53"/>
        <v>0</v>
      </c>
      <c r="Z94" s="26" t="str">
        <f t="shared" si="54"/>
        <v/>
      </c>
      <c r="AA94" s="27"/>
      <c r="AB94" s="25">
        <f t="shared" si="55"/>
        <v>0</v>
      </c>
      <c r="AC94" s="26" t="str">
        <f t="shared" si="56"/>
        <v/>
      </c>
      <c r="AD94" s="27"/>
      <c r="AE94" s="25">
        <f t="shared" si="57"/>
        <v>0</v>
      </c>
      <c r="AF94" s="26" t="str">
        <f t="shared" si="58"/>
        <v/>
      </c>
      <c r="AG94" s="27"/>
      <c r="AH94" s="25">
        <f t="shared" si="59"/>
        <v>0</v>
      </c>
      <c r="AI94" s="26" t="str">
        <f t="shared" si="60"/>
        <v/>
      </c>
      <c r="AJ94" s="27"/>
      <c r="AK94" s="25">
        <f t="shared" si="61"/>
        <v>0</v>
      </c>
      <c r="AL94" s="26" t="str">
        <f t="shared" si="62"/>
        <v/>
      </c>
      <c r="AM94" s="27"/>
      <c r="AN94" s="25">
        <f t="shared" si="63"/>
        <v>0</v>
      </c>
      <c r="AO94" s="26" t="str">
        <f t="shared" si="64"/>
        <v/>
      </c>
      <c r="AP94" s="27"/>
      <c r="AQ94" s="25">
        <f t="shared" si="65"/>
        <v>0</v>
      </c>
      <c r="AR94" s="26" t="str">
        <f t="shared" si="66"/>
        <v/>
      </c>
      <c r="AS94" s="27"/>
      <c r="AT94" s="25">
        <f t="shared" si="67"/>
        <v>0</v>
      </c>
      <c r="AU94" s="26" t="str">
        <f t="shared" si="68"/>
        <v/>
      </c>
      <c r="AV94" s="27"/>
      <c r="AW94" s="25">
        <f t="shared" si="69"/>
        <v>0</v>
      </c>
      <c r="AX94" s="26" t="str">
        <f t="shared" si="70"/>
        <v/>
      </c>
      <c r="AY94" s="27"/>
      <c r="AZ94" s="25">
        <f t="shared" si="71"/>
        <v>0</v>
      </c>
      <c r="BA94" s="26" t="str">
        <f t="shared" si="72"/>
        <v/>
      </c>
      <c r="BB94" s="27"/>
      <c r="BC94" s="142"/>
      <c r="BI94" s="2"/>
      <c r="BJ94" s="2"/>
      <c r="BK94" s="2"/>
      <c r="BL94" s="2"/>
      <c r="BM94" s="2"/>
      <c r="BN94" s="2"/>
      <c r="BO94" s="2"/>
      <c r="BP94" s="2"/>
      <c r="BQ94" s="2"/>
      <c r="BR94" s="2"/>
      <c r="BS94" s="2"/>
      <c r="BT94" s="2"/>
      <c r="BU94" s="2"/>
      <c r="BV94" s="2"/>
      <c r="BW94" s="2"/>
    </row>
    <row r="95" spans="3:75" ht="21" customHeight="1" x14ac:dyDescent="0.25">
      <c r="C95" s="142"/>
      <c r="D95" s="487"/>
      <c r="E95" s="265">
        <v>24</v>
      </c>
      <c r="F95" s="224"/>
      <c r="G95" s="266" t="s">
        <v>620</v>
      </c>
      <c r="H95" s="241" t="s">
        <v>14</v>
      </c>
      <c r="I95" s="241" t="s">
        <v>149</v>
      </c>
      <c r="J95" s="241" t="s">
        <v>78</v>
      </c>
      <c r="K95" s="242" t="s">
        <v>145</v>
      </c>
      <c r="L95" s="242" t="s">
        <v>14</v>
      </c>
      <c r="M95" s="242" t="s">
        <v>627</v>
      </c>
      <c r="N95" s="46" t="s">
        <v>627</v>
      </c>
      <c r="O95" s="55" t="s">
        <v>14</v>
      </c>
      <c r="P95" s="55" t="s">
        <v>717</v>
      </c>
      <c r="Q95" s="46"/>
      <c r="R95" s="46"/>
      <c r="S95" s="46"/>
      <c r="T95" s="46"/>
      <c r="U95" s="56"/>
      <c r="V95" s="25">
        <f t="shared" si="52"/>
        <v>0</v>
      </c>
      <c r="W95" s="26" t="str">
        <f t="shared" si="73"/>
        <v/>
      </c>
      <c r="X95" s="27"/>
      <c r="Y95" s="25">
        <f t="shared" si="53"/>
        <v>0</v>
      </c>
      <c r="Z95" s="26" t="str">
        <f t="shared" si="54"/>
        <v/>
      </c>
      <c r="AA95" s="27"/>
      <c r="AB95" s="25">
        <f t="shared" si="55"/>
        <v>0</v>
      </c>
      <c r="AC95" s="26" t="str">
        <f t="shared" si="56"/>
        <v/>
      </c>
      <c r="AD95" s="27"/>
      <c r="AE95" s="25">
        <f t="shared" si="57"/>
        <v>0</v>
      </c>
      <c r="AF95" s="26" t="str">
        <f t="shared" si="58"/>
        <v/>
      </c>
      <c r="AG95" s="27"/>
      <c r="AH95" s="25">
        <f t="shared" si="59"/>
        <v>0</v>
      </c>
      <c r="AI95" s="26" t="str">
        <f t="shared" si="60"/>
        <v/>
      </c>
      <c r="AJ95" s="27"/>
      <c r="AK95" s="25">
        <f t="shared" si="61"/>
        <v>0</v>
      </c>
      <c r="AL95" s="26" t="str">
        <f t="shared" si="62"/>
        <v/>
      </c>
      <c r="AM95" s="27"/>
      <c r="AN95" s="25">
        <f t="shared" si="63"/>
        <v>0</v>
      </c>
      <c r="AO95" s="26" t="str">
        <f t="shared" si="64"/>
        <v/>
      </c>
      <c r="AP95" s="27"/>
      <c r="AQ95" s="25">
        <f t="shared" si="65"/>
        <v>0</v>
      </c>
      <c r="AR95" s="26" t="str">
        <f t="shared" si="66"/>
        <v/>
      </c>
      <c r="AS95" s="27"/>
      <c r="AT95" s="25">
        <f t="shared" si="67"/>
        <v>0</v>
      </c>
      <c r="AU95" s="26" t="str">
        <f t="shared" si="68"/>
        <v/>
      </c>
      <c r="AV95" s="27"/>
      <c r="AW95" s="25">
        <f t="shared" si="69"/>
        <v>0</v>
      </c>
      <c r="AX95" s="26" t="str">
        <f t="shared" si="70"/>
        <v/>
      </c>
      <c r="AY95" s="27"/>
      <c r="AZ95" s="25">
        <f t="shared" si="71"/>
        <v>0</v>
      </c>
      <c r="BA95" s="26" t="str">
        <f t="shared" si="72"/>
        <v/>
      </c>
      <c r="BB95" s="27"/>
      <c r="BC95" s="142"/>
      <c r="BI95" s="2"/>
      <c r="BJ95" s="2"/>
      <c r="BK95" s="2"/>
      <c r="BL95" s="2"/>
      <c r="BM95" s="2"/>
      <c r="BN95" s="2"/>
      <c r="BO95" s="2"/>
      <c r="BP95" s="2"/>
      <c r="BQ95" s="2"/>
      <c r="BR95" s="2"/>
      <c r="BS95" s="2"/>
      <c r="BT95" s="2"/>
      <c r="BU95" s="2"/>
      <c r="BV95" s="2"/>
      <c r="BW95" s="2"/>
    </row>
    <row r="96" spans="3:75" ht="21" customHeight="1" x14ac:dyDescent="0.25">
      <c r="C96" s="142"/>
      <c r="D96" s="487"/>
      <c r="E96" s="265" t="s">
        <v>79</v>
      </c>
      <c r="F96" s="224"/>
      <c r="G96" s="266" t="s">
        <v>620</v>
      </c>
      <c r="H96" s="241" t="s">
        <v>14</v>
      </c>
      <c r="I96" s="241" t="s">
        <v>149</v>
      </c>
      <c r="J96" s="241" t="s">
        <v>80</v>
      </c>
      <c r="K96" s="242" t="s">
        <v>145</v>
      </c>
      <c r="L96" s="242" t="s">
        <v>14</v>
      </c>
      <c r="M96" s="242" t="s">
        <v>627</v>
      </c>
      <c r="N96" s="46" t="s">
        <v>627</v>
      </c>
      <c r="O96" s="55" t="s">
        <v>14</v>
      </c>
      <c r="P96" s="55" t="s">
        <v>717</v>
      </c>
      <c r="Q96" s="46"/>
      <c r="R96" s="46"/>
      <c r="S96" s="46"/>
      <c r="T96" s="46"/>
      <c r="U96" s="56"/>
      <c r="V96" s="25">
        <f t="shared" si="52"/>
        <v>0</v>
      </c>
      <c r="W96" s="26" t="str">
        <f t="shared" si="73"/>
        <v/>
      </c>
      <c r="X96" s="27"/>
      <c r="Y96" s="25">
        <f t="shared" si="53"/>
        <v>0</v>
      </c>
      <c r="Z96" s="26" t="str">
        <f t="shared" si="54"/>
        <v/>
      </c>
      <c r="AA96" s="27"/>
      <c r="AB96" s="25">
        <f t="shared" si="55"/>
        <v>0</v>
      </c>
      <c r="AC96" s="26" t="str">
        <f t="shared" si="56"/>
        <v/>
      </c>
      <c r="AD96" s="27"/>
      <c r="AE96" s="25">
        <f t="shared" si="57"/>
        <v>0</v>
      </c>
      <c r="AF96" s="26" t="str">
        <f t="shared" si="58"/>
        <v/>
      </c>
      <c r="AG96" s="27"/>
      <c r="AH96" s="25">
        <f t="shared" si="59"/>
        <v>0</v>
      </c>
      <c r="AI96" s="26" t="str">
        <f t="shared" si="60"/>
        <v/>
      </c>
      <c r="AJ96" s="27"/>
      <c r="AK96" s="25">
        <f t="shared" si="61"/>
        <v>0</v>
      </c>
      <c r="AL96" s="26" t="str">
        <f t="shared" si="62"/>
        <v/>
      </c>
      <c r="AM96" s="27"/>
      <c r="AN96" s="25">
        <f t="shared" si="63"/>
        <v>0</v>
      </c>
      <c r="AO96" s="26" t="str">
        <f t="shared" si="64"/>
        <v/>
      </c>
      <c r="AP96" s="27"/>
      <c r="AQ96" s="25">
        <f t="shared" si="65"/>
        <v>0</v>
      </c>
      <c r="AR96" s="26" t="str">
        <f t="shared" si="66"/>
        <v/>
      </c>
      <c r="AS96" s="27"/>
      <c r="AT96" s="25">
        <f t="shared" si="67"/>
        <v>0</v>
      </c>
      <c r="AU96" s="26" t="str">
        <f t="shared" si="68"/>
        <v/>
      </c>
      <c r="AV96" s="27"/>
      <c r="AW96" s="25">
        <f t="shared" si="69"/>
        <v>0</v>
      </c>
      <c r="AX96" s="26" t="str">
        <f t="shared" si="70"/>
        <v/>
      </c>
      <c r="AY96" s="27"/>
      <c r="AZ96" s="25">
        <f t="shared" si="71"/>
        <v>0</v>
      </c>
      <c r="BA96" s="26" t="str">
        <f t="shared" si="72"/>
        <v/>
      </c>
      <c r="BB96" s="27"/>
      <c r="BC96" s="142"/>
      <c r="BI96" s="2"/>
      <c r="BJ96" s="2"/>
      <c r="BK96" s="2"/>
      <c r="BL96" s="2"/>
      <c r="BM96" s="2"/>
      <c r="BN96" s="2"/>
      <c r="BO96" s="2"/>
      <c r="BP96" s="2"/>
      <c r="BQ96" s="2"/>
      <c r="BR96" s="2"/>
      <c r="BS96" s="2"/>
      <c r="BT96" s="2"/>
      <c r="BU96" s="2"/>
      <c r="BV96" s="2"/>
      <c r="BW96" s="2"/>
    </row>
    <row r="97" spans="3:75" ht="21" customHeight="1" x14ac:dyDescent="0.25">
      <c r="C97" s="142"/>
      <c r="D97" s="487"/>
      <c r="E97" s="265" t="s">
        <v>81</v>
      </c>
      <c r="F97" s="224"/>
      <c r="G97" s="266" t="s">
        <v>620</v>
      </c>
      <c r="H97" s="241" t="s">
        <v>14</v>
      </c>
      <c r="I97" s="241" t="s">
        <v>149</v>
      </c>
      <c r="J97" s="241" t="s">
        <v>82</v>
      </c>
      <c r="K97" s="242" t="s">
        <v>145</v>
      </c>
      <c r="L97" s="242" t="s">
        <v>14</v>
      </c>
      <c r="M97" s="242" t="s">
        <v>627</v>
      </c>
      <c r="N97" s="46" t="s">
        <v>627</v>
      </c>
      <c r="O97" s="55" t="s">
        <v>14</v>
      </c>
      <c r="P97" s="55" t="s">
        <v>717</v>
      </c>
      <c r="Q97" s="46"/>
      <c r="R97" s="46"/>
      <c r="S97" s="46"/>
      <c r="T97" s="46"/>
      <c r="U97" s="56"/>
      <c r="V97" s="25">
        <f t="shared" si="52"/>
        <v>0</v>
      </c>
      <c r="W97" s="26" t="str">
        <f t="shared" si="73"/>
        <v/>
      </c>
      <c r="X97" s="27"/>
      <c r="Y97" s="25">
        <f t="shared" si="53"/>
        <v>0</v>
      </c>
      <c r="Z97" s="26" t="str">
        <f t="shared" si="54"/>
        <v/>
      </c>
      <c r="AA97" s="27"/>
      <c r="AB97" s="25">
        <f t="shared" si="55"/>
        <v>0</v>
      </c>
      <c r="AC97" s="26" t="str">
        <f t="shared" si="56"/>
        <v/>
      </c>
      <c r="AD97" s="27"/>
      <c r="AE97" s="25">
        <f t="shared" si="57"/>
        <v>0</v>
      </c>
      <c r="AF97" s="26" t="str">
        <f t="shared" si="58"/>
        <v/>
      </c>
      <c r="AG97" s="27"/>
      <c r="AH97" s="25">
        <f t="shared" si="59"/>
        <v>0</v>
      </c>
      <c r="AI97" s="26" t="str">
        <f t="shared" si="60"/>
        <v/>
      </c>
      <c r="AJ97" s="27"/>
      <c r="AK97" s="25">
        <f t="shared" si="61"/>
        <v>0</v>
      </c>
      <c r="AL97" s="26" t="str">
        <f t="shared" si="62"/>
        <v/>
      </c>
      <c r="AM97" s="27"/>
      <c r="AN97" s="25">
        <f t="shared" si="63"/>
        <v>0</v>
      </c>
      <c r="AO97" s="26" t="str">
        <f t="shared" si="64"/>
        <v/>
      </c>
      <c r="AP97" s="27"/>
      <c r="AQ97" s="25">
        <f t="shared" si="65"/>
        <v>0</v>
      </c>
      <c r="AR97" s="26" t="str">
        <f t="shared" si="66"/>
        <v/>
      </c>
      <c r="AS97" s="27"/>
      <c r="AT97" s="25">
        <f t="shared" si="67"/>
        <v>0</v>
      </c>
      <c r="AU97" s="26" t="str">
        <f t="shared" si="68"/>
        <v/>
      </c>
      <c r="AV97" s="27"/>
      <c r="AW97" s="25">
        <f t="shared" si="69"/>
        <v>0</v>
      </c>
      <c r="AX97" s="26" t="str">
        <f t="shared" si="70"/>
        <v/>
      </c>
      <c r="AY97" s="27"/>
      <c r="AZ97" s="25">
        <f t="shared" si="71"/>
        <v>0</v>
      </c>
      <c r="BA97" s="26" t="str">
        <f t="shared" si="72"/>
        <v/>
      </c>
      <c r="BB97" s="27"/>
      <c r="BC97" s="142"/>
      <c r="BI97" s="2"/>
      <c r="BJ97" s="2"/>
      <c r="BK97" s="2"/>
      <c r="BL97" s="2"/>
      <c r="BM97" s="2"/>
      <c r="BN97" s="2"/>
      <c r="BO97" s="2"/>
      <c r="BP97" s="2"/>
      <c r="BQ97" s="2"/>
      <c r="BR97" s="2"/>
      <c r="BS97" s="2"/>
      <c r="BT97" s="2"/>
      <c r="BU97" s="2"/>
      <c r="BV97" s="2"/>
      <c r="BW97" s="2"/>
    </row>
    <row r="98" spans="3:75" ht="21" customHeight="1" x14ac:dyDescent="0.25">
      <c r="C98" s="142"/>
      <c r="D98" s="487"/>
      <c r="E98" s="265" t="s">
        <v>83</v>
      </c>
      <c r="F98" s="224"/>
      <c r="G98" s="266" t="s">
        <v>620</v>
      </c>
      <c r="H98" s="241" t="s">
        <v>14</v>
      </c>
      <c r="I98" s="241" t="s">
        <v>149</v>
      </c>
      <c r="J98" s="241" t="s">
        <v>84</v>
      </c>
      <c r="K98" s="242" t="s">
        <v>145</v>
      </c>
      <c r="L98" s="242" t="s">
        <v>14</v>
      </c>
      <c r="M98" s="242" t="s">
        <v>627</v>
      </c>
      <c r="N98" s="46" t="s">
        <v>627</v>
      </c>
      <c r="O98" s="55" t="s">
        <v>14</v>
      </c>
      <c r="P98" s="55" t="s">
        <v>717</v>
      </c>
      <c r="Q98" s="46"/>
      <c r="R98" s="46"/>
      <c r="S98" s="46"/>
      <c r="T98" s="46"/>
      <c r="U98" s="56"/>
      <c r="V98" s="25">
        <f t="shared" si="52"/>
        <v>0</v>
      </c>
      <c r="W98" s="26" t="str">
        <f t="shared" si="73"/>
        <v/>
      </c>
      <c r="X98" s="27"/>
      <c r="Y98" s="25">
        <f t="shared" si="53"/>
        <v>0</v>
      </c>
      <c r="Z98" s="26" t="str">
        <f t="shared" si="54"/>
        <v/>
      </c>
      <c r="AA98" s="27"/>
      <c r="AB98" s="25">
        <f t="shared" si="55"/>
        <v>0</v>
      </c>
      <c r="AC98" s="26" t="str">
        <f t="shared" si="56"/>
        <v/>
      </c>
      <c r="AD98" s="27"/>
      <c r="AE98" s="25">
        <f t="shared" si="57"/>
        <v>0</v>
      </c>
      <c r="AF98" s="26" t="str">
        <f t="shared" si="58"/>
        <v/>
      </c>
      <c r="AG98" s="27"/>
      <c r="AH98" s="25">
        <f t="shared" si="59"/>
        <v>0</v>
      </c>
      <c r="AI98" s="26" t="str">
        <f t="shared" si="60"/>
        <v/>
      </c>
      <c r="AJ98" s="27"/>
      <c r="AK98" s="25">
        <f t="shared" si="61"/>
        <v>0</v>
      </c>
      <c r="AL98" s="26" t="str">
        <f t="shared" si="62"/>
        <v/>
      </c>
      <c r="AM98" s="27"/>
      <c r="AN98" s="25">
        <f t="shared" si="63"/>
        <v>0</v>
      </c>
      <c r="AO98" s="26" t="str">
        <f t="shared" si="64"/>
        <v/>
      </c>
      <c r="AP98" s="27"/>
      <c r="AQ98" s="25">
        <f t="shared" si="65"/>
        <v>0</v>
      </c>
      <c r="AR98" s="26" t="str">
        <f t="shared" si="66"/>
        <v/>
      </c>
      <c r="AS98" s="27"/>
      <c r="AT98" s="25">
        <f t="shared" si="67"/>
        <v>0</v>
      </c>
      <c r="AU98" s="26" t="str">
        <f t="shared" si="68"/>
        <v/>
      </c>
      <c r="AV98" s="27"/>
      <c r="AW98" s="25">
        <f t="shared" si="69"/>
        <v>0</v>
      </c>
      <c r="AX98" s="26" t="str">
        <f t="shared" si="70"/>
        <v/>
      </c>
      <c r="AY98" s="27"/>
      <c r="AZ98" s="25">
        <f t="shared" si="71"/>
        <v>0</v>
      </c>
      <c r="BA98" s="26" t="str">
        <f t="shared" si="72"/>
        <v/>
      </c>
      <c r="BB98" s="27"/>
      <c r="BC98" s="142"/>
      <c r="BI98" s="2"/>
      <c r="BJ98" s="2"/>
      <c r="BK98" s="2"/>
      <c r="BL98" s="2"/>
      <c r="BM98" s="2"/>
      <c r="BN98" s="2"/>
      <c r="BO98" s="2"/>
      <c r="BP98" s="2"/>
      <c r="BQ98" s="2"/>
      <c r="BR98" s="2"/>
      <c r="BS98" s="2"/>
      <c r="BT98" s="2"/>
      <c r="BU98" s="2"/>
      <c r="BV98" s="2"/>
      <c r="BW98" s="2"/>
    </row>
    <row r="99" spans="3:75" ht="21" customHeight="1" x14ac:dyDescent="0.25">
      <c r="C99" s="142"/>
      <c r="D99" s="487"/>
      <c r="E99" s="269" t="s">
        <v>85</v>
      </c>
      <c r="F99" s="224"/>
      <c r="G99" s="266" t="s">
        <v>620</v>
      </c>
      <c r="H99" s="241" t="s">
        <v>14</v>
      </c>
      <c r="I99" s="241" t="s">
        <v>149</v>
      </c>
      <c r="J99" s="241" t="s">
        <v>14</v>
      </c>
      <c r="K99" s="242" t="s">
        <v>145</v>
      </c>
      <c r="L99" s="242" t="s">
        <v>14</v>
      </c>
      <c r="M99" s="242" t="s">
        <v>627</v>
      </c>
      <c r="N99" s="46" t="s">
        <v>627</v>
      </c>
      <c r="O99" s="55" t="s">
        <v>14</v>
      </c>
      <c r="P99" s="55" t="s">
        <v>717</v>
      </c>
      <c r="Q99" s="46"/>
      <c r="R99" s="46"/>
      <c r="S99" s="46"/>
      <c r="T99" s="46"/>
      <c r="U99" s="56"/>
      <c r="V99" s="25">
        <f t="shared" si="52"/>
        <v>0</v>
      </c>
      <c r="W99" s="26" t="str">
        <f t="shared" si="73"/>
        <v/>
      </c>
      <c r="X99" s="27"/>
      <c r="Y99" s="25">
        <f t="shared" si="53"/>
        <v>0</v>
      </c>
      <c r="Z99" s="26" t="str">
        <f t="shared" si="54"/>
        <v/>
      </c>
      <c r="AA99" s="27"/>
      <c r="AB99" s="25">
        <f t="shared" si="55"/>
        <v>0</v>
      </c>
      <c r="AC99" s="26" t="str">
        <f t="shared" si="56"/>
        <v/>
      </c>
      <c r="AD99" s="27"/>
      <c r="AE99" s="25">
        <f t="shared" si="57"/>
        <v>0</v>
      </c>
      <c r="AF99" s="26" t="str">
        <f t="shared" si="58"/>
        <v/>
      </c>
      <c r="AG99" s="27"/>
      <c r="AH99" s="25">
        <f t="shared" si="59"/>
        <v>0</v>
      </c>
      <c r="AI99" s="26" t="str">
        <f t="shared" si="60"/>
        <v/>
      </c>
      <c r="AJ99" s="27"/>
      <c r="AK99" s="25">
        <f t="shared" si="61"/>
        <v>0</v>
      </c>
      <c r="AL99" s="26" t="str">
        <f t="shared" si="62"/>
        <v/>
      </c>
      <c r="AM99" s="27"/>
      <c r="AN99" s="25">
        <f t="shared" si="63"/>
        <v>0</v>
      </c>
      <c r="AO99" s="26" t="str">
        <f t="shared" si="64"/>
        <v/>
      </c>
      <c r="AP99" s="27"/>
      <c r="AQ99" s="25">
        <f t="shared" si="65"/>
        <v>0</v>
      </c>
      <c r="AR99" s="26" t="str">
        <f t="shared" si="66"/>
        <v/>
      </c>
      <c r="AS99" s="27"/>
      <c r="AT99" s="25">
        <f t="shared" si="67"/>
        <v>0</v>
      </c>
      <c r="AU99" s="26" t="str">
        <f t="shared" si="68"/>
        <v/>
      </c>
      <c r="AV99" s="27"/>
      <c r="AW99" s="25">
        <f t="shared" si="69"/>
        <v>0</v>
      </c>
      <c r="AX99" s="26" t="str">
        <f t="shared" si="70"/>
        <v/>
      </c>
      <c r="AY99" s="27"/>
      <c r="AZ99" s="25">
        <f t="shared" si="71"/>
        <v>0</v>
      </c>
      <c r="BA99" s="26" t="str">
        <f t="shared" si="72"/>
        <v/>
      </c>
      <c r="BB99" s="27"/>
      <c r="BC99" s="142"/>
      <c r="BI99" s="2"/>
      <c r="BJ99" s="2"/>
      <c r="BK99" s="2"/>
      <c r="BL99" s="2"/>
      <c r="BM99" s="2"/>
      <c r="BN99" s="2"/>
      <c r="BO99" s="2"/>
      <c r="BP99" s="2"/>
      <c r="BQ99" s="2"/>
      <c r="BR99" s="2"/>
      <c r="BS99" s="2"/>
      <c r="BT99" s="2"/>
      <c r="BU99" s="2"/>
      <c r="BV99" s="2"/>
      <c r="BW99" s="2"/>
    </row>
    <row r="100" spans="3:75" ht="21" x14ac:dyDescent="0.25">
      <c r="C100" s="142"/>
      <c r="D100" s="142"/>
      <c r="E100" s="142"/>
      <c r="F100" s="142"/>
      <c r="G100" s="142"/>
      <c r="H100" s="142"/>
      <c r="I100" s="142"/>
      <c r="J100" s="142"/>
      <c r="K100" s="142"/>
      <c r="L100" s="142"/>
      <c r="M100" s="142"/>
      <c r="N100" s="142"/>
      <c r="O100" s="142"/>
      <c r="P100" s="142"/>
      <c r="Q100" s="142"/>
      <c r="R100" s="142"/>
      <c r="S100" s="142"/>
      <c r="T100" s="142"/>
      <c r="U100" s="142"/>
      <c r="V100" s="142"/>
      <c r="W100" s="142"/>
      <c r="X100" s="142"/>
      <c r="Y100" s="142"/>
      <c r="Z100" s="142"/>
      <c r="AA100" s="142"/>
      <c r="AB100" s="142"/>
      <c r="AC100" s="142"/>
      <c r="AD100" s="142"/>
      <c r="AE100" s="142"/>
      <c r="AF100" s="142"/>
      <c r="AG100" s="142"/>
      <c r="AH100" s="142"/>
      <c r="AI100" s="142"/>
      <c r="AJ100" s="142"/>
      <c r="AK100" s="142"/>
      <c r="AL100" s="142"/>
      <c r="AM100" s="142"/>
      <c r="AN100" s="142"/>
      <c r="AO100" s="142"/>
      <c r="AP100" s="142"/>
      <c r="AQ100" s="142"/>
      <c r="AR100" s="142"/>
      <c r="AS100" s="142"/>
      <c r="AT100" s="142"/>
      <c r="AU100" s="142"/>
      <c r="AV100" s="142"/>
      <c r="AW100" s="142"/>
      <c r="AX100" s="142"/>
      <c r="AY100" s="142"/>
      <c r="AZ100" s="142"/>
      <c r="BA100" s="142"/>
      <c r="BB100" s="142"/>
      <c r="BC100" s="142"/>
    </row>
    <row r="101" spans="3:75" ht="21" x14ac:dyDescent="0.25">
      <c r="C101" s="142"/>
      <c r="D101" s="142"/>
      <c r="E101" s="142"/>
      <c r="F101" s="142"/>
      <c r="G101" s="142"/>
      <c r="H101" s="142"/>
      <c r="I101" s="142"/>
      <c r="J101" s="142"/>
      <c r="K101" s="142"/>
      <c r="L101" s="142"/>
      <c r="M101" s="142"/>
      <c r="N101" s="142"/>
      <c r="O101" s="142"/>
      <c r="P101" s="142"/>
      <c r="Q101" s="142"/>
      <c r="R101" s="142"/>
      <c r="S101" s="142"/>
      <c r="T101" s="142"/>
      <c r="U101" s="142"/>
      <c r="V101" s="142"/>
      <c r="W101" s="142"/>
      <c r="X101" s="142"/>
      <c r="Y101" s="142"/>
      <c r="Z101" s="142"/>
      <c r="AA101" s="142"/>
      <c r="AB101" s="142"/>
      <c r="AC101" s="142"/>
      <c r="AD101" s="142"/>
      <c r="AE101" s="142"/>
      <c r="AF101" s="142"/>
      <c r="AG101" s="142"/>
      <c r="AH101" s="142"/>
      <c r="AI101" s="142"/>
      <c r="AJ101" s="142"/>
      <c r="AK101" s="142"/>
      <c r="AL101" s="142"/>
      <c r="AM101" s="142"/>
      <c r="AN101" s="142"/>
      <c r="AO101" s="142"/>
      <c r="AP101" s="142"/>
      <c r="AQ101" s="142"/>
      <c r="AR101" s="142"/>
      <c r="AS101" s="142"/>
      <c r="AT101" s="142"/>
      <c r="AU101" s="142"/>
      <c r="AV101" s="142"/>
      <c r="AW101" s="142"/>
      <c r="AX101" s="142"/>
      <c r="AY101" s="142"/>
      <c r="AZ101" s="142"/>
      <c r="BA101" s="142"/>
      <c r="BB101" s="142"/>
      <c r="BC101" s="142"/>
    </row>
    <row r="102" spans="3:75" hidden="1" x14ac:dyDescent="0.25"/>
    <row r="103" spans="3:75" hidden="1" x14ac:dyDescent="0.25">
      <c r="V103" s="234">
        <f>SUMPRODUCT(--(V14:V41=0),--(V14:V41&lt;&gt;""),--(W14:W41="Z"))+SUMPRODUCT(--(V14:V41=0),--(V14:V41&lt;&gt;""),--(W14:W41=""))+SUMPRODUCT(--(V14:V41&gt;0),--(W14:W41="W"))+SUMPRODUCT(--(V14:V41&gt;0), --(V14:V41&lt;&gt;""),--(W14:W41=""))+SUMPRODUCT(--(V14:V41=""),--(W14:W41="Z"))+SUMPRODUCT(--(V43:V70=0),--(V43:V70&lt;&gt;""),--(W43:W70="Z"))+SUMPRODUCT(--(V43:V70=0),--(V43:V70&lt;&gt;""),--(W43:W70=""))+SUMPRODUCT(--(V43:V70&gt;0),--(W43:W70="W"))+SUMPRODUCT(--(V43:V70&gt;0),--(V43:V70&lt;&gt;""),--(W43:W70=""))+SUMPRODUCT(--(V43:V70=""),--(W43:W70="Z"))+SUMPRODUCT(--(V72:V99=0),--(V72:V99&lt;&gt;""),--(W72:W99="Z"))+SUMPRODUCT(--(V72:V99=0),--(V72:V99&lt;&gt;""),--(W72:W99=""))+SUMPRODUCT(--(V72:V99&gt;0),--(W72:W99="W"))+SUMPRODUCT(--(V72:V99&gt;0),--(V72:V99&lt;&gt;""),--(W72:W99=""))+SUMPRODUCT(--(V72:V99=""),--(W72:W99="Z"))</f>
        <v>84</v>
      </c>
      <c r="W103" s="234"/>
      <c r="X103" s="234"/>
      <c r="Y103" s="234">
        <f>SUMPRODUCT(--(Y14:Y41=0),--(Y14:Y41&lt;&gt;""),--(Z14:Z41="Z"))+SUMPRODUCT(--(Y14:Y41=0),--(Y14:Y41&lt;&gt;""),--(Z14:Z41=""))+SUMPRODUCT(--(Y14:Y41&gt;0),--(Z14:Z41="W"))+SUMPRODUCT(--(Y14:Y41&gt;0), --(Y14:Y41&lt;&gt;""),--(Z14:Z41=""))+SUMPRODUCT(--(Y14:Y41=""),--(Z14:Z41="Z"))+SUMPRODUCT(--(Y43:Y70=0),--(Y43:Y70&lt;&gt;""),--(Z43:Z70="Z"))+SUMPRODUCT(--(Y43:Y70=0),--(Y43:Y70&lt;&gt;""),--(Z43:Z70=""))+SUMPRODUCT(--(Y43:Y70&gt;0),--(Z43:Z70="W"))+SUMPRODUCT(--(Y43:Y70&gt;0),--(Y43:Y70&lt;&gt;""),--(Z43:Z70=""))+SUMPRODUCT(--(Y43:Y70=""),--(Z43:Z70="Z"))+SUMPRODUCT(--(Y72:Y99=0),--(Y72:Y99&lt;&gt;""),--(Z72:Z99="Z"))+SUMPRODUCT(--(Y72:Y99=0),--(Y72:Y99&lt;&gt;""),--(Z72:Z99=""))+SUMPRODUCT(--(Y72:Y99&gt;0),--(Z72:Z99="W"))+SUMPRODUCT(--(Y72:Y99&gt;0),--(Y72:Y99&lt;&gt;""),--(Z72:Z99=""))+SUMPRODUCT(--(Y72:Y99=""),--(Z72:Z99="Z"))</f>
        <v>84</v>
      </c>
      <c r="Z103" s="234"/>
      <c r="AA103" s="234"/>
      <c r="AB103" s="234">
        <f>SUMPRODUCT(--(AB14:AB41=0),--(AB14:AB41&lt;&gt;""),--(AC14:AC41="Z"))+SUMPRODUCT(--(AB14:AB41=0),--(AB14:AB41&lt;&gt;""),--(AC14:AC41=""))+SUMPRODUCT(--(AB14:AB41&gt;0),--(AC14:AC41="W"))+SUMPRODUCT(--(AB14:AB41&gt;0), --(AB14:AB41&lt;&gt;""),--(AC14:AC41=""))+SUMPRODUCT(--(AB14:AB41=""),--(AC14:AC41="Z"))+SUMPRODUCT(--(AB43:AB70=0),--(AB43:AB70&lt;&gt;""),--(AC43:AC70="Z"))+SUMPRODUCT(--(AB43:AB70=0),--(AB43:AB70&lt;&gt;""),--(AC43:AC70=""))+SUMPRODUCT(--(AB43:AB70&gt;0),--(AC43:AC70="W"))+SUMPRODUCT(--(AB43:AB70&gt;0),--(AB43:AB70&lt;&gt;""),--(AC43:AC70=""))+SUMPRODUCT(--(AB43:AB70=""),--(AC43:AC70="Z"))+SUMPRODUCT(--(AB72:AB99=0),--(AB72:AB99&lt;&gt;""),--(AC72:AC99="Z"))+SUMPRODUCT(--(AB72:AB99=0),--(AB72:AB99&lt;&gt;""),--(AC72:AC99=""))+SUMPRODUCT(--(AB72:AB99&gt;0),--(AC72:AC99="W"))+SUMPRODUCT(--(AB72:AB99&gt;0),--(AB72:AB99&lt;&gt;""),--(AC72:AC99=""))+SUMPRODUCT(--(AB72:AB99=""),--(AC72:AC99="Z"))</f>
        <v>84</v>
      </c>
      <c r="AC103" s="234"/>
      <c r="AD103" s="234"/>
      <c r="AE103" s="234">
        <f>SUMPRODUCT(--(AE14:AE41=0),--(AE14:AE41&lt;&gt;""),--(AF14:AF41="Z"))+SUMPRODUCT(--(AE14:AE41=0),--(AE14:AE41&lt;&gt;""),--(AF14:AF41=""))+SUMPRODUCT(--(AE14:AE41&gt;0),--(AF14:AF41="W"))+SUMPRODUCT(--(AE14:AE41&gt;0), --(AE14:AE41&lt;&gt;""),--(AF14:AF41=""))+SUMPRODUCT(--(AE14:AE41=""),--(AF14:AF41="Z"))+SUMPRODUCT(--(AE43:AE70=0),--(AE43:AE70&lt;&gt;""),--(AF43:AF70="Z"))+SUMPRODUCT(--(AE43:AE70=0),--(AE43:AE70&lt;&gt;""),--(AF43:AF70=""))+SUMPRODUCT(--(AE43:AE70&gt;0),--(AF43:AF70="W"))+SUMPRODUCT(--(AE43:AE70&gt;0),--(AE43:AE70&lt;&gt;""),--(AF43:AF70=""))+SUMPRODUCT(--(AE43:AE70=""),--(AF43:AF70="Z"))+SUMPRODUCT(--(AE72:AE99=0),--(AE72:AE99&lt;&gt;""),--(AF72:AF99="Z"))+SUMPRODUCT(--(AE72:AE99=0),--(AE72:AE99&lt;&gt;""),--(AF72:AF99=""))+SUMPRODUCT(--(AE72:AE99&gt;0),--(AF72:AF99="W"))+SUMPRODUCT(--(AE72:AE99&gt;0),--(AE72:AE99&lt;&gt;""),--(AF72:AF99=""))+SUMPRODUCT(--(AE72:AE99=""),--(AF72:AF99="Z"))</f>
        <v>84</v>
      </c>
      <c r="AF103" s="234"/>
      <c r="AG103" s="234"/>
      <c r="AH103" s="234">
        <f>SUMPRODUCT(--(AH14:AH41=0),--(AH14:AH41&lt;&gt;""),--(AI14:AI41="Z"))+SUMPRODUCT(--(AH14:AH41=0),--(AH14:AH41&lt;&gt;""),--(AI14:AI41=""))+SUMPRODUCT(--(AH14:AH41&gt;0),--(AI14:AI41="W"))+SUMPRODUCT(--(AH14:AH41&gt;0), --(AH14:AH41&lt;&gt;""),--(AI14:AI41=""))+SUMPRODUCT(--(AH14:AH41=""),--(AI14:AI41="Z"))+SUMPRODUCT(--(AH43:AH70=0),--(AH43:AH70&lt;&gt;""),--(AI43:AI70="Z"))+SUMPRODUCT(--(AH43:AH70=0),--(AH43:AH70&lt;&gt;""),--(AI43:AI70=""))+SUMPRODUCT(--(AH43:AH70&gt;0),--(AI43:AI70="W"))+SUMPRODUCT(--(AH43:AH70&gt;0),--(AH43:AH70&lt;&gt;""),--(AI43:AI70=""))+SUMPRODUCT(--(AH43:AH70=""),--(AI43:AI70="Z"))+SUMPRODUCT(--(AH72:AH99=0),--(AH72:AH99&lt;&gt;""),--(AI72:AI99="Z"))+SUMPRODUCT(--(AH72:AH99=0),--(AH72:AH99&lt;&gt;""),--(AI72:AI99=""))+SUMPRODUCT(--(AH72:AH99&gt;0),--(AI72:AI99="W"))+SUMPRODUCT(--(AH72:AH99&gt;0),--(AH72:AH99&lt;&gt;""),--(AI72:AI99=""))+SUMPRODUCT(--(AH72:AH99=""),--(AI72:AI99="Z"))</f>
        <v>84</v>
      </c>
      <c r="AI103" s="234"/>
      <c r="AJ103" s="234"/>
      <c r="AK103" s="234">
        <f>SUMPRODUCT(--(AK14:AK41=0),--(AK14:AK41&lt;&gt;""),--(AL14:AL41="Z"))+SUMPRODUCT(--(AK14:AK41=0),--(AK14:AK41&lt;&gt;""),--(AL14:AL41=""))+SUMPRODUCT(--(AK14:AK41&gt;0),--(AL14:AL41="W"))+SUMPRODUCT(--(AK14:AK41&gt;0), --(AK14:AK41&lt;&gt;""),--(AL14:AL41=""))+SUMPRODUCT(--(AK14:AK41=""),--(AL14:AL41="Z"))+SUMPRODUCT(--(AK43:AK70=0),--(AK43:AK70&lt;&gt;""),--(AL43:AL70="Z"))+SUMPRODUCT(--(AK43:AK70=0),--(AK43:AK70&lt;&gt;""),--(AL43:AL70=""))+SUMPRODUCT(--(AK43:AK70&gt;0),--(AL43:AL70="W"))+SUMPRODUCT(--(AK43:AK70&gt;0),--(AK43:AK70&lt;&gt;""),--(AL43:AL70=""))+SUMPRODUCT(--(AK43:AK70=""),--(AL43:AL70="Z"))+SUMPRODUCT(--(AK72:AK99=0),--(AK72:AK99&lt;&gt;""),--(AL72:AL99="Z"))+SUMPRODUCT(--(AK72:AK99=0),--(AK72:AK99&lt;&gt;""),--(AL72:AL99=""))+SUMPRODUCT(--(AK72:AK99&gt;0),--(AL72:AL99="W"))+SUMPRODUCT(--(AK72:AK99&gt;0),--(AK72:AK99&lt;&gt;""),--(AL72:AL99=""))+SUMPRODUCT(--(AK72:AK99=""),--(AL72:AL99="Z"))</f>
        <v>84</v>
      </c>
      <c r="AL103" s="234"/>
      <c r="AM103" s="234"/>
      <c r="AN103" s="234">
        <f>SUMPRODUCT(--(AN14:AN41=0),--(AN14:AN41&lt;&gt;""),--(AO14:AO41="Z"))+SUMPRODUCT(--(AN14:AN41=0),--(AN14:AN41&lt;&gt;""),--(AO14:AO41=""))+SUMPRODUCT(--(AN14:AN41&gt;0),--(AO14:AO41="W"))+SUMPRODUCT(--(AN14:AN41&gt;0), --(AN14:AN41&lt;&gt;""),--(AO14:AO41=""))+SUMPRODUCT(--(AN14:AN41=""),--(AO14:AO41="Z"))+SUMPRODUCT(--(AN43:AN70=0),--(AN43:AN70&lt;&gt;""),--(AO43:AO70="Z"))+SUMPRODUCT(--(AN43:AN70=0),--(AN43:AN70&lt;&gt;""),--(AO43:AO70=""))+SUMPRODUCT(--(AN43:AN70&gt;0),--(AO43:AO70="W"))+SUMPRODUCT(--(AN43:AN70&gt;0),--(AN43:AN70&lt;&gt;""),--(AO43:AO70=""))+SUMPRODUCT(--(AN43:AN70=""),--(AO43:AO70="Z"))+SUMPRODUCT(--(AN72:AN99=0),--(AN72:AN99&lt;&gt;""),--(AO72:AO99="Z"))+SUMPRODUCT(--(AN72:AN99=0),--(AN72:AN99&lt;&gt;""),--(AO72:AO99=""))+SUMPRODUCT(--(AN72:AN99&gt;0),--(AO72:AO99="W"))+SUMPRODUCT(--(AN72:AN99&gt;0),--(AN72:AN99&lt;&gt;""),--(AO72:AO99=""))+SUMPRODUCT(--(AN72:AN99=""),--(AO72:AO99="Z"))</f>
        <v>84</v>
      </c>
      <c r="AO103" s="234"/>
      <c r="AP103" s="234"/>
      <c r="AQ103" s="234">
        <f>SUMPRODUCT(--(AQ14:AQ41=0),--(AQ14:AQ41&lt;&gt;""),--(AR14:AR41="Z"))+SUMPRODUCT(--(AQ14:AQ41=0),--(AQ14:AQ41&lt;&gt;""),--(AR14:AR41=""))+SUMPRODUCT(--(AQ14:AQ41&gt;0),--(AR14:AR41="W"))+SUMPRODUCT(--(AQ14:AQ41&gt;0), --(AQ14:AQ41&lt;&gt;""),--(AR14:AR41=""))+SUMPRODUCT(--(AQ14:AQ41=""),--(AR14:AR41="Z"))+SUMPRODUCT(--(AQ43:AQ70=0),--(AQ43:AQ70&lt;&gt;""),--(AR43:AR70="Z"))+SUMPRODUCT(--(AQ43:AQ70=0),--(AQ43:AQ70&lt;&gt;""),--(AR43:AR70=""))+SUMPRODUCT(--(AQ43:AQ70&gt;0),--(AR43:AR70="W"))+SUMPRODUCT(--(AQ43:AQ70&gt;0),--(AQ43:AQ70&lt;&gt;""),--(AR43:AR70=""))+SUMPRODUCT(--(AQ43:AQ70=""),--(AR43:AR70="Z"))+SUMPRODUCT(--(AQ72:AQ99=0),--(AQ72:AQ99&lt;&gt;""),--(AR72:AR99="Z"))+SUMPRODUCT(--(AQ72:AQ99=0),--(AQ72:AQ99&lt;&gt;""),--(AR72:AR99=""))+SUMPRODUCT(--(AQ72:AQ99&gt;0),--(AR72:AR99="W"))+SUMPRODUCT(--(AQ72:AQ99&gt;0),--(AQ72:AQ99&lt;&gt;""),--(AR72:AR99=""))+SUMPRODUCT(--(AQ72:AQ99=""),--(AR72:AR99="Z"))</f>
        <v>84</v>
      </c>
      <c r="AR103" s="234"/>
      <c r="AS103" s="234"/>
      <c r="AT103" s="234">
        <f>SUMPRODUCT(--(AT14:AT41=0),--(AT14:AT41&lt;&gt;""),--(AU14:AU41="Z"))+SUMPRODUCT(--(AT14:AT41=0),--(AT14:AT41&lt;&gt;""),--(AU14:AU41=""))+SUMPRODUCT(--(AT14:AT41&gt;0),--(AU14:AU41="W"))+SUMPRODUCT(--(AT14:AT41&gt;0), --(AT14:AT41&lt;&gt;""),--(AU14:AU41=""))+SUMPRODUCT(--(AT14:AT41=""),--(AU14:AU41="Z"))+SUMPRODUCT(--(AT43:AT70=0),--(AT43:AT70&lt;&gt;""),--(AU43:AU70="Z"))+SUMPRODUCT(--(AT43:AT70=0),--(AT43:AT70&lt;&gt;""),--(AU43:AU70=""))+SUMPRODUCT(--(AT43:AT70&gt;0),--(AU43:AU70="W"))+SUMPRODUCT(--(AT43:AT70&gt;0),--(AT43:AT70&lt;&gt;""),--(AU43:AU70=""))+SUMPRODUCT(--(AT43:AT70=""),--(AU43:AU70="Z"))+SUMPRODUCT(--(AT72:AT99=0),--(AT72:AT99&lt;&gt;""),--(AU72:AU99="Z"))+SUMPRODUCT(--(AT72:AT99=0),--(AT72:AT99&lt;&gt;""),--(AU72:AU99=""))+SUMPRODUCT(--(AT72:AT99&gt;0),--(AU72:AU99="W"))+SUMPRODUCT(--(AT72:AT99&gt;0),--(AT72:AT99&lt;&gt;""),--(AU72:AU99=""))+SUMPRODUCT(--(AT72:AT99=""),--(AU72:AU99="Z"))</f>
        <v>84</v>
      </c>
      <c r="AU103" s="234"/>
      <c r="AV103" s="234"/>
      <c r="AW103" s="234">
        <f>SUMPRODUCT(--(AW14:AW41=0),--(AW14:AW41&lt;&gt;""),--(AX14:AX41="Z"))+SUMPRODUCT(--(AW14:AW41=0),--(AW14:AW41&lt;&gt;""),--(AX14:AX41=""))+SUMPRODUCT(--(AW14:AW41&gt;0),--(AX14:AX41="W"))+SUMPRODUCT(--(AW14:AW41&gt;0), --(AW14:AW41&lt;&gt;""),--(AX14:AX41=""))+SUMPRODUCT(--(AW14:AW41=""),--(AX14:AX41="Z"))+SUMPRODUCT(--(AW43:AW70=0),--(AW43:AW70&lt;&gt;""),--(AX43:AX70="Z"))+SUMPRODUCT(--(AW43:AW70=0),--(AW43:AW70&lt;&gt;""),--(AX43:AX70=""))+SUMPRODUCT(--(AW43:AW70&gt;0),--(AX43:AX70="W"))+SUMPRODUCT(--(AW43:AW70&gt;0),--(AW43:AW70&lt;&gt;""),--(AX43:AX70=""))+SUMPRODUCT(--(AW43:AW70=""),--(AX43:AX70="Z"))+SUMPRODUCT(--(AW72:AW99=0),--(AW72:AW99&lt;&gt;""),--(AX72:AX99="Z"))+SUMPRODUCT(--(AW72:AW99=0),--(AW72:AW99&lt;&gt;""),--(AX72:AX99=""))+SUMPRODUCT(--(AW72:AW99&gt;0),--(AX72:AX99="W"))+SUMPRODUCT(--(AW72:AW99&gt;0),--(AW72:AW99&lt;&gt;""),--(AX72:AX99=""))+SUMPRODUCT(--(AW72:AW99=""),--(AX72:AX99="Z"))</f>
        <v>84</v>
      </c>
      <c r="AX103" s="234"/>
      <c r="AY103" s="234"/>
      <c r="AZ103" s="234">
        <f>SUMPRODUCT(--(AZ14:AZ41=0),--(AZ14:AZ41&lt;&gt;""),--(BA14:BA41="Z"))+SUMPRODUCT(--(AZ14:AZ41=0),--(AZ14:AZ41&lt;&gt;""),--(BA14:BA41=""))+SUMPRODUCT(--(AZ14:AZ41&gt;0),--(BA14:BA41="W"))+SUMPRODUCT(--(AZ14:AZ41&gt;0), --(AZ14:AZ41&lt;&gt;""),--(BA14:BA41=""))+SUMPRODUCT(--(AZ14:AZ41=""),--(BA14:BA41="Z"))+SUMPRODUCT(--(AZ43:AZ70=0),--(AZ43:AZ70&lt;&gt;""),--(BA43:BA70="Z"))+SUMPRODUCT(--(AZ43:AZ70=0),--(AZ43:AZ70&lt;&gt;""),--(BA43:BA70=""))+SUMPRODUCT(--(AZ43:AZ70&gt;0),--(BA43:BA70="W"))+SUMPRODUCT(--(AZ43:AZ70&gt;0),--(AZ43:AZ70&lt;&gt;""),--(BA43:BA70=""))+SUMPRODUCT(--(AZ43:AZ70=""),--(BA43:BA70="Z"))+SUMPRODUCT(--(AZ72:AZ99=0),--(AZ72:AZ99&lt;&gt;""),--(BA72:BA99="Z"))+SUMPRODUCT(--(AZ72:AZ99=0),--(AZ72:AZ99&lt;&gt;""),--(BA72:BA99=""))+SUMPRODUCT(--(AZ72:AZ99&gt;0),--(BA72:BA99="W"))+SUMPRODUCT(--(AZ72:AZ99&gt;0),--(AZ72:AZ99&lt;&gt;""),--(BA72:BA99=""))+SUMPRODUCT(--(AZ72:AZ99=""),--(BA72:BA99="Z"))</f>
        <v>84</v>
      </c>
      <c r="BA103" s="234"/>
      <c r="BB103" s="234"/>
    </row>
    <row r="104" spans="3:75" hidden="1" x14ac:dyDescent="0.25"/>
    <row r="105" spans="3:75" hidden="1" x14ac:dyDescent="0.25"/>
    <row r="106" spans="3:75" hidden="1" x14ac:dyDescent="0.25"/>
    <row r="107" spans="3:75" hidden="1" x14ac:dyDescent="0.25"/>
    <row r="108" spans="3:75" hidden="1" x14ac:dyDescent="0.25"/>
    <row r="109" spans="3:75" hidden="1" x14ac:dyDescent="0.25"/>
    <row r="110" spans="3:75" hidden="1" x14ac:dyDescent="0.25"/>
    <row r="111" spans="3:75" hidden="1" x14ac:dyDescent="0.25"/>
  </sheetData>
  <sheetProtection algorithmName="SHA-512" hashValue="yxnpLmODPZRQtPEGmBybnbYzywEnBJQIH1pSjEFttQYqgsH8k1GUPCWOnOeIda0PW33FhkQWqFUoBWfBYdokcg==" saltValue="Ntx9p6yGXTIU2LSm8x2bEA==" spinCount="100000" sheet="1" objects="1" scenarios="1" formatCells="0" formatColumns="0" formatRows="0" sort="0" autoFilter="0"/>
  <mergeCells count="32">
    <mergeCell ref="AZ3:BB3"/>
    <mergeCell ref="V4:X4"/>
    <mergeCell ref="AQ5:AS5"/>
    <mergeCell ref="D1:BC1"/>
    <mergeCell ref="AT4:AV4"/>
    <mergeCell ref="AW4:AY4"/>
    <mergeCell ref="AZ4:BB4"/>
    <mergeCell ref="AB4:AD4"/>
    <mergeCell ref="AE4:AG4"/>
    <mergeCell ref="AH4:AJ4"/>
    <mergeCell ref="AH3:AP3"/>
    <mergeCell ref="Y4:AA4"/>
    <mergeCell ref="AQ4:AS4"/>
    <mergeCell ref="D3:E4"/>
    <mergeCell ref="AW5:AY5"/>
    <mergeCell ref="AT5:AV5"/>
    <mergeCell ref="V3:AD3"/>
    <mergeCell ref="AE3:AG3"/>
    <mergeCell ref="V5:X5"/>
    <mergeCell ref="Y5:AA5"/>
    <mergeCell ref="AQ3:AY3"/>
    <mergeCell ref="AE5:AG5"/>
    <mergeCell ref="AN5:AP5"/>
    <mergeCell ref="AK5:AM5"/>
    <mergeCell ref="AB5:AD5"/>
    <mergeCell ref="AH5:AJ5"/>
    <mergeCell ref="AZ5:BB5"/>
    <mergeCell ref="AN4:AP4"/>
    <mergeCell ref="AK4:AM4"/>
    <mergeCell ref="D72:D99"/>
    <mergeCell ref="D14:D41"/>
    <mergeCell ref="D43:D70"/>
  </mergeCells>
  <conditionalFormatting sqref="V41 Y41 AE41 AH41 AK41 AQ41 AT41 AZ41 V72:V99 Y72:Y99 AB72:AB99 AE72:AE99 AH72:AH99 AK72:AK99 AN72:AN99 AQ72:AQ99 AT72:AT99 AW72:AW99 AZ72:AZ99 AB14:AB40">
    <cfRule type="expression" dxfId="705" priority="103">
      <formula xml:space="preserve"> OR(AND(V14=0,V14&lt;&gt;"",W14&lt;&gt;"Z",W14&lt;&gt;""),AND(V14&gt;0,V14&lt;&gt;"",W14&lt;&gt;"W",W14&lt;&gt;""),AND(V14="", W14="W"))</formula>
    </cfRule>
  </conditionalFormatting>
  <conditionalFormatting sqref="W43:W69 Z43:Z69 AF43:AF69 AI43:AI69 AL43:AL69 AR43:AR69 AU43:AU69 BA43:BA69 W14:W41 Z14:Z41 AF14:AF41 AI14:AI41 AL14:AL41 AR14:AR41 AU14:AU41 BA14:BA41 W72:W99 Z72:Z99 AC72:AC99 AF72:AF99 AI72:AI99 AL72:AL99 AO72:AO99 AR72:AR99 AU72:AU99 AX72:AX99 BA72:BA99 AC14:AC40">
    <cfRule type="expression" dxfId="704" priority="102">
      <formula xml:space="preserve"> OR(AND(V14=0,V14&lt;&gt;"",W14&lt;&gt;"Z",W14&lt;&gt;""),AND(V14&gt;0,V14&lt;&gt;"",W14&lt;&gt;"W",W14&lt;&gt;""),AND(V14="", W14="W"))</formula>
    </cfRule>
  </conditionalFormatting>
  <conditionalFormatting sqref="X43:X69 AA43:AA69 AG43:AG69 AJ43:AJ69 AM43:AM69 AS43:AS69 AV43:AV69 BB43:BB69 X14:X41 AA14:AA41 AG14:AG41 AJ14:AJ41 AM14:AM41 AS14:AS41 AV14:AV41 BB14:BB41 X72:X99 AA72:AA99 AD72:AD99 AG72:AG99 AJ72:AJ99 AM72:AM99 AP72:AP99 AS72:AS99 AV72:AV99 AY72:AY99 BB72:BB99 AD14:AD40">
    <cfRule type="expression" dxfId="703" priority="101">
      <formula xml:space="preserve"> AND(OR(W14="X",W14="W"),X14="")</formula>
    </cfRule>
  </conditionalFormatting>
  <conditionalFormatting sqref="V41 Y41 AE41 AH41 AK41 AQ41 AT41 AZ41">
    <cfRule type="expression" dxfId="702" priority="104">
      <formula>OR(COUNTIF(W14:W40,"M")=27,COUNTIF(W14:W40,"X")=27)</formula>
    </cfRule>
    <cfRule type="expression" dxfId="701" priority="105">
      <formula>IF(OR(SUMPRODUCT(--(V14:V40=""),--(W14:W40=""))&gt;0,COUNTIF(W14:W40,"M")&gt;0,COUNTIF(W14:W40,"X")=27),"",SUM(V14:V40)) &lt;&gt; V41</formula>
    </cfRule>
  </conditionalFormatting>
  <conditionalFormatting sqref="W41 Z41 AF41 AI41 AL41 AR41 AU41 BA41">
    <cfRule type="expression" dxfId="700" priority="106">
      <formula>OR(COUNTIF(W14:W40,"M")=27,COUNTIF(W14:W40,"X")=27)</formula>
    </cfRule>
    <cfRule type="expression" dxfId="699" priority="107">
      <formula>IF(AND(OR(COUNTIF(W14:W40,"M")=27,COUNTIF(W14:W40,"X")=27),SUM(V14:V40)=0,ISNUMBER(V41)),"",IF(COUNTIF(W14:W40,"M")&gt;0,"M",IF(AND(COUNTIF(W14:W40,W14)=27,OR(W14="X",W14="W",W14="Z")),UPPER(W14),""))) &lt;&gt; W41</formula>
    </cfRule>
  </conditionalFormatting>
  <conditionalFormatting sqref="V72:V99 Y72:Y99 AB72:AB99 AE72:AE99 AH72:AH99 AK72:AK99 AN72:AN99 AQ72:AQ99 AT72:AT99 AW72:AW99 AZ72:AZ99">
    <cfRule type="expression" dxfId="698" priority="108">
      <formula>OR(AND(W14="X",W43="X"),AND(W14="M",W43="M"))</formula>
    </cfRule>
    <cfRule type="expression" dxfId="697" priority="109">
      <formula>IF(OR(AND(V14="",W14=""),AND(V43="",W43=""),AND(W14="X",W43="X"),OR(W14="M",W43="M")),"",SUM(V14,V43)) &lt;&gt; V72</formula>
    </cfRule>
  </conditionalFormatting>
  <conditionalFormatting sqref="W72:W99 Z72:Z99 AC72:AC99 AF72:AF99 AI72:AI99 AL72:AL99 AO72:AO99 AR72:AR99 AU72:AU99 AX72:AX99 BA72:BA99">
    <cfRule type="expression" dxfId="696" priority="110">
      <formula>OR(AND(W14="X",W43="X"),AND(W14="M",W43="M"))</formula>
    </cfRule>
    <cfRule type="expression" dxfId="695" priority="111">
      <formula>IF(AND(OR(AND(W14="M",W43="M"),AND(W14="X",W43="X")),SUM(V14,V43)=0,ISNUMBER(V72)),"",IF(OR(W14="M",W43="M"),"M",IF(AND(W14=W43,OR(W14="X",W14="W",W14="Z")),UPPER(W14),""))) &lt;&gt; W72</formula>
    </cfRule>
  </conditionalFormatting>
  <conditionalFormatting sqref="AB14:AB40">
    <cfRule type="expression" dxfId="694" priority="112">
      <formula>OR(AND(W14="X",Z14="X"),AND(W14="M",Z14="M"))</formula>
    </cfRule>
    <cfRule type="expression" dxfId="693" priority="113">
      <formula>IF(OR(EXACT(V14,W14),EXACT(Y14,Z14),AND(W14="X",Z14="X"),OR(W14="M",Z14="M")),"",SUM(V14,Y14)) &lt;&gt; AB14</formula>
    </cfRule>
  </conditionalFormatting>
  <conditionalFormatting sqref="AC14:AC40">
    <cfRule type="expression" dxfId="692" priority="114">
      <formula>OR(AND(W14="X",Z14="X"),AND(W14="M",Z14="M"))</formula>
    </cfRule>
    <cfRule type="expression" dxfId="691" priority="115">
      <formula>IF(AND(OR(AND(W14="M",Z14="M"),AND(W14="X",Z14="X")),SUM(V14,Y14)=0,ISNUMBER(AB14)),"",IF(OR(W14="M",Z14="M"),"M",IF(AND(W14=Z14,OR(W14="X",W14="W",W14="Z")),UPPER(W14),""))) &lt;&gt; AC14</formula>
    </cfRule>
  </conditionalFormatting>
  <conditionalFormatting sqref="V70 Y70 AE70 AH70 AK70 AQ70 AT70 AZ70">
    <cfRule type="expression" dxfId="690" priority="96">
      <formula xml:space="preserve"> OR(AND(V70=0,V70&lt;&gt;"",W70&lt;&gt;"Z",W70&lt;&gt;""),AND(V70&gt;0,V70&lt;&gt;"",W70&lt;&gt;"W",W70&lt;&gt;""),AND(V70="", W70="W"))</formula>
    </cfRule>
  </conditionalFormatting>
  <conditionalFormatting sqref="W70 Z70 AF70 AI70 AL70 AR70 AU70 BA70">
    <cfRule type="expression" dxfId="689" priority="95">
      <formula xml:space="preserve"> OR(AND(V70=0,V70&lt;&gt;"",W70&lt;&gt;"Z",W70&lt;&gt;""),AND(V70&gt;0,V70&lt;&gt;"",W70&lt;&gt;"W",W70&lt;&gt;""),AND(V70="", W70="W"))</formula>
    </cfRule>
  </conditionalFormatting>
  <conditionalFormatting sqref="X70 AA70 AG70 AJ70 AM70 AS70 AV70 BB70">
    <cfRule type="expression" dxfId="688" priority="94">
      <formula xml:space="preserve"> AND(OR(W70="X",W70="W"),X70="")</formula>
    </cfRule>
  </conditionalFormatting>
  <conditionalFormatting sqref="V70 Y70 AE70 AH70 AK70 AQ70 AT70 AZ70">
    <cfRule type="expression" dxfId="687" priority="97">
      <formula>OR(COUNTIF(W43:W69,"M")=27,COUNTIF(W43:W69,"X")=27)</formula>
    </cfRule>
    <cfRule type="expression" dxfId="686" priority="98">
      <formula>IF(OR(SUMPRODUCT(--(V43:V69=""),--(W43:W69=""))&gt;0,COUNTIF(W43:W69,"M")&gt;0,COUNTIF(W43:W69,"X")=27),"",SUM(V43:V69)) &lt;&gt; V70</formula>
    </cfRule>
  </conditionalFormatting>
  <conditionalFormatting sqref="W70 Z70 AF70 AI70 AL70 AR70 AU70 BA70">
    <cfRule type="expression" dxfId="685" priority="99">
      <formula>OR(COUNTIF(W43:W69,"M")=27,COUNTIF(W43:W69,"X")=27)</formula>
    </cfRule>
    <cfRule type="expression" dxfId="684" priority="100">
      <formula>IF(AND(OR(COUNTIF(W43:W69,"M")=27,COUNTIF(W43:W69,"X")=27),SUM(V43:V69)=0,ISNUMBER(V70)),"",IF(COUNTIF(W43:W69,"M")&gt;0,"M",IF(AND(COUNTIF(W43:W69,W43)=27,OR(W43="X",W43="W",W43="Z")),UPPER(W43),""))) &lt;&gt; W70</formula>
    </cfRule>
  </conditionalFormatting>
  <conditionalFormatting sqref="AB41">
    <cfRule type="expression" dxfId="683" priority="89">
      <formula xml:space="preserve"> OR(AND(AB41=0,AB41&lt;&gt;"",AC41&lt;&gt;"Z",AC41&lt;&gt;""),AND(AB41&gt;0,AB41&lt;&gt;"",AC41&lt;&gt;"W",AC41&lt;&gt;""),AND(AB41="", AC41="W"))</formula>
    </cfRule>
  </conditionalFormatting>
  <conditionalFormatting sqref="AC41">
    <cfRule type="expression" dxfId="682" priority="88">
      <formula xml:space="preserve"> OR(AND(AB41=0,AB41&lt;&gt;"",AC41&lt;&gt;"Z",AC41&lt;&gt;""),AND(AB41&gt;0,AB41&lt;&gt;"",AC41&lt;&gt;"W",AC41&lt;&gt;""),AND(AB41="", AC41="W"))</formula>
    </cfRule>
  </conditionalFormatting>
  <conditionalFormatting sqref="AD41">
    <cfRule type="expression" dxfId="681" priority="87">
      <formula xml:space="preserve"> AND(OR(AC41="X",AC41="W"),AD41="")</formula>
    </cfRule>
  </conditionalFormatting>
  <conditionalFormatting sqref="AB41">
    <cfRule type="expression" dxfId="680" priority="90">
      <formula>OR(COUNTIF(AC14:AC40,"M")=27,COUNTIF(AC14:AC40,"X")=27)</formula>
    </cfRule>
    <cfRule type="expression" dxfId="679" priority="91">
      <formula>IF(OR(SUMPRODUCT(--(AB14:AB40=""),--(AC14:AC40=""))&gt;0,COUNTIF(AC14:AC40,"M")&gt;0,COUNTIF(AC14:AC40,"X")=27),"",SUM(AB14:AB40)) &lt;&gt; AB41</formula>
    </cfRule>
  </conditionalFormatting>
  <conditionalFormatting sqref="AC41">
    <cfRule type="expression" dxfId="678" priority="92">
      <formula>OR(COUNTIF(AC14:AC40,"M")=27,COUNTIF(AC14:AC40,"X")=27)</formula>
    </cfRule>
    <cfRule type="expression" dxfId="677" priority="93">
      <formula>IF(AND(OR(COUNTIF(AC14:AC40,"M")=27,COUNTIF(AC14:AC40,"X")=27),SUM(AB14:AB40)=0,ISNUMBER(AB41)),"",IF(COUNTIF(AC14:AC40,"M")&gt;0,"M",IF(AND(COUNTIF(AC14:AC40,AC14)=27,OR(AC14="X",AC14="W",AC14="Z")),UPPER(AC14),""))) &lt;&gt; AC41</formula>
    </cfRule>
  </conditionalFormatting>
  <conditionalFormatting sqref="AB43:AB69">
    <cfRule type="expression" dxfId="676" priority="82">
      <formula xml:space="preserve"> OR(AND(AB43=0,AB43&lt;&gt;"",AC43&lt;&gt;"Z",AC43&lt;&gt;""),AND(AB43&gt;0,AB43&lt;&gt;"",AC43&lt;&gt;"W",AC43&lt;&gt;""),AND(AB43="", AC43="W"))</formula>
    </cfRule>
  </conditionalFormatting>
  <conditionalFormatting sqref="AC43:AC69">
    <cfRule type="expression" dxfId="675" priority="81">
      <formula xml:space="preserve"> OR(AND(AB43=0,AB43&lt;&gt;"",AC43&lt;&gt;"Z",AC43&lt;&gt;""),AND(AB43&gt;0,AB43&lt;&gt;"",AC43&lt;&gt;"W",AC43&lt;&gt;""),AND(AB43="", AC43="W"))</formula>
    </cfRule>
  </conditionalFormatting>
  <conditionalFormatting sqref="AD43:AD69">
    <cfRule type="expression" dxfId="674" priority="80">
      <formula xml:space="preserve"> AND(OR(AC43="X",AC43="W"),AD43="")</formula>
    </cfRule>
  </conditionalFormatting>
  <conditionalFormatting sqref="AB43:AB69">
    <cfRule type="expression" dxfId="673" priority="83">
      <formula>OR(AND(W43="X",Z43="X"),AND(W43="M",Z43="M"))</formula>
    </cfRule>
    <cfRule type="expression" dxfId="672" priority="84">
      <formula>IF(OR(EXACT(V43,W43),EXACT(Y43,Z43),AND(W43="X",Z43="X"),OR(W43="M",Z43="M")),"",SUM(V43,Y43)) &lt;&gt; AB43</formula>
    </cfRule>
  </conditionalFormatting>
  <conditionalFormatting sqref="AC43:AC69">
    <cfRule type="expression" dxfId="671" priority="85">
      <formula>OR(AND(W43="X",Z43="X"),AND(W43="M",Z43="M"))</formula>
    </cfRule>
    <cfRule type="expression" dxfId="670" priority="86">
      <formula>IF(AND(OR(AND(W43="M",Z43="M"),AND(W43="X",Z43="X")),SUM(V43,Y43)=0,ISNUMBER(AB43)),"",IF(OR(W43="M",Z43="M"),"M",IF(AND(W43=Z43,OR(W43="X",W43="W",W43="Z")),UPPER(W43),""))) &lt;&gt; AC43</formula>
    </cfRule>
  </conditionalFormatting>
  <conditionalFormatting sqref="AB70">
    <cfRule type="expression" dxfId="669" priority="75">
      <formula xml:space="preserve"> OR(AND(AB70=0,AB70&lt;&gt;"",AC70&lt;&gt;"Z",AC70&lt;&gt;""),AND(AB70&gt;0,AB70&lt;&gt;"",AC70&lt;&gt;"W",AC70&lt;&gt;""),AND(AB70="", AC70="W"))</formula>
    </cfRule>
  </conditionalFormatting>
  <conditionalFormatting sqref="AC70">
    <cfRule type="expression" dxfId="668" priority="74">
      <formula xml:space="preserve"> OR(AND(AB70=0,AB70&lt;&gt;"",AC70&lt;&gt;"Z",AC70&lt;&gt;""),AND(AB70&gt;0,AB70&lt;&gt;"",AC70&lt;&gt;"W",AC70&lt;&gt;""),AND(AB70="", AC70="W"))</formula>
    </cfRule>
  </conditionalFormatting>
  <conditionalFormatting sqref="AD70">
    <cfRule type="expression" dxfId="667" priority="73">
      <formula xml:space="preserve"> AND(OR(AC70="X",AC70="W"),AD70="")</formula>
    </cfRule>
  </conditionalFormatting>
  <conditionalFormatting sqref="AB70">
    <cfRule type="expression" dxfId="666" priority="76">
      <formula>OR(COUNTIF(AC43:AC69,"M")=27,COUNTIF(AC43:AC69,"X")=27)</formula>
    </cfRule>
    <cfRule type="expression" dxfId="665" priority="77">
      <formula>IF(OR(SUMPRODUCT(--(AB43:AB69=""),--(AC43:AC69=""))&gt;0,COUNTIF(AC43:AC69,"M")&gt;0,COUNTIF(AC43:AC69,"X")=27),"",SUM(AB43:AB69)) &lt;&gt; AB70</formula>
    </cfRule>
  </conditionalFormatting>
  <conditionalFormatting sqref="AC70">
    <cfRule type="expression" dxfId="664" priority="78">
      <formula>OR(COUNTIF(AC43:AC69,"M")=27,COUNTIF(AC43:AC69,"X")=27)</formula>
    </cfRule>
    <cfRule type="expression" dxfId="663" priority="79">
      <formula>IF(AND(OR(COUNTIF(AC43:AC69,"M")=27,COUNTIF(AC43:AC69,"X")=27),SUM(AB43:AB69)=0,ISNUMBER(AB70)),"",IF(COUNTIF(AC43:AC69,"M")&gt;0,"M",IF(AND(COUNTIF(AC43:AC69,AC43)=27,OR(AC43="X",AC43="W",AC43="Z")),UPPER(AC43),""))) &lt;&gt; AC70</formula>
    </cfRule>
  </conditionalFormatting>
  <conditionalFormatting sqref="AN14:AN40">
    <cfRule type="expression" dxfId="662" priority="68">
      <formula xml:space="preserve"> OR(AND(AN14=0,AN14&lt;&gt;"",AO14&lt;&gt;"Z",AO14&lt;&gt;""),AND(AN14&gt;0,AN14&lt;&gt;"",AO14&lt;&gt;"W",AO14&lt;&gt;""),AND(AN14="", AO14="W"))</formula>
    </cfRule>
  </conditionalFormatting>
  <conditionalFormatting sqref="AO14:AO40">
    <cfRule type="expression" dxfId="661" priority="67">
      <formula xml:space="preserve"> OR(AND(AN14=0,AN14&lt;&gt;"",AO14&lt;&gt;"Z",AO14&lt;&gt;""),AND(AN14&gt;0,AN14&lt;&gt;"",AO14&lt;&gt;"W",AO14&lt;&gt;""),AND(AN14="", AO14="W"))</formula>
    </cfRule>
  </conditionalFormatting>
  <conditionalFormatting sqref="AP14:AP40">
    <cfRule type="expression" dxfId="660" priority="66">
      <formula xml:space="preserve"> AND(OR(AO14="X",AO14="W"),AP14="")</formula>
    </cfRule>
  </conditionalFormatting>
  <conditionalFormatting sqref="AN14:AN40">
    <cfRule type="expression" dxfId="659" priority="69">
      <formula>OR(AND(AI14="X",AL14="X"),AND(AI14="M",AL14="M"))</formula>
    </cfRule>
    <cfRule type="expression" dxfId="658" priority="70">
      <formula>IF(OR(EXACT(AH14,AI14),EXACT(AK14,AL14),AND(AI14="X",AL14="X"),OR(AI14="M",AL14="M")),"",SUM(AH14,AK14)) &lt;&gt; AN14</formula>
    </cfRule>
  </conditionalFormatting>
  <conditionalFormatting sqref="AO14:AO40">
    <cfRule type="expression" dxfId="657" priority="71">
      <formula>OR(AND(AI14="X",AL14="X"),AND(AI14="M",AL14="M"))</formula>
    </cfRule>
    <cfRule type="expression" dxfId="656" priority="72">
      <formula>IF(AND(OR(AND(AI14="M",AL14="M"),AND(AI14="X",AL14="X")),SUM(AH14,AK14)=0,ISNUMBER(AN14)),"",IF(OR(AI14="M",AL14="M"),"M",IF(AND(AI14=AL14,OR(AI14="X",AI14="W",AI14="Z")),UPPER(AI14),""))) &lt;&gt; AO14</formula>
    </cfRule>
  </conditionalFormatting>
  <conditionalFormatting sqref="AN41">
    <cfRule type="expression" dxfId="655" priority="61">
      <formula xml:space="preserve"> OR(AND(AN41=0,AN41&lt;&gt;"",AO41&lt;&gt;"Z",AO41&lt;&gt;""),AND(AN41&gt;0,AN41&lt;&gt;"",AO41&lt;&gt;"W",AO41&lt;&gt;""),AND(AN41="", AO41="W"))</formula>
    </cfRule>
  </conditionalFormatting>
  <conditionalFormatting sqref="AO41">
    <cfRule type="expression" dxfId="654" priority="60">
      <formula xml:space="preserve"> OR(AND(AN41=0,AN41&lt;&gt;"",AO41&lt;&gt;"Z",AO41&lt;&gt;""),AND(AN41&gt;0,AN41&lt;&gt;"",AO41&lt;&gt;"W",AO41&lt;&gt;""),AND(AN41="", AO41="W"))</formula>
    </cfRule>
  </conditionalFormatting>
  <conditionalFormatting sqref="AP41">
    <cfRule type="expression" dxfId="653" priority="59">
      <formula xml:space="preserve"> AND(OR(AO41="X",AO41="W"),AP41="")</formula>
    </cfRule>
  </conditionalFormatting>
  <conditionalFormatting sqref="AN41">
    <cfRule type="expression" dxfId="652" priority="62">
      <formula>OR(COUNTIF(AO14:AO40,"M")=27,COUNTIF(AO14:AO40,"X")=27)</formula>
    </cfRule>
    <cfRule type="expression" dxfId="651" priority="63">
      <formula>IF(OR(SUMPRODUCT(--(AN14:AN40=""),--(AO14:AO40=""))&gt;0,COUNTIF(AO14:AO40,"M")&gt;0,COUNTIF(AO14:AO40,"X")=27),"",SUM(AN14:AN40)) &lt;&gt; AN41</formula>
    </cfRule>
  </conditionalFormatting>
  <conditionalFormatting sqref="AO41">
    <cfRule type="expression" dxfId="650" priority="64">
      <formula>OR(COUNTIF(AO14:AO40,"M")=27,COUNTIF(AO14:AO40,"X")=27)</formula>
    </cfRule>
    <cfRule type="expression" dxfId="649" priority="65">
      <formula>IF(AND(OR(COUNTIF(AO14:AO40,"M")=27,COUNTIF(AO14:AO40,"X")=27),SUM(AN14:AN40)=0,ISNUMBER(AN41)),"",IF(COUNTIF(AO14:AO40,"M")&gt;0,"M",IF(AND(COUNTIF(AO14:AO40,AO14)=27,OR(AO14="X",AO14="W",AO14="Z")),UPPER(AO14),""))) &lt;&gt; AO41</formula>
    </cfRule>
  </conditionalFormatting>
  <conditionalFormatting sqref="AN43:AN69">
    <cfRule type="expression" dxfId="648" priority="54">
      <formula xml:space="preserve"> OR(AND(AN43=0,AN43&lt;&gt;"",AO43&lt;&gt;"Z",AO43&lt;&gt;""),AND(AN43&gt;0,AN43&lt;&gt;"",AO43&lt;&gt;"W",AO43&lt;&gt;""),AND(AN43="", AO43="W"))</formula>
    </cfRule>
  </conditionalFormatting>
  <conditionalFormatting sqref="AO43:AO69">
    <cfRule type="expression" dxfId="647" priority="53">
      <formula xml:space="preserve"> OR(AND(AN43=0,AN43&lt;&gt;"",AO43&lt;&gt;"Z",AO43&lt;&gt;""),AND(AN43&gt;0,AN43&lt;&gt;"",AO43&lt;&gt;"W",AO43&lt;&gt;""),AND(AN43="", AO43="W"))</formula>
    </cfRule>
  </conditionalFormatting>
  <conditionalFormatting sqref="AP43:AP69">
    <cfRule type="expression" dxfId="646" priority="52">
      <formula xml:space="preserve"> AND(OR(AO43="X",AO43="W"),AP43="")</formula>
    </cfRule>
  </conditionalFormatting>
  <conditionalFormatting sqref="AN43:AN69">
    <cfRule type="expression" dxfId="645" priority="55">
      <formula>OR(AND(AI43="X",AL43="X"),AND(AI43="M",AL43="M"))</formula>
    </cfRule>
    <cfRule type="expression" dxfId="644" priority="56">
      <formula>IF(OR(EXACT(AH43,AI43),EXACT(AK43,AL43),AND(AI43="X",AL43="X"),OR(AI43="M",AL43="M")),"",SUM(AH43,AK43)) &lt;&gt; AN43</formula>
    </cfRule>
  </conditionalFormatting>
  <conditionalFormatting sqref="AO43:AO69">
    <cfRule type="expression" dxfId="643" priority="57">
      <formula>OR(AND(AI43="X",AL43="X"),AND(AI43="M",AL43="M"))</formula>
    </cfRule>
    <cfRule type="expression" dxfId="642" priority="58">
      <formula>IF(AND(OR(AND(AI43="M",AL43="M"),AND(AI43="X",AL43="X")),SUM(AH43,AK43)=0,ISNUMBER(AN43)),"",IF(OR(AI43="M",AL43="M"),"M",IF(AND(AI43=AL43,OR(AI43="X",AI43="W",AI43="Z")),UPPER(AI43),""))) &lt;&gt; AO43</formula>
    </cfRule>
  </conditionalFormatting>
  <conditionalFormatting sqref="AN70">
    <cfRule type="expression" dxfId="641" priority="47">
      <formula xml:space="preserve"> OR(AND(AN70=0,AN70&lt;&gt;"",AO70&lt;&gt;"Z",AO70&lt;&gt;""),AND(AN70&gt;0,AN70&lt;&gt;"",AO70&lt;&gt;"W",AO70&lt;&gt;""),AND(AN70="", AO70="W"))</formula>
    </cfRule>
  </conditionalFormatting>
  <conditionalFormatting sqref="AO70">
    <cfRule type="expression" dxfId="640" priority="46">
      <formula xml:space="preserve"> OR(AND(AN70=0,AN70&lt;&gt;"",AO70&lt;&gt;"Z",AO70&lt;&gt;""),AND(AN70&gt;0,AN70&lt;&gt;"",AO70&lt;&gt;"W",AO70&lt;&gt;""),AND(AN70="", AO70="W"))</formula>
    </cfRule>
  </conditionalFormatting>
  <conditionalFormatting sqref="AP70">
    <cfRule type="expression" dxfId="639" priority="45">
      <formula xml:space="preserve"> AND(OR(AO70="X",AO70="W"),AP70="")</formula>
    </cfRule>
  </conditionalFormatting>
  <conditionalFormatting sqref="AN70">
    <cfRule type="expression" dxfId="638" priority="48">
      <formula>OR(COUNTIF(AO43:AO69,"M")=27,COUNTIF(AO43:AO69,"X")=27)</formula>
    </cfRule>
    <cfRule type="expression" dxfId="637" priority="49">
      <formula>IF(OR(SUMPRODUCT(--(AN43:AN69=""),--(AO43:AO69=""))&gt;0,COUNTIF(AO43:AO69,"M")&gt;0,COUNTIF(AO43:AO69,"X")=27),"",SUM(AN43:AN69)) &lt;&gt; AN70</formula>
    </cfRule>
  </conditionalFormatting>
  <conditionalFormatting sqref="AO70">
    <cfRule type="expression" dxfId="636" priority="50">
      <formula>OR(COUNTIF(AO43:AO69,"M")=27,COUNTIF(AO43:AO69,"X")=27)</formula>
    </cfRule>
    <cfRule type="expression" dxfId="635" priority="51">
      <formula>IF(AND(OR(COUNTIF(AO43:AO69,"M")=27,COUNTIF(AO43:AO69,"X")=27),SUM(AN43:AN69)=0,ISNUMBER(AN70)),"",IF(COUNTIF(AO43:AO69,"M")&gt;0,"M",IF(AND(COUNTIF(AO43:AO69,AO43)=27,OR(AO43="X",AO43="W",AO43="Z")),UPPER(AO43),""))) &lt;&gt; AO70</formula>
    </cfRule>
  </conditionalFormatting>
  <conditionalFormatting sqref="AW14:AW40">
    <cfRule type="expression" dxfId="634" priority="40">
      <formula xml:space="preserve"> OR(AND(AW14=0,AW14&lt;&gt;"",AX14&lt;&gt;"Z",AX14&lt;&gt;""),AND(AW14&gt;0,AW14&lt;&gt;"",AX14&lt;&gt;"W",AX14&lt;&gt;""),AND(AW14="", AX14="W"))</formula>
    </cfRule>
  </conditionalFormatting>
  <conditionalFormatting sqref="AX14:AX40">
    <cfRule type="expression" dxfId="633" priority="39">
      <formula xml:space="preserve"> OR(AND(AW14=0,AW14&lt;&gt;"",AX14&lt;&gt;"Z",AX14&lt;&gt;""),AND(AW14&gt;0,AW14&lt;&gt;"",AX14&lt;&gt;"W",AX14&lt;&gt;""),AND(AW14="", AX14="W"))</formula>
    </cfRule>
  </conditionalFormatting>
  <conditionalFormatting sqref="AY14:AY40">
    <cfRule type="expression" dxfId="632" priority="38">
      <formula xml:space="preserve"> AND(OR(AX14="X",AX14="W"),AY14="")</formula>
    </cfRule>
  </conditionalFormatting>
  <conditionalFormatting sqref="AW14:AW40">
    <cfRule type="expression" dxfId="631" priority="41">
      <formula>OR(AND(AR14="X",AU14="X"),AND(AR14="M",AU14="M"))</formula>
    </cfRule>
    <cfRule type="expression" dxfId="630" priority="42">
      <formula>IF(OR(EXACT(AQ14,AR14),EXACT(AT14,AU14),AND(AR14="X",AU14="X"),OR(AR14="M",AU14="M")),"",SUM(AQ14,AT14)) &lt;&gt; AW14</formula>
    </cfRule>
  </conditionalFormatting>
  <conditionalFormatting sqref="AX14:AX40">
    <cfRule type="expression" dxfId="629" priority="43">
      <formula>OR(AND(AR14="X",AU14="X"),AND(AR14="M",AU14="M"))</formula>
    </cfRule>
    <cfRule type="expression" dxfId="628" priority="44">
      <formula>IF(AND(OR(AND(AR14="M",AU14="M"),AND(AR14="X",AU14="X")),SUM(AQ14,AT14)=0,ISNUMBER(AW14)),"",IF(OR(AR14="M",AU14="M"),"M",IF(AND(AR14=AU14,OR(AR14="X",AR14="W",AR14="Z")),UPPER(AR14),""))) &lt;&gt; AX14</formula>
    </cfRule>
  </conditionalFormatting>
  <conditionalFormatting sqref="AW41">
    <cfRule type="expression" dxfId="627" priority="33">
      <formula xml:space="preserve"> OR(AND(AW41=0,AW41&lt;&gt;"",AX41&lt;&gt;"Z",AX41&lt;&gt;""),AND(AW41&gt;0,AW41&lt;&gt;"",AX41&lt;&gt;"W",AX41&lt;&gt;""),AND(AW41="", AX41="W"))</formula>
    </cfRule>
  </conditionalFormatting>
  <conditionalFormatting sqref="AX41">
    <cfRule type="expression" dxfId="626" priority="32">
      <formula xml:space="preserve"> OR(AND(AW41=0,AW41&lt;&gt;"",AX41&lt;&gt;"Z",AX41&lt;&gt;""),AND(AW41&gt;0,AW41&lt;&gt;"",AX41&lt;&gt;"W",AX41&lt;&gt;""),AND(AW41="", AX41="W"))</formula>
    </cfRule>
  </conditionalFormatting>
  <conditionalFormatting sqref="AY41">
    <cfRule type="expression" dxfId="625" priority="31">
      <formula xml:space="preserve"> AND(OR(AX41="X",AX41="W"),AY41="")</formula>
    </cfRule>
  </conditionalFormatting>
  <conditionalFormatting sqref="AW41">
    <cfRule type="expression" dxfId="624" priority="34">
      <formula>OR(COUNTIF(AX14:AX40,"M")=27,COUNTIF(AX14:AX40,"X")=27)</formula>
    </cfRule>
    <cfRule type="expression" dxfId="623" priority="35">
      <formula>IF(OR(SUMPRODUCT(--(AW14:AW40=""),--(AX14:AX40=""))&gt;0,COUNTIF(AX14:AX40,"M")&gt;0,COUNTIF(AX14:AX40,"X")=27),"",SUM(AW14:AW40)) &lt;&gt; AW41</formula>
    </cfRule>
  </conditionalFormatting>
  <conditionalFormatting sqref="AX41">
    <cfRule type="expression" dxfId="622" priority="36">
      <formula>OR(COUNTIF(AX14:AX40,"M")=27,COUNTIF(AX14:AX40,"X")=27)</formula>
    </cfRule>
    <cfRule type="expression" dxfId="621" priority="37">
      <formula>IF(AND(OR(COUNTIF(AX14:AX40,"M")=27,COUNTIF(AX14:AX40,"X")=27),SUM(AW14:AW40)=0,ISNUMBER(AW41)),"",IF(COUNTIF(AX14:AX40,"M")&gt;0,"M",IF(AND(COUNTIF(AX14:AX40,AX14)=27,OR(AX14="X",AX14="W",AX14="Z")),UPPER(AX14),""))) &lt;&gt; AX41</formula>
    </cfRule>
  </conditionalFormatting>
  <conditionalFormatting sqref="AW43:AW69">
    <cfRule type="expression" dxfId="620" priority="26">
      <formula xml:space="preserve"> OR(AND(AW43=0,AW43&lt;&gt;"",AX43&lt;&gt;"Z",AX43&lt;&gt;""),AND(AW43&gt;0,AW43&lt;&gt;"",AX43&lt;&gt;"W",AX43&lt;&gt;""),AND(AW43="", AX43="W"))</formula>
    </cfRule>
  </conditionalFormatting>
  <conditionalFormatting sqref="AX43:AX69">
    <cfRule type="expression" dxfId="619" priority="25">
      <formula xml:space="preserve"> OR(AND(AW43=0,AW43&lt;&gt;"",AX43&lt;&gt;"Z",AX43&lt;&gt;""),AND(AW43&gt;0,AW43&lt;&gt;"",AX43&lt;&gt;"W",AX43&lt;&gt;""),AND(AW43="", AX43="W"))</formula>
    </cfRule>
  </conditionalFormatting>
  <conditionalFormatting sqref="AY43:AY69">
    <cfRule type="expression" dxfId="618" priority="24">
      <formula xml:space="preserve"> AND(OR(AX43="X",AX43="W"),AY43="")</formula>
    </cfRule>
  </conditionalFormatting>
  <conditionalFormatting sqref="AW43:AW69">
    <cfRule type="expression" dxfId="617" priority="27">
      <formula>OR(AND(AR43="X",AU43="X"),AND(AR43="M",AU43="M"))</formula>
    </cfRule>
    <cfRule type="expression" dxfId="616" priority="28">
      <formula>IF(OR(EXACT(AQ43,AR43),EXACT(AT43,AU43),AND(AR43="X",AU43="X"),OR(AR43="M",AU43="M")),"",SUM(AQ43,AT43)) &lt;&gt; AW43</formula>
    </cfRule>
  </conditionalFormatting>
  <conditionalFormatting sqref="AX43:AX69">
    <cfRule type="expression" dxfId="615" priority="29">
      <formula>OR(AND(AR43="X",AU43="X"),AND(AR43="M",AU43="M"))</formula>
    </cfRule>
    <cfRule type="expression" dxfId="614" priority="30">
      <formula>IF(AND(OR(AND(AR43="M",AU43="M"),AND(AR43="X",AU43="X")),SUM(AQ43,AT43)=0,ISNUMBER(AW43)),"",IF(OR(AR43="M",AU43="M"),"M",IF(AND(AR43=AU43,OR(AR43="X",AR43="W",AR43="Z")),UPPER(AR43),""))) &lt;&gt; AX43</formula>
    </cfRule>
  </conditionalFormatting>
  <conditionalFormatting sqref="AW70">
    <cfRule type="expression" dxfId="613" priority="19">
      <formula xml:space="preserve"> OR(AND(AW70=0,AW70&lt;&gt;"",AX70&lt;&gt;"Z",AX70&lt;&gt;""),AND(AW70&gt;0,AW70&lt;&gt;"",AX70&lt;&gt;"W",AX70&lt;&gt;""),AND(AW70="", AX70="W"))</formula>
    </cfRule>
  </conditionalFormatting>
  <conditionalFormatting sqref="AX70">
    <cfRule type="expression" dxfId="612" priority="18">
      <formula xml:space="preserve"> OR(AND(AW70=0,AW70&lt;&gt;"",AX70&lt;&gt;"Z",AX70&lt;&gt;""),AND(AW70&gt;0,AW70&lt;&gt;"",AX70&lt;&gt;"W",AX70&lt;&gt;""),AND(AW70="", AX70="W"))</formula>
    </cfRule>
  </conditionalFormatting>
  <conditionalFormatting sqref="AY70">
    <cfRule type="expression" dxfId="611" priority="17">
      <formula xml:space="preserve"> AND(OR(AX70="X",AX70="W"),AY70="")</formula>
    </cfRule>
  </conditionalFormatting>
  <conditionalFormatting sqref="AW70">
    <cfRule type="expression" dxfId="610" priority="20">
      <formula>OR(COUNTIF(AX43:AX69,"M")=27,COUNTIF(AX43:AX69,"X")=27)</formula>
    </cfRule>
    <cfRule type="expression" dxfId="609" priority="21">
      <formula>IF(OR(SUMPRODUCT(--(AW43:AW69=""),--(AX43:AX69=""))&gt;0,COUNTIF(AX43:AX69,"M")&gt;0,COUNTIF(AX43:AX69,"X")=27),"",SUM(AW43:AW69)) &lt;&gt; AW70</formula>
    </cfRule>
  </conditionalFormatting>
  <conditionalFormatting sqref="AX70">
    <cfRule type="expression" dxfId="608" priority="22">
      <formula>OR(COUNTIF(AX43:AX69,"M")=27,COUNTIF(AX43:AX69,"X")=27)</formula>
    </cfRule>
    <cfRule type="expression" dxfId="607" priority="23">
      <formula>IF(AND(OR(COUNTIF(AX43:AX69,"M")=27,COUNTIF(AX43:AX69,"X")=27),SUM(AW43:AW69)=0,ISNUMBER(AW70)),"",IF(COUNTIF(AX43:AX69,"M")&gt;0,"M",IF(AND(COUNTIF(AX43:AX69,AX43)=27,OR(AX43="X",AX43="W",AX43="Z")),UPPER(AX43),""))) &lt;&gt; AX70</formula>
    </cfRule>
  </conditionalFormatting>
  <conditionalFormatting sqref="V14:V40">
    <cfRule type="expression" dxfId="86" priority="16">
      <formula xml:space="preserve"> OR(AND(V14=0,V14&lt;&gt;"",W14&lt;&gt;"Z",W14&lt;&gt;""),AND(V14&gt;0,V14&lt;&gt;"",W14&lt;&gt;"W",W14&lt;&gt;""),AND(V14="", W14="W"))</formula>
    </cfRule>
  </conditionalFormatting>
  <conditionalFormatting sqref="Y14:Y40">
    <cfRule type="expression" dxfId="85" priority="15">
      <formula xml:space="preserve"> OR(AND(Y14=0,Y14&lt;&gt;"",Z14&lt;&gt;"Z",Z14&lt;&gt;""),AND(Y14&gt;0,Y14&lt;&gt;"",Z14&lt;&gt;"W",Z14&lt;&gt;""),AND(Y14="", Z14="W"))</formula>
    </cfRule>
  </conditionalFormatting>
  <conditionalFormatting sqref="AE14:AE40">
    <cfRule type="expression" dxfId="84" priority="14">
      <formula xml:space="preserve"> OR(AND(AE14=0,AE14&lt;&gt;"",AF14&lt;&gt;"Z",AF14&lt;&gt;""),AND(AE14&gt;0,AE14&lt;&gt;"",AF14&lt;&gt;"W",AF14&lt;&gt;""),AND(AE14="", AF14="W"))</formula>
    </cfRule>
  </conditionalFormatting>
  <conditionalFormatting sqref="AH14:AH40">
    <cfRule type="expression" dxfId="83" priority="13">
      <formula xml:space="preserve"> OR(AND(AH14=0,AH14&lt;&gt;"",AI14&lt;&gt;"Z",AI14&lt;&gt;""),AND(AH14&gt;0,AH14&lt;&gt;"",AI14&lt;&gt;"W",AI14&lt;&gt;""),AND(AH14="", AI14="W"))</formula>
    </cfRule>
  </conditionalFormatting>
  <conditionalFormatting sqref="AK14:AK40">
    <cfRule type="expression" dxfId="82" priority="12">
      <formula xml:space="preserve"> OR(AND(AK14=0,AK14&lt;&gt;"",AL14&lt;&gt;"Z",AL14&lt;&gt;""),AND(AK14&gt;0,AK14&lt;&gt;"",AL14&lt;&gt;"W",AL14&lt;&gt;""),AND(AK14="", AL14="W"))</formula>
    </cfRule>
  </conditionalFormatting>
  <conditionalFormatting sqref="AQ14:AQ40">
    <cfRule type="expression" dxfId="81" priority="11">
      <formula xml:space="preserve"> OR(AND(AQ14=0,AQ14&lt;&gt;"",AR14&lt;&gt;"Z",AR14&lt;&gt;""),AND(AQ14&gt;0,AQ14&lt;&gt;"",AR14&lt;&gt;"W",AR14&lt;&gt;""),AND(AQ14="", AR14="W"))</formula>
    </cfRule>
  </conditionalFormatting>
  <conditionalFormatting sqref="AT14:AT40">
    <cfRule type="expression" dxfId="80" priority="10">
      <formula xml:space="preserve"> OR(AND(AT14=0,AT14&lt;&gt;"",AU14&lt;&gt;"Z",AU14&lt;&gt;""),AND(AT14&gt;0,AT14&lt;&gt;"",AU14&lt;&gt;"W",AU14&lt;&gt;""),AND(AT14="", AU14="W"))</formula>
    </cfRule>
  </conditionalFormatting>
  <conditionalFormatting sqref="AZ14:AZ40">
    <cfRule type="expression" dxfId="79" priority="9">
      <formula xml:space="preserve"> OR(AND(AZ14=0,AZ14&lt;&gt;"",BA14&lt;&gt;"Z",BA14&lt;&gt;""),AND(AZ14&gt;0,AZ14&lt;&gt;"",BA14&lt;&gt;"W",BA14&lt;&gt;""),AND(AZ14="", BA14="W"))</formula>
    </cfRule>
  </conditionalFormatting>
  <conditionalFormatting sqref="AZ43:AZ69">
    <cfRule type="expression" dxfId="78" priority="8">
      <formula xml:space="preserve"> OR(AND(AZ43=0,AZ43&lt;&gt;"",BA43&lt;&gt;"Z",BA43&lt;&gt;""),AND(AZ43&gt;0,AZ43&lt;&gt;"",BA43&lt;&gt;"W",BA43&lt;&gt;""),AND(AZ43="", BA43="W"))</formula>
    </cfRule>
  </conditionalFormatting>
  <conditionalFormatting sqref="AT43:AT69">
    <cfRule type="expression" dxfId="77" priority="7">
      <formula xml:space="preserve"> OR(AND(AT43=0,AT43&lt;&gt;"",AU43&lt;&gt;"Z",AU43&lt;&gt;""),AND(AT43&gt;0,AT43&lt;&gt;"",AU43&lt;&gt;"W",AU43&lt;&gt;""),AND(AT43="", AU43="W"))</formula>
    </cfRule>
  </conditionalFormatting>
  <conditionalFormatting sqref="AQ43:AQ69">
    <cfRule type="expression" dxfId="76" priority="6">
      <formula xml:space="preserve"> OR(AND(AQ43=0,AQ43&lt;&gt;"",AR43&lt;&gt;"Z",AR43&lt;&gt;""),AND(AQ43&gt;0,AQ43&lt;&gt;"",AR43&lt;&gt;"W",AR43&lt;&gt;""),AND(AQ43="", AR43="W"))</formula>
    </cfRule>
  </conditionalFormatting>
  <conditionalFormatting sqref="AK43:AK69">
    <cfRule type="expression" dxfId="75" priority="5">
      <formula xml:space="preserve"> OR(AND(AK43=0,AK43&lt;&gt;"",AL43&lt;&gt;"Z",AL43&lt;&gt;""),AND(AK43&gt;0,AK43&lt;&gt;"",AL43&lt;&gt;"W",AL43&lt;&gt;""),AND(AK43="", AL43="W"))</formula>
    </cfRule>
  </conditionalFormatting>
  <conditionalFormatting sqref="AH43:AH69">
    <cfRule type="expression" dxfId="74" priority="4">
      <formula xml:space="preserve"> OR(AND(AH43=0,AH43&lt;&gt;"",AI43&lt;&gt;"Z",AI43&lt;&gt;""),AND(AH43&gt;0,AH43&lt;&gt;"",AI43&lt;&gt;"W",AI43&lt;&gt;""),AND(AH43="", AI43="W"))</formula>
    </cfRule>
  </conditionalFormatting>
  <conditionalFormatting sqref="AE43:AE69">
    <cfRule type="expression" dxfId="73" priority="3">
      <formula xml:space="preserve"> OR(AND(AE43=0,AE43&lt;&gt;"",AF43&lt;&gt;"Z",AF43&lt;&gt;""),AND(AE43&gt;0,AE43&lt;&gt;"",AF43&lt;&gt;"W",AF43&lt;&gt;""),AND(AE43="", AF43="W"))</formula>
    </cfRule>
  </conditionalFormatting>
  <conditionalFormatting sqref="Y43:Y69">
    <cfRule type="expression" dxfId="72" priority="2">
      <formula xml:space="preserve"> OR(AND(Y43=0,Y43&lt;&gt;"",Z43&lt;&gt;"Z",Z43&lt;&gt;""),AND(Y43&gt;0,Y43&lt;&gt;"",Z43&lt;&gt;"W",Z43&lt;&gt;""),AND(Y43="", Z43="W"))</formula>
    </cfRule>
  </conditionalFormatting>
  <conditionalFormatting sqref="V43:V69">
    <cfRule type="expression" dxfId="71" priority="1">
      <formula xml:space="preserve"> OR(AND(V43=0,V43&lt;&gt;"",W43&lt;&gt;"Z",W43&lt;&gt;""),AND(V43&gt;0,V43&lt;&gt;"",W43&lt;&gt;"W",W43&lt;&gt;""),AND(V43="", W43="W"))</formula>
    </cfRule>
  </conditionalFormatting>
  <dataValidations count="4">
    <dataValidation allowBlank="1" showInputMessage="1" showErrorMessage="1" sqref="V100:BB1048576 R1:U1048576 BC1:XFD1048576 V1:BB13 A1:F1048576 G1:Q11 G100:Q1048576 O72:O99 O14:O41 O42:P42 O43:O70 O71:P71 Q12:Q99 G12:N99" xr:uid="{00000000-0002-0000-0300-000000000000}"/>
    <dataValidation type="textLength" allowBlank="1" showInputMessage="1" showErrorMessage="1" errorTitle="Invalid input" error="The length of the text should be between 2 and 500 characters" sqref="X14:X41 AA14:AA41 AD14:AD41 AG14:AG41 AJ14:AJ41 AM14:AM41 AP14:AP41 AS14:AS41 AV14:AV41 AY14:AY41 BB14:BB41 X43:X70 AA43:AA70 AD43:AD70 AG43:AG70 AJ43:AJ70 AM43:AM70 AP43:AP70 AS43:AS70 AV43:AV70 AY43:AY70 BB43:BB70 X72:X99 AA72:AA99 AD72:AD99 AG72:AG99 AJ72:AJ99 AM72:AM99 AP72:AP99 AS72:AS99 AV72:AV99 AY72:AY99 BB72:BB99" xr:uid="{00000000-0002-0000-0300-000001000000}">
      <formula1>2</formula1>
      <formula2>500</formula2>
    </dataValidation>
    <dataValidation type="list" allowBlank="1" showDropDown="1" showInputMessage="1" showErrorMessage="1" errorTitle="Invalid input" error="Please enter one of the following codes (capital letters only):_x000a_Z - Not applicable_x000a_M - Missing_x000a_X - Included in another category_x000a_W - Includes another category" sqref="W14:W41 Z14:Z41 AC14:AC41 AF14:AF41 AI14:AI41 AL14:AL41 AO14:AO41 AR14:AR41 AU14:AU41 AX14:AX41 BA14:BA41 W43:W70 Z43:Z70 AC43:AC70 AF43:AF70 AI43:AI70 AL43:AL70 AO43:AO70 AR43:AR70 AU43:AU70 AX43:AX70 BA43:BA70 W72:W99 Z72:Z99 AC72:AC99 AF72:AF99 AI72:AI99 AL72:AL99 AO72:AO99 AR72:AR99 AU72:AU99 AX72:AX99 BA72:BA99" xr:uid="{00000000-0002-0000-0300-000002000000}">
      <formula1>"Z,M,X,W"</formula1>
    </dataValidation>
    <dataValidation type="decimal" operator="greaterThanOrEqual" allowBlank="1" showInputMessage="1" showErrorMessage="1" errorTitle="Invalid input" error="Please enter a numeric value" sqref="V14:V41 Y14:Y41 AB14:AB41 AE14:AE41 AH14:AH41 AK14:AK41 AN14:AN41 AQ14:AQ41 AT14:AT41 AW14:AW41 AZ14:AZ41 V43:V70 Y43:Y70 AB43:AB70 AE43:AE70 AH43:AH70 AK43:AK70 AN43:AN70 AQ43:AQ70 AT43:AT70 AW43:AW70 AZ43:AZ70 V72:V99 Y72:Y99 AB72:AB99 AE72:AE99 AH72:AH99 AK72:AK99 AN72:AN99 AQ72:AQ99 AT72:AT99 AW72:AW99 AZ72:AZ99" xr:uid="{00000000-0002-0000-0300-000003000000}">
      <formula1>0</formula1>
    </dataValidation>
  </dataValidations>
  <pageMargins left="0.23622047244094491" right="0.23622047244094491" top="0.74803149606299213" bottom="0.74803149606299213" header="0.31496062992125984" footer="0.31496062992125984"/>
  <pageSetup scale="28" orientation="portrait" r:id="rId1"/>
  <headerFooter>
    <oddFooter>&amp;C&amp;P&amp;R&amp;F</oddFooter>
  </headerFooter>
  <rowBreaks count="1" manualBreakCount="1">
    <brk id="71" max="49" man="1"/>
  </rowBreaks>
  <colBreaks count="1" manualBreakCount="1">
    <brk id="37" max="106" man="1"/>
  </colBreak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BW84"/>
  <sheetViews>
    <sheetView showGridLines="0" topLeftCell="C1" zoomScaleNormal="100" workbookViewId="0">
      <pane xSplit="19" ySplit="13" topLeftCell="V20" activePane="bottomRight" state="frozen"/>
      <selection activeCell="C1" sqref="C1"/>
      <selection pane="topRight" activeCell="C1" sqref="C1"/>
      <selection pane="bottomLeft" activeCell="C1" sqref="C1"/>
      <selection pane="bottomRight" activeCell="Y28" sqref="Y28"/>
    </sheetView>
  </sheetViews>
  <sheetFormatPr defaultColWidth="8.7109375" defaultRowHeight="15" x14ac:dyDescent="0.25"/>
  <cols>
    <col min="1" max="1" width="18.28515625" style="141" hidden="1" customWidth="1"/>
    <col min="2" max="2" width="9.140625" style="141" hidden="1" customWidth="1"/>
    <col min="3" max="3" width="5.7109375" style="141" customWidth="1"/>
    <col min="4" max="4" width="10.7109375" style="141" customWidth="1"/>
    <col min="5" max="5" width="15.7109375" style="141" customWidth="1"/>
    <col min="6" max="6" width="5" style="141" hidden="1" customWidth="1"/>
    <col min="7" max="7" width="3.85546875" style="141" hidden="1" customWidth="1"/>
    <col min="8" max="8" width="3" style="141" hidden="1" customWidth="1"/>
    <col min="9" max="9" width="5.85546875" style="141" hidden="1" customWidth="1"/>
    <col min="10" max="10" width="6.7109375" style="141" hidden="1" customWidth="1"/>
    <col min="11" max="11" width="5.28515625" style="141" hidden="1" customWidth="1"/>
    <col min="12" max="12" width="3.7109375" style="141" hidden="1" customWidth="1"/>
    <col min="13" max="13" width="3" style="141" hidden="1" customWidth="1"/>
    <col min="14" max="14" width="4.140625" style="141" hidden="1" customWidth="1"/>
    <col min="15" max="15" width="5.140625" style="141" hidden="1" customWidth="1"/>
    <col min="16" max="17" width="3" style="141" hidden="1" customWidth="1"/>
    <col min="18" max="20" width="4.140625" style="141" hidden="1" customWidth="1"/>
    <col min="21" max="21" width="10.42578125" style="141" hidden="1" customWidth="1"/>
    <col min="22" max="22" width="12.7109375" style="141" customWidth="1"/>
    <col min="23" max="23" width="2.7109375" style="141" customWidth="1"/>
    <col min="24" max="24" width="5.7109375" style="141" customWidth="1"/>
    <col min="25" max="25" width="12.7109375" style="141" customWidth="1"/>
    <col min="26" max="26" width="2.7109375" style="141" customWidth="1"/>
    <col min="27" max="27" width="5.7109375" style="141" customWidth="1"/>
    <col min="28" max="28" width="12.7109375" style="141" customWidth="1"/>
    <col min="29" max="29" width="2.7109375" style="141" customWidth="1"/>
    <col min="30" max="30" width="5.7109375" style="141" customWidth="1"/>
    <col min="31" max="31" width="12.7109375" style="141" customWidth="1"/>
    <col min="32" max="32" width="2.7109375" style="141" customWidth="1"/>
    <col min="33" max="34" width="5.7109375" style="141" customWidth="1"/>
    <col min="35" max="16384" width="8.7109375" style="141"/>
  </cols>
  <sheetData>
    <row r="1" spans="1:75" ht="45.6" customHeight="1" x14ac:dyDescent="0.25">
      <c r="A1" s="220" t="s">
        <v>139</v>
      </c>
      <c r="B1" s="221" t="s">
        <v>169</v>
      </c>
      <c r="C1" s="222"/>
      <c r="D1" s="507" t="s">
        <v>704</v>
      </c>
      <c r="E1" s="507"/>
      <c r="F1" s="507"/>
      <c r="G1" s="507"/>
      <c r="H1" s="507"/>
      <c r="I1" s="507"/>
      <c r="J1" s="507"/>
      <c r="K1" s="507"/>
      <c r="L1" s="507"/>
      <c r="M1" s="507"/>
      <c r="N1" s="507"/>
      <c r="O1" s="507"/>
      <c r="P1" s="507"/>
      <c r="Q1" s="507"/>
      <c r="R1" s="507"/>
      <c r="S1" s="507"/>
      <c r="T1" s="507"/>
      <c r="U1" s="507"/>
      <c r="V1" s="507"/>
      <c r="W1" s="507"/>
      <c r="X1" s="507"/>
      <c r="Y1" s="507"/>
      <c r="Z1" s="507"/>
      <c r="AA1" s="507"/>
      <c r="AB1" s="507"/>
      <c r="AC1" s="507"/>
      <c r="AD1" s="507"/>
      <c r="AE1" s="507"/>
      <c r="AF1" s="507"/>
      <c r="AG1" s="507"/>
      <c r="AH1" s="507"/>
      <c r="BI1" s="2"/>
      <c r="BJ1" s="2"/>
      <c r="BK1" s="2"/>
      <c r="BL1" s="2"/>
      <c r="BM1" s="2"/>
      <c r="BN1" s="2"/>
      <c r="BO1" s="2"/>
      <c r="BP1" s="2"/>
      <c r="BQ1" s="2"/>
      <c r="BR1" s="2"/>
      <c r="BS1" s="2"/>
      <c r="BT1" s="2"/>
      <c r="BU1" s="2"/>
      <c r="BV1" s="2"/>
      <c r="BW1" s="2"/>
    </row>
    <row r="2" spans="1:75" ht="3.75" customHeight="1" x14ac:dyDescent="0.25">
      <c r="A2" s="220" t="s">
        <v>122</v>
      </c>
      <c r="B2" s="221" t="str">
        <f>VLOOKUP(VAL_A1!$B$2,VAL_Drop_Down_Lists!$A$3:$B$214,2,FALSE)</f>
        <v>_X</v>
      </c>
      <c r="C2" s="142"/>
      <c r="D2" s="224"/>
      <c r="E2" s="224"/>
      <c r="F2" s="224"/>
      <c r="G2" s="224"/>
      <c r="H2" s="273"/>
      <c r="I2" s="273"/>
      <c r="J2" s="273"/>
      <c r="K2" s="273"/>
      <c r="L2" s="273"/>
      <c r="M2" s="273"/>
      <c r="N2" s="273"/>
      <c r="O2" s="273"/>
      <c r="P2" s="273"/>
      <c r="Q2" s="273"/>
      <c r="R2" s="273"/>
      <c r="S2" s="273"/>
      <c r="T2" s="273"/>
      <c r="U2" s="224"/>
      <c r="V2" s="224"/>
      <c r="W2" s="224"/>
      <c r="X2" s="224"/>
      <c r="Y2" s="224"/>
      <c r="Z2" s="224"/>
      <c r="AA2" s="224"/>
      <c r="AB2" s="224"/>
      <c r="AC2" s="224"/>
      <c r="AD2" s="224"/>
      <c r="AE2" s="224"/>
      <c r="AF2" s="224"/>
      <c r="AG2" s="224"/>
      <c r="AH2" s="153"/>
      <c r="BI2" s="2"/>
      <c r="BJ2" s="2"/>
      <c r="BK2" s="2"/>
      <c r="BL2" s="2"/>
      <c r="BM2" s="2"/>
      <c r="BN2" s="2"/>
      <c r="BO2" s="2"/>
      <c r="BP2" s="2"/>
      <c r="BQ2" s="2"/>
      <c r="BR2" s="2"/>
      <c r="BS2" s="2"/>
      <c r="BT2" s="2"/>
      <c r="BU2" s="2"/>
      <c r="BV2" s="2"/>
      <c r="BW2" s="2"/>
    </row>
    <row r="3" spans="1:75" ht="21" x14ac:dyDescent="0.25">
      <c r="A3" s="220" t="s">
        <v>142</v>
      </c>
      <c r="B3" s="225" t="str">
        <f>IF(VAL_A1!$H$33&lt;&gt;"", YEAR(VAL_A1!$H$33),"")</f>
        <v/>
      </c>
      <c r="C3" s="142"/>
      <c r="D3" s="487" t="s">
        <v>4618</v>
      </c>
      <c r="E3" s="487"/>
      <c r="F3" s="224"/>
      <c r="G3" s="224"/>
      <c r="H3" s="273"/>
      <c r="I3" s="273"/>
      <c r="J3" s="273"/>
      <c r="K3" s="273"/>
      <c r="L3" s="273"/>
      <c r="M3" s="273"/>
      <c r="N3" s="273"/>
      <c r="O3" s="273"/>
      <c r="P3" s="273"/>
      <c r="Q3" s="273"/>
      <c r="R3" s="273"/>
      <c r="S3" s="273"/>
      <c r="T3" s="273"/>
      <c r="U3" s="224"/>
      <c r="V3" s="511" t="s">
        <v>699</v>
      </c>
      <c r="W3" s="511"/>
      <c r="X3" s="511"/>
      <c r="Y3" s="511"/>
      <c r="Z3" s="511"/>
      <c r="AA3" s="511"/>
      <c r="AB3" s="511"/>
      <c r="AC3" s="511"/>
      <c r="AD3" s="511"/>
      <c r="AE3" s="511"/>
      <c r="AF3" s="511"/>
      <c r="AG3" s="511"/>
      <c r="AH3" s="153"/>
      <c r="BI3" s="2"/>
      <c r="BJ3" s="2"/>
      <c r="BK3" s="2"/>
      <c r="BL3" s="2"/>
      <c r="BM3" s="2"/>
      <c r="BN3" s="2"/>
      <c r="BO3" s="2"/>
      <c r="BP3" s="2"/>
      <c r="BQ3" s="2"/>
      <c r="BR3" s="2"/>
      <c r="BS3" s="2"/>
      <c r="BT3" s="2"/>
      <c r="BU3" s="2"/>
      <c r="BV3" s="2"/>
      <c r="BW3" s="2"/>
    </row>
    <row r="4" spans="1:75" ht="36" customHeight="1" x14ac:dyDescent="0.25">
      <c r="A4" s="220" t="s">
        <v>143</v>
      </c>
      <c r="B4" s="225" t="str">
        <f>IF(VAL_A1!$H$34&lt;&gt;"", YEAR(VAL_A1!$H$34),"")</f>
        <v/>
      </c>
      <c r="C4" s="142"/>
      <c r="D4" s="487"/>
      <c r="E4" s="487"/>
      <c r="F4" s="224"/>
      <c r="G4" s="224"/>
      <c r="H4" s="273"/>
      <c r="I4" s="273"/>
      <c r="J4" s="273"/>
      <c r="K4" s="273"/>
      <c r="L4" s="273"/>
      <c r="M4" s="273"/>
      <c r="N4" s="273"/>
      <c r="O4" s="273"/>
      <c r="P4" s="273"/>
      <c r="Q4" s="273"/>
      <c r="R4" s="273"/>
      <c r="S4" s="273"/>
      <c r="T4" s="273"/>
      <c r="U4" s="224"/>
      <c r="V4" s="511" t="s">
        <v>19</v>
      </c>
      <c r="W4" s="511"/>
      <c r="X4" s="511"/>
      <c r="Y4" s="511" t="s">
        <v>618</v>
      </c>
      <c r="Z4" s="511"/>
      <c r="AA4" s="511"/>
      <c r="AB4" s="511" t="s">
        <v>619</v>
      </c>
      <c r="AC4" s="511"/>
      <c r="AD4" s="511"/>
      <c r="AE4" s="511" t="s">
        <v>21</v>
      </c>
      <c r="AF4" s="511"/>
      <c r="AG4" s="511"/>
      <c r="AH4" s="153"/>
      <c r="BI4" s="2"/>
      <c r="BJ4" s="2"/>
      <c r="BK4" s="2"/>
      <c r="BL4" s="2"/>
      <c r="BM4" s="2"/>
      <c r="BN4" s="2"/>
      <c r="BO4" s="2"/>
      <c r="BP4" s="2"/>
      <c r="BQ4" s="2"/>
      <c r="BR4" s="2"/>
      <c r="BS4" s="2"/>
      <c r="BT4" s="2"/>
      <c r="BU4" s="2"/>
      <c r="BV4" s="2"/>
      <c r="BW4" s="2"/>
    </row>
    <row r="5" spans="1:75" ht="21" x14ac:dyDescent="0.25">
      <c r="A5" s="220" t="s">
        <v>196</v>
      </c>
      <c r="B5" s="221" t="s">
        <v>636</v>
      </c>
      <c r="C5" s="142"/>
      <c r="D5" s="251" t="s">
        <v>54</v>
      </c>
      <c r="E5" s="251" t="s">
        <v>55</v>
      </c>
      <c r="F5" s="224"/>
      <c r="G5" s="224"/>
      <c r="H5" s="273"/>
      <c r="I5" s="273"/>
      <c r="J5" s="273"/>
      <c r="K5" s="273"/>
      <c r="L5" s="273"/>
      <c r="M5" s="273"/>
      <c r="N5" s="273"/>
      <c r="O5" s="273"/>
      <c r="P5" s="273"/>
      <c r="Q5" s="273"/>
      <c r="R5" s="273"/>
      <c r="S5" s="273"/>
      <c r="T5" s="273"/>
      <c r="U5" s="224"/>
      <c r="V5" s="511" t="s">
        <v>30</v>
      </c>
      <c r="W5" s="511"/>
      <c r="X5" s="511"/>
      <c r="Y5" s="511" t="s">
        <v>33</v>
      </c>
      <c r="Z5" s="511"/>
      <c r="AA5" s="511"/>
      <c r="AB5" s="511" t="s">
        <v>36</v>
      </c>
      <c r="AC5" s="511"/>
      <c r="AD5" s="511"/>
      <c r="AE5" s="511" t="s">
        <v>42</v>
      </c>
      <c r="AF5" s="511"/>
      <c r="AG5" s="511"/>
      <c r="AH5" s="153"/>
      <c r="BI5" s="2"/>
      <c r="BJ5" s="2"/>
      <c r="BK5" s="2"/>
      <c r="BL5" s="2"/>
      <c r="BM5" s="2"/>
      <c r="BN5" s="2"/>
      <c r="BO5" s="2"/>
      <c r="BP5" s="2"/>
      <c r="BQ5" s="2"/>
      <c r="BR5" s="2"/>
      <c r="BS5" s="2"/>
      <c r="BT5" s="2"/>
      <c r="BU5" s="2"/>
      <c r="BV5" s="2"/>
      <c r="BW5" s="2"/>
    </row>
    <row r="6" spans="1:75" ht="21" hidden="1" x14ac:dyDescent="0.25">
      <c r="A6" s="220" t="s">
        <v>144</v>
      </c>
      <c r="B6" s="221"/>
      <c r="C6" s="142"/>
      <c r="D6" s="142"/>
      <c r="E6" s="142"/>
      <c r="F6" s="274"/>
      <c r="G6" s="274"/>
      <c r="H6" s="275"/>
      <c r="I6" s="275"/>
      <c r="J6" s="275"/>
      <c r="K6" s="275"/>
      <c r="L6" s="275"/>
      <c r="M6" s="275"/>
      <c r="N6" s="275"/>
      <c r="O6" s="275"/>
      <c r="P6" s="275"/>
      <c r="Q6" s="275"/>
      <c r="R6" s="275"/>
      <c r="S6" s="275"/>
      <c r="T6" s="275"/>
      <c r="U6" s="231" t="s">
        <v>134</v>
      </c>
      <c r="V6" s="232" t="s">
        <v>153</v>
      </c>
      <c r="W6" s="232"/>
      <c r="X6" s="232"/>
      <c r="Y6" s="232" t="s">
        <v>154</v>
      </c>
      <c r="Z6" s="232"/>
      <c r="AA6" s="232"/>
      <c r="AB6" s="232" t="s">
        <v>155</v>
      </c>
      <c r="AC6" s="232"/>
      <c r="AD6" s="232"/>
      <c r="AE6" s="232" t="s">
        <v>157</v>
      </c>
      <c r="AF6" s="276"/>
      <c r="AG6" s="276"/>
      <c r="AH6" s="153"/>
      <c r="BI6" s="2"/>
      <c r="BJ6" s="2"/>
      <c r="BK6" s="2"/>
      <c r="BL6" s="2"/>
      <c r="BM6" s="2"/>
      <c r="BN6" s="2"/>
      <c r="BO6" s="2"/>
      <c r="BP6" s="2"/>
      <c r="BQ6" s="2"/>
      <c r="BR6" s="2"/>
      <c r="BS6" s="2"/>
      <c r="BT6" s="2"/>
      <c r="BU6" s="2"/>
      <c r="BV6" s="2"/>
      <c r="BW6" s="2"/>
    </row>
    <row r="7" spans="1:75" ht="21" hidden="1" x14ac:dyDescent="0.25">
      <c r="A7" s="220" t="s">
        <v>136</v>
      </c>
      <c r="B7" s="225" t="str">
        <f>IF(VAL_A1!$H$34&lt;&gt;"", YEAR(VAL_A1!$H$34),"")</f>
        <v/>
      </c>
      <c r="C7" s="142"/>
      <c r="D7" s="142"/>
      <c r="E7" s="142"/>
      <c r="F7" s="274"/>
      <c r="G7" s="274"/>
      <c r="H7" s="275"/>
      <c r="I7" s="275"/>
      <c r="J7" s="275"/>
      <c r="K7" s="275"/>
      <c r="L7" s="275"/>
      <c r="M7" s="275"/>
      <c r="N7" s="61"/>
      <c r="O7" s="61"/>
      <c r="P7" s="61"/>
      <c r="Q7" s="61"/>
      <c r="R7" s="61"/>
      <c r="S7" s="61"/>
      <c r="T7" s="61"/>
      <c r="U7" s="40" t="s">
        <v>194</v>
      </c>
      <c r="V7" s="232" t="s">
        <v>14</v>
      </c>
      <c r="W7" s="232"/>
      <c r="X7" s="232"/>
      <c r="Y7" s="232" t="s">
        <v>14</v>
      </c>
      <c r="Z7" s="232"/>
      <c r="AA7" s="232"/>
      <c r="AB7" s="232" t="s">
        <v>14</v>
      </c>
      <c r="AC7" s="232"/>
      <c r="AD7" s="232"/>
      <c r="AE7" s="232" t="s">
        <v>14</v>
      </c>
      <c r="AF7" s="276"/>
      <c r="AG7" s="276"/>
      <c r="AH7" s="153"/>
      <c r="BI7" s="2"/>
      <c r="BJ7" s="2"/>
      <c r="BK7" s="2"/>
      <c r="BL7" s="2"/>
      <c r="BM7" s="2"/>
      <c r="BN7" s="2"/>
      <c r="BO7" s="2"/>
      <c r="BP7" s="2"/>
      <c r="BQ7" s="2"/>
      <c r="BR7" s="2"/>
      <c r="BS7" s="2"/>
      <c r="BT7" s="2"/>
      <c r="BU7" s="2"/>
      <c r="BV7" s="2"/>
      <c r="BW7" s="2"/>
    </row>
    <row r="8" spans="1:75" ht="21" hidden="1" x14ac:dyDescent="0.25">
      <c r="A8" s="220" t="s">
        <v>140</v>
      </c>
      <c r="B8" s="225" t="str">
        <f>IF(VAL_A1!$H$35&lt;&gt;"", YEAR(VAL_A1!$H$35),"")</f>
        <v/>
      </c>
      <c r="C8" s="142"/>
      <c r="D8" s="142"/>
      <c r="E8" s="142"/>
      <c r="F8" s="277"/>
      <c r="G8" s="277"/>
      <c r="H8" s="277"/>
      <c r="I8" s="277"/>
      <c r="J8" s="277"/>
      <c r="K8" s="277"/>
      <c r="L8" s="277"/>
      <c r="M8" s="277"/>
      <c r="N8" s="62"/>
      <c r="O8" s="62"/>
      <c r="P8" s="62"/>
      <c r="Q8" s="62"/>
      <c r="R8" s="62"/>
      <c r="S8" s="62"/>
      <c r="T8" s="62"/>
      <c r="U8" s="40" t="s">
        <v>195</v>
      </c>
      <c r="V8" s="232" t="s">
        <v>14</v>
      </c>
      <c r="W8" s="232"/>
      <c r="X8" s="232"/>
      <c r="Y8" s="232" t="s">
        <v>14</v>
      </c>
      <c r="Z8" s="232"/>
      <c r="AA8" s="232"/>
      <c r="AB8" s="232" t="s">
        <v>14</v>
      </c>
      <c r="AC8" s="232"/>
      <c r="AD8" s="232"/>
      <c r="AE8" s="232" t="s">
        <v>14</v>
      </c>
      <c r="AF8" s="229"/>
      <c r="AG8" s="229"/>
      <c r="AH8" s="153"/>
      <c r="BI8" s="2"/>
      <c r="BJ8" s="2"/>
      <c r="BK8" s="2"/>
      <c r="BL8" s="2"/>
      <c r="BM8" s="2"/>
      <c r="BN8" s="2"/>
      <c r="BO8" s="2"/>
      <c r="BP8" s="2"/>
      <c r="BQ8" s="2"/>
      <c r="BR8" s="2"/>
      <c r="BS8" s="2"/>
      <c r="BT8" s="2"/>
      <c r="BU8" s="2"/>
      <c r="BV8" s="2"/>
      <c r="BW8" s="2"/>
    </row>
    <row r="9" spans="1:75" ht="21" hidden="1" x14ac:dyDescent="0.25">
      <c r="A9" s="220" t="s">
        <v>141</v>
      </c>
      <c r="B9" s="221" t="s">
        <v>717</v>
      </c>
      <c r="C9" s="142"/>
      <c r="D9" s="142"/>
      <c r="E9" s="142"/>
      <c r="F9" s="277"/>
      <c r="G9" s="277"/>
      <c r="H9" s="277"/>
      <c r="I9" s="277"/>
      <c r="J9" s="277"/>
      <c r="K9" s="277"/>
      <c r="L9" s="277"/>
      <c r="M9" s="277"/>
      <c r="N9" s="62"/>
      <c r="O9" s="62"/>
      <c r="P9" s="62"/>
      <c r="Q9" s="62"/>
      <c r="R9" s="62"/>
      <c r="S9" s="62"/>
      <c r="T9" s="62"/>
      <c r="U9" s="40" t="s">
        <v>15</v>
      </c>
      <c r="V9" s="232" t="s">
        <v>14</v>
      </c>
      <c r="W9" s="232"/>
      <c r="X9" s="232"/>
      <c r="Y9" s="232" t="s">
        <v>14</v>
      </c>
      <c r="Z9" s="232"/>
      <c r="AA9" s="232"/>
      <c r="AB9" s="232" t="s">
        <v>14</v>
      </c>
      <c r="AC9" s="232"/>
      <c r="AD9" s="232"/>
      <c r="AE9" s="232" t="s">
        <v>14</v>
      </c>
      <c r="AF9" s="232"/>
      <c r="AG9" s="232"/>
      <c r="AH9" s="153"/>
      <c r="BI9" s="2"/>
      <c r="BJ9" s="2"/>
      <c r="BK9" s="2"/>
      <c r="BL9" s="2"/>
      <c r="BM9" s="2"/>
      <c r="BN9" s="2"/>
      <c r="BO9" s="2"/>
      <c r="BP9" s="2"/>
      <c r="BQ9" s="2"/>
      <c r="BR9" s="2"/>
      <c r="BS9" s="2"/>
      <c r="BT9" s="2"/>
      <c r="BU9" s="2"/>
      <c r="BV9" s="2"/>
      <c r="BW9" s="2"/>
    </row>
    <row r="10" spans="1:75" ht="21" hidden="1" x14ac:dyDescent="0.25">
      <c r="A10" s="220" t="s">
        <v>129</v>
      </c>
      <c r="B10" s="221">
        <v>0</v>
      </c>
      <c r="C10" s="142"/>
      <c r="D10" s="142"/>
      <c r="E10" s="142"/>
      <c r="F10" s="277"/>
      <c r="G10" s="277"/>
      <c r="H10" s="277"/>
      <c r="I10" s="277"/>
      <c r="J10" s="277"/>
      <c r="K10" s="277"/>
      <c r="L10" s="277"/>
      <c r="M10" s="277"/>
      <c r="N10" s="62"/>
      <c r="O10" s="62"/>
      <c r="P10" s="62"/>
      <c r="Q10" s="62"/>
      <c r="R10" s="62"/>
      <c r="S10" s="62"/>
      <c r="T10" s="62"/>
      <c r="U10" s="40"/>
      <c r="V10" s="232"/>
      <c r="W10" s="232"/>
      <c r="X10" s="232"/>
      <c r="Y10" s="232"/>
      <c r="Z10" s="232"/>
      <c r="AA10" s="232"/>
      <c r="AB10" s="232"/>
      <c r="AC10" s="232"/>
      <c r="AD10" s="232"/>
      <c r="AE10" s="232"/>
      <c r="AF10" s="232"/>
      <c r="AG10" s="232"/>
      <c r="AH10" s="153"/>
      <c r="BI10" s="2"/>
      <c r="BJ10" s="2"/>
      <c r="BK10" s="2"/>
      <c r="BL10" s="2"/>
      <c r="BM10" s="2"/>
      <c r="BN10" s="2"/>
      <c r="BO10" s="2"/>
      <c r="BP10" s="2"/>
      <c r="BQ10" s="2"/>
      <c r="BR10" s="2"/>
      <c r="BS10" s="2"/>
      <c r="BT10" s="2"/>
      <c r="BU10" s="2"/>
      <c r="BV10" s="2"/>
      <c r="BW10" s="2"/>
    </row>
    <row r="11" spans="1:75" ht="21" hidden="1" x14ac:dyDescent="0.25">
      <c r="A11" s="220" t="s">
        <v>131</v>
      </c>
      <c r="B11" s="221">
        <v>0</v>
      </c>
      <c r="C11" s="142"/>
      <c r="D11" s="142"/>
      <c r="E11" s="142"/>
      <c r="F11" s="277"/>
      <c r="G11" s="277"/>
      <c r="H11" s="277"/>
      <c r="I11" s="277"/>
      <c r="J11" s="277"/>
      <c r="K11" s="277"/>
      <c r="L11" s="277"/>
      <c r="M11" s="277"/>
      <c r="N11" s="62"/>
      <c r="O11" s="62"/>
      <c r="P11" s="62"/>
      <c r="Q11" s="62"/>
      <c r="R11" s="62"/>
      <c r="S11" s="62"/>
      <c r="T11" s="62"/>
      <c r="U11" s="40"/>
      <c r="V11" s="232"/>
      <c r="W11" s="232"/>
      <c r="X11" s="232"/>
      <c r="Y11" s="232"/>
      <c r="Z11" s="232"/>
      <c r="AA11" s="232"/>
      <c r="AB11" s="232"/>
      <c r="AC11" s="232"/>
      <c r="AD11" s="232"/>
      <c r="AE11" s="232"/>
      <c r="AF11" s="232"/>
      <c r="AG11" s="232"/>
      <c r="AH11" s="153"/>
      <c r="BI11" s="2"/>
      <c r="BJ11" s="2"/>
      <c r="BK11" s="2"/>
      <c r="BL11" s="2"/>
      <c r="BM11" s="2"/>
      <c r="BN11" s="2"/>
      <c r="BO11" s="2"/>
      <c r="BP11" s="2"/>
      <c r="BQ11" s="2"/>
      <c r="BR11" s="2"/>
      <c r="BS11" s="2"/>
      <c r="BT11" s="2"/>
      <c r="BU11" s="2"/>
      <c r="BV11" s="2"/>
      <c r="BW11" s="2"/>
    </row>
    <row r="12" spans="1:75" ht="73.5" hidden="1" customHeight="1" x14ac:dyDescent="0.25">
      <c r="C12" s="142"/>
      <c r="D12" s="142"/>
      <c r="E12" s="142"/>
      <c r="F12" s="277"/>
      <c r="G12" s="258" t="s">
        <v>16</v>
      </c>
      <c r="H12" s="259" t="s">
        <v>43</v>
      </c>
      <c r="I12" s="259" t="s">
        <v>137</v>
      </c>
      <c r="J12" s="259" t="s">
        <v>44</v>
      </c>
      <c r="K12" s="259" t="s">
        <v>138</v>
      </c>
      <c r="L12" s="259" t="s">
        <v>45</v>
      </c>
      <c r="M12" s="259" t="s">
        <v>46</v>
      </c>
      <c r="N12" s="113" t="s">
        <v>135</v>
      </c>
      <c r="O12" s="120" t="s">
        <v>768</v>
      </c>
      <c r="P12" s="120" t="s">
        <v>769</v>
      </c>
      <c r="Q12" s="62"/>
      <c r="R12" s="62"/>
      <c r="S12" s="62"/>
      <c r="T12" s="62"/>
      <c r="U12" s="63"/>
      <c r="V12" s="261"/>
      <c r="W12" s="261"/>
      <c r="X12" s="261"/>
      <c r="Y12" s="261"/>
      <c r="Z12" s="261"/>
      <c r="AA12" s="261"/>
      <c r="AB12" s="261"/>
      <c r="AC12" s="261"/>
      <c r="AD12" s="261"/>
      <c r="AE12" s="261"/>
      <c r="AF12" s="261"/>
      <c r="AG12" s="261"/>
      <c r="AH12" s="153"/>
      <c r="BI12" s="2"/>
      <c r="BJ12" s="2"/>
      <c r="BK12" s="2"/>
      <c r="BL12" s="2"/>
      <c r="BM12" s="2"/>
      <c r="BN12" s="2"/>
      <c r="BO12" s="2"/>
      <c r="BP12" s="2"/>
      <c r="BQ12" s="2"/>
      <c r="BR12" s="2"/>
      <c r="BS12" s="2"/>
      <c r="BT12" s="2"/>
      <c r="BU12" s="2"/>
      <c r="BV12" s="2"/>
      <c r="BW12" s="2"/>
    </row>
    <row r="13" spans="1:75" ht="3" customHeight="1" x14ac:dyDescent="0.25">
      <c r="C13" s="142"/>
      <c r="D13" s="142"/>
      <c r="E13" s="142"/>
      <c r="F13" s="278"/>
      <c r="G13" s="262"/>
      <c r="H13" s="263"/>
      <c r="I13" s="263"/>
      <c r="J13" s="263"/>
      <c r="K13" s="263"/>
      <c r="L13" s="263"/>
      <c r="M13" s="263"/>
      <c r="N13" s="52"/>
      <c r="O13" s="130"/>
      <c r="P13" s="130"/>
      <c r="Q13" s="52"/>
      <c r="R13" s="52"/>
      <c r="S13" s="52"/>
      <c r="T13" s="52"/>
      <c r="U13" s="64"/>
      <c r="V13" s="279"/>
      <c r="W13" s="279"/>
      <c r="X13" s="279"/>
      <c r="Y13" s="279"/>
      <c r="Z13" s="279"/>
      <c r="AA13" s="279"/>
      <c r="AB13" s="279"/>
      <c r="AC13" s="279"/>
      <c r="AD13" s="279"/>
      <c r="AE13" s="279"/>
      <c r="AF13" s="279"/>
      <c r="AG13" s="279"/>
      <c r="AH13" s="153"/>
      <c r="BI13" s="2"/>
      <c r="BJ13" s="2"/>
      <c r="BK13" s="2"/>
      <c r="BL13" s="2"/>
      <c r="BM13" s="2"/>
      <c r="BN13" s="2"/>
      <c r="BO13" s="2"/>
      <c r="BP13" s="2"/>
      <c r="BQ13" s="2"/>
      <c r="BR13" s="2"/>
      <c r="BS13" s="2"/>
      <c r="BT13" s="2"/>
      <c r="BU13" s="2"/>
      <c r="BV13" s="2"/>
      <c r="BW13" s="2"/>
    </row>
    <row r="14" spans="1:75" ht="21" customHeight="1" x14ac:dyDescent="0.25">
      <c r="C14" s="142"/>
      <c r="D14" s="487" t="s">
        <v>47</v>
      </c>
      <c r="E14" s="265" t="s">
        <v>86</v>
      </c>
      <c r="F14" s="241"/>
      <c r="G14" s="241" t="s">
        <v>620</v>
      </c>
      <c r="H14" s="241" t="s">
        <v>49</v>
      </c>
      <c r="I14" s="241" t="s">
        <v>149</v>
      </c>
      <c r="J14" s="241" t="s">
        <v>87</v>
      </c>
      <c r="K14" s="241" t="s">
        <v>145</v>
      </c>
      <c r="L14" s="242" t="s">
        <v>14</v>
      </c>
      <c r="M14" s="242" t="s">
        <v>627</v>
      </c>
      <c r="N14" s="46" t="s">
        <v>627</v>
      </c>
      <c r="O14" s="55" t="s">
        <v>14</v>
      </c>
      <c r="P14" s="55" t="s">
        <v>717</v>
      </c>
      <c r="Q14" s="46"/>
      <c r="R14" s="46"/>
      <c r="S14" s="46"/>
      <c r="T14" s="46"/>
      <c r="U14" s="56"/>
      <c r="V14" s="105">
        <v>0</v>
      </c>
      <c r="W14" s="106"/>
      <c r="X14" s="107"/>
      <c r="Y14" s="105">
        <v>0</v>
      </c>
      <c r="Z14" s="106"/>
      <c r="AA14" s="107"/>
      <c r="AB14" s="105">
        <v>0</v>
      </c>
      <c r="AC14" s="106"/>
      <c r="AD14" s="107"/>
      <c r="AE14" s="105">
        <v>0</v>
      </c>
      <c r="AF14" s="106"/>
      <c r="AG14" s="107"/>
      <c r="AH14" s="153"/>
      <c r="BI14" s="2"/>
      <c r="BJ14" s="2"/>
      <c r="BK14" s="2"/>
      <c r="BL14" s="2"/>
      <c r="BM14" s="2"/>
      <c r="BN14" s="2"/>
      <c r="BO14" s="2"/>
      <c r="BP14" s="2"/>
      <c r="BQ14" s="2"/>
      <c r="BR14" s="2"/>
      <c r="BS14" s="2"/>
      <c r="BT14" s="2"/>
      <c r="BU14" s="2"/>
      <c r="BV14" s="2"/>
      <c r="BW14" s="2"/>
    </row>
    <row r="15" spans="1:75" ht="21" customHeight="1" x14ac:dyDescent="0.25">
      <c r="C15" s="142"/>
      <c r="D15" s="487"/>
      <c r="E15" s="265">
        <v>15</v>
      </c>
      <c r="F15" s="280"/>
      <c r="G15" s="241" t="s">
        <v>620</v>
      </c>
      <c r="H15" s="241" t="s">
        <v>49</v>
      </c>
      <c r="I15" s="241" t="s">
        <v>149</v>
      </c>
      <c r="J15" s="241" t="s">
        <v>69</v>
      </c>
      <c r="K15" s="241" t="s">
        <v>145</v>
      </c>
      <c r="L15" s="242" t="s">
        <v>14</v>
      </c>
      <c r="M15" s="242" t="s">
        <v>627</v>
      </c>
      <c r="N15" s="46" t="s">
        <v>627</v>
      </c>
      <c r="O15" s="55" t="s">
        <v>14</v>
      </c>
      <c r="P15" s="55" t="s">
        <v>717</v>
      </c>
      <c r="Q15" s="46"/>
      <c r="R15" s="46"/>
      <c r="S15" s="46"/>
      <c r="T15" s="46"/>
      <c r="U15" s="56"/>
      <c r="V15" s="105">
        <v>0</v>
      </c>
      <c r="W15" s="106"/>
      <c r="X15" s="107"/>
      <c r="Y15" s="105">
        <v>0</v>
      </c>
      <c r="Z15" s="106"/>
      <c r="AA15" s="107"/>
      <c r="AB15" s="105">
        <v>0</v>
      </c>
      <c r="AC15" s="106"/>
      <c r="AD15" s="107"/>
      <c r="AE15" s="105">
        <v>0</v>
      </c>
      <c r="AF15" s="106"/>
      <c r="AG15" s="107"/>
      <c r="AH15" s="153"/>
      <c r="BI15" s="2"/>
      <c r="BJ15" s="2"/>
      <c r="BK15" s="2"/>
      <c r="BL15" s="2"/>
      <c r="BM15" s="2"/>
      <c r="BN15" s="2"/>
      <c r="BO15" s="2"/>
      <c r="BP15" s="2"/>
      <c r="BQ15" s="2"/>
      <c r="BR15" s="2"/>
      <c r="BS15" s="2"/>
      <c r="BT15" s="2"/>
      <c r="BU15" s="2"/>
      <c r="BV15" s="2"/>
      <c r="BW15" s="2"/>
    </row>
    <row r="16" spans="1:75" ht="21" customHeight="1" x14ac:dyDescent="0.25">
      <c r="C16" s="142"/>
      <c r="D16" s="487"/>
      <c r="E16" s="265">
        <v>16</v>
      </c>
      <c r="F16" s="280"/>
      <c r="G16" s="241" t="s">
        <v>620</v>
      </c>
      <c r="H16" s="241" t="s">
        <v>49</v>
      </c>
      <c r="I16" s="241" t="s">
        <v>149</v>
      </c>
      <c r="J16" s="241" t="s">
        <v>70</v>
      </c>
      <c r="K16" s="241" t="s">
        <v>145</v>
      </c>
      <c r="L16" s="242" t="s">
        <v>14</v>
      </c>
      <c r="M16" s="242" t="s">
        <v>627</v>
      </c>
      <c r="N16" s="46" t="s">
        <v>627</v>
      </c>
      <c r="O16" s="55" t="s">
        <v>14</v>
      </c>
      <c r="P16" s="55" t="s">
        <v>717</v>
      </c>
      <c r="Q16" s="46"/>
      <c r="R16" s="46"/>
      <c r="S16" s="46"/>
      <c r="T16" s="46"/>
      <c r="U16" s="56"/>
      <c r="V16" s="105">
        <v>0</v>
      </c>
      <c r="W16" s="106"/>
      <c r="X16" s="107"/>
      <c r="Y16" s="105">
        <v>0</v>
      </c>
      <c r="Z16" s="106"/>
      <c r="AA16" s="107"/>
      <c r="AB16" s="105">
        <v>0</v>
      </c>
      <c r="AC16" s="106"/>
      <c r="AD16" s="107"/>
      <c r="AE16" s="105">
        <v>0</v>
      </c>
      <c r="AF16" s="106"/>
      <c r="AG16" s="107"/>
      <c r="AH16" s="153"/>
      <c r="BI16" s="2"/>
      <c r="BJ16" s="2"/>
      <c r="BK16" s="2"/>
      <c r="BL16" s="2"/>
      <c r="BM16" s="2"/>
      <c r="BN16" s="2"/>
      <c r="BO16" s="2"/>
      <c r="BP16" s="2"/>
      <c r="BQ16" s="2"/>
      <c r="BR16" s="2"/>
      <c r="BS16" s="2"/>
      <c r="BT16" s="2"/>
      <c r="BU16" s="2"/>
      <c r="BV16" s="2"/>
      <c r="BW16" s="2"/>
    </row>
    <row r="17" spans="3:75" ht="21" customHeight="1" x14ac:dyDescent="0.25">
      <c r="C17" s="142"/>
      <c r="D17" s="487"/>
      <c r="E17" s="265">
        <v>17</v>
      </c>
      <c r="F17" s="280"/>
      <c r="G17" s="241" t="s">
        <v>620</v>
      </c>
      <c r="H17" s="241" t="s">
        <v>49</v>
      </c>
      <c r="I17" s="241" t="s">
        <v>149</v>
      </c>
      <c r="J17" s="241" t="s">
        <v>71</v>
      </c>
      <c r="K17" s="241" t="s">
        <v>145</v>
      </c>
      <c r="L17" s="242" t="s">
        <v>14</v>
      </c>
      <c r="M17" s="242" t="s">
        <v>627</v>
      </c>
      <c r="N17" s="46" t="s">
        <v>627</v>
      </c>
      <c r="O17" s="55" t="s">
        <v>14</v>
      </c>
      <c r="P17" s="55" t="s">
        <v>717</v>
      </c>
      <c r="Q17" s="46"/>
      <c r="R17" s="46"/>
      <c r="S17" s="46"/>
      <c r="T17" s="46"/>
      <c r="U17" s="56"/>
      <c r="V17" s="105">
        <v>0</v>
      </c>
      <c r="W17" s="106"/>
      <c r="X17" s="107"/>
      <c r="Y17" s="105">
        <v>0</v>
      </c>
      <c r="Z17" s="106"/>
      <c r="AA17" s="107"/>
      <c r="AB17" s="105">
        <v>0</v>
      </c>
      <c r="AC17" s="106"/>
      <c r="AD17" s="107"/>
      <c r="AE17" s="105">
        <v>0</v>
      </c>
      <c r="AF17" s="106"/>
      <c r="AG17" s="107"/>
      <c r="AH17" s="153"/>
      <c r="BI17" s="2"/>
      <c r="BJ17" s="2"/>
      <c r="BK17" s="2"/>
      <c r="BL17" s="2"/>
      <c r="BM17" s="2"/>
      <c r="BN17" s="2"/>
      <c r="BO17" s="2"/>
      <c r="BP17" s="2"/>
      <c r="BQ17" s="2"/>
      <c r="BR17" s="2"/>
      <c r="BS17" s="2"/>
      <c r="BT17" s="2"/>
      <c r="BU17" s="2"/>
      <c r="BV17" s="2"/>
      <c r="BW17" s="2"/>
    </row>
    <row r="18" spans="3:75" ht="21" customHeight="1" x14ac:dyDescent="0.25">
      <c r="C18" s="142"/>
      <c r="D18" s="487"/>
      <c r="E18" s="265">
        <v>18</v>
      </c>
      <c r="F18" s="280"/>
      <c r="G18" s="241" t="s">
        <v>620</v>
      </c>
      <c r="H18" s="241" t="s">
        <v>49</v>
      </c>
      <c r="I18" s="241" t="s">
        <v>149</v>
      </c>
      <c r="J18" s="241" t="s">
        <v>72</v>
      </c>
      <c r="K18" s="241" t="s">
        <v>145</v>
      </c>
      <c r="L18" s="242" t="s">
        <v>14</v>
      </c>
      <c r="M18" s="242" t="s">
        <v>627</v>
      </c>
      <c r="N18" s="46" t="s">
        <v>627</v>
      </c>
      <c r="O18" s="55" t="s">
        <v>14</v>
      </c>
      <c r="P18" s="55" t="s">
        <v>717</v>
      </c>
      <c r="Q18" s="46"/>
      <c r="R18" s="46"/>
      <c r="S18" s="46"/>
      <c r="T18" s="46"/>
      <c r="U18" s="56"/>
      <c r="V18" s="105">
        <v>0</v>
      </c>
      <c r="W18" s="106"/>
      <c r="X18" s="107"/>
      <c r="Y18" s="105">
        <v>0</v>
      </c>
      <c r="Z18" s="106"/>
      <c r="AA18" s="107"/>
      <c r="AB18" s="105">
        <v>0</v>
      </c>
      <c r="AC18" s="106"/>
      <c r="AD18" s="107"/>
      <c r="AE18" s="105">
        <v>0</v>
      </c>
      <c r="AF18" s="106"/>
      <c r="AG18" s="107"/>
      <c r="AH18" s="153"/>
      <c r="BI18" s="2"/>
      <c r="BJ18" s="2"/>
      <c r="BK18" s="2"/>
      <c r="BL18" s="2"/>
      <c r="BM18" s="2"/>
      <c r="BN18" s="2"/>
      <c r="BO18" s="2"/>
      <c r="BP18" s="2"/>
      <c r="BQ18" s="2"/>
      <c r="BR18" s="2"/>
      <c r="BS18" s="2"/>
      <c r="BT18" s="2"/>
      <c r="BU18" s="2"/>
      <c r="BV18" s="2"/>
      <c r="BW18" s="2"/>
    </row>
    <row r="19" spans="3:75" ht="21" customHeight="1" x14ac:dyDescent="0.25">
      <c r="C19" s="142"/>
      <c r="D19" s="487"/>
      <c r="E19" s="265">
        <v>19</v>
      </c>
      <c r="F19" s="280"/>
      <c r="G19" s="241" t="s">
        <v>620</v>
      </c>
      <c r="H19" s="241" t="s">
        <v>49</v>
      </c>
      <c r="I19" s="241" t="s">
        <v>149</v>
      </c>
      <c r="J19" s="241" t="s">
        <v>73</v>
      </c>
      <c r="K19" s="241" t="s">
        <v>145</v>
      </c>
      <c r="L19" s="242" t="s">
        <v>14</v>
      </c>
      <c r="M19" s="242" t="s">
        <v>627</v>
      </c>
      <c r="N19" s="46" t="s">
        <v>627</v>
      </c>
      <c r="O19" s="55" t="s">
        <v>14</v>
      </c>
      <c r="P19" s="55" t="s">
        <v>717</v>
      </c>
      <c r="Q19" s="46"/>
      <c r="R19" s="46"/>
      <c r="S19" s="46"/>
      <c r="T19" s="46"/>
      <c r="U19" s="56"/>
      <c r="V19" s="105">
        <v>0</v>
      </c>
      <c r="W19" s="106"/>
      <c r="X19" s="107"/>
      <c r="Y19" s="105">
        <v>0</v>
      </c>
      <c r="Z19" s="106"/>
      <c r="AA19" s="107"/>
      <c r="AB19" s="105">
        <v>0</v>
      </c>
      <c r="AC19" s="106"/>
      <c r="AD19" s="107"/>
      <c r="AE19" s="105">
        <v>0</v>
      </c>
      <c r="AF19" s="106"/>
      <c r="AG19" s="107"/>
      <c r="AH19" s="153"/>
      <c r="BI19" s="2"/>
      <c r="BJ19" s="2"/>
      <c r="BK19" s="2"/>
      <c r="BL19" s="2"/>
      <c r="BM19" s="2"/>
      <c r="BN19" s="2"/>
      <c r="BO19" s="2"/>
      <c r="BP19" s="2"/>
      <c r="BQ19" s="2"/>
      <c r="BR19" s="2"/>
      <c r="BS19" s="2"/>
      <c r="BT19" s="2"/>
      <c r="BU19" s="2"/>
      <c r="BV19" s="2"/>
      <c r="BW19" s="2"/>
    </row>
    <row r="20" spans="3:75" ht="21" customHeight="1" x14ac:dyDescent="0.25">
      <c r="C20" s="142"/>
      <c r="D20" s="487"/>
      <c r="E20" s="265">
        <v>20</v>
      </c>
      <c r="F20" s="280"/>
      <c r="G20" s="241" t="s">
        <v>620</v>
      </c>
      <c r="H20" s="241" t="s">
        <v>49</v>
      </c>
      <c r="I20" s="241" t="s">
        <v>149</v>
      </c>
      <c r="J20" s="241" t="s">
        <v>74</v>
      </c>
      <c r="K20" s="241" t="s">
        <v>145</v>
      </c>
      <c r="L20" s="242" t="s">
        <v>14</v>
      </c>
      <c r="M20" s="242" t="s">
        <v>627</v>
      </c>
      <c r="N20" s="46" t="s">
        <v>627</v>
      </c>
      <c r="O20" s="55" t="s">
        <v>14</v>
      </c>
      <c r="P20" s="55" t="s">
        <v>717</v>
      </c>
      <c r="Q20" s="46"/>
      <c r="R20" s="46"/>
      <c r="S20" s="46"/>
      <c r="T20" s="46"/>
      <c r="U20" s="56"/>
      <c r="V20" s="105">
        <v>0</v>
      </c>
      <c r="W20" s="106"/>
      <c r="X20" s="107"/>
      <c r="Y20" s="105">
        <v>0</v>
      </c>
      <c r="Z20" s="106"/>
      <c r="AA20" s="107"/>
      <c r="AB20" s="105">
        <v>0</v>
      </c>
      <c r="AC20" s="106"/>
      <c r="AD20" s="107"/>
      <c r="AE20" s="105">
        <v>0</v>
      </c>
      <c r="AF20" s="106"/>
      <c r="AG20" s="107"/>
      <c r="AH20" s="153"/>
      <c r="BI20" s="2"/>
      <c r="BJ20" s="2"/>
      <c r="BK20" s="2"/>
      <c r="BL20" s="2"/>
      <c r="BM20" s="2"/>
      <c r="BN20" s="2"/>
      <c r="BO20" s="2"/>
      <c r="BP20" s="2"/>
      <c r="BQ20" s="2"/>
      <c r="BR20" s="2"/>
      <c r="BS20" s="2"/>
      <c r="BT20" s="2"/>
      <c r="BU20" s="2"/>
      <c r="BV20" s="2"/>
      <c r="BW20" s="2"/>
    </row>
    <row r="21" spans="3:75" ht="21" customHeight="1" x14ac:dyDescent="0.25">
      <c r="C21" s="142"/>
      <c r="D21" s="487"/>
      <c r="E21" s="265">
        <v>21</v>
      </c>
      <c r="F21" s="280"/>
      <c r="G21" s="241" t="s">
        <v>620</v>
      </c>
      <c r="H21" s="241" t="s">
        <v>49</v>
      </c>
      <c r="I21" s="241" t="s">
        <v>149</v>
      </c>
      <c r="J21" s="241" t="s">
        <v>75</v>
      </c>
      <c r="K21" s="241" t="s">
        <v>145</v>
      </c>
      <c r="L21" s="242" t="s">
        <v>14</v>
      </c>
      <c r="M21" s="242" t="s">
        <v>627</v>
      </c>
      <c r="N21" s="46" t="s">
        <v>627</v>
      </c>
      <c r="O21" s="55" t="s">
        <v>14</v>
      </c>
      <c r="P21" s="55" t="s">
        <v>717</v>
      </c>
      <c r="Q21" s="46"/>
      <c r="R21" s="46"/>
      <c r="S21" s="46"/>
      <c r="T21" s="46"/>
      <c r="U21" s="56"/>
      <c r="V21" s="105">
        <v>0</v>
      </c>
      <c r="W21" s="106"/>
      <c r="X21" s="107"/>
      <c r="Y21" s="105">
        <v>0</v>
      </c>
      <c r="Z21" s="106"/>
      <c r="AA21" s="107"/>
      <c r="AB21" s="105">
        <v>0</v>
      </c>
      <c r="AC21" s="106"/>
      <c r="AD21" s="107"/>
      <c r="AE21" s="105">
        <v>0</v>
      </c>
      <c r="AF21" s="106"/>
      <c r="AG21" s="107"/>
      <c r="AH21" s="153"/>
      <c r="BI21" s="2"/>
      <c r="BJ21" s="2"/>
      <c r="BK21" s="2"/>
      <c r="BL21" s="2"/>
      <c r="BM21" s="2"/>
      <c r="BN21" s="2"/>
      <c r="BO21" s="2"/>
      <c r="BP21" s="2"/>
      <c r="BQ21" s="2"/>
      <c r="BR21" s="2"/>
      <c r="BS21" s="2"/>
      <c r="BT21" s="2"/>
      <c r="BU21" s="2"/>
      <c r="BV21" s="2"/>
      <c r="BW21" s="2"/>
    </row>
    <row r="22" spans="3:75" ht="21" customHeight="1" x14ac:dyDescent="0.25">
      <c r="C22" s="142"/>
      <c r="D22" s="487"/>
      <c r="E22" s="265">
        <v>22</v>
      </c>
      <c r="F22" s="280"/>
      <c r="G22" s="241" t="s">
        <v>620</v>
      </c>
      <c r="H22" s="241" t="s">
        <v>49</v>
      </c>
      <c r="I22" s="241" t="s">
        <v>149</v>
      </c>
      <c r="J22" s="241" t="s">
        <v>76</v>
      </c>
      <c r="K22" s="241" t="s">
        <v>145</v>
      </c>
      <c r="L22" s="242" t="s">
        <v>14</v>
      </c>
      <c r="M22" s="242" t="s">
        <v>627</v>
      </c>
      <c r="N22" s="46" t="s">
        <v>627</v>
      </c>
      <c r="O22" s="55" t="s">
        <v>14</v>
      </c>
      <c r="P22" s="55" t="s">
        <v>717</v>
      </c>
      <c r="Q22" s="46"/>
      <c r="R22" s="46"/>
      <c r="S22" s="46"/>
      <c r="T22" s="46"/>
      <c r="U22" s="56"/>
      <c r="V22" s="105">
        <v>0</v>
      </c>
      <c r="W22" s="106"/>
      <c r="X22" s="107"/>
      <c r="Y22" s="105">
        <v>0</v>
      </c>
      <c r="Z22" s="106"/>
      <c r="AA22" s="107"/>
      <c r="AB22" s="105">
        <v>0</v>
      </c>
      <c r="AC22" s="106"/>
      <c r="AD22" s="107"/>
      <c r="AE22" s="105">
        <v>0</v>
      </c>
      <c r="AF22" s="106"/>
      <c r="AG22" s="107"/>
      <c r="AH22" s="153"/>
      <c r="BI22" s="2"/>
      <c r="BJ22" s="2"/>
      <c r="BK22" s="2"/>
      <c r="BL22" s="2"/>
      <c r="BM22" s="2"/>
      <c r="BN22" s="2"/>
      <c r="BO22" s="2"/>
      <c r="BP22" s="2"/>
      <c r="BQ22" s="2"/>
      <c r="BR22" s="2"/>
      <c r="BS22" s="2"/>
      <c r="BT22" s="2"/>
      <c r="BU22" s="2"/>
      <c r="BV22" s="2"/>
      <c r="BW22" s="2"/>
    </row>
    <row r="23" spans="3:75" ht="21" customHeight="1" x14ac:dyDescent="0.25">
      <c r="C23" s="142"/>
      <c r="D23" s="487"/>
      <c r="E23" s="265">
        <v>23</v>
      </c>
      <c r="F23" s="280"/>
      <c r="G23" s="241" t="s">
        <v>620</v>
      </c>
      <c r="H23" s="241" t="s">
        <v>49</v>
      </c>
      <c r="I23" s="241" t="s">
        <v>149</v>
      </c>
      <c r="J23" s="241" t="s">
        <v>77</v>
      </c>
      <c r="K23" s="241" t="s">
        <v>145</v>
      </c>
      <c r="L23" s="242" t="s">
        <v>14</v>
      </c>
      <c r="M23" s="242" t="s">
        <v>627</v>
      </c>
      <c r="N23" s="46" t="s">
        <v>627</v>
      </c>
      <c r="O23" s="55" t="s">
        <v>14</v>
      </c>
      <c r="P23" s="55" t="s">
        <v>717</v>
      </c>
      <c r="Q23" s="46"/>
      <c r="R23" s="46"/>
      <c r="S23" s="46"/>
      <c r="T23" s="46"/>
      <c r="U23" s="56"/>
      <c r="V23" s="105">
        <v>0</v>
      </c>
      <c r="W23" s="106"/>
      <c r="X23" s="107"/>
      <c r="Y23" s="105">
        <v>0</v>
      </c>
      <c r="Z23" s="106"/>
      <c r="AA23" s="107"/>
      <c r="AB23" s="105">
        <v>0</v>
      </c>
      <c r="AC23" s="106"/>
      <c r="AD23" s="107"/>
      <c r="AE23" s="105">
        <v>0</v>
      </c>
      <c r="AF23" s="106"/>
      <c r="AG23" s="107"/>
      <c r="AH23" s="153"/>
      <c r="BI23" s="2"/>
      <c r="BJ23" s="2"/>
      <c r="BK23" s="2"/>
      <c r="BL23" s="2"/>
      <c r="BM23" s="2"/>
      <c r="BN23" s="2"/>
      <c r="BO23" s="2"/>
      <c r="BP23" s="2"/>
      <c r="BQ23" s="2"/>
      <c r="BR23" s="2"/>
      <c r="BS23" s="2"/>
      <c r="BT23" s="2"/>
      <c r="BU23" s="2"/>
      <c r="BV23" s="2"/>
      <c r="BW23" s="2"/>
    </row>
    <row r="24" spans="3:75" ht="21" customHeight="1" x14ac:dyDescent="0.25">
      <c r="C24" s="142"/>
      <c r="D24" s="487"/>
      <c r="E24" s="265">
        <v>24</v>
      </c>
      <c r="F24" s="280"/>
      <c r="G24" s="241" t="s">
        <v>620</v>
      </c>
      <c r="H24" s="241" t="s">
        <v>49</v>
      </c>
      <c r="I24" s="241" t="s">
        <v>149</v>
      </c>
      <c r="J24" s="241" t="s">
        <v>78</v>
      </c>
      <c r="K24" s="241" t="s">
        <v>145</v>
      </c>
      <c r="L24" s="242" t="s">
        <v>14</v>
      </c>
      <c r="M24" s="242" t="s">
        <v>627</v>
      </c>
      <c r="N24" s="46" t="s">
        <v>627</v>
      </c>
      <c r="O24" s="55" t="s">
        <v>14</v>
      </c>
      <c r="P24" s="55" t="s">
        <v>717</v>
      </c>
      <c r="Q24" s="46"/>
      <c r="R24" s="46"/>
      <c r="S24" s="46"/>
      <c r="T24" s="46"/>
      <c r="U24" s="56"/>
      <c r="V24" s="105">
        <v>0</v>
      </c>
      <c r="W24" s="106"/>
      <c r="X24" s="107"/>
      <c r="Y24" s="105">
        <v>0</v>
      </c>
      <c r="Z24" s="106"/>
      <c r="AA24" s="107"/>
      <c r="AB24" s="105">
        <v>0</v>
      </c>
      <c r="AC24" s="106"/>
      <c r="AD24" s="107"/>
      <c r="AE24" s="105">
        <v>0</v>
      </c>
      <c r="AF24" s="106"/>
      <c r="AG24" s="107"/>
      <c r="AH24" s="153"/>
      <c r="BI24" s="2"/>
      <c r="BJ24" s="2"/>
      <c r="BK24" s="2"/>
      <c r="BL24" s="2"/>
      <c r="BM24" s="2"/>
      <c r="BN24" s="2"/>
      <c r="BO24" s="2"/>
      <c r="BP24" s="2"/>
      <c r="BQ24" s="2"/>
      <c r="BR24" s="2"/>
      <c r="BS24" s="2"/>
      <c r="BT24" s="2"/>
      <c r="BU24" s="2"/>
      <c r="BV24" s="2"/>
      <c r="BW24" s="2"/>
    </row>
    <row r="25" spans="3:75" ht="21" customHeight="1" x14ac:dyDescent="0.25">
      <c r="C25" s="142"/>
      <c r="D25" s="487"/>
      <c r="E25" s="265" t="s">
        <v>79</v>
      </c>
      <c r="F25" s="280"/>
      <c r="G25" s="241" t="s">
        <v>620</v>
      </c>
      <c r="H25" s="241" t="s">
        <v>49</v>
      </c>
      <c r="I25" s="241" t="s">
        <v>149</v>
      </c>
      <c r="J25" s="241" t="s">
        <v>80</v>
      </c>
      <c r="K25" s="241" t="s">
        <v>145</v>
      </c>
      <c r="L25" s="242" t="s">
        <v>14</v>
      </c>
      <c r="M25" s="242" t="s">
        <v>627</v>
      </c>
      <c r="N25" s="46" t="s">
        <v>627</v>
      </c>
      <c r="O25" s="55" t="s">
        <v>14</v>
      </c>
      <c r="P25" s="55" t="s">
        <v>717</v>
      </c>
      <c r="Q25" s="46"/>
      <c r="R25" s="46"/>
      <c r="S25" s="46"/>
      <c r="T25" s="46"/>
      <c r="U25" s="56"/>
      <c r="V25" s="105">
        <v>0</v>
      </c>
      <c r="W25" s="106"/>
      <c r="X25" s="107"/>
      <c r="Y25" s="105">
        <v>0</v>
      </c>
      <c r="Z25" s="106"/>
      <c r="AA25" s="107"/>
      <c r="AB25" s="105">
        <v>0</v>
      </c>
      <c r="AC25" s="106"/>
      <c r="AD25" s="107"/>
      <c r="AE25" s="105">
        <v>0</v>
      </c>
      <c r="AF25" s="106"/>
      <c r="AG25" s="107"/>
      <c r="AH25" s="153"/>
      <c r="BI25" s="2"/>
      <c r="BJ25" s="2"/>
      <c r="BK25" s="2"/>
      <c r="BL25" s="2"/>
      <c r="BM25" s="2"/>
      <c r="BN25" s="2"/>
      <c r="BO25" s="2"/>
      <c r="BP25" s="2"/>
      <c r="BQ25" s="2"/>
      <c r="BR25" s="2"/>
      <c r="BS25" s="2"/>
      <c r="BT25" s="2"/>
      <c r="BU25" s="2"/>
      <c r="BV25" s="2"/>
      <c r="BW25" s="2"/>
    </row>
    <row r="26" spans="3:75" ht="21" customHeight="1" x14ac:dyDescent="0.25">
      <c r="C26" s="142"/>
      <c r="D26" s="487"/>
      <c r="E26" s="265" t="s">
        <v>88</v>
      </c>
      <c r="F26" s="280"/>
      <c r="G26" s="241" t="s">
        <v>620</v>
      </c>
      <c r="H26" s="241" t="s">
        <v>49</v>
      </c>
      <c r="I26" s="241" t="s">
        <v>149</v>
      </c>
      <c r="J26" s="241" t="s">
        <v>89</v>
      </c>
      <c r="K26" s="241" t="s">
        <v>145</v>
      </c>
      <c r="L26" s="242" t="s">
        <v>14</v>
      </c>
      <c r="M26" s="242" t="s">
        <v>627</v>
      </c>
      <c r="N26" s="46" t="s">
        <v>627</v>
      </c>
      <c r="O26" s="55" t="s">
        <v>14</v>
      </c>
      <c r="P26" s="55" t="s">
        <v>717</v>
      </c>
      <c r="Q26" s="46"/>
      <c r="R26" s="46"/>
      <c r="S26" s="46"/>
      <c r="T26" s="46"/>
      <c r="U26" s="56"/>
      <c r="V26" s="105">
        <v>0</v>
      </c>
      <c r="W26" s="106"/>
      <c r="X26" s="107"/>
      <c r="Y26" s="105">
        <v>0</v>
      </c>
      <c r="Z26" s="106"/>
      <c r="AA26" s="107"/>
      <c r="AB26" s="105">
        <v>0</v>
      </c>
      <c r="AC26" s="106"/>
      <c r="AD26" s="107"/>
      <c r="AE26" s="105">
        <v>0</v>
      </c>
      <c r="AF26" s="106"/>
      <c r="AG26" s="107"/>
      <c r="AH26" s="153"/>
      <c r="BI26" s="2"/>
      <c r="BJ26" s="2"/>
      <c r="BK26" s="2"/>
      <c r="BL26" s="2"/>
      <c r="BM26" s="2"/>
      <c r="BN26" s="2"/>
      <c r="BO26" s="2"/>
      <c r="BP26" s="2"/>
      <c r="BQ26" s="2"/>
      <c r="BR26" s="2"/>
      <c r="BS26" s="2"/>
      <c r="BT26" s="2"/>
      <c r="BU26" s="2"/>
      <c r="BV26" s="2"/>
      <c r="BW26" s="2"/>
    </row>
    <row r="27" spans="3:75" ht="21" customHeight="1" x14ac:dyDescent="0.25">
      <c r="C27" s="142"/>
      <c r="D27" s="487"/>
      <c r="E27" s="265" t="s">
        <v>90</v>
      </c>
      <c r="F27" s="280"/>
      <c r="G27" s="241" t="s">
        <v>620</v>
      </c>
      <c r="H27" s="241" t="s">
        <v>49</v>
      </c>
      <c r="I27" s="241" t="s">
        <v>149</v>
      </c>
      <c r="J27" s="241" t="s">
        <v>91</v>
      </c>
      <c r="K27" s="241" t="s">
        <v>145</v>
      </c>
      <c r="L27" s="242" t="s">
        <v>14</v>
      </c>
      <c r="M27" s="242" t="s">
        <v>627</v>
      </c>
      <c r="N27" s="46" t="s">
        <v>627</v>
      </c>
      <c r="O27" s="55" t="s">
        <v>14</v>
      </c>
      <c r="P27" s="55" t="s">
        <v>717</v>
      </c>
      <c r="Q27" s="46"/>
      <c r="R27" s="46"/>
      <c r="S27" s="46"/>
      <c r="T27" s="46"/>
      <c r="U27" s="56"/>
      <c r="V27" s="105">
        <v>0</v>
      </c>
      <c r="W27" s="106"/>
      <c r="X27" s="107"/>
      <c r="Y27" s="105">
        <v>0</v>
      </c>
      <c r="Z27" s="106"/>
      <c r="AA27" s="107"/>
      <c r="AB27" s="105">
        <v>0</v>
      </c>
      <c r="AC27" s="106"/>
      <c r="AD27" s="107"/>
      <c r="AE27" s="105">
        <v>0</v>
      </c>
      <c r="AF27" s="106"/>
      <c r="AG27" s="107"/>
      <c r="AH27" s="153"/>
      <c r="BI27" s="2"/>
      <c r="BJ27" s="2"/>
      <c r="BK27" s="2"/>
      <c r="BL27" s="2"/>
      <c r="BM27" s="2"/>
      <c r="BN27" s="2"/>
      <c r="BO27" s="2"/>
      <c r="BP27" s="2"/>
      <c r="BQ27" s="2"/>
      <c r="BR27" s="2"/>
      <c r="BS27" s="2"/>
      <c r="BT27" s="2"/>
      <c r="BU27" s="2"/>
      <c r="BV27" s="2"/>
      <c r="BW27" s="2"/>
    </row>
    <row r="28" spans="3:75" ht="21" customHeight="1" x14ac:dyDescent="0.25">
      <c r="C28" s="142"/>
      <c r="D28" s="487"/>
      <c r="E28" s="265" t="s">
        <v>92</v>
      </c>
      <c r="F28" s="280"/>
      <c r="G28" s="241" t="s">
        <v>620</v>
      </c>
      <c r="H28" s="241" t="s">
        <v>49</v>
      </c>
      <c r="I28" s="241" t="s">
        <v>149</v>
      </c>
      <c r="J28" s="241" t="s">
        <v>93</v>
      </c>
      <c r="K28" s="241" t="s">
        <v>145</v>
      </c>
      <c r="L28" s="242" t="s">
        <v>14</v>
      </c>
      <c r="M28" s="242" t="s">
        <v>627</v>
      </c>
      <c r="N28" s="46" t="s">
        <v>627</v>
      </c>
      <c r="O28" s="55" t="s">
        <v>14</v>
      </c>
      <c r="P28" s="55" t="s">
        <v>717</v>
      </c>
      <c r="Q28" s="46"/>
      <c r="R28" s="46"/>
      <c r="S28" s="46"/>
      <c r="T28" s="46"/>
      <c r="U28" s="56"/>
      <c r="V28" s="105">
        <v>0</v>
      </c>
      <c r="W28" s="106"/>
      <c r="X28" s="107"/>
      <c r="Y28" s="105">
        <v>0</v>
      </c>
      <c r="Z28" s="106"/>
      <c r="AA28" s="107"/>
      <c r="AB28" s="105">
        <v>0</v>
      </c>
      <c r="AC28" s="106"/>
      <c r="AD28" s="107"/>
      <c r="AE28" s="105">
        <v>0</v>
      </c>
      <c r="AF28" s="106"/>
      <c r="AG28" s="107"/>
      <c r="AH28" s="153"/>
      <c r="BI28" s="2"/>
      <c r="BJ28" s="2"/>
      <c r="BK28" s="2"/>
      <c r="BL28" s="2"/>
      <c r="BM28" s="2"/>
      <c r="BN28" s="2"/>
      <c r="BO28" s="2"/>
      <c r="BP28" s="2"/>
      <c r="BQ28" s="2"/>
      <c r="BR28" s="2"/>
      <c r="BS28" s="2"/>
      <c r="BT28" s="2"/>
      <c r="BU28" s="2"/>
      <c r="BV28" s="2"/>
      <c r="BW28" s="2"/>
    </row>
    <row r="29" spans="3:75" ht="21" customHeight="1" x14ac:dyDescent="0.25">
      <c r="C29" s="142"/>
      <c r="D29" s="487"/>
      <c r="E29" s="265" t="s">
        <v>94</v>
      </c>
      <c r="F29" s="280"/>
      <c r="G29" s="241" t="s">
        <v>620</v>
      </c>
      <c r="H29" s="241" t="s">
        <v>49</v>
      </c>
      <c r="I29" s="241" t="s">
        <v>149</v>
      </c>
      <c r="J29" s="241" t="s">
        <v>95</v>
      </c>
      <c r="K29" s="241" t="s">
        <v>145</v>
      </c>
      <c r="L29" s="242" t="s">
        <v>14</v>
      </c>
      <c r="M29" s="242" t="s">
        <v>627</v>
      </c>
      <c r="N29" s="46" t="s">
        <v>627</v>
      </c>
      <c r="O29" s="55" t="s">
        <v>14</v>
      </c>
      <c r="P29" s="55" t="s">
        <v>717</v>
      </c>
      <c r="Q29" s="46"/>
      <c r="R29" s="46"/>
      <c r="S29" s="46"/>
      <c r="T29" s="46"/>
      <c r="U29" s="56"/>
      <c r="V29" s="105">
        <v>0</v>
      </c>
      <c r="W29" s="106"/>
      <c r="X29" s="107"/>
      <c r="Y29" s="105">
        <v>0</v>
      </c>
      <c r="Z29" s="106"/>
      <c r="AA29" s="107"/>
      <c r="AB29" s="105">
        <v>0</v>
      </c>
      <c r="AC29" s="106"/>
      <c r="AD29" s="107"/>
      <c r="AE29" s="105">
        <v>0</v>
      </c>
      <c r="AF29" s="106"/>
      <c r="AG29" s="107"/>
      <c r="AH29" s="153"/>
      <c r="BI29" s="2"/>
      <c r="BJ29" s="2"/>
      <c r="BK29" s="2"/>
      <c r="BL29" s="2"/>
      <c r="BM29" s="2"/>
      <c r="BN29" s="2"/>
      <c r="BO29" s="2"/>
      <c r="BP29" s="2"/>
      <c r="BQ29" s="2"/>
      <c r="BR29" s="2"/>
      <c r="BS29" s="2"/>
      <c r="BT29" s="2"/>
      <c r="BU29" s="2"/>
      <c r="BV29" s="2"/>
      <c r="BW29" s="2"/>
    </row>
    <row r="30" spans="3:75" ht="21" customHeight="1" x14ac:dyDescent="0.25">
      <c r="C30" s="142"/>
      <c r="D30" s="487"/>
      <c r="E30" s="265" t="s">
        <v>96</v>
      </c>
      <c r="F30" s="280"/>
      <c r="G30" s="241" t="s">
        <v>620</v>
      </c>
      <c r="H30" s="241" t="s">
        <v>49</v>
      </c>
      <c r="I30" s="241" t="s">
        <v>149</v>
      </c>
      <c r="J30" s="241" t="s">
        <v>97</v>
      </c>
      <c r="K30" s="241" t="s">
        <v>145</v>
      </c>
      <c r="L30" s="242" t="s">
        <v>14</v>
      </c>
      <c r="M30" s="242" t="s">
        <v>627</v>
      </c>
      <c r="N30" s="46" t="s">
        <v>627</v>
      </c>
      <c r="O30" s="55" t="s">
        <v>14</v>
      </c>
      <c r="P30" s="55" t="s">
        <v>717</v>
      </c>
      <c r="Q30" s="46"/>
      <c r="R30" s="46"/>
      <c r="S30" s="46"/>
      <c r="T30" s="46"/>
      <c r="U30" s="56"/>
      <c r="V30" s="105">
        <v>0</v>
      </c>
      <c r="W30" s="106"/>
      <c r="X30" s="107"/>
      <c r="Y30" s="105">
        <v>0</v>
      </c>
      <c r="Z30" s="106"/>
      <c r="AA30" s="107"/>
      <c r="AB30" s="105">
        <v>0</v>
      </c>
      <c r="AC30" s="106"/>
      <c r="AD30" s="107"/>
      <c r="AE30" s="105">
        <v>0</v>
      </c>
      <c r="AF30" s="106"/>
      <c r="AG30" s="107"/>
      <c r="AH30" s="153"/>
      <c r="BI30" s="2"/>
      <c r="BJ30" s="2"/>
      <c r="BK30" s="2"/>
      <c r="BL30" s="2"/>
      <c r="BM30" s="2"/>
      <c r="BN30" s="2"/>
      <c r="BO30" s="2"/>
      <c r="BP30" s="2"/>
      <c r="BQ30" s="2"/>
      <c r="BR30" s="2"/>
      <c r="BS30" s="2"/>
      <c r="BT30" s="2"/>
      <c r="BU30" s="2"/>
      <c r="BV30" s="2"/>
      <c r="BW30" s="2"/>
    </row>
    <row r="31" spans="3:75" ht="21" customHeight="1" x14ac:dyDescent="0.25">
      <c r="C31" s="142"/>
      <c r="D31" s="487"/>
      <c r="E31" s="265" t="s">
        <v>83</v>
      </c>
      <c r="F31" s="280"/>
      <c r="G31" s="241" t="s">
        <v>620</v>
      </c>
      <c r="H31" s="241" t="s">
        <v>49</v>
      </c>
      <c r="I31" s="241" t="s">
        <v>149</v>
      </c>
      <c r="J31" s="241" t="s">
        <v>84</v>
      </c>
      <c r="K31" s="241" t="s">
        <v>145</v>
      </c>
      <c r="L31" s="242" t="s">
        <v>14</v>
      </c>
      <c r="M31" s="242" t="s">
        <v>627</v>
      </c>
      <c r="N31" s="46" t="s">
        <v>627</v>
      </c>
      <c r="O31" s="55" t="s">
        <v>14</v>
      </c>
      <c r="P31" s="55" t="s">
        <v>717</v>
      </c>
      <c r="Q31" s="46"/>
      <c r="R31" s="46"/>
      <c r="S31" s="46"/>
      <c r="T31" s="46"/>
      <c r="U31" s="56"/>
      <c r="V31" s="105">
        <v>0</v>
      </c>
      <c r="W31" s="106"/>
      <c r="X31" s="107"/>
      <c r="Y31" s="105">
        <v>0</v>
      </c>
      <c r="Z31" s="106"/>
      <c r="AA31" s="107"/>
      <c r="AB31" s="105">
        <v>0</v>
      </c>
      <c r="AC31" s="106"/>
      <c r="AD31" s="107"/>
      <c r="AE31" s="105">
        <v>0</v>
      </c>
      <c r="AF31" s="106"/>
      <c r="AG31" s="107"/>
      <c r="AH31" s="153"/>
      <c r="BI31" s="2"/>
      <c r="BJ31" s="2"/>
      <c r="BK31" s="2"/>
      <c r="BL31" s="2"/>
      <c r="BM31" s="2"/>
      <c r="BN31" s="2"/>
      <c r="BO31" s="2"/>
      <c r="BP31" s="2"/>
      <c r="BQ31" s="2"/>
      <c r="BR31" s="2"/>
      <c r="BS31" s="2"/>
      <c r="BT31" s="2"/>
      <c r="BU31" s="2"/>
      <c r="BV31" s="2"/>
      <c r="BW31" s="2"/>
    </row>
    <row r="32" spans="3:75" ht="21" customHeight="1" x14ac:dyDescent="0.25">
      <c r="C32" s="142"/>
      <c r="D32" s="487"/>
      <c r="E32" s="281" t="s">
        <v>85</v>
      </c>
      <c r="F32" s="282"/>
      <c r="G32" s="241" t="s">
        <v>620</v>
      </c>
      <c r="H32" s="241" t="s">
        <v>49</v>
      </c>
      <c r="I32" s="241" t="s">
        <v>149</v>
      </c>
      <c r="J32" s="241" t="s">
        <v>14</v>
      </c>
      <c r="K32" s="241" t="s">
        <v>145</v>
      </c>
      <c r="L32" s="242" t="s">
        <v>14</v>
      </c>
      <c r="M32" s="242" t="s">
        <v>627</v>
      </c>
      <c r="N32" s="46" t="s">
        <v>627</v>
      </c>
      <c r="O32" s="55" t="s">
        <v>14</v>
      </c>
      <c r="P32" s="55" t="s">
        <v>717</v>
      </c>
      <c r="Q32" s="46"/>
      <c r="R32" s="46"/>
      <c r="S32" s="46"/>
      <c r="T32" s="46"/>
      <c r="U32" s="65"/>
      <c r="V32" s="25">
        <f>IF(OR(SUMPRODUCT(--(V14:V31=""),--(W14:W31=""))&gt;0,COUNTIF(W14:W31,"M")&gt;0,COUNTIF(W14:W31,"X")=18),"",SUM(V14:V31))</f>
        <v>0</v>
      </c>
      <c r="W32" s="26" t="str">
        <f>IF(AND(COUNTIF(W14:W31,"X")=18,SUM(V14:V31)=0,ISNUMBER(V32)),"",IF(COUNTIF(W14:W31,"M")&gt;0,"M",IF(AND(COUNTIF(W14:W31,W14)=18,OR(W14="X",W14="W",W14="Z")),UPPER(W14),"")))</f>
        <v/>
      </c>
      <c r="X32" s="27"/>
      <c r="Y32" s="25">
        <f t="shared" ref="Y32" si="0">IF(OR(SUMPRODUCT(--(Y14:Y31=""),--(Z14:Z31=""))&gt;0,COUNTIF(Z14:Z31,"M")&gt;0,COUNTIF(Z14:Z31,"X")=18),"",SUM(Y14:Y31))</f>
        <v>0</v>
      </c>
      <c r="Z32" s="26" t="str">
        <f t="shared" ref="Z32" si="1">IF(AND(COUNTIF(Z14:Z31,"X")=18,SUM(Y14:Y31)=0,ISNUMBER(Y32)),"",IF(COUNTIF(Z14:Z31,"M")&gt;0,"M",IF(AND(COUNTIF(Z14:Z31,Z14)=18,OR(Z14="X",Z14="W",Z14="Z")),UPPER(Z14),"")))</f>
        <v/>
      </c>
      <c r="AA32" s="27"/>
      <c r="AB32" s="25">
        <f t="shared" ref="AB32" si="2">IF(OR(SUMPRODUCT(--(AB14:AB31=""),--(AC14:AC31=""))&gt;0,COUNTIF(AC14:AC31,"M")&gt;0,COUNTIF(AC14:AC31,"X")=18),"",SUM(AB14:AB31))</f>
        <v>0</v>
      </c>
      <c r="AC32" s="26" t="str">
        <f t="shared" ref="AC32" si="3">IF(AND(COUNTIF(AC14:AC31,"X")=18,SUM(AB14:AB31)=0,ISNUMBER(AB32)),"",IF(COUNTIF(AC14:AC31,"M")&gt;0,"M",IF(AND(COUNTIF(AC14:AC31,AC14)=18,OR(AC14="X",AC14="W",AC14="Z")),UPPER(AC14),"")))</f>
        <v/>
      </c>
      <c r="AD32" s="27"/>
      <c r="AE32" s="25">
        <f t="shared" ref="AE32" si="4">IF(OR(SUMPRODUCT(--(AE14:AE31=""),--(AF14:AF31=""))&gt;0,COUNTIF(AF14:AF31,"M")&gt;0,COUNTIF(AF14:AF31,"X")=18),"",SUM(AE14:AE31))</f>
        <v>0</v>
      </c>
      <c r="AF32" s="26" t="str">
        <f t="shared" ref="AF32" si="5">IF(AND(COUNTIF(AF14:AF31,"X")=18,SUM(AE14:AE31)=0,ISNUMBER(AE32)),"",IF(COUNTIF(AF14:AF31,"M")&gt;0,"M",IF(AND(COUNTIF(AF14:AF31,AF14)=18,OR(AF14="X",AF14="W",AF14="Z")),UPPER(AF14),"")))</f>
        <v/>
      </c>
      <c r="AG32" s="27"/>
      <c r="AH32" s="153"/>
      <c r="BI32" s="2"/>
      <c r="BJ32" s="2"/>
      <c r="BK32" s="2"/>
      <c r="BL32" s="2"/>
      <c r="BM32" s="2"/>
      <c r="BN32" s="2"/>
      <c r="BO32" s="2"/>
      <c r="BP32" s="2"/>
      <c r="BQ32" s="2"/>
      <c r="BR32" s="2"/>
      <c r="BS32" s="2"/>
      <c r="BT32" s="2"/>
      <c r="BU32" s="2"/>
      <c r="BV32" s="2"/>
      <c r="BW32" s="2"/>
    </row>
    <row r="33" spans="3:75" ht="3.75" customHeight="1" x14ac:dyDescent="0.25">
      <c r="C33" s="142"/>
      <c r="D33" s="283"/>
      <c r="E33" s="284"/>
      <c r="F33" s="284"/>
      <c r="G33" s="285"/>
      <c r="H33" s="264"/>
      <c r="I33" s="264"/>
      <c r="J33" s="264"/>
      <c r="K33" s="264"/>
      <c r="L33" s="286"/>
      <c r="M33" s="286"/>
      <c r="N33" s="66"/>
      <c r="O33" s="66"/>
      <c r="P33" s="66"/>
      <c r="Q33" s="66"/>
      <c r="R33" s="66"/>
      <c r="S33" s="66"/>
      <c r="T33" s="66"/>
      <c r="U33" s="67"/>
      <c r="V33" s="287"/>
      <c r="W33" s="287"/>
      <c r="X33" s="287"/>
      <c r="Y33" s="287"/>
      <c r="Z33" s="287"/>
      <c r="AA33" s="287"/>
      <c r="AB33" s="287"/>
      <c r="AC33" s="287"/>
      <c r="AD33" s="287"/>
      <c r="AE33" s="287"/>
      <c r="AF33" s="287"/>
      <c r="AG33" s="287"/>
      <c r="AH33" s="153"/>
      <c r="BI33" s="2"/>
      <c r="BJ33" s="2"/>
      <c r="BK33" s="2"/>
      <c r="BL33" s="2"/>
      <c r="BM33" s="2"/>
      <c r="BN33" s="2"/>
      <c r="BO33" s="2"/>
      <c r="BP33" s="2"/>
      <c r="BQ33" s="2"/>
      <c r="BR33" s="2"/>
      <c r="BS33" s="2"/>
      <c r="BT33" s="2"/>
      <c r="BU33" s="2"/>
      <c r="BV33" s="2"/>
      <c r="BW33" s="2"/>
    </row>
    <row r="34" spans="3:75" ht="21" customHeight="1" x14ac:dyDescent="0.25">
      <c r="C34" s="142"/>
      <c r="D34" s="487" t="s">
        <v>51</v>
      </c>
      <c r="E34" s="265" t="s">
        <v>86</v>
      </c>
      <c r="F34" s="280"/>
      <c r="G34" s="241" t="s">
        <v>620</v>
      </c>
      <c r="H34" s="241" t="s">
        <v>52</v>
      </c>
      <c r="I34" s="241" t="s">
        <v>149</v>
      </c>
      <c r="J34" s="241" t="s">
        <v>87</v>
      </c>
      <c r="K34" s="241" t="s">
        <v>145</v>
      </c>
      <c r="L34" s="242" t="s">
        <v>14</v>
      </c>
      <c r="M34" s="242" t="s">
        <v>627</v>
      </c>
      <c r="N34" s="46" t="s">
        <v>627</v>
      </c>
      <c r="O34" s="55" t="s">
        <v>14</v>
      </c>
      <c r="P34" s="55" t="s">
        <v>717</v>
      </c>
      <c r="Q34" s="46"/>
      <c r="R34" s="46"/>
      <c r="S34" s="46"/>
      <c r="T34" s="46"/>
      <c r="U34" s="56"/>
      <c r="V34" s="105">
        <v>0</v>
      </c>
      <c r="W34" s="106"/>
      <c r="X34" s="107"/>
      <c r="Y34" s="105">
        <v>0</v>
      </c>
      <c r="Z34" s="106"/>
      <c r="AA34" s="107"/>
      <c r="AB34" s="105">
        <v>0</v>
      </c>
      <c r="AC34" s="106"/>
      <c r="AD34" s="107"/>
      <c r="AE34" s="105">
        <v>0</v>
      </c>
      <c r="AF34" s="106"/>
      <c r="AG34" s="107"/>
      <c r="AH34" s="153"/>
      <c r="BI34" s="2"/>
      <c r="BJ34" s="2"/>
      <c r="BK34" s="2"/>
      <c r="BL34" s="2"/>
      <c r="BM34" s="2"/>
      <c r="BN34" s="2"/>
      <c r="BO34" s="2"/>
      <c r="BP34" s="2"/>
      <c r="BQ34" s="2"/>
      <c r="BR34" s="2"/>
      <c r="BS34" s="2"/>
      <c r="BT34" s="2"/>
      <c r="BU34" s="2"/>
      <c r="BV34" s="2"/>
      <c r="BW34" s="2"/>
    </row>
    <row r="35" spans="3:75" ht="21" customHeight="1" x14ac:dyDescent="0.25">
      <c r="C35" s="142"/>
      <c r="D35" s="487"/>
      <c r="E35" s="265">
        <v>15</v>
      </c>
      <c r="F35" s="280"/>
      <c r="G35" s="241" t="s">
        <v>620</v>
      </c>
      <c r="H35" s="241" t="s">
        <v>52</v>
      </c>
      <c r="I35" s="241" t="s">
        <v>149</v>
      </c>
      <c r="J35" s="241" t="s">
        <v>69</v>
      </c>
      <c r="K35" s="241" t="s">
        <v>145</v>
      </c>
      <c r="L35" s="242" t="s">
        <v>14</v>
      </c>
      <c r="M35" s="242" t="s">
        <v>627</v>
      </c>
      <c r="N35" s="46" t="s">
        <v>627</v>
      </c>
      <c r="O35" s="55" t="s">
        <v>14</v>
      </c>
      <c r="P35" s="55" t="s">
        <v>717</v>
      </c>
      <c r="Q35" s="46"/>
      <c r="R35" s="46"/>
      <c r="S35" s="46"/>
      <c r="T35" s="46"/>
      <c r="U35" s="56"/>
      <c r="V35" s="105">
        <v>0</v>
      </c>
      <c r="W35" s="106"/>
      <c r="X35" s="107"/>
      <c r="Y35" s="105">
        <v>0</v>
      </c>
      <c r="Z35" s="106"/>
      <c r="AA35" s="107"/>
      <c r="AB35" s="105">
        <v>0</v>
      </c>
      <c r="AC35" s="106"/>
      <c r="AD35" s="107"/>
      <c r="AE35" s="105">
        <v>0</v>
      </c>
      <c r="AF35" s="106"/>
      <c r="AG35" s="107"/>
      <c r="AH35" s="153"/>
      <c r="BI35" s="2"/>
      <c r="BJ35" s="2"/>
      <c r="BK35" s="2"/>
      <c r="BL35" s="2"/>
      <c r="BM35" s="2"/>
      <c r="BN35" s="2"/>
      <c r="BO35" s="2"/>
      <c r="BP35" s="2"/>
      <c r="BQ35" s="2"/>
      <c r="BR35" s="2"/>
      <c r="BS35" s="2"/>
      <c r="BT35" s="2"/>
      <c r="BU35" s="2"/>
      <c r="BV35" s="2"/>
      <c r="BW35" s="2"/>
    </row>
    <row r="36" spans="3:75" ht="21" customHeight="1" x14ac:dyDescent="0.25">
      <c r="C36" s="142"/>
      <c r="D36" s="487"/>
      <c r="E36" s="265">
        <v>16</v>
      </c>
      <c r="F36" s="280"/>
      <c r="G36" s="241" t="s">
        <v>620</v>
      </c>
      <c r="H36" s="241" t="s">
        <v>52</v>
      </c>
      <c r="I36" s="241" t="s">
        <v>149</v>
      </c>
      <c r="J36" s="241" t="s">
        <v>70</v>
      </c>
      <c r="K36" s="241" t="s">
        <v>145</v>
      </c>
      <c r="L36" s="242" t="s">
        <v>14</v>
      </c>
      <c r="M36" s="242" t="s">
        <v>627</v>
      </c>
      <c r="N36" s="46" t="s">
        <v>627</v>
      </c>
      <c r="O36" s="55" t="s">
        <v>14</v>
      </c>
      <c r="P36" s="55" t="s">
        <v>717</v>
      </c>
      <c r="Q36" s="46"/>
      <c r="R36" s="46"/>
      <c r="S36" s="46"/>
      <c r="T36" s="46"/>
      <c r="U36" s="56"/>
      <c r="V36" s="105">
        <v>0</v>
      </c>
      <c r="W36" s="106"/>
      <c r="X36" s="107"/>
      <c r="Y36" s="105">
        <v>0</v>
      </c>
      <c r="Z36" s="106"/>
      <c r="AA36" s="107"/>
      <c r="AB36" s="105">
        <v>0</v>
      </c>
      <c r="AC36" s="106"/>
      <c r="AD36" s="107"/>
      <c r="AE36" s="105">
        <v>0</v>
      </c>
      <c r="AF36" s="106"/>
      <c r="AG36" s="107"/>
      <c r="AH36" s="153"/>
      <c r="BI36" s="2"/>
      <c r="BJ36" s="2"/>
      <c r="BK36" s="2"/>
      <c r="BL36" s="2"/>
      <c r="BM36" s="2"/>
      <c r="BN36" s="2"/>
      <c r="BO36" s="2"/>
      <c r="BP36" s="2"/>
      <c r="BQ36" s="2"/>
      <c r="BR36" s="2"/>
      <c r="BS36" s="2"/>
      <c r="BT36" s="2"/>
      <c r="BU36" s="2"/>
      <c r="BV36" s="2"/>
      <c r="BW36" s="2"/>
    </row>
    <row r="37" spans="3:75" ht="21" customHeight="1" x14ac:dyDescent="0.25">
      <c r="C37" s="142"/>
      <c r="D37" s="487"/>
      <c r="E37" s="265">
        <v>17</v>
      </c>
      <c r="F37" s="280"/>
      <c r="G37" s="241" t="s">
        <v>620</v>
      </c>
      <c r="H37" s="241" t="s">
        <v>52</v>
      </c>
      <c r="I37" s="241" t="s">
        <v>149</v>
      </c>
      <c r="J37" s="241" t="s">
        <v>71</v>
      </c>
      <c r="K37" s="241" t="s">
        <v>145</v>
      </c>
      <c r="L37" s="242" t="s">
        <v>14</v>
      </c>
      <c r="M37" s="242" t="s">
        <v>627</v>
      </c>
      <c r="N37" s="46" t="s">
        <v>627</v>
      </c>
      <c r="O37" s="55" t="s">
        <v>14</v>
      </c>
      <c r="P37" s="55" t="s">
        <v>717</v>
      </c>
      <c r="Q37" s="46"/>
      <c r="R37" s="46"/>
      <c r="S37" s="46"/>
      <c r="T37" s="46"/>
      <c r="U37" s="56"/>
      <c r="V37" s="105">
        <v>0</v>
      </c>
      <c r="W37" s="106"/>
      <c r="X37" s="107"/>
      <c r="Y37" s="105">
        <v>0</v>
      </c>
      <c r="Z37" s="106"/>
      <c r="AA37" s="107"/>
      <c r="AB37" s="105">
        <v>0</v>
      </c>
      <c r="AC37" s="106"/>
      <c r="AD37" s="107"/>
      <c r="AE37" s="105">
        <v>0</v>
      </c>
      <c r="AF37" s="106"/>
      <c r="AG37" s="107"/>
      <c r="AH37" s="153"/>
      <c r="BI37" s="2"/>
      <c r="BJ37" s="2"/>
      <c r="BK37" s="2"/>
      <c r="BL37" s="2"/>
      <c r="BM37" s="2"/>
      <c r="BN37" s="2"/>
      <c r="BO37" s="2"/>
      <c r="BP37" s="2"/>
      <c r="BQ37" s="2"/>
      <c r="BR37" s="2"/>
      <c r="BS37" s="2"/>
      <c r="BT37" s="2"/>
      <c r="BU37" s="2"/>
      <c r="BV37" s="2"/>
      <c r="BW37" s="2"/>
    </row>
    <row r="38" spans="3:75" ht="21" customHeight="1" x14ac:dyDescent="0.25">
      <c r="C38" s="142"/>
      <c r="D38" s="487"/>
      <c r="E38" s="265">
        <v>18</v>
      </c>
      <c r="F38" s="280"/>
      <c r="G38" s="241" t="s">
        <v>620</v>
      </c>
      <c r="H38" s="241" t="s">
        <v>52</v>
      </c>
      <c r="I38" s="241" t="s">
        <v>149</v>
      </c>
      <c r="J38" s="241" t="s">
        <v>72</v>
      </c>
      <c r="K38" s="241" t="s">
        <v>145</v>
      </c>
      <c r="L38" s="242" t="s">
        <v>14</v>
      </c>
      <c r="M38" s="242" t="s">
        <v>627</v>
      </c>
      <c r="N38" s="46" t="s">
        <v>627</v>
      </c>
      <c r="O38" s="55" t="s">
        <v>14</v>
      </c>
      <c r="P38" s="55" t="s">
        <v>717</v>
      </c>
      <c r="Q38" s="46"/>
      <c r="R38" s="46"/>
      <c r="S38" s="46"/>
      <c r="T38" s="46"/>
      <c r="U38" s="56"/>
      <c r="V38" s="105">
        <v>0</v>
      </c>
      <c r="W38" s="106"/>
      <c r="X38" s="107"/>
      <c r="Y38" s="105">
        <v>0</v>
      </c>
      <c r="Z38" s="106"/>
      <c r="AA38" s="107"/>
      <c r="AB38" s="105">
        <v>0</v>
      </c>
      <c r="AC38" s="106"/>
      <c r="AD38" s="107"/>
      <c r="AE38" s="105">
        <v>0</v>
      </c>
      <c r="AF38" s="106"/>
      <c r="AG38" s="107"/>
      <c r="AH38" s="153"/>
      <c r="BI38" s="2"/>
      <c r="BJ38" s="2"/>
      <c r="BK38" s="2"/>
      <c r="BL38" s="2"/>
      <c r="BM38" s="2"/>
      <c r="BN38" s="2"/>
      <c r="BO38" s="2"/>
      <c r="BP38" s="2"/>
      <c r="BQ38" s="2"/>
      <c r="BR38" s="2"/>
      <c r="BS38" s="2"/>
      <c r="BT38" s="2"/>
      <c r="BU38" s="2"/>
      <c r="BV38" s="2"/>
      <c r="BW38" s="2"/>
    </row>
    <row r="39" spans="3:75" ht="21" customHeight="1" x14ac:dyDescent="0.25">
      <c r="C39" s="142"/>
      <c r="D39" s="487"/>
      <c r="E39" s="265">
        <v>19</v>
      </c>
      <c r="F39" s="280"/>
      <c r="G39" s="241" t="s">
        <v>620</v>
      </c>
      <c r="H39" s="241" t="s">
        <v>52</v>
      </c>
      <c r="I39" s="241" t="s">
        <v>149</v>
      </c>
      <c r="J39" s="241" t="s">
        <v>73</v>
      </c>
      <c r="K39" s="241" t="s">
        <v>145</v>
      </c>
      <c r="L39" s="242" t="s">
        <v>14</v>
      </c>
      <c r="M39" s="242" t="s">
        <v>627</v>
      </c>
      <c r="N39" s="46" t="s">
        <v>627</v>
      </c>
      <c r="O39" s="55" t="s">
        <v>14</v>
      </c>
      <c r="P39" s="55" t="s">
        <v>717</v>
      </c>
      <c r="Q39" s="46"/>
      <c r="R39" s="46"/>
      <c r="S39" s="46"/>
      <c r="T39" s="46"/>
      <c r="U39" s="56"/>
      <c r="V39" s="105">
        <v>0</v>
      </c>
      <c r="W39" s="106"/>
      <c r="X39" s="107"/>
      <c r="Y39" s="105">
        <v>0</v>
      </c>
      <c r="Z39" s="106"/>
      <c r="AA39" s="107"/>
      <c r="AB39" s="105">
        <v>0</v>
      </c>
      <c r="AC39" s="106"/>
      <c r="AD39" s="107"/>
      <c r="AE39" s="105">
        <v>0</v>
      </c>
      <c r="AF39" s="106"/>
      <c r="AG39" s="107"/>
      <c r="AH39" s="153"/>
      <c r="BI39" s="2"/>
      <c r="BJ39" s="2"/>
      <c r="BK39" s="2"/>
      <c r="BL39" s="2"/>
      <c r="BM39" s="2"/>
      <c r="BN39" s="2"/>
      <c r="BO39" s="2"/>
      <c r="BP39" s="2"/>
      <c r="BQ39" s="2"/>
      <c r="BR39" s="2"/>
      <c r="BS39" s="2"/>
      <c r="BT39" s="2"/>
      <c r="BU39" s="2"/>
      <c r="BV39" s="2"/>
      <c r="BW39" s="2"/>
    </row>
    <row r="40" spans="3:75" ht="21" customHeight="1" x14ac:dyDescent="0.25">
      <c r="C40" s="142"/>
      <c r="D40" s="487"/>
      <c r="E40" s="265">
        <v>20</v>
      </c>
      <c r="F40" s="280"/>
      <c r="G40" s="241" t="s">
        <v>620</v>
      </c>
      <c r="H40" s="241" t="s">
        <v>52</v>
      </c>
      <c r="I40" s="241" t="s">
        <v>149</v>
      </c>
      <c r="J40" s="241" t="s">
        <v>74</v>
      </c>
      <c r="K40" s="241" t="s">
        <v>145</v>
      </c>
      <c r="L40" s="242" t="s">
        <v>14</v>
      </c>
      <c r="M40" s="242" t="s">
        <v>627</v>
      </c>
      <c r="N40" s="46" t="s">
        <v>627</v>
      </c>
      <c r="O40" s="55" t="s">
        <v>14</v>
      </c>
      <c r="P40" s="55" t="s">
        <v>717</v>
      </c>
      <c r="Q40" s="46"/>
      <c r="R40" s="46"/>
      <c r="S40" s="46"/>
      <c r="T40" s="46"/>
      <c r="U40" s="56"/>
      <c r="V40" s="105">
        <v>0</v>
      </c>
      <c r="W40" s="106"/>
      <c r="X40" s="107"/>
      <c r="Y40" s="105">
        <v>0</v>
      </c>
      <c r="Z40" s="106"/>
      <c r="AA40" s="107"/>
      <c r="AB40" s="105">
        <v>0</v>
      </c>
      <c r="AC40" s="106"/>
      <c r="AD40" s="107"/>
      <c r="AE40" s="105">
        <v>0</v>
      </c>
      <c r="AF40" s="106"/>
      <c r="AG40" s="107"/>
      <c r="AH40" s="153"/>
      <c r="BI40" s="2"/>
      <c r="BJ40" s="2"/>
      <c r="BK40" s="2"/>
      <c r="BL40" s="2"/>
      <c r="BM40" s="2"/>
      <c r="BN40" s="2"/>
      <c r="BO40" s="2"/>
      <c r="BP40" s="2"/>
      <c r="BQ40" s="2"/>
      <c r="BR40" s="2"/>
      <c r="BS40" s="2"/>
      <c r="BT40" s="2"/>
      <c r="BU40" s="2"/>
      <c r="BV40" s="2"/>
      <c r="BW40" s="2"/>
    </row>
    <row r="41" spans="3:75" ht="21" customHeight="1" x14ac:dyDescent="0.25">
      <c r="C41" s="142"/>
      <c r="D41" s="487"/>
      <c r="E41" s="265">
        <v>21</v>
      </c>
      <c r="F41" s="280"/>
      <c r="G41" s="241" t="s">
        <v>620</v>
      </c>
      <c r="H41" s="241" t="s">
        <v>52</v>
      </c>
      <c r="I41" s="241" t="s">
        <v>149</v>
      </c>
      <c r="J41" s="241" t="s">
        <v>75</v>
      </c>
      <c r="K41" s="241" t="s">
        <v>145</v>
      </c>
      <c r="L41" s="242" t="s">
        <v>14</v>
      </c>
      <c r="M41" s="242" t="s">
        <v>627</v>
      </c>
      <c r="N41" s="46" t="s">
        <v>627</v>
      </c>
      <c r="O41" s="55" t="s">
        <v>14</v>
      </c>
      <c r="P41" s="55" t="s">
        <v>717</v>
      </c>
      <c r="Q41" s="46"/>
      <c r="R41" s="46"/>
      <c r="S41" s="46"/>
      <c r="T41" s="46"/>
      <c r="U41" s="56"/>
      <c r="V41" s="105">
        <v>0</v>
      </c>
      <c r="W41" s="106"/>
      <c r="X41" s="107"/>
      <c r="Y41" s="105">
        <v>0</v>
      </c>
      <c r="Z41" s="106"/>
      <c r="AA41" s="107"/>
      <c r="AB41" s="105">
        <v>0</v>
      </c>
      <c r="AC41" s="106"/>
      <c r="AD41" s="107"/>
      <c r="AE41" s="105">
        <v>0</v>
      </c>
      <c r="AF41" s="106"/>
      <c r="AG41" s="107"/>
      <c r="AH41" s="153"/>
      <c r="BI41" s="2"/>
      <c r="BJ41" s="2"/>
      <c r="BK41" s="2"/>
      <c r="BL41" s="2"/>
      <c r="BM41" s="2"/>
      <c r="BN41" s="2"/>
      <c r="BO41" s="2"/>
      <c r="BP41" s="2"/>
      <c r="BQ41" s="2"/>
      <c r="BR41" s="2"/>
      <c r="BS41" s="2"/>
      <c r="BT41" s="2"/>
      <c r="BU41" s="2"/>
      <c r="BV41" s="2"/>
      <c r="BW41" s="2"/>
    </row>
    <row r="42" spans="3:75" ht="21" customHeight="1" x14ac:dyDescent="0.25">
      <c r="C42" s="142"/>
      <c r="D42" s="487"/>
      <c r="E42" s="265">
        <v>22</v>
      </c>
      <c r="F42" s="280"/>
      <c r="G42" s="241" t="s">
        <v>620</v>
      </c>
      <c r="H42" s="241" t="s">
        <v>52</v>
      </c>
      <c r="I42" s="241" t="s">
        <v>149</v>
      </c>
      <c r="J42" s="241" t="s">
        <v>76</v>
      </c>
      <c r="K42" s="241" t="s">
        <v>145</v>
      </c>
      <c r="L42" s="242" t="s">
        <v>14</v>
      </c>
      <c r="M42" s="242" t="s">
        <v>627</v>
      </c>
      <c r="N42" s="46" t="s">
        <v>627</v>
      </c>
      <c r="O42" s="55" t="s">
        <v>14</v>
      </c>
      <c r="P42" s="55" t="s">
        <v>717</v>
      </c>
      <c r="Q42" s="46"/>
      <c r="R42" s="46"/>
      <c r="S42" s="46"/>
      <c r="T42" s="46"/>
      <c r="U42" s="56"/>
      <c r="V42" s="105">
        <v>0</v>
      </c>
      <c r="W42" s="106"/>
      <c r="X42" s="107"/>
      <c r="Y42" s="105">
        <v>0</v>
      </c>
      <c r="Z42" s="106"/>
      <c r="AA42" s="107"/>
      <c r="AB42" s="105">
        <v>0</v>
      </c>
      <c r="AC42" s="106"/>
      <c r="AD42" s="107"/>
      <c r="AE42" s="105">
        <v>0</v>
      </c>
      <c r="AF42" s="106"/>
      <c r="AG42" s="107"/>
      <c r="AH42" s="153"/>
      <c r="BI42" s="2"/>
      <c r="BJ42" s="2"/>
      <c r="BK42" s="2"/>
      <c r="BL42" s="2"/>
      <c r="BM42" s="2"/>
      <c r="BN42" s="2"/>
      <c r="BO42" s="2"/>
      <c r="BP42" s="2"/>
      <c r="BQ42" s="2"/>
      <c r="BR42" s="2"/>
      <c r="BS42" s="2"/>
      <c r="BT42" s="2"/>
      <c r="BU42" s="2"/>
      <c r="BV42" s="2"/>
      <c r="BW42" s="2"/>
    </row>
    <row r="43" spans="3:75" ht="21" customHeight="1" x14ac:dyDescent="0.25">
      <c r="C43" s="142"/>
      <c r="D43" s="487"/>
      <c r="E43" s="265">
        <v>23</v>
      </c>
      <c r="F43" s="280"/>
      <c r="G43" s="241" t="s">
        <v>620</v>
      </c>
      <c r="H43" s="241" t="s">
        <v>52</v>
      </c>
      <c r="I43" s="241" t="s">
        <v>149</v>
      </c>
      <c r="J43" s="241" t="s">
        <v>77</v>
      </c>
      <c r="K43" s="241" t="s">
        <v>145</v>
      </c>
      <c r="L43" s="242" t="s">
        <v>14</v>
      </c>
      <c r="M43" s="242" t="s">
        <v>627</v>
      </c>
      <c r="N43" s="46" t="s">
        <v>627</v>
      </c>
      <c r="O43" s="55" t="s">
        <v>14</v>
      </c>
      <c r="P43" s="55" t="s">
        <v>717</v>
      </c>
      <c r="Q43" s="46"/>
      <c r="R43" s="46"/>
      <c r="S43" s="46"/>
      <c r="T43" s="46"/>
      <c r="U43" s="56"/>
      <c r="V43" s="105">
        <v>0</v>
      </c>
      <c r="W43" s="106"/>
      <c r="X43" s="107"/>
      <c r="Y43" s="105">
        <v>0</v>
      </c>
      <c r="Z43" s="106"/>
      <c r="AA43" s="107"/>
      <c r="AB43" s="105">
        <v>0</v>
      </c>
      <c r="AC43" s="106"/>
      <c r="AD43" s="107"/>
      <c r="AE43" s="105">
        <v>0</v>
      </c>
      <c r="AF43" s="106"/>
      <c r="AG43" s="107"/>
      <c r="AH43" s="153"/>
      <c r="BI43" s="2"/>
      <c r="BJ43" s="2"/>
      <c r="BK43" s="2"/>
      <c r="BL43" s="2"/>
      <c r="BM43" s="2"/>
      <c r="BN43" s="2"/>
      <c r="BO43" s="2"/>
      <c r="BP43" s="2"/>
      <c r="BQ43" s="2"/>
      <c r="BR43" s="2"/>
      <c r="BS43" s="2"/>
      <c r="BT43" s="2"/>
      <c r="BU43" s="2"/>
      <c r="BV43" s="2"/>
      <c r="BW43" s="2"/>
    </row>
    <row r="44" spans="3:75" ht="21" customHeight="1" x14ac:dyDescent="0.25">
      <c r="C44" s="142"/>
      <c r="D44" s="487"/>
      <c r="E44" s="265">
        <v>24</v>
      </c>
      <c r="F44" s="280"/>
      <c r="G44" s="241" t="s">
        <v>620</v>
      </c>
      <c r="H44" s="241" t="s">
        <v>52</v>
      </c>
      <c r="I44" s="241" t="s">
        <v>149</v>
      </c>
      <c r="J44" s="241" t="s">
        <v>78</v>
      </c>
      <c r="K44" s="241" t="s">
        <v>145</v>
      </c>
      <c r="L44" s="242" t="s">
        <v>14</v>
      </c>
      <c r="M44" s="242" t="s">
        <v>627</v>
      </c>
      <c r="N44" s="46" t="s">
        <v>627</v>
      </c>
      <c r="O44" s="55" t="s">
        <v>14</v>
      </c>
      <c r="P44" s="55" t="s">
        <v>717</v>
      </c>
      <c r="Q44" s="46"/>
      <c r="R44" s="46"/>
      <c r="S44" s="46"/>
      <c r="T44" s="46"/>
      <c r="U44" s="56"/>
      <c r="V44" s="105">
        <v>0</v>
      </c>
      <c r="W44" s="106"/>
      <c r="X44" s="107"/>
      <c r="Y44" s="105">
        <v>0</v>
      </c>
      <c r="Z44" s="106"/>
      <c r="AA44" s="107"/>
      <c r="AB44" s="105">
        <v>0</v>
      </c>
      <c r="AC44" s="106"/>
      <c r="AD44" s="107"/>
      <c r="AE44" s="105">
        <v>0</v>
      </c>
      <c r="AF44" s="106"/>
      <c r="AG44" s="107"/>
      <c r="AH44" s="153"/>
      <c r="BI44" s="2"/>
      <c r="BJ44" s="2"/>
      <c r="BK44" s="2"/>
      <c r="BL44" s="2"/>
      <c r="BM44" s="2"/>
      <c r="BN44" s="2"/>
      <c r="BO44" s="2"/>
      <c r="BP44" s="2"/>
      <c r="BQ44" s="2"/>
      <c r="BR44" s="2"/>
      <c r="BS44" s="2"/>
      <c r="BT44" s="2"/>
      <c r="BU44" s="2"/>
      <c r="BV44" s="2"/>
      <c r="BW44" s="2"/>
    </row>
    <row r="45" spans="3:75" ht="21" customHeight="1" x14ac:dyDescent="0.25">
      <c r="C45" s="142"/>
      <c r="D45" s="487"/>
      <c r="E45" s="265" t="s">
        <v>79</v>
      </c>
      <c r="F45" s="280"/>
      <c r="G45" s="241" t="s">
        <v>620</v>
      </c>
      <c r="H45" s="241" t="s">
        <v>52</v>
      </c>
      <c r="I45" s="241" t="s">
        <v>149</v>
      </c>
      <c r="J45" s="241" t="s">
        <v>80</v>
      </c>
      <c r="K45" s="241" t="s">
        <v>145</v>
      </c>
      <c r="L45" s="242" t="s">
        <v>14</v>
      </c>
      <c r="M45" s="242" t="s">
        <v>627</v>
      </c>
      <c r="N45" s="46" t="s">
        <v>627</v>
      </c>
      <c r="O45" s="55" t="s">
        <v>14</v>
      </c>
      <c r="P45" s="55" t="s">
        <v>717</v>
      </c>
      <c r="Q45" s="46"/>
      <c r="R45" s="46"/>
      <c r="S45" s="46"/>
      <c r="T45" s="46"/>
      <c r="U45" s="56"/>
      <c r="V45" s="105">
        <v>0</v>
      </c>
      <c r="W45" s="106"/>
      <c r="X45" s="107"/>
      <c r="Y45" s="105">
        <v>0</v>
      </c>
      <c r="Z45" s="106"/>
      <c r="AA45" s="107"/>
      <c r="AB45" s="105">
        <v>0</v>
      </c>
      <c r="AC45" s="106"/>
      <c r="AD45" s="107"/>
      <c r="AE45" s="105">
        <v>0</v>
      </c>
      <c r="AF45" s="106"/>
      <c r="AG45" s="107"/>
      <c r="AH45" s="153"/>
      <c r="BI45" s="2"/>
      <c r="BJ45" s="2"/>
      <c r="BK45" s="2"/>
      <c r="BL45" s="2"/>
      <c r="BM45" s="2"/>
      <c r="BN45" s="2"/>
      <c r="BO45" s="2"/>
      <c r="BP45" s="2"/>
      <c r="BQ45" s="2"/>
      <c r="BR45" s="2"/>
      <c r="BS45" s="2"/>
      <c r="BT45" s="2"/>
      <c r="BU45" s="2"/>
      <c r="BV45" s="2"/>
      <c r="BW45" s="2"/>
    </row>
    <row r="46" spans="3:75" ht="21" customHeight="1" x14ac:dyDescent="0.25">
      <c r="C46" s="142"/>
      <c r="D46" s="487"/>
      <c r="E46" s="265" t="s">
        <v>88</v>
      </c>
      <c r="F46" s="280"/>
      <c r="G46" s="241" t="s">
        <v>620</v>
      </c>
      <c r="H46" s="241" t="s">
        <v>52</v>
      </c>
      <c r="I46" s="241" t="s">
        <v>149</v>
      </c>
      <c r="J46" s="241" t="s">
        <v>89</v>
      </c>
      <c r="K46" s="241" t="s">
        <v>145</v>
      </c>
      <c r="L46" s="242" t="s">
        <v>14</v>
      </c>
      <c r="M46" s="242" t="s">
        <v>627</v>
      </c>
      <c r="N46" s="46" t="s">
        <v>627</v>
      </c>
      <c r="O46" s="55" t="s">
        <v>14</v>
      </c>
      <c r="P46" s="55" t="s">
        <v>717</v>
      </c>
      <c r="Q46" s="46"/>
      <c r="R46" s="46"/>
      <c r="S46" s="46"/>
      <c r="T46" s="46"/>
      <c r="U46" s="56"/>
      <c r="V46" s="105">
        <v>0</v>
      </c>
      <c r="W46" s="106"/>
      <c r="X46" s="107"/>
      <c r="Y46" s="105">
        <v>0</v>
      </c>
      <c r="Z46" s="106"/>
      <c r="AA46" s="107"/>
      <c r="AB46" s="105">
        <v>0</v>
      </c>
      <c r="AC46" s="106"/>
      <c r="AD46" s="107"/>
      <c r="AE46" s="105">
        <v>0</v>
      </c>
      <c r="AF46" s="106"/>
      <c r="AG46" s="107"/>
      <c r="AH46" s="153"/>
      <c r="BI46" s="2"/>
      <c r="BJ46" s="2"/>
      <c r="BK46" s="2"/>
      <c r="BL46" s="2"/>
      <c r="BM46" s="2"/>
      <c r="BN46" s="2"/>
      <c r="BO46" s="2"/>
      <c r="BP46" s="2"/>
      <c r="BQ46" s="2"/>
      <c r="BR46" s="2"/>
      <c r="BS46" s="2"/>
      <c r="BT46" s="2"/>
      <c r="BU46" s="2"/>
      <c r="BV46" s="2"/>
      <c r="BW46" s="2"/>
    </row>
    <row r="47" spans="3:75" ht="21" customHeight="1" x14ac:dyDescent="0.25">
      <c r="C47" s="142"/>
      <c r="D47" s="487"/>
      <c r="E47" s="265" t="s">
        <v>90</v>
      </c>
      <c r="F47" s="280"/>
      <c r="G47" s="241" t="s">
        <v>620</v>
      </c>
      <c r="H47" s="241" t="s">
        <v>52</v>
      </c>
      <c r="I47" s="241" t="s">
        <v>149</v>
      </c>
      <c r="J47" s="241" t="s">
        <v>91</v>
      </c>
      <c r="K47" s="241" t="s">
        <v>145</v>
      </c>
      <c r="L47" s="242" t="s">
        <v>14</v>
      </c>
      <c r="M47" s="242" t="s">
        <v>627</v>
      </c>
      <c r="N47" s="46" t="s">
        <v>627</v>
      </c>
      <c r="O47" s="55" t="s">
        <v>14</v>
      </c>
      <c r="P47" s="55" t="s">
        <v>717</v>
      </c>
      <c r="Q47" s="46"/>
      <c r="R47" s="46"/>
      <c r="S47" s="46"/>
      <c r="T47" s="46"/>
      <c r="U47" s="56"/>
      <c r="V47" s="105">
        <v>0</v>
      </c>
      <c r="W47" s="106"/>
      <c r="X47" s="107"/>
      <c r="Y47" s="105">
        <v>0</v>
      </c>
      <c r="Z47" s="106"/>
      <c r="AA47" s="107"/>
      <c r="AB47" s="105">
        <v>0</v>
      </c>
      <c r="AC47" s="106"/>
      <c r="AD47" s="107"/>
      <c r="AE47" s="105">
        <v>0</v>
      </c>
      <c r="AF47" s="106"/>
      <c r="AG47" s="107"/>
      <c r="AH47" s="153"/>
      <c r="BI47" s="2"/>
      <c r="BJ47" s="2"/>
      <c r="BK47" s="2"/>
      <c r="BL47" s="2"/>
      <c r="BM47" s="2"/>
      <c r="BN47" s="2"/>
      <c r="BO47" s="2"/>
      <c r="BP47" s="2"/>
      <c r="BQ47" s="2"/>
      <c r="BR47" s="2"/>
      <c r="BS47" s="2"/>
      <c r="BT47" s="2"/>
      <c r="BU47" s="2"/>
      <c r="BV47" s="2"/>
      <c r="BW47" s="2"/>
    </row>
    <row r="48" spans="3:75" ht="21" customHeight="1" x14ac:dyDescent="0.25">
      <c r="C48" s="142"/>
      <c r="D48" s="487"/>
      <c r="E48" s="265" t="s">
        <v>92</v>
      </c>
      <c r="F48" s="280"/>
      <c r="G48" s="241" t="s">
        <v>620</v>
      </c>
      <c r="H48" s="241" t="s">
        <v>52</v>
      </c>
      <c r="I48" s="241" t="s">
        <v>149</v>
      </c>
      <c r="J48" s="241" t="s">
        <v>93</v>
      </c>
      <c r="K48" s="241" t="s">
        <v>145</v>
      </c>
      <c r="L48" s="242" t="s">
        <v>14</v>
      </c>
      <c r="M48" s="242" t="s">
        <v>627</v>
      </c>
      <c r="N48" s="46" t="s">
        <v>627</v>
      </c>
      <c r="O48" s="55" t="s">
        <v>14</v>
      </c>
      <c r="P48" s="55" t="s">
        <v>717</v>
      </c>
      <c r="Q48" s="46"/>
      <c r="R48" s="46"/>
      <c r="S48" s="46"/>
      <c r="T48" s="46"/>
      <c r="U48" s="56"/>
      <c r="V48" s="105">
        <v>0</v>
      </c>
      <c r="W48" s="106"/>
      <c r="X48" s="107"/>
      <c r="Y48" s="105">
        <v>0</v>
      </c>
      <c r="Z48" s="106"/>
      <c r="AA48" s="107"/>
      <c r="AB48" s="105">
        <v>0</v>
      </c>
      <c r="AC48" s="106"/>
      <c r="AD48" s="107"/>
      <c r="AE48" s="105">
        <v>0</v>
      </c>
      <c r="AF48" s="106"/>
      <c r="AG48" s="107"/>
      <c r="AH48" s="153"/>
      <c r="BI48" s="2"/>
      <c r="BJ48" s="2"/>
      <c r="BK48" s="2"/>
      <c r="BL48" s="2"/>
      <c r="BM48" s="2"/>
      <c r="BN48" s="2"/>
      <c r="BO48" s="2"/>
      <c r="BP48" s="2"/>
      <c r="BQ48" s="2"/>
      <c r="BR48" s="2"/>
      <c r="BS48" s="2"/>
      <c r="BT48" s="2"/>
      <c r="BU48" s="2"/>
      <c r="BV48" s="2"/>
      <c r="BW48" s="2"/>
    </row>
    <row r="49" spans="3:75" ht="21" customHeight="1" x14ac:dyDescent="0.25">
      <c r="C49" s="142"/>
      <c r="D49" s="487"/>
      <c r="E49" s="265" t="s">
        <v>94</v>
      </c>
      <c r="F49" s="280"/>
      <c r="G49" s="241" t="s">
        <v>620</v>
      </c>
      <c r="H49" s="241" t="s">
        <v>52</v>
      </c>
      <c r="I49" s="241" t="s">
        <v>149</v>
      </c>
      <c r="J49" s="241" t="s">
        <v>95</v>
      </c>
      <c r="K49" s="241" t="s">
        <v>145</v>
      </c>
      <c r="L49" s="242" t="s">
        <v>14</v>
      </c>
      <c r="M49" s="242" t="s">
        <v>627</v>
      </c>
      <c r="N49" s="46" t="s">
        <v>627</v>
      </c>
      <c r="O49" s="55" t="s">
        <v>14</v>
      </c>
      <c r="P49" s="55" t="s">
        <v>717</v>
      </c>
      <c r="Q49" s="46"/>
      <c r="R49" s="46"/>
      <c r="S49" s="46"/>
      <c r="T49" s="46"/>
      <c r="U49" s="56"/>
      <c r="V49" s="105">
        <v>0</v>
      </c>
      <c r="W49" s="106"/>
      <c r="X49" s="107"/>
      <c r="Y49" s="105">
        <v>0</v>
      </c>
      <c r="Z49" s="106"/>
      <c r="AA49" s="107"/>
      <c r="AB49" s="105">
        <v>0</v>
      </c>
      <c r="AC49" s="106"/>
      <c r="AD49" s="107"/>
      <c r="AE49" s="105">
        <v>0</v>
      </c>
      <c r="AF49" s="106"/>
      <c r="AG49" s="107"/>
      <c r="AH49" s="153"/>
      <c r="BI49" s="2"/>
      <c r="BJ49" s="2"/>
      <c r="BK49" s="2"/>
      <c r="BL49" s="2"/>
      <c r="BM49" s="2"/>
      <c r="BN49" s="2"/>
      <c r="BO49" s="2"/>
      <c r="BP49" s="2"/>
      <c r="BQ49" s="2"/>
      <c r="BR49" s="2"/>
      <c r="BS49" s="2"/>
      <c r="BT49" s="2"/>
      <c r="BU49" s="2"/>
      <c r="BV49" s="2"/>
      <c r="BW49" s="2"/>
    </row>
    <row r="50" spans="3:75" ht="21" customHeight="1" x14ac:dyDescent="0.25">
      <c r="C50" s="142"/>
      <c r="D50" s="487"/>
      <c r="E50" s="265" t="s">
        <v>96</v>
      </c>
      <c r="F50" s="280"/>
      <c r="G50" s="241" t="s">
        <v>620</v>
      </c>
      <c r="H50" s="241" t="s">
        <v>52</v>
      </c>
      <c r="I50" s="241" t="s">
        <v>149</v>
      </c>
      <c r="J50" s="241" t="s">
        <v>97</v>
      </c>
      <c r="K50" s="241" t="s">
        <v>145</v>
      </c>
      <c r="L50" s="242" t="s">
        <v>14</v>
      </c>
      <c r="M50" s="242" t="s">
        <v>627</v>
      </c>
      <c r="N50" s="46" t="s">
        <v>627</v>
      </c>
      <c r="O50" s="55" t="s">
        <v>14</v>
      </c>
      <c r="P50" s="55" t="s">
        <v>717</v>
      </c>
      <c r="Q50" s="46"/>
      <c r="R50" s="46"/>
      <c r="S50" s="46"/>
      <c r="T50" s="46"/>
      <c r="U50" s="56"/>
      <c r="V50" s="105">
        <v>0</v>
      </c>
      <c r="W50" s="106"/>
      <c r="X50" s="107"/>
      <c r="Y50" s="105">
        <v>0</v>
      </c>
      <c r="Z50" s="106"/>
      <c r="AA50" s="107"/>
      <c r="AB50" s="105">
        <v>0</v>
      </c>
      <c r="AC50" s="106"/>
      <c r="AD50" s="107"/>
      <c r="AE50" s="105">
        <v>0</v>
      </c>
      <c r="AF50" s="106"/>
      <c r="AG50" s="107"/>
      <c r="AH50" s="153"/>
      <c r="BI50" s="2"/>
      <c r="BJ50" s="2"/>
      <c r="BK50" s="2"/>
      <c r="BL50" s="2"/>
      <c r="BM50" s="2"/>
      <c r="BN50" s="2"/>
      <c r="BO50" s="2"/>
      <c r="BP50" s="2"/>
      <c r="BQ50" s="2"/>
      <c r="BR50" s="2"/>
      <c r="BS50" s="2"/>
      <c r="BT50" s="2"/>
      <c r="BU50" s="2"/>
      <c r="BV50" s="2"/>
      <c r="BW50" s="2"/>
    </row>
    <row r="51" spans="3:75" ht="21" customHeight="1" x14ac:dyDescent="0.25">
      <c r="C51" s="142"/>
      <c r="D51" s="487"/>
      <c r="E51" s="265" t="s">
        <v>83</v>
      </c>
      <c r="F51" s="280"/>
      <c r="G51" s="241" t="s">
        <v>620</v>
      </c>
      <c r="H51" s="241" t="s">
        <v>52</v>
      </c>
      <c r="I51" s="241" t="s">
        <v>149</v>
      </c>
      <c r="J51" s="241" t="s">
        <v>84</v>
      </c>
      <c r="K51" s="241" t="s">
        <v>145</v>
      </c>
      <c r="L51" s="242" t="s">
        <v>14</v>
      </c>
      <c r="M51" s="242" t="s">
        <v>627</v>
      </c>
      <c r="N51" s="46" t="s">
        <v>627</v>
      </c>
      <c r="O51" s="55" t="s">
        <v>14</v>
      </c>
      <c r="P51" s="55" t="s">
        <v>717</v>
      </c>
      <c r="Q51" s="46"/>
      <c r="R51" s="46"/>
      <c r="S51" s="46"/>
      <c r="T51" s="46"/>
      <c r="U51" s="56"/>
      <c r="V51" s="105">
        <v>0</v>
      </c>
      <c r="W51" s="106"/>
      <c r="X51" s="107"/>
      <c r="Y51" s="105">
        <v>0</v>
      </c>
      <c r="Z51" s="106"/>
      <c r="AA51" s="107"/>
      <c r="AB51" s="105">
        <v>0</v>
      </c>
      <c r="AC51" s="106"/>
      <c r="AD51" s="107"/>
      <c r="AE51" s="105">
        <v>0</v>
      </c>
      <c r="AF51" s="106"/>
      <c r="AG51" s="107"/>
      <c r="AH51" s="153"/>
      <c r="BI51" s="2"/>
      <c r="BJ51" s="2"/>
      <c r="BK51" s="2"/>
      <c r="BL51" s="2"/>
      <c r="BM51" s="2"/>
      <c r="BN51" s="2"/>
      <c r="BO51" s="2"/>
      <c r="BP51" s="2"/>
      <c r="BQ51" s="2"/>
      <c r="BR51" s="2"/>
      <c r="BS51" s="2"/>
      <c r="BT51" s="2"/>
      <c r="BU51" s="2"/>
      <c r="BV51" s="2"/>
      <c r="BW51" s="2"/>
    </row>
    <row r="52" spans="3:75" ht="21" customHeight="1" x14ac:dyDescent="0.25">
      <c r="C52" s="142"/>
      <c r="D52" s="487"/>
      <c r="E52" s="281" t="s">
        <v>85</v>
      </c>
      <c r="F52" s="282"/>
      <c r="G52" s="241" t="s">
        <v>620</v>
      </c>
      <c r="H52" s="241" t="s">
        <v>52</v>
      </c>
      <c r="I52" s="241" t="s">
        <v>149</v>
      </c>
      <c r="J52" s="241" t="s">
        <v>14</v>
      </c>
      <c r="K52" s="241" t="s">
        <v>145</v>
      </c>
      <c r="L52" s="242" t="s">
        <v>14</v>
      </c>
      <c r="M52" s="242" t="s">
        <v>627</v>
      </c>
      <c r="N52" s="46" t="s">
        <v>627</v>
      </c>
      <c r="O52" s="55" t="s">
        <v>14</v>
      </c>
      <c r="P52" s="55" t="s">
        <v>717</v>
      </c>
      <c r="Q52" s="46"/>
      <c r="R52" s="46"/>
      <c r="S52" s="46"/>
      <c r="T52" s="46"/>
      <c r="U52" s="69"/>
      <c r="V52" s="25">
        <f>IF(OR(SUMPRODUCT(--(V34:V51=""),--(W34:W51=""))&gt;0,COUNTIF(W34:W51,"M")&gt;0,COUNTIF(W34:W51,"X")=18),"",SUM(V34:V51))</f>
        <v>0</v>
      </c>
      <c r="W52" s="26" t="str">
        <f>IF(AND(COUNTIF(W34:W51,"X")=18,SUM(V34:V51)=0,ISNUMBER(V52)),"",IF(COUNTIF(W34:W51,"M")&gt;0,"M",IF(AND(COUNTIF(W34:W51,W34)=18,OR(W34="X",W34="W",W34="Z")),UPPER(W34),"")))</f>
        <v/>
      </c>
      <c r="X52" s="27"/>
      <c r="Y52" s="25">
        <f t="shared" ref="Y52" si="6">IF(OR(SUMPRODUCT(--(Y34:Y51=""),--(Z34:Z51=""))&gt;0,COUNTIF(Z34:Z51,"M")&gt;0,COUNTIF(Z34:Z51,"X")=18),"",SUM(Y34:Y51))</f>
        <v>0</v>
      </c>
      <c r="Z52" s="26" t="str">
        <f t="shared" ref="Z52" si="7">IF(AND(COUNTIF(Z34:Z51,"X")=18,SUM(Y34:Y51)=0,ISNUMBER(Y52)),"",IF(COUNTIF(Z34:Z51,"M")&gt;0,"M",IF(AND(COUNTIF(Z34:Z51,Z34)=18,OR(Z34="X",Z34="W",Z34="Z")),UPPER(Z34),"")))</f>
        <v/>
      </c>
      <c r="AA52" s="27"/>
      <c r="AB52" s="25">
        <f t="shared" ref="AB52" si="8">IF(OR(SUMPRODUCT(--(AB34:AB51=""),--(AC34:AC51=""))&gt;0,COUNTIF(AC34:AC51,"M")&gt;0,COUNTIF(AC34:AC51,"X")=18),"",SUM(AB34:AB51))</f>
        <v>0</v>
      </c>
      <c r="AC52" s="26" t="str">
        <f t="shared" ref="AC52" si="9">IF(AND(COUNTIF(AC34:AC51,"X")=18,SUM(AB34:AB51)=0,ISNUMBER(AB52)),"",IF(COUNTIF(AC34:AC51,"M")&gt;0,"M",IF(AND(COUNTIF(AC34:AC51,AC34)=18,OR(AC34="X",AC34="W",AC34="Z")),UPPER(AC34),"")))</f>
        <v/>
      </c>
      <c r="AD52" s="27"/>
      <c r="AE52" s="25">
        <f t="shared" ref="AE52" si="10">IF(OR(SUMPRODUCT(--(AE34:AE51=""),--(AF34:AF51=""))&gt;0,COUNTIF(AF34:AF51,"M")&gt;0,COUNTIF(AF34:AF51,"X")=18),"",SUM(AE34:AE51))</f>
        <v>0</v>
      </c>
      <c r="AF52" s="26" t="str">
        <f t="shared" ref="AF52" si="11">IF(AND(COUNTIF(AF34:AF51,"X")=18,SUM(AE34:AE51)=0,ISNUMBER(AE52)),"",IF(COUNTIF(AF34:AF51,"M")&gt;0,"M",IF(AND(COUNTIF(AF34:AF51,AF34)=18,OR(AF34="X",AF34="W",AF34="Z")),UPPER(AF34),"")))</f>
        <v/>
      </c>
      <c r="AG52" s="27"/>
      <c r="AH52" s="153"/>
      <c r="BI52" s="2"/>
      <c r="BJ52" s="2"/>
      <c r="BK52" s="2"/>
      <c r="BL52" s="2"/>
      <c r="BM52" s="2"/>
      <c r="BN52" s="2"/>
      <c r="BO52" s="2"/>
      <c r="BP52" s="2"/>
      <c r="BQ52" s="2"/>
      <c r="BR52" s="2"/>
      <c r="BS52" s="2"/>
      <c r="BT52" s="2"/>
      <c r="BU52" s="2"/>
      <c r="BV52" s="2"/>
      <c r="BW52" s="2"/>
    </row>
    <row r="53" spans="3:75" ht="3.75" customHeight="1" x14ac:dyDescent="0.25">
      <c r="C53" s="142"/>
      <c r="D53" s="288"/>
      <c r="E53" s="283"/>
      <c r="F53" s="283"/>
      <c r="G53" s="289"/>
      <c r="H53" s="264"/>
      <c r="I53" s="264"/>
      <c r="J53" s="264"/>
      <c r="K53" s="264"/>
      <c r="L53" s="286"/>
      <c r="M53" s="286"/>
      <c r="N53" s="66"/>
      <c r="O53" s="66"/>
      <c r="P53" s="66"/>
      <c r="Q53" s="66"/>
      <c r="R53" s="66"/>
      <c r="S53" s="66"/>
      <c r="T53" s="66"/>
      <c r="U53" s="67"/>
      <c r="V53" s="287"/>
      <c r="W53" s="287"/>
      <c r="X53" s="287"/>
      <c r="Y53" s="287"/>
      <c r="Z53" s="287"/>
      <c r="AA53" s="287"/>
      <c r="AB53" s="287"/>
      <c r="AC53" s="287"/>
      <c r="AD53" s="287"/>
      <c r="AE53" s="287"/>
      <c r="AF53" s="287"/>
      <c r="AG53" s="287"/>
      <c r="AH53" s="249"/>
      <c r="BI53" s="2"/>
      <c r="BJ53" s="2"/>
      <c r="BK53" s="2"/>
      <c r="BL53" s="2"/>
      <c r="BM53" s="2"/>
      <c r="BN53" s="2"/>
      <c r="BO53" s="2"/>
      <c r="BP53" s="2"/>
      <c r="BQ53" s="2"/>
      <c r="BR53" s="2"/>
      <c r="BS53" s="2"/>
      <c r="BT53" s="2"/>
      <c r="BU53" s="2"/>
      <c r="BV53" s="2"/>
      <c r="BW53" s="2"/>
    </row>
    <row r="54" spans="3:75" ht="21" customHeight="1" x14ac:dyDescent="0.25">
      <c r="C54" s="142"/>
      <c r="D54" s="508" t="s">
        <v>53</v>
      </c>
      <c r="E54" s="269" t="s">
        <v>86</v>
      </c>
      <c r="F54" s="280"/>
      <c r="G54" s="241" t="s">
        <v>620</v>
      </c>
      <c r="H54" s="241" t="s">
        <v>14</v>
      </c>
      <c r="I54" s="241" t="s">
        <v>149</v>
      </c>
      <c r="J54" s="241" t="s">
        <v>87</v>
      </c>
      <c r="K54" s="241" t="s">
        <v>145</v>
      </c>
      <c r="L54" s="242" t="s">
        <v>14</v>
      </c>
      <c r="M54" s="242" t="s">
        <v>627</v>
      </c>
      <c r="N54" s="46" t="s">
        <v>627</v>
      </c>
      <c r="O54" s="55" t="s">
        <v>14</v>
      </c>
      <c r="P54" s="55" t="s">
        <v>717</v>
      </c>
      <c r="Q54" s="46"/>
      <c r="R54" s="46"/>
      <c r="S54" s="46"/>
      <c r="T54" s="46"/>
      <c r="U54" s="56"/>
      <c r="V54" s="25">
        <f t="shared" ref="V54:V72" si="12">IF(OR(AND(V14="",W14=""),AND(V34="",W34=""),AND(W14="X",W34="X"),OR(W14="M",W34="M")),"",SUM(V14,V34))</f>
        <v>0</v>
      </c>
      <c r="W54" s="26" t="str">
        <f>IF(AND(AND(W14="X",W34="X"),SUM(V14,V34)=0,ISNUMBER(V54)),"",IF(OR(W14="M",W34="M"),"M",IF(AND(W14=W34,OR(W14="X",W14="W",W14="Z")),UPPER(W14),"")))</f>
        <v/>
      </c>
      <c r="X54" s="27"/>
      <c r="Y54" s="25">
        <f t="shared" ref="Y54:Y72" si="13">IF(OR(AND(Y14="",Z14=""),AND(Y34="",Z34=""),AND(Z14="X",Z34="X"),OR(Z14="M",Z34="M")),"",SUM(Y14,Y34))</f>
        <v>0</v>
      </c>
      <c r="Z54" s="26" t="str">
        <f t="shared" ref="Z54:Z72" si="14">IF(AND(AND(Z14="X",Z34="X"),SUM(Y14,Y34)=0,ISNUMBER(Y54)),"",IF(OR(Z14="M",Z34="M"),"M",IF(AND(Z14=Z34,OR(Z14="X",Z14="W",Z14="Z")),UPPER(Z14),"")))</f>
        <v/>
      </c>
      <c r="AA54" s="27"/>
      <c r="AB54" s="25">
        <f t="shared" ref="AB54:AB72" si="15">IF(OR(AND(AB14="",AC14=""),AND(AB34="",AC34=""),AND(AC14="X",AC34="X"),OR(AC14="M",AC34="M")),"",SUM(AB14,AB34))</f>
        <v>0</v>
      </c>
      <c r="AC54" s="26" t="str">
        <f t="shared" ref="AC54:AC72" si="16">IF(AND(AND(AC14="X",AC34="X"),SUM(AB14,AB34)=0,ISNUMBER(AB54)),"",IF(OR(AC14="M",AC34="M"),"M",IF(AND(AC14=AC34,OR(AC14="X",AC14="W",AC14="Z")),UPPER(AC14),"")))</f>
        <v/>
      </c>
      <c r="AD54" s="27"/>
      <c r="AE54" s="25">
        <f t="shared" ref="AE54:AE72" si="17">IF(OR(AND(AE14="",AF14=""),AND(AE34="",AF34=""),AND(AF14="X",AF34="X"),OR(AF14="M",AF34="M")),"",SUM(AE14,AE34))</f>
        <v>0</v>
      </c>
      <c r="AF54" s="26" t="str">
        <f t="shared" ref="AF54:AF72" si="18">IF(AND(AND(AF14="X",AF34="X"),SUM(AE14,AE34)=0,ISNUMBER(AE54)),"",IF(OR(AF14="M",AF34="M"),"M",IF(AND(AF14=AF34,OR(AF14="X",AF14="W",AF14="Z")),UPPER(AF14),"")))</f>
        <v/>
      </c>
      <c r="AG54" s="27"/>
      <c r="AH54" s="153"/>
      <c r="BI54" s="2"/>
      <c r="BJ54" s="2"/>
      <c r="BK54" s="2"/>
      <c r="BL54" s="2"/>
      <c r="BM54" s="2"/>
      <c r="BN54" s="2"/>
      <c r="BO54" s="2"/>
      <c r="BP54" s="2"/>
      <c r="BQ54" s="2"/>
      <c r="BR54" s="2"/>
      <c r="BS54" s="2"/>
      <c r="BT54" s="2"/>
      <c r="BU54" s="2"/>
      <c r="BV54" s="2"/>
      <c r="BW54" s="2"/>
    </row>
    <row r="55" spans="3:75" ht="21" customHeight="1" x14ac:dyDescent="0.25">
      <c r="C55" s="142"/>
      <c r="D55" s="509"/>
      <c r="E55" s="269">
        <v>15</v>
      </c>
      <c r="F55" s="280"/>
      <c r="G55" s="241" t="s">
        <v>620</v>
      </c>
      <c r="H55" s="241" t="s">
        <v>14</v>
      </c>
      <c r="I55" s="241" t="s">
        <v>149</v>
      </c>
      <c r="J55" s="241" t="s">
        <v>69</v>
      </c>
      <c r="K55" s="241" t="s">
        <v>145</v>
      </c>
      <c r="L55" s="242" t="s">
        <v>14</v>
      </c>
      <c r="M55" s="242" t="s">
        <v>627</v>
      </c>
      <c r="N55" s="46" t="s">
        <v>627</v>
      </c>
      <c r="O55" s="55" t="s">
        <v>14</v>
      </c>
      <c r="P55" s="55" t="s">
        <v>717</v>
      </c>
      <c r="Q55" s="46"/>
      <c r="R55" s="46"/>
      <c r="S55" s="46"/>
      <c r="T55" s="46"/>
      <c r="U55" s="56"/>
      <c r="V55" s="25">
        <f t="shared" si="12"/>
        <v>0</v>
      </c>
      <c r="W55" s="26" t="str">
        <f t="shared" ref="W55:W72" si="19">IF(AND(AND(W15="X",W35="X"),SUM(V15,V35)=0,ISNUMBER(V55)),"",IF(OR(W15="M",W35="M"),"M",IF(AND(W15=W35,OR(W15="X",W15="W",W15="Z")),UPPER(W15),"")))</f>
        <v/>
      </c>
      <c r="X55" s="27"/>
      <c r="Y55" s="25">
        <f t="shared" si="13"/>
        <v>0</v>
      </c>
      <c r="Z55" s="26" t="str">
        <f t="shared" si="14"/>
        <v/>
      </c>
      <c r="AA55" s="27"/>
      <c r="AB55" s="25">
        <f t="shared" si="15"/>
        <v>0</v>
      </c>
      <c r="AC55" s="26" t="str">
        <f t="shared" si="16"/>
        <v/>
      </c>
      <c r="AD55" s="27"/>
      <c r="AE55" s="25">
        <f t="shared" si="17"/>
        <v>0</v>
      </c>
      <c r="AF55" s="26" t="str">
        <f t="shared" si="18"/>
        <v/>
      </c>
      <c r="AG55" s="27"/>
      <c r="AH55" s="153"/>
      <c r="BI55" s="2"/>
      <c r="BJ55" s="2"/>
      <c r="BK55" s="2"/>
      <c r="BL55" s="2"/>
      <c r="BM55" s="2"/>
      <c r="BN55" s="2"/>
      <c r="BO55" s="2"/>
      <c r="BP55" s="2"/>
      <c r="BQ55" s="2"/>
      <c r="BR55" s="2"/>
      <c r="BS55" s="2"/>
      <c r="BT55" s="2"/>
      <c r="BU55" s="2"/>
      <c r="BV55" s="2"/>
      <c r="BW55" s="2"/>
    </row>
    <row r="56" spans="3:75" ht="21" customHeight="1" x14ac:dyDescent="0.25">
      <c r="C56" s="142"/>
      <c r="D56" s="509"/>
      <c r="E56" s="269">
        <v>16</v>
      </c>
      <c r="F56" s="280"/>
      <c r="G56" s="241" t="s">
        <v>620</v>
      </c>
      <c r="H56" s="241" t="s">
        <v>14</v>
      </c>
      <c r="I56" s="241" t="s">
        <v>149</v>
      </c>
      <c r="J56" s="241" t="s">
        <v>70</v>
      </c>
      <c r="K56" s="241" t="s">
        <v>145</v>
      </c>
      <c r="L56" s="242" t="s">
        <v>14</v>
      </c>
      <c r="M56" s="242" t="s">
        <v>627</v>
      </c>
      <c r="N56" s="46" t="s">
        <v>627</v>
      </c>
      <c r="O56" s="55" t="s">
        <v>14</v>
      </c>
      <c r="P56" s="55" t="s">
        <v>717</v>
      </c>
      <c r="Q56" s="46"/>
      <c r="R56" s="46"/>
      <c r="S56" s="46"/>
      <c r="T56" s="46"/>
      <c r="U56" s="56"/>
      <c r="V56" s="25">
        <f t="shared" si="12"/>
        <v>0</v>
      </c>
      <c r="W56" s="26" t="str">
        <f t="shared" si="19"/>
        <v/>
      </c>
      <c r="X56" s="27"/>
      <c r="Y56" s="25">
        <f t="shared" si="13"/>
        <v>0</v>
      </c>
      <c r="Z56" s="26" t="str">
        <f t="shared" si="14"/>
        <v/>
      </c>
      <c r="AA56" s="27"/>
      <c r="AB56" s="25">
        <f t="shared" si="15"/>
        <v>0</v>
      </c>
      <c r="AC56" s="26" t="str">
        <f t="shared" si="16"/>
        <v/>
      </c>
      <c r="AD56" s="27"/>
      <c r="AE56" s="25">
        <f t="shared" si="17"/>
        <v>0</v>
      </c>
      <c r="AF56" s="26" t="str">
        <f t="shared" si="18"/>
        <v/>
      </c>
      <c r="AG56" s="27"/>
      <c r="AH56" s="153"/>
      <c r="BI56" s="2"/>
      <c r="BJ56" s="2"/>
      <c r="BK56" s="2"/>
      <c r="BL56" s="2"/>
      <c r="BM56" s="2"/>
      <c r="BN56" s="2"/>
      <c r="BO56" s="2"/>
      <c r="BP56" s="2"/>
      <c r="BQ56" s="2"/>
      <c r="BR56" s="2"/>
      <c r="BS56" s="2"/>
      <c r="BT56" s="2"/>
      <c r="BU56" s="2"/>
      <c r="BV56" s="2"/>
      <c r="BW56" s="2"/>
    </row>
    <row r="57" spans="3:75" ht="21" customHeight="1" x14ac:dyDescent="0.25">
      <c r="C57" s="142"/>
      <c r="D57" s="509"/>
      <c r="E57" s="269">
        <v>17</v>
      </c>
      <c r="F57" s="280"/>
      <c r="G57" s="241" t="s">
        <v>620</v>
      </c>
      <c r="H57" s="241" t="s">
        <v>14</v>
      </c>
      <c r="I57" s="241" t="s">
        <v>149</v>
      </c>
      <c r="J57" s="241" t="s">
        <v>71</v>
      </c>
      <c r="K57" s="241" t="s">
        <v>145</v>
      </c>
      <c r="L57" s="242" t="s">
        <v>14</v>
      </c>
      <c r="M57" s="242" t="s">
        <v>627</v>
      </c>
      <c r="N57" s="46" t="s">
        <v>627</v>
      </c>
      <c r="O57" s="55" t="s">
        <v>14</v>
      </c>
      <c r="P57" s="55" t="s">
        <v>717</v>
      </c>
      <c r="Q57" s="46"/>
      <c r="R57" s="46"/>
      <c r="S57" s="46"/>
      <c r="T57" s="46"/>
      <c r="U57" s="56"/>
      <c r="V57" s="25">
        <f t="shared" si="12"/>
        <v>0</v>
      </c>
      <c r="W57" s="26" t="str">
        <f t="shared" si="19"/>
        <v/>
      </c>
      <c r="X57" s="27"/>
      <c r="Y57" s="25">
        <f t="shared" si="13"/>
        <v>0</v>
      </c>
      <c r="Z57" s="26" t="str">
        <f t="shared" si="14"/>
        <v/>
      </c>
      <c r="AA57" s="27"/>
      <c r="AB57" s="25">
        <f t="shared" si="15"/>
        <v>0</v>
      </c>
      <c r="AC57" s="26" t="str">
        <f t="shared" si="16"/>
        <v/>
      </c>
      <c r="AD57" s="27"/>
      <c r="AE57" s="25">
        <f t="shared" si="17"/>
        <v>0</v>
      </c>
      <c r="AF57" s="26" t="str">
        <f t="shared" si="18"/>
        <v/>
      </c>
      <c r="AG57" s="27"/>
      <c r="AH57" s="153"/>
      <c r="BI57" s="2"/>
      <c r="BJ57" s="2"/>
      <c r="BK57" s="2"/>
      <c r="BL57" s="2"/>
      <c r="BM57" s="2"/>
      <c r="BN57" s="2"/>
      <c r="BO57" s="2"/>
      <c r="BP57" s="2"/>
      <c r="BQ57" s="2"/>
      <c r="BR57" s="2"/>
      <c r="BS57" s="2"/>
      <c r="BT57" s="2"/>
      <c r="BU57" s="2"/>
      <c r="BV57" s="2"/>
      <c r="BW57" s="2"/>
    </row>
    <row r="58" spans="3:75" ht="21" customHeight="1" x14ac:dyDescent="0.25">
      <c r="C58" s="142"/>
      <c r="D58" s="509"/>
      <c r="E58" s="269">
        <v>18</v>
      </c>
      <c r="F58" s="280"/>
      <c r="G58" s="241" t="s">
        <v>620</v>
      </c>
      <c r="H58" s="241" t="s">
        <v>14</v>
      </c>
      <c r="I58" s="241" t="s">
        <v>149</v>
      </c>
      <c r="J58" s="241" t="s">
        <v>72</v>
      </c>
      <c r="K58" s="241" t="s">
        <v>145</v>
      </c>
      <c r="L58" s="242" t="s">
        <v>14</v>
      </c>
      <c r="M58" s="242" t="s">
        <v>627</v>
      </c>
      <c r="N58" s="46" t="s">
        <v>627</v>
      </c>
      <c r="O58" s="55" t="s">
        <v>14</v>
      </c>
      <c r="P58" s="55" t="s">
        <v>717</v>
      </c>
      <c r="Q58" s="46"/>
      <c r="R58" s="46"/>
      <c r="S58" s="46"/>
      <c r="T58" s="46"/>
      <c r="U58" s="56"/>
      <c r="V58" s="25">
        <f t="shared" si="12"/>
        <v>0</v>
      </c>
      <c r="W58" s="26" t="str">
        <f t="shared" si="19"/>
        <v/>
      </c>
      <c r="X58" s="27"/>
      <c r="Y58" s="25">
        <f t="shared" si="13"/>
        <v>0</v>
      </c>
      <c r="Z58" s="26" t="str">
        <f t="shared" si="14"/>
        <v/>
      </c>
      <c r="AA58" s="27"/>
      <c r="AB58" s="25">
        <f t="shared" si="15"/>
        <v>0</v>
      </c>
      <c r="AC58" s="26" t="str">
        <f t="shared" si="16"/>
        <v/>
      </c>
      <c r="AD58" s="27"/>
      <c r="AE58" s="25">
        <f t="shared" si="17"/>
        <v>0</v>
      </c>
      <c r="AF58" s="26" t="str">
        <f t="shared" si="18"/>
        <v/>
      </c>
      <c r="AG58" s="27"/>
      <c r="AH58" s="153"/>
      <c r="BI58" s="2"/>
      <c r="BJ58" s="2"/>
      <c r="BK58" s="2"/>
      <c r="BL58" s="2"/>
      <c r="BM58" s="2"/>
      <c r="BN58" s="2"/>
      <c r="BO58" s="2"/>
      <c r="BP58" s="2"/>
      <c r="BQ58" s="2"/>
      <c r="BR58" s="2"/>
      <c r="BS58" s="2"/>
      <c r="BT58" s="2"/>
      <c r="BU58" s="2"/>
      <c r="BV58" s="2"/>
      <c r="BW58" s="2"/>
    </row>
    <row r="59" spans="3:75" ht="21" customHeight="1" x14ac:dyDescent="0.25">
      <c r="C59" s="142"/>
      <c r="D59" s="509"/>
      <c r="E59" s="269">
        <v>19</v>
      </c>
      <c r="F59" s="280"/>
      <c r="G59" s="241" t="s">
        <v>620</v>
      </c>
      <c r="H59" s="241" t="s">
        <v>14</v>
      </c>
      <c r="I59" s="241" t="s">
        <v>149</v>
      </c>
      <c r="J59" s="241" t="s">
        <v>73</v>
      </c>
      <c r="K59" s="241" t="s">
        <v>145</v>
      </c>
      <c r="L59" s="242" t="s">
        <v>14</v>
      </c>
      <c r="M59" s="242" t="s">
        <v>627</v>
      </c>
      <c r="N59" s="46" t="s">
        <v>627</v>
      </c>
      <c r="O59" s="55" t="s">
        <v>14</v>
      </c>
      <c r="P59" s="55" t="s">
        <v>717</v>
      </c>
      <c r="Q59" s="46"/>
      <c r="R59" s="46"/>
      <c r="S59" s="46"/>
      <c r="T59" s="46"/>
      <c r="U59" s="56"/>
      <c r="V59" s="25">
        <f t="shared" si="12"/>
        <v>0</v>
      </c>
      <c r="W59" s="26" t="str">
        <f t="shared" si="19"/>
        <v/>
      </c>
      <c r="X59" s="27"/>
      <c r="Y59" s="25">
        <f t="shared" si="13"/>
        <v>0</v>
      </c>
      <c r="Z59" s="26" t="str">
        <f t="shared" si="14"/>
        <v/>
      </c>
      <c r="AA59" s="27"/>
      <c r="AB59" s="25">
        <f t="shared" si="15"/>
        <v>0</v>
      </c>
      <c r="AC59" s="26" t="str">
        <f t="shared" si="16"/>
        <v/>
      </c>
      <c r="AD59" s="27"/>
      <c r="AE59" s="25">
        <f t="shared" si="17"/>
        <v>0</v>
      </c>
      <c r="AF59" s="26" t="str">
        <f t="shared" si="18"/>
        <v/>
      </c>
      <c r="AG59" s="27"/>
      <c r="AH59" s="153"/>
      <c r="BI59" s="2"/>
      <c r="BJ59" s="2"/>
      <c r="BK59" s="2"/>
      <c r="BL59" s="2"/>
      <c r="BM59" s="2"/>
      <c r="BN59" s="2"/>
      <c r="BO59" s="2"/>
      <c r="BP59" s="2"/>
      <c r="BQ59" s="2"/>
      <c r="BR59" s="2"/>
      <c r="BS59" s="2"/>
      <c r="BT59" s="2"/>
      <c r="BU59" s="2"/>
      <c r="BV59" s="2"/>
      <c r="BW59" s="2"/>
    </row>
    <row r="60" spans="3:75" ht="21" customHeight="1" x14ac:dyDescent="0.25">
      <c r="C60" s="142"/>
      <c r="D60" s="509"/>
      <c r="E60" s="269">
        <v>20</v>
      </c>
      <c r="F60" s="280"/>
      <c r="G60" s="241" t="s">
        <v>620</v>
      </c>
      <c r="H60" s="241" t="s">
        <v>14</v>
      </c>
      <c r="I60" s="241" t="s">
        <v>149</v>
      </c>
      <c r="J60" s="241" t="s">
        <v>74</v>
      </c>
      <c r="K60" s="241" t="s">
        <v>145</v>
      </c>
      <c r="L60" s="242" t="s">
        <v>14</v>
      </c>
      <c r="M60" s="242" t="s">
        <v>627</v>
      </c>
      <c r="N60" s="46" t="s">
        <v>627</v>
      </c>
      <c r="O60" s="55" t="s">
        <v>14</v>
      </c>
      <c r="P60" s="55" t="s">
        <v>717</v>
      </c>
      <c r="Q60" s="46"/>
      <c r="R60" s="46"/>
      <c r="S60" s="46"/>
      <c r="T60" s="46"/>
      <c r="U60" s="56"/>
      <c r="V60" s="25">
        <f t="shared" si="12"/>
        <v>0</v>
      </c>
      <c r="W60" s="26" t="str">
        <f t="shared" si="19"/>
        <v/>
      </c>
      <c r="X60" s="27"/>
      <c r="Y60" s="25">
        <f t="shared" si="13"/>
        <v>0</v>
      </c>
      <c r="Z60" s="26" t="str">
        <f t="shared" si="14"/>
        <v/>
      </c>
      <c r="AA60" s="27"/>
      <c r="AB60" s="25">
        <f t="shared" si="15"/>
        <v>0</v>
      </c>
      <c r="AC60" s="26" t="str">
        <f t="shared" si="16"/>
        <v/>
      </c>
      <c r="AD60" s="27"/>
      <c r="AE60" s="25">
        <f t="shared" si="17"/>
        <v>0</v>
      </c>
      <c r="AF60" s="26" t="str">
        <f t="shared" si="18"/>
        <v/>
      </c>
      <c r="AG60" s="27"/>
      <c r="AH60" s="153"/>
      <c r="BI60" s="2"/>
      <c r="BJ60" s="2"/>
      <c r="BK60" s="2"/>
      <c r="BL60" s="2"/>
      <c r="BM60" s="2"/>
      <c r="BN60" s="2"/>
      <c r="BO60" s="2"/>
      <c r="BP60" s="2"/>
      <c r="BQ60" s="2"/>
      <c r="BR60" s="2"/>
      <c r="BS60" s="2"/>
      <c r="BT60" s="2"/>
      <c r="BU60" s="2"/>
      <c r="BV60" s="2"/>
      <c r="BW60" s="2"/>
    </row>
    <row r="61" spans="3:75" ht="21" customHeight="1" x14ac:dyDescent="0.25">
      <c r="C61" s="142"/>
      <c r="D61" s="509"/>
      <c r="E61" s="269">
        <v>21</v>
      </c>
      <c r="F61" s="280"/>
      <c r="G61" s="241" t="s">
        <v>620</v>
      </c>
      <c r="H61" s="241" t="s">
        <v>14</v>
      </c>
      <c r="I61" s="241" t="s">
        <v>149</v>
      </c>
      <c r="J61" s="241" t="s">
        <v>75</v>
      </c>
      <c r="K61" s="241" t="s">
        <v>145</v>
      </c>
      <c r="L61" s="242" t="s">
        <v>14</v>
      </c>
      <c r="M61" s="242" t="s">
        <v>627</v>
      </c>
      <c r="N61" s="46" t="s">
        <v>627</v>
      </c>
      <c r="O61" s="55" t="s">
        <v>14</v>
      </c>
      <c r="P61" s="55" t="s">
        <v>717</v>
      </c>
      <c r="Q61" s="46"/>
      <c r="R61" s="46"/>
      <c r="S61" s="46"/>
      <c r="T61" s="46"/>
      <c r="U61" s="56"/>
      <c r="V61" s="25">
        <f t="shared" si="12"/>
        <v>0</v>
      </c>
      <c r="W61" s="26" t="str">
        <f t="shared" si="19"/>
        <v/>
      </c>
      <c r="X61" s="27"/>
      <c r="Y61" s="25">
        <f t="shared" si="13"/>
        <v>0</v>
      </c>
      <c r="Z61" s="26" t="str">
        <f t="shared" si="14"/>
        <v/>
      </c>
      <c r="AA61" s="27"/>
      <c r="AB61" s="25">
        <f t="shared" si="15"/>
        <v>0</v>
      </c>
      <c r="AC61" s="26" t="str">
        <f t="shared" si="16"/>
        <v/>
      </c>
      <c r="AD61" s="27"/>
      <c r="AE61" s="25">
        <f t="shared" si="17"/>
        <v>0</v>
      </c>
      <c r="AF61" s="26" t="str">
        <f t="shared" si="18"/>
        <v/>
      </c>
      <c r="AG61" s="27"/>
      <c r="AH61" s="153"/>
      <c r="BI61" s="2"/>
      <c r="BJ61" s="2"/>
      <c r="BK61" s="2"/>
      <c r="BL61" s="2"/>
      <c r="BM61" s="2"/>
      <c r="BN61" s="2"/>
      <c r="BO61" s="2"/>
      <c r="BP61" s="2"/>
      <c r="BQ61" s="2"/>
      <c r="BR61" s="2"/>
      <c r="BS61" s="2"/>
      <c r="BT61" s="2"/>
      <c r="BU61" s="2"/>
      <c r="BV61" s="2"/>
      <c r="BW61" s="2"/>
    </row>
    <row r="62" spans="3:75" ht="21" customHeight="1" x14ac:dyDescent="0.25">
      <c r="C62" s="142"/>
      <c r="D62" s="509"/>
      <c r="E62" s="269">
        <v>22</v>
      </c>
      <c r="F62" s="280"/>
      <c r="G62" s="241" t="s">
        <v>620</v>
      </c>
      <c r="H62" s="241" t="s">
        <v>14</v>
      </c>
      <c r="I62" s="241" t="s">
        <v>149</v>
      </c>
      <c r="J62" s="241" t="s">
        <v>76</v>
      </c>
      <c r="K62" s="241" t="s">
        <v>145</v>
      </c>
      <c r="L62" s="242" t="s">
        <v>14</v>
      </c>
      <c r="M62" s="242" t="s">
        <v>627</v>
      </c>
      <c r="N62" s="46" t="s">
        <v>627</v>
      </c>
      <c r="O62" s="55" t="s">
        <v>14</v>
      </c>
      <c r="P62" s="55" t="s">
        <v>717</v>
      </c>
      <c r="Q62" s="46"/>
      <c r="R62" s="46"/>
      <c r="S62" s="46"/>
      <c r="T62" s="46"/>
      <c r="U62" s="56"/>
      <c r="V62" s="25">
        <f t="shared" si="12"/>
        <v>0</v>
      </c>
      <c r="W62" s="26" t="str">
        <f t="shared" si="19"/>
        <v/>
      </c>
      <c r="X62" s="27"/>
      <c r="Y62" s="25">
        <f t="shared" si="13"/>
        <v>0</v>
      </c>
      <c r="Z62" s="26" t="str">
        <f t="shared" si="14"/>
        <v/>
      </c>
      <c r="AA62" s="27"/>
      <c r="AB62" s="25">
        <f t="shared" si="15"/>
        <v>0</v>
      </c>
      <c r="AC62" s="26" t="str">
        <f t="shared" si="16"/>
        <v/>
      </c>
      <c r="AD62" s="27"/>
      <c r="AE62" s="25">
        <f t="shared" si="17"/>
        <v>0</v>
      </c>
      <c r="AF62" s="26" t="str">
        <f t="shared" si="18"/>
        <v/>
      </c>
      <c r="AG62" s="27"/>
      <c r="AH62" s="153"/>
      <c r="BI62" s="2"/>
      <c r="BJ62" s="2"/>
      <c r="BK62" s="2"/>
      <c r="BL62" s="2"/>
      <c r="BM62" s="2"/>
      <c r="BN62" s="2"/>
      <c r="BO62" s="2"/>
      <c r="BP62" s="2"/>
      <c r="BQ62" s="2"/>
      <c r="BR62" s="2"/>
      <c r="BS62" s="2"/>
      <c r="BT62" s="2"/>
      <c r="BU62" s="2"/>
      <c r="BV62" s="2"/>
      <c r="BW62" s="2"/>
    </row>
    <row r="63" spans="3:75" ht="21" customHeight="1" x14ac:dyDescent="0.25">
      <c r="C63" s="142"/>
      <c r="D63" s="509"/>
      <c r="E63" s="269">
        <v>23</v>
      </c>
      <c r="F63" s="280"/>
      <c r="G63" s="241" t="s">
        <v>620</v>
      </c>
      <c r="H63" s="241" t="s">
        <v>14</v>
      </c>
      <c r="I63" s="241" t="s">
        <v>149</v>
      </c>
      <c r="J63" s="241" t="s">
        <v>77</v>
      </c>
      <c r="K63" s="241" t="s">
        <v>145</v>
      </c>
      <c r="L63" s="242" t="s">
        <v>14</v>
      </c>
      <c r="M63" s="242" t="s">
        <v>627</v>
      </c>
      <c r="N63" s="46" t="s">
        <v>627</v>
      </c>
      <c r="O63" s="55" t="s">
        <v>14</v>
      </c>
      <c r="P63" s="55" t="s">
        <v>717</v>
      </c>
      <c r="Q63" s="46"/>
      <c r="R63" s="46"/>
      <c r="S63" s="46"/>
      <c r="T63" s="46"/>
      <c r="U63" s="56"/>
      <c r="V63" s="25">
        <f t="shared" si="12"/>
        <v>0</v>
      </c>
      <c r="W63" s="26" t="str">
        <f t="shared" si="19"/>
        <v/>
      </c>
      <c r="X63" s="27"/>
      <c r="Y63" s="25">
        <f t="shared" si="13"/>
        <v>0</v>
      </c>
      <c r="Z63" s="26" t="str">
        <f t="shared" si="14"/>
        <v/>
      </c>
      <c r="AA63" s="27"/>
      <c r="AB63" s="25">
        <f t="shared" si="15"/>
        <v>0</v>
      </c>
      <c r="AC63" s="26" t="str">
        <f t="shared" si="16"/>
        <v/>
      </c>
      <c r="AD63" s="27"/>
      <c r="AE63" s="25">
        <f t="shared" si="17"/>
        <v>0</v>
      </c>
      <c r="AF63" s="26" t="str">
        <f t="shared" si="18"/>
        <v/>
      </c>
      <c r="AG63" s="27"/>
      <c r="AH63" s="153"/>
      <c r="BI63" s="2"/>
      <c r="BJ63" s="2"/>
      <c r="BK63" s="2"/>
      <c r="BL63" s="2"/>
      <c r="BM63" s="2"/>
      <c r="BN63" s="2"/>
      <c r="BO63" s="2"/>
      <c r="BP63" s="2"/>
      <c r="BQ63" s="2"/>
      <c r="BR63" s="2"/>
      <c r="BS63" s="2"/>
      <c r="BT63" s="2"/>
      <c r="BU63" s="2"/>
      <c r="BV63" s="2"/>
      <c r="BW63" s="2"/>
    </row>
    <row r="64" spans="3:75" ht="21" customHeight="1" x14ac:dyDescent="0.25">
      <c r="C64" s="142"/>
      <c r="D64" s="509"/>
      <c r="E64" s="269">
        <v>24</v>
      </c>
      <c r="F64" s="280"/>
      <c r="G64" s="241" t="s">
        <v>620</v>
      </c>
      <c r="H64" s="241" t="s">
        <v>14</v>
      </c>
      <c r="I64" s="241" t="s">
        <v>149</v>
      </c>
      <c r="J64" s="241" t="s">
        <v>78</v>
      </c>
      <c r="K64" s="241" t="s">
        <v>145</v>
      </c>
      <c r="L64" s="242" t="s">
        <v>14</v>
      </c>
      <c r="M64" s="242" t="s">
        <v>627</v>
      </c>
      <c r="N64" s="46" t="s">
        <v>627</v>
      </c>
      <c r="O64" s="55" t="s">
        <v>14</v>
      </c>
      <c r="P64" s="55" t="s">
        <v>717</v>
      </c>
      <c r="Q64" s="46"/>
      <c r="R64" s="46"/>
      <c r="S64" s="46"/>
      <c r="T64" s="46"/>
      <c r="U64" s="56"/>
      <c r="V64" s="25">
        <f t="shared" si="12"/>
        <v>0</v>
      </c>
      <c r="W64" s="26" t="str">
        <f t="shared" si="19"/>
        <v/>
      </c>
      <c r="X64" s="27"/>
      <c r="Y64" s="25">
        <f t="shared" si="13"/>
        <v>0</v>
      </c>
      <c r="Z64" s="26" t="str">
        <f t="shared" si="14"/>
        <v/>
      </c>
      <c r="AA64" s="27"/>
      <c r="AB64" s="25">
        <f t="shared" si="15"/>
        <v>0</v>
      </c>
      <c r="AC64" s="26" t="str">
        <f t="shared" si="16"/>
        <v/>
      </c>
      <c r="AD64" s="27"/>
      <c r="AE64" s="25">
        <f t="shared" si="17"/>
        <v>0</v>
      </c>
      <c r="AF64" s="26" t="str">
        <f t="shared" si="18"/>
        <v/>
      </c>
      <c r="AG64" s="27"/>
      <c r="AH64" s="153"/>
      <c r="BI64" s="2"/>
      <c r="BJ64" s="2"/>
      <c r="BK64" s="2"/>
      <c r="BL64" s="2"/>
      <c r="BM64" s="2"/>
      <c r="BN64" s="2"/>
      <c r="BO64" s="2"/>
      <c r="BP64" s="2"/>
      <c r="BQ64" s="2"/>
      <c r="BR64" s="2"/>
      <c r="BS64" s="2"/>
      <c r="BT64" s="2"/>
      <c r="BU64" s="2"/>
      <c r="BV64" s="2"/>
      <c r="BW64" s="2"/>
    </row>
    <row r="65" spans="3:75" ht="21" customHeight="1" x14ac:dyDescent="0.25">
      <c r="C65" s="142"/>
      <c r="D65" s="509"/>
      <c r="E65" s="269" t="s">
        <v>79</v>
      </c>
      <c r="F65" s="280"/>
      <c r="G65" s="241" t="s">
        <v>620</v>
      </c>
      <c r="H65" s="241" t="s">
        <v>14</v>
      </c>
      <c r="I65" s="241" t="s">
        <v>149</v>
      </c>
      <c r="J65" s="241" t="s">
        <v>80</v>
      </c>
      <c r="K65" s="241" t="s">
        <v>145</v>
      </c>
      <c r="L65" s="242" t="s">
        <v>14</v>
      </c>
      <c r="M65" s="242" t="s">
        <v>627</v>
      </c>
      <c r="N65" s="46" t="s">
        <v>627</v>
      </c>
      <c r="O65" s="55" t="s">
        <v>14</v>
      </c>
      <c r="P65" s="55" t="s">
        <v>717</v>
      </c>
      <c r="Q65" s="46"/>
      <c r="R65" s="46"/>
      <c r="S65" s="46"/>
      <c r="T65" s="46"/>
      <c r="U65" s="56"/>
      <c r="V65" s="25">
        <f t="shared" si="12"/>
        <v>0</v>
      </c>
      <c r="W65" s="26" t="str">
        <f t="shared" si="19"/>
        <v/>
      </c>
      <c r="X65" s="27"/>
      <c r="Y65" s="25">
        <f t="shared" si="13"/>
        <v>0</v>
      </c>
      <c r="Z65" s="26" t="str">
        <f t="shared" si="14"/>
        <v/>
      </c>
      <c r="AA65" s="27"/>
      <c r="AB65" s="25">
        <f t="shared" si="15"/>
        <v>0</v>
      </c>
      <c r="AC65" s="26" t="str">
        <f t="shared" si="16"/>
        <v/>
      </c>
      <c r="AD65" s="27"/>
      <c r="AE65" s="25">
        <f t="shared" si="17"/>
        <v>0</v>
      </c>
      <c r="AF65" s="26" t="str">
        <f t="shared" si="18"/>
        <v/>
      </c>
      <c r="AG65" s="27"/>
      <c r="AH65" s="153"/>
      <c r="BI65" s="2"/>
      <c r="BJ65" s="2"/>
      <c r="BK65" s="2"/>
      <c r="BL65" s="2"/>
      <c r="BM65" s="2"/>
      <c r="BN65" s="2"/>
      <c r="BO65" s="2"/>
      <c r="BP65" s="2"/>
      <c r="BQ65" s="2"/>
      <c r="BR65" s="2"/>
      <c r="BS65" s="2"/>
      <c r="BT65" s="2"/>
      <c r="BU65" s="2"/>
      <c r="BV65" s="2"/>
      <c r="BW65" s="2"/>
    </row>
    <row r="66" spans="3:75" ht="21" customHeight="1" x14ac:dyDescent="0.25">
      <c r="C66" s="142"/>
      <c r="D66" s="509"/>
      <c r="E66" s="269" t="s">
        <v>88</v>
      </c>
      <c r="F66" s="280"/>
      <c r="G66" s="241" t="s">
        <v>620</v>
      </c>
      <c r="H66" s="241" t="s">
        <v>14</v>
      </c>
      <c r="I66" s="241" t="s">
        <v>149</v>
      </c>
      <c r="J66" s="241" t="s">
        <v>89</v>
      </c>
      <c r="K66" s="241" t="s">
        <v>145</v>
      </c>
      <c r="L66" s="242" t="s">
        <v>14</v>
      </c>
      <c r="M66" s="242" t="s">
        <v>627</v>
      </c>
      <c r="N66" s="46" t="s">
        <v>627</v>
      </c>
      <c r="O66" s="55" t="s">
        <v>14</v>
      </c>
      <c r="P66" s="55" t="s">
        <v>717</v>
      </c>
      <c r="Q66" s="46"/>
      <c r="R66" s="46"/>
      <c r="S66" s="46"/>
      <c r="T66" s="46"/>
      <c r="U66" s="56"/>
      <c r="V66" s="25">
        <f t="shared" si="12"/>
        <v>0</v>
      </c>
      <c r="W66" s="26" t="str">
        <f t="shared" si="19"/>
        <v/>
      </c>
      <c r="X66" s="27"/>
      <c r="Y66" s="25">
        <f t="shared" si="13"/>
        <v>0</v>
      </c>
      <c r="Z66" s="26" t="str">
        <f t="shared" si="14"/>
        <v/>
      </c>
      <c r="AA66" s="27"/>
      <c r="AB66" s="25">
        <f t="shared" si="15"/>
        <v>0</v>
      </c>
      <c r="AC66" s="26" t="str">
        <f t="shared" si="16"/>
        <v/>
      </c>
      <c r="AD66" s="27"/>
      <c r="AE66" s="25">
        <f t="shared" si="17"/>
        <v>0</v>
      </c>
      <c r="AF66" s="26" t="str">
        <f t="shared" si="18"/>
        <v/>
      </c>
      <c r="AG66" s="27"/>
      <c r="AH66" s="153"/>
      <c r="BI66" s="2"/>
      <c r="BJ66" s="2"/>
      <c r="BK66" s="2"/>
      <c r="BL66" s="2"/>
      <c r="BM66" s="2"/>
      <c r="BN66" s="2"/>
      <c r="BO66" s="2"/>
      <c r="BP66" s="2"/>
      <c r="BQ66" s="2"/>
      <c r="BR66" s="2"/>
      <c r="BS66" s="2"/>
      <c r="BT66" s="2"/>
      <c r="BU66" s="2"/>
      <c r="BV66" s="2"/>
      <c r="BW66" s="2"/>
    </row>
    <row r="67" spans="3:75" ht="21" customHeight="1" x14ac:dyDescent="0.25">
      <c r="C67" s="142"/>
      <c r="D67" s="509"/>
      <c r="E67" s="269" t="s">
        <v>90</v>
      </c>
      <c r="F67" s="280"/>
      <c r="G67" s="241" t="s">
        <v>620</v>
      </c>
      <c r="H67" s="241" t="s">
        <v>14</v>
      </c>
      <c r="I67" s="241" t="s">
        <v>149</v>
      </c>
      <c r="J67" s="241" t="s">
        <v>91</v>
      </c>
      <c r="K67" s="241" t="s">
        <v>145</v>
      </c>
      <c r="L67" s="242" t="s">
        <v>14</v>
      </c>
      <c r="M67" s="242" t="s">
        <v>627</v>
      </c>
      <c r="N67" s="46" t="s">
        <v>627</v>
      </c>
      <c r="O67" s="55" t="s">
        <v>14</v>
      </c>
      <c r="P67" s="55" t="s">
        <v>717</v>
      </c>
      <c r="Q67" s="46"/>
      <c r="R67" s="46"/>
      <c r="S67" s="46"/>
      <c r="T67" s="46"/>
      <c r="U67" s="56"/>
      <c r="V67" s="25">
        <f t="shared" si="12"/>
        <v>0</v>
      </c>
      <c r="W67" s="26" t="str">
        <f t="shared" si="19"/>
        <v/>
      </c>
      <c r="X67" s="27"/>
      <c r="Y67" s="25">
        <f t="shared" si="13"/>
        <v>0</v>
      </c>
      <c r="Z67" s="26" t="str">
        <f t="shared" si="14"/>
        <v/>
      </c>
      <c r="AA67" s="27"/>
      <c r="AB67" s="25">
        <f t="shared" si="15"/>
        <v>0</v>
      </c>
      <c r="AC67" s="26" t="str">
        <f t="shared" si="16"/>
        <v/>
      </c>
      <c r="AD67" s="27"/>
      <c r="AE67" s="25">
        <f t="shared" si="17"/>
        <v>0</v>
      </c>
      <c r="AF67" s="26" t="str">
        <f t="shared" si="18"/>
        <v/>
      </c>
      <c r="AG67" s="27"/>
      <c r="AH67" s="153"/>
      <c r="BI67" s="2"/>
      <c r="BJ67" s="2"/>
      <c r="BK67" s="2"/>
      <c r="BL67" s="2"/>
      <c r="BM67" s="2"/>
      <c r="BN67" s="2"/>
      <c r="BO67" s="2"/>
      <c r="BP67" s="2"/>
      <c r="BQ67" s="2"/>
      <c r="BR67" s="2"/>
      <c r="BS67" s="2"/>
      <c r="BT67" s="2"/>
      <c r="BU67" s="2"/>
      <c r="BV67" s="2"/>
      <c r="BW67" s="2"/>
    </row>
    <row r="68" spans="3:75" ht="21" customHeight="1" x14ac:dyDescent="0.25">
      <c r="C68" s="142"/>
      <c r="D68" s="509"/>
      <c r="E68" s="269" t="s">
        <v>92</v>
      </c>
      <c r="F68" s="280"/>
      <c r="G68" s="241" t="s">
        <v>620</v>
      </c>
      <c r="H68" s="241" t="s">
        <v>14</v>
      </c>
      <c r="I68" s="241" t="s">
        <v>149</v>
      </c>
      <c r="J68" s="241" t="s">
        <v>93</v>
      </c>
      <c r="K68" s="241" t="s">
        <v>145</v>
      </c>
      <c r="L68" s="242" t="s">
        <v>14</v>
      </c>
      <c r="M68" s="242" t="s">
        <v>627</v>
      </c>
      <c r="N68" s="46" t="s">
        <v>627</v>
      </c>
      <c r="O68" s="55" t="s">
        <v>14</v>
      </c>
      <c r="P68" s="55" t="s">
        <v>717</v>
      </c>
      <c r="Q68" s="46"/>
      <c r="R68" s="46"/>
      <c r="S68" s="46"/>
      <c r="T68" s="46"/>
      <c r="U68" s="56"/>
      <c r="V68" s="25">
        <f t="shared" si="12"/>
        <v>0</v>
      </c>
      <c r="W68" s="26" t="str">
        <f t="shared" si="19"/>
        <v/>
      </c>
      <c r="X68" s="27"/>
      <c r="Y68" s="25">
        <f t="shared" si="13"/>
        <v>0</v>
      </c>
      <c r="Z68" s="26" t="str">
        <f t="shared" si="14"/>
        <v/>
      </c>
      <c r="AA68" s="27"/>
      <c r="AB68" s="25">
        <f t="shared" si="15"/>
        <v>0</v>
      </c>
      <c r="AC68" s="26" t="str">
        <f t="shared" si="16"/>
        <v/>
      </c>
      <c r="AD68" s="27"/>
      <c r="AE68" s="25">
        <f t="shared" si="17"/>
        <v>0</v>
      </c>
      <c r="AF68" s="26" t="str">
        <f t="shared" si="18"/>
        <v/>
      </c>
      <c r="AG68" s="27"/>
      <c r="AH68" s="153"/>
      <c r="BI68" s="2"/>
      <c r="BJ68" s="2"/>
      <c r="BK68" s="2"/>
      <c r="BL68" s="2"/>
      <c r="BM68" s="2"/>
      <c r="BN68" s="2"/>
      <c r="BO68" s="2"/>
      <c r="BP68" s="2"/>
      <c r="BQ68" s="2"/>
      <c r="BR68" s="2"/>
      <c r="BS68" s="2"/>
      <c r="BT68" s="2"/>
      <c r="BU68" s="2"/>
      <c r="BV68" s="2"/>
      <c r="BW68" s="2"/>
    </row>
    <row r="69" spans="3:75" ht="21" customHeight="1" x14ac:dyDescent="0.25">
      <c r="C69" s="142"/>
      <c r="D69" s="509"/>
      <c r="E69" s="269" t="s">
        <v>94</v>
      </c>
      <c r="F69" s="280"/>
      <c r="G69" s="241" t="s">
        <v>620</v>
      </c>
      <c r="H69" s="241" t="s">
        <v>14</v>
      </c>
      <c r="I69" s="241" t="s">
        <v>149</v>
      </c>
      <c r="J69" s="241" t="s">
        <v>95</v>
      </c>
      <c r="K69" s="241" t="s">
        <v>145</v>
      </c>
      <c r="L69" s="242" t="s">
        <v>14</v>
      </c>
      <c r="M69" s="242" t="s">
        <v>627</v>
      </c>
      <c r="N69" s="46" t="s">
        <v>627</v>
      </c>
      <c r="O69" s="55" t="s">
        <v>14</v>
      </c>
      <c r="P69" s="55" t="s">
        <v>717</v>
      </c>
      <c r="Q69" s="46"/>
      <c r="R69" s="46"/>
      <c r="S69" s="46"/>
      <c r="T69" s="46"/>
      <c r="U69" s="56"/>
      <c r="V69" s="25">
        <f t="shared" si="12"/>
        <v>0</v>
      </c>
      <c r="W69" s="26" t="str">
        <f t="shared" si="19"/>
        <v/>
      </c>
      <c r="X69" s="27"/>
      <c r="Y69" s="25">
        <f t="shared" si="13"/>
        <v>0</v>
      </c>
      <c r="Z69" s="26" t="str">
        <f t="shared" si="14"/>
        <v/>
      </c>
      <c r="AA69" s="27"/>
      <c r="AB69" s="25">
        <f t="shared" si="15"/>
        <v>0</v>
      </c>
      <c r="AC69" s="26" t="str">
        <f t="shared" si="16"/>
        <v/>
      </c>
      <c r="AD69" s="27"/>
      <c r="AE69" s="25">
        <f t="shared" si="17"/>
        <v>0</v>
      </c>
      <c r="AF69" s="26" t="str">
        <f t="shared" si="18"/>
        <v/>
      </c>
      <c r="AG69" s="27"/>
      <c r="AH69" s="153"/>
      <c r="BI69" s="2"/>
      <c r="BJ69" s="2"/>
      <c r="BK69" s="2"/>
      <c r="BL69" s="2"/>
      <c r="BM69" s="2"/>
      <c r="BN69" s="2"/>
      <c r="BO69" s="2"/>
      <c r="BP69" s="2"/>
      <c r="BQ69" s="2"/>
      <c r="BR69" s="2"/>
      <c r="BS69" s="2"/>
      <c r="BT69" s="2"/>
      <c r="BU69" s="2"/>
      <c r="BV69" s="2"/>
      <c r="BW69" s="2"/>
    </row>
    <row r="70" spans="3:75" ht="21" customHeight="1" x14ac:dyDescent="0.25">
      <c r="C70" s="142"/>
      <c r="D70" s="509"/>
      <c r="E70" s="269" t="s">
        <v>96</v>
      </c>
      <c r="F70" s="280"/>
      <c r="G70" s="241" t="s">
        <v>620</v>
      </c>
      <c r="H70" s="241" t="s">
        <v>14</v>
      </c>
      <c r="I70" s="241" t="s">
        <v>149</v>
      </c>
      <c r="J70" s="241" t="s">
        <v>97</v>
      </c>
      <c r="K70" s="241" t="s">
        <v>145</v>
      </c>
      <c r="L70" s="242" t="s">
        <v>14</v>
      </c>
      <c r="M70" s="242" t="s">
        <v>627</v>
      </c>
      <c r="N70" s="46" t="s">
        <v>627</v>
      </c>
      <c r="O70" s="55" t="s">
        <v>14</v>
      </c>
      <c r="P70" s="55" t="s">
        <v>717</v>
      </c>
      <c r="Q70" s="46"/>
      <c r="R70" s="46"/>
      <c r="S70" s="46"/>
      <c r="T70" s="46"/>
      <c r="U70" s="56"/>
      <c r="V70" s="25">
        <f t="shared" si="12"/>
        <v>0</v>
      </c>
      <c r="W70" s="26" t="str">
        <f t="shared" si="19"/>
        <v/>
      </c>
      <c r="X70" s="27"/>
      <c r="Y70" s="25">
        <f t="shared" si="13"/>
        <v>0</v>
      </c>
      <c r="Z70" s="26" t="str">
        <f t="shared" si="14"/>
        <v/>
      </c>
      <c r="AA70" s="27"/>
      <c r="AB70" s="25">
        <f t="shared" si="15"/>
        <v>0</v>
      </c>
      <c r="AC70" s="26" t="str">
        <f t="shared" si="16"/>
        <v/>
      </c>
      <c r="AD70" s="27"/>
      <c r="AE70" s="25">
        <f t="shared" si="17"/>
        <v>0</v>
      </c>
      <c r="AF70" s="26" t="str">
        <f t="shared" si="18"/>
        <v/>
      </c>
      <c r="AG70" s="27"/>
      <c r="AH70" s="153"/>
      <c r="BI70" s="2"/>
      <c r="BJ70" s="2"/>
      <c r="BK70" s="2"/>
      <c r="BL70" s="2"/>
      <c r="BM70" s="2"/>
      <c r="BN70" s="2"/>
      <c r="BO70" s="2"/>
      <c r="BP70" s="2"/>
      <c r="BQ70" s="2"/>
      <c r="BR70" s="2"/>
      <c r="BS70" s="2"/>
      <c r="BT70" s="2"/>
      <c r="BU70" s="2"/>
      <c r="BV70" s="2"/>
      <c r="BW70" s="2"/>
    </row>
    <row r="71" spans="3:75" ht="21" customHeight="1" x14ac:dyDescent="0.25">
      <c r="C71" s="142"/>
      <c r="D71" s="509"/>
      <c r="E71" s="269" t="s">
        <v>83</v>
      </c>
      <c r="F71" s="280"/>
      <c r="G71" s="241" t="s">
        <v>620</v>
      </c>
      <c r="H71" s="241" t="s">
        <v>14</v>
      </c>
      <c r="I71" s="241" t="s">
        <v>149</v>
      </c>
      <c r="J71" s="241" t="s">
        <v>84</v>
      </c>
      <c r="K71" s="241" t="s">
        <v>145</v>
      </c>
      <c r="L71" s="242" t="s">
        <v>14</v>
      </c>
      <c r="M71" s="242" t="s">
        <v>627</v>
      </c>
      <c r="N71" s="46" t="s">
        <v>627</v>
      </c>
      <c r="O71" s="55" t="s">
        <v>14</v>
      </c>
      <c r="P71" s="55" t="s">
        <v>717</v>
      </c>
      <c r="Q71" s="46"/>
      <c r="R71" s="46"/>
      <c r="S71" s="46"/>
      <c r="T71" s="46"/>
      <c r="U71" s="56"/>
      <c r="V71" s="25">
        <f t="shared" si="12"/>
        <v>0</v>
      </c>
      <c r="W71" s="26" t="str">
        <f t="shared" si="19"/>
        <v/>
      </c>
      <c r="X71" s="27"/>
      <c r="Y71" s="25">
        <f t="shared" si="13"/>
        <v>0</v>
      </c>
      <c r="Z71" s="26" t="str">
        <f t="shared" si="14"/>
        <v/>
      </c>
      <c r="AA71" s="27"/>
      <c r="AB71" s="25">
        <f t="shared" si="15"/>
        <v>0</v>
      </c>
      <c r="AC71" s="26" t="str">
        <f t="shared" si="16"/>
        <v/>
      </c>
      <c r="AD71" s="27"/>
      <c r="AE71" s="25">
        <f t="shared" si="17"/>
        <v>0</v>
      </c>
      <c r="AF71" s="26" t="str">
        <f t="shared" si="18"/>
        <v/>
      </c>
      <c r="AG71" s="27"/>
      <c r="AH71" s="153"/>
      <c r="BI71" s="2"/>
      <c r="BJ71" s="2"/>
      <c r="BK71" s="2"/>
      <c r="BL71" s="2"/>
      <c r="BM71" s="2"/>
      <c r="BN71" s="2"/>
      <c r="BO71" s="2"/>
      <c r="BP71" s="2"/>
      <c r="BQ71" s="2"/>
      <c r="BR71" s="2"/>
      <c r="BS71" s="2"/>
      <c r="BT71" s="2"/>
      <c r="BU71" s="2"/>
      <c r="BV71" s="2"/>
      <c r="BW71" s="2"/>
    </row>
    <row r="72" spans="3:75" ht="21" customHeight="1" x14ac:dyDescent="0.25">
      <c r="C72" s="142"/>
      <c r="D72" s="510"/>
      <c r="E72" s="281" t="s">
        <v>85</v>
      </c>
      <c r="F72" s="282"/>
      <c r="G72" s="241" t="s">
        <v>620</v>
      </c>
      <c r="H72" s="241" t="s">
        <v>14</v>
      </c>
      <c r="I72" s="241" t="s">
        <v>149</v>
      </c>
      <c r="J72" s="241" t="s">
        <v>14</v>
      </c>
      <c r="K72" s="241" t="s">
        <v>145</v>
      </c>
      <c r="L72" s="242" t="s">
        <v>14</v>
      </c>
      <c r="M72" s="242" t="s">
        <v>627</v>
      </c>
      <c r="N72" s="46" t="s">
        <v>627</v>
      </c>
      <c r="O72" s="55" t="s">
        <v>14</v>
      </c>
      <c r="P72" s="55" t="s">
        <v>717</v>
      </c>
      <c r="Q72" s="46"/>
      <c r="R72" s="46"/>
      <c r="S72" s="46"/>
      <c r="T72" s="46"/>
      <c r="U72" s="56"/>
      <c r="V72" s="25">
        <f t="shared" si="12"/>
        <v>0</v>
      </c>
      <c r="W72" s="26" t="str">
        <f t="shared" si="19"/>
        <v/>
      </c>
      <c r="X72" s="27"/>
      <c r="Y72" s="25">
        <f t="shared" si="13"/>
        <v>0</v>
      </c>
      <c r="Z72" s="26" t="str">
        <f t="shared" si="14"/>
        <v/>
      </c>
      <c r="AA72" s="27"/>
      <c r="AB72" s="25">
        <f t="shared" si="15"/>
        <v>0</v>
      </c>
      <c r="AC72" s="26" t="str">
        <f t="shared" si="16"/>
        <v/>
      </c>
      <c r="AD72" s="27"/>
      <c r="AE72" s="25">
        <f t="shared" si="17"/>
        <v>0</v>
      </c>
      <c r="AF72" s="26" t="str">
        <f t="shared" si="18"/>
        <v/>
      </c>
      <c r="AG72" s="27"/>
      <c r="AH72" s="153"/>
      <c r="BI72" s="2"/>
      <c r="BJ72" s="2"/>
      <c r="BK72" s="2"/>
      <c r="BL72" s="2"/>
      <c r="BM72" s="2"/>
      <c r="BN72" s="2"/>
      <c r="BO72" s="2"/>
      <c r="BP72" s="2"/>
      <c r="BQ72" s="2"/>
      <c r="BR72" s="2"/>
      <c r="BS72" s="2"/>
      <c r="BT72" s="2"/>
      <c r="BU72" s="2"/>
      <c r="BV72" s="2"/>
      <c r="BW72" s="2"/>
    </row>
    <row r="73" spans="3:75" ht="21" x14ac:dyDescent="0.25">
      <c r="C73" s="142"/>
      <c r="D73" s="153"/>
      <c r="E73" s="153"/>
      <c r="F73" s="249"/>
      <c r="G73" s="249"/>
      <c r="H73" s="249"/>
      <c r="I73" s="249"/>
      <c r="J73" s="249"/>
      <c r="K73" s="249"/>
      <c r="L73" s="249"/>
      <c r="M73" s="249"/>
      <c r="N73" s="249"/>
      <c r="O73" s="249"/>
      <c r="P73" s="249"/>
      <c r="Q73" s="249"/>
      <c r="R73" s="249"/>
      <c r="S73" s="249"/>
      <c r="T73" s="249"/>
      <c r="U73" s="249"/>
      <c r="V73" s="153"/>
      <c r="W73" s="153"/>
      <c r="X73" s="153"/>
      <c r="Y73" s="153"/>
      <c r="Z73" s="153"/>
      <c r="AA73" s="153"/>
      <c r="AB73" s="153"/>
      <c r="AC73" s="153"/>
      <c r="AD73" s="153"/>
      <c r="AE73" s="153"/>
      <c r="AF73" s="153"/>
      <c r="AG73" s="153"/>
      <c r="AH73" s="153"/>
    </row>
    <row r="74" spans="3:75" ht="21" x14ac:dyDescent="0.25">
      <c r="C74" s="142"/>
      <c r="D74" s="142"/>
      <c r="E74" s="142"/>
      <c r="F74" s="290"/>
      <c r="G74" s="290"/>
      <c r="H74" s="290"/>
      <c r="I74" s="290"/>
      <c r="J74" s="290"/>
      <c r="K74" s="290"/>
      <c r="L74" s="290"/>
      <c r="M74" s="290"/>
      <c r="N74" s="290"/>
      <c r="O74" s="290"/>
      <c r="P74" s="290"/>
      <c r="Q74" s="290"/>
      <c r="R74" s="290"/>
      <c r="S74" s="290"/>
      <c r="T74" s="290"/>
      <c r="U74" s="290"/>
      <c r="V74" s="142"/>
      <c r="W74" s="142"/>
      <c r="X74" s="142"/>
      <c r="Y74" s="142"/>
      <c r="Z74" s="142"/>
      <c r="AA74" s="142"/>
      <c r="AB74" s="142"/>
      <c r="AC74" s="142"/>
      <c r="AD74" s="142"/>
      <c r="AE74" s="142"/>
      <c r="AF74" s="142"/>
      <c r="AG74" s="142"/>
      <c r="AH74" s="142"/>
    </row>
    <row r="75" spans="3:75" hidden="1" x14ac:dyDescent="0.25">
      <c r="F75" s="291"/>
      <c r="G75" s="291"/>
      <c r="H75" s="291"/>
      <c r="I75" s="291"/>
      <c r="J75" s="291"/>
      <c r="K75" s="291"/>
      <c r="L75" s="291"/>
      <c r="M75" s="291"/>
      <c r="N75" s="291"/>
      <c r="O75" s="291"/>
      <c r="P75" s="291"/>
      <c r="Q75" s="291"/>
      <c r="R75" s="291"/>
      <c r="S75" s="291"/>
      <c r="T75" s="291"/>
      <c r="U75" s="291"/>
    </row>
    <row r="76" spans="3:75" hidden="1" x14ac:dyDescent="0.25">
      <c r="F76" s="291"/>
      <c r="G76" s="291"/>
      <c r="H76" s="291"/>
      <c r="I76" s="291"/>
      <c r="J76" s="291"/>
      <c r="K76" s="291"/>
      <c r="L76" s="291"/>
      <c r="M76" s="291"/>
      <c r="N76" s="291"/>
      <c r="O76" s="291"/>
      <c r="P76" s="291"/>
      <c r="Q76" s="291"/>
      <c r="R76" s="291"/>
      <c r="S76" s="291"/>
      <c r="T76" s="291"/>
      <c r="U76" s="291"/>
      <c r="V76" s="234">
        <f>SUMPRODUCT(--(V14:V32=0),--(V14:V32&lt;&gt;""),--(W14:W32="Z"))+SUMPRODUCT(--(V14:V32=0),--(V14:V32&lt;&gt;""),--(W14:W32=""))+SUMPRODUCT(--(V14:V32&gt;0),--(W14:W32="W"))+SUMPRODUCT(--(V14:V32&gt;0), --(V14:V32&lt;&gt;""),--(W14:W32=""))+SUMPRODUCT(--(V14:V32=""),--(W14:W32="Z"))+SUMPRODUCT(--(V34:V52=0),--(V34:V52&lt;&gt;""),--(W34:W52="Z"))+SUMPRODUCT(--(V34:V52=0),--(V34:V52&lt;&gt;""),--(W34:W52=""))+SUMPRODUCT(--(V34:V52&gt;0),--(W34:W52="W"))+SUMPRODUCT(--(V34:V52&gt;0),--(V34:V52&lt;&gt;""),--(W34:W52=""))+SUMPRODUCT(--(V34:V52=""),--(W34:W52="Z"))+SUMPRODUCT(--(V54:V72=0),--(V54:V72&lt;&gt;""),--(W54:W72="Z"))+SUMPRODUCT(--(V54:V72=0),--(V54:V72&lt;&gt;""),--(W54:W72=""))+SUMPRODUCT(--(V54:V72&gt;0),--(W54:W72="W"))+SUMPRODUCT(--(V54:V72&gt;0),--(V54:V72&lt;&gt;""),--(W54:W72=""))+SUMPRODUCT(--(V54:V72=""),--(W54:W72="Z"))</f>
        <v>57</v>
      </c>
      <c r="W76" s="234"/>
      <c r="X76" s="234"/>
      <c r="Y76" s="234">
        <f>SUMPRODUCT(--(Y14:Y32=0),--(Y14:Y32&lt;&gt;""),--(Z14:Z32="Z"))+SUMPRODUCT(--(Y14:Y32=0),--(Y14:Y32&lt;&gt;""),--(Z14:Z32=""))+SUMPRODUCT(--(Y14:Y32&gt;0),--(Z14:Z32="W"))+SUMPRODUCT(--(Y14:Y32&gt;0), --(Y14:Y32&lt;&gt;""),--(Z14:Z32=""))+SUMPRODUCT(--(Y14:Y32=""),--(Z14:Z32="Z"))+SUMPRODUCT(--(Y34:Y52=0),--(Y34:Y52&lt;&gt;""),--(Z34:Z52="Z"))+SUMPRODUCT(--(Y34:Y52=0),--(Y34:Y52&lt;&gt;""),--(Z34:Z52=""))+SUMPRODUCT(--(Y34:Y52&gt;0),--(Z34:Z52="W"))+SUMPRODUCT(--(Y34:Y52&gt;0),--(Y34:Y52&lt;&gt;""),--(Z34:Z52=""))+SUMPRODUCT(--(Y34:Y52=""),--(Z34:Z52="Z"))+SUMPRODUCT(--(Y54:Y72=0),--(Y54:Y72&lt;&gt;""),--(Z54:Z72="Z"))+SUMPRODUCT(--(Y54:Y72=0),--(Y54:Y72&lt;&gt;""),--(Z54:Z72=""))+SUMPRODUCT(--(Y54:Y72&gt;0),--(Z54:Z72="W"))+SUMPRODUCT(--(Y54:Y72&gt;0),--(Y54:Y72&lt;&gt;""),--(Z54:Z72=""))+SUMPRODUCT(--(Y54:Y72=""),--(Z54:Z72="Z"))</f>
        <v>57</v>
      </c>
      <c r="Z76" s="234"/>
      <c r="AA76" s="234"/>
      <c r="AB76" s="234">
        <f>SUMPRODUCT(--(AB14:AB32=0),--(AB14:AB32&lt;&gt;""),--(AC14:AC32="Z"))+SUMPRODUCT(--(AB14:AB32=0),--(AB14:AB32&lt;&gt;""),--(AC14:AC32=""))+SUMPRODUCT(--(AB14:AB32&gt;0),--(AC14:AC32="W"))+SUMPRODUCT(--(AB14:AB32&gt;0), --(AB14:AB32&lt;&gt;""),--(AC14:AC32=""))+SUMPRODUCT(--(AB14:AB32=""),--(AC14:AC32="Z"))+SUMPRODUCT(--(AB34:AB52=0),--(AB34:AB52&lt;&gt;""),--(AC34:AC52="Z"))+SUMPRODUCT(--(AB34:AB52=0),--(AB34:AB52&lt;&gt;""),--(AC34:AC52=""))+SUMPRODUCT(--(AB34:AB52&gt;0),--(AC34:AC52="W"))+SUMPRODUCT(--(AB34:AB52&gt;0),--(AB34:AB52&lt;&gt;""),--(AC34:AC52=""))+SUMPRODUCT(--(AB34:AB52=""),--(AC34:AC52="Z"))+SUMPRODUCT(--(AB54:AB72=0),--(AB54:AB72&lt;&gt;""),--(AC54:AC72="Z"))+SUMPRODUCT(--(AB54:AB72=0),--(AB54:AB72&lt;&gt;""),--(AC54:AC72=""))+SUMPRODUCT(--(AB54:AB72&gt;0),--(AC54:AC72="W"))+SUMPRODUCT(--(AB54:AB72&gt;0),--(AB54:AB72&lt;&gt;""),--(AC54:AC72=""))+SUMPRODUCT(--(AB54:AB72=""),--(AC54:AC72="Z"))</f>
        <v>57</v>
      </c>
      <c r="AC76" s="234"/>
      <c r="AD76" s="234"/>
      <c r="AE76" s="234">
        <f>SUMPRODUCT(--(AE14:AE32=0),--(AE14:AE32&lt;&gt;""),--(AF14:AF32="Z"))+SUMPRODUCT(--(AE14:AE32=0),--(AE14:AE32&lt;&gt;""),--(AF14:AF32=""))+SUMPRODUCT(--(AE14:AE32&gt;0),--(AF14:AF32="W"))+SUMPRODUCT(--(AE14:AE32&gt;0), --(AE14:AE32&lt;&gt;""),--(AF14:AF32=""))+SUMPRODUCT(--(AE14:AE32=""),--(AF14:AF32="Z"))+SUMPRODUCT(--(AE34:AE52=0),--(AE34:AE52&lt;&gt;""),--(AF34:AF52="Z"))+SUMPRODUCT(--(AE34:AE52=0),--(AE34:AE52&lt;&gt;""),--(AF34:AF52=""))+SUMPRODUCT(--(AE34:AE52&gt;0),--(AF34:AF52="W"))+SUMPRODUCT(--(AE34:AE52&gt;0),--(AE34:AE52&lt;&gt;""),--(AF34:AF52=""))+SUMPRODUCT(--(AE34:AE52=""),--(AF34:AF52="Z"))+SUMPRODUCT(--(AE54:AE72=0),--(AE54:AE72&lt;&gt;""),--(AF54:AF72="Z"))+SUMPRODUCT(--(AE54:AE72=0),--(AE54:AE72&lt;&gt;""),--(AF54:AF72=""))+SUMPRODUCT(--(AE54:AE72&gt;0),--(AF54:AF72="W"))+SUMPRODUCT(--(AE54:AE72&gt;0),--(AE54:AE72&lt;&gt;""),--(AF54:AF72=""))+SUMPRODUCT(--(AE54:AE72=""),--(AF54:AF72="Z"))</f>
        <v>57</v>
      </c>
      <c r="AF76" s="234"/>
      <c r="AG76" s="234"/>
    </row>
    <row r="77" spans="3:75" hidden="1" x14ac:dyDescent="0.25">
      <c r="F77" s="291"/>
      <c r="G77" s="291"/>
      <c r="H77" s="291"/>
      <c r="I77" s="291"/>
      <c r="J77" s="291"/>
      <c r="K77" s="291"/>
      <c r="L77" s="291"/>
      <c r="M77" s="291"/>
      <c r="N77" s="291"/>
      <c r="O77" s="291"/>
      <c r="P77" s="291"/>
      <c r="Q77" s="291"/>
      <c r="R77" s="291"/>
      <c r="S77" s="291"/>
      <c r="T77" s="291"/>
      <c r="U77" s="291"/>
    </row>
    <row r="78" spans="3:75" hidden="1" x14ac:dyDescent="0.25">
      <c r="F78" s="291"/>
      <c r="G78" s="291"/>
      <c r="H78" s="291"/>
      <c r="I78" s="291"/>
      <c r="J78" s="291"/>
      <c r="K78" s="291"/>
      <c r="L78" s="291"/>
      <c r="M78" s="291"/>
      <c r="N78" s="291"/>
      <c r="O78" s="291"/>
      <c r="P78" s="291"/>
      <c r="Q78" s="291"/>
      <c r="R78" s="291"/>
      <c r="S78" s="291"/>
      <c r="T78" s="291"/>
      <c r="U78" s="291"/>
    </row>
    <row r="79" spans="3:75" hidden="1" x14ac:dyDescent="0.25">
      <c r="F79" s="291"/>
      <c r="G79" s="291"/>
      <c r="H79" s="291"/>
      <c r="I79" s="291"/>
      <c r="J79" s="291"/>
      <c r="K79" s="291"/>
      <c r="L79" s="291"/>
      <c r="M79" s="291"/>
      <c r="N79" s="291"/>
      <c r="O79" s="291"/>
      <c r="P79" s="291"/>
      <c r="Q79" s="291"/>
      <c r="R79" s="291"/>
      <c r="S79" s="291"/>
      <c r="T79" s="291"/>
      <c r="U79" s="291"/>
    </row>
    <row r="80" spans="3:75" hidden="1" x14ac:dyDescent="0.25">
      <c r="F80" s="291"/>
      <c r="G80" s="291"/>
      <c r="H80" s="291"/>
      <c r="I80" s="291"/>
      <c r="J80" s="291"/>
      <c r="K80" s="291"/>
      <c r="L80" s="291"/>
      <c r="M80" s="291"/>
      <c r="N80" s="291"/>
      <c r="O80" s="291"/>
      <c r="P80" s="291"/>
      <c r="Q80" s="291"/>
      <c r="R80" s="291"/>
      <c r="S80" s="291"/>
      <c r="T80" s="291"/>
      <c r="U80" s="291"/>
    </row>
    <row r="81" spans="6:21" hidden="1" x14ac:dyDescent="0.25">
      <c r="F81" s="291"/>
      <c r="G81" s="291"/>
      <c r="H81" s="291"/>
      <c r="I81" s="291"/>
      <c r="J81" s="291"/>
      <c r="K81" s="291"/>
      <c r="L81" s="291"/>
      <c r="M81" s="291"/>
      <c r="N81" s="291"/>
      <c r="O81" s="291"/>
      <c r="P81" s="291"/>
      <c r="Q81" s="291"/>
      <c r="R81" s="291"/>
      <c r="S81" s="291"/>
      <c r="T81" s="291"/>
      <c r="U81" s="291"/>
    </row>
    <row r="82" spans="6:21" hidden="1" x14ac:dyDescent="0.25">
      <c r="F82" s="291"/>
      <c r="G82" s="291"/>
      <c r="H82" s="291"/>
      <c r="I82" s="291"/>
      <c r="J82" s="291"/>
      <c r="K82" s="291"/>
      <c r="L82" s="291"/>
      <c r="M82" s="291"/>
      <c r="N82" s="291"/>
      <c r="O82" s="291"/>
      <c r="P82" s="291"/>
      <c r="Q82" s="291"/>
      <c r="R82" s="291"/>
      <c r="S82" s="291"/>
      <c r="T82" s="291"/>
      <c r="U82" s="291"/>
    </row>
    <row r="83" spans="6:21" hidden="1" x14ac:dyDescent="0.25">
      <c r="F83" s="291"/>
      <c r="G83" s="291"/>
      <c r="H83" s="291"/>
      <c r="I83" s="291"/>
      <c r="J83" s="291"/>
      <c r="K83" s="291"/>
      <c r="L83" s="291"/>
      <c r="M83" s="291"/>
      <c r="N83" s="291"/>
      <c r="O83" s="291"/>
      <c r="P83" s="291"/>
      <c r="Q83" s="291"/>
      <c r="R83" s="291"/>
      <c r="S83" s="291"/>
      <c r="T83" s="291"/>
      <c r="U83" s="291"/>
    </row>
    <row r="84" spans="6:21" hidden="1" x14ac:dyDescent="0.25">
      <c r="F84" s="291"/>
      <c r="G84" s="291"/>
      <c r="H84" s="291"/>
      <c r="I84" s="291"/>
      <c r="J84" s="291"/>
      <c r="K84" s="291"/>
      <c r="L84" s="291"/>
      <c r="M84" s="291"/>
      <c r="N84" s="291"/>
      <c r="O84" s="291"/>
      <c r="P84" s="291"/>
      <c r="Q84" s="291"/>
      <c r="R84" s="291"/>
      <c r="S84" s="291"/>
      <c r="T84" s="291"/>
      <c r="U84" s="291"/>
    </row>
  </sheetData>
  <sheetProtection algorithmName="SHA-512" hashValue="2jV6C4iANrUI9GbZTDrZ8lM7ltlqJajOJlbXSpvL0bC/vakDDJChLNYhE90t7m/mpZ6Gtdcet54jJjOlhKVz5w==" saltValue="Cc5AWKc5bdpIJxMdkXstWw==" spinCount="100000" sheet="1" objects="1" scenarios="1" formatCells="0" formatColumns="0" formatRows="0" sort="0" autoFilter="0"/>
  <mergeCells count="14">
    <mergeCell ref="AE5:AG5"/>
    <mergeCell ref="D1:AH1"/>
    <mergeCell ref="V3:AG3"/>
    <mergeCell ref="V4:X4"/>
    <mergeCell ref="Y4:AA4"/>
    <mergeCell ref="AB4:AD4"/>
    <mergeCell ref="AE4:AG4"/>
    <mergeCell ref="D3:E4"/>
    <mergeCell ref="AB5:AD5"/>
    <mergeCell ref="D54:D72"/>
    <mergeCell ref="D14:D32"/>
    <mergeCell ref="D34:D52"/>
    <mergeCell ref="V5:X5"/>
    <mergeCell ref="Y5:AA5"/>
  </mergeCells>
  <conditionalFormatting sqref="V14:V32 V54:V72 Y54:Y72 AB54:AB72 AE54:AE72 Y14:Y32 AB14:AB32 AE14:AE32 AE34:AE51 AB34:AB51 Y34:Y51 V34:V51">
    <cfRule type="expression" dxfId="606" priority="10">
      <formula xml:space="preserve"> OR(AND(V14=0,V14&lt;&gt;"",W14&lt;&gt;"Z",W14&lt;&gt;""),AND(V14&gt;0,V14&lt;&gt;"",W14&lt;&gt;"W",W14&lt;&gt;""),AND(V14="", W14="W"))</formula>
    </cfRule>
  </conditionalFormatting>
  <conditionalFormatting sqref="W34:W51 Z34:Z51 AC34:AC51 AF34:AF51 W14:W32 Z14:Z32 AC14:AC32 AF14:AF32 W54:W72 Z54:Z72 AC54:AC72 AF54:AF72">
    <cfRule type="expression" dxfId="605" priority="9">
      <formula xml:space="preserve"> OR(AND(V14=0,V14&lt;&gt;"",W14&lt;&gt;"Z",W14&lt;&gt;""),AND(V14&gt;0,V14&lt;&gt;"",W14&lt;&gt;"W",W14&lt;&gt;""),AND(V14="", W14="W"))</formula>
    </cfRule>
  </conditionalFormatting>
  <conditionalFormatting sqref="X34:X51 AA34:AA51 AD34:AD51 AG34:AG51 X14:X32 AA14:AA32 AD14:AD32 AG14:AG32 X54:X72 AA54:AA72 AD54:AD72 AG54:AG72">
    <cfRule type="expression" dxfId="604" priority="8">
      <formula xml:space="preserve"> AND(OR(W14="X",W14="W"),X14="")</formula>
    </cfRule>
  </conditionalFormatting>
  <conditionalFormatting sqref="V32 Y32 AB32 AE32">
    <cfRule type="expression" dxfId="603" priority="11">
      <formula>OR(COUNTIF(W14:W31,"M")=18,COUNTIF(W14:W31,"X")=18)</formula>
    </cfRule>
    <cfRule type="expression" dxfId="602" priority="12">
      <formula>IF(OR(SUMPRODUCT(--(V14:V31=""),--(W14:W31=""))&gt;0,COUNTIF(W14:W31,"M")&gt;0,COUNTIF(W14:W31,"X")=18),"",SUM(V14:V31)) &lt;&gt; V32</formula>
    </cfRule>
  </conditionalFormatting>
  <conditionalFormatting sqref="W32 Z32 AC32 AF32">
    <cfRule type="expression" dxfId="601" priority="13">
      <formula>OR(COUNTIF(W14:W31,"M")=18,COUNTIF(W14:W31,"X")=18)</formula>
    </cfRule>
    <cfRule type="expression" dxfId="600" priority="14">
      <formula>IF(AND(OR(COUNTIF(W14:W31,"M")=18,COUNTIF(W14:W31,"X")=18),SUM(V14:V31)=0,ISNUMBER(V32)),"",IF(COUNTIF(W14:W31,"M")&gt;0,"M",IF(AND(COUNTIF(W14:W31,W14)=18,OR(W14="X",W14="W",W14="Z")),UPPER(W14),""))) &lt;&gt; W32</formula>
    </cfRule>
  </conditionalFormatting>
  <conditionalFormatting sqref="V54:V72 Y54:Y72 AB54:AB72 AE54:AE72">
    <cfRule type="expression" dxfId="599" priority="15">
      <formula>OR(AND(W14="X",W34="X"),AND(W14="M",W34="M"))</formula>
    </cfRule>
  </conditionalFormatting>
  <conditionalFormatting sqref="V54:V72 Y54:Y72 AB54:AB72 AE54:AE72">
    <cfRule type="expression" dxfId="598" priority="16">
      <formula>IF(OR(AND(V14="",W14=""),AND(V34="",W34=""),AND(W14="X",W34="X"),OR(W14="M",W34="M")),"",SUM(V14,V34)) &lt;&gt; V54</formula>
    </cfRule>
  </conditionalFormatting>
  <conditionalFormatting sqref="W54:W72 Z54:Z72 AC54:AC72 AF54:AF72">
    <cfRule type="expression" dxfId="597" priority="17">
      <formula>OR(AND(W14="X",W34="X"),AND(W14="M",W34="M"))</formula>
    </cfRule>
  </conditionalFormatting>
  <conditionalFormatting sqref="W54:W72 Z54:Z72 AC54:AC72 AF54:AF72">
    <cfRule type="expression" dxfId="596" priority="18">
      <formula>IF(AND(OR(AND(W14="M",W34="M"),AND(W14="X",W34="X")),SUM(V14,V34)=0,ISNUMBER(V54)),"",IF(OR(W14="M",W34="M"),"M",IF(AND(W14=W34,OR(W14="X",W14="W",W14="Z")),UPPER(W14),""))) &lt;&gt; W54</formula>
    </cfRule>
  </conditionalFormatting>
  <conditionalFormatting sqref="V52 Y52 AB52 AE52">
    <cfRule type="expression" dxfId="595" priority="3">
      <formula xml:space="preserve"> OR(AND(V52=0,V52&lt;&gt;"",W52&lt;&gt;"Z",W52&lt;&gt;""),AND(V52&gt;0,V52&lt;&gt;"",W52&lt;&gt;"W",W52&lt;&gt;""),AND(V52="", W52="W"))</formula>
    </cfRule>
  </conditionalFormatting>
  <conditionalFormatting sqref="W52 Z52 AC52 AF52">
    <cfRule type="expression" dxfId="594" priority="2">
      <formula xml:space="preserve"> OR(AND(V52=0,V52&lt;&gt;"",W52&lt;&gt;"Z",W52&lt;&gt;""),AND(V52&gt;0,V52&lt;&gt;"",W52&lt;&gt;"W",W52&lt;&gt;""),AND(V52="", W52="W"))</formula>
    </cfRule>
  </conditionalFormatting>
  <conditionalFormatting sqref="X52 AA52 AD52 AG52">
    <cfRule type="expression" dxfId="593" priority="1">
      <formula xml:space="preserve"> AND(OR(W52="X",W52="W"),X52="")</formula>
    </cfRule>
  </conditionalFormatting>
  <conditionalFormatting sqref="V52 Y52 AB52 AE52">
    <cfRule type="expression" dxfId="592" priority="4">
      <formula>OR(COUNTIF(W34:W51,"M")=18,COUNTIF(W34:W51,"X")=18)</formula>
    </cfRule>
    <cfRule type="expression" dxfId="591" priority="5">
      <formula>IF(OR(SUMPRODUCT(--(V34:V51=""),--(W34:W51=""))&gt;0,COUNTIF(W34:W51,"M")&gt;0,COUNTIF(W34:W51,"X")=18),"",SUM(V34:V51)) &lt;&gt; V52</formula>
    </cfRule>
  </conditionalFormatting>
  <conditionalFormatting sqref="W52 Z52 AC52 AF52">
    <cfRule type="expression" dxfId="590" priority="6">
      <formula>OR(COUNTIF(W34:W51,"M")=18,COUNTIF(W34:W51,"X")=18)</formula>
    </cfRule>
    <cfRule type="expression" dxfId="589" priority="7">
      <formula>IF(AND(OR(COUNTIF(W34:W51,"M")=18,COUNTIF(W34:W51,"X")=18),SUM(V34:V51)=0,ISNUMBER(V52)),"",IF(COUNTIF(W34:W51,"M")&gt;0,"M",IF(AND(COUNTIF(W34:W51,W34)=18,OR(W34="X",W34="W",W34="Z")),UPPER(W34),""))) &lt;&gt; W52</formula>
    </cfRule>
  </conditionalFormatting>
  <dataValidations count="4">
    <dataValidation allowBlank="1" showInputMessage="1" showErrorMessage="1" sqref="AH1:XFD1048576 V73:AG1048576 V1:AG13 A1:F1048576 G1:Q11 G73:Q1048576 R1:U1048576 O54:O72 O14:O32 O33:P33 O34:O52 O53:P53 Q12:Q72 G12:N72" xr:uid="{00000000-0002-0000-0400-000000000000}"/>
    <dataValidation type="decimal" operator="greaterThanOrEqual" allowBlank="1" showInputMessage="1" showErrorMessage="1" errorTitle="Invalid input" error="Please enter a numeric value" sqref="V14:V32 Y14:Y32 AB14:AB32 AE14:AE32 V34:V52 Y34:Y52 AB34:AB52 AE34:AE52 V54:V72 Y54:Y72 AB54:AB72 AE54:AE72" xr:uid="{00000000-0002-0000-0400-000001000000}">
      <formula1>0</formula1>
    </dataValidation>
    <dataValidation type="list" allowBlank="1" showDropDown="1" showInputMessage="1" showErrorMessage="1" errorTitle="Invalid input" error="Please enter one of the following codes (capital letters only):_x000a_Z - Not applicable_x000a_M - Missing_x000a_X - Included in another category_x000a_W - Includes another category" sqref="W14:W32 Z14:Z32 AC14:AC32 AF14:AF32 W34:W52 Z34:Z52 AC34:AC52 AF34:AF52 W54:W72 Z54:Z72 AC54:AC72 AF54:AF72" xr:uid="{00000000-0002-0000-0400-000002000000}">
      <formula1>"Z,M,X,W"</formula1>
    </dataValidation>
    <dataValidation type="textLength" allowBlank="1" showInputMessage="1" showErrorMessage="1" errorTitle="Invalid input" error="The length of the text should be between 2 and 500 characters" sqref="X14:X32 AA14:AA32 AD14:AD32 AG14:AG32 X34:X52 AA34:AA52 AD34:AD52 AG34:AG52 X54:X72 AA54:AA72 AD54:AD72 AG54:AG72" xr:uid="{00000000-0002-0000-0400-000003000000}">
      <formula1>2</formula1>
      <formula2>500</formula2>
    </dataValidation>
  </dataValidations>
  <pageMargins left="0.23622047244094491" right="0.23622047244094491" top="0.74803149606299213" bottom="0.74803149606299213" header="0.31496062992125984" footer="0.31496062992125984"/>
  <pageSetup scale="44" orientation="portrait" r:id="rId1"/>
  <headerFooter>
    <oddFooter>&amp;C&amp;P&amp;R&amp;F</oddFooter>
  </headerFooter>
  <rowBreaks count="1" manualBreakCount="1">
    <brk id="52"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BW293"/>
  <sheetViews>
    <sheetView showGridLines="0" topLeftCell="C1" zoomScale="115" zoomScaleNormal="115" zoomScalePageLayoutView="80" workbookViewId="0">
      <pane xSplit="19" ySplit="13" topLeftCell="V14" activePane="bottomRight" state="frozen"/>
      <selection activeCell="C1" sqref="C1"/>
      <selection pane="topRight" activeCell="V1" sqref="V1"/>
      <selection pane="bottomLeft" activeCell="C14" sqref="C14"/>
      <selection pane="bottomRight" activeCell="AQ66" sqref="AQ66"/>
    </sheetView>
  </sheetViews>
  <sheetFormatPr defaultColWidth="8.7109375" defaultRowHeight="15" x14ac:dyDescent="0.25"/>
  <cols>
    <col min="1" max="1" width="18.28515625" style="141" hidden="1" customWidth="1"/>
    <col min="2" max="2" width="6.85546875" style="141" hidden="1" customWidth="1"/>
    <col min="3" max="3" width="5.7109375" style="141" customWidth="1"/>
    <col min="4" max="4" width="10.7109375" style="141" customWidth="1"/>
    <col min="5" max="5" width="21.5703125" style="141" customWidth="1"/>
    <col min="6" max="6" width="8.7109375" style="153" hidden="1" customWidth="1"/>
    <col min="7" max="7" width="4.7109375" style="141" hidden="1" customWidth="1"/>
    <col min="8" max="8" width="3" style="141" hidden="1" customWidth="1"/>
    <col min="9" max="9" width="5.85546875" style="141" hidden="1" customWidth="1"/>
    <col min="10" max="10" width="6.7109375" style="141" hidden="1" customWidth="1"/>
    <col min="11" max="11" width="5.28515625" style="141" hidden="1" customWidth="1"/>
    <col min="12" max="12" width="3.7109375" style="141" hidden="1" customWidth="1"/>
    <col min="13" max="13" width="3" style="141" hidden="1" customWidth="1"/>
    <col min="14" max="14" width="4.140625" style="141" hidden="1" customWidth="1"/>
    <col min="15" max="15" width="5.140625" style="141" hidden="1" customWidth="1"/>
    <col min="16" max="17" width="3" style="141" hidden="1" customWidth="1"/>
    <col min="18" max="20" width="4.140625" style="141" hidden="1" customWidth="1"/>
    <col min="21" max="21" width="11" style="141" hidden="1" customWidth="1"/>
    <col min="22" max="22" width="12.7109375" style="141" customWidth="1"/>
    <col min="23" max="23" width="2.7109375" style="141" customWidth="1"/>
    <col min="24" max="24" width="5.7109375" style="141" customWidth="1"/>
    <col min="25" max="25" width="12.7109375" style="141" customWidth="1"/>
    <col min="26" max="26" width="2.7109375" style="141" customWidth="1"/>
    <col min="27" max="27" width="5.7109375" style="141" customWidth="1"/>
    <col min="28" max="28" width="12.7109375" style="141" customWidth="1"/>
    <col min="29" max="29" width="2.7109375" style="141" customWidth="1"/>
    <col min="30" max="30" width="5.7109375" style="141" customWidth="1"/>
    <col min="31" max="31" width="12.7109375" style="141" customWidth="1"/>
    <col min="32" max="32" width="2.7109375" style="141" customWidth="1"/>
    <col min="33" max="33" width="5.7109375" style="141" customWidth="1"/>
    <col min="34" max="34" width="12.7109375" style="141" customWidth="1"/>
    <col min="35" max="35" width="2.7109375" style="141" customWidth="1"/>
    <col min="36" max="36" width="5.7109375" style="141" customWidth="1"/>
    <col min="37" max="37" width="12.7109375" style="141" customWidth="1"/>
    <col min="38" max="38" width="2.7109375" style="141" customWidth="1"/>
    <col min="39" max="39" width="5.7109375" style="141" customWidth="1"/>
    <col min="40" max="40" width="12.7109375" style="141" customWidth="1"/>
    <col min="41" max="41" width="2.7109375" style="141" customWidth="1"/>
    <col min="42" max="42" width="5.7109375" style="141" customWidth="1"/>
    <col min="43" max="43" width="12.7109375" style="141" customWidth="1"/>
    <col min="44" max="44" width="2.7109375" style="141" customWidth="1"/>
    <col min="45" max="45" width="5.7109375" style="141" customWidth="1"/>
    <col min="46" max="46" width="12.7109375" style="141" customWidth="1"/>
    <col min="47" max="47" width="2.7109375" style="141" customWidth="1"/>
    <col min="48" max="49" width="5.7109375" style="141" customWidth="1"/>
    <col min="50" max="16384" width="8.7109375" style="141"/>
  </cols>
  <sheetData>
    <row r="1" spans="1:75" ht="46.15" customHeight="1" x14ac:dyDescent="0.25">
      <c r="A1" s="220" t="s">
        <v>139</v>
      </c>
      <c r="B1" s="221" t="s">
        <v>170</v>
      </c>
      <c r="C1" s="222"/>
      <c r="D1" s="507" t="s">
        <v>716</v>
      </c>
      <c r="E1" s="507"/>
      <c r="F1" s="507"/>
      <c r="G1" s="507"/>
      <c r="H1" s="507"/>
      <c r="I1" s="507"/>
      <c r="J1" s="507"/>
      <c r="K1" s="507"/>
      <c r="L1" s="507"/>
      <c r="M1" s="507"/>
      <c r="N1" s="507"/>
      <c r="O1" s="507"/>
      <c r="P1" s="507"/>
      <c r="Q1" s="507"/>
      <c r="R1" s="507"/>
      <c r="S1" s="507"/>
      <c r="T1" s="507"/>
      <c r="U1" s="507"/>
      <c r="V1" s="507"/>
      <c r="W1" s="507"/>
      <c r="X1" s="507"/>
      <c r="Y1" s="507"/>
      <c r="Z1" s="507"/>
      <c r="AA1" s="507"/>
      <c r="AB1" s="507"/>
      <c r="AC1" s="507"/>
      <c r="AD1" s="507"/>
      <c r="AE1" s="507"/>
      <c r="AF1" s="507"/>
      <c r="AG1" s="507"/>
      <c r="AH1" s="507"/>
      <c r="AI1" s="507"/>
      <c r="AJ1" s="507"/>
      <c r="AK1" s="507"/>
      <c r="AL1" s="507"/>
      <c r="AM1" s="507"/>
      <c r="AN1" s="507"/>
      <c r="AO1" s="507"/>
      <c r="AP1" s="507"/>
      <c r="AQ1" s="507"/>
      <c r="AR1" s="507"/>
      <c r="AS1" s="507"/>
      <c r="AT1" s="507"/>
      <c r="AU1" s="507"/>
      <c r="AV1" s="507"/>
      <c r="AW1" s="507"/>
      <c r="BI1" s="2"/>
      <c r="BJ1" s="2"/>
      <c r="BK1" s="2"/>
      <c r="BL1" s="2"/>
      <c r="BM1" s="2"/>
      <c r="BN1" s="2"/>
      <c r="BO1" s="2"/>
      <c r="BP1" s="2"/>
      <c r="BQ1" s="2"/>
      <c r="BR1" s="2"/>
      <c r="BS1" s="2"/>
      <c r="BT1" s="2"/>
      <c r="BU1" s="2"/>
      <c r="BV1" s="2"/>
      <c r="BW1" s="2"/>
    </row>
    <row r="2" spans="1:75" ht="3.75" customHeight="1" x14ac:dyDescent="0.25">
      <c r="A2" s="220" t="s">
        <v>122</v>
      </c>
      <c r="B2" s="221" t="str">
        <f>VLOOKUP(VAL_A1!$B$2,VAL_Drop_Down_Lists!$A$3:$B$214,2,FALSE)</f>
        <v>_X</v>
      </c>
      <c r="C2" s="142"/>
      <c r="D2" s="142"/>
      <c r="E2" s="224"/>
      <c r="F2" s="224"/>
      <c r="G2" s="224"/>
      <c r="H2" s="273"/>
      <c r="I2" s="273"/>
      <c r="J2" s="273"/>
      <c r="K2" s="273"/>
      <c r="L2" s="273"/>
      <c r="M2" s="273"/>
      <c r="N2" s="273"/>
      <c r="O2" s="273"/>
      <c r="P2" s="273"/>
      <c r="Q2" s="273"/>
      <c r="R2" s="273"/>
      <c r="S2" s="273"/>
      <c r="T2" s="273"/>
      <c r="U2" s="273"/>
      <c r="V2" s="224"/>
      <c r="W2" s="224"/>
      <c r="X2" s="224"/>
      <c r="Y2" s="224"/>
      <c r="Z2" s="224"/>
      <c r="AA2" s="224"/>
      <c r="AB2" s="224"/>
      <c r="AC2" s="224"/>
      <c r="AD2" s="224"/>
      <c r="AE2" s="224"/>
      <c r="AF2" s="224"/>
      <c r="AG2" s="224"/>
      <c r="AH2" s="224"/>
      <c r="AI2" s="224"/>
      <c r="AJ2" s="224"/>
      <c r="AK2" s="224"/>
      <c r="AL2" s="224"/>
      <c r="AM2" s="224"/>
      <c r="AN2" s="224"/>
      <c r="AO2" s="224"/>
      <c r="AP2" s="224"/>
      <c r="AQ2" s="224"/>
      <c r="AR2" s="224"/>
      <c r="AS2" s="224"/>
      <c r="AT2" s="224"/>
      <c r="AU2" s="224"/>
      <c r="AV2" s="224"/>
      <c r="AW2" s="224"/>
      <c r="BI2" s="2"/>
      <c r="BJ2" s="2"/>
      <c r="BK2" s="2"/>
      <c r="BL2" s="2"/>
      <c r="BM2" s="2"/>
      <c r="BN2" s="2"/>
      <c r="BO2" s="2"/>
      <c r="BP2" s="2"/>
      <c r="BQ2" s="2"/>
      <c r="BR2" s="2"/>
      <c r="BS2" s="2"/>
      <c r="BT2" s="2"/>
      <c r="BU2" s="2"/>
      <c r="BV2" s="2"/>
      <c r="BW2" s="2"/>
    </row>
    <row r="3" spans="1:75" ht="32.25" customHeight="1" x14ac:dyDescent="0.25">
      <c r="A3" s="220" t="s">
        <v>142</v>
      </c>
      <c r="B3" s="225" t="str">
        <f>IF(VAL_A1!$H$33&lt;&gt;"", YEAR(VAL_A1!$H$33),"")</f>
        <v/>
      </c>
      <c r="C3" s="142"/>
      <c r="D3" s="487" t="s">
        <v>4618</v>
      </c>
      <c r="E3" s="487"/>
      <c r="F3" s="224"/>
      <c r="G3" s="224"/>
      <c r="H3" s="273"/>
      <c r="I3" s="273"/>
      <c r="J3" s="273"/>
      <c r="K3" s="273"/>
      <c r="L3" s="273"/>
      <c r="M3" s="273"/>
      <c r="N3" s="273"/>
      <c r="O3" s="273"/>
      <c r="P3" s="273"/>
      <c r="Q3" s="273"/>
      <c r="R3" s="273"/>
      <c r="S3" s="273"/>
      <c r="T3" s="273"/>
      <c r="U3" s="273"/>
      <c r="V3" s="487" t="s">
        <v>700</v>
      </c>
      <c r="W3" s="487"/>
      <c r="X3" s="487"/>
      <c r="Y3" s="487"/>
      <c r="Z3" s="487"/>
      <c r="AA3" s="487"/>
      <c r="AB3" s="487"/>
      <c r="AC3" s="487"/>
      <c r="AD3" s="487"/>
      <c r="AE3" s="487"/>
      <c r="AF3" s="487"/>
      <c r="AG3" s="487"/>
      <c r="AH3" s="487"/>
      <c r="AI3" s="487"/>
      <c r="AJ3" s="487"/>
      <c r="AK3" s="487"/>
      <c r="AL3" s="487"/>
      <c r="AM3" s="487"/>
      <c r="AN3" s="487"/>
      <c r="AO3" s="487"/>
      <c r="AP3" s="487"/>
      <c r="AQ3" s="487"/>
      <c r="AR3" s="487"/>
      <c r="AS3" s="487"/>
      <c r="AT3" s="487"/>
      <c r="AU3" s="487"/>
      <c r="AV3" s="487"/>
      <c r="AW3" s="292"/>
      <c r="BI3" s="2"/>
      <c r="BJ3" s="2"/>
      <c r="BK3" s="2"/>
      <c r="BL3" s="2"/>
      <c r="BM3" s="2"/>
      <c r="BN3" s="2"/>
      <c r="BO3" s="2"/>
      <c r="BP3" s="2"/>
      <c r="BQ3" s="2"/>
      <c r="BR3" s="2"/>
      <c r="BS3" s="2"/>
      <c r="BT3" s="2"/>
      <c r="BU3" s="2"/>
      <c r="BV3" s="2"/>
      <c r="BW3" s="2"/>
    </row>
    <row r="4" spans="1:75" ht="32.25" customHeight="1" x14ac:dyDescent="0.25">
      <c r="A4" s="220" t="s">
        <v>143</v>
      </c>
      <c r="B4" s="225" t="str">
        <f>IF(VAL_A1!$H$34&lt;&gt;"", YEAR(VAL_A1!$H$34),"")</f>
        <v/>
      </c>
      <c r="C4" s="142"/>
      <c r="D4" s="251" t="s">
        <v>54</v>
      </c>
      <c r="E4" s="216" t="s">
        <v>55</v>
      </c>
      <c r="F4" s="224"/>
      <c r="G4" s="224"/>
      <c r="H4" s="273"/>
      <c r="I4" s="273"/>
      <c r="J4" s="273"/>
      <c r="K4" s="273"/>
      <c r="L4" s="273"/>
      <c r="M4" s="273"/>
      <c r="N4" s="273"/>
      <c r="O4" s="273"/>
      <c r="P4" s="273"/>
      <c r="Q4" s="273"/>
      <c r="R4" s="273"/>
      <c r="S4" s="273"/>
      <c r="T4" s="273"/>
      <c r="U4" s="273"/>
      <c r="V4" s="487" t="s">
        <v>98</v>
      </c>
      <c r="W4" s="487"/>
      <c r="X4" s="487"/>
      <c r="Y4" s="487" t="s">
        <v>99</v>
      </c>
      <c r="Z4" s="487"/>
      <c r="AA4" s="487"/>
      <c r="AB4" s="487" t="s">
        <v>100</v>
      </c>
      <c r="AC4" s="487"/>
      <c r="AD4" s="487"/>
      <c r="AE4" s="487" t="s">
        <v>101</v>
      </c>
      <c r="AF4" s="487"/>
      <c r="AG4" s="487"/>
      <c r="AH4" s="487" t="s">
        <v>102</v>
      </c>
      <c r="AI4" s="487"/>
      <c r="AJ4" s="487"/>
      <c r="AK4" s="487" t="s">
        <v>103</v>
      </c>
      <c r="AL4" s="487"/>
      <c r="AM4" s="487"/>
      <c r="AN4" s="487" t="s">
        <v>104</v>
      </c>
      <c r="AO4" s="487"/>
      <c r="AP4" s="487"/>
      <c r="AQ4" s="487" t="s">
        <v>4599</v>
      </c>
      <c r="AR4" s="487"/>
      <c r="AS4" s="487"/>
      <c r="AT4" s="488" t="s">
        <v>85</v>
      </c>
      <c r="AU4" s="488"/>
      <c r="AV4" s="488"/>
      <c r="AW4" s="292"/>
      <c r="BI4" s="2"/>
      <c r="BJ4" s="2"/>
      <c r="BK4" s="2"/>
      <c r="BL4" s="2"/>
      <c r="BM4" s="2"/>
      <c r="BN4" s="2"/>
      <c r="BO4" s="2"/>
      <c r="BP4" s="2"/>
      <c r="BQ4" s="2"/>
      <c r="BR4" s="2"/>
      <c r="BS4" s="2"/>
      <c r="BT4" s="2"/>
      <c r="BU4" s="2"/>
      <c r="BV4" s="2"/>
      <c r="BW4" s="2"/>
    </row>
    <row r="5" spans="1:75" s="295" customFormat="1" ht="3.75" hidden="1" customHeight="1" x14ac:dyDescent="0.2">
      <c r="A5" s="220" t="s">
        <v>196</v>
      </c>
      <c r="B5" s="221" t="s">
        <v>637</v>
      </c>
      <c r="C5" s="293"/>
      <c r="D5" s="293"/>
      <c r="E5" s="293"/>
      <c r="F5" s="293"/>
      <c r="G5" s="293"/>
      <c r="H5" s="293"/>
      <c r="I5" s="293"/>
      <c r="J5" s="293"/>
      <c r="K5" s="293"/>
      <c r="L5" s="293"/>
      <c r="M5" s="293"/>
      <c r="N5" s="293"/>
      <c r="O5" s="293"/>
      <c r="P5" s="293"/>
      <c r="Q5" s="293"/>
      <c r="R5" s="293"/>
      <c r="S5" s="293"/>
      <c r="T5" s="293"/>
      <c r="U5" s="293"/>
      <c r="V5" s="285"/>
      <c r="W5" s="285"/>
      <c r="X5" s="285"/>
      <c r="Y5" s="285"/>
      <c r="Z5" s="285"/>
      <c r="AA5" s="285"/>
      <c r="AB5" s="285"/>
      <c r="AC5" s="285"/>
      <c r="AD5" s="285"/>
      <c r="AE5" s="285"/>
      <c r="AF5" s="285"/>
      <c r="AG5" s="285"/>
      <c r="AH5" s="285"/>
      <c r="AI5" s="285"/>
      <c r="AJ5" s="285"/>
      <c r="AK5" s="285"/>
      <c r="AL5" s="285"/>
      <c r="AM5" s="285"/>
      <c r="AN5" s="285"/>
      <c r="AO5" s="285"/>
      <c r="AP5" s="285"/>
      <c r="AQ5" s="285"/>
      <c r="AR5" s="285"/>
      <c r="AS5" s="285"/>
      <c r="AT5" s="285"/>
      <c r="AU5" s="285"/>
      <c r="AV5" s="285"/>
      <c r="AW5" s="294"/>
      <c r="BI5" s="4"/>
      <c r="BJ5" s="4"/>
      <c r="BK5" s="4"/>
      <c r="BL5" s="4"/>
      <c r="BM5" s="4"/>
      <c r="BN5" s="4"/>
      <c r="BO5" s="4"/>
      <c r="BP5" s="4"/>
      <c r="BQ5" s="4"/>
      <c r="BR5" s="4"/>
      <c r="BS5" s="4"/>
      <c r="BT5" s="4"/>
      <c r="BU5" s="4"/>
      <c r="BV5" s="4"/>
      <c r="BW5" s="4"/>
    </row>
    <row r="6" spans="1:75" s="302" customFormat="1" ht="11.25" hidden="1" x14ac:dyDescent="0.2">
      <c r="A6" s="220" t="s">
        <v>144</v>
      </c>
      <c r="B6" s="221"/>
      <c r="C6" s="296"/>
      <c r="D6" s="296"/>
      <c r="E6" s="296"/>
      <c r="F6" s="297"/>
      <c r="G6" s="298"/>
      <c r="H6" s="298"/>
      <c r="I6" s="298"/>
      <c r="J6" s="298"/>
      <c r="K6" s="298"/>
      <c r="L6" s="298"/>
      <c r="M6" s="299"/>
      <c r="N6" s="299"/>
      <c r="O6" s="299"/>
      <c r="P6" s="299"/>
      <c r="Q6" s="299"/>
      <c r="R6" s="299"/>
      <c r="S6" s="299"/>
      <c r="T6" s="299"/>
      <c r="U6" s="300" t="s">
        <v>134</v>
      </c>
      <c r="V6" s="300" t="s">
        <v>153</v>
      </c>
      <c r="W6" s="300"/>
      <c r="X6" s="300"/>
      <c r="Y6" s="300" t="s">
        <v>153</v>
      </c>
      <c r="Z6" s="300"/>
      <c r="AA6" s="300"/>
      <c r="AB6" s="300" t="s">
        <v>153</v>
      </c>
      <c r="AC6" s="300"/>
      <c r="AD6" s="300"/>
      <c r="AE6" s="300" t="s">
        <v>153</v>
      </c>
      <c r="AF6" s="300"/>
      <c r="AG6" s="300"/>
      <c r="AH6" s="300" t="s">
        <v>153</v>
      </c>
      <c r="AI6" s="300"/>
      <c r="AJ6" s="300"/>
      <c r="AK6" s="300" t="s">
        <v>153</v>
      </c>
      <c r="AL6" s="300"/>
      <c r="AM6" s="300"/>
      <c r="AN6" s="300" t="s">
        <v>153</v>
      </c>
      <c r="AO6" s="300"/>
      <c r="AP6" s="300"/>
      <c r="AQ6" s="300" t="s">
        <v>153</v>
      </c>
      <c r="AR6" s="300"/>
      <c r="AS6" s="300"/>
      <c r="AT6" s="300" t="s">
        <v>153</v>
      </c>
      <c r="AU6" s="300"/>
      <c r="AV6" s="300"/>
      <c r="AW6" s="301"/>
      <c r="BI6" s="71"/>
      <c r="BJ6" s="71"/>
      <c r="BK6" s="71"/>
      <c r="BL6" s="71"/>
      <c r="BM6" s="71"/>
      <c r="BN6" s="71"/>
      <c r="BO6" s="71"/>
      <c r="BP6" s="71"/>
      <c r="BQ6" s="71"/>
      <c r="BR6" s="71"/>
      <c r="BS6" s="71"/>
      <c r="BT6" s="71"/>
      <c r="BU6" s="71"/>
      <c r="BV6" s="71"/>
      <c r="BW6" s="71"/>
    </row>
    <row r="7" spans="1:75" s="295" customFormat="1" ht="11.25" hidden="1" x14ac:dyDescent="0.2">
      <c r="A7" s="220" t="s">
        <v>136</v>
      </c>
      <c r="B7" s="225" t="str">
        <f>IF(VAL_A1!$H$34&lt;&gt;"", YEAR(VAL_A1!$H$34),"")</f>
        <v/>
      </c>
      <c r="C7" s="293"/>
      <c r="D7" s="293"/>
      <c r="E7" s="293"/>
      <c r="F7" s="303"/>
      <c r="G7" s="304"/>
      <c r="H7" s="304"/>
      <c r="I7" s="304"/>
      <c r="J7" s="304"/>
      <c r="K7" s="304"/>
      <c r="L7" s="304"/>
      <c r="M7" s="300"/>
      <c r="N7" s="70"/>
      <c r="O7" s="70"/>
      <c r="P7" s="70"/>
      <c r="Q7" s="70"/>
      <c r="R7" s="70"/>
      <c r="S7" s="70"/>
      <c r="T7" s="70"/>
      <c r="U7" s="70" t="s">
        <v>194</v>
      </c>
      <c r="V7" s="300" t="s">
        <v>14</v>
      </c>
      <c r="W7" s="300"/>
      <c r="X7" s="300"/>
      <c r="Y7" s="300" t="s">
        <v>14</v>
      </c>
      <c r="Z7" s="300"/>
      <c r="AA7" s="300"/>
      <c r="AB7" s="300" t="s">
        <v>14</v>
      </c>
      <c r="AC7" s="300"/>
      <c r="AD7" s="300"/>
      <c r="AE7" s="300" t="s">
        <v>14</v>
      </c>
      <c r="AF7" s="300"/>
      <c r="AG7" s="300"/>
      <c r="AH7" s="300" t="s">
        <v>14</v>
      </c>
      <c r="AI7" s="300"/>
      <c r="AJ7" s="300"/>
      <c r="AK7" s="300" t="s">
        <v>14</v>
      </c>
      <c r="AL7" s="300"/>
      <c r="AM7" s="300"/>
      <c r="AN7" s="300" t="s">
        <v>14</v>
      </c>
      <c r="AO7" s="300"/>
      <c r="AP7" s="300"/>
      <c r="AQ7" s="300" t="s">
        <v>14</v>
      </c>
      <c r="AR7" s="300"/>
      <c r="AS7" s="300"/>
      <c r="AT7" s="300" t="s">
        <v>14</v>
      </c>
      <c r="AU7" s="300"/>
      <c r="AV7" s="300"/>
      <c r="AW7" s="294"/>
      <c r="BI7" s="4"/>
      <c r="BJ7" s="4"/>
      <c r="BK7" s="4"/>
      <c r="BL7" s="4"/>
      <c r="BM7" s="4"/>
      <c r="BN7" s="4"/>
      <c r="BO7" s="4"/>
      <c r="BP7" s="4"/>
      <c r="BQ7" s="4"/>
      <c r="BR7" s="4"/>
      <c r="BS7" s="4"/>
      <c r="BT7" s="4"/>
      <c r="BU7" s="4"/>
      <c r="BV7" s="4"/>
      <c r="BW7" s="4"/>
    </row>
    <row r="8" spans="1:75" s="295" customFormat="1" ht="11.25" hidden="1" x14ac:dyDescent="0.2">
      <c r="A8" s="220" t="s">
        <v>140</v>
      </c>
      <c r="B8" s="225" t="str">
        <f>IF(VAL_A1!$H$35&lt;&gt;"", YEAR(VAL_A1!$H$35),"")</f>
        <v/>
      </c>
      <c r="C8" s="293"/>
      <c r="D8" s="293"/>
      <c r="E8" s="293"/>
      <c r="F8" s="303"/>
      <c r="G8" s="304"/>
      <c r="H8" s="304"/>
      <c r="I8" s="304"/>
      <c r="J8" s="304"/>
      <c r="K8" s="304"/>
      <c r="L8" s="304"/>
      <c r="M8" s="300"/>
      <c r="N8" s="70"/>
      <c r="O8" s="70"/>
      <c r="P8" s="70"/>
      <c r="Q8" s="70"/>
      <c r="R8" s="70"/>
      <c r="S8" s="70"/>
      <c r="T8" s="70"/>
      <c r="U8" s="70" t="s">
        <v>195</v>
      </c>
      <c r="V8" s="300" t="s">
        <v>14</v>
      </c>
      <c r="W8" s="300"/>
      <c r="X8" s="300"/>
      <c r="Y8" s="300" t="s">
        <v>14</v>
      </c>
      <c r="Z8" s="300"/>
      <c r="AA8" s="300"/>
      <c r="AB8" s="300" t="s">
        <v>14</v>
      </c>
      <c r="AC8" s="300"/>
      <c r="AD8" s="300"/>
      <c r="AE8" s="300" t="s">
        <v>14</v>
      </c>
      <c r="AF8" s="300"/>
      <c r="AG8" s="300"/>
      <c r="AH8" s="300" t="s">
        <v>14</v>
      </c>
      <c r="AI8" s="300"/>
      <c r="AJ8" s="300"/>
      <c r="AK8" s="300" t="s">
        <v>14</v>
      </c>
      <c r="AL8" s="300"/>
      <c r="AM8" s="300"/>
      <c r="AN8" s="300" t="s">
        <v>14</v>
      </c>
      <c r="AO8" s="300"/>
      <c r="AP8" s="300"/>
      <c r="AQ8" s="300" t="s">
        <v>14</v>
      </c>
      <c r="AR8" s="300"/>
      <c r="AS8" s="300"/>
      <c r="AT8" s="300" t="s">
        <v>14</v>
      </c>
      <c r="AU8" s="300"/>
      <c r="AV8" s="300"/>
      <c r="AW8" s="294"/>
      <c r="BI8" s="4"/>
      <c r="BJ8" s="4"/>
      <c r="BK8" s="4"/>
      <c r="BL8" s="4"/>
      <c r="BM8" s="4"/>
      <c r="BN8" s="4"/>
      <c r="BO8" s="4"/>
      <c r="BP8" s="4"/>
      <c r="BQ8" s="4"/>
      <c r="BR8" s="4"/>
      <c r="BS8" s="4"/>
      <c r="BT8" s="4"/>
      <c r="BU8" s="4"/>
      <c r="BV8" s="4"/>
      <c r="BW8" s="4"/>
    </row>
    <row r="9" spans="1:75" s="295" customFormat="1" ht="11.25" hidden="1" x14ac:dyDescent="0.2">
      <c r="A9" s="220" t="s">
        <v>141</v>
      </c>
      <c r="B9" s="221" t="s">
        <v>717</v>
      </c>
      <c r="C9" s="293"/>
      <c r="D9" s="293"/>
      <c r="E9" s="293"/>
      <c r="F9" s="303"/>
      <c r="G9" s="304"/>
      <c r="H9" s="304"/>
      <c r="I9" s="304"/>
      <c r="J9" s="304"/>
      <c r="K9" s="304"/>
      <c r="L9" s="304"/>
      <c r="M9" s="300"/>
      <c r="N9" s="70"/>
      <c r="O9" s="70"/>
      <c r="P9" s="70"/>
      <c r="Q9" s="70"/>
      <c r="R9" s="70"/>
      <c r="S9" s="70"/>
      <c r="T9" s="70"/>
      <c r="U9" s="70" t="s">
        <v>15</v>
      </c>
      <c r="V9" s="300">
        <v>1</v>
      </c>
      <c r="W9" s="300"/>
      <c r="X9" s="300"/>
      <c r="Y9" s="300">
        <v>2</v>
      </c>
      <c r="Z9" s="300"/>
      <c r="AA9" s="300"/>
      <c r="AB9" s="300">
        <v>3</v>
      </c>
      <c r="AC9" s="300"/>
      <c r="AD9" s="300"/>
      <c r="AE9" s="300">
        <v>4</v>
      </c>
      <c r="AF9" s="300"/>
      <c r="AG9" s="300"/>
      <c r="AH9" s="300">
        <v>5</v>
      </c>
      <c r="AI9" s="300"/>
      <c r="AJ9" s="300"/>
      <c r="AK9" s="300">
        <v>6</v>
      </c>
      <c r="AL9" s="300"/>
      <c r="AM9" s="300"/>
      <c r="AN9" s="300">
        <v>7</v>
      </c>
      <c r="AO9" s="300"/>
      <c r="AP9" s="300"/>
      <c r="AQ9" s="300" t="s">
        <v>84</v>
      </c>
      <c r="AR9" s="300"/>
      <c r="AS9" s="300"/>
      <c r="AT9" s="300" t="s">
        <v>14</v>
      </c>
      <c r="AU9" s="300"/>
      <c r="AV9" s="300"/>
      <c r="AW9" s="294"/>
      <c r="BI9" s="4"/>
      <c r="BJ9" s="4"/>
      <c r="BK9" s="4"/>
      <c r="BL9" s="4"/>
      <c r="BM9" s="4"/>
      <c r="BN9" s="4"/>
      <c r="BO9" s="4"/>
      <c r="BP9" s="4"/>
      <c r="BQ9" s="4"/>
      <c r="BR9" s="4"/>
      <c r="BS9" s="4"/>
      <c r="BT9" s="4"/>
      <c r="BU9" s="4"/>
      <c r="BV9" s="4"/>
      <c r="BW9" s="4"/>
    </row>
    <row r="10" spans="1:75" s="295" customFormat="1" ht="11.25" hidden="1" x14ac:dyDescent="0.2">
      <c r="A10" s="220" t="s">
        <v>129</v>
      </c>
      <c r="B10" s="221">
        <v>0</v>
      </c>
      <c r="C10" s="293"/>
      <c r="D10" s="293"/>
      <c r="E10" s="293"/>
      <c r="F10" s="303"/>
      <c r="G10" s="304"/>
      <c r="H10" s="304"/>
      <c r="I10" s="304"/>
      <c r="J10" s="304"/>
      <c r="K10" s="304"/>
      <c r="L10" s="304"/>
      <c r="M10" s="300"/>
      <c r="N10" s="70"/>
      <c r="O10" s="70"/>
      <c r="P10" s="70"/>
      <c r="Q10" s="70"/>
      <c r="R10" s="70"/>
      <c r="S10" s="70"/>
      <c r="T10" s="70"/>
      <c r="U10" s="70"/>
      <c r="V10" s="300"/>
      <c r="W10" s="300"/>
      <c r="X10" s="300"/>
      <c r="Y10" s="300"/>
      <c r="Z10" s="300"/>
      <c r="AA10" s="300"/>
      <c r="AB10" s="300"/>
      <c r="AC10" s="300"/>
      <c r="AD10" s="300"/>
      <c r="AE10" s="300"/>
      <c r="AF10" s="300"/>
      <c r="AG10" s="300"/>
      <c r="AH10" s="300"/>
      <c r="AI10" s="300"/>
      <c r="AJ10" s="300"/>
      <c r="AK10" s="300"/>
      <c r="AL10" s="300"/>
      <c r="AM10" s="300"/>
      <c r="AN10" s="300"/>
      <c r="AO10" s="300"/>
      <c r="AP10" s="300"/>
      <c r="AQ10" s="300"/>
      <c r="AR10" s="300"/>
      <c r="AS10" s="300"/>
      <c r="AT10" s="300"/>
      <c r="AU10" s="300"/>
      <c r="AV10" s="300"/>
      <c r="AW10" s="294"/>
      <c r="BI10" s="4"/>
      <c r="BJ10" s="4"/>
      <c r="BK10" s="4"/>
      <c r="BL10" s="4"/>
      <c r="BM10" s="4"/>
      <c r="BN10" s="4"/>
      <c r="BO10" s="4"/>
      <c r="BP10" s="4"/>
      <c r="BQ10" s="4"/>
      <c r="BR10" s="4"/>
      <c r="BS10" s="4"/>
      <c r="BT10" s="4"/>
      <c r="BU10" s="4"/>
      <c r="BV10" s="4"/>
      <c r="BW10" s="4"/>
    </row>
    <row r="11" spans="1:75" s="295" customFormat="1" ht="11.25" hidden="1" x14ac:dyDescent="0.2">
      <c r="A11" s="220" t="s">
        <v>131</v>
      </c>
      <c r="B11" s="221">
        <v>0</v>
      </c>
      <c r="C11" s="293"/>
      <c r="D11" s="293"/>
      <c r="E11" s="293"/>
      <c r="F11" s="303"/>
      <c r="G11" s="304"/>
      <c r="H11" s="304"/>
      <c r="I11" s="304"/>
      <c r="J11" s="304"/>
      <c r="K11" s="304"/>
      <c r="L11" s="304"/>
      <c r="M11" s="304"/>
      <c r="N11" s="217"/>
      <c r="O11" s="217"/>
      <c r="P11" s="217"/>
      <c r="Q11" s="217"/>
      <c r="R11" s="217"/>
      <c r="S11" s="217"/>
      <c r="T11" s="217"/>
      <c r="U11" s="217"/>
      <c r="V11" s="512"/>
      <c r="W11" s="512"/>
      <c r="X11" s="512"/>
      <c r="Y11" s="512"/>
      <c r="Z11" s="512"/>
      <c r="AA11" s="512"/>
      <c r="AB11" s="512"/>
      <c r="AC11" s="512"/>
      <c r="AD11" s="512"/>
      <c r="AE11" s="512"/>
      <c r="AF11" s="512"/>
      <c r="AG11" s="512"/>
      <c r="AH11" s="512"/>
      <c r="AI11" s="512"/>
      <c r="AJ11" s="512"/>
      <c r="AK11" s="512"/>
      <c r="AL11" s="512"/>
      <c r="AM11" s="512"/>
      <c r="AN11" s="512"/>
      <c r="AO11" s="512"/>
      <c r="AP11" s="512"/>
      <c r="AQ11" s="512"/>
      <c r="AR11" s="512"/>
      <c r="AS11" s="512"/>
      <c r="AT11" s="304"/>
      <c r="AU11" s="304"/>
      <c r="AV11" s="304"/>
      <c r="AW11" s="294"/>
      <c r="BI11" s="4"/>
      <c r="BJ11" s="4"/>
      <c r="BK11" s="4"/>
      <c r="BL11" s="4"/>
      <c r="BM11" s="4"/>
      <c r="BN11" s="4"/>
      <c r="BO11" s="4"/>
      <c r="BP11" s="4"/>
      <c r="BQ11" s="4"/>
      <c r="BR11" s="4"/>
      <c r="BS11" s="4"/>
      <c r="BT11" s="4"/>
      <c r="BU11" s="4"/>
      <c r="BV11" s="4"/>
      <c r="BW11" s="4"/>
    </row>
    <row r="12" spans="1:75" ht="73.5" hidden="1" customHeight="1" x14ac:dyDescent="0.25">
      <c r="C12" s="142"/>
      <c r="D12" s="142"/>
      <c r="E12" s="142"/>
      <c r="F12" s="305"/>
      <c r="G12" s="306" t="s">
        <v>16</v>
      </c>
      <c r="H12" s="306" t="s">
        <v>43</v>
      </c>
      <c r="I12" s="306" t="s">
        <v>137</v>
      </c>
      <c r="J12" s="306" t="s">
        <v>44</v>
      </c>
      <c r="K12" s="306" t="s">
        <v>138</v>
      </c>
      <c r="L12" s="306" t="s">
        <v>45</v>
      </c>
      <c r="M12" s="306" t="s">
        <v>46</v>
      </c>
      <c r="N12" s="73" t="s">
        <v>135</v>
      </c>
      <c r="O12" s="120" t="s">
        <v>768</v>
      </c>
      <c r="P12" s="120" t="s">
        <v>769</v>
      </c>
      <c r="Q12" s="70"/>
      <c r="R12" s="70"/>
      <c r="S12" s="70"/>
      <c r="T12" s="70"/>
      <c r="U12" s="217"/>
      <c r="V12" s="261"/>
      <c r="W12" s="261"/>
      <c r="X12" s="261"/>
      <c r="Y12" s="261"/>
      <c r="Z12" s="261"/>
      <c r="AA12" s="261"/>
      <c r="AB12" s="261"/>
      <c r="AC12" s="261"/>
      <c r="AD12" s="261"/>
      <c r="AE12" s="261"/>
      <c r="AF12" s="261"/>
      <c r="AG12" s="261"/>
      <c r="AH12" s="261"/>
      <c r="AI12" s="261"/>
      <c r="AJ12" s="261"/>
      <c r="AK12" s="261"/>
      <c r="AL12" s="261"/>
      <c r="AM12" s="261"/>
      <c r="AN12" s="261"/>
      <c r="AO12" s="261"/>
      <c r="AP12" s="261"/>
      <c r="AQ12" s="261"/>
      <c r="AR12" s="261"/>
      <c r="AS12" s="261"/>
      <c r="AT12" s="261"/>
      <c r="AU12" s="261"/>
      <c r="AV12" s="261"/>
      <c r="AW12" s="307"/>
      <c r="BI12" s="2"/>
      <c r="BJ12" s="2"/>
      <c r="BK12" s="2"/>
      <c r="BL12" s="2"/>
      <c r="BM12" s="2"/>
      <c r="BN12" s="2"/>
      <c r="BO12" s="2"/>
      <c r="BP12" s="2"/>
      <c r="BQ12" s="2"/>
      <c r="BR12" s="2"/>
      <c r="BS12" s="2"/>
      <c r="BT12" s="2"/>
      <c r="BU12" s="2"/>
      <c r="BV12" s="2"/>
      <c r="BW12" s="2"/>
    </row>
    <row r="13" spans="1:75" ht="3" customHeight="1" x14ac:dyDescent="0.25">
      <c r="C13" s="142"/>
      <c r="D13" s="142"/>
      <c r="E13" s="142"/>
      <c r="F13" s="308"/>
      <c r="G13" s="239"/>
      <c r="H13" s="239"/>
      <c r="I13" s="239"/>
      <c r="J13" s="239"/>
      <c r="K13" s="239"/>
      <c r="L13" s="239"/>
      <c r="M13" s="239"/>
      <c r="N13" s="130"/>
      <c r="O13" s="130"/>
      <c r="P13" s="130"/>
      <c r="Q13" s="130"/>
      <c r="R13" s="130"/>
      <c r="S13" s="130"/>
      <c r="T13" s="130"/>
      <c r="U13" s="132"/>
      <c r="V13" s="516"/>
      <c r="W13" s="516"/>
      <c r="X13" s="516"/>
      <c r="Y13" s="516"/>
      <c r="Z13" s="516"/>
      <c r="AA13" s="516"/>
      <c r="AB13" s="516"/>
      <c r="AC13" s="516"/>
      <c r="AD13" s="516"/>
      <c r="AE13" s="516"/>
      <c r="AF13" s="516"/>
      <c r="AG13" s="516"/>
      <c r="AH13" s="516"/>
      <c r="AI13" s="516"/>
      <c r="AJ13" s="516"/>
      <c r="AK13" s="516"/>
      <c r="AL13" s="516"/>
      <c r="AM13" s="516"/>
      <c r="AN13" s="516"/>
      <c r="AO13" s="516"/>
      <c r="AP13" s="516"/>
      <c r="AQ13" s="516"/>
      <c r="AR13" s="516"/>
      <c r="AS13" s="516"/>
      <c r="AT13" s="516"/>
      <c r="AU13" s="516"/>
      <c r="AV13" s="516"/>
      <c r="AW13" s="224"/>
      <c r="BI13" s="2"/>
      <c r="BJ13" s="2"/>
      <c r="BK13" s="2"/>
      <c r="BL13" s="2"/>
      <c r="BM13" s="2"/>
      <c r="BN13" s="2"/>
      <c r="BO13" s="2"/>
      <c r="BP13" s="2"/>
      <c r="BQ13" s="2"/>
      <c r="BR13" s="2"/>
      <c r="BS13" s="2"/>
      <c r="BT13" s="2"/>
      <c r="BU13" s="2"/>
      <c r="BV13" s="2"/>
      <c r="BW13" s="2"/>
    </row>
    <row r="14" spans="1:75" ht="21" customHeight="1" x14ac:dyDescent="0.25">
      <c r="C14" s="142"/>
      <c r="D14" s="513" t="s">
        <v>47</v>
      </c>
      <c r="E14" s="309" t="s">
        <v>621</v>
      </c>
      <c r="F14" s="310"/>
      <c r="G14" s="241" t="s">
        <v>620</v>
      </c>
      <c r="H14" s="241" t="s">
        <v>49</v>
      </c>
      <c r="I14" s="241" t="s">
        <v>149</v>
      </c>
      <c r="J14" s="241" t="s">
        <v>105</v>
      </c>
      <c r="K14" s="241" t="s">
        <v>145</v>
      </c>
      <c r="L14" s="242" t="s">
        <v>14</v>
      </c>
      <c r="M14" s="242" t="s">
        <v>627</v>
      </c>
      <c r="N14" s="46" t="s">
        <v>627</v>
      </c>
      <c r="O14" s="55" t="s">
        <v>14</v>
      </c>
      <c r="P14" s="55" t="s">
        <v>717</v>
      </c>
      <c r="Q14" s="46"/>
      <c r="R14" s="46"/>
      <c r="S14" s="46"/>
      <c r="T14" s="46"/>
      <c r="U14" s="75"/>
      <c r="V14" s="105">
        <v>0</v>
      </c>
      <c r="W14" s="106"/>
      <c r="X14" s="107"/>
      <c r="Y14" s="105">
        <v>0</v>
      </c>
      <c r="Z14" s="106"/>
      <c r="AA14" s="107"/>
      <c r="AB14" s="105">
        <v>0</v>
      </c>
      <c r="AC14" s="106"/>
      <c r="AD14" s="107"/>
      <c r="AE14" s="105">
        <v>0</v>
      </c>
      <c r="AF14" s="106"/>
      <c r="AG14" s="107"/>
      <c r="AH14" s="105">
        <v>0</v>
      </c>
      <c r="AI14" s="106"/>
      <c r="AJ14" s="107"/>
      <c r="AK14" s="105">
        <v>0</v>
      </c>
      <c r="AL14" s="106"/>
      <c r="AM14" s="107"/>
      <c r="AN14" s="105">
        <v>0</v>
      </c>
      <c r="AO14" s="106"/>
      <c r="AP14" s="107"/>
      <c r="AQ14" s="105">
        <v>0</v>
      </c>
      <c r="AR14" s="106"/>
      <c r="AS14" s="107"/>
      <c r="AT14" s="25">
        <f>IF(OR(EXACT(V14,W14),EXACT(Y14,Z14),EXACT(AB14,AC14),EXACT(AE14,AF14),EXACT(AH14,AI14),EXACT(AK14,AL14),EXACT(AN14,AO14),EXACT(AQ14,AR14),COUNTIF(W14:AR14,"M")&gt;0,COUNTIF(W14:AR14,"X")=8),"",SUM(V14,Y14,AB14,AE14,AH14,AK14,AN14,AQ14))</f>
        <v>0</v>
      </c>
      <c r="AU14" s="26" t="str">
        <f>IF(AND(COUNTIF(W14:AR14,"X")=8,SUM(V14,Y14,AB14,AE14,AH14,AK14,AN14,AQ14)=0,ISNUMBER(AT14)),"",IF(COUNTIF(W14:AR14,"M")&gt;0,"M", IF(AND(COUNTIF(W14:AR14,W14)=8,OR(W14="X",W14="W",W14="Z")),UPPER(W14),"")))</f>
        <v/>
      </c>
      <c r="AV14" s="27"/>
      <c r="AW14" s="224"/>
      <c r="BI14" s="2"/>
      <c r="BJ14" s="2"/>
      <c r="BK14" s="2"/>
      <c r="BL14" s="2"/>
      <c r="BM14" s="2"/>
      <c r="BN14" s="2"/>
      <c r="BO14" s="2"/>
      <c r="BP14" s="2"/>
      <c r="BQ14" s="2"/>
      <c r="BR14" s="2"/>
      <c r="BS14" s="2"/>
      <c r="BT14" s="2"/>
      <c r="BU14" s="2"/>
      <c r="BV14" s="2"/>
      <c r="BW14" s="2"/>
    </row>
    <row r="15" spans="1:75" ht="21" customHeight="1" x14ac:dyDescent="0.25">
      <c r="C15" s="142"/>
      <c r="D15" s="514"/>
      <c r="E15" s="309">
        <v>4</v>
      </c>
      <c r="F15" s="310"/>
      <c r="G15" s="241" t="s">
        <v>620</v>
      </c>
      <c r="H15" s="241" t="s">
        <v>49</v>
      </c>
      <c r="I15" s="241" t="s">
        <v>149</v>
      </c>
      <c r="J15" s="241" t="s">
        <v>58</v>
      </c>
      <c r="K15" s="241" t="s">
        <v>145</v>
      </c>
      <c r="L15" s="242" t="s">
        <v>14</v>
      </c>
      <c r="M15" s="242" t="s">
        <v>627</v>
      </c>
      <c r="N15" s="46" t="s">
        <v>627</v>
      </c>
      <c r="O15" s="55" t="s">
        <v>14</v>
      </c>
      <c r="P15" s="55" t="s">
        <v>717</v>
      </c>
      <c r="Q15" s="46"/>
      <c r="R15" s="46"/>
      <c r="S15" s="46"/>
      <c r="T15" s="46"/>
      <c r="U15" s="75"/>
      <c r="V15" s="105">
        <v>0</v>
      </c>
      <c r="W15" s="106"/>
      <c r="X15" s="107"/>
      <c r="Y15" s="105">
        <v>0</v>
      </c>
      <c r="Z15" s="106"/>
      <c r="AA15" s="107"/>
      <c r="AB15" s="105">
        <v>0</v>
      </c>
      <c r="AC15" s="106"/>
      <c r="AD15" s="107"/>
      <c r="AE15" s="105">
        <v>0</v>
      </c>
      <c r="AF15" s="106"/>
      <c r="AG15" s="107"/>
      <c r="AH15" s="105">
        <v>0</v>
      </c>
      <c r="AI15" s="106"/>
      <c r="AJ15" s="107"/>
      <c r="AK15" s="105">
        <v>0</v>
      </c>
      <c r="AL15" s="106"/>
      <c r="AM15" s="107"/>
      <c r="AN15" s="105">
        <v>0</v>
      </c>
      <c r="AO15" s="106"/>
      <c r="AP15" s="107"/>
      <c r="AQ15" s="105">
        <v>0</v>
      </c>
      <c r="AR15" s="106"/>
      <c r="AS15" s="107"/>
      <c r="AT15" s="25">
        <f t="shared" ref="AT15:AT37" si="0">IF(OR(EXACT(V15,W15),EXACT(Y15,Z15),EXACT(AB15,AC15),EXACT(AE15,AF15),EXACT(AH15,AI15),EXACT(AK15,AL15),EXACT(AN15,AO15),EXACT(AQ15,AR15),COUNTIF(W15:AR15,"M")&gt;0,COUNTIF(W15:AR15,"X")=8),"",SUM(V15,Y15,AB15,AE15,AH15,AK15,AN15,AQ15))</f>
        <v>0</v>
      </c>
      <c r="AU15" s="26" t="str">
        <f t="shared" ref="AU15:AU37" si="1">IF(AND(COUNTIF(W15:AR15,"X")=8,SUM(V15,Y15,AB15,AE15,AH15,AK15,AN15,AQ15)=0,ISNUMBER(AT15)),"",IF(COUNTIF(W15:AR15,"M")&gt;0,"M", IF(AND(COUNTIF(W15:AR15,W15)=8,OR(W15="X",W15="W",W15="Z")),UPPER(W15),"")))</f>
        <v/>
      </c>
      <c r="AV15" s="27"/>
      <c r="AW15" s="224"/>
      <c r="BI15" s="2"/>
      <c r="BJ15" s="2"/>
      <c r="BK15" s="2"/>
      <c r="BL15" s="2"/>
      <c r="BM15" s="2"/>
      <c r="BN15" s="2"/>
      <c r="BO15" s="2"/>
      <c r="BP15" s="2"/>
      <c r="BQ15" s="2"/>
      <c r="BR15" s="2"/>
      <c r="BS15" s="2"/>
      <c r="BT15" s="2"/>
      <c r="BU15" s="2"/>
      <c r="BV15" s="2"/>
      <c r="BW15" s="2"/>
    </row>
    <row r="16" spans="1:75" ht="21" customHeight="1" x14ac:dyDescent="0.25">
      <c r="C16" s="142"/>
      <c r="D16" s="514"/>
      <c r="E16" s="309">
        <v>5</v>
      </c>
      <c r="F16" s="310"/>
      <c r="G16" s="241" t="s">
        <v>620</v>
      </c>
      <c r="H16" s="241" t="s">
        <v>49</v>
      </c>
      <c r="I16" s="241" t="s">
        <v>149</v>
      </c>
      <c r="J16" s="241" t="s">
        <v>59</v>
      </c>
      <c r="K16" s="241" t="s">
        <v>145</v>
      </c>
      <c r="L16" s="242" t="s">
        <v>14</v>
      </c>
      <c r="M16" s="242" t="s">
        <v>627</v>
      </c>
      <c r="N16" s="46" t="s">
        <v>627</v>
      </c>
      <c r="O16" s="55" t="s">
        <v>14</v>
      </c>
      <c r="P16" s="55" t="s">
        <v>717</v>
      </c>
      <c r="Q16" s="46"/>
      <c r="R16" s="46"/>
      <c r="S16" s="46"/>
      <c r="T16" s="46"/>
      <c r="U16" s="75"/>
      <c r="V16" s="105">
        <v>0</v>
      </c>
      <c r="W16" s="106"/>
      <c r="X16" s="107"/>
      <c r="Y16" s="105">
        <v>0</v>
      </c>
      <c r="Z16" s="106"/>
      <c r="AA16" s="107"/>
      <c r="AB16" s="105">
        <v>0</v>
      </c>
      <c r="AC16" s="106"/>
      <c r="AD16" s="107"/>
      <c r="AE16" s="105">
        <v>0</v>
      </c>
      <c r="AF16" s="106"/>
      <c r="AG16" s="107"/>
      <c r="AH16" s="105">
        <v>0</v>
      </c>
      <c r="AI16" s="106"/>
      <c r="AJ16" s="107"/>
      <c r="AK16" s="105">
        <v>0</v>
      </c>
      <c r="AL16" s="106"/>
      <c r="AM16" s="107"/>
      <c r="AN16" s="105">
        <v>0</v>
      </c>
      <c r="AO16" s="106"/>
      <c r="AP16" s="107"/>
      <c r="AQ16" s="105">
        <v>0</v>
      </c>
      <c r="AR16" s="106"/>
      <c r="AS16" s="107"/>
      <c r="AT16" s="25">
        <f t="shared" si="0"/>
        <v>0</v>
      </c>
      <c r="AU16" s="26" t="str">
        <f t="shared" si="1"/>
        <v/>
      </c>
      <c r="AV16" s="27"/>
      <c r="AW16" s="224"/>
      <c r="BI16" s="2"/>
      <c r="BJ16" s="2"/>
      <c r="BK16" s="2"/>
      <c r="BL16" s="2"/>
      <c r="BM16" s="2"/>
      <c r="BN16" s="2"/>
      <c r="BO16" s="2"/>
      <c r="BP16" s="2"/>
      <c r="BQ16" s="2"/>
      <c r="BR16" s="2"/>
      <c r="BS16" s="2"/>
      <c r="BT16" s="2"/>
      <c r="BU16" s="2"/>
      <c r="BV16" s="2"/>
      <c r="BW16" s="2"/>
    </row>
    <row r="17" spans="3:75" ht="21" customHeight="1" x14ac:dyDescent="0.25">
      <c r="C17" s="142"/>
      <c r="D17" s="514"/>
      <c r="E17" s="309">
        <v>6</v>
      </c>
      <c r="F17" s="310"/>
      <c r="G17" s="241" t="s">
        <v>620</v>
      </c>
      <c r="H17" s="241" t="s">
        <v>49</v>
      </c>
      <c r="I17" s="241" t="s">
        <v>149</v>
      </c>
      <c r="J17" s="241" t="s">
        <v>60</v>
      </c>
      <c r="K17" s="241" t="s">
        <v>145</v>
      </c>
      <c r="L17" s="242" t="s">
        <v>14</v>
      </c>
      <c r="M17" s="242" t="s">
        <v>627</v>
      </c>
      <c r="N17" s="46" t="s">
        <v>627</v>
      </c>
      <c r="O17" s="55" t="s">
        <v>14</v>
      </c>
      <c r="P17" s="55" t="s">
        <v>717</v>
      </c>
      <c r="Q17" s="46"/>
      <c r="R17" s="46"/>
      <c r="S17" s="46"/>
      <c r="T17" s="46"/>
      <c r="U17" s="75"/>
      <c r="V17" s="105">
        <v>0</v>
      </c>
      <c r="W17" s="106"/>
      <c r="X17" s="107"/>
      <c r="Y17" s="105">
        <v>0</v>
      </c>
      <c r="Z17" s="106"/>
      <c r="AA17" s="107"/>
      <c r="AB17" s="105">
        <v>0</v>
      </c>
      <c r="AC17" s="106"/>
      <c r="AD17" s="107"/>
      <c r="AE17" s="105">
        <v>0</v>
      </c>
      <c r="AF17" s="106"/>
      <c r="AG17" s="107"/>
      <c r="AH17" s="105">
        <v>0</v>
      </c>
      <c r="AI17" s="106"/>
      <c r="AJ17" s="107"/>
      <c r="AK17" s="105">
        <v>0</v>
      </c>
      <c r="AL17" s="106"/>
      <c r="AM17" s="107"/>
      <c r="AN17" s="105">
        <v>0</v>
      </c>
      <c r="AO17" s="106"/>
      <c r="AP17" s="107"/>
      <c r="AQ17" s="105">
        <v>0</v>
      </c>
      <c r="AR17" s="106"/>
      <c r="AS17" s="107"/>
      <c r="AT17" s="25">
        <f t="shared" si="0"/>
        <v>0</v>
      </c>
      <c r="AU17" s="26" t="str">
        <f t="shared" si="1"/>
        <v/>
      </c>
      <c r="AV17" s="27"/>
      <c r="AW17" s="224"/>
      <c r="BI17" s="2"/>
      <c r="BJ17" s="2"/>
      <c r="BK17" s="2"/>
      <c r="BL17" s="2"/>
      <c r="BM17" s="2"/>
      <c r="BN17" s="2"/>
      <c r="BO17" s="2"/>
      <c r="BP17" s="2"/>
      <c r="BQ17" s="2"/>
      <c r="BR17" s="2"/>
      <c r="BS17" s="2"/>
      <c r="BT17" s="2"/>
      <c r="BU17" s="2"/>
      <c r="BV17" s="2"/>
      <c r="BW17" s="2"/>
    </row>
    <row r="18" spans="3:75" ht="21" customHeight="1" x14ac:dyDescent="0.25">
      <c r="C18" s="142"/>
      <c r="D18" s="514"/>
      <c r="E18" s="309">
        <v>7</v>
      </c>
      <c r="F18" s="310"/>
      <c r="G18" s="241" t="s">
        <v>620</v>
      </c>
      <c r="H18" s="241" t="s">
        <v>49</v>
      </c>
      <c r="I18" s="241" t="s">
        <v>149</v>
      </c>
      <c r="J18" s="241" t="s">
        <v>61</v>
      </c>
      <c r="K18" s="241" t="s">
        <v>145</v>
      </c>
      <c r="L18" s="242" t="s">
        <v>14</v>
      </c>
      <c r="M18" s="242" t="s">
        <v>627</v>
      </c>
      <c r="N18" s="46" t="s">
        <v>627</v>
      </c>
      <c r="O18" s="55" t="s">
        <v>14</v>
      </c>
      <c r="P18" s="55" t="s">
        <v>717</v>
      </c>
      <c r="Q18" s="46"/>
      <c r="R18" s="46"/>
      <c r="S18" s="46"/>
      <c r="T18" s="46"/>
      <c r="U18" s="75"/>
      <c r="V18" s="105">
        <v>0</v>
      </c>
      <c r="W18" s="106"/>
      <c r="X18" s="107"/>
      <c r="Y18" s="105">
        <v>0</v>
      </c>
      <c r="Z18" s="106"/>
      <c r="AA18" s="107"/>
      <c r="AB18" s="105">
        <v>0</v>
      </c>
      <c r="AC18" s="106"/>
      <c r="AD18" s="107"/>
      <c r="AE18" s="105">
        <v>0</v>
      </c>
      <c r="AF18" s="106"/>
      <c r="AG18" s="107"/>
      <c r="AH18" s="105">
        <v>0</v>
      </c>
      <c r="AI18" s="106"/>
      <c r="AJ18" s="107"/>
      <c r="AK18" s="105">
        <v>0</v>
      </c>
      <c r="AL18" s="106"/>
      <c r="AM18" s="107"/>
      <c r="AN18" s="105">
        <v>0</v>
      </c>
      <c r="AO18" s="106"/>
      <c r="AP18" s="107"/>
      <c r="AQ18" s="105">
        <v>0</v>
      </c>
      <c r="AR18" s="106"/>
      <c r="AS18" s="107"/>
      <c r="AT18" s="25">
        <f t="shared" si="0"/>
        <v>0</v>
      </c>
      <c r="AU18" s="26" t="str">
        <f t="shared" si="1"/>
        <v/>
      </c>
      <c r="AV18" s="27"/>
      <c r="AW18" s="224"/>
      <c r="BI18" s="2"/>
      <c r="BJ18" s="2"/>
      <c r="BK18" s="2"/>
      <c r="BL18" s="2"/>
      <c r="BM18" s="2"/>
      <c r="BN18" s="2"/>
      <c r="BO18" s="2"/>
      <c r="BP18" s="2"/>
      <c r="BQ18" s="2"/>
      <c r="BR18" s="2"/>
      <c r="BS18" s="2"/>
      <c r="BT18" s="2"/>
      <c r="BU18" s="2"/>
      <c r="BV18" s="2"/>
      <c r="BW18" s="2"/>
    </row>
    <row r="19" spans="3:75" ht="21" customHeight="1" x14ac:dyDescent="0.25">
      <c r="C19" s="142"/>
      <c r="D19" s="514"/>
      <c r="E19" s="309">
        <v>8</v>
      </c>
      <c r="F19" s="310"/>
      <c r="G19" s="241" t="s">
        <v>620</v>
      </c>
      <c r="H19" s="241" t="s">
        <v>49</v>
      </c>
      <c r="I19" s="241" t="s">
        <v>149</v>
      </c>
      <c r="J19" s="241" t="s">
        <v>62</v>
      </c>
      <c r="K19" s="241" t="s">
        <v>145</v>
      </c>
      <c r="L19" s="242" t="s">
        <v>14</v>
      </c>
      <c r="M19" s="242" t="s">
        <v>627</v>
      </c>
      <c r="N19" s="46" t="s">
        <v>627</v>
      </c>
      <c r="O19" s="55" t="s">
        <v>14</v>
      </c>
      <c r="P19" s="55" t="s">
        <v>717</v>
      </c>
      <c r="Q19" s="46"/>
      <c r="R19" s="46"/>
      <c r="S19" s="46"/>
      <c r="T19" s="46"/>
      <c r="U19" s="75"/>
      <c r="V19" s="105">
        <v>0</v>
      </c>
      <c r="W19" s="106"/>
      <c r="X19" s="107"/>
      <c r="Y19" s="105">
        <v>0</v>
      </c>
      <c r="Z19" s="106"/>
      <c r="AA19" s="107"/>
      <c r="AB19" s="105">
        <v>0</v>
      </c>
      <c r="AC19" s="106"/>
      <c r="AD19" s="107"/>
      <c r="AE19" s="105">
        <v>0</v>
      </c>
      <c r="AF19" s="106"/>
      <c r="AG19" s="107"/>
      <c r="AH19" s="105">
        <v>0</v>
      </c>
      <c r="AI19" s="106"/>
      <c r="AJ19" s="107"/>
      <c r="AK19" s="105">
        <v>0</v>
      </c>
      <c r="AL19" s="106"/>
      <c r="AM19" s="107"/>
      <c r="AN19" s="105">
        <v>0</v>
      </c>
      <c r="AO19" s="106"/>
      <c r="AP19" s="107"/>
      <c r="AQ19" s="105">
        <v>0</v>
      </c>
      <c r="AR19" s="106"/>
      <c r="AS19" s="107"/>
      <c r="AT19" s="25">
        <f t="shared" si="0"/>
        <v>0</v>
      </c>
      <c r="AU19" s="26" t="str">
        <f t="shared" si="1"/>
        <v/>
      </c>
      <c r="AV19" s="27"/>
      <c r="AW19" s="224"/>
      <c r="BI19" s="2"/>
      <c r="BJ19" s="2"/>
      <c r="BK19" s="2"/>
      <c r="BL19" s="2"/>
      <c r="BM19" s="2"/>
      <c r="BN19" s="2"/>
      <c r="BO19" s="2"/>
      <c r="BP19" s="2"/>
      <c r="BQ19" s="2"/>
      <c r="BR19" s="2"/>
      <c r="BS19" s="2"/>
      <c r="BT19" s="2"/>
      <c r="BU19" s="2"/>
      <c r="BV19" s="2"/>
      <c r="BW19" s="2"/>
    </row>
    <row r="20" spans="3:75" ht="21" customHeight="1" x14ac:dyDescent="0.25">
      <c r="C20" s="142"/>
      <c r="D20" s="514"/>
      <c r="E20" s="309">
        <v>9</v>
      </c>
      <c r="F20" s="310"/>
      <c r="G20" s="241" t="s">
        <v>620</v>
      </c>
      <c r="H20" s="241" t="s">
        <v>49</v>
      </c>
      <c r="I20" s="241" t="s">
        <v>149</v>
      </c>
      <c r="J20" s="241" t="s">
        <v>63</v>
      </c>
      <c r="K20" s="241" t="s">
        <v>145</v>
      </c>
      <c r="L20" s="242" t="s">
        <v>14</v>
      </c>
      <c r="M20" s="242" t="s">
        <v>627</v>
      </c>
      <c r="N20" s="46" t="s">
        <v>627</v>
      </c>
      <c r="O20" s="55" t="s">
        <v>14</v>
      </c>
      <c r="P20" s="55" t="s">
        <v>717</v>
      </c>
      <c r="Q20" s="46"/>
      <c r="R20" s="46"/>
      <c r="S20" s="46"/>
      <c r="T20" s="46"/>
      <c r="U20" s="75"/>
      <c r="V20" s="105">
        <v>0</v>
      </c>
      <c r="W20" s="106"/>
      <c r="X20" s="107"/>
      <c r="Y20" s="105">
        <v>0</v>
      </c>
      <c r="Z20" s="106"/>
      <c r="AA20" s="107"/>
      <c r="AB20" s="105">
        <v>0</v>
      </c>
      <c r="AC20" s="106"/>
      <c r="AD20" s="107"/>
      <c r="AE20" s="105">
        <v>0</v>
      </c>
      <c r="AF20" s="106"/>
      <c r="AG20" s="107"/>
      <c r="AH20" s="105">
        <v>0</v>
      </c>
      <c r="AI20" s="106"/>
      <c r="AJ20" s="107"/>
      <c r="AK20" s="105">
        <v>0</v>
      </c>
      <c r="AL20" s="106"/>
      <c r="AM20" s="107"/>
      <c r="AN20" s="105">
        <v>0</v>
      </c>
      <c r="AO20" s="106"/>
      <c r="AP20" s="107"/>
      <c r="AQ20" s="105">
        <v>0</v>
      </c>
      <c r="AR20" s="106"/>
      <c r="AS20" s="107"/>
      <c r="AT20" s="25">
        <f t="shared" si="0"/>
        <v>0</v>
      </c>
      <c r="AU20" s="26" t="str">
        <f t="shared" si="1"/>
        <v/>
      </c>
      <c r="AV20" s="27"/>
      <c r="AW20" s="224"/>
      <c r="BI20" s="2"/>
      <c r="BJ20" s="2"/>
      <c r="BK20" s="2"/>
      <c r="BL20" s="2"/>
      <c r="BM20" s="2"/>
      <c r="BN20" s="2"/>
      <c r="BO20" s="2"/>
      <c r="BP20" s="2"/>
      <c r="BQ20" s="2"/>
      <c r="BR20" s="2"/>
      <c r="BS20" s="2"/>
      <c r="BT20" s="2"/>
      <c r="BU20" s="2"/>
      <c r="BV20" s="2"/>
      <c r="BW20" s="2"/>
    </row>
    <row r="21" spans="3:75" ht="21" customHeight="1" x14ac:dyDescent="0.25">
      <c r="C21" s="142"/>
      <c r="D21" s="514"/>
      <c r="E21" s="309">
        <v>10</v>
      </c>
      <c r="F21" s="310"/>
      <c r="G21" s="241" t="s">
        <v>620</v>
      </c>
      <c r="H21" s="241" t="s">
        <v>49</v>
      </c>
      <c r="I21" s="241" t="s">
        <v>149</v>
      </c>
      <c r="J21" s="241" t="s">
        <v>64</v>
      </c>
      <c r="K21" s="241" t="s">
        <v>145</v>
      </c>
      <c r="L21" s="242" t="s">
        <v>14</v>
      </c>
      <c r="M21" s="242" t="s">
        <v>627</v>
      </c>
      <c r="N21" s="46" t="s">
        <v>627</v>
      </c>
      <c r="O21" s="55" t="s">
        <v>14</v>
      </c>
      <c r="P21" s="55" t="s">
        <v>717</v>
      </c>
      <c r="Q21" s="46"/>
      <c r="R21" s="46"/>
      <c r="S21" s="46"/>
      <c r="T21" s="46"/>
      <c r="U21" s="75"/>
      <c r="V21" s="105">
        <v>0</v>
      </c>
      <c r="W21" s="106"/>
      <c r="X21" s="107"/>
      <c r="Y21" s="105">
        <v>0</v>
      </c>
      <c r="Z21" s="106"/>
      <c r="AA21" s="107"/>
      <c r="AB21" s="105">
        <v>0</v>
      </c>
      <c r="AC21" s="106"/>
      <c r="AD21" s="107"/>
      <c r="AE21" s="105">
        <v>0</v>
      </c>
      <c r="AF21" s="106"/>
      <c r="AG21" s="107"/>
      <c r="AH21" s="105">
        <v>0</v>
      </c>
      <c r="AI21" s="106"/>
      <c r="AJ21" s="107"/>
      <c r="AK21" s="105">
        <v>0</v>
      </c>
      <c r="AL21" s="106"/>
      <c r="AM21" s="107"/>
      <c r="AN21" s="105">
        <v>0</v>
      </c>
      <c r="AO21" s="106"/>
      <c r="AP21" s="107"/>
      <c r="AQ21" s="105">
        <v>0</v>
      </c>
      <c r="AR21" s="106"/>
      <c r="AS21" s="107"/>
      <c r="AT21" s="25">
        <f t="shared" si="0"/>
        <v>0</v>
      </c>
      <c r="AU21" s="26" t="str">
        <f t="shared" si="1"/>
        <v/>
      </c>
      <c r="AV21" s="27"/>
      <c r="AW21" s="224"/>
      <c r="BI21" s="2"/>
      <c r="BJ21" s="2"/>
      <c r="BK21" s="2"/>
      <c r="BL21" s="2"/>
      <c r="BM21" s="2"/>
      <c r="BN21" s="2"/>
      <c r="BO21" s="2"/>
      <c r="BP21" s="2"/>
      <c r="BQ21" s="2"/>
      <c r="BR21" s="2"/>
      <c r="BS21" s="2"/>
      <c r="BT21" s="2"/>
      <c r="BU21" s="2"/>
      <c r="BV21" s="2"/>
      <c r="BW21" s="2"/>
    </row>
    <row r="22" spans="3:75" ht="21" customHeight="1" x14ac:dyDescent="0.25">
      <c r="C22" s="142"/>
      <c r="D22" s="514"/>
      <c r="E22" s="309">
        <v>11</v>
      </c>
      <c r="F22" s="310"/>
      <c r="G22" s="241" t="s">
        <v>620</v>
      </c>
      <c r="H22" s="241" t="s">
        <v>49</v>
      </c>
      <c r="I22" s="241" t="s">
        <v>149</v>
      </c>
      <c r="J22" s="241" t="s">
        <v>65</v>
      </c>
      <c r="K22" s="241" t="s">
        <v>145</v>
      </c>
      <c r="L22" s="242" t="s">
        <v>14</v>
      </c>
      <c r="M22" s="242" t="s">
        <v>627</v>
      </c>
      <c r="N22" s="46" t="s">
        <v>627</v>
      </c>
      <c r="O22" s="55" t="s">
        <v>14</v>
      </c>
      <c r="P22" s="55" t="s">
        <v>717</v>
      </c>
      <c r="Q22" s="46"/>
      <c r="R22" s="46"/>
      <c r="S22" s="46"/>
      <c r="T22" s="46"/>
      <c r="U22" s="75"/>
      <c r="V22" s="105">
        <v>0</v>
      </c>
      <c r="W22" s="106"/>
      <c r="X22" s="107"/>
      <c r="Y22" s="105">
        <v>0</v>
      </c>
      <c r="Z22" s="106"/>
      <c r="AA22" s="107"/>
      <c r="AB22" s="105">
        <v>0</v>
      </c>
      <c r="AC22" s="106"/>
      <c r="AD22" s="107"/>
      <c r="AE22" s="105">
        <v>0</v>
      </c>
      <c r="AF22" s="106"/>
      <c r="AG22" s="107"/>
      <c r="AH22" s="105">
        <v>0</v>
      </c>
      <c r="AI22" s="106"/>
      <c r="AJ22" s="107"/>
      <c r="AK22" s="105">
        <v>0</v>
      </c>
      <c r="AL22" s="106"/>
      <c r="AM22" s="107"/>
      <c r="AN22" s="105">
        <v>0</v>
      </c>
      <c r="AO22" s="106"/>
      <c r="AP22" s="107"/>
      <c r="AQ22" s="105">
        <v>0</v>
      </c>
      <c r="AR22" s="106"/>
      <c r="AS22" s="107"/>
      <c r="AT22" s="25">
        <f t="shared" si="0"/>
        <v>0</v>
      </c>
      <c r="AU22" s="26" t="str">
        <f t="shared" si="1"/>
        <v/>
      </c>
      <c r="AV22" s="27"/>
      <c r="AW22" s="224"/>
      <c r="BI22" s="2"/>
      <c r="BJ22" s="2"/>
      <c r="BK22" s="2"/>
      <c r="BL22" s="2"/>
      <c r="BM22" s="2"/>
      <c r="BN22" s="2"/>
      <c r="BO22" s="2"/>
      <c r="BP22" s="2"/>
      <c r="BQ22" s="2"/>
      <c r="BR22" s="2"/>
      <c r="BS22" s="2"/>
      <c r="BT22" s="2"/>
      <c r="BU22" s="2"/>
      <c r="BV22" s="2"/>
      <c r="BW22" s="2"/>
    </row>
    <row r="23" spans="3:75" ht="21" customHeight="1" x14ac:dyDescent="0.25">
      <c r="C23" s="142"/>
      <c r="D23" s="514"/>
      <c r="E23" s="309">
        <v>12</v>
      </c>
      <c r="F23" s="310"/>
      <c r="G23" s="241" t="s">
        <v>620</v>
      </c>
      <c r="H23" s="241" t="s">
        <v>49</v>
      </c>
      <c r="I23" s="241" t="s">
        <v>149</v>
      </c>
      <c r="J23" s="241" t="s">
        <v>66</v>
      </c>
      <c r="K23" s="241" t="s">
        <v>145</v>
      </c>
      <c r="L23" s="242" t="s">
        <v>14</v>
      </c>
      <c r="M23" s="242" t="s">
        <v>627</v>
      </c>
      <c r="N23" s="46" t="s">
        <v>627</v>
      </c>
      <c r="O23" s="55" t="s">
        <v>14</v>
      </c>
      <c r="P23" s="55" t="s">
        <v>717</v>
      </c>
      <c r="Q23" s="46"/>
      <c r="R23" s="46"/>
      <c r="S23" s="46"/>
      <c r="T23" s="46"/>
      <c r="U23" s="75"/>
      <c r="V23" s="105">
        <v>0</v>
      </c>
      <c r="W23" s="106"/>
      <c r="X23" s="107"/>
      <c r="Y23" s="105">
        <v>0</v>
      </c>
      <c r="Z23" s="106"/>
      <c r="AA23" s="107"/>
      <c r="AB23" s="105">
        <v>0</v>
      </c>
      <c r="AC23" s="106"/>
      <c r="AD23" s="107"/>
      <c r="AE23" s="105">
        <v>0</v>
      </c>
      <c r="AF23" s="106"/>
      <c r="AG23" s="107"/>
      <c r="AH23" s="105">
        <v>0</v>
      </c>
      <c r="AI23" s="106"/>
      <c r="AJ23" s="107"/>
      <c r="AK23" s="105">
        <v>0</v>
      </c>
      <c r="AL23" s="106"/>
      <c r="AM23" s="107"/>
      <c r="AN23" s="105">
        <v>0</v>
      </c>
      <c r="AO23" s="106"/>
      <c r="AP23" s="107"/>
      <c r="AQ23" s="105">
        <v>0</v>
      </c>
      <c r="AR23" s="106"/>
      <c r="AS23" s="107"/>
      <c r="AT23" s="25">
        <f t="shared" si="0"/>
        <v>0</v>
      </c>
      <c r="AU23" s="26" t="str">
        <f t="shared" si="1"/>
        <v/>
      </c>
      <c r="AV23" s="27"/>
      <c r="AW23" s="224"/>
      <c r="BI23" s="2"/>
      <c r="BJ23" s="2"/>
      <c r="BK23" s="2"/>
      <c r="BL23" s="2"/>
      <c r="BM23" s="2"/>
      <c r="BN23" s="2"/>
      <c r="BO23" s="2"/>
      <c r="BP23" s="2"/>
      <c r="BQ23" s="2"/>
      <c r="BR23" s="2"/>
      <c r="BS23" s="2"/>
      <c r="BT23" s="2"/>
      <c r="BU23" s="2"/>
      <c r="BV23" s="2"/>
      <c r="BW23" s="2"/>
    </row>
    <row r="24" spans="3:75" ht="21" customHeight="1" x14ac:dyDescent="0.25">
      <c r="C24" s="142"/>
      <c r="D24" s="514"/>
      <c r="E24" s="309">
        <v>13</v>
      </c>
      <c r="F24" s="310"/>
      <c r="G24" s="241" t="s">
        <v>620</v>
      </c>
      <c r="H24" s="241" t="s">
        <v>49</v>
      </c>
      <c r="I24" s="241" t="s">
        <v>149</v>
      </c>
      <c r="J24" s="241" t="s">
        <v>67</v>
      </c>
      <c r="K24" s="241" t="s">
        <v>145</v>
      </c>
      <c r="L24" s="242" t="s">
        <v>14</v>
      </c>
      <c r="M24" s="242" t="s">
        <v>627</v>
      </c>
      <c r="N24" s="46" t="s">
        <v>627</v>
      </c>
      <c r="O24" s="55" t="s">
        <v>14</v>
      </c>
      <c r="P24" s="55" t="s">
        <v>717</v>
      </c>
      <c r="Q24" s="46"/>
      <c r="R24" s="46"/>
      <c r="S24" s="46"/>
      <c r="T24" s="46"/>
      <c r="U24" s="75"/>
      <c r="V24" s="105">
        <v>0</v>
      </c>
      <c r="W24" s="106"/>
      <c r="X24" s="107"/>
      <c r="Y24" s="105">
        <v>0</v>
      </c>
      <c r="Z24" s="106"/>
      <c r="AA24" s="107"/>
      <c r="AB24" s="105">
        <v>0</v>
      </c>
      <c r="AC24" s="106"/>
      <c r="AD24" s="107"/>
      <c r="AE24" s="105">
        <v>0</v>
      </c>
      <c r="AF24" s="106"/>
      <c r="AG24" s="107"/>
      <c r="AH24" s="105">
        <v>0</v>
      </c>
      <c r="AI24" s="106"/>
      <c r="AJ24" s="107"/>
      <c r="AK24" s="105">
        <v>0</v>
      </c>
      <c r="AL24" s="106"/>
      <c r="AM24" s="107"/>
      <c r="AN24" s="105">
        <v>0</v>
      </c>
      <c r="AO24" s="106"/>
      <c r="AP24" s="107"/>
      <c r="AQ24" s="105">
        <v>0</v>
      </c>
      <c r="AR24" s="106"/>
      <c r="AS24" s="107"/>
      <c r="AT24" s="25">
        <f t="shared" si="0"/>
        <v>0</v>
      </c>
      <c r="AU24" s="26" t="str">
        <f t="shared" si="1"/>
        <v/>
      </c>
      <c r="AV24" s="27"/>
      <c r="AW24" s="224"/>
      <c r="BI24" s="2"/>
      <c r="BJ24" s="2"/>
      <c r="BK24" s="2"/>
      <c r="BL24" s="2"/>
      <c r="BM24" s="2"/>
      <c r="BN24" s="2"/>
      <c r="BO24" s="2"/>
      <c r="BP24" s="2"/>
      <c r="BQ24" s="2"/>
      <c r="BR24" s="2"/>
      <c r="BS24" s="2"/>
      <c r="BT24" s="2"/>
      <c r="BU24" s="2"/>
      <c r="BV24" s="2"/>
      <c r="BW24" s="2"/>
    </row>
    <row r="25" spans="3:75" ht="21" customHeight="1" x14ac:dyDescent="0.25">
      <c r="C25" s="142"/>
      <c r="D25" s="514"/>
      <c r="E25" s="309">
        <v>14</v>
      </c>
      <c r="F25" s="310"/>
      <c r="G25" s="241" t="s">
        <v>620</v>
      </c>
      <c r="H25" s="241" t="s">
        <v>49</v>
      </c>
      <c r="I25" s="241" t="s">
        <v>149</v>
      </c>
      <c r="J25" s="241" t="s">
        <v>68</v>
      </c>
      <c r="K25" s="241" t="s">
        <v>145</v>
      </c>
      <c r="L25" s="242" t="s">
        <v>14</v>
      </c>
      <c r="M25" s="242" t="s">
        <v>627</v>
      </c>
      <c r="N25" s="46" t="s">
        <v>627</v>
      </c>
      <c r="O25" s="55" t="s">
        <v>14</v>
      </c>
      <c r="P25" s="55" t="s">
        <v>717</v>
      </c>
      <c r="Q25" s="46"/>
      <c r="R25" s="46"/>
      <c r="S25" s="46"/>
      <c r="T25" s="46"/>
      <c r="U25" s="75"/>
      <c r="V25" s="105">
        <v>0</v>
      </c>
      <c r="W25" s="106"/>
      <c r="X25" s="107"/>
      <c r="Y25" s="105">
        <v>0</v>
      </c>
      <c r="Z25" s="106"/>
      <c r="AA25" s="107"/>
      <c r="AB25" s="105">
        <v>0</v>
      </c>
      <c r="AC25" s="106"/>
      <c r="AD25" s="107"/>
      <c r="AE25" s="105">
        <v>0</v>
      </c>
      <c r="AF25" s="106"/>
      <c r="AG25" s="107"/>
      <c r="AH25" s="105">
        <v>0</v>
      </c>
      <c r="AI25" s="106"/>
      <c r="AJ25" s="107"/>
      <c r="AK25" s="105">
        <v>0</v>
      </c>
      <c r="AL25" s="106"/>
      <c r="AM25" s="107"/>
      <c r="AN25" s="105">
        <v>0</v>
      </c>
      <c r="AO25" s="106"/>
      <c r="AP25" s="107"/>
      <c r="AQ25" s="105">
        <v>0</v>
      </c>
      <c r="AR25" s="106"/>
      <c r="AS25" s="107"/>
      <c r="AT25" s="25">
        <f t="shared" si="0"/>
        <v>0</v>
      </c>
      <c r="AU25" s="26" t="str">
        <f t="shared" si="1"/>
        <v/>
      </c>
      <c r="AV25" s="27"/>
      <c r="AW25" s="224"/>
      <c r="BI25" s="2"/>
      <c r="BJ25" s="2"/>
      <c r="BK25" s="2"/>
      <c r="BL25" s="2"/>
      <c r="BM25" s="2"/>
      <c r="BN25" s="2"/>
      <c r="BO25" s="2"/>
      <c r="BP25" s="2"/>
      <c r="BQ25" s="2"/>
      <c r="BR25" s="2"/>
      <c r="BS25" s="2"/>
      <c r="BT25" s="2"/>
      <c r="BU25" s="2"/>
      <c r="BV25" s="2"/>
      <c r="BW25" s="2"/>
    </row>
    <row r="26" spans="3:75" ht="21" customHeight="1" x14ac:dyDescent="0.25">
      <c r="C26" s="142"/>
      <c r="D26" s="514"/>
      <c r="E26" s="309">
        <v>15</v>
      </c>
      <c r="F26" s="310"/>
      <c r="G26" s="241" t="s">
        <v>620</v>
      </c>
      <c r="H26" s="241" t="s">
        <v>49</v>
      </c>
      <c r="I26" s="241" t="s">
        <v>149</v>
      </c>
      <c r="J26" s="241" t="s">
        <v>69</v>
      </c>
      <c r="K26" s="241" t="s">
        <v>145</v>
      </c>
      <c r="L26" s="242" t="s">
        <v>14</v>
      </c>
      <c r="M26" s="242" t="s">
        <v>627</v>
      </c>
      <c r="N26" s="46" t="s">
        <v>627</v>
      </c>
      <c r="O26" s="55" t="s">
        <v>14</v>
      </c>
      <c r="P26" s="55" t="s">
        <v>717</v>
      </c>
      <c r="Q26" s="46"/>
      <c r="R26" s="46"/>
      <c r="S26" s="46"/>
      <c r="T26" s="46"/>
      <c r="U26" s="75"/>
      <c r="V26" s="105">
        <v>0</v>
      </c>
      <c r="W26" s="106"/>
      <c r="X26" s="107"/>
      <c r="Y26" s="105">
        <v>0</v>
      </c>
      <c r="Z26" s="106"/>
      <c r="AA26" s="107"/>
      <c r="AB26" s="105">
        <v>0</v>
      </c>
      <c r="AC26" s="106"/>
      <c r="AD26" s="107"/>
      <c r="AE26" s="105">
        <v>0</v>
      </c>
      <c r="AF26" s="106"/>
      <c r="AG26" s="107"/>
      <c r="AH26" s="105">
        <v>0</v>
      </c>
      <c r="AI26" s="106"/>
      <c r="AJ26" s="107"/>
      <c r="AK26" s="105">
        <v>0</v>
      </c>
      <c r="AL26" s="106"/>
      <c r="AM26" s="107"/>
      <c r="AN26" s="105">
        <v>0</v>
      </c>
      <c r="AO26" s="106"/>
      <c r="AP26" s="107"/>
      <c r="AQ26" s="105">
        <v>0</v>
      </c>
      <c r="AR26" s="106"/>
      <c r="AS26" s="107"/>
      <c r="AT26" s="25">
        <f t="shared" si="0"/>
        <v>0</v>
      </c>
      <c r="AU26" s="26" t="str">
        <f t="shared" si="1"/>
        <v/>
      </c>
      <c r="AV26" s="27"/>
      <c r="AW26" s="224"/>
      <c r="BI26" s="2"/>
      <c r="BJ26" s="2"/>
      <c r="BK26" s="2"/>
      <c r="BL26" s="2"/>
      <c r="BM26" s="2"/>
      <c r="BN26" s="2"/>
      <c r="BO26" s="2"/>
      <c r="BP26" s="2"/>
      <c r="BQ26" s="2"/>
      <c r="BR26" s="2"/>
      <c r="BS26" s="2"/>
      <c r="BT26" s="2"/>
      <c r="BU26" s="2"/>
      <c r="BV26" s="2"/>
      <c r="BW26" s="2"/>
    </row>
    <row r="27" spans="3:75" ht="21" customHeight="1" x14ac:dyDescent="0.25">
      <c r="C27" s="142"/>
      <c r="D27" s="514"/>
      <c r="E27" s="309">
        <v>16</v>
      </c>
      <c r="F27" s="310"/>
      <c r="G27" s="241" t="s">
        <v>620</v>
      </c>
      <c r="H27" s="241" t="s">
        <v>49</v>
      </c>
      <c r="I27" s="241" t="s">
        <v>149</v>
      </c>
      <c r="J27" s="241" t="s">
        <v>70</v>
      </c>
      <c r="K27" s="241" t="s">
        <v>145</v>
      </c>
      <c r="L27" s="242" t="s">
        <v>14</v>
      </c>
      <c r="M27" s="242" t="s">
        <v>627</v>
      </c>
      <c r="N27" s="46" t="s">
        <v>627</v>
      </c>
      <c r="O27" s="55" t="s">
        <v>14</v>
      </c>
      <c r="P27" s="55" t="s">
        <v>717</v>
      </c>
      <c r="Q27" s="46"/>
      <c r="R27" s="46"/>
      <c r="S27" s="46"/>
      <c r="T27" s="46"/>
      <c r="U27" s="75"/>
      <c r="V27" s="105">
        <v>0</v>
      </c>
      <c r="W27" s="106"/>
      <c r="X27" s="107"/>
      <c r="Y27" s="105">
        <v>0</v>
      </c>
      <c r="Z27" s="106"/>
      <c r="AA27" s="107"/>
      <c r="AB27" s="105">
        <v>0</v>
      </c>
      <c r="AC27" s="106"/>
      <c r="AD27" s="107"/>
      <c r="AE27" s="105">
        <v>0</v>
      </c>
      <c r="AF27" s="106"/>
      <c r="AG27" s="107"/>
      <c r="AH27" s="105">
        <v>0</v>
      </c>
      <c r="AI27" s="106"/>
      <c r="AJ27" s="107"/>
      <c r="AK27" s="105">
        <v>0</v>
      </c>
      <c r="AL27" s="106"/>
      <c r="AM27" s="107"/>
      <c r="AN27" s="105">
        <v>0</v>
      </c>
      <c r="AO27" s="106"/>
      <c r="AP27" s="107"/>
      <c r="AQ27" s="105">
        <v>0</v>
      </c>
      <c r="AR27" s="106"/>
      <c r="AS27" s="107"/>
      <c r="AT27" s="25">
        <f t="shared" si="0"/>
        <v>0</v>
      </c>
      <c r="AU27" s="26" t="str">
        <f t="shared" si="1"/>
        <v/>
      </c>
      <c r="AV27" s="27"/>
      <c r="AW27" s="224"/>
      <c r="BI27" s="2"/>
      <c r="BJ27" s="2"/>
      <c r="BK27" s="2"/>
      <c r="BL27" s="2"/>
      <c r="BM27" s="2"/>
      <c r="BN27" s="2"/>
      <c r="BO27" s="2"/>
      <c r="BP27" s="2"/>
      <c r="BQ27" s="2"/>
      <c r="BR27" s="2"/>
      <c r="BS27" s="2"/>
      <c r="BT27" s="2"/>
      <c r="BU27" s="2"/>
      <c r="BV27" s="2"/>
      <c r="BW27" s="2"/>
    </row>
    <row r="28" spans="3:75" ht="21" customHeight="1" x14ac:dyDescent="0.25">
      <c r="C28" s="142"/>
      <c r="D28" s="514"/>
      <c r="E28" s="309">
        <v>17</v>
      </c>
      <c r="F28" s="310"/>
      <c r="G28" s="241" t="s">
        <v>620</v>
      </c>
      <c r="H28" s="241" t="s">
        <v>49</v>
      </c>
      <c r="I28" s="241" t="s">
        <v>149</v>
      </c>
      <c r="J28" s="241" t="s">
        <v>71</v>
      </c>
      <c r="K28" s="241" t="s">
        <v>145</v>
      </c>
      <c r="L28" s="242" t="s">
        <v>14</v>
      </c>
      <c r="M28" s="242" t="s">
        <v>627</v>
      </c>
      <c r="N28" s="46" t="s">
        <v>627</v>
      </c>
      <c r="O28" s="55" t="s">
        <v>14</v>
      </c>
      <c r="P28" s="55" t="s">
        <v>717</v>
      </c>
      <c r="Q28" s="46"/>
      <c r="R28" s="46"/>
      <c r="S28" s="46"/>
      <c r="T28" s="46"/>
      <c r="U28" s="75"/>
      <c r="V28" s="105">
        <v>0</v>
      </c>
      <c r="W28" s="106"/>
      <c r="X28" s="107"/>
      <c r="Y28" s="105">
        <v>0</v>
      </c>
      <c r="Z28" s="106"/>
      <c r="AA28" s="107"/>
      <c r="AB28" s="105">
        <v>0</v>
      </c>
      <c r="AC28" s="106"/>
      <c r="AD28" s="107"/>
      <c r="AE28" s="105">
        <v>0</v>
      </c>
      <c r="AF28" s="106"/>
      <c r="AG28" s="107"/>
      <c r="AH28" s="105">
        <v>0</v>
      </c>
      <c r="AI28" s="106"/>
      <c r="AJ28" s="107"/>
      <c r="AK28" s="105">
        <v>0</v>
      </c>
      <c r="AL28" s="106"/>
      <c r="AM28" s="107"/>
      <c r="AN28" s="105">
        <v>0</v>
      </c>
      <c r="AO28" s="106"/>
      <c r="AP28" s="107"/>
      <c r="AQ28" s="105">
        <v>0</v>
      </c>
      <c r="AR28" s="106"/>
      <c r="AS28" s="107"/>
      <c r="AT28" s="25">
        <f t="shared" si="0"/>
        <v>0</v>
      </c>
      <c r="AU28" s="26" t="str">
        <f t="shared" si="1"/>
        <v/>
      </c>
      <c r="AV28" s="27"/>
      <c r="AW28" s="224"/>
      <c r="BI28" s="2"/>
      <c r="BJ28" s="2"/>
      <c r="BK28" s="2"/>
      <c r="BL28" s="2"/>
      <c r="BM28" s="2"/>
      <c r="BN28" s="2"/>
      <c r="BO28" s="2"/>
      <c r="BP28" s="2"/>
      <c r="BQ28" s="2"/>
      <c r="BR28" s="2"/>
      <c r="BS28" s="2"/>
      <c r="BT28" s="2"/>
      <c r="BU28" s="2"/>
      <c r="BV28" s="2"/>
      <c r="BW28" s="2"/>
    </row>
    <row r="29" spans="3:75" ht="21" customHeight="1" x14ac:dyDescent="0.25">
      <c r="C29" s="142"/>
      <c r="D29" s="514"/>
      <c r="E29" s="309">
        <v>18</v>
      </c>
      <c r="F29" s="310"/>
      <c r="G29" s="241" t="s">
        <v>620</v>
      </c>
      <c r="H29" s="241" t="s">
        <v>49</v>
      </c>
      <c r="I29" s="241" t="s">
        <v>149</v>
      </c>
      <c r="J29" s="241" t="s">
        <v>72</v>
      </c>
      <c r="K29" s="241" t="s">
        <v>145</v>
      </c>
      <c r="L29" s="242" t="s">
        <v>14</v>
      </c>
      <c r="M29" s="242" t="s">
        <v>627</v>
      </c>
      <c r="N29" s="46" t="s">
        <v>627</v>
      </c>
      <c r="O29" s="55" t="s">
        <v>14</v>
      </c>
      <c r="P29" s="55" t="s">
        <v>717</v>
      </c>
      <c r="Q29" s="46"/>
      <c r="R29" s="46"/>
      <c r="S29" s="46"/>
      <c r="T29" s="46"/>
      <c r="U29" s="75"/>
      <c r="V29" s="105">
        <v>0</v>
      </c>
      <c r="W29" s="106"/>
      <c r="X29" s="107"/>
      <c r="Y29" s="105">
        <v>0</v>
      </c>
      <c r="Z29" s="106"/>
      <c r="AA29" s="107"/>
      <c r="AB29" s="105">
        <v>0</v>
      </c>
      <c r="AC29" s="106"/>
      <c r="AD29" s="107"/>
      <c r="AE29" s="105">
        <v>0</v>
      </c>
      <c r="AF29" s="106"/>
      <c r="AG29" s="107"/>
      <c r="AH29" s="105">
        <v>0</v>
      </c>
      <c r="AI29" s="106"/>
      <c r="AJ29" s="107"/>
      <c r="AK29" s="105">
        <v>0</v>
      </c>
      <c r="AL29" s="106"/>
      <c r="AM29" s="107"/>
      <c r="AN29" s="105">
        <v>0</v>
      </c>
      <c r="AO29" s="106"/>
      <c r="AP29" s="107"/>
      <c r="AQ29" s="105">
        <v>0</v>
      </c>
      <c r="AR29" s="106"/>
      <c r="AS29" s="107"/>
      <c r="AT29" s="25">
        <f t="shared" si="0"/>
        <v>0</v>
      </c>
      <c r="AU29" s="26" t="str">
        <f t="shared" si="1"/>
        <v/>
      </c>
      <c r="AV29" s="27"/>
      <c r="AW29" s="224"/>
      <c r="BI29" s="2"/>
      <c r="BJ29" s="2"/>
      <c r="BK29" s="2"/>
      <c r="BL29" s="2"/>
      <c r="BM29" s="2"/>
      <c r="BN29" s="2"/>
      <c r="BO29" s="2"/>
      <c r="BP29" s="2"/>
      <c r="BQ29" s="2"/>
      <c r="BR29" s="2"/>
      <c r="BS29" s="2"/>
      <c r="BT29" s="2"/>
      <c r="BU29" s="2"/>
      <c r="BV29" s="2"/>
      <c r="BW29" s="2"/>
    </row>
    <row r="30" spans="3:75" ht="21" customHeight="1" x14ac:dyDescent="0.25">
      <c r="C30" s="142"/>
      <c r="D30" s="514"/>
      <c r="E30" s="309">
        <v>19</v>
      </c>
      <c r="F30" s="310"/>
      <c r="G30" s="241" t="s">
        <v>620</v>
      </c>
      <c r="H30" s="241" t="s">
        <v>49</v>
      </c>
      <c r="I30" s="241" t="s">
        <v>149</v>
      </c>
      <c r="J30" s="241" t="s">
        <v>73</v>
      </c>
      <c r="K30" s="241" t="s">
        <v>145</v>
      </c>
      <c r="L30" s="242" t="s">
        <v>14</v>
      </c>
      <c r="M30" s="242" t="s">
        <v>627</v>
      </c>
      <c r="N30" s="46" t="s">
        <v>627</v>
      </c>
      <c r="O30" s="55" t="s">
        <v>14</v>
      </c>
      <c r="P30" s="55" t="s">
        <v>717</v>
      </c>
      <c r="Q30" s="46"/>
      <c r="R30" s="46"/>
      <c r="S30" s="46"/>
      <c r="T30" s="46"/>
      <c r="U30" s="75"/>
      <c r="V30" s="105">
        <v>0</v>
      </c>
      <c r="W30" s="106"/>
      <c r="X30" s="107"/>
      <c r="Y30" s="105">
        <v>0</v>
      </c>
      <c r="Z30" s="106"/>
      <c r="AA30" s="107"/>
      <c r="AB30" s="105">
        <v>0</v>
      </c>
      <c r="AC30" s="106"/>
      <c r="AD30" s="107"/>
      <c r="AE30" s="105">
        <v>0</v>
      </c>
      <c r="AF30" s="106"/>
      <c r="AG30" s="107"/>
      <c r="AH30" s="105">
        <v>0</v>
      </c>
      <c r="AI30" s="106"/>
      <c r="AJ30" s="107"/>
      <c r="AK30" s="105">
        <v>0</v>
      </c>
      <c r="AL30" s="106"/>
      <c r="AM30" s="107"/>
      <c r="AN30" s="105">
        <v>0</v>
      </c>
      <c r="AO30" s="106"/>
      <c r="AP30" s="107"/>
      <c r="AQ30" s="105">
        <v>0</v>
      </c>
      <c r="AR30" s="106"/>
      <c r="AS30" s="107"/>
      <c r="AT30" s="25">
        <f t="shared" si="0"/>
        <v>0</v>
      </c>
      <c r="AU30" s="26" t="str">
        <f t="shared" si="1"/>
        <v/>
      </c>
      <c r="AV30" s="27"/>
      <c r="AW30" s="224"/>
      <c r="BI30" s="2"/>
      <c r="BJ30" s="2"/>
      <c r="BK30" s="2"/>
      <c r="BL30" s="2"/>
      <c r="BM30" s="2"/>
      <c r="BN30" s="2"/>
      <c r="BO30" s="2"/>
      <c r="BP30" s="2"/>
      <c r="BQ30" s="2"/>
      <c r="BR30" s="2"/>
      <c r="BS30" s="2"/>
      <c r="BT30" s="2"/>
      <c r="BU30" s="2"/>
      <c r="BV30" s="2"/>
      <c r="BW30" s="2"/>
    </row>
    <row r="31" spans="3:75" ht="21" customHeight="1" x14ac:dyDescent="0.25">
      <c r="C31" s="142"/>
      <c r="D31" s="514"/>
      <c r="E31" s="309">
        <v>20</v>
      </c>
      <c r="F31" s="310"/>
      <c r="G31" s="241" t="s">
        <v>620</v>
      </c>
      <c r="H31" s="241" t="s">
        <v>49</v>
      </c>
      <c r="I31" s="241" t="s">
        <v>149</v>
      </c>
      <c r="J31" s="241" t="s">
        <v>74</v>
      </c>
      <c r="K31" s="241" t="s">
        <v>145</v>
      </c>
      <c r="L31" s="242" t="s">
        <v>14</v>
      </c>
      <c r="M31" s="242" t="s">
        <v>627</v>
      </c>
      <c r="N31" s="46" t="s">
        <v>627</v>
      </c>
      <c r="O31" s="55" t="s">
        <v>14</v>
      </c>
      <c r="P31" s="55" t="s">
        <v>717</v>
      </c>
      <c r="Q31" s="46"/>
      <c r="R31" s="46"/>
      <c r="S31" s="46"/>
      <c r="T31" s="46"/>
      <c r="U31" s="75"/>
      <c r="V31" s="105">
        <v>0</v>
      </c>
      <c r="W31" s="106"/>
      <c r="X31" s="107"/>
      <c r="Y31" s="105">
        <v>0</v>
      </c>
      <c r="Z31" s="106"/>
      <c r="AA31" s="107"/>
      <c r="AB31" s="105">
        <v>0</v>
      </c>
      <c r="AC31" s="106"/>
      <c r="AD31" s="107"/>
      <c r="AE31" s="105">
        <v>0</v>
      </c>
      <c r="AF31" s="106"/>
      <c r="AG31" s="107"/>
      <c r="AH31" s="105">
        <v>0</v>
      </c>
      <c r="AI31" s="106"/>
      <c r="AJ31" s="107"/>
      <c r="AK31" s="105">
        <v>0</v>
      </c>
      <c r="AL31" s="106"/>
      <c r="AM31" s="107"/>
      <c r="AN31" s="105">
        <v>0</v>
      </c>
      <c r="AO31" s="106"/>
      <c r="AP31" s="107"/>
      <c r="AQ31" s="105">
        <v>0</v>
      </c>
      <c r="AR31" s="106"/>
      <c r="AS31" s="107"/>
      <c r="AT31" s="25">
        <f t="shared" si="0"/>
        <v>0</v>
      </c>
      <c r="AU31" s="26" t="str">
        <f t="shared" si="1"/>
        <v/>
      </c>
      <c r="AV31" s="27"/>
      <c r="AW31" s="224"/>
      <c r="BI31" s="2"/>
      <c r="BJ31" s="2"/>
      <c r="BK31" s="2"/>
      <c r="BL31" s="2"/>
      <c r="BM31" s="2"/>
      <c r="BN31" s="2"/>
      <c r="BO31" s="2"/>
      <c r="BP31" s="2"/>
      <c r="BQ31" s="2"/>
      <c r="BR31" s="2"/>
      <c r="BS31" s="2"/>
      <c r="BT31" s="2"/>
      <c r="BU31" s="2"/>
      <c r="BV31" s="2"/>
      <c r="BW31" s="2"/>
    </row>
    <row r="32" spans="3:75" ht="21" customHeight="1" x14ac:dyDescent="0.25">
      <c r="C32" s="142"/>
      <c r="D32" s="514"/>
      <c r="E32" s="309">
        <v>21</v>
      </c>
      <c r="F32" s="310"/>
      <c r="G32" s="241" t="s">
        <v>620</v>
      </c>
      <c r="H32" s="241" t="s">
        <v>49</v>
      </c>
      <c r="I32" s="241" t="s">
        <v>149</v>
      </c>
      <c r="J32" s="241" t="s">
        <v>75</v>
      </c>
      <c r="K32" s="241" t="s">
        <v>145</v>
      </c>
      <c r="L32" s="242" t="s">
        <v>14</v>
      </c>
      <c r="M32" s="242" t="s">
        <v>627</v>
      </c>
      <c r="N32" s="46" t="s">
        <v>627</v>
      </c>
      <c r="O32" s="55" t="s">
        <v>14</v>
      </c>
      <c r="P32" s="55" t="s">
        <v>717</v>
      </c>
      <c r="Q32" s="46"/>
      <c r="R32" s="46"/>
      <c r="S32" s="46"/>
      <c r="T32" s="46"/>
      <c r="U32" s="75"/>
      <c r="V32" s="105">
        <v>0</v>
      </c>
      <c r="W32" s="106"/>
      <c r="X32" s="107"/>
      <c r="Y32" s="105">
        <v>0</v>
      </c>
      <c r="Z32" s="106"/>
      <c r="AA32" s="107"/>
      <c r="AB32" s="105">
        <v>0</v>
      </c>
      <c r="AC32" s="106"/>
      <c r="AD32" s="107"/>
      <c r="AE32" s="105">
        <v>0</v>
      </c>
      <c r="AF32" s="106"/>
      <c r="AG32" s="107"/>
      <c r="AH32" s="105">
        <v>0</v>
      </c>
      <c r="AI32" s="106"/>
      <c r="AJ32" s="107"/>
      <c r="AK32" s="105">
        <v>0</v>
      </c>
      <c r="AL32" s="106"/>
      <c r="AM32" s="107"/>
      <c r="AN32" s="105">
        <v>0</v>
      </c>
      <c r="AO32" s="106"/>
      <c r="AP32" s="107"/>
      <c r="AQ32" s="105">
        <v>0</v>
      </c>
      <c r="AR32" s="106"/>
      <c r="AS32" s="107"/>
      <c r="AT32" s="25">
        <f t="shared" si="0"/>
        <v>0</v>
      </c>
      <c r="AU32" s="26" t="str">
        <f t="shared" si="1"/>
        <v/>
      </c>
      <c r="AV32" s="27"/>
      <c r="AW32" s="224"/>
      <c r="BI32" s="2"/>
      <c r="BJ32" s="2"/>
      <c r="BK32" s="2"/>
      <c r="BL32" s="2"/>
      <c r="BM32" s="2"/>
      <c r="BN32" s="2"/>
      <c r="BO32" s="2"/>
      <c r="BP32" s="2"/>
      <c r="BQ32" s="2"/>
      <c r="BR32" s="2"/>
      <c r="BS32" s="2"/>
      <c r="BT32" s="2"/>
      <c r="BU32" s="2"/>
      <c r="BV32" s="2"/>
      <c r="BW32" s="2"/>
    </row>
    <row r="33" spans="3:75" ht="21" customHeight="1" x14ac:dyDescent="0.25">
      <c r="C33" s="142"/>
      <c r="D33" s="514"/>
      <c r="E33" s="309">
        <v>22</v>
      </c>
      <c r="F33" s="310"/>
      <c r="G33" s="241" t="s">
        <v>620</v>
      </c>
      <c r="H33" s="241" t="s">
        <v>49</v>
      </c>
      <c r="I33" s="241" t="s">
        <v>149</v>
      </c>
      <c r="J33" s="241" t="s">
        <v>76</v>
      </c>
      <c r="K33" s="241" t="s">
        <v>145</v>
      </c>
      <c r="L33" s="242" t="s">
        <v>14</v>
      </c>
      <c r="M33" s="242" t="s">
        <v>627</v>
      </c>
      <c r="N33" s="46" t="s">
        <v>627</v>
      </c>
      <c r="O33" s="55" t="s">
        <v>14</v>
      </c>
      <c r="P33" s="55" t="s">
        <v>717</v>
      </c>
      <c r="Q33" s="46"/>
      <c r="R33" s="46"/>
      <c r="S33" s="46"/>
      <c r="T33" s="46"/>
      <c r="U33" s="75"/>
      <c r="V33" s="105">
        <v>0</v>
      </c>
      <c r="W33" s="106"/>
      <c r="X33" s="107"/>
      <c r="Y33" s="105">
        <v>0</v>
      </c>
      <c r="Z33" s="106"/>
      <c r="AA33" s="107"/>
      <c r="AB33" s="105">
        <v>0</v>
      </c>
      <c r="AC33" s="106"/>
      <c r="AD33" s="107"/>
      <c r="AE33" s="105">
        <v>0</v>
      </c>
      <c r="AF33" s="106"/>
      <c r="AG33" s="107"/>
      <c r="AH33" s="105">
        <v>0</v>
      </c>
      <c r="AI33" s="106"/>
      <c r="AJ33" s="107"/>
      <c r="AK33" s="105">
        <v>0</v>
      </c>
      <c r="AL33" s="106"/>
      <c r="AM33" s="107"/>
      <c r="AN33" s="105">
        <v>0</v>
      </c>
      <c r="AO33" s="106"/>
      <c r="AP33" s="107"/>
      <c r="AQ33" s="105">
        <v>0</v>
      </c>
      <c r="AR33" s="106"/>
      <c r="AS33" s="107"/>
      <c r="AT33" s="25">
        <f t="shared" si="0"/>
        <v>0</v>
      </c>
      <c r="AU33" s="26" t="str">
        <f t="shared" si="1"/>
        <v/>
      </c>
      <c r="AV33" s="27"/>
      <c r="AW33" s="224"/>
      <c r="BI33" s="2"/>
      <c r="BJ33" s="2"/>
      <c r="BK33" s="2"/>
      <c r="BL33" s="2"/>
      <c r="BM33" s="2"/>
      <c r="BN33" s="2"/>
      <c r="BO33" s="2"/>
      <c r="BP33" s="2"/>
      <c r="BQ33" s="2"/>
      <c r="BR33" s="2"/>
      <c r="BS33" s="2"/>
      <c r="BT33" s="2"/>
      <c r="BU33" s="2"/>
      <c r="BV33" s="2"/>
      <c r="BW33" s="2"/>
    </row>
    <row r="34" spans="3:75" ht="21" customHeight="1" x14ac:dyDescent="0.25">
      <c r="C34" s="142"/>
      <c r="D34" s="514"/>
      <c r="E34" s="309">
        <v>23</v>
      </c>
      <c r="F34" s="310"/>
      <c r="G34" s="241" t="s">
        <v>620</v>
      </c>
      <c r="H34" s="241" t="s">
        <v>49</v>
      </c>
      <c r="I34" s="241" t="s">
        <v>149</v>
      </c>
      <c r="J34" s="241" t="s">
        <v>77</v>
      </c>
      <c r="K34" s="241" t="s">
        <v>145</v>
      </c>
      <c r="L34" s="242" t="s">
        <v>14</v>
      </c>
      <c r="M34" s="242" t="s">
        <v>627</v>
      </c>
      <c r="N34" s="46" t="s">
        <v>627</v>
      </c>
      <c r="O34" s="55" t="s">
        <v>14</v>
      </c>
      <c r="P34" s="55" t="s">
        <v>717</v>
      </c>
      <c r="Q34" s="46"/>
      <c r="R34" s="46"/>
      <c r="S34" s="46"/>
      <c r="T34" s="46"/>
      <c r="U34" s="75"/>
      <c r="V34" s="105">
        <v>0</v>
      </c>
      <c r="W34" s="106"/>
      <c r="X34" s="107"/>
      <c r="Y34" s="105">
        <v>0</v>
      </c>
      <c r="Z34" s="106"/>
      <c r="AA34" s="107"/>
      <c r="AB34" s="105">
        <v>0</v>
      </c>
      <c r="AC34" s="106"/>
      <c r="AD34" s="107"/>
      <c r="AE34" s="105">
        <v>0</v>
      </c>
      <c r="AF34" s="106"/>
      <c r="AG34" s="107"/>
      <c r="AH34" s="105">
        <v>0</v>
      </c>
      <c r="AI34" s="106"/>
      <c r="AJ34" s="107"/>
      <c r="AK34" s="105">
        <v>0</v>
      </c>
      <c r="AL34" s="106"/>
      <c r="AM34" s="107"/>
      <c r="AN34" s="105">
        <v>0</v>
      </c>
      <c r="AO34" s="106"/>
      <c r="AP34" s="107"/>
      <c r="AQ34" s="105">
        <v>0</v>
      </c>
      <c r="AR34" s="106"/>
      <c r="AS34" s="107"/>
      <c r="AT34" s="25">
        <f t="shared" si="0"/>
        <v>0</v>
      </c>
      <c r="AU34" s="26" t="str">
        <f t="shared" si="1"/>
        <v/>
      </c>
      <c r="AV34" s="27"/>
      <c r="AW34" s="224"/>
      <c r="BI34" s="2"/>
      <c r="BJ34" s="2"/>
      <c r="BK34" s="2"/>
      <c r="BL34" s="2"/>
      <c r="BM34" s="2"/>
      <c r="BN34" s="2"/>
      <c r="BO34" s="2"/>
      <c r="BP34" s="2"/>
      <c r="BQ34" s="2"/>
      <c r="BR34" s="2"/>
      <c r="BS34" s="2"/>
      <c r="BT34" s="2"/>
      <c r="BU34" s="2"/>
      <c r="BV34" s="2"/>
      <c r="BW34" s="2"/>
    </row>
    <row r="35" spans="3:75" ht="21" customHeight="1" x14ac:dyDescent="0.25">
      <c r="C35" s="142"/>
      <c r="D35" s="514"/>
      <c r="E35" s="309">
        <v>24</v>
      </c>
      <c r="F35" s="310"/>
      <c r="G35" s="241" t="s">
        <v>620</v>
      </c>
      <c r="H35" s="241" t="s">
        <v>49</v>
      </c>
      <c r="I35" s="241" t="s">
        <v>149</v>
      </c>
      <c r="J35" s="241" t="s">
        <v>78</v>
      </c>
      <c r="K35" s="241" t="s">
        <v>145</v>
      </c>
      <c r="L35" s="242" t="s">
        <v>14</v>
      </c>
      <c r="M35" s="242" t="s">
        <v>627</v>
      </c>
      <c r="N35" s="46" t="s">
        <v>627</v>
      </c>
      <c r="O35" s="55" t="s">
        <v>14</v>
      </c>
      <c r="P35" s="55" t="s">
        <v>717</v>
      </c>
      <c r="Q35" s="46"/>
      <c r="R35" s="46"/>
      <c r="S35" s="46"/>
      <c r="T35" s="46"/>
      <c r="U35" s="75"/>
      <c r="V35" s="105">
        <v>0</v>
      </c>
      <c r="W35" s="106"/>
      <c r="X35" s="107"/>
      <c r="Y35" s="105">
        <v>0</v>
      </c>
      <c r="Z35" s="106"/>
      <c r="AA35" s="107"/>
      <c r="AB35" s="105">
        <v>0</v>
      </c>
      <c r="AC35" s="106"/>
      <c r="AD35" s="107"/>
      <c r="AE35" s="105">
        <v>0</v>
      </c>
      <c r="AF35" s="106"/>
      <c r="AG35" s="107"/>
      <c r="AH35" s="105">
        <v>0</v>
      </c>
      <c r="AI35" s="106"/>
      <c r="AJ35" s="107"/>
      <c r="AK35" s="105">
        <v>0</v>
      </c>
      <c r="AL35" s="106"/>
      <c r="AM35" s="107"/>
      <c r="AN35" s="105">
        <v>0</v>
      </c>
      <c r="AO35" s="106"/>
      <c r="AP35" s="107"/>
      <c r="AQ35" s="105">
        <v>0</v>
      </c>
      <c r="AR35" s="106"/>
      <c r="AS35" s="107"/>
      <c r="AT35" s="25">
        <f t="shared" si="0"/>
        <v>0</v>
      </c>
      <c r="AU35" s="26" t="str">
        <f t="shared" si="1"/>
        <v/>
      </c>
      <c r="AV35" s="27"/>
      <c r="AW35" s="224"/>
      <c r="BI35" s="2"/>
      <c r="BJ35" s="2"/>
      <c r="BK35" s="2"/>
      <c r="BL35" s="2"/>
      <c r="BM35" s="2"/>
      <c r="BN35" s="2"/>
      <c r="BO35" s="2"/>
      <c r="BP35" s="2"/>
      <c r="BQ35" s="2"/>
      <c r="BR35" s="2"/>
      <c r="BS35" s="2"/>
      <c r="BT35" s="2"/>
      <c r="BU35" s="2"/>
      <c r="BV35" s="2"/>
      <c r="BW35" s="2"/>
    </row>
    <row r="36" spans="3:75" ht="21" customHeight="1" x14ac:dyDescent="0.25">
      <c r="C36" s="142"/>
      <c r="D36" s="514"/>
      <c r="E36" s="309" t="s">
        <v>106</v>
      </c>
      <c r="F36" s="310"/>
      <c r="G36" s="241" t="s">
        <v>620</v>
      </c>
      <c r="H36" s="241" t="s">
        <v>49</v>
      </c>
      <c r="I36" s="241" t="s">
        <v>149</v>
      </c>
      <c r="J36" s="241" t="s">
        <v>107</v>
      </c>
      <c r="K36" s="241" t="s">
        <v>145</v>
      </c>
      <c r="L36" s="242" t="s">
        <v>14</v>
      </c>
      <c r="M36" s="242" t="s">
        <v>627</v>
      </c>
      <c r="N36" s="46" t="s">
        <v>627</v>
      </c>
      <c r="O36" s="55" t="s">
        <v>14</v>
      </c>
      <c r="P36" s="55" t="s">
        <v>717</v>
      </c>
      <c r="Q36" s="46"/>
      <c r="R36" s="46"/>
      <c r="S36" s="46"/>
      <c r="T36" s="46"/>
      <c r="U36" s="75"/>
      <c r="V36" s="105">
        <v>0</v>
      </c>
      <c r="W36" s="106"/>
      <c r="X36" s="107"/>
      <c r="Y36" s="105">
        <v>0</v>
      </c>
      <c r="Z36" s="106"/>
      <c r="AA36" s="107"/>
      <c r="AB36" s="105">
        <v>0</v>
      </c>
      <c r="AC36" s="106"/>
      <c r="AD36" s="107"/>
      <c r="AE36" s="105">
        <v>0</v>
      </c>
      <c r="AF36" s="106"/>
      <c r="AG36" s="107"/>
      <c r="AH36" s="105">
        <v>0</v>
      </c>
      <c r="AI36" s="106"/>
      <c r="AJ36" s="107"/>
      <c r="AK36" s="105">
        <v>0</v>
      </c>
      <c r="AL36" s="106"/>
      <c r="AM36" s="107"/>
      <c r="AN36" s="105">
        <v>0</v>
      </c>
      <c r="AO36" s="106"/>
      <c r="AP36" s="107"/>
      <c r="AQ36" s="105">
        <v>0</v>
      </c>
      <c r="AR36" s="106"/>
      <c r="AS36" s="107"/>
      <c r="AT36" s="25">
        <f t="shared" si="0"/>
        <v>0</v>
      </c>
      <c r="AU36" s="26" t="str">
        <f t="shared" si="1"/>
        <v/>
      </c>
      <c r="AV36" s="27"/>
      <c r="AW36" s="224"/>
      <c r="BI36" s="2"/>
      <c r="BJ36" s="2"/>
      <c r="BK36" s="2"/>
      <c r="BL36" s="2"/>
      <c r="BM36" s="2"/>
      <c r="BN36" s="2"/>
      <c r="BO36" s="2"/>
      <c r="BP36" s="2"/>
      <c r="BQ36" s="2"/>
      <c r="BR36" s="2"/>
      <c r="BS36" s="2"/>
      <c r="BT36" s="2"/>
      <c r="BU36" s="2"/>
      <c r="BV36" s="2"/>
      <c r="BW36" s="2"/>
    </row>
    <row r="37" spans="3:75" ht="21" customHeight="1" x14ac:dyDescent="0.25">
      <c r="C37" s="142"/>
      <c r="D37" s="514"/>
      <c r="E37" s="309" t="s">
        <v>83</v>
      </c>
      <c r="F37" s="310"/>
      <c r="G37" s="241" t="s">
        <v>620</v>
      </c>
      <c r="H37" s="241" t="s">
        <v>49</v>
      </c>
      <c r="I37" s="241" t="s">
        <v>149</v>
      </c>
      <c r="J37" s="241" t="s">
        <v>84</v>
      </c>
      <c r="K37" s="241" t="s">
        <v>145</v>
      </c>
      <c r="L37" s="242" t="s">
        <v>14</v>
      </c>
      <c r="M37" s="242" t="s">
        <v>627</v>
      </c>
      <c r="N37" s="46" t="s">
        <v>627</v>
      </c>
      <c r="O37" s="55" t="s">
        <v>14</v>
      </c>
      <c r="P37" s="55" t="s">
        <v>717</v>
      </c>
      <c r="Q37" s="46"/>
      <c r="R37" s="46"/>
      <c r="S37" s="46"/>
      <c r="T37" s="46"/>
      <c r="U37" s="75"/>
      <c r="V37" s="105">
        <v>0</v>
      </c>
      <c r="W37" s="106"/>
      <c r="X37" s="107"/>
      <c r="Y37" s="105">
        <v>0</v>
      </c>
      <c r="Z37" s="106"/>
      <c r="AA37" s="107"/>
      <c r="AB37" s="105">
        <v>0</v>
      </c>
      <c r="AC37" s="106"/>
      <c r="AD37" s="107"/>
      <c r="AE37" s="105">
        <v>0</v>
      </c>
      <c r="AF37" s="106"/>
      <c r="AG37" s="107"/>
      <c r="AH37" s="105">
        <v>0</v>
      </c>
      <c r="AI37" s="106"/>
      <c r="AJ37" s="107"/>
      <c r="AK37" s="105">
        <v>0</v>
      </c>
      <c r="AL37" s="106"/>
      <c r="AM37" s="107"/>
      <c r="AN37" s="105">
        <v>0</v>
      </c>
      <c r="AO37" s="106"/>
      <c r="AP37" s="107"/>
      <c r="AQ37" s="105">
        <v>0</v>
      </c>
      <c r="AR37" s="106"/>
      <c r="AS37" s="107"/>
      <c r="AT37" s="25">
        <f t="shared" si="0"/>
        <v>0</v>
      </c>
      <c r="AU37" s="26" t="str">
        <f t="shared" si="1"/>
        <v/>
      </c>
      <c r="AV37" s="27"/>
      <c r="AW37" s="224"/>
      <c r="BI37" s="2"/>
      <c r="BJ37" s="2"/>
      <c r="BK37" s="2"/>
      <c r="BL37" s="2"/>
      <c r="BM37" s="2"/>
      <c r="BN37" s="2"/>
      <c r="BO37" s="2"/>
      <c r="BP37" s="2"/>
      <c r="BQ37" s="2"/>
      <c r="BR37" s="2"/>
      <c r="BS37" s="2"/>
      <c r="BT37" s="2"/>
      <c r="BU37" s="2"/>
      <c r="BV37" s="2"/>
      <c r="BW37" s="2"/>
    </row>
    <row r="38" spans="3:75" ht="21" customHeight="1" x14ac:dyDescent="0.25">
      <c r="C38" s="142"/>
      <c r="D38" s="514"/>
      <c r="E38" s="312" t="s">
        <v>85</v>
      </c>
      <c r="F38" s="310"/>
      <c r="G38" s="241" t="s">
        <v>620</v>
      </c>
      <c r="H38" s="241" t="s">
        <v>49</v>
      </c>
      <c r="I38" s="241" t="s">
        <v>149</v>
      </c>
      <c r="J38" s="241" t="s">
        <v>14</v>
      </c>
      <c r="K38" s="241" t="s">
        <v>145</v>
      </c>
      <c r="L38" s="242" t="s">
        <v>14</v>
      </c>
      <c r="M38" s="242" t="s">
        <v>627</v>
      </c>
      <c r="N38" s="46" t="s">
        <v>627</v>
      </c>
      <c r="O38" s="55" t="s">
        <v>14</v>
      </c>
      <c r="P38" s="55" t="s">
        <v>717</v>
      </c>
      <c r="Q38" s="46"/>
      <c r="R38" s="46"/>
      <c r="S38" s="46"/>
      <c r="T38" s="46"/>
      <c r="U38" s="76"/>
      <c r="V38" s="25">
        <f>IF(OR(SUMPRODUCT(--(V14:V37=""),--(W14:W37=""))&gt;0,COUNTIF(W14:W37,"M")&gt;0,COUNTIF(W14:W37,"X")=24),"",SUM(V14:V37))</f>
        <v>0</v>
      </c>
      <c r="W38" s="26" t="str">
        <f>IF(AND(COUNTIF(W14:W37,"X")=24,SUM(V14:V37)=0,ISNUMBER(V38)),"",IF(COUNTIF(W14:W37,"M")&gt;0,"M",IF(AND(COUNTIF(W14:W37,W14)=24,OR(W14="X",W14="W",W14="Z")),UPPER(W14),"")))</f>
        <v/>
      </c>
      <c r="X38" s="27"/>
      <c r="Y38" s="25">
        <f t="shared" ref="Y38" si="2">IF(OR(SUMPRODUCT(--(Y14:Y37=""),--(Z14:Z37=""))&gt;0,COUNTIF(Z14:Z37,"M")&gt;0,COUNTIF(Z14:Z37,"X")=24),"",SUM(Y14:Y37))</f>
        <v>0</v>
      </c>
      <c r="Z38" s="26" t="str">
        <f t="shared" ref="Z38" si="3">IF(AND(COUNTIF(Z14:Z37,"X")=24,SUM(Y14:Y37)=0,ISNUMBER(Y38)),"",IF(COUNTIF(Z14:Z37,"M")&gt;0,"M",IF(AND(COUNTIF(Z14:Z37,Z14)=24,OR(Z14="X",Z14="W",Z14="Z")),UPPER(Z14),"")))</f>
        <v/>
      </c>
      <c r="AA38" s="27"/>
      <c r="AB38" s="25">
        <f t="shared" ref="AB38" si="4">IF(OR(SUMPRODUCT(--(AB14:AB37=""),--(AC14:AC37=""))&gt;0,COUNTIF(AC14:AC37,"M")&gt;0,COUNTIF(AC14:AC37,"X")=24),"",SUM(AB14:AB37))</f>
        <v>0</v>
      </c>
      <c r="AC38" s="26" t="str">
        <f t="shared" ref="AC38" si="5">IF(AND(COUNTIF(AC14:AC37,"X")=24,SUM(AB14:AB37)=0,ISNUMBER(AB38)),"",IF(COUNTIF(AC14:AC37,"M")&gt;0,"M",IF(AND(COUNTIF(AC14:AC37,AC14)=24,OR(AC14="X",AC14="W",AC14="Z")),UPPER(AC14),"")))</f>
        <v/>
      </c>
      <c r="AD38" s="27"/>
      <c r="AE38" s="25">
        <f t="shared" ref="AE38" si="6">IF(OR(SUMPRODUCT(--(AE14:AE37=""),--(AF14:AF37=""))&gt;0,COUNTIF(AF14:AF37,"M")&gt;0,COUNTIF(AF14:AF37,"X")=24),"",SUM(AE14:AE37))</f>
        <v>0</v>
      </c>
      <c r="AF38" s="26" t="str">
        <f t="shared" ref="AF38" si="7">IF(AND(COUNTIF(AF14:AF37,"X")=24,SUM(AE14:AE37)=0,ISNUMBER(AE38)),"",IF(COUNTIF(AF14:AF37,"M")&gt;0,"M",IF(AND(COUNTIF(AF14:AF37,AF14)=24,OR(AF14="X",AF14="W",AF14="Z")),UPPER(AF14),"")))</f>
        <v/>
      </c>
      <c r="AG38" s="27"/>
      <c r="AH38" s="25">
        <f t="shared" ref="AH38" si="8">IF(OR(SUMPRODUCT(--(AH14:AH37=""),--(AI14:AI37=""))&gt;0,COUNTIF(AI14:AI37,"M")&gt;0,COUNTIF(AI14:AI37,"X")=24),"",SUM(AH14:AH37))</f>
        <v>0</v>
      </c>
      <c r="AI38" s="26" t="str">
        <f t="shared" ref="AI38" si="9">IF(AND(COUNTIF(AI14:AI37,"X")=24,SUM(AH14:AH37)=0,ISNUMBER(AH38)),"",IF(COUNTIF(AI14:AI37,"M")&gt;0,"M",IF(AND(COUNTIF(AI14:AI37,AI14)=24,OR(AI14="X",AI14="W",AI14="Z")),UPPER(AI14),"")))</f>
        <v/>
      </c>
      <c r="AJ38" s="27"/>
      <c r="AK38" s="25">
        <f t="shared" ref="AK38" si="10">IF(OR(SUMPRODUCT(--(AK14:AK37=""),--(AL14:AL37=""))&gt;0,COUNTIF(AL14:AL37,"M")&gt;0,COUNTIF(AL14:AL37,"X")=24),"",SUM(AK14:AK37))</f>
        <v>0</v>
      </c>
      <c r="AL38" s="26" t="str">
        <f t="shared" ref="AL38" si="11">IF(AND(COUNTIF(AL14:AL37,"X")=24,SUM(AK14:AK37)=0,ISNUMBER(AK38)),"",IF(COUNTIF(AL14:AL37,"M")&gt;0,"M",IF(AND(COUNTIF(AL14:AL37,AL14)=24,OR(AL14="X",AL14="W",AL14="Z")),UPPER(AL14),"")))</f>
        <v/>
      </c>
      <c r="AM38" s="27"/>
      <c r="AN38" s="25">
        <f t="shared" ref="AN38" si="12">IF(OR(SUMPRODUCT(--(AN14:AN37=""),--(AO14:AO37=""))&gt;0,COUNTIF(AO14:AO37,"M")&gt;0,COUNTIF(AO14:AO37,"X")=24),"",SUM(AN14:AN37))</f>
        <v>0</v>
      </c>
      <c r="AO38" s="26" t="str">
        <f t="shared" ref="AO38" si="13">IF(AND(COUNTIF(AO14:AO37,"X")=24,SUM(AN14:AN37)=0,ISNUMBER(AN38)),"",IF(COUNTIF(AO14:AO37,"M")&gt;0,"M",IF(AND(COUNTIF(AO14:AO37,AO14)=24,OR(AO14="X",AO14="W",AO14="Z")),UPPER(AO14),"")))</f>
        <v/>
      </c>
      <c r="AP38" s="27"/>
      <c r="AQ38" s="25">
        <f t="shared" ref="AQ38" si="14">IF(OR(SUMPRODUCT(--(AQ14:AQ37=""),--(AR14:AR37=""))&gt;0,COUNTIF(AR14:AR37,"M")&gt;0,COUNTIF(AR14:AR37,"X")=24),"",SUM(AQ14:AQ37))</f>
        <v>0</v>
      </c>
      <c r="AR38" s="26" t="str">
        <f t="shared" ref="AR38" si="15">IF(AND(COUNTIF(AR14:AR37,"X")=24,SUM(AQ14:AQ37)=0,ISNUMBER(AQ38)),"",IF(COUNTIF(AR14:AR37,"M")&gt;0,"M",IF(AND(COUNTIF(AR14:AR37,AR14)=24,OR(AR14="X",AR14="W",AR14="Z")),UPPER(AR14),"")))</f>
        <v/>
      </c>
      <c r="AS38" s="27"/>
      <c r="AT38" s="25">
        <f t="shared" ref="AT38" si="16">IF(OR(SUMPRODUCT(--(AT14:AT37=""),--(AU14:AU37=""))&gt;0,COUNTIF(AU14:AU37,"M")&gt;0,COUNTIF(AU14:AU37,"X")=24),"",SUM(AT14:AT37))</f>
        <v>0</v>
      </c>
      <c r="AU38" s="26" t="str">
        <f t="shared" ref="AU38" si="17">IF(AND(COUNTIF(AU14:AU37,"X")=24,SUM(AT14:AT37)=0,ISNUMBER(AT38)),"",IF(COUNTIF(AU14:AU37,"M")&gt;0,"M",IF(AND(COUNTIF(AU14:AU37,AU14)=24,OR(AU14="X",AU14="W",AU14="Z")),UPPER(AU14),"")))</f>
        <v/>
      </c>
      <c r="AV38" s="27"/>
      <c r="AW38" s="226"/>
      <c r="BI38" s="2"/>
      <c r="BJ38" s="2"/>
      <c r="BK38" s="2"/>
      <c r="BL38" s="2"/>
      <c r="BM38" s="2"/>
      <c r="BN38" s="2"/>
      <c r="BO38" s="2"/>
      <c r="BP38" s="2"/>
      <c r="BQ38" s="2"/>
      <c r="BR38" s="2"/>
      <c r="BS38" s="2"/>
      <c r="BT38" s="2"/>
      <c r="BU38" s="2"/>
      <c r="BV38" s="2"/>
      <c r="BW38" s="2"/>
    </row>
    <row r="39" spans="3:75" ht="21" customHeight="1" x14ac:dyDescent="0.25">
      <c r="C39" s="142"/>
      <c r="D39" s="515"/>
      <c r="E39" s="313" t="s">
        <v>697</v>
      </c>
      <c r="F39" s="314"/>
      <c r="G39" s="241" t="s">
        <v>172</v>
      </c>
      <c r="H39" s="241" t="s">
        <v>49</v>
      </c>
      <c r="I39" s="241" t="s">
        <v>149</v>
      </c>
      <c r="J39" s="241" t="s">
        <v>14</v>
      </c>
      <c r="K39" s="241" t="s">
        <v>145</v>
      </c>
      <c r="L39" s="242" t="s">
        <v>14</v>
      </c>
      <c r="M39" s="242" t="s">
        <v>627</v>
      </c>
      <c r="N39" s="46" t="s">
        <v>627</v>
      </c>
      <c r="O39" s="55" t="s">
        <v>14</v>
      </c>
      <c r="P39" s="55" t="s">
        <v>717</v>
      </c>
      <c r="Q39" s="46"/>
      <c r="R39" s="46"/>
      <c r="S39" s="46"/>
      <c r="T39" s="46"/>
      <c r="U39" s="75"/>
      <c r="V39" s="105">
        <v>0</v>
      </c>
      <c r="W39" s="106"/>
      <c r="X39" s="107"/>
      <c r="Y39" s="105">
        <v>0</v>
      </c>
      <c r="Z39" s="106"/>
      <c r="AA39" s="107"/>
      <c r="AB39" s="105">
        <v>0</v>
      </c>
      <c r="AC39" s="106"/>
      <c r="AD39" s="107"/>
      <c r="AE39" s="105">
        <v>0</v>
      </c>
      <c r="AF39" s="106"/>
      <c r="AG39" s="107"/>
      <c r="AH39" s="105">
        <v>0</v>
      </c>
      <c r="AI39" s="106"/>
      <c r="AJ39" s="107"/>
      <c r="AK39" s="105">
        <v>0</v>
      </c>
      <c r="AL39" s="106"/>
      <c r="AM39" s="107"/>
      <c r="AN39" s="105">
        <v>0</v>
      </c>
      <c r="AO39" s="106"/>
      <c r="AP39" s="107"/>
      <c r="AQ39" s="105">
        <v>0</v>
      </c>
      <c r="AR39" s="106"/>
      <c r="AS39" s="107"/>
      <c r="AT39" s="25">
        <f>IF(OR(EXACT(V39,W39),EXACT(Y39,Z39),EXACT(AB39,AC39),EXACT(AE39,AF39),EXACT(AH39,AI39),EXACT(AK39,AL39),EXACT(AN39,AO39),EXACT(AQ39,AR39),COUNTIF(W39:AR39,"M")&gt;0,COUNTIF(W39:AR39,"X")=8),"",SUM(V39,Y39,AB39,AE39,AH39,AK39,AN39,AQ39))</f>
        <v>0</v>
      </c>
      <c r="AU39" s="26" t="str">
        <f>IF(AND(COUNTIF(W39:AR39,"X")=8,SUM(V39,Y39,AB39,AE39,AH39,AK39,AN39,AQ39)=0,ISNUMBER(AT39)),"",IF(COUNTIF(W39:AR39,"M")&gt;0,"M", IF(AND(COUNTIF(W39:AR39,W39)=8,OR(W39="X",W39="W",W39="Z")),UPPER(W39),"")))</f>
        <v/>
      </c>
      <c r="AV39" s="27"/>
      <c r="AW39" s="315"/>
      <c r="BI39" s="2"/>
      <c r="BJ39" s="2"/>
      <c r="BK39" s="2"/>
      <c r="BL39" s="2"/>
      <c r="BM39" s="2"/>
      <c r="BN39" s="2"/>
      <c r="BO39" s="2"/>
      <c r="BP39" s="2"/>
      <c r="BQ39" s="2"/>
      <c r="BR39" s="2"/>
      <c r="BS39" s="2"/>
      <c r="BT39" s="2"/>
      <c r="BU39" s="2"/>
      <c r="BV39" s="2"/>
      <c r="BW39" s="2"/>
    </row>
    <row r="40" spans="3:75" ht="3.75" customHeight="1" x14ac:dyDescent="0.25">
      <c r="C40" s="142"/>
      <c r="D40" s="316"/>
      <c r="E40" s="316"/>
      <c r="F40" s="317"/>
      <c r="G40" s="317"/>
      <c r="H40" s="317"/>
      <c r="I40" s="317"/>
      <c r="J40" s="317"/>
      <c r="K40" s="317"/>
      <c r="L40" s="317"/>
      <c r="M40" s="317"/>
      <c r="N40" s="77"/>
      <c r="O40" s="77"/>
      <c r="P40" s="77"/>
      <c r="Q40" s="77"/>
      <c r="R40" s="77"/>
      <c r="S40" s="77"/>
      <c r="T40" s="77"/>
      <c r="U40" s="77"/>
      <c r="V40" s="317"/>
      <c r="W40" s="317"/>
      <c r="X40" s="317"/>
      <c r="Y40" s="317"/>
      <c r="Z40" s="317"/>
      <c r="AA40" s="317"/>
      <c r="AB40" s="271"/>
      <c r="AC40" s="272"/>
      <c r="AD40" s="272"/>
      <c r="AE40" s="271"/>
      <c r="AF40" s="272"/>
      <c r="AG40" s="272"/>
      <c r="AH40" s="271"/>
      <c r="AI40" s="272"/>
      <c r="AJ40" s="272"/>
      <c r="AK40" s="271"/>
      <c r="AL40" s="272"/>
      <c r="AM40" s="272"/>
      <c r="AN40" s="271"/>
      <c r="AO40" s="272"/>
      <c r="AP40" s="272"/>
      <c r="AQ40" s="271"/>
      <c r="AR40" s="272"/>
      <c r="AS40" s="272"/>
      <c r="AT40" s="271"/>
      <c r="AU40" s="272"/>
      <c r="AV40" s="272"/>
      <c r="AW40" s="224"/>
      <c r="BI40" s="2"/>
      <c r="BJ40" s="2"/>
      <c r="BK40" s="2"/>
      <c r="BL40" s="2"/>
      <c r="BM40" s="2"/>
      <c r="BN40" s="2"/>
      <c r="BO40" s="2"/>
      <c r="BP40" s="2"/>
      <c r="BQ40" s="2"/>
      <c r="BR40" s="2"/>
      <c r="BS40" s="2"/>
      <c r="BT40" s="2"/>
      <c r="BU40" s="2"/>
      <c r="BV40" s="2"/>
      <c r="BW40" s="2"/>
    </row>
    <row r="41" spans="3:75" ht="21" customHeight="1" x14ac:dyDescent="0.25">
      <c r="C41" s="142"/>
      <c r="D41" s="513" t="s">
        <v>51</v>
      </c>
      <c r="E41" s="318" t="s">
        <v>621</v>
      </c>
      <c r="F41" s="310"/>
      <c r="G41" s="241" t="s">
        <v>620</v>
      </c>
      <c r="H41" s="241" t="s">
        <v>52</v>
      </c>
      <c r="I41" s="241" t="s">
        <v>149</v>
      </c>
      <c r="J41" s="241" t="s">
        <v>105</v>
      </c>
      <c r="K41" s="241" t="s">
        <v>145</v>
      </c>
      <c r="L41" s="242" t="s">
        <v>14</v>
      </c>
      <c r="M41" s="242" t="s">
        <v>627</v>
      </c>
      <c r="N41" s="46" t="s">
        <v>627</v>
      </c>
      <c r="O41" s="55" t="s">
        <v>14</v>
      </c>
      <c r="P41" s="55" t="s">
        <v>717</v>
      </c>
      <c r="Q41" s="46"/>
      <c r="R41" s="46"/>
      <c r="S41" s="46"/>
      <c r="T41" s="46"/>
      <c r="U41" s="75"/>
      <c r="V41" s="105">
        <v>0</v>
      </c>
      <c r="W41" s="106"/>
      <c r="X41" s="107"/>
      <c r="Y41" s="105">
        <v>0</v>
      </c>
      <c r="Z41" s="106"/>
      <c r="AA41" s="107"/>
      <c r="AB41" s="105">
        <v>0</v>
      </c>
      <c r="AC41" s="106"/>
      <c r="AD41" s="107"/>
      <c r="AE41" s="105">
        <v>0</v>
      </c>
      <c r="AF41" s="106"/>
      <c r="AG41" s="107"/>
      <c r="AH41" s="105">
        <v>0</v>
      </c>
      <c r="AI41" s="106"/>
      <c r="AJ41" s="107"/>
      <c r="AK41" s="105">
        <v>0</v>
      </c>
      <c r="AL41" s="106"/>
      <c r="AM41" s="107"/>
      <c r="AN41" s="105">
        <v>0</v>
      </c>
      <c r="AO41" s="106"/>
      <c r="AP41" s="107"/>
      <c r="AQ41" s="105">
        <v>0</v>
      </c>
      <c r="AR41" s="106"/>
      <c r="AS41" s="107"/>
      <c r="AT41" s="25">
        <f>IF(OR(EXACT(V41,W41),EXACT(Y41,Z41),EXACT(AB41,AC41),EXACT(AE41,AF41),EXACT(AH41,AI41),EXACT(AK41,AL41),EXACT(AN41,AO41),EXACT(AQ41,AR41),COUNTIF(W41:AR41,"M")&gt;0,COUNTIF(W41:AR41,"X")=8),"",SUM(V41,Y41,AB41,AE41,AH41,AK41,AN41,AQ41))</f>
        <v>0</v>
      </c>
      <c r="AU41" s="26" t="str">
        <f>IF(AND(COUNTIF(W41:AR41,"X")=8,SUM(V41,Y41,AB41,AE41,AH41,AK41,AN41,AQ41)=0,ISNUMBER(AT41)),"",IF(COUNTIF(W41:AR41,"M")&gt;0,"M", IF(AND(COUNTIF(W41:AR41,W41)=8,OR(W41="X",W41="W",W41="Z")),UPPER(W41),"")))</f>
        <v/>
      </c>
      <c r="AV41" s="27"/>
      <c r="AW41" s="224"/>
      <c r="BI41" s="2"/>
      <c r="BJ41" s="2"/>
      <c r="BK41" s="2"/>
      <c r="BL41" s="2"/>
      <c r="BM41" s="2"/>
      <c r="BN41" s="2"/>
      <c r="BO41" s="2"/>
      <c r="BP41" s="2"/>
      <c r="BQ41" s="2"/>
      <c r="BR41" s="2"/>
      <c r="BS41" s="2"/>
      <c r="BT41" s="2"/>
      <c r="BU41" s="2"/>
      <c r="BV41" s="2"/>
      <c r="BW41" s="2"/>
    </row>
    <row r="42" spans="3:75" ht="21" customHeight="1" x14ac:dyDescent="0.25">
      <c r="C42" s="142"/>
      <c r="D42" s="514"/>
      <c r="E42" s="318">
        <v>4</v>
      </c>
      <c r="F42" s="310"/>
      <c r="G42" s="241" t="s">
        <v>620</v>
      </c>
      <c r="H42" s="241" t="s">
        <v>52</v>
      </c>
      <c r="I42" s="241" t="s">
        <v>149</v>
      </c>
      <c r="J42" s="241" t="s">
        <v>58</v>
      </c>
      <c r="K42" s="241" t="s">
        <v>145</v>
      </c>
      <c r="L42" s="242" t="s">
        <v>14</v>
      </c>
      <c r="M42" s="242" t="s">
        <v>627</v>
      </c>
      <c r="N42" s="46" t="s">
        <v>627</v>
      </c>
      <c r="O42" s="55" t="s">
        <v>14</v>
      </c>
      <c r="P42" s="55" t="s">
        <v>717</v>
      </c>
      <c r="Q42" s="46"/>
      <c r="R42" s="46"/>
      <c r="S42" s="46"/>
      <c r="T42" s="46"/>
      <c r="U42" s="75"/>
      <c r="V42" s="105">
        <v>0</v>
      </c>
      <c r="W42" s="106"/>
      <c r="X42" s="107"/>
      <c r="Y42" s="105">
        <v>0</v>
      </c>
      <c r="Z42" s="106"/>
      <c r="AA42" s="107"/>
      <c r="AB42" s="105">
        <v>0</v>
      </c>
      <c r="AC42" s="106"/>
      <c r="AD42" s="107"/>
      <c r="AE42" s="105">
        <v>0</v>
      </c>
      <c r="AF42" s="106"/>
      <c r="AG42" s="107"/>
      <c r="AH42" s="105">
        <v>0</v>
      </c>
      <c r="AI42" s="106"/>
      <c r="AJ42" s="107"/>
      <c r="AK42" s="105">
        <v>0</v>
      </c>
      <c r="AL42" s="106"/>
      <c r="AM42" s="107"/>
      <c r="AN42" s="105">
        <v>0</v>
      </c>
      <c r="AO42" s="106"/>
      <c r="AP42" s="107"/>
      <c r="AQ42" s="105">
        <v>0</v>
      </c>
      <c r="AR42" s="106"/>
      <c r="AS42" s="107"/>
      <c r="AT42" s="25">
        <f t="shared" ref="AT42:AT64" si="18">IF(OR(EXACT(V42,W42),EXACT(Y42,Z42),EXACT(AB42,AC42),EXACT(AE42,AF42),EXACT(AH42,AI42),EXACT(AK42,AL42),EXACT(AN42,AO42),EXACT(AQ42,AR42),COUNTIF(W42:AR42,"M")&gt;0,COUNTIF(W42:AR42,"X")=8),"",SUM(V42,Y42,AB42,AE42,AH42,AK42,AN42,AQ42))</f>
        <v>0</v>
      </c>
      <c r="AU42" s="26" t="str">
        <f t="shared" ref="AU42:AU64" si="19">IF(AND(COUNTIF(W42:AR42,"X")=8,SUM(V42,Y42,AB42,AE42,AH42,AK42,AN42,AQ42)=0,ISNUMBER(AT42)),"",IF(COUNTIF(W42:AR42,"M")&gt;0,"M", IF(AND(COUNTIF(W42:AR42,W42)=8,OR(W42="X",W42="W",W42="Z")),UPPER(W42),"")))</f>
        <v/>
      </c>
      <c r="AV42" s="27"/>
      <c r="AW42" s="224"/>
      <c r="BI42" s="2"/>
      <c r="BJ42" s="2"/>
      <c r="BK42" s="2"/>
      <c r="BL42" s="2"/>
      <c r="BM42" s="2"/>
      <c r="BN42" s="2"/>
      <c r="BO42" s="2"/>
      <c r="BP42" s="2"/>
      <c r="BQ42" s="2"/>
      <c r="BR42" s="2"/>
      <c r="BS42" s="2"/>
      <c r="BT42" s="2"/>
      <c r="BU42" s="2"/>
      <c r="BV42" s="2"/>
      <c r="BW42" s="2"/>
    </row>
    <row r="43" spans="3:75" ht="21" customHeight="1" x14ac:dyDescent="0.25">
      <c r="C43" s="142"/>
      <c r="D43" s="514"/>
      <c r="E43" s="318">
        <v>5</v>
      </c>
      <c r="F43" s="310"/>
      <c r="G43" s="241" t="s">
        <v>620</v>
      </c>
      <c r="H43" s="241" t="s">
        <v>52</v>
      </c>
      <c r="I43" s="241" t="s">
        <v>149</v>
      </c>
      <c r="J43" s="241" t="s">
        <v>59</v>
      </c>
      <c r="K43" s="241" t="s">
        <v>145</v>
      </c>
      <c r="L43" s="242" t="s">
        <v>14</v>
      </c>
      <c r="M43" s="242" t="s">
        <v>627</v>
      </c>
      <c r="N43" s="46" t="s">
        <v>627</v>
      </c>
      <c r="O43" s="55" t="s">
        <v>14</v>
      </c>
      <c r="P43" s="55" t="s">
        <v>717</v>
      </c>
      <c r="Q43" s="46"/>
      <c r="R43" s="46"/>
      <c r="S43" s="46"/>
      <c r="T43" s="46"/>
      <c r="U43" s="75"/>
      <c r="V43" s="105">
        <v>0</v>
      </c>
      <c r="W43" s="106"/>
      <c r="X43" s="107"/>
      <c r="Y43" s="105">
        <v>0</v>
      </c>
      <c r="Z43" s="106"/>
      <c r="AA43" s="107"/>
      <c r="AB43" s="105">
        <v>0</v>
      </c>
      <c r="AC43" s="106"/>
      <c r="AD43" s="107"/>
      <c r="AE43" s="105">
        <v>0</v>
      </c>
      <c r="AF43" s="106"/>
      <c r="AG43" s="107"/>
      <c r="AH43" s="105">
        <v>0</v>
      </c>
      <c r="AI43" s="106"/>
      <c r="AJ43" s="107"/>
      <c r="AK43" s="105">
        <v>0</v>
      </c>
      <c r="AL43" s="106"/>
      <c r="AM43" s="107"/>
      <c r="AN43" s="105">
        <v>0</v>
      </c>
      <c r="AO43" s="106"/>
      <c r="AP43" s="107"/>
      <c r="AQ43" s="105">
        <v>0</v>
      </c>
      <c r="AR43" s="106"/>
      <c r="AS43" s="107"/>
      <c r="AT43" s="25">
        <f t="shared" si="18"/>
        <v>0</v>
      </c>
      <c r="AU43" s="26" t="str">
        <f t="shared" si="19"/>
        <v/>
      </c>
      <c r="AV43" s="27"/>
      <c r="AW43" s="224"/>
      <c r="BI43" s="2"/>
      <c r="BJ43" s="2"/>
      <c r="BK43" s="2"/>
      <c r="BL43" s="2"/>
      <c r="BM43" s="2"/>
      <c r="BN43" s="2"/>
      <c r="BO43" s="2"/>
      <c r="BP43" s="2"/>
      <c r="BQ43" s="2"/>
      <c r="BR43" s="2"/>
      <c r="BS43" s="2"/>
      <c r="BT43" s="2"/>
      <c r="BU43" s="2"/>
      <c r="BV43" s="2"/>
      <c r="BW43" s="2"/>
    </row>
    <row r="44" spans="3:75" ht="21" customHeight="1" x14ac:dyDescent="0.25">
      <c r="C44" s="142"/>
      <c r="D44" s="514"/>
      <c r="E44" s="318">
        <v>6</v>
      </c>
      <c r="F44" s="310"/>
      <c r="G44" s="241" t="s">
        <v>620</v>
      </c>
      <c r="H44" s="241" t="s">
        <v>52</v>
      </c>
      <c r="I44" s="241" t="s">
        <v>149</v>
      </c>
      <c r="J44" s="241" t="s">
        <v>60</v>
      </c>
      <c r="K44" s="241" t="s">
        <v>145</v>
      </c>
      <c r="L44" s="242" t="s">
        <v>14</v>
      </c>
      <c r="M44" s="242" t="s">
        <v>627</v>
      </c>
      <c r="N44" s="46" t="s">
        <v>627</v>
      </c>
      <c r="O44" s="55" t="s">
        <v>14</v>
      </c>
      <c r="P44" s="55" t="s">
        <v>717</v>
      </c>
      <c r="Q44" s="46"/>
      <c r="R44" s="46"/>
      <c r="S44" s="46"/>
      <c r="T44" s="46"/>
      <c r="U44" s="75"/>
      <c r="V44" s="105">
        <v>0</v>
      </c>
      <c r="W44" s="106"/>
      <c r="X44" s="107"/>
      <c r="Y44" s="105">
        <v>0</v>
      </c>
      <c r="Z44" s="106"/>
      <c r="AA44" s="107"/>
      <c r="AB44" s="105">
        <v>0</v>
      </c>
      <c r="AC44" s="106"/>
      <c r="AD44" s="107"/>
      <c r="AE44" s="105">
        <v>0</v>
      </c>
      <c r="AF44" s="106"/>
      <c r="AG44" s="107"/>
      <c r="AH44" s="105">
        <v>0</v>
      </c>
      <c r="AI44" s="106"/>
      <c r="AJ44" s="107"/>
      <c r="AK44" s="105">
        <v>0</v>
      </c>
      <c r="AL44" s="106"/>
      <c r="AM44" s="107"/>
      <c r="AN44" s="105">
        <v>0</v>
      </c>
      <c r="AO44" s="106"/>
      <c r="AP44" s="107"/>
      <c r="AQ44" s="105">
        <v>0</v>
      </c>
      <c r="AR44" s="106"/>
      <c r="AS44" s="107"/>
      <c r="AT44" s="25">
        <f t="shared" si="18"/>
        <v>0</v>
      </c>
      <c r="AU44" s="26" t="str">
        <f t="shared" si="19"/>
        <v/>
      </c>
      <c r="AV44" s="27"/>
      <c r="AW44" s="224"/>
      <c r="BI44" s="2"/>
      <c r="BJ44" s="2"/>
      <c r="BK44" s="2"/>
      <c r="BL44" s="2"/>
      <c r="BM44" s="2"/>
      <c r="BN44" s="2"/>
      <c r="BO44" s="2"/>
      <c r="BP44" s="2"/>
      <c r="BQ44" s="2"/>
      <c r="BR44" s="2"/>
      <c r="BS44" s="2"/>
      <c r="BT44" s="2"/>
      <c r="BU44" s="2"/>
      <c r="BV44" s="2"/>
      <c r="BW44" s="2"/>
    </row>
    <row r="45" spans="3:75" ht="21" customHeight="1" x14ac:dyDescent="0.25">
      <c r="C45" s="142"/>
      <c r="D45" s="514"/>
      <c r="E45" s="318">
        <v>7</v>
      </c>
      <c r="F45" s="310"/>
      <c r="G45" s="241" t="s">
        <v>620</v>
      </c>
      <c r="H45" s="241" t="s">
        <v>52</v>
      </c>
      <c r="I45" s="241" t="s">
        <v>149</v>
      </c>
      <c r="J45" s="241" t="s">
        <v>61</v>
      </c>
      <c r="K45" s="241" t="s">
        <v>145</v>
      </c>
      <c r="L45" s="242" t="s">
        <v>14</v>
      </c>
      <c r="M45" s="242" t="s">
        <v>627</v>
      </c>
      <c r="N45" s="46" t="s">
        <v>627</v>
      </c>
      <c r="O45" s="55" t="s">
        <v>14</v>
      </c>
      <c r="P45" s="55" t="s">
        <v>717</v>
      </c>
      <c r="Q45" s="46"/>
      <c r="R45" s="46"/>
      <c r="S45" s="46"/>
      <c r="T45" s="46"/>
      <c r="U45" s="75"/>
      <c r="V45" s="105">
        <v>0</v>
      </c>
      <c r="W45" s="106"/>
      <c r="X45" s="107"/>
      <c r="Y45" s="105">
        <v>0</v>
      </c>
      <c r="Z45" s="106"/>
      <c r="AA45" s="107"/>
      <c r="AB45" s="105">
        <v>0</v>
      </c>
      <c r="AC45" s="106"/>
      <c r="AD45" s="107"/>
      <c r="AE45" s="105">
        <v>0</v>
      </c>
      <c r="AF45" s="106"/>
      <c r="AG45" s="107"/>
      <c r="AH45" s="105">
        <v>0</v>
      </c>
      <c r="AI45" s="106"/>
      <c r="AJ45" s="107"/>
      <c r="AK45" s="105">
        <v>0</v>
      </c>
      <c r="AL45" s="106"/>
      <c r="AM45" s="107"/>
      <c r="AN45" s="105">
        <v>0</v>
      </c>
      <c r="AO45" s="106"/>
      <c r="AP45" s="107"/>
      <c r="AQ45" s="105">
        <v>0</v>
      </c>
      <c r="AR45" s="106"/>
      <c r="AS45" s="107"/>
      <c r="AT45" s="25">
        <f t="shared" si="18"/>
        <v>0</v>
      </c>
      <c r="AU45" s="26" t="str">
        <f t="shared" si="19"/>
        <v/>
      </c>
      <c r="AV45" s="27"/>
      <c r="AW45" s="224"/>
      <c r="BI45" s="2"/>
      <c r="BJ45" s="2"/>
      <c r="BK45" s="2"/>
      <c r="BL45" s="2"/>
      <c r="BM45" s="2"/>
      <c r="BN45" s="2"/>
      <c r="BO45" s="2"/>
      <c r="BP45" s="2"/>
      <c r="BQ45" s="2"/>
      <c r="BR45" s="2"/>
      <c r="BS45" s="2"/>
      <c r="BT45" s="2"/>
      <c r="BU45" s="2"/>
      <c r="BV45" s="2"/>
      <c r="BW45" s="2"/>
    </row>
    <row r="46" spans="3:75" ht="21" customHeight="1" x14ac:dyDescent="0.25">
      <c r="C46" s="142"/>
      <c r="D46" s="514"/>
      <c r="E46" s="318">
        <v>8</v>
      </c>
      <c r="F46" s="310"/>
      <c r="G46" s="241" t="s">
        <v>620</v>
      </c>
      <c r="H46" s="241" t="s">
        <v>52</v>
      </c>
      <c r="I46" s="241" t="s">
        <v>149</v>
      </c>
      <c r="J46" s="241" t="s">
        <v>62</v>
      </c>
      <c r="K46" s="241" t="s">
        <v>145</v>
      </c>
      <c r="L46" s="242" t="s">
        <v>14</v>
      </c>
      <c r="M46" s="242" t="s">
        <v>627</v>
      </c>
      <c r="N46" s="46" t="s">
        <v>627</v>
      </c>
      <c r="O46" s="55" t="s">
        <v>14</v>
      </c>
      <c r="P46" s="55" t="s">
        <v>717</v>
      </c>
      <c r="Q46" s="46"/>
      <c r="R46" s="46"/>
      <c r="S46" s="46"/>
      <c r="T46" s="46"/>
      <c r="U46" s="75"/>
      <c r="V46" s="105">
        <v>0</v>
      </c>
      <c r="W46" s="106"/>
      <c r="X46" s="107"/>
      <c r="Y46" s="105">
        <v>0</v>
      </c>
      <c r="Z46" s="106"/>
      <c r="AA46" s="107"/>
      <c r="AB46" s="105">
        <v>0</v>
      </c>
      <c r="AC46" s="106"/>
      <c r="AD46" s="107"/>
      <c r="AE46" s="105">
        <v>0</v>
      </c>
      <c r="AF46" s="106"/>
      <c r="AG46" s="107"/>
      <c r="AH46" s="105">
        <v>0</v>
      </c>
      <c r="AI46" s="106"/>
      <c r="AJ46" s="107"/>
      <c r="AK46" s="105">
        <v>0</v>
      </c>
      <c r="AL46" s="106"/>
      <c r="AM46" s="107"/>
      <c r="AN46" s="105">
        <v>0</v>
      </c>
      <c r="AO46" s="106"/>
      <c r="AP46" s="107"/>
      <c r="AQ46" s="105">
        <v>0</v>
      </c>
      <c r="AR46" s="106"/>
      <c r="AS46" s="107"/>
      <c r="AT46" s="25">
        <f t="shared" si="18"/>
        <v>0</v>
      </c>
      <c r="AU46" s="26" t="str">
        <f t="shared" si="19"/>
        <v/>
      </c>
      <c r="AV46" s="27"/>
      <c r="AW46" s="224"/>
      <c r="BI46" s="2"/>
      <c r="BJ46" s="2"/>
      <c r="BK46" s="2"/>
      <c r="BL46" s="2"/>
      <c r="BM46" s="2"/>
      <c r="BN46" s="2"/>
      <c r="BO46" s="2"/>
      <c r="BP46" s="2"/>
      <c r="BQ46" s="2"/>
      <c r="BR46" s="2"/>
      <c r="BS46" s="2"/>
      <c r="BT46" s="2"/>
      <c r="BU46" s="2"/>
      <c r="BV46" s="2"/>
      <c r="BW46" s="2"/>
    </row>
    <row r="47" spans="3:75" ht="21" customHeight="1" x14ac:dyDescent="0.25">
      <c r="C47" s="142"/>
      <c r="D47" s="514"/>
      <c r="E47" s="318">
        <v>9</v>
      </c>
      <c r="F47" s="310"/>
      <c r="G47" s="241" t="s">
        <v>620</v>
      </c>
      <c r="H47" s="241" t="s">
        <v>52</v>
      </c>
      <c r="I47" s="241" t="s">
        <v>149</v>
      </c>
      <c r="J47" s="241" t="s">
        <v>63</v>
      </c>
      <c r="K47" s="241" t="s">
        <v>145</v>
      </c>
      <c r="L47" s="242" t="s">
        <v>14</v>
      </c>
      <c r="M47" s="242" t="s">
        <v>627</v>
      </c>
      <c r="N47" s="46" t="s">
        <v>627</v>
      </c>
      <c r="O47" s="55" t="s">
        <v>14</v>
      </c>
      <c r="P47" s="55" t="s">
        <v>717</v>
      </c>
      <c r="Q47" s="46"/>
      <c r="R47" s="46"/>
      <c r="S47" s="46"/>
      <c r="T47" s="46"/>
      <c r="U47" s="75"/>
      <c r="V47" s="105">
        <v>0</v>
      </c>
      <c r="W47" s="106"/>
      <c r="X47" s="107"/>
      <c r="Y47" s="105">
        <v>0</v>
      </c>
      <c r="Z47" s="106"/>
      <c r="AA47" s="107"/>
      <c r="AB47" s="105">
        <v>0</v>
      </c>
      <c r="AC47" s="106"/>
      <c r="AD47" s="107"/>
      <c r="AE47" s="105">
        <v>0</v>
      </c>
      <c r="AF47" s="106"/>
      <c r="AG47" s="107"/>
      <c r="AH47" s="105">
        <v>0</v>
      </c>
      <c r="AI47" s="106"/>
      <c r="AJ47" s="107"/>
      <c r="AK47" s="105">
        <v>0</v>
      </c>
      <c r="AL47" s="106"/>
      <c r="AM47" s="107"/>
      <c r="AN47" s="105">
        <v>0</v>
      </c>
      <c r="AO47" s="106"/>
      <c r="AP47" s="107"/>
      <c r="AQ47" s="105">
        <v>0</v>
      </c>
      <c r="AR47" s="106"/>
      <c r="AS47" s="107"/>
      <c r="AT47" s="25">
        <f t="shared" si="18"/>
        <v>0</v>
      </c>
      <c r="AU47" s="26" t="str">
        <f t="shared" si="19"/>
        <v/>
      </c>
      <c r="AV47" s="27"/>
      <c r="AW47" s="224"/>
      <c r="BI47" s="2"/>
      <c r="BJ47" s="2"/>
      <c r="BK47" s="2"/>
      <c r="BL47" s="2"/>
      <c r="BM47" s="2"/>
      <c r="BN47" s="2"/>
      <c r="BO47" s="2"/>
      <c r="BP47" s="2"/>
      <c r="BQ47" s="2"/>
      <c r="BR47" s="2"/>
      <c r="BS47" s="2"/>
      <c r="BT47" s="2"/>
      <c r="BU47" s="2"/>
      <c r="BV47" s="2"/>
      <c r="BW47" s="2"/>
    </row>
    <row r="48" spans="3:75" ht="21" customHeight="1" x14ac:dyDescent="0.25">
      <c r="C48" s="142"/>
      <c r="D48" s="514"/>
      <c r="E48" s="318">
        <v>10</v>
      </c>
      <c r="F48" s="310"/>
      <c r="G48" s="241" t="s">
        <v>620</v>
      </c>
      <c r="H48" s="241" t="s">
        <v>52</v>
      </c>
      <c r="I48" s="241" t="s">
        <v>149</v>
      </c>
      <c r="J48" s="241" t="s">
        <v>64</v>
      </c>
      <c r="K48" s="241" t="s">
        <v>145</v>
      </c>
      <c r="L48" s="242" t="s">
        <v>14</v>
      </c>
      <c r="M48" s="242" t="s">
        <v>627</v>
      </c>
      <c r="N48" s="46" t="s">
        <v>627</v>
      </c>
      <c r="O48" s="55" t="s">
        <v>14</v>
      </c>
      <c r="P48" s="55" t="s">
        <v>717</v>
      </c>
      <c r="Q48" s="46"/>
      <c r="R48" s="46"/>
      <c r="S48" s="46"/>
      <c r="T48" s="46"/>
      <c r="U48" s="75"/>
      <c r="V48" s="105">
        <v>0</v>
      </c>
      <c r="W48" s="106"/>
      <c r="X48" s="107"/>
      <c r="Y48" s="105">
        <v>0</v>
      </c>
      <c r="Z48" s="106"/>
      <c r="AA48" s="107"/>
      <c r="AB48" s="105">
        <v>0</v>
      </c>
      <c r="AC48" s="106"/>
      <c r="AD48" s="107"/>
      <c r="AE48" s="105">
        <v>0</v>
      </c>
      <c r="AF48" s="106"/>
      <c r="AG48" s="107"/>
      <c r="AH48" s="105">
        <v>0</v>
      </c>
      <c r="AI48" s="106"/>
      <c r="AJ48" s="107"/>
      <c r="AK48" s="105">
        <v>0</v>
      </c>
      <c r="AL48" s="106"/>
      <c r="AM48" s="107"/>
      <c r="AN48" s="105">
        <v>0</v>
      </c>
      <c r="AO48" s="106"/>
      <c r="AP48" s="107"/>
      <c r="AQ48" s="105">
        <v>0</v>
      </c>
      <c r="AR48" s="106"/>
      <c r="AS48" s="107"/>
      <c r="AT48" s="25">
        <f t="shared" si="18"/>
        <v>0</v>
      </c>
      <c r="AU48" s="26" t="str">
        <f t="shared" si="19"/>
        <v/>
      </c>
      <c r="AV48" s="27"/>
      <c r="AW48" s="224"/>
      <c r="BI48" s="2"/>
      <c r="BJ48" s="2"/>
      <c r="BK48" s="2"/>
      <c r="BL48" s="2"/>
      <c r="BM48" s="2"/>
      <c r="BN48" s="2"/>
      <c r="BO48" s="2"/>
      <c r="BP48" s="2"/>
      <c r="BQ48" s="2"/>
      <c r="BR48" s="2"/>
      <c r="BS48" s="2"/>
      <c r="BT48" s="2"/>
      <c r="BU48" s="2"/>
      <c r="BV48" s="2"/>
      <c r="BW48" s="2"/>
    </row>
    <row r="49" spans="3:75" ht="21" customHeight="1" x14ac:dyDescent="0.25">
      <c r="C49" s="142"/>
      <c r="D49" s="514"/>
      <c r="E49" s="318">
        <v>11</v>
      </c>
      <c r="F49" s="310"/>
      <c r="G49" s="241" t="s">
        <v>620</v>
      </c>
      <c r="H49" s="241" t="s">
        <v>52</v>
      </c>
      <c r="I49" s="241" t="s">
        <v>149</v>
      </c>
      <c r="J49" s="241" t="s">
        <v>65</v>
      </c>
      <c r="K49" s="241" t="s">
        <v>145</v>
      </c>
      <c r="L49" s="242" t="s">
        <v>14</v>
      </c>
      <c r="M49" s="242" t="s">
        <v>627</v>
      </c>
      <c r="N49" s="46" t="s">
        <v>627</v>
      </c>
      <c r="O49" s="55" t="s">
        <v>14</v>
      </c>
      <c r="P49" s="55" t="s">
        <v>717</v>
      </c>
      <c r="Q49" s="46"/>
      <c r="R49" s="46"/>
      <c r="S49" s="46"/>
      <c r="T49" s="46"/>
      <c r="U49" s="75"/>
      <c r="V49" s="105">
        <v>0</v>
      </c>
      <c r="W49" s="106"/>
      <c r="X49" s="107"/>
      <c r="Y49" s="105">
        <v>0</v>
      </c>
      <c r="Z49" s="106"/>
      <c r="AA49" s="107"/>
      <c r="AB49" s="105">
        <v>0</v>
      </c>
      <c r="AC49" s="106"/>
      <c r="AD49" s="107"/>
      <c r="AE49" s="105">
        <v>0</v>
      </c>
      <c r="AF49" s="106"/>
      <c r="AG49" s="107"/>
      <c r="AH49" s="105">
        <v>0</v>
      </c>
      <c r="AI49" s="106"/>
      <c r="AJ49" s="107"/>
      <c r="AK49" s="105">
        <v>0</v>
      </c>
      <c r="AL49" s="106"/>
      <c r="AM49" s="107"/>
      <c r="AN49" s="105">
        <v>0</v>
      </c>
      <c r="AO49" s="106"/>
      <c r="AP49" s="107"/>
      <c r="AQ49" s="105">
        <v>0</v>
      </c>
      <c r="AR49" s="106"/>
      <c r="AS49" s="107"/>
      <c r="AT49" s="25">
        <f t="shared" si="18"/>
        <v>0</v>
      </c>
      <c r="AU49" s="26" t="str">
        <f t="shared" si="19"/>
        <v/>
      </c>
      <c r="AV49" s="27"/>
      <c r="AW49" s="224"/>
      <c r="BI49" s="2"/>
      <c r="BJ49" s="2"/>
      <c r="BK49" s="2"/>
      <c r="BL49" s="2"/>
      <c r="BM49" s="2"/>
      <c r="BN49" s="2"/>
      <c r="BO49" s="2"/>
      <c r="BP49" s="2"/>
      <c r="BQ49" s="2"/>
      <c r="BR49" s="2"/>
      <c r="BS49" s="2"/>
      <c r="BT49" s="2"/>
      <c r="BU49" s="2"/>
      <c r="BV49" s="2"/>
      <c r="BW49" s="2"/>
    </row>
    <row r="50" spans="3:75" ht="21" customHeight="1" x14ac:dyDescent="0.25">
      <c r="C50" s="142"/>
      <c r="D50" s="514"/>
      <c r="E50" s="318">
        <v>12</v>
      </c>
      <c r="F50" s="310"/>
      <c r="G50" s="241" t="s">
        <v>620</v>
      </c>
      <c r="H50" s="241" t="s">
        <v>52</v>
      </c>
      <c r="I50" s="241" t="s">
        <v>149</v>
      </c>
      <c r="J50" s="241" t="s">
        <v>66</v>
      </c>
      <c r="K50" s="241" t="s">
        <v>145</v>
      </c>
      <c r="L50" s="242" t="s">
        <v>14</v>
      </c>
      <c r="M50" s="242" t="s">
        <v>627</v>
      </c>
      <c r="N50" s="46" t="s">
        <v>627</v>
      </c>
      <c r="O50" s="55" t="s">
        <v>14</v>
      </c>
      <c r="P50" s="55" t="s">
        <v>717</v>
      </c>
      <c r="Q50" s="46"/>
      <c r="R50" s="46"/>
      <c r="S50" s="46"/>
      <c r="T50" s="46"/>
      <c r="U50" s="75"/>
      <c r="V50" s="105">
        <v>0</v>
      </c>
      <c r="W50" s="106"/>
      <c r="X50" s="107"/>
      <c r="Y50" s="105">
        <v>0</v>
      </c>
      <c r="Z50" s="106"/>
      <c r="AA50" s="107"/>
      <c r="AB50" s="105">
        <v>0</v>
      </c>
      <c r="AC50" s="106"/>
      <c r="AD50" s="107"/>
      <c r="AE50" s="105">
        <v>0</v>
      </c>
      <c r="AF50" s="106"/>
      <c r="AG50" s="107"/>
      <c r="AH50" s="105">
        <v>0</v>
      </c>
      <c r="AI50" s="106"/>
      <c r="AJ50" s="107"/>
      <c r="AK50" s="105">
        <v>0</v>
      </c>
      <c r="AL50" s="106"/>
      <c r="AM50" s="107"/>
      <c r="AN50" s="105">
        <v>0</v>
      </c>
      <c r="AO50" s="106"/>
      <c r="AP50" s="107"/>
      <c r="AQ50" s="105">
        <v>0</v>
      </c>
      <c r="AR50" s="106"/>
      <c r="AS50" s="107"/>
      <c r="AT50" s="25">
        <f t="shared" si="18"/>
        <v>0</v>
      </c>
      <c r="AU50" s="26" t="str">
        <f t="shared" si="19"/>
        <v/>
      </c>
      <c r="AV50" s="27"/>
      <c r="AW50" s="224"/>
      <c r="BI50" s="2"/>
      <c r="BJ50" s="2"/>
      <c r="BK50" s="2"/>
      <c r="BL50" s="2"/>
      <c r="BM50" s="2"/>
      <c r="BN50" s="2"/>
      <c r="BO50" s="2"/>
      <c r="BP50" s="2"/>
      <c r="BQ50" s="2"/>
      <c r="BR50" s="2"/>
      <c r="BS50" s="2"/>
      <c r="BT50" s="2"/>
      <c r="BU50" s="2"/>
      <c r="BV50" s="2"/>
      <c r="BW50" s="2"/>
    </row>
    <row r="51" spans="3:75" ht="21" customHeight="1" x14ac:dyDescent="0.25">
      <c r="C51" s="142"/>
      <c r="D51" s="514"/>
      <c r="E51" s="318">
        <v>13</v>
      </c>
      <c r="F51" s="310"/>
      <c r="G51" s="241" t="s">
        <v>620</v>
      </c>
      <c r="H51" s="241" t="s">
        <v>52</v>
      </c>
      <c r="I51" s="241" t="s">
        <v>149</v>
      </c>
      <c r="J51" s="241" t="s">
        <v>67</v>
      </c>
      <c r="K51" s="241" t="s">
        <v>145</v>
      </c>
      <c r="L51" s="242" t="s">
        <v>14</v>
      </c>
      <c r="M51" s="242" t="s">
        <v>627</v>
      </c>
      <c r="N51" s="46" t="s">
        <v>627</v>
      </c>
      <c r="O51" s="55" t="s">
        <v>14</v>
      </c>
      <c r="P51" s="55" t="s">
        <v>717</v>
      </c>
      <c r="Q51" s="46"/>
      <c r="R51" s="46"/>
      <c r="S51" s="46"/>
      <c r="T51" s="46"/>
      <c r="U51" s="75"/>
      <c r="V51" s="105">
        <v>0</v>
      </c>
      <c r="W51" s="106"/>
      <c r="X51" s="107"/>
      <c r="Y51" s="105">
        <v>0</v>
      </c>
      <c r="Z51" s="106"/>
      <c r="AA51" s="107"/>
      <c r="AB51" s="105">
        <v>0</v>
      </c>
      <c r="AC51" s="106"/>
      <c r="AD51" s="107"/>
      <c r="AE51" s="105">
        <v>0</v>
      </c>
      <c r="AF51" s="106"/>
      <c r="AG51" s="107"/>
      <c r="AH51" s="105">
        <v>0</v>
      </c>
      <c r="AI51" s="106"/>
      <c r="AJ51" s="107"/>
      <c r="AK51" s="105">
        <v>0</v>
      </c>
      <c r="AL51" s="106"/>
      <c r="AM51" s="107"/>
      <c r="AN51" s="105">
        <v>0</v>
      </c>
      <c r="AO51" s="106"/>
      <c r="AP51" s="107"/>
      <c r="AQ51" s="105">
        <v>0</v>
      </c>
      <c r="AR51" s="106"/>
      <c r="AS51" s="107"/>
      <c r="AT51" s="25">
        <f t="shared" si="18"/>
        <v>0</v>
      </c>
      <c r="AU51" s="26" t="str">
        <f t="shared" si="19"/>
        <v/>
      </c>
      <c r="AV51" s="27"/>
      <c r="AW51" s="224"/>
      <c r="BI51" s="2"/>
      <c r="BJ51" s="2"/>
      <c r="BK51" s="2"/>
      <c r="BL51" s="2"/>
      <c r="BM51" s="2"/>
      <c r="BN51" s="2"/>
      <c r="BO51" s="2"/>
      <c r="BP51" s="2"/>
      <c r="BQ51" s="2"/>
      <c r="BR51" s="2"/>
      <c r="BS51" s="2"/>
      <c r="BT51" s="2"/>
      <c r="BU51" s="2"/>
      <c r="BV51" s="2"/>
      <c r="BW51" s="2"/>
    </row>
    <row r="52" spans="3:75" ht="21" customHeight="1" x14ac:dyDescent="0.25">
      <c r="C52" s="142"/>
      <c r="D52" s="514"/>
      <c r="E52" s="318">
        <v>14</v>
      </c>
      <c r="F52" s="310"/>
      <c r="G52" s="241" t="s">
        <v>620</v>
      </c>
      <c r="H52" s="241" t="s">
        <v>52</v>
      </c>
      <c r="I52" s="241" t="s">
        <v>149</v>
      </c>
      <c r="J52" s="241" t="s">
        <v>68</v>
      </c>
      <c r="K52" s="241" t="s">
        <v>145</v>
      </c>
      <c r="L52" s="242" t="s">
        <v>14</v>
      </c>
      <c r="M52" s="242" t="s">
        <v>627</v>
      </c>
      <c r="N52" s="46" t="s">
        <v>627</v>
      </c>
      <c r="O52" s="55" t="s">
        <v>14</v>
      </c>
      <c r="P52" s="55" t="s">
        <v>717</v>
      </c>
      <c r="Q52" s="46"/>
      <c r="R52" s="46"/>
      <c r="S52" s="46"/>
      <c r="T52" s="46"/>
      <c r="U52" s="75"/>
      <c r="V52" s="105">
        <v>0</v>
      </c>
      <c r="W52" s="106"/>
      <c r="X52" s="107"/>
      <c r="Y52" s="105">
        <v>0</v>
      </c>
      <c r="Z52" s="106"/>
      <c r="AA52" s="107"/>
      <c r="AB52" s="105">
        <v>0</v>
      </c>
      <c r="AC52" s="106"/>
      <c r="AD52" s="107"/>
      <c r="AE52" s="105">
        <v>0</v>
      </c>
      <c r="AF52" s="106"/>
      <c r="AG52" s="107"/>
      <c r="AH52" s="105">
        <v>0</v>
      </c>
      <c r="AI52" s="106"/>
      <c r="AJ52" s="107"/>
      <c r="AK52" s="105">
        <v>0</v>
      </c>
      <c r="AL52" s="106"/>
      <c r="AM52" s="107"/>
      <c r="AN52" s="105">
        <v>0</v>
      </c>
      <c r="AO52" s="106"/>
      <c r="AP52" s="107"/>
      <c r="AQ52" s="105">
        <v>0</v>
      </c>
      <c r="AR52" s="106"/>
      <c r="AS52" s="107"/>
      <c r="AT52" s="25">
        <f t="shared" si="18"/>
        <v>0</v>
      </c>
      <c r="AU52" s="26" t="str">
        <f t="shared" si="19"/>
        <v/>
      </c>
      <c r="AV52" s="27"/>
      <c r="AW52" s="224"/>
      <c r="BI52" s="2"/>
      <c r="BJ52" s="2"/>
      <c r="BK52" s="2"/>
      <c r="BL52" s="2"/>
      <c r="BM52" s="2"/>
      <c r="BN52" s="2"/>
      <c r="BO52" s="2"/>
      <c r="BP52" s="2"/>
      <c r="BQ52" s="2"/>
      <c r="BR52" s="2"/>
      <c r="BS52" s="2"/>
      <c r="BT52" s="2"/>
      <c r="BU52" s="2"/>
      <c r="BV52" s="2"/>
      <c r="BW52" s="2"/>
    </row>
    <row r="53" spans="3:75" ht="21" customHeight="1" x14ac:dyDescent="0.25">
      <c r="C53" s="142"/>
      <c r="D53" s="514"/>
      <c r="E53" s="318">
        <v>15</v>
      </c>
      <c r="F53" s="310"/>
      <c r="G53" s="241" t="s">
        <v>620</v>
      </c>
      <c r="H53" s="241" t="s">
        <v>52</v>
      </c>
      <c r="I53" s="241" t="s">
        <v>149</v>
      </c>
      <c r="J53" s="241" t="s">
        <v>69</v>
      </c>
      <c r="K53" s="241" t="s">
        <v>145</v>
      </c>
      <c r="L53" s="242" t="s">
        <v>14</v>
      </c>
      <c r="M53" s="242" t="s">
        <v>627</v>
      </c>
      <c r="N53" s="46" t="s">
        <v>627</v>
      </c>
      <c r="O53" s="55" t="s">
        <v>14</v>
      </c>
      <c r="P53" s="55" t="s">
        <v>717</v>
      </c>
      <c r="Q53" s="46"/>
      <c r="R53" s="46"/>
      <c r="S53" s="46"/>
      <c r="T53" s="46"/>
      <c r="U53" s="75"/>
      <c r="V53" s="105">
        <v>0</v>
      </c>
      <c r="W53" s="106"/>
      <c r="X53" s="107"/>
      <c r="Y53" s="105">
        <v>0</v>
      </c>
      <c r="Z53" s="106"/>
      <c r="AA53" s="107"/>
      <c r="AB53" s="105">
        <v>0</v>
      </c>
      <c r="AC53" s="106"/>
      <c r="AD53" s="107"/>
      <c r="AE53" s="105">
        <v>0</v>
      </c>
      <c r="AF53" s="106"/>
      <c r="AG53" s="107"/>
      <c r="AH53" s="105">
        <v>0</v>
      </c>
      <c r="AI53" s="106"/>
      <c r="AJ53" s="107"/>
      <c r="AK53" s="105">
        <v>0</v>
      </c>
      <c r="AL53" s="106"/>
      <c r="AM53" s="107"/>
      <c r="AN53" s="105">
        <v>0</v>
      </c>
      <c r="AO53" s="106"/>
      <c r="AP53" s="107"/>
      <c r="AQ53" s="105">
        <v>0</v>
      </c>
      <c r="AR53" s="106"/>
      <c r="AS53" s="107"/>
      <c r="AT53" s="25">
        <f t="shared" si="18"/>
        <v>0</v>
      </c>
      <c r="AU53" s="26" t="str">
        <f t="shared" si="19"/>
        <v/>
      </c>
      <c r="AV53" s="27"/>
      <c r="AW53" s="224"/>
      <c r="BI53" s="2"/>
      <c r="BJ53" s="2"/>
      <c r="BK53" s="2"/>
      <c r="BL53" s="2"/>
      <c r="BM53" s="2"/>
      <c r="BN53" s="2"/>
      <c r="BO53" s="2"/>
      <c r="BP53" s="2"/>
      <c r="BQ53" s="2"/>
      <c r="BR53" s="2"/>
      <c r="BS53" s="2"/>
      <c r="BT53" s="2"/>
      <c r="BU53" s="2"/>
      <c r="BV53" s="2"/>
      <c r="BW53" s="2"/>
    </row>
    <row r="54" spans="3:75" ht="21" customHeight="1" x14ac:dyDescent="0.25">
      <c r="C54" s="142"/>
      <c r="D54" s="514"/>
      <c r="E54" s="318">
        <v>16</v>
      </c>
      <c r="F54" s="310"/>
      <c r="G54" s="241" t="s">
        <v>620</v>
      </c>
      <c r="H54" s="241" t="s">
        <v>52</v>
      </c>
      <c r="I54" s="241" t="s">
        <v>149</v>
      </c>
      <c r="J54" s="241" t="s">
        <v>70</v>
      </c>
      <c r="K54" s="241" t="s">
        <v>145</v>
      </c>
      <c r="L54" s="242" t="s">
        <v>14</v>
      </c>
      <c r="M54" s="242" t="s">
        <v>627</v>
      </c>
      <c r="N54" s="46" t="s">
        <v>627</v>
      </c>
      <c r="O54" s="55" t="s">
        <v>14</v>
      </c>
      <c r="P54" s="55" t="s">
        <v>717</v>
      </c>
      <c r="Q54" s="46"/>
      <c r="R54" s="46"/>
      <c r="S54" s="46"/>
      <c r="T54" s="46"/>
      <c r="U54" s="75"/>
      <c r="V54" s="105">
        <v>0</v>
      </c>
      <c r="W54" s="106"/>
      <c r="X54" s="107"/>
      <c r="Y54" s="105">
        <v>0</v>
      </c>
      <c r="Z54" s="106"/>
      <c r="AA54" s="107"/>
      <c r="AB54" s="105">
        <v>0</v>
      </c>
      <c r="AC54" s="106"/>
      <c r="AD54" s="107"/>
      <c r="AE54" s="105">
        <v>0</v>
      </c>
      <c r="AF54" s="106"/>
      <c r="AG54" s="107"/>
      <c r="AH54" s="105">
        <v>0</v>
      </c>
      <c r="AI54" s="106"/>
      <c r="AJ54" s="107"/>
      <c r="AK54" s="105">
        <v>0</v>
      </c>
      <c r="AL54" s="106"/>
      <c r="AM54" s="107"/>
      <c r="AN54" s="105">
        <v>0</v>
      </c>
      <c r="AO54" s="106"/>
      <c r="AP54" s="107"/>
      <c r="AQ54" s="105">
        <v>0</v>
      </c>
      <c r="AR54" s="106"/>
      <c r="AS54" s="107"/>
      <c r="AT54" s="25">
        <f t="shared" si="18"/>
        <v>0</v>
      </c>
      <c r="AU54" s="26" t="str">
        <f t="shared" si="19"/>
        <v/>
      </c>
      <c r="AV54" s="27"/>
      <c r="AW54" s="224"/>
      <c r="BI54" s="2"/>
      <c r="BJ54" s="2"/>
      <c r="BK54" s="2"/>
      <c r="BL54" s="2"/>
      <c r="BM54" s="2"/>
      <c r="BN54" s="2"/>
      <c r="BO54" s="2"/>
      <c r="BP54" s="2"/>
      <c r="BQ54" s="2"/>
      <c r="BR54" s="2"/>
      <c r="BS54" s="2"/>
      <c r="BT54" s="2"/>
      <c r="BU54" s="2"/>
      <c r="BV54" s="2"/>
      <c r="BW54" s="2"/>
    </row>
    <row r="55" spans="3:75" ht="21" customHeight="1" x14ac:dyDescent="0.25">
      <c r="C55" s="142"/>
      <c r="D55" s="514"/>
      <c r="E55" s="318">
        <v>17</v>
      </c>
      <c r="F55" s="310"/>
      <c r="G55" s="241" t="s">
        <v>620</v>
      </c>
      <c r="H55" s="241" t="s">
        <v>52</v>
      </c>
      <c r="I55" s="241" t="s">
        <v>149</v>
      </c>
      <c r="J55" s="241" t="s">
        <v>71</v>
      </c>
      <c r="K55" s="241" t="s">
        <v>145</v>
      </c>
      <c r="L55" s="242" t="s">
        <v>14</v>
      </c>
      <c r="M55" s="242" t="s">
        <v>627</v>
      </c>
      <c r="N55" s="46" t="s">
        <v>627</v>
      </c>
      <c r="O55" s="55" t="s">
        <v>14</v>
      </c>
      <c r="P55" s="55" t="s">
        <v>717</v>
      </c>
      <c r="Q55" s="46"/>
      <c r="R55" s="46"/>
      <c r="S55" s="46"/>
      <c r="T55" s="46"/>
      <c r="U55" s="75"/>
      <c r="V55" s="105">
        <v>0</v>
      </c>
      <c r="W55" s="106"/>
      <c r="X55" s="107"/>
      <c r="Y55" s="105">
        <v>0</v>
      </c>
      <c r="Z55" s="106"/>
      <c r="AA55" s="107"/>
      <c r="AB55" s="105">
        <v>0</v>
      </c>
      <c r="AC55" s="106"/>
      <c r="AD55" s="107"/>
      <c r="AE55" s="105">
        <v>0</v>
      </c>
      <c r="AF55" s="106"/>
      <c r="AG55" s="107"/>
      <c r="AH55" s="105">
        <v>0</v>
      </c>
      <c r="AI55" s="106"/>
      <c r="AJ55" s="107"/>
      <c r="AK55" s="105">
        <v>0</v>
      </c>
      <c r="AL55" s="106"/>
      <c r="AM55" s="107"/>
      <c r="AN55" s="105">
        <v>0</v>
      </c>
      <c r="AO55" s="106"/>
      <c r="AP55" s="107"/>
      <c r="AQ55" s="105">
        <v>0</v>
      </c>
      <c r="AR55" s="106"/>
      <c r="AS55" s="107"/>
      <c r="AT55" s="25">
        <f t="shared" si="18"/>
        <v>0</v>
      </c>
      <c r="AU55" s="26" t="str">
        <f t="shared" si="19"/>
        <v/>
      </c>
      <c r="AV55" s="27"/>
      <c r="AW55" s="224"/>
      <c r="BI55" s="2"/>
      <c r="BJ55" s="2"/>
      <c r="BK55" s="2"/>
      <c r="BL55" s="2"/>
      <c r="BM55" s="2"/>
      <c r="BN55" s="2"/>
      <c r="BO55" s="2"/>
      <c r="BP55" s="2"/>
      <c r="BQ55" s="2"/>
      <c r="BR55" s="2"/>
      <c r="BS55" s="2"/>
      <c r="BT55" s="2"/>
      <c r="BU55" s="2"/>
      <c r="BV55" s="2"/>
      <c r="BW55" s="2"/>
    </row>
    <row r="56" spans="3:75" ht="21" customHeight="1" x14ac:dyDescent="0.25">
      <c r="C56" s="142"/>
      <c r="D56" s="514"/>
      <c r="E56" s="318">
        <v>18</v>
      </c>
      <c r="F56" s="310"/>
      <c r="G56" s="241" t="s">
        <v>620</v>
      </c>
      <c r="H56" s="241" t="s">
        <v>52</v>
      </c>
      <c r="I56" s="241" t="s">
        <v>149</v>
      </c>
      <c r="J56" s="241" t="s">
        <v>72</v>
      </c>
      <c r="K56" s="241" t="s">
        <v>145</v>
      </c>
      <c r="L56" s="242" t="s">
        <v>14</v>
      </c>
      <c r="M56" s="242" t="s">
        <v>627</v>
      </c>
      <c r="N56" s="46" t="s">
        <v>627</v>
      </c>
      <c r="O56" s="55" t="s">
        <v>14</v>
      </c>
      <c r="P56" s="55" t="s">
        <v>717</v>
      </c>
      <c r="Q56" s="46"/>
      <c r="R56" s="46"/>
      <c r="S56" s="46"/>
      <c r="T56" s="46"/>
      <c r="U56" s="75"/>
      <c r="V56" s="105">
        <v>0</v>
      </c>
      <c r="W56" s="106"/>
      <c r="X56" s="107"/>
      <c r="Y56" s="105">
        <v>0</v>
      </c>
      <c r="Z56" s="106"/>
      <c r="AA56" s="107"/>
      <c r="AB56" s="105">
        <v>0</v>
      </c>
      <c r="AC56" s="106"/>
      <c r="AD56" s="107"/>
      <c r="AE56" s="105">
        <v>0</v>
      </c>
      <c r="AF56" s="106"/>
      <c r="AG56" s="107"/>
      <c r="AH56" s="105">
        <v>0</v>
      </c>
      <c r="AI56" s="106"/>
      <c r="AJ56" s="107"/>
      <c r="AK56" s="105">
        <v>0</v>
      </c>
      <c r="AL56" s="106"/>
      <c r="AM56" s="107"/>
      <c r="AN56" s="105">
        <v>0</v>
      </c>
      <c r="AO56" s="106"/>
      <c r="AP56" s="107"/>
      <c r="AQ56" s="105">
        <v>0</v>
      </c>
      <c r="AR56" s="106"/>
      <c r="AS56" s="107"/>
      <c r="AT56" s="25">
        <f t="shared" si="18"/>
        <v>0</v>
      </c>
      <c r="AU56" s="26" t="str">
        <f t="shared" si="19"/>
        <v/>
      </c>
      <c r="AV56" s="27"/>
      <c r="AW56" s="224"/>
      <c r="BI56" s="2"/>
      <c r="BJ56" s="2"/>
      <c r="BK56" s="2"/>
      <c r="BL56" s="2"/>
      <c r="BM56" s="2"/>
      <c r="BN56" s="2"/>
      <c r="BO56" s="2"/>
      <c r="BP56" s="2"/>
      <c r="BQ56" s="2"/>
      <c r="BR56" s="2"/>
      <c r="BS56" s="2"/>
      <c r="BT56" s="2"/>
      <c r="BU56" s="2"/>
      <c r="BV56" s="2"/>
      <c r="BW56" s="2"/>
    </row>
    <row r="57" spans="3:75" ht="21" customHeight="1" x14ac:dyDescent="0.25">
      <c r="C57" s="142"/>
      <c r="D57" s="514"/>
      <c r="E57" s="318">
        <v>19</v>
      </c>
      <c r="F57" s="310"/>
      <c r="G57" s="241" t="s">
        <v>620</v>
      </c>
      <c r="H57" s="241" t="s">
        <v>52</v>
      </c>
      <c r="I57" s="241" t="s">
        <v>149</v>
      </c>
      <c r="J57" s="241" t="s">
        <v>73</v>
      </c>
      <c r="K57" s="241" t="s">
        <v>145</v>
      </c>
      <c r="L57" s="242" t="s">
        <v>14</v>
      </c>
      <c r="M57" s="242" t="s">
        <v>627</v>
      </c>
      <c r="N57" s="46" t="s">
        <v>627</v>
      </c>
      <c r="O57" s="55" t="s">
        <v>14</v>
      </c>
      <c r="P57" s="55" t="s">
        <v>717</v>
      </c>
      <c r="Q57" s="46"/>
      <c r="R57" s="46"/>
      <c r="S57" s="46"/>
      <c r="T57" s="46"/>
      <c r="U57" s="75"/>
      <c r="V57" s="105">
        <v>0</v>
      </c>
      <c r="W57" s="106"/>
      <c r="X57" s="107"/>
      <c r="Y57" s="105">
        <v>0</v>
      </c>
      <c r="Z57" s="106"/>
      <c r="AA57" s="107"/>
      <c r="AB57" s="105">
        <v>0</v>
      </c>
      <c r="AC57" s="106"/>
      <c r="AD57" s="107"/>
      <c r="AE57" s="105">
        <v>0</v>
      </c>
      <c r="AF57" s="106"/>
      <c r="AG57" s="107"/>
      <c r="AH57" s="105">
        <v>0</v>
      </c>
      <c r="AI57" s="106"/>
      <c r="AJ57" s="107"/>
      <c r="AK57" s="105">
        <v>0</v>
      </c>
      <c r="AL57" s="106"/>
      <c r="AM57" s="107"/>
      <c r="AN57" s="105">
        <v>0</v>
      </c>
      <c r="AO57" s="106"/>
      <c r="AP57" s="107"/>
      <c r="AQ57" s="105">
        <v>0</v>
      </c>
      <c r="AR57" s="106"/>
      <c r="AS57" s="107"/>
      <c r="AT57" s="25">
        <f t="shared" si="18"/>
        <v>0</v>
      </c>
      <c r="AU57" s="26" t="str">
        <f t="shared" si="19"/>
        <v/>
      </c>
      <c r="AV57" s="27"/>
      <c r="AW57" s="224"/>
      <c r="BI57" s="2"/>
      <c r="BJ57" s="2"/>
      <c r="BK57" s="2"/>
      <c r="BL57" s="2"/>
      <c r="BM57" s="2"/>
      <c r="BN57" s="2"/>
      <c r="BO57" s="2"/>
      <c r="BP57" s="2"/>
      <c r="BQ57" s="2"/>
      <c r="BR57" s="2"/>
      <c r="BS57" s="2"/>
      <c r="BT57" s="2"/>
      <c r="BU57" s="2"/>
      <c r="BV57" s="2"/>
      <c r="BW57" s="2"/>
    </row>
    <row r="58" spans="3:75" ht="21" customHeight="1" x14ac:dyDescent="0.25">
      <c r="C58" s="142"/>
      <c r="D58" s="514"/>
      <c r="E58" s="318">
        <v>20</v>
      </c>
      <c r="F58" s="310"/>
      <c r="G58" s="241" t="s">
        <v>620</v>
      </c>
      <c r="H58" s="241" t="s">
        <v>52</v>
      </c>
      <c r="I58" s="241" t="s">
        <v>149</v>
      </c>
      <c r="J58" s="241" t="s">
        <v>74</v>
      </c>
      <c r="K58" s="241" t="s">
        <v>145</v>
      </c>
      <c r="L58" s="242" t="s">
        <v>14</v>
      </c>
      <c r="M58" s="242" t="s">
        <v>627</v>
      </c>
      <c r="N58" s="46" t="s">
        <v>627</v>
      </c>
      <c r="O58" s="55" t="s">
        <v>14</v>
      </c>
      <c r="P58" s="55" t="s">
        <v>717</v>
      </c>
      <c r="Q58" s="46"/>
      <c r="R58" s="46"/>
      <c r="S58" s="46"/>
      <c r="T58" s="46"/>
      <c r="U58" s="75"/>
      <c r="V58" s="105">
        <v>0</v>
      </c>
      <c r="W58" s="106"/>
      <c r="X58" s="107"/>
      <c r="Y58" s="105">
        <v>0</v>
      </c>
      <c r="Z58" s="106"/>
      <c r="AA58" s="107"/>
      <c r="AB58" s="105">
        <v>0</v>
      </c>
      <c r="AC58" s="106"/>
      <c r="AD58" s="107"/>
      <c r="AE58" s="105">
        <v>0</v>
      </c>
      <c r="AF58" s="106"/>
      <c r="AG58" s="107"/>
      <c r="AH58" s="105">
        <v>0</v>
      </c>
      <c r="AI58" s="106"/>
      <c r="AJ58" s="107"/>
      <c r="AK58" s="105">
        <v>0</v>
      </c>
      <c r="AL58" s="106"/>
      <c r="AM58" s="107"/>
      <c r="AN58" s="105">
        <v>0</v>
      </c>
      <c r="AO58" s="106"/>
      <c r="AP58" s="107"/>
      <c r="AQ58" s="105">
        <v>0</v>
      </c>
      <c r="AR58" s="106"/>
      <c r="AS58" s="107"/>
      <c r="AT58" s="25">
        <f t="shared" si="18"/>
        <v>0</v>
      </c>
      <c r="AU58" s="26" t="str">
        <f t="shared" si="19"/>
        <v/>
      </c>
      <c r="AV58" s="27"/>
      <c r="AW58" s="224"/>
      <c r="BI58" s="2"/>
      <c r="BJ58" s="2"/>
      <c r="BK58" s="2"/>
      <c r="BL58" s="2"/>
      <c r="BM58" s="2"/>
      <c r="BN58" s="2"/>
      <c r="BO58" s="2"/>
      <c r="BP58" s="2"/>
      <c r="BQ58" s="2"/>
      <c r="BR58" s="2"/>
      <c r="BS58" s="2"/>
      <c r="BT58" s="2"/>
      <c r="BU58" s="2"/>
      <c r="BV58" s="2"/>
      <c r="BW58" s="2"/>
    </row>
    <row r="59" spans="3:75" ht="21" customHeight="1" x14ac:dyDescent="0.25">
      <c r="C59" s="142"/>
      <c r="D59" s="514"/>
      <c r="E59" s="318">
        <v>21</v>
      </c>
      <c r="F59" s="310"/>
      <c r="G59" s="241" t="s">
        <v>620</v>
      </c>
      <c r="H59" s="241" t="s">
        <v>52</v>
      </c>
      <c r="I59" s="241" t="s">
        <v>149</v>
      </c>
      <c r="J59" s="241" t="s">
        <v>75</v>
      </c>
      <c r="K59" s="241" t="s">
        <v>145</v>
      </c>
      <c r="L59" s="242" t="s">
        <v>14</v>
      </c>
      <c r="M59" s="242" t="s">
        <v>627</v>
      </c>
      <c r="N59" s="46" t="s">
        <v>627</v>
      </c>
      <c r="O59" s="55" t="s">
        <v>14</v>
      </c>
      <c r="P59" s="55" t="s">
        <v>717</v>
      </c>
      <c r="Q59" s="46"/>
      <c r="R59" s="46"/>
      <c r="S59" s="46"/>
      <c r="T59" s="46"/>
      <c r="U59" s="75"/>
      <c r="V59" s="105">
        <v>0</v>
      </c>
      <c r="W59" s="106"/>
      <c r="X59" s="107"/>
      <c r="Y59" s="105">
        <v>0</v>
      </c>
      <c r="Z59" s="106"/>
      <c r="AA59" s="107"/>
      <c r="AB59" s="105">
        <v>0</v>
      </c>
      <c r="AC59" s="106"/>
      <c r="AD59" s="107"/>
      <c r="AE59" s="105">
        <v>0</v>
      </c>
      <c r="AF59" s="106"/>
      <c r="AG59" s="107"/>
      <c r="AH59" s="105">
        <v>0</v>
      </c>
      <c r="AI59" s="106"/>
      <c r="AJ59" s="107"/>
      <c r="AK59" s="105">
        <v>0</v>
      </c>
      <c r="AL59" s="106"/>
      <c r="AM59" s="107"/>
      <c r="AN59" s="105">
        <v>0</v>
      </c>
      <c r="AO59" s="106"/>
      <c r="AP59" s="107"/>
      <c r="AQ59" s="105">
        <v>0</v>
      </c>
      <c r="AR59" s="106"/>
      <c r="AS59" s="107"/>
      <c r="AT59" s="25">
        <f t="shared" si="18"/>
        <v>0</v>
      </c>
      <c r="AU59" s="26" t="str">
        <f t="shared" si="19"/>
        <v/>
      </c>
      <c r="AV59" s="27"/>
      <c r="AW59" s="224"/>
      <c r="BI59" s="2"/>
      <c r="BJ59" s="2"/>
      <c r="BK59" s="2"/>
      <c r="BL59" s="2"/>
      <c r="BM59" s="2"/>
      <c r="BN59" s="2"/>
      <c r="BO59" s="2"/>
      <c r="BP59" s="2"/>
      <c r="BQ59" s="2"/>
      <c r="BR59" s="2"/>
      <c r="BS59" s="2"/>
      <c r="BT59" s="2"/>
      <c r="BU59" s="2"/>
      <c r="BV59" s="2"/>
      <c r="BW59" s="2"/>
    </row>
    <row r="60" spans="3:75" ht="21" customHeight="1" x14ac:dyDescent="0.25">
      <c r="C60" s="142"/>
      <c r="D60" s="514"/>
      <c r="E60" s="318">
        <v>22</v>
      </c>
      <c r="F60" s="310"/>
      <c r="G60" s="241" t="s">
        <v>620</v>
      </c>
      <c r="H60" s="241" t="s">
        <v>52</v>
      </c>
      <c r="I60" s="241" t="s">
        <v>149</v>
      </c>
      <c r="J60" s="241" t="s">
        <v>76</v>
      </c>
      <c r="K60" s="241" t="s">
        <v>145</v>
      </c>
      <c r="L60" s="242" t="s">
        <v>14</v>
      </c>
      <c r="M60" s="242" t="s">
        <v>627</v>
      </c>
      <c r="N60" s="46" t="s">
        <v>627</v>
      </c>
      <c r="O60" s="55" t="s">
        <v>14</v>
      </c>
      <c r="P60" s="55" t="s">
        <v>717</v>
      </c>
      <c r="Q60" s="46"/>
      <c r="R60" s="46"/>
      <c r="S60" s="46"/>
      <c r="T60" s="46"/>
      <c r="U60" s="75"/>
      <c r="V60" s="105">
        <v>0</v>
      </c>
      <c r="W60" s="106"/>
      <c r="X60" s="107"/>
      <c r="Y60" s="105">
        <v>0</v>
      </c>
      <c r="Z60" s="106"/>
      <c r="AA60" s="107"/>
      <c r="AB60" s="105">
        <v>0</v>
      </c>
      <c r="AC60" s="106"/>
      <c r="AD60" s="107"/>
      <c r="AE60" s="105">
        <v>0</v>
      </c>
      <c r="AF60" s="106"/>
      <c r="AG60" s="107"/>
      <c r="AH60" s="105">
        <v>0</v>
      </c>
      <c r="AI60" s="106"/>
      <c r="AJ60" s="107"/>
      <c r="AK60" s="105">
        <v>0</v>
      </c>
      <c r="AL60" s="106"/>
      <c r="AM60" s="107"/>
      <c r="AN60" s="105">
        <v>0</v>
      </c>
      <c r="AO60" s="106"/>
      <c r="AP60" s="107"/>
      <c r="AQ60" s="105">
        <v>0</v>
      </c>
      <c r="AR60" s="106"/>
      <c r="AS60" s="107"/>
      <c r="AT60" s="25">
        <f t="shared" si="18"/>
        <v>0</v>
      </c>
      <c r="AU60" s="26" t="str">
        <f t="shared" si="19"/>
        <v/>
      </c>
      <c r="AV60" s="27"/>
      <c r="AW60" s="224"/>
      <c r="BI60" s="2"/>
      <c r="BJ60" s="2"/>
      <c r="BK60" s="2"/>
      <c r="BL60" s="2"/>
      <c r="BM60" s="2"/>
      <c r="BN60" s="2"/>
      <c r="BO60" s="2"/>
      <c r="BP60" s="2"/>
      <c r="BQ60" s="2"/>
      <c r="BR60" s="2"/>
      <c r="BS60" s="2"/>
      <c r="BT60" s="2"/>
      <c r="BU60" s="2"/>
      <c r="BV60" s="2"/>
      <c r="BW60" s="2"/>
    </row>
    <row r="61" spans="3:75" ht="21" customHeight="1" x14ac:dyDescent="0.25">
      <c r="C61" s="142"/>
      <c r="D61" s="514"/>
      <c r="E61" s="318">
        <v>23</v>
      </c>
      <c r="F61" s="310"/>
      <c r="G61" s="241" t="s">
        <v>620</v>
      </c>
      <c r="H61" s="241" t="s">
        <v>52</v>
      </c>
      <c r="I61" s="241" t="s">
        <v>149</v>
      </c>
      <c r="J61" s="241" t="s">
        <v>77</v>
      </c>
      <c r="K61" s="241" t="s">
        <v>145</v>
      </c>
      <c r="L61" s="242" t="s">
        <v>14</v>
      </c>
      <c r="M61" s="242" t="s">
        <v>627</v>
      </c>
      <c r="N61" s="46" t="s">
        <v>627</v>
      </c>
      <c r="O61" s="55" t="s">
        <v>14</v>
      </c>
      <c r="P61" s="55" t="s">
        <v>717</v>
      </c>
      <c r="Q61" s="46"/>
      <c r="R61" s="46"/>
      <c r="S61" s="46"/>
      <c r="T61" s="46"/>
      <c r="U61" s="75"/>
      <c r="V61" s="105">
        <v>0</v>
      </c>
      <c r="W61" s="106"/>
      <c r="X61" s="107"/>
      <c r="Y61" s="105">
        <v>0</v>
      </c>
      <c r="Z61" s="106"/>
      <c r="AA61" s="107"/>
      <c r="AB61" s="105">
        <v>0</v>
      </c>
      <c r="AC61" s="106"/>
      <c r="AD61" s="107"/>
      <c r="AE61" s="105">
        <v>0</v>
      </c>
      <c r="AF61" s="106"/>
      <c r="AG61" s="107"/>
      <c r="AH61" s="105">
        <v>0</v>
      </c>
      <c r="AI61" s="106"/>
      <c r="AJ61" s="107"/>
      <c r="AK61" s="105">
        <v>0</v>
      </c>
      <c r="AL61" s="106"/>
      <c r="AM61" s="107"/>
      <c r="AN61" s="105">
        <v>0</v>
      </c>
      <c r="AO61" s="106"/>
      <c r="AP61" s="107"/>
      <c r="AQ61" s="105">
        <v>0</v>
      </c>
      <c r="AR61" s="106"/>
      <c r="AS61" s="107"/>
      <c r="AT61" s="25">
        <f t="shared" si="18"/>
        <v>0</v>
      </c>
      <c r="AU61" s="26" t="str">
        <f t="shared" si="19"/>
        <v/>
      </c>
      <c r="AV61" s="27"/>
      <c r="AW61" s="224"/>
      <c r="BI61" s="2"/>
      <c r="BJ61" s="2"/>
      <c r="BK61" s="2"/>
      <c r="BL61" s="2"/>
      <c r="BM61" s="2"/>
      <c r="BN61" s="2"/>
      <c r="BO61" s="2"/>
      <c r="BP61" s="2"/>
      <c r="BQ61" s="2"/>
      <c r="BR61" s="2"/>
      <c r="BS61" s="2"/>
      <c r="BT61" s="2"/>
      <c r="BU61" s="2"/>
      <c r="BV61" s="2"/>
      <c r="BW61" s="2"/>
    </row>
    <row r="62" spans="3:75" ht="21" customHeight="1" x14ac:dyDescent="0.25">
      <c r="C62" s="142"/>
      <c r="D62" s="514"/>
      <c r="E62" s="318">
        <v>24</v>
      </c>
      <c r="F62" s="310"/>
      <c r="G62" s="241" t="s">
        <v>620</v>
      </c>
      <c r="H62" s="241" t="s">
        <v>52</v>
      </c>
      <c r="I62" s="241" t="s">
        <v>149</v>
      </c>
      <c r="J62" s="241" t="s">
        <v>78</v>
      </c>
      <c r="K62" s="241" t="s">
        <v>145</v>
      </c>
      <c r="L62" s="242" t="s">
        <v>14</v>
      </c>
      <c r="M62" s="242" t="s">
        <v>627</v>
      </c>
      <c r="N62" s="46" t="s">
        <v>627</v>
      </c>
      <c r="O62" s="55" t="s">
        <v>14</v>
      </c>
      <c r="P62" s="55" t="s">
        <v>717</v>
      </c>
      <c r="Q62" s="46"/>
      <c r="R62" s="46"/>
      <c r="S62" s="46"/>
      <c r="T62" s="46"/>
      <c r="U62" s="75"/>
      <c r="V62" s="105">
        <v>0</v>
      </c>
      <c r="W62" s="106"/>
      <c r="X62" s="107"/>
      <c r="Y62" s="105">
        <v>0</v>
      </c>
      <c r="Z62" s="106"/>
      <c r="AA62" s="107"/>
      <c r="AB62" s="105">
        <v>0</v>
      </c>
      <c r="AC62" s="106"/>
      <c r="AD62" s="107"/>
      <c r="AE62" s="105">
        <v>0</v>
      </c>
      <c r="AF62" s="106"/>
      <c r="AG62" s="107"/>
      <c r="AH62" s="105">
        <v>0</v>
      </c>
      <c r="AI62" s="106"/>
      <c r="AJ62" s="107"/>
      <c r="AK62" s="105">
        <v>0</v>
      </c>
      <c r="AL62" s="106"/>
      <c r="AM62" s="107"/>
      <c r="AN62" s="105">
        <v>0</v>
      </c>
      <c r="AO62" s="106"/>
      <c r="AP62" s="107"/>
      <c r="AQ62" s="105">
        <v>0</v>
      </c>
      <c r="AR62" s="106"/>
      <c r="AS62" s="107"/>
      <c r="AT62" s="25">
        <f t="shared" si="18"/>
        <v>0</v>
      </c>
      <c r="AU62" s="26" t="str">
        <f t="shared" si="19"/>
        <v/>
      </c>
      <c r="AV62" s="27"/>
      <c r="AW62" s="224"/>
      <c r="BI62" s="2"/>
      <c r="BJ62" s="2"/>
      <c r="BK62" s="2"/>
      <c r="BL62" s="2"/>
      <c r="BM62" s="2"/>
      <c r="BN62" s="2"/>
      <c r="BO62" s="2"/>
      <c r="BP62" s="2"/>
      <c r="BQ62" s="2"/>
      <c r="BR62" s="2"/>
      <c r="BS62" s="2"/>
      <c r="BT62" s="2"/>
      <c r="BU62" s="2"/>
      <c r="BV62" s="2"/>
      <c r="BW62" s="2"/>
    </row>
    <row r="63" spans="3:75" ht="21" customHeight="1" x14ac:dyDescent="0.25">
      <c r="C63" s="142"/>
      <c r="D63" s="514"/>
      <c r="E63" s="318" t="s">
        <v>106</v>
      </c>
      <c r="F63" s="310"/>
      <c r="G63" s="241" t="s">
        <v>620</v>
      </c>
      <c r="H63" s="241" t="s">
        <v>52</v>
      </c>
      <c r="I63" s="241" t="s">
        <v>149</v>
      </c>
      <c r="J63" s="241" t="s">
        <v>107</v>
      </c>
      <c r="K63" s="241" t="s">
        <v>145</v>
      </c>
      <c r="L63" s="242" t="s">
        <v>14</v>
      </c>
      <c r="M63" s="242" t="s">
        <v>627</v>
      </c>
      <c r="N63" s="46" t="s">
        <v>627</v>
      </c>
      <c r="O63" s="55" t="s">
        <v>14</v>
      </c>
      <c r="P63" s="55" t="s">
        <v>717</v>
      </c>
      <c r="Q63" s="46"/>
      <c r="R63" s="46"/>
      <c r="S63" s="46"/>
      <c r="T63" s="46"/>
      <c r="U63" s="75"/>
      <c r="V63" s="105">
        <v>0</v>
      </c>
      <c r="W63" s="106"/>
      <c r="X63" s="107"/>
      <c r="Y63" s="105">
        <v>0</v>
      </c>
      <c r="Z63" s="106"/>
      <c r="AA63" s="107"/>
      <c r="AB63" s="105">
        <v>0</v>
      </c>
      <c r="AC63" s="106"/>
      <c r="AD63" s="107"/>
      <c r="AE63" s="105">
        <v>0</v>
      </c>
      <c r="AF63" s="106"/>
      <c r="AG63" s="107"/>
      <c r="AH63" s="105">
        <v>0</v>
      </c>
      <c r="AI63" s="106"/>
      <c r="AJ63" s="107"/>
      <c r="AK63" s="105">
        <v>0</v>
      </c>
      <c r="AL63" s="106"/>
      <c r="AM63" s="107"/>
      <c r="AN63" s="105">
        <v>0</v>
      </c>
      <c r="AO63" s="106"/>
      <c r="AP63" s="107"/>
      <c r="AQ63" s="105">
        <v>0</v>
      </c>
      <c r="AR63" s="106"/>
      <c r="AS63" s="107"/>
      <c r="AT63" s="25">
        <f t="shared" si="18"/>
        <v>0</v>
      </c>
      <c r="AU63" s="26" t="str">
        <f t="shared" si="19"/>
        <v/>
      </c>
      <c r="AV63" s="27"/>
      <c r="AW63" s="224"/>
      <c r="BI63" s="2"/>
      <c r="BJ63" s="2"/>
      <c r="BK63" s="2"/>
      <c r="BL63" s="2"/>
      <c r="BM63" s="2"/>
      <c r="BN63" s="2"/>
      <c r="BO63" s="2"/>
      <c r="BP63" s="2"/>
      <c r="BQ63" s="2"/>
      <c r="BR63" s="2"/>
      <c r="BS63" s="2"/>
      <c r="BT63" s="2"/>
      <c r="BU63" s="2"/>
      <c r="BV63" s="2"/>
      <c r="BW63" s="2"/>
    </row>
    <row r="64" spans="3:75" ht="21" customHeight="1" x14ac:dyDescent="0.25">
      <c r="C64" s="142"/>
      <c r="D64" s="514"/>
      <c r="E64" s="318" t="s">
        <v>83</v>
      </c>
      <c r="F64" s="310"/>
      <c r="G64" s="241" t="s">
        <v>620</v>
      </c>
      <c r="H64" s="241" t="s">
        <v>52</v>
      </c>
      <c r="I64" s="241" t="s">
        <v>149</v>
      </c>
      <c r="J64" s="241" t="s">
        <v>84</v>
      </c>
      <c r="K64" s="241" t="s">
        <v>145</v>
      </c>
      <c r="L64" s="242" t="s">
        <v>14</v>
      </c>
      <c r="M64" s="242" t="s">
        <v>627</v>
      </c>
      <c r="N64" s="46" t="s">
        <v>627</v>
      </c>
      <c r="O64" s="55" t="s">
        <v>14</v>
      </c>
      <c r="P64" s="55" t="s">
        <v>717</v>
      </c>
      <c r="Q64" s="46"/>
      <c r="R64" s="46"/>
      <c r="S64" s="46"/>
      <c r="T64" s="46"/>
      <c r="U64" s="75"/>
      <c r="V64" s="105">
        <v>0</v>
      </c>
      <c r="W64" s="106"/>
      <c r="X64" s="107"/>
      <c r="Y64" s="105">
        <v>0</v>
      </c>
      <c r="Z64" s="106"/>
      <c r="AA64" s="107"/>
      <c r="AB64" s="105">
        <v>0</v>
      </c>
      <c r="AC64" s="106"/>
      <c r="AD64" s="107"/>
      <c r="AE64" s="105">
        <v>0</v>
      </c>
      <c r="AF64" s="106"/>
      <c r="AG64" s="107"/>
      <c r="AH64" s="105">
        <v>0</v>
      </c>
      <c r="AI64" s="106"/>
      <c r="AJ64" s="107"/>
      <c r="AK64" s="105">
        <v>0</v>
      </c>
      <c r="AL64" s="106"/>
      <c r="AM64" s="107"/>
      <c r="AN64" s="105">
        <v>0</v>
      </c>
      <c r="AO64" s="106"/>
      <c r="AP64" s="107"/>
      <c r="AQ64" s="105">
        <v>0</v>
      </c>
      <c r="AR64" s="106"/>
      <c r="AS64" s="107"/>
      <c r="AT64" s="25">
        <f t="shared" si="18"/>
        <v>0</v>
      </c>
      <c r="AU64" s="26" t="str">
        <f t="shared" si="19"/>
        <v/>
      </c>
      <c r="AV64" s="27"/>
      <c r="AW64" s="224"/>
      <c r="BI64" s="2"/>
      <c r="BJ64" s="2"/>
      <c r="BK64" s="2"/>
      <c r="BL64" s="2"/>
      <c r="BM64" s="2"/>
      <c r="BN64" s="2"/>
      <c r="BO64" s="2"/>
      <c r="BP64" s="2"/>
      <c r="BQ64" s="2"/>
      <c r="BR64" s="2"/>
      <c r="BS64" s="2"/>
      <c r="BT64" s="2"/>
      <c r="BU64" s="2"/>
      <c r="BV64" s="2"/>
      <c r="BW64" s="2"/>
    </row>
    <row r="65" spans="3:75" ht="21" customHeight="1" x14ac:dyDescent="0.25">
      <c r="C65" s="142"/>
      <c r="D65" s="514"/>
      <c r="E65" s="281" t="s">
        <v>85</v>
      </c>
      <c r="F65" s="310"/>
      <c r="G65" s="241" t="s">
        <v>620</v>
      </c>
      <c r="H65" s="241" t="s">
        <v>52</v>
      </c>
      <c r="I65" s="241" t="s">
        <v>149</v>
      </c>
      <c r="J65" s="241" t="s">
        <v>14</v>
      </c>
      <c r="K65" s="241" t="s">
        <v>145</v>
      </c>
      <c r="L65" s="242" t="s">
        <v>14</v>
      </c>
      <c r="M65" s="242" t="s">
        <v>627</v>
      </c>
      <c r="N65" s="46" t="s">
        <v>627</v>
      </c>
      <c r="O65" s="55" t="s">
        <v>14</v>
      </c>
      <c r="P65" s="55" t="s">
        <v>717</v>
      </c>
      <c r="Q65" s="46"/>
      <c r="R65" s="46"/>
      <c r="S65" s="46"/>
      <c r="T65" s="46"/>
      <c r="U65" s="78"/>
      <c r="V65" s="25">
        <f>IF(OR(SUMPRODUCT(--(V41:V64=""),--(W41:W64=""))&gt;0,COUNTIF(W41:W64,"M")&gt;0,COUNTIF(W41:W64,"X")=24),"",SUM(V41:V64))</f>
        <v>0</v>
      </c>
      <c r="W65" s="26" t="str">
        <f>IF(AND(COUNTIF(W41:W64,"X")=24,SUM(V41:V64)=0,ISNUMBER(V65)),"",IF(COUNTIF(W41:W64,"M")&gt;0,"M",IF(AND(COUNTIF(W41:W64,W41)=24,OR(W41="X",W41="W",W41="Z")),UPPER(W41),"")))</f>
        <v/>
      </c>
      <c r="X65" s="27"/>
      <c r="Y65" s="25">
        <f t="shared" ref="Y65" si="20">IF(OR(SUMPRODUCT(--(Y41:Y64=""),--(Z41:Z64=""))&gt;0,COUNTIF(Z41:Z64,"M")&gt;0,COUNTIF(Z41:Z64,"X")=24),"",SUM(Y41:Y64))</f>
        <v>0</v>
      </c>
      <c r="Z65" s="26" t="str">
        <f t="shared" ref="Z65" si="21">IF(AND(COUNTIF(Z41:Z64,"X")=24,SUM(Y41:Y64)=0,ISNUMBER(Y65)),"",IF(COUNTIF(Z41:Z64,"M")&gt;0,"M",IF(AND(COUNTIF(Z41:Z64,Z41)=24,OR(Z41="X",Z41="W",Z41="Z")),UPPER(Z41),"")))</f>
        <v/>
      </c>
      <c r="AA65" s="27"/>
      <c r="AB65" s="25">
        <f t="shared" ref="AB65" si="22">IF(OR(SUMPRODUCT(--(AB41:AB64=""),--(AC41:AC64=""))&gt;0,COUNTIF(AC41:AC64,"M")&gt;0,COUNTIF(AC41:AC64,"X")=24),"",SUM(AB41:AB64))</f>
        <v>0</v>
      </c>
      <c r="AC65" s="26" t="str">
        <f t="shared" ref="AC65" si="23">IF(AND(COUNTIF(AC41:AC64,"X")=24,SUM(AB41:AB64)=0,ISNUMBER(AB65)),"",IF(COUNTIF(AC41:AC64,"M")&gt;0,"M",IF(AND(COUNTIF(AC41:AC64,AC41)=24,OR(AC41="X",AC41="W",AC41="Z")),UPPER(AC41),"")))</f>
        <v/>
      </c>
      <c r="AD65" s="27"/>
      <c r="AE65" s="25">
        <f t="shared" ref="AE65" si="24">IF(OR(SUMPRODUCT(--(AE41:AE64=""),--(AF41:AF64=""))&gt;0,COUNTIF(AF41:AF64,"M")&gt;0,COUNTIF(AF41:AF64,"X")=24),"",SUM(AE41:AE64))</f>
        <v>0</v>
      </c>
      <c r="AF65" s="26" t="str">
        <f t="shared" ref="AF65" si="25">IF(AND(COUNTIF(AF41:AF64,"X")=24,SUM(AE41:AE64)=0,ISNUMBER(AE65)),"",IF(COUNTIF(AF41:AF64,"M")&gt;0,"M",IF(AND(COUNTIF(AF41:AF64,AF41)=24,OR(AF41="X",AF41="W",AF41="Z")),UPPER(AF41),"")))</f>
        <v/>
      </c>
      <c r="AG65" s="27"/>
      <c r="AH65" s="25">
        <f t="shared" ref="AH65" si="26">IF(OR(SUMPRODUCT(--(AH41:AH64=""),--(AI41:AI64=""))&gt;0,COUNTIF(AI41:AI64,"M")&gt;0,COUNTIF(AI41:AI64,"X")=24),"",SUM(AH41:AH64))</f>
        <v>0</v>
      </c>
      <c r="AI65" s="26" t="str">
        <f t="shared" ref="AI65" si="27">IF(AND(COUNTIF(AI41:AI64,"X")=24,SUM(AH41:AH64)=0,ISNUMBER(AH65)),"",IF(COUNTIF(AI41:AI64,"M")&gt;0,"M",IF(AND(COUNTIF(AI41:AI64,AI41)=24,OR(AI41="X",AI41="W",AI41="Z")),UPPER(AI41),"")))</f>
        <v/>
      </c>
      <c r="AJ65" s="27"/>
      <c r="AK65" s="25">
        <f t="shared" ref="AK65" si="28">IF(OR(SUMPRODUCT(--(AK41:AK64=""),--(AL41:AL64=""))&gt;0,COUNTIF(AL41:AL64,"M")&gt;0,COUNTIF(AL41:AL64,"X")=24),"",SUM(AK41:AK64))</f>
        <v>0</v>
      </c>
      <c r="AL65" s="26" t="str">
        <f t="shared" ref="AL65" si="29">IF(AND(COUNTIF(AL41:AL64,"X")=24,SUM(AK41:AK64)=0,ISNUMBER(AK65)),"",IF(COUNTIF(AL41:AL64,"M")&gt;0,"M",IF(AND(COUNTIF(AL41:AL64,AL41)=24,OR(AL41="X",AL41="W",AL41="Z")),UPPER(AL41),"")))</f>
        <v/>
      </c>
      <c r="AM65" s="27"/>
      <c r="AN65" s="25">
        <f t="shared" ref="AN65" si="30">IF(OR(SUMPRODUCT(--(AN41:AN64=""),--(AO41:AO64=""))&gt;0,COUNTIF(AO41:AO64,"M")&gt;0,COUNTIF(AO41:AO64,"X")=24),"",SUM(AN41:AN64))</f>
        <v>0</v>
      </c>
      <c r="AO65" s="26" t="str">
        <f t="shared" ref="AO65" si="31">IF(AND(COUNTIF(AO41:AO64,"X")=24,SUM(AN41:AN64)=0,ISNUMBER(AN65)),"",IF(COUNTIF(AO41:AO64,"M")&gt;0,"M",IF(AND(COUNTIF(AO41:AO64,AO41)=24,OR(AO41="X",AO41="W",AO41="Z")),UPPER(AO41),"")))</f>
        <v/>
      </c>
      <c r="AP65" s="27"/>
      <c r="AQ65" s="25">
        <f t="shared" ref="AQ65" si="32">IF(OR(SUMPRODUCT(--(AQ41:AQ64=""),--(AR41:AR64=""))&gt;0,COUNTIF(AR41:AR64,"M")&gt;0,COUNTIF(AR41:AR64,"X")=24),"",SUM(AQ41:AQ64))</f>
        <v>0</v>
      </c>
      <c r="AR65" s="26" t="str">
        <f t="shared" ref="AR65" si="33">IF(AND(COUNTIF(AR41:AR64,"X")=24,SUM(AQ41:AQ64)=0,ISNUMBER(AQ65)),"",IF(COUNTIF(AR41:AR64,"M")&gt;0,"M",IF(AND(COUNTIF(AR41:AR64,AR41)=24,OR(AR41="X",AR41="W",AR41="Z")),UPPER(AR41),"")))</f>
        <v/>
      </c>
      <c r="AS65" s="27"/>
      <c r="AT65" s="25">
        <f t="shared" ref="AT65" si="34">IF(OR(SUMPRODUCT(--(AT41:AT64=""),--(AU41:AU64=""))&gt;0,COUNTIF(AU41:AU64,"M")&gt;0,COUNTIF(AU41:AU64,"X")=24),"",SUM(AT41:AT64))</f>
        <v>0</v>
      </c>
      <c r="AU65" s="26" t="str">
        <f t="shared" ref="AU65" si="35">IF(AND(COUNTIF(AU41:AU64,"X")=24,SUM(AT41:AT64)=0,ISNUMBER(AT65)),"",IF(COUNTIF(AU41:AU64,"M")&gt;0,"M",IF(AND(COUNTIF(AU41:AU64,AU41)=24,OR(AU41="X",AU41="W",AU41="Z")),UPPER(AU41),"")))</f>
        <v/>
      </c>
      <c r="AV65" s="27"/>
      <c r="AW65" s="226"/>
      <c r="BI65" s="2"/>
      <c r="BJ65" s="2"/>
      <c r="BK65" s="2"/>
      <c r="BL65" s="2"/>
      <c r="BM65" s="2"/>
      <c r="BN65" s="2"/>
      <c r="BO65" s="2"/>
      <c r="BP65" s="2"/>
      <c r="BQ65" s="2"/>
      <c r="BR65" s="2"/>
      <c r="BS65" s="2"/>
      <c r="BT65" s="2"/>
      <c r="BU65" s="2"/>
      <c r="BV65" s="2"/>
      <c r="BW65" s="2"/>
    </row>
    <row r="66" spans="3:75" ht="21" customHeight="1" x14ac:dyDescent="0.25">
      <c r="C66" s="142"/>
      <c r="D66" s="515"/>
      <c r="E66" s="319" t="s">
        <v>697</v>
      </c>
      <c r="F66" s="314"/>
      <c r="G66" s="241" t="s">
        <v>172</v>
      </c>
      <c r="H66" s="241" t="s">
        <v>52</v>
      </c>
      <c r="I66" s="241" t="s">
        <v>149</v>
      </c>
      <c r="J66" s="241" t="s">
        <v>14</v>
      </c>
      <c r="K66" s="241" t="s">
        <v>145</v>
      </c>
      <c r="L66" s="242" t="s">
        <v>14</v>
      </c>
      <c r="M66" s="242" t="s">
        <v>627</v>
      </c>
      <c r="N66" s="46" t="s">
        <v>627</v>
      </c>
      <c r="O66" s="55" t="s">
        <v>14</v>
      </c>
      <c r="P66" s="55" t="s">
        <v>717</v>
      </c>
      <c r="Q66" s="46"/>
      <c r="R66" s="46"/>
      <c r="S66" s="46"/>
      <c r="T66" s="46"/>
      <c r="U66" s="75"/>
      <c r="V66" s="105">
        <v>0</v>
      </c>
      <c r="W66" s="106"/>
      <c r="X66" s="107"/>
      <c r="Y66" s="105">
        <v>0</v>
      </c>
      <c r="Z66" s="106"/>
      <c r="AA66" s="107"/>
      <c r="AB66" s="105">
        <v>0</v>
      </c>
      <c r="AC66" s="106"/>
      <c r="AD66" s="107"/>
      <c r="AE66" s="105">
        <v>0</v>
      </c>
      <c r="AF66" s="106"/>
      <c r="AG66" s="107"/>
      <c r="AH66" s="105">
        <v>0</v>
      </c>
      <c r="AI66" s="106"/>
      <c r="AJ66" s="107"/>
      <c r="AK66" s="105">
        <v>0</v>
      </c>
      <c r="AL66" s="106"/>
      <c r="AM66" s="107"/>
      <c r="AN66" s="105">
        <v>0</v>
      </c>
      <c r="AO66" s="106"/>
      <c r="AP66" s="107"/>
      <c r="AQ66" s="105">
        <v>0</v>
      </c>
      <c r="AR66" s="106"/>
      <c r="AS66" s="107"/>
      <c r="AT66" s="25">
        <f>IF(OR(EXACT(V66,W66),EXACT(Y66,Z66),EXACT(AB66,AC66),EXACT(AE66,AF66),EXACT(AH66,AI66),EXACT(AK66,AL66),EXACT(AN66,AO66),EXACT(AQ66,AR66),COUNTIF(W66:AR66,"M")&gt;0,COUNTIF(W66:AR66,"X")=8),"",SUM(V66,Y66,AB66,AE66,AH66,AK66,AN66,AQ66))</f>
        <v>0</v>
      </c>
      <c r="AU66" s="26" t="str">
        <f>IF(AND(COUNTIF(W66:AR66,"X")=8,SUM(V66,Y66,AB66,AE66,AH66,AK66,AN66,AQ66)=0,ISNUMBER(AT66)),"",IF(COUNTIF(W66:AR66,"M")&gt;0,"M", IF(AND(COUNTIF(W66:AR66,W66)=8,OR(W66="X",W66="W",W66="Z")),UPPER(W66),"")))</f>
        <v/>
      </c>
      <c r="AV66" s="27"/>
      <c r="AW66" s="315"/>
      <c r="BI66" s="2"/>
      <c r="BJ66" s="2"/>
      <c r="BK66" s="2"/>
      <c r="BL66" s="2"/>
      <c r="BM66" s="2"/>
      <c r="BN66" s="2"/>
      <c r="BO66" s="2"/>
      <c r="BP66" s="2"/>
      <c r="BQ66" s="2"/>
      <c r="BR66" s="2"/>
      <c r="BS66" s="2"/>
      <c r="BT66" s="2"/>
      <c r="BU66" s="2"/>
      <c r="BV66" s="2"/>
      <c r="BW66" s="2"/>
    </row>
    <row r="67" spans="3:75" ht="3.75" customHeight="1" x14ac:dyDescent="0.25">
      <c r="C67" s="142"/>
      <c r="D67" s="320"/>
      <c r="E67" s="317"/>
      <c r="F67" s="317"/>
      <c r="G67" s="317"/>
      <c r="H67" s="317"/>
      <c r="I67" s="317"/>
      <c r="J67" s="317"/>
      <c r="K67" s="317"/>
      <c r="L67" s="317"/>
      <c r="M67" s="317"/>
      <c r="N67" s="77"/>
      <c r="O67" s="77"/>
      <c r="P67" s="77"/>
      <c r="Q67" s="77"/>
      <c r="R67" s="77"/>
      <c r="S67" s="77"/>
      <c r="T67" s="77"/>
      <c r="U67" s="77"/>
      <c r="V67" s="317"/>
      <c r="W67" s="272"/>
      <c r="X67" s="272"/>
      <c r="Y67" s="271"/>
      <c r="Z67" s="272"/>
      <c r="AA67" s="272"/>
      <c r="AB67" s="271"/>
      <c r="AC67" s="272"/>
      <c r="AD67" s="272"/>
      <c r="AE67" s="271"/>
      <c r="AF67" s="272"/>
      <c r="AG67" s="272"/>
      <c r="AH67" s="271"/>
      <c r="AI67" s="272"/>
      <c r="AJ67" s="272"/>
      <c r="AK67" s="271"/>
      <c r="AL67" s="272"/>
      <c r="AM67" s="272"/>
      <c r="AN67" s="271"/>
      <c r="AO67" s="272"/>
      <c r="AP67" s="272"/>
      <c r="AQ67" s="271"/>
      <c r="AR67" s="272"/>
      <c r="AS67" s="272"/>
      <c r="AT67" s="271"/>
      <c r="AU67" s="272"/>
      <c r="AV67" s="272"/>
      <c r="AW67" s="224"/>
      <c r="BI67" s="2"/>
      <c r="BJ67" s="2"/>
      <c r="BK67" s="2"/>
      <c r="BL67" s="2"/>
      <c r="BM67" s="2"/>
      <c r="BN67" s="2"/>
      <c r="BO67" s="2"/>
      <c r="BP67" s="2"/>
      <c r="BQ67" s="2"/>
      <c r="BR67" s="2"/>
      <c r="BS67" s="2"/>
      <c r="BT67" s="2"/>
      <c r="BU67" s="2"/>
      <c r="BV67" s="2"/>
      <c r="BW67" s="2"/>
    </row>
    <row r="68" spans="3:75" ht="21" customHeight="1" x14ac:dyDescent="0.25">
      <c r="C68" s="142"/>
      <c r="D68" s="508" t="s">
        <v>53</v>
      </c>
      <c r="E68" s="281" t="s">
        <v>621</v>
      </c>
      <c r="F68" s="310"/>
      <c r="G68" s="241" t="s">
        <v>620</v>
      </c>
      <c r="H68" s="241" t="s">
        <v>14</v>
      </c>
      <c r="I68" s="241" t="s">
        <v>149</v>
      </c>
      <c r="J68" s="241" t="s">
        <v>105</v>
      </c>
      <c r="K68" s="241" t="s">
        <v>145</v>
      </c>
      <c r="L68" s="242" t="s">
        <v>14</v>
      </c>
      <c r="M68" s="242" t="s">
        <v>627</v>
      </c>
      <c r="N68" s="46" t="s">
        <v>627</v>
      </c>
      <c r="O68" s="55" t="s">
        <v>14</v>
      </c>
      <c r="P68" s="55" t="s">
        <v>717</v>
      </c>
      <c r="Q68" s="46"/>
      <c r="R68" s="46"/>
      <c r="S68" s="46"/>
      <c r="T68" s="46"/>
      <c r="U68" s="79"/>
      <c r="V68" s="25">
        <f t="shared" ref="V68:V93" si="36">IF(OR(AND(V14="",W14=""),AND(V41="",W41=""),AND(W14="X",W41="X"),OR(W14="M",W41="M")),"",SUM(V14,V41))</f>
        <v>0</v>
      </c>
      <c r="W68" s="26" t="str">
        <f>IF(AND(AND(W14="X",W41="X"),SUM(V14,V41)=0,ISNUMBER(V68)),"",IF(OR(W14="M",W41="M"),"M",IF(AND(W14=W41,OR(W14="X",W14="W",W14="Z")),UPPER(W14),"")))</f>
        <v/>
      </c>
      <c r="X68" s="27"/>
      <c r="Y68" s="25">
        <f t="shared" ref="Y68:Y93" si="37">IF(OR(AND(Y14="",Z14=""),AND(Y41="",Z41=""),AND(Z14="X",Z41="X"),OR(Z14="M",Z41="M")),"",SUM(Y14,Y41))</f>
        <v>0</v>
      </c>
      <c r="Z68" s="26" t="str">
        <f t="shared" ref="Z68:Z93" si="38">IF(AND(AND(Z14="X",Z41="X"),SUM(Y14,Y41)=0,ISNUMBER(Y68)),"",IF(OR(Z14="M",Z41="M"),"M",IF(AND(Z14=Z41,OR(Z14="X",Z14="W",Z14="Z")),UPPER(Z14),"")))</f>
        <v/>
      </c>
      <c r="AA68" s="27"/>
      <c r="AB68" s="25">
        <f t="shared" ref="AB68:AB93" si="39">IF(OR(AND(AB14="",AC14=""),AND(AB41="",AC41=""),AND(AC14="X",AC41="X"),OR(AC14="M",AC41="M")),"",SUM(AB14,AB41))</f>
        <v>0</v>
      </c>
      <c r="AC68" s="26" t="str">
        <f t="shared" ref="AC68:AC93" si="40">IF(AND(AND(AC14="X",AC41="X"),SUM(AB14,AB41)=0,ISNUMBER(AB68)),"",IF(OR(AC14="M",AC41="M"),"M",IF(AND(AC14=AC41,OR(AC14="X",AC14="W",AC14="Z")),UPPER(AC14),"")))</f>
        <v/>
      </c>
      <c r="AD68" s="27"/>
      <c r="AE68" s="25">
        <f t="shared" ref="AE68:AE93" si="41">IF(OR(AND(AE14="",AF14=""),AND(AE41="",AF41=""),AND(AF14="X",AF41="X"),OR(AF14="M",AF41="M")),"",SUM(AE14,AE41))</f>
        <v>0</v>
      </c>
      <c r="AF68" s="26" t="str">
        <f t="shared" ref="AF68:AF93" si="42">IF(AND(AND(AF14="X",AF41="X"),SUM(AE14,AE41)=0,ISNUMBER(AE68)),"",IF(OR(AF14="M",AF41="M"),"M",IF(AND(AF14=AF41,OR(AF14="X",AF14="W",AF14="Z")),UPPER(AF14),"")))</f>
        <v/>
      </c>
      <c r="AG68" s="27"/>
      <c r="AH68" s="25">
        <f t="shared" ref="AH68:AH93" si="43">IF(OR(AND(AH14="",AI14=""),AND(AH41="",AI41=""),AND(AI14="X",AI41="X"),OR(AI14="M",AI41="M")),"",SUM(AH14,AH41))</f>
        <v>0</v>
      </c>
      <c r="AI68" s="26" t="str">
        <f t="shared" ref="AI68:AI93" si="44">IF(AND(AND(AI14="X",AI41="X"),SUM(AH14,AH41)=0,ISNUMBER(AH68)),"",IF(OR(AI14="M",AI41="M"),"M",IF(AND(AI14=AI41,OR(AI14="X",AI14="W",AI14="Z")),UPPER(AI14),"")))</f>
        <v/>
      </c>
      <c r="AJ68" s="27"/>
      <c r="AK68" s="25">
        <f t="shared" ref="AK68:AK93" si="45">IF(OR(AND(AK14="",AL14=""),AND(AK41="",AL41=""),AND(AL14="X",AL41="X"),OR(AL14="M",AL41="M")),"",SUM(AK14,AK41))</f>
        <v>0</v>
      </c>
      <c r="AL68" s="26" t="str">
        <f t="shared" ref="AL68:AL93" si="46">IF(AND(AND(AL14="X",AL41="X"),SUM(AK14,AK41)=0,ISNUMBER(AK68)),"",IF(OR(AL14="M",AL41="M"),"M",IF(AND(AL14=AL41,OR(AL14="X",AL14="W",AL14="Z")),UPPER(AL14),"")))</f>
        <v/>
      </c>
      <c r="AM68" s="27"/>
      <c r="AN68" s="25">
        <f t="shared" ref="AN68:AN93" si="47">IF(OR(AND(AN14="",AO14=""),AND(AN41="",AO41=""),AND(AO14="X",AO41="X"),OR(AO14="M",AO41="M")),"",SUM(AN14,AN41))</f>
        <v>0</v>
      </c>
      <c r="AO68" s="26" t="str">
        <f t="shared" ref="AO68:AO93" si="48">IF(AND(AND(AO14="X",AO41="X"),SUM(AN14,AN41)=0,ISNUMBER(AN68)),"",IF(OR(AO14="M",AO41="M"),"M",IF(AND(AO14=AO41,OR(AO14="X",AO14="W",AO14="Z")),UPPER(AO14),"")))</f>
        <v/>
      </c>
      <c r="AP68" s="27"/>
      <c r="AQ68" s="25">
        <f t="shared" ref="AQ68:AQ93" si="49">IF(OR(AND(AQ14="",AR14=""),AND(AQ41="",AR41=""),AND(AR14="X",AR41="X"),OR(AR14="M",AR41="M")),"",SUM(AQ14,AQ41))</f>
        <v>0</v>
      </c>
      <c r="AR68" s="26" t="str">
        <f t="shared" ref="AR68:AR93" si="50">IF(AND(AND(AR14="X",AR41="X"),SUM(AQ14,AQ41)=0,ISNUMBER(AQ68)),"",IF(OR(AR14="M",AR41="M"),"M",IF(AND(AR14=AR41,OR(AR14="X",AR14="W",AR14="Z")),UPPER(AR14),"")))</f>
        <v/>
      </c>
      <c r="AS68" s="27"/>
      <c r="AT68" s="25">
        <f t="shared" ref="AT68:AT93" si="51">IF(OR(AND(AT14="",AU14=""),AND(AT41="",AU41=""),AND(AU14="X",AU41="X"),OR(AU14="M",AU41="M")),"",SUM(AT14,AT41))</f>
        <v>0</v>
      </c>
      <c r="AU68" s="26" t="str">
        <f t="shared" ref="AU68:AU93" si="52">IF(AND(AND(AU14="X",AU41="X"),SUM(AT14,AT41)=0,ISNUMBER(AT68)),"",IF(OR(AU14="M",AU41="M"),"M",IF(AND(AU14=AU41,OR(AU14="X",AU14="W",AU14="Z")),UPPER(AU14),"")))</f>
        <v/>
      </c>
      <c r="AV68" s="27"/>
      <c r="AW68" s="224"/>
      <c r="BI68" s="2"/>
      <c r="BJ68" s="2"/>
      <c r="BK68" s="2"/>
      <c r="BL68" s="2"/>
      <c r="BM68" s="2"/>
      <c r="BN68" s="2"/>
      <c r="BO68" s="2"/>
      <c r="BP68" s="2"/>
      <c r="BQ68" s="2"/>
      <c r="BR68" s="2"/>
      <c r="BS68" s="2"/>
      <c r="BT68" s="2"/>
      <c r="BU68" s="2"/>
      <c r="BV68" s="2"/>
      <c r="BW68" s="2"/>
    </row>
    <row r="69" spans="3:75" ht="21" customHeight="1" x14ac:dyDescent="0.25">
      <c r="C69" s="142"/>
      <c r="D69" s="509"/>
      <c r="E69" s="281">
        <v>4</v>
      </c>
      <c r="F69" s="310"/>
      <c r="G69" s="241" t="s">
        <v>620</v>
      </c>
      <c r="H69" s="241" t="s">
        <v>14</v>
      </c>
      <c r="I69" s="241" t="s">
        <v>149</v>
      </c>
      <c r="J69" s="241" t="s">
        <v>58</v>
      </c>
      <c r="K69" s="241" t="s">
        <v>145</v>
      </c>
      <c r="L69" s="242" t="s">
        <v>14</v>
      </c>
      <c r="M69" s="242" t="s">
        <v>627</v>
      </c>
      <c r="N69" s="46" t="s">
        <v>627</v>
      </c>
      <c r="O69" s="55" t="s">
        <v>14</v>
      </c>
      <c r="P69" s="55" t="s">
        <v>717</v>
      </c>
      <c r="Q69" s="46"/>
      <c r="R69" s="46"/>
      <c r="S69" s="46"/>
      <c r="T69" s="46"/>
      <c r="U69" s="79"/>
      <c r="V69" s="25">
        <f t="shared" si="36"/>
        <v>0</v>
      </c>
      <c r="W69" s="26" t="str">
        <f t="shared" ref="W69:W93" si="53">IF(AND(AND(W15="X",W42="X"),SUM(V15,V42)=0,ISNUMBER(V69)),"",IF(OR(W15="M",W42="M"),"M",IF(AND(W15=W42,OR(W15="X",W15="W",W15="Z")),UPPER(W15),"")))</f>
        <v/>
      </c>
      <c r="X69" s="27"/>
      <c r="Y69" s="25">
        <f t="shared" si="37"/>
        <v>0</v>
      </c>
      <c r="Z69" s="26" t="str">
        <f t="shared" si="38"/>
        <v/>
      </c>
      <c r="AA69" s="27"/>
      <c r="AB69" s="25">
        <f t="shared" si="39"/>
        <v>0</v>
      </c>
      <c r="AC69" s="26" t="str">
        <f t="shared" si="40"/>
        <v/>
      </c>
      <c r="AD69" s="27"/>
      <c r="AE69" s="25">
        <f t="shared" si="41"/>
        <v>0</v>
      </c>
      <c r="AF69" s="26" t="str">
        <f t="shared" si="42"/>
        <v/>
      </c>
      <c r="AG69" s="27"/>
      <c r="AH69" s="25">
        <f t="shared" si="43"/>
        <v>0</v>
      </c>
      <c r="AI69" s="26" t="str">
        <f t="shared" si="44"/>
        <v/>
      </c>
      <c r="AJ69" s="27"/>
      <c r="AK69" s="25">
        <f t="shared" si="45"/>
        <v>0</v>
      </c>
      <c r="AL69" s="26" t="str">
        <f t="shared" si="46"/>
        <v/>
      </c>
      <c r="AM69" s="27"/>
      <c r="AN69" s="25">
        <f t="shared" si="47"/>
        <v>0</v>
      </c>
      <c r="AO69" s="26" t="str">
        <f t="shared" si="48"/>
        <v/>
      </c>
      <c r="AP69" s="27"/>
      <c r="AQ69" s="25">
        <f t="shared" si="49"/>
        <v>0</v>
      </c>
      <c r="AR69" s="26" t="str">
        <f t="shared" si="50"/>
        <v/>
      </c>
      <c r="AS69" s="27"/>
      <c r="AT69" s="25">
        <f t="shared" si="51"/>
        <v>0</v>
      </c>
      <c r="AU69" s="26" t="str">
        <f t="shared" si="52"/>
        <v/>
      </c>
      <c r="AV69" s="27"/>
      <c r="AW69" s="224"/>
      <c r="BI69" s="2"/>
      <c r="BJ69" s="2"/>
      <c r="BK69" s="2"/>
      <c r="BL69" s="2"/>
      <c r="BM69" s="2"/>
      <c r="BN69" s="2"/>
      <c r="BO69" s="2"/>
      <c r="BP69" s="2"/>
      <c r="BQ69" s="2"/>
      <c r="BR69" s="2"/>
      <c r="BS69" s="2"/>
      <c r="BT69" s="2"/>
      <c r="BU69" s="2"/>
      <c r="BV69" s="2"/>
      <c r="BW69" s="2"/>
    </row>
    <row r="70" spans="3:75" ht="21" customHeight="1" x14ac:dyDescent="0.25">
      <c r="C70" s="142"/>
      <c r="D70" s="509"/>
      <c r="E70" s="281">
        <v>5</v>
      </c>
      <c r="F70" s="310"/>
      <c r="G70" s="241" t="s">
        <v>620</v>
      </c>
      <c r="H70" s="241" t="s">
        <v>14</v>
      </c>
      <c r="I70" s="241" t="s">
        <v>149</v>
      </c>
      <c r="J70" s="241" t="s">
        <v>59</v>
      </c>
      <c r="K70" s="241" t="s">
        <v>145</v>
      </c>
      <c r="L70" s="242" t="s">
        <v>14</v>
      </c>
      <c r="M70" s="242" t="s">
        <v>627</v>
      </c>
      <c r="N70" s="46" t="s">
        <v>627</v>
      </c>
      <c r="O70" s="55" t="s">
        <v>14</v>
      </c>
      <c r="P70" s="55" t="s">
        <v>717</v>
      </c>
      <c r="Q70" s="46"/>
      <c r="R70" s="46"/>
      <c r="S70" s="46"/>
      <c r="T70" s="46"/>
      <c r="U70" s="79"/>
      <c r="V70" s="25">
        <f t="shared" si="36"/>
        <v>0</v>
      </c>
      <c r="W70" s="26" t="str">
        <f t="shared" si="53"/>
        <v/>
      </c>
      <c r="X70" s="27"/>
      <c r="Y70" s="25">
        <f t="shared" si="37"/>
        <v>0</v>
      </c>
      <c r="Z70" s="26" t="str">
        <f t="shared" si="38"/>
        <v/>
      </c>
      <c r="AA70" s="27"/>
      <c r="AB70" s="25">
        <f t="shared" si="39"/>
        <v>0</v>
      </c>
      <c r="AC70" s="26" t="str">
        <f t="shared" si="40"/>
        <v/>
      </c>
      <c r="AD70" s="27"/>
      <c r="AE70" s="25">
        <f t="shared" si="41"/>
        <v>0</v>
      </c>
      <c r="AF70" s="26" t="str">
        <f t="shared" si="42"/>
        <v/>
      </c>
      <c r="AG70" s="27"/>
      <c r="AH70" s="25">
        <f t="shared" si="43"/>
        <v>0</v>
      </c>
      <c r="AI70" s="26" t="str">
        <f t="shared" si="44"/>
        <v/>
      </c>
      <c r="AJ70" s="27"/>
      <c r="AK70" s="25">
        <f t="shared" si="45"/>
        <v>0</v>
      </c>
      <c r="AL70" s="26" t="str">
        <f t="shared" si="46"/>
        <v/>
      </c>
      <c r="AM70" s="27"/>
      <c r="AN70" s="25">
        <f t="shared" si="47"/>
        <v>0</v>
      </c>
      <c r="AO70" s="26" t="str">
        <f t="shared" si="48"/>
        <v/>
      </c>
      <c r="AP70" s="27"/>
      <c r="AQ70" s="25">
        <f t="shared" si="49"/>
        <v>0</v>
      </c>
      <c r="AR70" s="26" t="str">
        <f t="shared" si="50"/>
        <v/>
      </c>
      <c r="AS70" s="27"/>
      <c r="AT70" s="25">
        <f t="shared" si="51"/>
        <v>0</v>
      </c>
      <c r="AU70" s="26" t="str">
        <f t="shared" si="52"/>
        <v/>
      </c>
      <c r="AV70" s="27"/>
      <c r="AW70" s="224"/>
      <c r="BI70" s="2"/>
      <c r="BJ70" s="2"/>
      <c r="BK70" s="2"/>
      <c r="BL70" s="2"/>
      <c r="BM70" s="2"/>
      <c r="BN70" s="2"/>
      <c r="BO70" s="2"/>
      <c r="BP70" s="2"/>
      <c r="BQ70" s="2"/>
      <c r="BR70" s="2"/>
      <c r="BS70" s="2"/>
      <c r="BT70" s="2"/>
      <c r="BU70" s="2"/>
      <c r="BV70" s="2"/>
      <c r="BW70" s="2"/>
    </row>
    <row r="71" spans="3:75" ht="21" customHeight="1" x14ac:dyDescent="0.25">
      <c r="C71" s="142"/>
      <c r="D71" s="509"/>
      <c r="E71" s="281">
        <v>6</v>
      </c>
      <c r="F71" s="310"/>
      <c r="G71" s="241" t="s">
        <v>620</v>
      </c>
      <c r="H71" s="241" t="s">
        <v>14</v>
      </c>
      <c r="I71" s="241" t="s">
        <v>149</v>
      </c>
      <c r="J71" s="241" t="s">
        <v>60</v>
      </c>
      <c r="K71" s="241" t="s">
        <v>145</v>
      </c>
      <c r="L71" s="242" t="s">
        <v>14</v>
      </c>
      <c r="M71" s="242" t="s">
        <v>627</v>
      </c>
      <c r="N71" s="46" t="s">
        <v>627</v>
      </c>
      <c r="O71" s="55" t="s">
        <v>14</v>
      </c>
      <c r="P71" s="55" t="s">
        <v>717</v>
      </c>
      <c r="Q71" s="46"/>
      <c r="R71" s="46"/>
      <c r="S71" s="46"/>
      <c r="T71" s="46"/>
      <c r="U71" s="79"/>
      <c r="V71" s="25">
        <f t="shared" si="36"/>
        <v>0</v>
      </c>
      <c r="W71" s="26" t="str">
        <f t="shared" si="53"/>
        <v/>
      </c>
      <c r="X71" s="27"/>
      <c r="Y71" s="25">
        <f t="shared" si="37"/>
        <v>0</v>
      </c>
      <c r="Z71" s="26" t="str">
        <f t="shared" si="38"/>
        <v/>
      </c>
      <c r="AA71" s="27"/>
      <c r="AB71" s="25">
        <f t="shared" si="39"/>
        <v>0</v>
      </c>
      <c r="AC71" s="26" t="str">
        <f t="shared" si="40"/>
        <v/>
      </c>
      <c r="AD71" s="27"/>
      <c r="AE71" s="25">
        <f t="shared" si="41"/>
        <v>0</v>
      </c>
      <c r="AF71" s="26" t="str">
        <f t="shared" si="42"/>
        <v/>
      </c>
      <c r="AG71" s="27"/>
      <c r="AH71" s="25">
        <f t="shared" si="43"/>
        <v>0</v>
      </c>
      <c r="AI71" s="26" t="str">
        <f t="shared" si="44"/>
        <v/>
      </c>
      <c r="AJ71" s="27"/>
      <c r="AK71" s="25">
        <f t="shared" si="45"/>
        <v>0</v>
      </c>
      <c r="AL71" s="26" t="str">
        <f t="shared" si="46"/>
        <v/>
      </c>
      <c r="AM71" s="27"/>
      <c r="AN71" s="25">
        <f t="shared" si="47"/>
        <v>0</v>
      </c>
      <c r="AO71" s="26" t="str">
        <f t="shared" si="48"/>
        <v/>
      </c>
      <c r="AP71" s="27"/>
      <c r="AQ71" s="25">
        <f t="shared" si="49"/>
        <v>0</v>
      </c>
      <c r="AR71" s="26" t="str">
        <f t="shared" si="50"/>
        <v/>
      </c>
      <c r="AS71" s="27"/>
      <c r="AT71" s="25">
        <f t="shared" si="51"/>
        <v>0</v>
      </c>
      <c r="AU71" s="26" t="str">
        <f t="shared" si="52"/>
        <v/>
      </c>
      <c r="AV71" s="27"/>
      <c r="AW71" s="224"/>
      <c r="BI71" s="2"/>
      <c r="BJ71" s="2"/>
      <c r="BK71" s="2"/>
      <c r="BL71" s="2"/>
      <c r="BM71" s="2"/>
      <c r="BN71" s="2"/>
      <c r="BO71" s="2"/>
      <c r="BP71" s="2"/>
      <c r="BQ71" s="2"/>
      <c r="BR71" s="2"/>
      <c r="BS71" s="2"/>
      <c r="BT71" s="2"/>
      <c r="BU71" s="2"/>
      <c r="BV71" s="2"/>
      <c r="BW71" s="2"/>
    </row>
    <row r="72" spans="3:75" ht="21" customHeight="1" x14ac:dyDescent="0.25">
      <c r="C72" s="142"/>
      <c r="D72" s="509"/>
      <c r="E72" s="281">
        <v>7</v>
      </c>
      <c r="F72" s="310"/>
      <c r="G72" s="241" t="s">
        <v>620</v>
      </c>
      <c r="H72" s="241" t="s">
        <v>14</v>
      </c>
      <c r="I72" s="241" t="s">
        <v>149</v>
      </c>
      <c r="J72" s="241" t="s">
        <v>61</v>
      </c>
      <c r="K72" s="241" t="s">
        <v>145</v>
      </c>
      <c r="L72" s="242" t="s">
        <v>14</v>
      </c>
      <c r="M72" s="242" t="s">
        <v>627</v>
      </c>
      <c r="N72" s="46" t="s">
        <v>627</v>
      </c>
      <c r="O72" s="55" t="s">
        <v>14</v>
      </c>
      <c r="P72" s="55" t="s">
        <v>717</v>
      </c>
      <c r="Q72" s="46"/>
      <c r="R72" s="46"/>
      <c r="S72" s="46"/>
      <c r="T72" s="46"/>
      <c r="U72" s="79"/>
      <c r="V72" s="25">
        <f t="shared" si="36"/>
        <v>0</v>
      </c>
      <c r="W72" s="26" t="str">
        <f t="shared" si="53"/>
        <v/>
      </c>
      <c r="X72" s="27"/>
      <c r="Y72" s="25">
        <f t="shared" si="37"/>
        <v>0</v>
      </c>
      <c r="Z72" s="26" t="str">
        <f t="shared" si="38"/>
        <v/>
      </c>
      <c r="AA72" s="27"/>
      <c r="AB72" s="25">
        <f t="shared" si="39"/>
        <v>0</v>
      </c>
      <c r="AC72" s="26" t="str">
        <f t="shared" si="40"/>
        <v/>
      </c>
      <c r="AD72" s="27"/>
      <c r="AE72" s="25">
        <f t="shared" si="41"/>
        <v>0</v>
      </c>
      <c r="AF72" s="26" t="str">
        <f t="shared" si="42"/>
        <v/>
      </c>
      <c r="AG72" s="27"/>
      <c r="AH72" s="25">
        <f t="shared" si="43"/>
        <v>0</v>
      </c>
      <c r="AI72" s="26" t="str">
        <f t="shared" si="44"/>
        <v/>
      </c>
      <c r="AJ72" s="27"/>
      <c r="AK72" s="25">
        <f t="shared" si="45"/>
        <v>0</v>
      </c>
      <c r="AL72" s="26" t="str">
        <f t="shared" si="46"/>
        <v/>
      </c>
      <c r="AM72" s="27"/>
      <c r="AN72" s="25">
        <f t="shared" si="47"/>
        <v>0</v>
      </c>
      <c r="AO72" s="26" t="str">
        <f t="shared" si="48"/>
        <v/>
      </c>
      <c r="AP72" s="27"/>
      <c r="AQ72" s="25">
        <f t="shared" si="49"/>
        <v>0</v>
      </c>
      <c r="AR72" s="26" t="str">
        <f t="shared" si="50"/>
        <v/>
      </c>
      <c r="AS72" s="27"/>
      <c r="AT72" s="25">
        <f t="shared" si="51"/>
        <v>0</v>
      </c>
      <c r="AU72" s="26" t="str">
        <f t="shared" si="52"/>
        <v/>
      </c>
      <c r="AV72" s="27"/>
      <c r="AW72" s="224"/>
      <c r="BI72" s="2"/>
      <c r="BJ72" s="2"/>
      <c r="BK72" s="2"/>
      <c r="BL72" s="2"/>
      <c r="BM72" s="2"/>
      <c r="BN72" s="2"/>
      <c r="BO72" s="2"/>
      <c r="BP72" s="2"/>
      <c r="BQ72" s="2"/>
      <c r="BR72" s="2"/>
      <c r="BS72" s="2"/>
      <c r="BT72" s="2"/>
      <c r="BU72" s="2"/>
      <c r="BV72" s="2"/>
      <c r="BW72" s="2"/>
    </row>
    <row r="73" spans="3:75" ht="21" customHeight="1" x14ac:dyDescent="0.25">
      <c r="C73" s="142"/>
      <c r="D73" s="509"/>
      <c r="E73" s="281">
        <v>8</v>
      </c>
      <c r="F73" s="310"/>
      <c r="G73" s="241" t="s">
        <v>620</v>
      </c>
      <c r="H73" s="241" t="s">
        <v>14</v>
      </c>
      <c r="I73" s="241" t="s">
        <v>149</v>
      </c>
      <c r="J73" s="241" t="s">
        <v>62</v>
      </c>
      <c r="K73" s="241" t="s">
        <v>145</v>
      </c>
      <c r="L73" s="242" t="s">
        <v>14</v>
      </c>
      <c r="M73" s="242" t="s">
        <v>627</v>
      </c>
      <c r="N73" s="46" t="s">
        <v>627</v>
      </c>
      <c r="O73" s="55" t="s">
        <v>14</v>
      </c>
      <c r="P73" s="55" t="s">
        <v>717</v>
      </c>
      <c r="Q73" s="46"/>
      <c r="R73" s="46"/>
      <c r="S73" s="46"/>
      <c r="T73" s="46"/>
      <c r="U73" s="79"/>
      <c r="V73" s="25">
        <f t="shared" si="36"/>
        <v>0</v>
      </c>
      <c r="W73" s="26" t="str">
        <f t="shared" si="53"/>
        <v/>
      </c>
      <c r="X73" s="27"/>
      <c r="Y73" s="25">
        <f t="shared" si="37"/>
        <v>0</v>
      </c>
      <c r="Z73" s="26" t="str">
        <f t="shared" si="38"/>
        <v/>
      </c>
      <c r="AA73" s="27"/>
      <c r="AB73" s="25">
        <f t="shared" si="39"/>
        <v>0</v>
      </c>
      <c r="AC73" s="26" t="str">
        <f t="shared" si="40"/>
        <v/>
      </c>
      <c r="AD73" s="27"/>
      <c r="AE73" s="25">
        <f t="shared" si="41"/>
        <v>0</v>
      </c>
      <c r="AF73" s="26" t="str">
        <f t="shared" si="42"/>
        <v/>
      </c>
      <c r="AG73" s="27"/>
      <c r="AH73" s="25">
        <f t="shared" si="43"/>
        <v>0</v>
      </c>
      <c r="AI73" s="26" t="str">
        <f t="shared" si="44"/>
        <v/>
      </c>
      <c r="AJ73" s="27"/>
      <c r="AK73" s="25">
        <f t="shared" si="45"/>
        <v>0</v>
      </c>
      <c r="AL73" s="26" t="str">
        <f t="shared" si="46"/>
        <v/>
      </c>
      <c r="AM73" s="27"/>
      <c r="AN73" s="25">
        <f t="shared" si="47"/>
        <v>0</v>
      </c>
      <c r="AO73" s="26" t="str">
        <f t="shared" si="48"/>
        <v/>
      </c>
      <c r="AP73" s="27"/>
      <c r="AQ73" s="25">
        <f t="shared" si="49"/>
        <v>0</v>
      </c>
      <c r="AR73" s="26" t="str">
        <f t="shared" si="50"/>
        <v/>
      </c>
      <c r="AS73" s="27"/>
      <c r="AT73" s="25">
        <f t="shared" si="51"/>
        <v>0</v>
      </c>
      <c r="AU73" s="26" t="str">
        <f t="shared" si="52"/>
        <v/>
      </c>
      <c r="AV73" s="27"/>
      <c r="AW73" s="224"/>
      <c r="BI73" s="2"/>
      <c r="BJ73" s="2"/>
      <c r="BK73" s="2"/>
      <c r="BL73" s="2"/>
      <c r="BM73" s="2"/>
      <c r="BN73" s="2"/>
      <c r="BO73" s="2"/>
      <c r="BP73" s="2"/>
      <c r="BQ73" s="2"/>
      <c r="BR73" s="2"/>
      <c r="BS73" s="2"/>
      <c r="BT73" s="2"/>
      <c r="BU73" s="2"/>
      <c r="BV73" s="2"/>
      <c r="BW73" s="2"/>
    </row>
    <row r="74" spans="3:75" ht="21" customHeight="1" x14ac:dyDescent="0.25">
      <c r="C74" s="142"/>
      <c r="D74" s="509"/>
      <c r="E74" s="281">
        <v>9</v>
      </c>
      <c r="F74" s="310"/>
      <c r="G74" s="241" t="s">
        <v>620</v>
      </c>
      <c r="H74" s="241" t="s">
        <v>14</v>
      </c>
      <c r="I74" s="241" t="s">
        <v>149</v>
      </c>
      <c r="J74" s="241" t="s">
        <v>63</v>
      </c>
      <c r="K74" s="241" t="s">
        <v>145</v>
      </c>
      <c r="L74" s="242" t="s">
        <v>14</v>
      </c>
      <c r="M74" s="242" t="s">
        <v>627</v>
      </c>
      <c r="N74" s="46" t="s">
        <v>627</v>
      </c>
      <c r="O74" s="55" t="s">
        <v>14</v>
      </c>
      <c r="P74" s="55" t="s">
        <v>717</v>
      </c>
      <c r="Q74" s="46"/>
      <c r="R74" s="46"/>
      <c r="S74" s="46"/>
      <c r="T74" s="46"/>
      <c r="U74" s="79"/>
      <c r="V74" s="25">
        <f t="shared" si="36"/>
        <v>0</v>
      </c>
      <c r="W74" s="26" t="str">
        <f t="shared" si="53"/>
        <v/>
      </c>
      <c r="X74" s="27"/>
      <c r="Y74" s="25">
        <f t="shared" si="37"/>
        <v>0</v>
      </c>
      <c r="Z74" s="26" t="str">
        <f t="shared" si="38"/>
        <v/>
      </c>
      <c r="AA74" s="27"/>
      <c r="AB74" s="25">
        <f t="shared" si="39"/>
        <v>0</v>
      </c>
      <c r="AC74" s="26" t="str">
        <f t="shared" si="40"/>
        <v/>
      </c>
      <c r="AD74" s="27"/>
      <c r="AE74" s="25">
        <f t="shared" si="41"/>
        <v>0</v>
      </c>
      <c r="AF74" s="26" t="str">
        <f t="shared" si="42"/>
        <v/>
      </c>
      <c r="AG74" s="27"/>
      <c r="AH74" s="25">
        <f t="shared" si="43"/>
        <v>0</v>
      </c>
      <c r="AI74" s="26" t="str">
        <f t="shared" si="44"/>
        <v/>
      </c>
      <c r="AJ74" s="27"/>
      <c r="AK74" s="25">
        <f t="shared" si="45"/>
        <v>0</v>
      </c>
      <c r="AL74" s="26" t="str">
        <f t="shared" si="46"/>
        <v/>
      </c>
      <c r="AM74" s="27"/>
      <c r="AN74" s="25">
        <f t="shared" si="47"/>
        <v>0</v>
      </c>
      <c r="AO74" s="26" t="str">
        <f t="shared" si="48"/>
        <v/>
      </c>
      <c r="AP74" s="27"/>
      <c r="AQ74" s="25">
        <f t="shared" si="49"/>
        <v>0</v>
      </c>
      <c r="AR74" s="26" t="str">
        <f t="shared" si="50"/>
        <v/>
      </c>
      <c r="AS74" s="27"/>
      <c r="AT74" s="25">
        <f t="shared" si="51"/>
        <v>0</v>
      </c>
      <c r="AU74" s="26" t="str">
        <f t="shared" si="52"/>
        <v/>
      </c>
      <c r="AV74" s="27"/>
      <c r="AW74" s="224"/>
      <c r="BI74" s="2"/>
      <c r="BJ74" s="2"/>
      <c r="BK74" s="2"/>
      <c r="BL74" s="2"/>
      <c r="BM74" s="2"/>
      <c r="BN74" s="2"/>
      <c r="BO74" s="2"/>
      <c r="BP74" s="2"/>
      <c r="BQ74" s="2"/>
      <c r="BR74" s="2"/>
      <c r="BS74" s="2"/>
      <c r="BT74" s="2"/>
      <c r="BU74" s="2"/>
      <c r="BV74" s="2"/>
      <c r="BW74" s="2"/>
    </row>
    <row r="75" spans="3:75" ht="21" customHeight="1" x14ac:dyDescent="0.25">
      <c r="C75" s="142"/>
      <c r="D75" s="509"/>
      <c r="E75" s="281">
        <v>10</v>
      </c>
      <c r="F75" s="310"/>
      <c r="G75" s="241" t="s">
        <v>620</v>
      </c>
      <c r="H75" s="241" t="s">
        <v>14</v>
      </c>
      <c r="I75" s="241" t="s">
        <v>149</v>
      </c>
      <c r="J75" s="241" t="s">
        <v>64</v>
      </c>
      <c r="K75" s="241" t="s">
        <v>145</v>
      </c>
      <c r="L75" s="242" t="s">
        <v>14</v>
      </c>
      <c r="M75" s="242" t="s">
        <v>627</v>
      </c>
      <c r="N75" s="46" t="s">
        <v>627</v>
      </c>
      <c r="O75" s="55" t="s">
        <v>14</v>
      </c>
      <c r="P75" s="55" t="s">
        <v>717</v>
      </c>
      <c r="Q75" s="46"/>
      <c r="R75" s="46"/>
      <c r="S75" s="46"/>
      <c r="T75" s="46"/>
      <c r="U75" s="79"/>
      <c r="V75" s="25">
        <f t="shared" si="36"/>
        <v>0</v>
      </c>
      <c r="W75" s="26" t="str">
        <f t="shared" si="53"/>
        <v/>
      </c>
      <c r="X75" s="27"/>
      <c r="Y75" s="25">
        <f t="shared" si="37"/>
        <v>0</v>
      </c>
      <c r="Z75" s="26" t="str">
        <f t="shared" si="38"/>
        <v/>
      </c>
      <c r="AA75" s="27"/>
      <c r="AB75" s="25">
        <f t="shared" si="39"/>
        <v>0</v>
      </c>
      <c r="AC75" s="26" t="str">
        <f t="shared" si="40"/>
        <v/>
      </c>
      <c r="AD75" s="27"/>
      <c r="AE75" s="25">
        <f t="shared" si="41"/>
        <v>0</v>
      </c>
      <c r="AF75" s="26" t="str">
        <f t="shared" si="42"/>
        <v/>
      </c>
      <c r="AG75" s="27"/>
      <c r="AH75" s="25">
        <f t="shared" si="43"/>
        <v>0</v>
      </c>
      <c r="AI75" s="26" t="str">
        <f t="shared" si="44"/>
        <v/>
      </c>
      <c r="AJ75" s="27"/>
      <c r="AK75" s="25">
        <f t="shared" si="45"/>
        <v>0</v>
      </c>
      <c r="AL75" s="26" t="str">
        <f t="shared" si="46"/>
        <v/>
      </c>
      <c r="AM75" s="27"/>
      <c r="AN75" s="25">
        <f t="shared" si="47"/>
        <v>0</v>
      </c>
      <c r="AO75" s="26" t="str">
        <f t="shared" si="48"/>
        <v/>
      </c>
      <c r="AP75" s="27"/>
      <c r="AQ75" s="25">
        <f t="shared" si="49"/>
        <v>0</v>
      </c>
      <c r="AR75" s="26" t="str">
        <f t="shared" si="50"/>
        <v/>
      </c>
      <c r="AS75" s="27"/>
      <c r="AT75" s="25">
        <f t="shared" si="51"/>
        <v>0</v>
      </c>
      <c r="AU75" s="26" t="str">
        <f t="shared" si="52"/>
        <v/>
      </c>
      <c r="AV75" s="27"/>
      <c r="AW75" s="224"/>
      <c r="BI75" s="2"/>
      <c r="BJ75" s="2"/>
      <c r="BK75" s="2"/>
      <c r="BL75" s="2"/>
      <c r="BM75" s="2"/>
      <c r="BN75" s="2"/>
      <c r="BO75" s="2"/>
      <c r="BP75" s="2"/>
      <c r="BQ75" s="2"/>
      <c r="BR75" s="2"/>
      <c r="BS75" s="2"/>
      <c r="BT75" s="2"/>
      <c r="BU75" s="2"/>
      <c r="BV75" s="2"/>
      <c r="BW75" s="2"/>
    </row>
    <row r="76" spans="3:75" ht="21" customHeight="1" x14ac:dyDescent="0.25">
      <c r="C76" s="142"/>
      <c r="D76" s="509"/>
      <c r="E76" s="281">
        <v>11</v>
      </c>
      <c r="F76" s="310"/>
      <c r="G76" s="241" t="s">
        <v>620</v>
      </c>
      <c r="H76" s="241" t="s">
        <v>14</v>
      </c>
      <c r="I76" s="241" t="s">
        <v>149</v>
      </c>
      <c r="J76" s="241" t="s">
        <v>65</v>
      </c>
      <c r="K76" s="241" t="s">
        <v>145</v>
      </c>
      <c r="L76" s="242" t="s">
        <v>14</v>
      </c>
      <c r="M76" s="242" t="s">
        <v>627</v>
      </c>
      <c r="N76" s="46" t="s">
        <v>627</v>
      </c>
      <c r="O76" s="55" t="s">
        <v>14</v>
      </c>
      <c r="P76" s="55" t="s">
        <v>717</v>
      </c>
      <c r="Q76" s="46"/>
      <c r="R76" s="46"/>
      <c r="S76" s="46"/>
      <c r="T76" s="46"/>
      <c r="U76" s="79"/>
      <c r="V76" s="25">
        <f t="shared" si="36"/>
        <v>0</v>
      </c>
      <c r="W76" s="26" t="str">
        <f t="shared" si="53"/>
        <v/>
      </c>
      <c r="X76" s="27"/>
      <c r="Y76" s="25">
        <f t="shared" si="37"/>
        <v>0</v>
      </c>
      <c r="Z76" s="26" t="str">
        <f t="shared" si="38"/>
        <v/>
      </c>
      <c r="AA76" s="27"/>
      <c r="AB76" s="25">
        <f t="shared" si="39"/>
        <v>0</v>
      </c>
      <c r="AC76" s="26" t="str">
        <f t="shared" si="40"/>
        <v/>
      </c>
      <c r="AD76" s="27"/>
      <c r="AE76" s="25">
        <f t="shared" si="41"/>
        <v>0</v>
      </c>
      <c r="AF76" s="26" t="str">
        <f t="shared" si="42"/>
        <v/>
      </c>
      <c r="AG76" s="27"/>
      <c r="AH76" s="25">
        <f t="shared" si="43"/>
        <v>0</v>
      </c>
      <c r="AI76" s="26" t="str">
        <f t="shared" si="44"/>
        <v/>
      </c>
      <c r="AJ76" s="27"/>
      <c r="AK76" s="25">
        <f t="shared" si="45"/>
        <v>0</v>
      </c>
      <c r="AL76" s="26" t="str">
        <f t="shared" si="46"/>
        <v/>
      </c>
      <c r="AM76" s="27"/>
      <c r="AN76" s="25">
        <f t="shared" si="47"/>
        <v>0</v>
      </c>
      <c r="AO76" s="26" t="str">
        <f t="shared" si="48"/>
        <v/>
      </c>
      <c r="AP76" s="27"/>
      <c r="AQ76" s="25">
        <f t="shared" si="49"/>
        <v>0</v>
      </c>
      <c r="AR76" s="26" t="str">
        <f t="shared" si="50"/>
        <v/>
      </c>
      <c r="AS76" s="27"/>
      <c r="AT76" s="25">
        <f t="shared" si="51"/>
        <v>0</v>
      </c>
      <c r="AU76" s="26" t="str">
        <f t="shared" si="52"/>
        <v/>
      </c>
      <c r="AV76" s="27"/>
      <c r="AW76" s="224"/>
      <c r="BI76" s="2"/>
      <c r="BJ76" s="2"/>
      <c r="BK76" s="2"/>
      <c r="BL76" s="2"/>
      <c r="BM76" s="2"/>
      <c r="BN76" s="2"/>
      <c r="BO76" s="2"/>
      <c r="BP76" s="2"/>
      <c r="BQ76" s="2"/>
      <c r="BR76" s="2"/>
      <c r="BS76" s="2"/>
      <c r="BT76" s="2"/>
      <c r="BU76" s="2"/>
      <c r="BV76" s="2"/>
      <c r="BW76" s="2"/>
    </row>
    <row r="77" spans="3:75" ht="21" customHeight="1" x14ac:dyDescent="0.25">
      <c r="C77" s="142"/>
      <c r="D77" s="509"/>
      <c r="E77" s="281">
        <v>12</v>
      </c>
      <c r="F77" s="310"/>
      <c r="G77" s="241" t="s">
        <v>620</v>
      </c>
      <c r="H77" s="241" t="s">
        <v>14</v>
      </c>
      <c r="I77" s="241" t="s">
        <v>149</v>
      </c>
      <c r="J77" s="241" t="s">
        <v>66</v>
      </c>
      <c r="K77" s="241" t="s">
        <v>145</v>
      </c>
      <c r="L77" s="242" t="s">
        <v>14</v>
      </c>
      <c r="M77" s="242" t="s">
        <v>627</v>
      </c>
      <c r="N77" s="46" t="s">
        <v>627</v>
      </c>
      <c r="O77" s="55" t="s">
        <v>14</v>
      </c>
      <c r="P77" s="55" t="s">
        <v>717</v>
      </c>
      <c r="Q77" s="46"/>
      <c r="R77" s="46"/>
      <c r="S77" s="46"/>
      <c r="T77" s="46"/>
      <c r="U77" s="79"/>
      <c r="V77" s="25">
        <f t="shared" si="36"/>
        <v>0</v>
      </c>
      <c r="W77" s="26" t="str">
        <f t="shared" si="53"/>
        <v/>
      </c>
      <c r="X77" s="27"/>
      <c r="Y77" s="25">
        <f t="shared" si="37"/>
        <v>0</v>
      </c>
      <c r="Z77" s="26" t="str">
        <f t="shared" si="38"/>
        <v/>
      </c>
      <c r="AA77" s="27"/>
      <c r="AB77" s="25">
        <f t="shared" si="39"/>
        <v>0</v>
      </c>
      <c r="AC77" s="26" t="str">
        <f t="shared" si="40"/>
        <v/>
      </c>
      <c r="AD77" s="27"/>
      <c r="AE77" s="25">
        <f t="shared" si="41"/>
        <v>0</v>
      </c>
      <c r="AF77" s="26" t="str">
        <f t="shared" si="42"/>
        <v/>
      </c>
      <c r="AG77" s="27"/>
      <c r="AH77" s="25">
        <f t="shared" si="43"/>
        <v>0</v>
      </c>
      <c r="AI77" s="26" t="str">
        <f t="shared" si="44"/>
        <v/>
      </c>
      <c r="AJ77" s="27"/>
      <c r="AK77" s="25">
        <f t="shared" si="45"/>
        <v>0</v>
      </c>
      <c r="AL77" s="26" t="str">
        <f t="shared" si="46"/>
        <v/>
      </c>
      <c r="AM77" s="27"/>
      <c r="AN77" s="25">
        <f t="shared" si="47"/>
        <v>0</v>
      </c>
      <c r="AO77" s="26" t="str">
        <f t="shared" si="48"/>
        <v/>
      </c>
      <c r="AP77" s="27"/>
      <c r="AQ77" s="25">
        <f t="shared" si="49"/>
        <v>0</v>
      </c>
      <c r="AR77" s="26" t="str">
        <f t="shared" si="50"/>
        <v/>
      </c>
      <c r="AS77" s="27"/>
      <c r="AT77" s="25">
        <f t="shared" si="51"/>
        <v>0</v>
      </c>
      <c r="AU77" s="26" t="str">
        <f t="shared" si="52"/>
        <v/>
      </c>
      <c r="AV77" s="27"/>
      <c r="AW77" s="224"/>
      <c r="BI77" s="2"/>
      <c r="BJ77" s="2"/>
      <c r="BK77" s="2"/>
      <c r="BL77" s="2"/>
      <c r="BM77" s="2"/>
      <c r="BN77" s="2"/>
      <c r="BO77" s="2"/>
      <c r="BP77" s="2"/>
      <c r="BQ77" s="2"/>
      <c r="BR77" s="2"/>
      <c r="BS77" s="2"/>
      <c r="BT77" s="2"/>
      <c r="BU77" s="2"/>
      <c r="BV77" s="2"/>
      <c r="BW77" s="2"/>
    </row>
    <row r="78" spans="3:75" ht="21" customHeight="1" x14ac:dyDescent="0.25">
      <c r="C78" s="142"/>
      <c r="D78" s="509"/>
      <c r="E78" s="281">
        <v>13</v>
      </c>
      <c r="F78" s="310"/>
      <c r="G78" s="241" t="s">
        <v>620</v>
      </c>
      <c r="H78" s="241" t="s">
        <v>14</v>
      </c>
      <c r="I78" s="241" t="s">
        <v>149</v>
      </c>
      <c r="J78" s="241" t="s">
        <v>67</v>
      </c>
      <c r="K78" s="241" t="s">
        <v>145</v>
      </c>
      <c r="L78" s="242" t="s">
        <v>14</v>
      </c>
      <c r="M78" s="242" t="s">
        <v>627</v>
      </c>
      <c r="N78" s="46" t="s">
        <v>627</v>
      </c>
      <c r="O78" s="55" t="s">
        <v>14</v>
      </c>
      <c r="P78" s="55" t="s">
        <v>717</v>
      </c>
      <c r="Q78" s="46"/>
      <c r="R78" s="46"/>
      <c r="S78" s="46"/>
      <c r="T78" s="46"/>
      <c r="U78" s="79"/>
      <c r="V78" s="25">
        <f t="shared" si="36"/>
        <v>0</v>
      </c>
      <c r="W78" s="26" t="str">
        <f t="shared" si="53"/>
        <v/>
      </c>
      <c r="X78" s="27"/>
      <c r="Y78" s="25">
        <f t="shared" si="37"/>
        <v>0</v>
      </c>
      <c r="Z78" s="26" t="str">
        <f t="shared" si="38"/>
        <v/>
      </c>
      <c r="AA78" s="27"/>
      <c r="AB78" s="25">
        <f t="shared" si="39"/>
        <v>0</v>
      </c>
      <c r="AC78" s="26" t="str">
        <f t="shared" si="40"/>
        <v/>
      </c>
      <c r="AD78" s="27"/>
      <c r="AE78" s="25">
        <f t="shared" si="41"/>
        <v>0</v>
      </c>
      <c r="AF78" s="26" t="str">
        <f t="shared" si="42"/>
        <v/>
      </c>
      <c r="AG78" s="27"/>
      <c r="AH78" s="25">
        <f t="shared" si="43"/>
        <v>0</v>
      </c>
      <c r="AI78" s="26" t="str">
        <f t="shared" si="44"/>
        <v/>
      </c>
      <c r="AJ78" s="27"/>
      <c r="AK78" s="25">
        <f t="shared" si="45"/>
        <v>0</v>
      </c>
      <c r="AL78" s="26" t="str">
        <f t="shared" si="46"/>
        <v/>
      </c>
      <c r="AM78" s="27"/>
      <c r="AN78" s="25">
        <f t="shared" si="47"/>
        <v>0</v>
      </c>
      <c r="AO78" s="26" t="str">
        <f t="shared" si="48"/>
        <v/>
      </c>
      <c r="AP78" s="27"/>
      <c r="AQ78" s="25">
        <f t="shared" si="49"/>
        <v>0</v>
      </c>
      <c r="AR78" s="26" t="str">
        <f t="shared" si="50"/>
        <v/>
      </c>
      <c r="AS78" s="27"/>
      <c r="AT78" s="25">
        <f t="shared" si="51"/>
        <v>0</v>
      </c>
      <c r="AU78" s="26" t="str">
        <f t="shared" si="52"/>
        <v/>
      </c>
      <c r="AV78" s="27"/>
      <c r="AW78" s="224"/>
      <c r="BI78" s="2"/>
      <c r="BJ78" s="2"/>
      <c r="BK78" s="2"/>
      <c r="BL78" s="2"/>
      <c r="BM78" s="2"/>
      <c r="BN78" s="2"/>
      <c r="BO78" s="2"/>
      <c r="BP78" s="2"/>
      <c r="BQ78" s="2"/>
      <c r="BR78" s="2"/>
      <c r="BS78" s="2"/>
      <c r="BT78" s="2"/>
      <c r="BU78" s="2"/>
      <c r="BV78" s="2"/>
      <c r="BW78" s="2"/>
    </row>
    <row r="79" spans="3:75" ht="21" customHeight="1" x14ac:dyDescent="0.25">
      <c r="C79" s="142"/>
      <c r="D79" s="509"/>
      <c r="E79" s="281">
        <v>14</v>
      </c>
      <c r="F79" s="310"/>
      <c r="G79" s="241" t="s">
        <v>620</v>
      </c>
      <c r="H79" s="241" t="s">
        <v>14</v>
      </c>
      <c r="I79" s="241" t="s">
        <v>149</v>
      </c>
      <c r="J79" s="241" t="s">
        <v>68</v>
      </c>
      <c r="K79" s="241" t="s">
        <v>145</v>
      </c>
      <c r="L79" s="242" t="s">
        <v>14</v>
      </c>
      <c r="M79" s="242" t="s">
        <v>627</v>
      </c>
      <c r="N79" s="46" t="s">
        <v>627</v>
      </c>
      <c r="O79" s="55" t="s">
        <v>14</v>
      </c>
      <c r="P79" s="55" t="s">
        <v>717</v>
      </c>
      <c r="Q79" s="46"/>
      <c r="R79" s="46"/>
      <c r="S79" s="46"/>
      <c r="T79" s="46"/>
      <c r="U79" s="79"/>
      <c r="V79" s="25">
        <f t="shared" si="36"/>
        <v>0</v>
      </c>
      <c r="W79" s="26" t="str">
        <f t="shared" si="53"/>
        <v/>
      </c>
      <c r="X79" s="27"/>
      <c r="Y79" s="25">
        <f t="shared" si="37"/>
        <v>0</v>
      </c>
      <c r="Z79" s="26" t="str">
        <f t="shared" si="38"/>
        <v/>
      </c>
      <c r="AA79" s="27"/>
      <c r="AB79" s="25">
        <f t="shared" si="39"/>
        <v>0</v>
      </c>
      <c r="AC79" s="26" t="str">
        <f t="shared" si="40"/>
        <v/>
      </c>
      <c r="AD79" s="27"/>
      <c r="AE79" s="25">
        <f t="shared" si="41"/>
        <v>0</v>
      </c>
      <c r="AF79" s="26" t="str">
        <f t="shared" si="42"/>
        <v/>
      </c>
      <c r="AG79" s="27"/>
      <c r="AH79" s="25">
        <f t="shared" si="43"/>
        <v>0</v>
      </c>
      <c r="AI79" s="26" t="str">
        <f t="shared" si="44"/>
        <v/>
      </c>
      <c r="AJ79" s="27"/>
      <c r="AK79" s="25">
        <f t="shared" si="45"/>
        <v>0</v>
      </c>
      <c r="AL79" s="26" t="str">
        <f t="shared" si="46"/>
        <v/>
      </c>
      <c r="AM79" s="27"/>
      <c r="AN79" s="25">
        <f t="shared" si="47"/>
        <v>0</v>
      </c>
      <c r="AO79" s="26" t="str">
        <f t="shared" si="48"/>
        <v/>
      </c>
      <c r="AP79" s="27"/>
      <c r="AQ79" s="25">
        <f t="shared" si="49"/>
        <v>0</v>
      </c>
      <c r="AR79" s="26" t="str">
        <f t="shared" si="50"/>
        <v/>
      </c>
      <c r="AS79" s="27"/>
      <c r="AT79" s="25">
        <f t="shared" si="51"/>
        <v>0</v>
      </c>
      <c r="AU79" s="26" t="str">
        <f t="shared" si="52"/>
        <v/>
      </c>
      <c r="AV79" s="27"/>
      <c r="AW79" s="224"/>
      <c r="BI79" s="2"/>
      <c r="BJ79" s="2"/>
      <c r="BK79" s="2"/>
      <c r="BL79" s="2"/>
      <c r="BM79" s="2"/>
      <c r="BN79" s="2"/>
      <c r="BO79" s="2"/>
      <c r="BP79" s="2"/>
      <c r="BQ79" s="2"/>
      <c r="BR79" s="2"/>
      <c r="BS79" s="2"/>
      <c r="BT79" s="2"/>
      <c r="BU79" s="2"/>
      <c r="BV79" s="2"/>
      <c r="BW79" s="2"/>
    </row>
    <row r="80" spans="3:75" ht="21" customHeight="1" x14ac:dyDescent="0.25">
      <c r="C80" s="142"/>
      <c r="D80" s="509"/>
      <c r="E80" s="281">
        <v>15</v>
      </c>
      <c r="F80" s="310"/>
      <c r="G80" s="241" t="s">
        <v>620</v>
      </c>
      <c r="H80" s="241" t="s">
        <v>14</v>
      </c>
      <c r="I80" s="241" t="s">
        <v>149</v>
      </c>
      <c r="J80" s="241" t="s">
        <v>69</v>
      </c>
      <c r="K80" s="241" t="s">
        <v>145</v>
      </c>
      <c r="L80" s="242" t="s">
        <v>14</v>
      </c>
      <c r="M80" s="242" t="s">
        <v>627</v>
      </c>
      <c r="N80" s="46" t="s">
        <v>627</v>
      </c>
      <c r="O80" s="55" t="s">
        <v>14</v>
      </c>
      <c r="P80" s="55" t="s">
        <v>717</v>
      </c>
      <c r="Q80" s="46"/>
      <c r="R80" s="46"/>
      <c r="S80" s="46"/>
      <c r="T80" s="46"/>
      <c r="U80" s="79"/>
      <c r="V80" s="25">
        <f t="shared" si="36"/>
        <v>0</v>
      </c>
      <c r="W80" s="26" t="str">
        <f t="shared" si="53"/>
        <v/>
      </c>
      <c r="X80" s="27"/>
      <c r="Y80" s="25">
        <f t="shared" si="37"/>
        <v>0</v>
      </c>
      <c r="Z80" s="26" t="str">
        <f t="shared" si="38"/>
        <v/>
      </c>
      <c r="AA80" s="27"/>
      <c r="AB80" s="25">
        <f t="shared" si="39"/>
        <v>0</v>
      </c>
      <c r="AC80" s="26" t="str">
        <f t="shared" si="40"/>
        <v/>
      </c>
      <c r="AD80" s="27"/>
      <c r="AE80" s="25">
        <f t="shared" si="41"/>
        <v>0</v>
      </c>
      <c r="AF80" s="26" t="str">
        <f t="shared" si="42"/>
        <v/>
      </c>
      <c r="AG80" s="27"/>
      <c r="AH80" s="25">
        <f t="shared" si="43"/>
        <v>0</v>
      </c>
      <c r="AI80" s="26" t="str">
        <f t="shared" si="44"/>
        <v/>
      </c>
      <c r="AJ80" s="27"/>
      <c r="AK80" s="25">
        <f t="shared" si="45"/>
        <v>0</v>
      </c>
      <c r="AL80" s="26" t="str">
        <f t="shared" si="46"/>
        <v/>
      </c>
      <c r="AM80" s="27"/>
      <c r="AN80" s="25">
        <f t="shared" si="47"/>
        <v>0</v>
      </c>
      <c r="AO80" s="26" t="str">
        <f t="shared" si="48"/>
        <v/>
      </c>
      <c r="AP80" s="27"/>
      <c r="AQ80" s="25">
        <f t="shared" si="49"/>
        <v>0</v>
      </c>
      <c r="AR80" s="26" t="str">
        <f t="shared" si="50"/>
        <v/>
      </c>
      <c r="AS80" s="27"/>
      <c r="AT80" s="25">
        <f t="shared" si="51"/>
        <v>0</v>
      </c>
      <c r="AU80" s="26" t="str">
        <f t="shared" si="52"/>
        <v/>
      </c>
      <c r="AV80" s="27"/>
      <c r="AW80" s="224"/>
      <c r="BI80" s="2"/>
      <c r="BJ80" s="2"/>
      <c r="BK80" s="2"/>
      <c r="BL80" s="2"/>
      <c r="BM80" s="2"/>
      <c r="BN80" s="2"/>
      <c r="BO80" s="2"/>
      <c r="BP80" s="2"/>
      <c r="BQ80" s="2"/>
      <c r="BR80" s="2"/>
      <c r="BS80" s="2"/>
      <c r="BT80" s="2"/>
      <c r="BU80" s="2"/>
      <c r="BV80" s="2"/>
      <c r="BW80" s="2"/>
    </row>
    <row r="81" spans="3:75" ht="21" customHeight="1" x14ac:dyDescent="0.25">
      <c r="C81" s="142"/>
      <c r="D81" s="509"/>
      <c r="E81" s="281">
        <v>16</v>
      </c>
      <c r="F81" s="310"/>
      <c r="G81" s="241" t="s">
        <v>620</v>
      </c>
      <c r="H81" s="241" t="s">
        <v>14</v>
      </c>
      <c r="I81" s="241" t="s">
        <v>149</v>
      </c>
      <c r="J81" s="241" t="s">
        <v>70</v>
      </c>
      <c r="K81" s="241" t="s">
        <v>145</v>
      </c>
      <c r="L81" s="242" t="s">
        <v>14</v>
      </c>
      <c r="M81" s="242" t="s">
        <v>627</v>
      </c>
      <c r="N81" s="46" t="s">
        <v>627</v>
      </c>
      <c r="O81" s="55" t="s">
        <v>14</v>
      </c>
      <c r="P81" s="55" t="s">
        <v>717</v>
      </c>
      <c r="Q81" s="46"/>
      <c r="R81" s="46"/>
      <c r="S81" s="46"/>
      <c r="T81" s="46"/>
      <c r="U81" s="79"/>
      <c r="V81" s="25">
        <f t="shared" si="36"/>
        <v>0</v>
      </c>
      <c r="W81" s="26" t="str">
        <f t="shared" si="53"/>
        <v/>
      </c>
      <c r="X81" s="27"/>
      <c r="Y81" s="25">
        <f t="shared" si="37"/>
        <v>0</v>
      </c>
      <c r="Z81" s="26" t="str">
        <f t="shared" si="38"/>
        <v/>
      </c>
      <c r="AA81" s="27"/>
      <c r="AB81" s="25">
        <f t="shared" si="39"/>
        <v>0</v>
      </c>
      <c r="AC81" s="26" t="str">
        <f t="shared" si="40"/>
        <v/>
      </c>
      <c r="AD81" s="27"/>
      <c r="AE81" s="25">
        <f t="shared" si="41"/>
        <v>0</v>
      </c>
      <c r="AF81" s="26" t="str">
        <f t="shared" si="42"/>
        <v/>
      </c>
      <c r="AG81" s="27"/>
      <c r="AH81" s="25">
        <f t="shared" si="43"/>
        <v>0</v>
      </c>
      <c r="AI81" s="26" t="str">
        <f t="shared" si="44"/>
        <v/>
      </c>
      <c r="AJ81" s="27"/>
      <c r="AK81" s="25">
        <f t="shared" si="45"/>
        <v>0</v>
      </c>
      <c r="AL81" s="26" t="str">
        <f t="shared" si="46"/>
        <v/>
      </c>
      <c r="AM81" s="27"/>
      <c r="AN81" s="25">
        <f t="shared" si="47"/>
        <v>0</v>
      </c>
      <c r="AO81" s="26" t="str">
        <f t="shared" si="48"/>
        <v/>
      </c>
      <c r="AP81" s="27"/>
      <c r="AQ81" s="25">
        <f t="shared" si="49"/>
        <v>0</v>
      </c>
      <c r="AR81" s="26" t="str">
        <f t="shared" si="50"/>
        <v/>
      </c>
      <c r="AS81" s="27"/>
      <c r="AT81" s="25">
        <f t="shared" si="51"/>
        <v>0</v>
      </c>
      <c r="AU81" s="26" t="str">
        <f t="shared" si="52"/>
        <v/>
      </c>
      <c r="AV81" s="27"/>
      <c r="AW81" s="224"/>
      <c r="BI81" s="2"/>
      <c r="BJ81" s="2"/>
      <c r="BK81" s="2"/>
      <c r="BL81" s="2"/>
      <c r="BM81" s="2"/>
      <c r="BN81" s="2"/>
      <c r="BO81" s="2"/>
      <c r="BP81" s="2"/>
      <c r="BQ81" s="2"/>
      <c r="BR81" s="2"/>
      <c r="BS81" s="2"/>
      <c r="BT81" s="2"/>
      <c r="BU81" s="2"/>
      <c r="BV81" s="2"/>
      <c r="BW81" s="2"/>
    </row>
    <row r="82" spans="3:75" ht="21" customHeight="1" x14ac:dyDescent="0.25">
      <c r="C82" s="142"/>
      <c r="D82" s="509"/>
      <c r="E82" s="281">
        <v>17</v>
      </c>
      <c r="F82" s="310"/>
      <c r="G82" s="241" t="s">
        <v>620</v>
      </c>
      <c r="H82" s="241" t="s">
        <v>14</v>
      </c>
      <c r="I82" s="241" t="s">
        <v>149</v>
      </c>
      <c r="J82" s="241" t="s">
        <v>71</v>
      </c>
      <c r="K82" s="241" t="s">
        <v>145</v>
      </c>
      <c r="L82" s="242" t="s">
        <v>14</v>
      </c>
      <c r="M82" s="242" t="s">
        <v>627</v>
      </c>
      <c r="N82" s="46" t="s">
        <v>627</v>
      </c>
      <c r="O82" s="55" t="s">
        <v>14</v>
      </c>
      <c r="P82" s="55" t="s">
        <v>717</v>
      </c>
      <c r="Q82" s="46"/>
      <c r="R82" s="46"/>
      <c r="S82" s="46"/>
      <c r="T82" s="46"/>
      <c r="U82" s="79"/>
      <c r="V82" s="25">
        <f t="shared" si="36"/>
        <v>0</v>
      </c>
      <c r="W82" s="26" t="str">
        <f t="shared" si="53"/>
        <v/>
      </c>
      <c r="X82" s="27"/>
      <c r="Y82" s="25">
        <f t="shared" si="37"/>
        <v>0</v>
      </c>
      <c r="Z82" s="26" t="str">
        <f t="shared" si="38"/>
        <v/>
      </c>
      <c r="AA82" s="27"/>
      <c r="AB82" s="25">
        <f t="shared" si="39"/>
        <v>0</v>
      </c>
      <c r="AC82" s="26" t="str">
        <f t="shared" si="40"/>
        <v/>
      </c>
      <c r="AD82" s="27"/>
      <c r="AE82" s="25">
        <f t="shared" si="41"/>
        <v>0</v>
      </c>
      <c r="AF82" s="26" t="str">
        <f t="shared" si="42"/>
        <v/>
      </c>
      <c r="AG82" s="27"/>
      <c r="AH82" s="25">
        <f t="shared" si="43"/>
        <v>0</v>
      </c>
      <c r="AI82" s="26" t="str">
        <f t="shared" si="44"/>
        <v/>
      </c>
      <c r="AJ82" s="27"/>
      <c r="AK82" s="25">
        <f t="shared" si="45"/>
        <v>0</v>
      </c>
      <c r="AL82" s="26" t="str">
        <f t="shared" si="46"/>
        <v/>
      </c>
      <c r="AM82" s="27"/>
      <c r="AN82" s="25">
        <f t="shared" si="47"/>
        <v>0</v>
      </c>
      <c r="AO82" s="26" t="str">
        <f t="shared" si="48"/>
        <v/>
      </c>
      <c r="AP82" s="27"/>
      <c r="AQ82" s="25">
        <f t="shared" si="49"/>
        <v>0</v>
      </c>
      <c r="AR82" s="26" t="str">
        <f t="shared" si="50"/>
        <v/>
      </c>
      <c r="AS82" s="27"/>
      <c r="AT82" s="25">
        <f t="shared" si="51"/>
        <v>0</v>
      </c>
      <c r="AU82" s="26" t="str">
        <f t="shared" si="52"/>
        <v/>
      </c>
      <c r="AV82" s="27"/>
      <c r="AW82" s="224"/>
      <c r="BI82" s="2"/>
      <c r="BJ82" s="2"/>
      <c r="BK82" s="2"/>
      <c r="BL82" s="2"/>
      <c r="BM82" s="2"/>
      <c r="BN82" s="2"/>
      <c r="BO82" s="2"/>
      <c r="BP82" s="2"/>
      <c r="BQ82" s="2"/>
      <c r="BR82" s="2"/>
      <c r="BS82" s="2"/>
      <c r="BT82" s="2"/>
      <c r="BU82" s="2"/>
      <c r="BV82" s="2"/>
      <c r="BW82" s="2"/>
    </row>
    <row r="83" spans="3:75" ht="21" customHeight="1" x14ac:dyDescent="0.25">
      <c r="C83" s="142"/>
      <c r="D83" s="509"/>
      <c r="E83" s="281">
        <v>18</v>
      </c>
      <c r="F83" s="310"/>
      <c r="G83" s="241" t="s">
        <v>620</v>
      </c>
      <c r="H83" s="241" t="s">
        <v>14</v>
      </c>
      <c r="I83" s="241" t="s">
        <v>149</v>
      </c>
      <c r="J83" s="241" t="s">
        <v>72</v>
      </c>
      <c r="K83" s="241" t="s">
        <v>145</v>
      </c>
      <c r="L83" s="242" t="s">
        <v>14</v>
      </c>
      <c r="M83" s="242" t="s">
        <v>627</v>
      </c>
      <c r="N83" s="46" t="s">
        <v>627</v>
      </c>
      <c r="O83" s="55" t="s">
        <v>14</v>
      </c>
      <c r="P83" s="55" t="s">
        <v>717</v>
      </c>
      <c r="Q83" s="46"/>
      <c r="R83" s="46"/>
      <c r="S83" s="46"/>
      <c r="T83" s="46"/>
      <c r="U83" s="79"/>
      <c r="V83" s="25">
        <f t="shared" si="36"/>
        <v>0</v>
      </c>
      <c r="W83" s="26" t="str">
        <f t="shared" si="53"/>
        <v/>
      </c>
      <c r="X83" s="27"/>
      <c r="Y83" s="25">
        <f t="shared" si="37"/>
        <v>0</v>
      </c>
      <c r="Z83" s="26" t="str">
        <f t="shared" si="38"/>
        <v/>
      </c>
      <c r="AA83" s="27"/>
      <c r="AB83" s="25">
        <f t="shared" si="39"/>
        <v>0</v>
      </c>
      <c r="AC83" s="26" t="str">
        <f t="shared" si="40"/>
        <v/>
      </c>
      <c r="AD83" s="27"/>
      <c r="AE83" s="25">
        <f t="shared" si="41"/>
        <v>0</v>
      </c>
      <c r="AF83" s="26" t="str">
        <f t="shared" si="42"/>
        <v/>
      </c>
      <c r="AG83" s="27"/>
      <c r="AH83" s="25">
        <f t="shared" si="43"/>
        <v>0</v>
      </c>
      <c r="AI83" s="26" t="str">
        <f t="shared" si="44"/>
        <v/>
      </c>
      <c r="AJ83" s="27"/>
      <c r="AK83" s="25">
        <f t="shared" si="45"/>
        <v>0</v>
      </c>
      <c r="AL83" s="26" t="str">
        <f t="shared" si="46"/>
        <v/>
      </c>
      <c r="AM83" s="27"/>
      <c r="AN83" s="25">
        <f t="shared" si="47"/>
        <v>0</v>
      </c>
      <c r="AO83" s="26" t="str">
        <f t="shared" si="48"/>
        <v/>
      </c>
      <c r="AP83" s="27"/>
      <c r="AQ83" s="25">
        <f t="shared" si="49"/>
        <v>0</v>
      </c>
      <c r="AR83" s="26" t="str">
        <f t="shared" si="50"/>
        <v/>
      </c>
      <c r="AS83" s="27"/>
      <c r="AT83" s="25">
        <f t="shared" si="51"/>
        <v>0</v>
      </c>
      <c r="AU83" s="26" t="str">
        <f t="shared" si="52"/>
        <v/>
      </c>
      <c r="AV83" s="27"/>
      <c r="AW83" s="224"/>
      <c r="BI83" s="2"/>
      <c r="BJ83" s="2"/>
      <c r="BK83" s="2"/>
      <c r="BL83" s="2"/>
      <c r="BM83" s="2"/>
      <c r="BN83" s="2"/>
      <c r="BO83" s="2"/>
      <c r="BP83" s="2"/>
      <c r="BQ83" s="2"/>
      <c r="BR83" s="2"/>
      <c r="BS83" s="2"/>
      <c r="BT83" s="2"/>
      <c r="BU83" s="2"/>
      <c r="BV83" s="2"/>
      <c r="BW83" s="2"/>
    </row>
    <row r="84" spans="3:75" ht="21" customHeight="1" x14ac:dyDescent="0.25">
      <c r="C84" s="142"/>
      <c r="D84" s="509"/>
      <c r="E84" s="281">
        <v>19</v>
      </c>
      <c r="F84" s="310"/>
      <c r="G84" s="241" t="s">
        <v>620</v>
      </c>
      <c r="H84" s="241" t="s">
        <v>14</v>
      </c>
      <c r="I84" s="241" t="s">
        <v>149</v>
      </c>
      <c r="J84" s="241" t="s">
        <v>73</v>
      </c>
      <c r="K84" s="241" t="s">
        <v>145</v>
      </c>
      <c r="L84" s="242" t="s">
        <v>14</v>
      </c>
      <c r="M84" s="242" t="s">
        <v>627</v>
      </c>
      <c r="N84" s="46" t="s">
        <v>627</v>
      </c>
      <c r="O84" s="55" t="s">
        <v>14</v>
      </c>
      <c r="P84" s="55" t="s">
        <v>717</v>
      </c>
      <c r="Q84" s="46"/>
      <c r="R84" s="46"/>
      <c r="S84" s="46"/>
      <c r="T84" s="46"/>
      <c r="U84" s="79"/>
      <c r="V84" s="25">
        <f t="shared" si="36"/>
        <v>0</v>
      </c>
      <c r="W84" s="26" t="str">
        <f t="shared" si="53"/>
        <v/>
      </c>
      <c r="X84" s="27"/>
      <c r="Y84" s="25">
        <f t="shared" si="37"/>
        <v>0</v>
      </c>
      <c r="Z84" s="26" t="str">
        <f t="shared" si="38"/>
        <v/>
      </c>
      <c r="AA84" s="27"/>
      <c r="AB84" s="25">
        <f t="shared" si="39"/>
        <v>0</v>
      </c>
      <c r="AC84" s="26" t="str">
        <f t="shared" si="40"/>
        <v/>
      </c>
      <c r="AD84" s="27"/>
      <c r="AE84" s="25">
        <f t="shared" si="41"/>
        <v>0</v>
      </c>
      <c r="AF84" s="26" t="str">
        <f t="shared" si="42"/>
        <v/>
      </c>
      <c r="AG84" s="27"/>
      <c r="AH84" s="25">
        <f t="shared" si="43"/>
        <v>0</v>
      </c>
      <c r="AI84" s="26" t="str">
        <f t="shared" si="44"/>
        <v/>
      </c>
      <c r="AJ84" s="27"/>
      <c r="AK84" s="25">
        <f t="shared" si="45"/>
        <v>0</v>
      </c>
      <c r="AL84" s="26" t="str">
        <f t="shared" si="46"/>
        <v/>
      </c>
      <c r="AM84" s="27"/>
      <c r="AN84" s="25">
        <f t="shared" si="47"/>
        <v>0</v>
      </c>
      <c r="AO84" s="26" t="str">
        <f t="shared" si="48"/>
        <v/>
      </c>
      <c r="AP84" s="27"/>
      <c r="AQ84" s="25">
        <f t="shared" si="49"/>
        <v>0</v>
      </c>
      <c r="AR84" s="26" t="str">
        <f t="shared" si="50"/>
        <v/>
      </c>
      <c r="AS84" s="27"/>
      <c r="AT84" s="25">
        <f t="shared" si="51"/>
        <v>0</v>
      </c>
      <c r="AU84" s="26" t="str">
        <f t="shared" si="52"/>
        <v/>
      </c>
      <c r="AV84" s="27"/>
      <c r="AW84" s="224"/>
      <c r="BI84" s="2"/>
      <c r="BJ84" s="2"/>
      <c r="BK84" s="2"/>
      <c r="BL84" s="2"/>
      <c r="BM84" s="2"/>
      <c r="BN84" s="2"/>
      <c r="BO84" s="2"/>
      <c r="BP84" s="2"/>
      <c r="BQ84" s="2"/>
      <c r="BR84" s="2"/>
      <c r="BS84" s="2"/>
      <c r="BT84" s="2"/>
      <c r="BU84" s="2"/>
      <c r="BV84" s="2"/>
      <c r="BW84" s="2"/>
    </row>
    <row r="85" spans="3:75" ht="21" customHeight="1" x14ac:dyDescent="0.25">
      <c r="C85" s="142"/>
      <c r="D85" s="509"/>
      <c r="E85" s="281">
        <v>20</v>
      </c>
      <c r="F85" s="310"/>
      <c r="G85" s="241" t="s">
        <v>620</v>
      </c>
      <c r="H85" s="241" t="s">
        <v>14</v>
      </c>
      <c r="I85" s="241" t="s">
        <v>149</v>
      </c>
      <c r="J85" s="241" t="s">
        <v>74</v>
      </c>
      <c r="K85" s="241" t="s">
        <v>145</v>
      </c>
      <c r="L85" s="242" t="s">
        <v>14</v>
      </c>
      <c r="M85" s="242" t="s">
        <v>627</v>
      </c>
      <c r="N85" s="46" t="s">
        <v>627</v>
      </c>
      <c r="O85" s="55" t="s">
        <v>14</v>
      </c>
      <c r="P85" s="55" t="s">
        <v>717</v>
      </c>
      <c r="Q85" s="46"/>
      <c r="R85" s="46"/>
      <c r="S85" s="46"/>
      <c r="T85" s="46"/>
      <c r="U85" s="79"/>
      <c r="V85" s="25">
        <f t="shared" si="36"/>
        <v>0</v>
      </c>
      <c r="W85" s="26" t="str">
        <f t="shared" si="53"/>
        <v/>
      </c>
      <c r="X85" s="27"/>
      <c r="Y85" s="25">
        <f t="shared" si="37"/>
        <v>0</v>
      </c>
      <c r="Z85" s="26" t="str">
        <f t="shared" si="38"/>
        <v/>
      </c>
      <c r="AA85" s="27"/>
      <c r="AB85" s="25">
        <f t="shared" si="39"/>
        <v>0</v>
      </c>
      <c r="AC85" s="26" t="str">
        <f t="shared" si="40"/>
        <v/>
      </c>
      <c r="AD85" s="27"/>
      <c r="AE85" s="25">
        <f t="shared" si="41"/>
        <v>0</v>
      </c>
      <c r="AF85" s="26" t="str">
        <f t="shared" si="42"/>
        <v/>
      </c>
      <c r="AG85" s="27"/>
      <c r="AH85" s="25">
        <f t="shared" si="43"/>
        <v>0</v>
      </c>
      <c r="AI85" s="26" t="str">
        <f t="shared" si="44"/>
        <v/>
      </c>
      <c r="AJ85" s="27"/>
      <c r="AK85" s="25">
        <f t="shared" si="45"/>
        <v>0</v>
      </c>
      <c r="AL85" s="26" t="str">
        <f t="shared" si="46"/>
        <v/>
      </c>
      <c r="AM85" s="27"/>
      <c r="AN85" s="25">
        <f t="shared" si="47"/>
        <v>0</v>
      </c>
      <c r="AO85" s="26" t="str">
        <f t="shared" si="48"/>
        <v/>
      </c>
      <c r="AP85" s="27"/>
      <c r="AQ85" s="25">
        <f t="shared" si="49"/>
        <v>0</v>
      </c>
      <c r="AR85" s="26" t="str">
        <f t="shared" si="50"/>
        <v/>
      </c>
      <c r="AS85" s="27"/>
      <c r="AT85" s="25">
        <f t="shared" si="51"/>
        <v>0</v>
      </c>
      <c r="AU85" s="26" t="str">
        <f t="shared" si="52"/>
        <v/>
      </c>
      <c r="AV85" s="27"/>
      <c r="AW85" s="224"/>
      <c r="BI85" s="2"/>
      <c r="BJ85" s="2"/>
      <c r="BK85" s="2"/>
      <c r="BL85" s="2"/>
      <c r="BM85" s="2"/>
      <c r="BN85" s="2"/>
      <c r="BO85" s="2"/>
      <c r="BP85" s="2"/>
      <c r="BQ85" s="2"/>
      <c r="BR85" s="2"/>
      <c r="BS85" s="2"/>
      <c r="BT85" s="2"/>
      <c r="BU85" s="2"/>
      <c r="BV85" s="2"/>
      <c r="BW85" s="2"/>
    </row>
    <row r="86" spans="3:75" ht="21" customHeight="1" x14ac:dyDescent="0.25">
      <c r="C86" s="142"/>
      <c r="D86" s="509"/>
      <c r="E86" s="281">
        <v>21</v>
      </c>
      <c r="F86" s="310"/>
      <c r="G86" s="241" t="s">
        <v>620</v>
      </c>
      <c r="H86" s="241" t="s">
        <v>14</v>
      </c>
      <c r="I86" s="241" t="s">
        <v>149</v>
      </c>
      <c r="J86" s="241" t="s">
        <v>75</v>
      </c>
      <c r="K86" s="241" t="s">
        <v>145</v>
      </c>
      <c r="L86" s="242" t="s">
        <v>14</v>
      </c>
      <c r="M86" s="242" t="s">
        <v>627</v>
      </c>
      <c r="N86" s="46" t="s">
        <v>627</v>
      </c>
      <c r="O86" s="55" t="s">
        <v>14</v>
      </c>
      <c r="P86" s="55" t="s">
        <v>717</v>
      </c>
      <c r="Q86" s="46"/>
      <c r="R86" s="46"/>
      <c r="S86" s="46"/>
      <c r="T86" s="46"/>
      <c r="U86" s="79"/>
      <c r="V86" s="25">
        <f t="shared" si="36"/>
        <v>0</v>
      </c>
      <c r="W86" s="26" t="str">
        <f t="shared" si="53"/>
        <v/>
      </c>
      <c r="X86" s="27"/>
      <c r="Y86" s="25">
        <f t="shared" si="37"/>
        <v>0</v>
      </c>
      <c r="Z86" s="26" t="str">
        <f t="shared" si="38"/>
        <v/>
      </c>
      <c r="AA86" s="27"/>
      <c r="AB86" s="25">
        <f t="shared" si="39"/>
        <v>0</v>
      </c>
      <c r="AC86" s="26" t="str">
        <f t="shared" si="40"/>
        <v/>
      </c>
      <c r="AD86" s="27"/>
      <c r="AE86" s="25">
        <f t="shared" si="41"/>
        <v>0</v>
      </c>
      <c r="AF86" s="26" t="str">
        <f t="shared" si="42"/>
        <v/>
      </c>
      <c r="AG86" s="27"/>
      <c r="AH86" s="25">
        <f t="shared" si="43"/>
        <v>0</v>
      </c>
      <c r="AI86" s="26" t="str">
        <f t="shared" si="44"/>
        <v/>
      </c>
      <c r="AJ86" s="27"/>
      <c r="AK86" s="25">
        <f t="shared" si="45"/>
        <v>0</v>
      </c>
      <c r="AL86" s="26" t="str">
        <f t="shared" si="46"/>
        <v/>
      </c>
      <c r="AM86" s="27"/>
      <c r="AN86" s="25">
        <f t="shared" si="47"/>
        <v>0</v>
      </c>
      <c r="AO86" s="26" t="str">
        <f t="shared" si="48"/>
        <v/>
      </c>
      <c r="AP86" s="27"/>
      <c r="AQ86" s="25">
        <f t="shared" si="49"/>
        <v>0</v>
      </c>
      <c r="AR86" s="26" t="str">
        <f t="shared" si="50"/>
        <v/>
      </c>
      <c r="AS86" s="27"/>
      <c r="AT86" s="25">
        <f t="shared" si="51"/>
        <v>0</v>
      </c>
      <c r="AU86" s="26" t="str">
        <f t="shared" si="52"/>
        <v/>
      </c>
      <c r="AV86" s="27"/>
      <c r="AW86" s="224"/>
      <c r="BI86" s="2"/>
      <c r="BJ86" s="2"/>
      <c r="BK86" s="2"/>
      <c r="BL86" s="2"/>
      <c r="BM86" s="2"/>
      <c r="BN86" s="2"/>
      <c r="BO86" s="2"/>
      <c r="BP86" s="2"/>
      <c r="BQ86" s="2"/>
      <c r="BR86" s="2"/>
      <c r="BS86" s="2"/>
      <c r="BT86" s="2"/>
      <c r="BU86" s="2"/>
      <c r="BV86" s="2"/>
      <c r="BW86" s="2"/>
    </row>
    <row r="87" spans="3:75" ht="21" customHeight="1" x14ac:dyDescent="0.25">
      <c r="C87" s="142"/>
      <c r="D87" s="509"/>
      <c r="E87" s="281">
        <v>22</v>
      </c>
      <c r="F87" s="310"/>
      <c r="G87" s="241" t="s">
        <v>620</v>
      </c>
      <c r="H87" s="241" t="s">
        <v>14</v>
      </c>
      <c r="I87" s="241" t="s">
        <v>149</v>
      </c>
      <c r="J87" s="241" t="s">
        <v>76</v>
      </c>
      <c r="K87" s="241" t="s">
        <v>145</v>
      </c>
      <c r="L87" s="242" t="s">
        <v>14</v>
      </c>
      <c r="M87" s="242" t="s">
        <v>627</v>
      </c>
      <c r="N87" s="46" t="s">
        <v>627</v>
      </c>
      <c r="O87" s="55" t="s">
        <v>14</v>
      </c>
      <c r="P87" s="55" t="s">
        <v>717</v>
      </c>
      <c r="Q87" s="46"/>
      <c r="R87" s="46"/>
      <c r="S87" s="46"/>
      <c r="T87" s="46"/>
      <c r="U87" s="79"/>
      <c r="V87" s="25">
        <f t="shared" si="36"/>
        <v>0</v>
      </c>
      <c r="W87" s="26" t="str">
        <f t="shared" si="53"/>
        <v/>
      </c>
      <c r="X87" s="27"/>
      <c r="Y87" s="25">
        <f t="shared" si="37"/>
        <v>0</v>
      </c>
      <c r="Z87" s="26" t="str">
        <f t="shared" si="38"/>
        <v/>
      </c>
      <c r="AA87" s="27"/>
      <c r="AB87" s="25">
        <f t="shared" si="39"/>
        <v>0</v>
      </c>
      <c r="AC87" s="26" t="str">
        <f t="shared" si="40"/>
        <v/>
      </c>
      <c r="AD87" s="27"/>
      <c r="AE87" s="25">
        <f t="shared" si="41"/>
        <v>0</v>
      </c>
      <c r="AF87" s="26" t="str">
        <f t="shared" si="42"/>
        <v/>
      </c>
      <c r="AG87" s="27"/>
      <c r="AH87" s="25">
        <f t="shared" si="43"/>
        <v>0</v>
      </c>
      <c r="AI87" s="26" t="str">
        <f t="shared" si="44"/>
        <v/>
      </c>
      <c r="AJ87" s="27"/>
      <c r="AK87" s="25">
        <f t="shared" si="45"/>
        <v>0</v>
      </c>
      <c r="AL87" s="26" t="str">
        <f t="shared" si="46"/>
        <v/>
      </c>
      <c r="AM87" s="27"/>
      <c r="AN87" s="25">
        <f t="shared" si="47"/>
        <v>0</v>
      </c>
      <c r="AO87" s="26" t="str">
        <f t="shared" si="48"/>
        <v/>
      </c>
      <c r="AP87" s="27"/>
      <c r="AQ87" s="25">
        <f t="shared" si="49"/>
        <v>0</v>
      </c>
      <c r="AR87" s="26" t="str">
        <f t="shared" si="50"/>
        <v/>
      </c>
      <c r="AS87" s="27"/>
      <c r="AT87" s="25">
        <f t="shared" si="51"/>
        <v>0</v>
      </c>
      <c r="AU87" s="26" t="str">
        <f t="shared" si="52"/>
        <v/>
      </c>
      <c r="AV87" s="27"/>
      <c r="AW87" s="224"/>
      <c r="BI87" s="2"/>
      <c r="BJ87" s="2"/>
      <c r="BK87" s="2"/>
      <c r="BL87" s="2"/>
      <c r="BM87" s="2"/>
      <c r="BN87" s="2"/>
      <c r="BO87" s="2"/>
      <c r="BP87" s="2"/>
      <c r="BQ87" s="2"/>
      <c r="BR87" s="2"/>
      <c r="BS87" s="2"/>
      <c r="BT87" s="2"/>
      <c r="BU87" s="2"/>
      <c r="BV87" s="2"/>
      <c r="BW87" s="2"/>
    </row>
    <row r="88" spans="3:75" ht="21" customHeight="1" x14ac:dyDescent="0.25">
      <c r="C88" s="142"/>
      <c r="D88" s="509"/>
      <c r="E88" s="281">
        <v>23</v>
      </c>
      <c r="F88" s="310"/>
      <c r="G88" s="241" t="s">
        <v>620</v>
      </c>
      <c r="H88" s="241" t="s">
        <v>14</v>
      </c>
      <c r="I88" s="241" t="s">
        <v>149</v>
      </c>
      <c r="J88" s="241" t="s">
        <v>77</v>
      </c>
      <c r="K88" s="241" t="s">
        <v>145</v>
      </c>
      <c r="L88" s="242" t="s">
        <v>14</v>
      </c>
      <c r="M88" s="242" t="s">
        <v>627</v>
      </c>
      <c r="N88" s="46" t="s">
        <v>627</v>
      </c>
      <c r="O88" s="55" t="s">
        <v>14</v>
      </c>
      <c r="P88" s="55" t="s">
        <v>717</v>
      </c>
      <c r="Q88" s="46"/>
      <c r="R88" s="46"/>
      <c r="S88" s="46"/>
      <c r="T88" s="46"/>
      <c r="U88" s="79"/>
      <c r="V88" s="25">
        <f t="shared" si="36"/>
        <v>0</v>
      </c>
      <c r="W88" s="26" t="str">
        <f t="shared" si="53"/>
        <v/>
      </c>
      <c r="X88" s="27"/>
      <c r="Y88" s="25">
        <f t="shared" si="37"/>
        <v>0</v>
      </c>
      <c r="Z88" s="26" t="str">
        <f t="shared" si="38"/>
        <v/>
      </c>
      <c r="AA88" s="27"/>
      <c r="AB88" s="25">
        <f t="shared" si="39"/>
        <v>0</v>
      </c>
      <c r="AC88" s="26" t="str">
        <f t="shared" si="40"/>
        <v/>
      </c>
      <c r="AD88" s="27"/>
      <c r="AE88" s="25">
        <f t="shared" si="41"/>
        <v>0</v>
      </c>
      <c r="AF88" s="26" t="str">
        <f t="shared" si="42"/>
        <v/>
      </c>
      <c r="AG88" s="27"/>
      <c r="AH88" s="25">
        <f t="shared" si="43"/>
        <v>0</v>
      </c>
      <c r="AI88" s="26" t="str">
        <f t="shared" si="44"/>
        <v/>
      </c>
      <c r="AJ88" s="27"/>
      <c r="AK88" s="25">
        <f t="shared" si="45"/>
        <v>0</v>
      </c>
      <c r="AL88" s="26" t="str">
        <f t="shared" si="46"/>
        <v/>
      </c>
      <c r="AM88" s="27"/>
      <c r="AN88" s="25">
        <f t="shared" si="47"/>
        <v>0</v>
      </c>
      <c r="AO88" s="26" t="str">
        <f t="shared" si="48"/>
        <v/>
      </c>
      <c r="AP88" s="27"/>
      <c r="AQ88" s="25">
        <f t="shared" si="49"/>
        <v>0</v>
      </c>
      <c r="AR88" s="26" t="str">
        <f t="shared" si="50"/>
        <v/>
      </c>
      <c r="AS88" s="27"/>
      <c r="AT88" s="25">
        <f t="shared" si="51"/>
        <v>0</v>
      </c>
      <c r="AU88" s="26" t="str">
        <f t="shared" si="52"/>
        <v/>
      </c>
      <c r="AV88" s="27"/>
      <c r="AW88" s="224"/>
      <c r="BI88" s="2"/>
      <c r="BJ88" s="2"/>
      <c r="BK88" s="2"/>
      <c r="BL88" s="2"/>
      <c r="BM88" s="2"/>
      <c r="BN88" s="2"/>
      <c r="BO88" s="2"/>
      <c r="BP88" s="2"/>
      <c r="BQ88" s="2"/>
      <c r="BR88" s="2"/>
      <c r="BS88" s="2"/>
      <c r="BT88" s="2"/>
      <c r="BU88" s="2"/>
      <c r="BV88" s="2"/>
      <c r="BW88" s="2"/>
    </row>
    <row r="89" spans="3:75" ht="21" customHeight="1" x14ac:dyDescent="0.25">
      <c r="C89" s="142"/>
      <c r="D89" s="509"/>
      <c r="E89" s="281">
        <v>24</v>
      </c>
      <c r="F89" s="310"/>
      <c r="G89" s="241" t="s">
        <v>620</v>
      </c>
      <c r="H89" s="241" t="s">
        <v>14</v>
      </c>
      <c r="I89" s="241" t="s">
        <v>149</v>
      </c>
      <c r="J89" s="241" t="s">
        <v>78</v>
      </c>
      <c r="K89" s="241" t="s">
        <v>145</v>
      </c>
      <c r="L89" s="242" t="s">
        <v>14</v>
      </c>
      <c r="M89" s="242" t="s">
        <v>627</v>
      </c>
      <c r="N89" s="46" t="s">
        <v>627</v>
      </c>
      <c r="O89" s="55" t="s">
        <v>14</v>
      </c>
      <c r="P89" s="55" t="s">
        <v>717</v>
      </c>
      <c r="Q89" s="46"/>
      <c r="R89" s="46"/>
      <c r="S89" s="46"/>
      <c r="T89" s="46"/>
      <c r="U89" s="79"/>
      <c r="V89" s="25">
        <f t="shared" si="36"/>
        <v>0</v>
      </c>
      <c r="W89" s="26" t="str">
        <f t="shared" si="53"/>
        <v/>
      </c>
      <c r="X89" s="27"/>
      <c r="Y89" s="25">
        <f t="shared" si="37"/>
        <v>0</v>
      </c>
      <c r="Z89" s="26" t="str">
        <f t="shared" si="38"/>
        <v/>
      </c>
      <c r="AA89" s="27"/>
      <c r="AB89" s="25">
        <f t="shared" si="39"/>
        <v>0</v>
      </c>
      <c r="AC89" s="26" t="str">
        <f t="shared" si="40"/>
        <v/>
      </c>
      <c r="AD89" s="27"/>
      <c r="AE89" s="25">
        <f t="shared" si="41"/>
        <v>0</v>
      </c>
      <c r="AF89" s="26" t="str">
        <f t="shared" si="42"/>
        <v/>
      </c>
      <c r="AG89" s="27"/>
      <c r="AH89" s="25">
        <f t="shared" si="43"/>
        <v>0</v>
      </c>
      <c r="AI89" s="26" t="str">
        <f t="shared" si="44"/>
        <v/>
      </c>
      <c r="AJ89" s="27"/>
      <c r="AK89" s="25">
        <f t="shared" si="45"/>
        <v>0</v>
      </c>
      <c r="AL89" s="26" t="str">
        <f t="shared" si="46"/>
        <v/>
      </c>
      <c r="AM89" s="27"/>
      <c r="AN89" s="25">
        <f t="shared" si="47"/>
        <v>0</v>
      </c>
      <c r="AO89" s="26" t="str">
        <f t="shared" si="48"/>
        <v/>
      </c>
      <c r="AP89" s="27"/>
      <c r="AQ89" s="25">
        <f t="shared" si="49"/>
        <v>0</v>
      </c>
      <c r="AR89" s="26" t="str">
        <f t="shared" si="50"/>
        <v/>
      </c>
      <c r="AS89" s="27"/>
      <c r="AT89" s="25">
        <f t="shared" si="51"/>
        <v>0</v>
      </c>
      <c r="AU89" s="26" t="str">
        <f t="shared" si="52"/>
        <v/>
      </c>
      <c r="AV89" s="27"/>
      <c r="AW89" s="224"/>
      <c r="BI89" s="2"/>
      <c r="BJ89" s="2"/>
      <c r="BK89" s="2"/>
      <c r="BL89" s="2"/>
      <c r="BM89" s="2"/>
      <c r="BN89" s="2"/>
      <c r="BO89" s="2"/>
      <c r="BP89" s="2"/>
      <c r="BQ89" s="2"/>
      <c r="BR89" s="2"/>
      <c r="BS89" s="2"/>
      <c r="BT89" s="2"/>
      <c r="BU89" s="2"/>
      <c r="BV89" s="2"/>
      <c r="BW89" s="2"/>
    </row>
    <row r="90" spans="3:75" ht="21" customHeight="1" x14ac:dyDescent="0.25">
      <c r="C90" s="142"/>
      <c r="D90" s="509"/>
      <c r="E90" s="281" t="s">
        <v>106</v>
      </c>
      <c r="F90" s="310"/>
      <c r="G90" s="241" t="s">
        <v>620</v>
      </c>
      <c r="H90" s="241" t="s">
        <v>14</v>
      </c>
      <c r="I90" s="241" t="s">
        <v>149</v>
      </c>
      <c r="J90" s="241" t="s">
        <v>107</v>
      </c>
      <c r="K90" s="241" t="s">
        <v>145</v>
      </c>
      <c r="L90" s="242" t="s">
        <v>14</v>
      </c>
      <c r="M90" s="242" t="s">
        <v>627</v>
      </c>
      <c r="N90" s="46" t="s">
        <v>627</v>
      </c>
      <c r="O90" s="55" t="s">
        <v>14</v>
      </c>
      <c r="P90" s="55" t="s">
        <v>717</v>
      </c>
      <c r="Q90" s="46"/>
      <c r="R90" s="46"/>
      <c r="S90" s="46"/>
      <c r="T90" s="46"/>
      <c r="U90" s="79"/>
      <c r="V90" s="25">
        <f t="shared" si="36"/>
        <v>0</v>
      </c>
      <c r="W90" s="26" t="str">
        <f t="shared" si="53"/>
        <v/>
      </c>
      <c r="X90" s="27"/>
      <c r="Y90" s="25">
        <f t="shared" si="37"/>
        <v>0</v>
      </c>
      <c r="Z90" s="26" t="str">
        <f t="shared" si="38"/>
        <v/>
      </c>
      <c r="AA90" s="27"/>
      <c r="AB90" s="25">
        <f t="shared" si="39"/>
        <v>0</v>
      </c>
      <c r="AC90" s="26" t="str">
        <f t="shared" si="40"/>
        <v/>
      </c>
      <c r="AD90" s="27"/>
      <c r="AE90" s="25">
        <f t="shared" si="41"/>
        <v>0</v>
      </c>
      <c r="AF90" s="26" t="str">
        <f t="shared" si="42"/>
        <v/>
      </c>
      <c r="AG90" s="27"/>
      <c r="AH90" s="25">
        <f t="shared" si="43"/>
        <v>0</v>
      </c>
      <c r="AI90" s="26" t="str">
        <f t="shared" si="44"/>
        <v/>
      </c>
      <c r="AJ90" s="27"/>
      <c r="AK90" s="25">
        <f t="shared" si="45"/>
        <v>0</v>
      </c>
      <c r="AL90" s="26" t="str">
        <f t="shared" si="46"/>
        <v/>
      </c>
      <c r="AM90" s="27"/>
      <c r="AN90" s="25">
        <f t="shared" si="47"/>
        <v>0</v>
      </c>
      <c r="AO90" s="26" t="str">
        <f t="shared" si="48"/>
        <v/>
      </c>
      <c r="AP90" s="27"/>
      <c r="AQ90" s="25">
        <f t="shared" si="49"/>
        <v>0</v>
      </c>
      <c r="AR90" s="26" t="str">
        <f t="shared" si="50"/>
        <v/>
      </c>
      <c r="AS90" s="27"/>
      <c r="AT90" s="25">
        <f t="shared" si="51"/>
        <v>0</v>
      </c>
      <c r="AU90" s="26" t="str">
        <f t="shared" si="52"/>
        <v/>
      </c>
      <c r="AV90" s="27"/>
      <c r="AW90" s="224"/>
      <c r="BI90" s="2"/>
      <c r="BJ90" s="2"/>
      <c r="BK90" s="2"/>
      <c r="BL90" s="2"/>
      <c r="BM90" s="2"/>
      <c r="BN90" s="2"/>
      <c r="BO90" s="2"/>
      <c r="BP90" s="2"/>
      <c r="BQ90" s="2"/>
      <c r="BR90" s="2"/>
      <c r="BS90" s="2"/>
      <c r="BT90" s="2"/>
      <c r="BU90" s="2"/>
      <c r="BV90" s="2"/>
      <c r="BW90" s="2"/>
    </row>
    <row r="91" spans="3:75" ht="21" customHeight="1" x14ac:dyDescent="0.25">
      <c r="C91" s="142"/>
      <c r="D91" s="509"/>
      <c r="E91" s="281" t="s">
        <v>83</v>
      </c>
      <c r="F91" s="310"/>
      <c r="G91" s="241" t="s">
        <v>620</v>
      </c>
      <c r="H91" s="241" t="s">
        <v>14</v>
      </c>
      <c r="I91" s="241" t="s">
        <v>149</v>
      </c>
      <c r="J91" s="241" t="s">
        <v>84</v>
      </c>
      <c r="K91" s="241" t="s">
        <v>145</v>
      </c>
      <c r="L91" s="242" t="s">
        <v>14</v>
      </c>
      <c r="M91" s="242" t="s">
        <v>627</v>
      </c>
      <c r="N91" s="46" t="s">
        <v>627</v>
      </c>
      <c r="O91" s="55" t="s">
        <v>14</v>
      </c>
      <c r="P91" s="55" t="s">
        <v>717</v>
      </c>
      <c r="Q91" s="46"/>
      <c r="R91" s="46"/>
      <c r="S91" s="46"/>
      <c r="T91" s="46"/>
      <c r="U91" s="79"/>
      <c r="V91" s="25">
        <f t="shared" si="36"/>
        <v>0</v>
      </c>
      <c r="W91" s="26" t="str">
        <f t="shared" si="53"/>
        <v/>
      </c>
      <c r="X91" s="27"/>
      <c r="Y91" s="25">
        <f t="shared" si="37"/>
        <v>0</v>
      </c>
      <c r="Z91" s="26" t="str">
        <f t="shared" si="38"/>
        <v/>
      </c>
      <c r="AA91" s="27"/>
      <c r="AB91" s="25">
        <f t="shared" si="39"/>
        <v>0</v>
      </c>
      <c r="AC91" s="26" t="str">
        <f t="shared" si="40"/>
        <v/>
      </c>
      <c r="AD91" s="27"/>
      <c r="AE91" s="25">
        <f t="shared" si="41"/>
        <v>0</v>
      </c>
      <c r="AF91" s="26" t="str">
        <f t="shared" si="42"/>
        <v/>
      </c>
      <c r="AG91" s="27"/>
      <c r="AH91" s="25">
        <f t="shared" si="43"/>
        <v>0</v>
      </c>
      <c r="AI91" s="26" t="str">
        <f t="shared" si="44"/>
        <v/>
      </c>
      <c r="AJ91" s="27"/>
      <c r="AK91" s="25">
        <f t="shared" si="45"/>
        <v>0</v>
      </c>
      <c r="AL91" s="26" t="str">
        <f t="shared" si="46"/>
        <v/>
      </c>
      <c r="AM91" s="27"/>
      <c r="AN91" s="25">
        <f t="shared" si="47"/>
        <v>0</v>
      </c>
      <c r="AO91" s="26" t="str">
        <f t="shared" si="48"/>
        <v/>
      </c>
      <c r="AP91" s="27"/>
      <c r="AQ91" s="25">
        <f t="shared" si="49"/>
        <v>0</v>
      </c>
      <c r="AR91" s="26" t="str">
        <f t="shared" si="50"/>
        <v/>
      </c>
      <c r="AS91" s="27"/>
      <c r="AT91" s="25">
        <f t="shared" si="51"/>
        <v>0</v>
      </c>
      <c r="AU91" s="26" t="str">
        <f t="shared" si="52"/>
        <v/>
      </c>
      <c r="AV91" s="27"/>
      <c r="AW91" s="224"/>
      <c r="BI91" s="2"/>
      <c r="BJ91" s="2"/>
      <c r="BK91" s="2"/>
      <c r="BL91" s="2"/>
      <c r="BM91" s="2"/>
      <c r="BN91" s="2"/>
      <c r="BO91" s="2"/>
      <c r="BP91" s="2"/>
      <c r="BQ91" s="2"/>
      <c r="BR91" s="2"/>
      <c r="BS91" s="2"/>
      <c r="BT91" s="2"/>
      <c r="BU91" s="2"/>
      <c r="BV91" s="2"/>
      <c r="BW91" s="2"/>
    </row>
    <row r="92" spans="3:75" ht="21" customHeight="1" x14ac:dyDescent="0.25">
      <c r="C92" s="142"/>
      <c r="D92" s="509"/>
      <c r="E92" s="321" t="s">
        <v>85</v>
      </c>
      <c r="F92" s="310"/>
      <c r="G92" s="241" t="s">
        <v>620</v>
      </c>
      <c r="H92" s="241" t="s">
        <v>14</v>
      </c>
      <c r="I92" s="241" t="s">
        <v>149</v>
      </c>
      <c r="J92" s="241" t="s">
        <v>14</v>
      </c>
      <c r="K92" s="241" t="s">
        <v>145</v>
      </c>
      <c r="L92" s="242" t="s">
        <v>14</v>
      </c>
      <c r="M92" s="242" t="s">
        <v>627</v>
      </c>
      <c r="N92" s="46" t="s">
        <v>627</v>
      </c>
      <c r="O92" s="55" t="s">
        <v>14</v>
      </c>
      <c r="P92" s="55" t="s">
        <v>717</v>
      </c>
      <c r="Q92" s="46"/>
      <c r="R92" s="46"/>
      <c r="S92" s="46"/>
      <c r="T92" s="46"/>
      <c r="U92" s="79"/>
      <c r="V92" s="25">
        <f t="shared" si="36"/>
        <v>0</v>
      </c>
      <c r="W92" s="26" t="str">
        <f t="shared" si="53"/>
        <v/>
      </c>
      <c r="X92" s="27"/>
      <c r="Y92" s="25">
        <f t="shared" si="37"/>
        <v>0</v>
      </c>
      <c r="Z92" s="26" t="str">
        <f t="shared" si="38"/>
        <v/>
      </c>
      <c r="AA92" s="27"/>
      <c r="AB92" s="25">
        <f t="shared" si="39"/>
        <v>0</v>
      </c>
      <c r="AC92" s="26" t="str">
        <f t="shared" si="40"/>
        <v/>
      </c>
      <c r="AD92" s="27"/>
      <c r="AE92" s="25">
        <f t="shared" si="41"/>
        <v>0</v>
      </c>
      <c r="AF92" s="26" t="str">
        <f t="shared" si="42"/>
        <v/>
      </c>
      <c r="AG92" s="27"/>
      <c r="AH92" s="25">
        <f t="shared" si="43"/>
        <v>0</v>
      </c>
      <c r="AI92" s="26" t="str">
        <f t="shared" si="44"/>
        <v/>
      </c>
      <c r="AJ92" s="27"/>
      <c r="AK92" s="25">
        <f t="shared" si="45"/>
        <v>0</v>
      </c>
      <c r="AL92" s="26" t="str">
        <f t="shared" si="46"/>
        <v/>
      </c>
      <c r="AM92" s="27"/>
      <c r="AN92" s="25">
        <f t="shared" si="47"/>
        <v>0</v>
      </c>
      <c r="AO92" s="26" t="str">
        <f t="shared" si="48"/>
        <v/>
      </c>
      <c r="AP92" s="27"/>
      <c r="AQ92" s="25">
        <f t="shared" si="49"/>
        <v>0</v>
      </c>
      <c r="AR92" s="26" t="str">
        <f t="shared" si="50"/>
        <v/>
      </c>
      <c r="AS92" s="27"/>
      <c r="AT92" s="25">
        <f t="shared" si="51"/>
        <v>0</v>
      </c>
      <c r="AU92" s="26" t="str">
        <f t="shared" si="52"/>
        <v/>
      </c>
      <c r="AV92" s="27"/>
      <c r="AW92" s="224"/>
      <c r="BI92" s="2"/>
      <c r="BJ92" s="2"/>
      <c r="BK92" s="2"/>
      <c r="BL92" s="2"/>
      <c r="BM92" s="2"/>
      <c r="BN92" s="2"/>
      <c r="BO92" s="2"/>
      <c r="BP92" s="2"/>
      <c r="BQ92" s="2"/>
      <c r="BR92" s="2"/>
      <c r="BS92" s="2"/>
      <c r="BT92" s="2"/>
      <c r="BU92" s="2"/>
      <c r="BV92" s="2"/>
      <c r="BW92" s="2"/>
    </row>
    <row r="93" spans="3:75" ht="21" customHeight="1" x14ac:dyDescent="0.25">
      <c r="C93" s="142"/>
      <c r="D93" s="510"/>
      <c r="E93" s="322" t="s">
        <v>697</v>
      </c>
      <c r="F93" s="314"/>
      <c r="G93" s="241" t="s">
        <v>172</v>
      </c>
      <c r="H93" s="241" t="s">
        <v>14</v>
      </c>
      <c r="I93" s="241" t="s">
        <v>149</v>
      </c>
      <c r="J93" s="241" t="s">
        <v>14</v>
      </c>
      <c r="K93" s="241" t="s">
        <v>145</v>
      </c>
      <c r="L93" s="242" t="s">
        <v>14</v>
      </c>
      <c r="M93" s="242" t="s">
        <v>627</v>
      </c>
      <c r="N93" s="46" t="s">
        <v>627</v>
      </c>
      <c r="O93" s="55" t="s">
        <v>14</v>
      </c>
      <c r="P93" s="55" t="s">
        <v>717</v>
      </c>
      <c r="Q93" s="46"/>
      <c r="R93" s="46"/>
      <c r="S93" s="46"/>
      <c r="T93" s="46"/>
      <c r="U93" s="79"/>
      <c r="V93" s="25">
        <f t="shared" si="36"/>
        <v>0</v>
      </c>
      <c r="W93" s="26" t="str">
        <f t="shared" si="53"/>
        <v/>
      </c>
      <c r="X93" s="27"/>
      <c r="Y93" s="25">
        <f t="shared" si="37"/>
        <v>0</v>
      </c>
      <c r="Z93" s="26" t="str">
        <f t="shared" si="38"/>
        <v/>
      </c>
      <c r="AA93" s="27"/>
      <c r="AB93" s="25">
        <f t="shared" si="39"/>
        <v>0</v>
      </c>
      <c r="AC93" s="26" t="str">
        <f t="shared" si="40"/>
        <v/>
      </c>
      <c r="AD93" s="27"/>
      <c r="AE93" s="25">
        <f t="shared" si="41"/>
        <v>0</v>
      </c>
      <c r="AF93" s="26" t="str">
        <f t="shared" si="42"/>
        <v/>
      </c>
      <c r="AG93" s="27"/>
      <c r="AH93" s="25">
        <f t="shared" si="43"/>
        <v>0</v>
      </c>
      <c r="AI93" s="26" t="str">
        <f t="shared" si="44"/>
        <v/>
      </c>
      <c r="AJ93" s="27"/>
      <c r="AK93" s="25">
        <f t="shared" si="45"/>
        <v>0</v>
      </c>
      <c r="AL93" s="26" t="str">
        <f t="shared" si="46"/>
        <v/>
      </c>
      <c r="AM93" s="27"/>
      <c r="AN93" s="25">
        <f t="shared" si="47"/>
        <v>0</v>
      </c>
      <c r="AO93" s="26" t="str">
        <f t="shared" si="48"/>
        <v/>
      </c>
      <c r="AP93" s="27"/>
      <c r="AQ93" s="25">
        <f t="shared" si="49"/>
        <v>0</v>
      </c>
      <c r="AR93" s="26" t="str">
        <f t="shared" si="50"/>
        <v/>
      </c>
      <c r="AS93" s="27"/>
      <c r="AT93" s="25">
        <f t="shared" si="51"/>
        <v>0</v>
      </c>
      <c r="AU93" s="26" t="str">
        <f t="shared" si="52"/>
        <v/>
      </c>
      <c r="AV93" s="27"/>
      <c r="AW93" s="315"/>
      <c r="BI93" s="2"/>
      <c r="BJ93" s="2"/>
      <c r="BK93" s="2"/>
      <c r="BL93" s="2"/>
      <c r="BM93" s="2"/>
      <c r="BN93" s="2"/>
      <c r="BO93" s="2"/>
      <c r="BP93" s="2"/>
      <c r="BQ93" s="2"/>
      <c r="BR93" s="2"/>
      <c r="BS93" s="2"/>
      <c r="BT93" s="2"/>
      <c r="BU93" s="2"/>
      <c r="BV93" s="2"/>
      <c r="BW93" s="2"/>
    </row>
    <row r="94" spans="3:75" ht="21" x14ac:dyDescent="0.25">
      <c r="C94" s="142"/>
      <c r="D94" s="224"/>
      <c r="E94" s="224"/>
      <c r="F94" s="224"/>
      <c r="G94" s="224"/>
      <c r="H94" s="273"/>
      <c r="I94" s="273"/>
      <c r="J94" s="273"/>
      <c r="K94" s="273"/>
      <c r="L94" s="273"/>
      <c r="M94" s="273"/>
      <c r="N94" s="273"/>
      <c r="O94" s="273"/>
      <c r="P94" s="273"/>
      <c r="Q94" s="273"/>
      <c r="R94" s="273"/>
      <c r="S94" s="273"/>
      <c r="T94" s="273"/>
      <c r="U94" s="273"/>
      <c r="V94" s="224"/>
      <c r="W94" s="224"/>
      <c r="X94" s="224"/>
      <c r="Y94" s="224"/>
      <c r="Z94" s="224"/>
      <c r="AA94" s="224"/>
      <c r="AB94" s="224"/>
      <c r="AC94" s="224"/>
      <c r="AD94" s="224"/>
      <c r="AE94" s="224"/>
      <c r="AF94" s="224"/>
      <c r="AG94" s="224"/>
      <c r="AH94" s="224"/>
      <c r="AI94" s="224"/>
      <c r="AJ94" s="224"/>
      <c r="AK94" s="224"/>
      <c r="AL94" s="224"/>
      <c r="AM94" s="224"/>
      <c r="AN94" s="224"/>
      <c r="AO94" s="224"/>
      <c r="AP94" s="224"/>
      <c r="AQ94" s="224"/>
      <c r="AR94" s="224"/>
      <c r="AS94" s="224"/>
      <c r="AT94" s="224"/>
      <c r="AU94" s="224"/>
      <c r="AV94" s="224"/>
      <c r="AW94" s="224"/>
    </row>
    <row r="95" spans="3:75" hidden="1" x14ac:dyDescent="0.25">
      <c r="F95" s="141"/>
    </row>
    <row r="96" spans="3:75" hidden="1" x14ac:dyDescent="0.25">
      <c r="F96" s="141"/>
      <c r="V96" s="234">
        <f>SUMPRODUCT(--(V14:V39=0),--(V14:V39&lt;&gt;""),--(W14:W39="Z"))+SUMPRODUCT(--(V14:V39=0),--(V14:V39&lt;&gt;""),--(W14:W39=""))+SUMPRODUCT(--(V14:V39&gt;0),--(W14:W39="W"))+SUMPRODUCT(--(V14:V39&gt;0), --(V14:V39&lt;&gt;""),--(W14:W39=""))+SUMPRODUCT(--(V14:V39=""),--(W14:W39="Z"))+SUMPRODUCT(--(V41:V66=0),--(V41:V66&lt;&gt;""),--(W41:W66="Z"))+SUMPRODUCT(--(V41:V66=0),--(V41:V66&lt;&gt;""),--(W41:W66=""))+SUMPRODUCT(--(V41:V66&gt;0),--(W41:W66="W"))+SUMPRODUCT(--(V41:V66&gt;0),--(V41:V66&lt;&gt;""),--(W41:W66=""))+SUMPRODUCT(--(V41:V66=""),--(W41:W66="Z"))+SUMPRODUCT(--(V68:V93=0),--(V68:V93&lt;&gt;""),--(W68:W93="Z"))+SUMPRODUCT(--(V68:V93=0),--(V68:V93&lt;&gt;""),--(W68:W93=""))+SUMPRODUCT(--(V68:V93&gt;0),--(W68:W93="W"))+SUMPRODUCT(--(V68:V93&gt;0),--(V68:V93&lt;&gt;""),--(W68:W93=""))+SUMPRODUCT(--(V68:V93=""),--(W68:W93="Z"))</f>
        <v>78</v>
      </c>
      <c r="W96" s="234"/>
      <c r="X96" s="234"/>
      <c r="Y96" s="234">
        <f t="shared" ref="Y96" si="54">SUMPRODUCT(--(Y14:Y39=0),--(Y14:Y39&lt;&gt;""),--(Z14:Z39="Z"))+SUMPRODUCT(--(Y14:Y39=0),--(Y14:Y39&lt;&gt;""),--(Z14:Z39=""))+SUMPRODUCT(--(Y14:Y39&gt;0),--(Z14:Z39="W"))+SUMPRODUCT(--(Y14:Y39&gt;0), --(Y14:Y39&lt;&gt;""),--(Z14:Z39=""))+SUMPRODUCT(--(Y14:Y39=""),--(Z14:Z39="Z"))+SUMPRODUCT(--(Y41:Y66=0),--(Y41:Y66&lt;&gt;""),--(Z41:Z66="Z"))+SUMPRODUCT(--(Y41:Y66=0),--(Y41:Y66&lt;&gt;""),--(Z41:Z66=""))+SUMPRODUCT(--(Y41:Y66&gt;0),--(Z41:Z66="W"))+SUMPRODUCT(--(Y41:Y66&gt;0),--(Y41:Y66&lt;&gt;""),--(Z41:Z66=""))+SUMPRODUCT(--(Y41:Y66=""),--(Z41:Z66="Z"))+SUMPRODUCT(--(Y68:Y93=0),--(Y68:Y93&lt;&gt;""),--(Z68:Z93="Z"))+SUMPRODUCT(--(Y68:Y93=0),--(Y68:Y93&lt;&gt;""),--(Z68:Z93=""))+SUMPRODUCT(--(Y68:Y93&gt;0),--(Z68:Z93="W"))+SUMPRODUCT(--(Y68:Y93&gt;0),--(Y68:Y93&lt;&gt;""),--(Z68:Z93=""))+SUMPRODUCT(--(Y68:Y93=""),--(Z68:Z93="Z"))</f>
        <v>78</v>
      </c>
      <c r="Z96" s="234"/>
      <c r="AA96" s="234"/>
      <c r="AB96" s="234">
        <f t="shared" ref="AB96" si="55">SUMPRODUCT(--(AB14:AB39=0),--(AB14:AB39&lt;&gt;""),--(AC14:AC39="Z"))+SUMPRODUCT(--(AB14:AB39=0),--(AB14:AB39&lt;&gt;""),--(AC14:AC39=""))+SUMPRODUCT(--(AB14:AB39&gt;0),--(AC14:AC39="W"))+SUMPRODUCT(--(AB14:AB39&gt;0), --(AB14:AB39&lt;&gt;""),--(AC14:AC39=""))+SUMPRODUCT(--(AB14:AB39=""),--(AC14:AC39="Z"))+SUMPRODUCT(--(AB41:AB66=0),--(AB41:AB66&lt;&gt;""),--(AC41:AC66="Z"))+SUMPRODUCT(--(AB41:AB66=0),--(AB41:AB66&lt;&gt;""),--(AC41:AC66=""))+SUMPRODUCT(--(AB41:AB66&gt;0),--(AC41:AC66="W"))+SUMPRODUCT(--(AB41:AB66&gt;0),--(AB41:AB66&lt;&gt;""),--(AC41:AC66=""))+SUMPRODUCT(--(AB41:AB66=""),--(AC41:AC66="Z"))+SUMPRODUCT(--(AB68:AB93=0),--(AB68:AB93&lt;&gt;""),--(AC68:AC93="Z"))+SUMPRODUCT(--(AB68:AB93=0),--(AB68:AB93&lt;&gt;""),--(AC68:AC93=""))+SUMPRODUCT(--(AB68:AB93&gt;0),--(AC68:AC93="W"))+SUMPRODUCT(--(AB68:AB93&gt;0),--(AB68:AB93&lt;&gt;""),--(AC68:AC93=""))+SUMPRODUCT(--(AB68:AB93=""),--(AC68:AC93="Z"))</f>
        <v>78</v>
      </c>
      <c r="AC96" s="234"/>
      <c r="AD96" s="234"/>
      <c r="AE96" s="234">
        <f t="shared" ref="AE96" si="56">SUMPRODUCT(--(AE14:AE39=0),--(AE14:AE39&lt;&gt;""),--(AF14:AF39="Z"))+SUMPRODUCT(--(AE14:AE39=0),--(AE14:AE39&lt;&gt;""),--(AF14:AF39=""))+SUMPRODUCT(--(AE14:AE39&gt;0),--(AF14:AF39="W"))+SUMPRODUCT(--(AE14:AE39&gt;0), --(AE14:AE39&lt;&gt;""),--(AF14:AF39=""))+SUMPRODUCT(--(AE14:AE39=""),--(AF14:AF39="Z"))+SUMPRODUCT(--(AE41:AE66=0),--(AE41:AE66&lt;&gt;""),--(AF41:AF66="Z"))+SUMPRODUCT(--(AE41:AE66=0),--(AE41:AE66&lt;&gt;""),--(AF41:AF66=""))+SUMPRODUCT(--(AE41:AE66&gt;0),--(AF41:AF66="W"))+SUMPRODUCT(--(AE41:AE66&gt;0),--(AE41:AE66&lt;&gt;""),--(AF41:AF66=""))+SUMPRODUCT(--(AE41:AE66=""),--(AF41:AF66="Z"))+SUMPRODUCT(--(AE68:AE93=0),--(AE68:AE93&lt;&gt;""),--(AF68:AF93="Z"))+SUMPRODUCT(--(AE68:AE93=0),--(AE68:AE93&lt;&gt;""),--(AF68:AF93=""))+SUMPRODUCT(--(AE68:AE93&gt;0),--(AF68:AF93="W"))+SUMPRODUCT(--(AE68:AE93&gt;0),--(AE68:AE93&lt;&gt;""),--(AF68:AF93=""))+SUMPRODUCT(--(AE68:AE93=""),--(AF68:AF93="Z"))</f>
        <v>78</v>
      </c>
      <c r="AF96" s="234"/>
      <c r="AG96" s="234"/>
      <c r="AH96" s="234">
        <f t="shared" ref="AH96" si="57">SUMPRODUCT(--(AH14:AH39=0),--(AH14:AH39&lt;&gt;""),--(AI14:AI39="Z"))+SUMPRODUCT(--(AH14:AH39=0),--(AH14:AH39&lt;&gt;""),--(AI14:AI39=""))+SUMPRODUCT(--(AH14:AH39&gt;0),--(AI14:AI39="W"))+SUMPRODUCT(--(AH14:AH39&gt;0), --(AH14:AH39&lt;&gt;""),--(AI14:AI39=""))+SUMPRODUCT(--(AH14:AH39=""),--(AI14:AI39="Z"))+SUMPRODUCT(--(AH41:AH66=0),--(AH41:AH66&lt;&gt;""),--(AI41:AI66="Z"))+SUMPRODUCT(--(AH41:AH66=0),--(AH41:AH66&lt;&gt;""),--(AI41:AI66=""))+SUMPRODUCT(--(AH41:AH66&gt;0),--(AI41:AI66="W"))+SUMPRODUCT(--(AH41:AH66&gt;0),--(AH41:AH66&lt;&gt;""),--(AI41:AI66=""))+SUMPRODUCT(--(AH41:AH66=""),--(AI41:AI66="Z"))+SUMPRODUCT(--(AH68:AH93=0),--(AH68:AH93&lt;&gt;""),--(AI68:AI93="Z"))+SUMPRODUCT(--(AH68:AH93=0),--(AH68:AH93&lt;&gt;""),--(AI68:AI93=""))+SUMPRODUCT(--(AH68:AH93&gt;0),--(AI68:AI93="W"))+SUMPRODUCT(--(AH68:AH93&gt;0),--(AH68:AH93&lt;&gt;""),--(AI68:AI93=""))+SUMPRODUCT(--(AH68:AH93=""),--(AI68:AI93="Z"))</f>
        <v>78</v>
      </c>
      <c r="AI96" s="234"/>
      <c r="AJ96" s="234"/>
      <c r="AK96" s="234">
        <f t="shared" ref="AK96" si="58">SUMPRODUCT(--(AK14:AK39=0),--(AK14:AK39&lt;&gt;""),--(AL14:AL39="Z"))+SUMPRODUCT(--(AK14:AK39=0),--(AK14:AK39&lt;&gt;""),--(AL14:AL39=""))+SUMPRODUCT(--(AK14:AK39&gt;0),--(AL14:AL39="W"))+SUMPRODUCT(--(AK14:AK39&gt;0), --(AK14:AK39&lt;&gt;""),--(AL14:AL39=""))+SUMPRODUCT(--(AK14:AK39=""),--(AL14:AL39="Z"))+SUMPRODUCT(--(AK41:AK66=0),--(AK41:AK66&lt;&gt;""),--(AL41:AL66="Z"))+SUMPRODUCT(--(AK41:AK66=0),--(AK41:AK66&lt;&gt;""),--(AL41:AL66=""))+SUMPRODUCT(--(AK41:AK66&gt;0),--(AL41:AL66="W"))+SUMPRODUCT(--(AK41:AK66&gt;0),--(AK41:AK66&lt;&gt;""),--(AL41:AL66=""))+SUMPRODUCT(--(AK41:AK66=""),--(AL41:AL66="Z"))+SUMPRODUCT(--(AK68:AK93=0),--(AK68:AK93&lt;&gt;""),--(AL68:AL93="Z"))+SUMPRODUCT(--(AK68:AK93=0),--(AK68:AK93&lt;&gt;""),--(AL68:AL93=""))+SUMPRODUCT(--(AK68:AK93&gt;0),--(AL68:AL93="W"))+SUMPRODUCT(--(AK68:AK93&gt;0),--(AK68:AK93&lt;&gt;""),--(AL68:AL93=""))+SUMPRODUCT(--(AK68:AK93=""),--(AL68:AL93="Z"))</f>
        <v>78</v>
      </c>
      <c r="AL96" s="234"/>
      <c r="AM96" s="234"/>
      <c r="AN96" s="234">
        <f t="shared" ref="AN96" si="59">SUMPRODUCT(--(AN14:AN39=0),--(AN14:AN39&lt;&gt;""),--(AO14:AO39="Z"))+SUMPRODUCT(--(AN14:AN39=0),--(AN14:AN39&lt;&gt;""),--(AO14:AO39=""))+SUMPRODUCT(--(AN14:AN39&gt;0),--(AO14:AO39="W"))+SUMPRODUCT(--(AN14:AN39&gt;0), --(AN14:AN39&lt;&gt;""),--(AO14:AO39=""))+SUMPRODUCT(--(AN14:AN39=""),--(AO14:AO39="Z"))+SUMPRODUCT(--(AN41:AN66=0),--(AN41:AN66&lt;&gt;""),--(AO41:AO66="Z"))+SUMPRODUCT(--(AN41:AN66=0),--(AN41:AN66&lt;&gt;""),--(AO41:AO66=""))+SUMPRODUCT(--(AN41:AN66&gt;0),--(AO41:AO66="W"))+SUMPRODUCT(--(AN41:AN66&gt;0),--(AN41:AN66&lt;&gt;""),--(AO41:AO66=""))+SUMPRODUCT(--(AN41:AN66=""),--(AO41:AO66="Z"))+SUMPRODUCT(--(AN68:AN93=0),--(AN68:AN93&lt;&gt;""),--(AO68:AO93="Z"))+SUMPRODUCT(--(AN68:AN93=0),--(AN68:AN93&lt;&gt;""),--(AO68:AO93=""))+SUMPRODUCT(--(AN68:AN93&gt;0),--(AO68:AO93="W"))+SUMPRODUCT(--(AN68:AN93&gt;0),--(AN68:AN93&lt;&gt;""),--(AO68:AO93=""))+SUMPRODUCT(--(AN68:AN93=""),--(AO68:AO93="Z"))</f>
        <v>78</v>
      </c>
      <c r="AO96" s="234"/>
      <c r="AP96" s="234"/>
      <c r="AQ96" s="234">
        <f t="shared" ref="AQ96" si="60">SUMPRODUCT(--(AQ14:AQ39=0),--(AQ14:AQ39&lt;&gt;""),--(AR14:AR39="Z"))+SUMPRODUCT(--(AQ14:AQ39=0),--(AQ14:AQ39&lt;&gt;""),--(AR14:AR39=""))+SUMPRODUCT(--(AQ14:AQ39&gt;0),--(AR14:AR39="W"))+SUMPRODUCT(--(AQ14:AQ39&gt;0), --(AQ14:AQ39&lt;&gt;""),--(AR14:AR39=""))+SUMPRODUCT(--(AQ14:AQ39=""),--(AR14:AR39="Z"))+SUMPRODUCT(--(AQ41:AQ66=0),--(AQ41:AQ66&lt;&gt;""),--(AR41:AR66="Z"))+SUMPRODUCT(--(AQ41:AQ66=0),--(AQ41:AQ66&lt;&gt;""),--(AR41:AR66=""))+SUMPRODUCT(--(AQ41:AQ66&gt;0),--(AR41:AR66="W"))+SUMPRODUCT(--(AQ41:AQ66&gt;0),--(AQ41:AQ66&lt;&gt;""),--(AR41:AR66=""))+SUMPRODUCT(--(AQ41:AQ66=""),--(AR41:AR66="Z"))+SUMPRODUCT(--(AQ68:AQ93=0),--(AQ68:AQ93&lt;&gt;""),--(AR68:AR93="Z"))+SUMPRODUCT(--(AQ68:AQ93=0),--(AQ68:AQ93&lt;&gt;""),--(AR68:AR93=""))+SUMPRODUCT(--(AQ68:AQ93&gt;0),--(AR68:AR93="W"))+SUMPRODUCT(--(AQ68:AQ93&gt;0),--(AQ68:AQ93&lt;&gt;""),--(AR68:AR93=""))+SUMPRODUCT(--(AQ68:AQ93=""),--(AR68:AR93="Z"))</f>
        <v>78</v>
      </c>
      <c r="AR96" s="234"/>
      <c r="AS96" s="234"/>
      <c r="AT96" s="234">
        <f t="shared" ref="AT96" si="61">SUMPRODUCT(--(AT14:AT39=0),--(AT14:AT39&lt;&gt;""),--(AU14:AU39="Z"))+SUMPRODUCT(--(AT14:AT39=0),--(AT14:AT39&lt;&gt;""),--(AU14:AU39=""))+SUMPRODUCT(--(AT14:AT39&gt;0),--(AU14:AU39="W"))+SUMPRODUCT(--(AT14:AT39&gt;0), --(AT14:AT39&lt;&gt;""),--(AU14:AU39=""))+SUMPRODUCT(--(AT14:AT39=""),--(AU14:AU39="Z"))+SUMPRODUCT(--(AT41:AT66=0),--(AT41:AT66&lt;&gt;""),--(AU41:AU66="Z"))+SUMPRODUCT(--(AT41:AT66=0),--(AT41:AT66&lt;&gt;""),--(AU41:AU66=""))+SUMPRODUCT(--(AT41:AT66&gt;0),--(AU41:AU66="W"))+SUMPRODUCT(--(AT41:AT66&gt;0),--(AT41:AT66&lt;&gt;""),--(AU41:AU66=""))+SUMPRODUCT(--(AT41:AT66=""),--(AU41:AU66="Z"))+SUMPRODUCT(--(AT68:AT93=0),--(AT68:AT93&lt;&gt;""),--(AU68:AU93="Z"))+SUMPRODUCT(--(AT68:AT93=0),--(AT68:AT93&lt;&gt;""),--(AU68:AU93=""))+SUMPRODUCT(--(AT68:AT93&gt;0),--(AU68:AU93="W"))+SUMPRODUCT(--(AT68:AT93&gt;0),--(AT68:AT93&lt;&gt;""),--(AU68:AU93=""))+SUMPRODUCT(--(AT68:AT93=""),--(AU68:AU93="Z"))</f>
        <v>78</v>
      </c>
      <c r="AU96" s="234"/>
      <c r="AV96" s="234"/>
    </row>
    <row r="97" spans="6:6" hidden="1" x14ac:dyDescent="0.25">
      <c r="F97" s="141"/>
    </row>
    <row r="98" spans="6:6" hidden="1" x14ac:dyDescent="0.25">
      <c r="F98" s="141"/>
    </row>
    <row r="99" spans="6:6" hidden="1" x14ac:dyDescent="0.25">
      <c r="F99" s="141"/>
    </row>
    <row r="100" spans="6:6" hidden="1" x14ac:dyDescent="0.25">
      <c r="F100" s="141"/>
    </row>
    <row r="101" spans="6:6" hidden="1" x14ac:dyDescent="0.25">
      <c r="F101" s="141"/>
    </row>
    <row r="102" spans="6:6" hidden="1" x14ac:dyDescent="0.25">
      <c r="F102" s="141"/>
    </row>
    <row r="103" spans="6:6" hidden="1" x14ac:dyDescent="0.25">
      <c r="F103" s="141"/>
    </row>
    <row r="104" spans="6:6" hidden="1" x14ac:dyDescent="0.25">
      <c r="F104" s="141"/>
    </row>
    <row r="105" spans="6:6" x14ac:dyDescent="0.25">
      <c r="F105" s="141"/>
    </row>
    <row r="106" spans="6:6" x14ac:dyDescent="0.25">
      <c r="F106" s="141"/>
    </row>
    <row r="107" spans="6:6" x14ac:dyDescent="0.25">
      <c r="F107" s="141"/>
    </row>
    <row r="108" spans="6:6" x14ac:dyDescent="0.25">
      <c r="F108" s="141"/>
    </row>
    <row r="109" spans="6:6" x14ac:dyDescent="0.25">
      <c r="F109" s="141"/>
    </row>
    <row r="110" spans="6:6" x14ac:dyDescent="0.25">
      <c r="F110" s="141"/>
    </row>
    <row r="111" spans="6:6" x14ac:dyDescent="0.25">
      <c r="F111" s="141"/>
    </row>
    <row r="112" spans="6:6" x14ac:dyDescent="0.25">
      <c r="F112" s="141"/>
    </row>
    <row r="113" spans="6:6" x14ac:dyDescent="0.25">
      <c r="F113" s="141"/>
    </row>
    <row r="114" spans="6:6" x14ac:dyDescent="0.25">
      <c r="F114" s="141"/>
    </row>
    <row r="115" spans="6:6" x14ac:dyDescent="0.25">
      <c r="F115" s="141"/>
    </row>
    <row r="116" spans="6:6" x14ac:dyDescent="0.25">
      <c r="F116" s="141"/>
    </row>
    <row r="117" spans="6:6" x14ac:dyDescent="0.25">
      <c r="F117" s="141"/>
    </row>
    <row r="118" spans="6:6" x14ac:dyDescent="0.25">
      <c r="F118" s="141"/>
    </row>
    <row r="119" spans="6:6" x14ac:dyDescent="0.25">
      <c r="F119" s="141"/>
    </row>
    <row r="120" spans="6:6" x14ac:dyDescent="0.25">
      <c r="F120" s="141"/>
    </row>
    <row r="121" spans="6:6" x14ac:dyDescent="0.25">
      <c r="F121" s="141"/>
    </row>
    <row r="122" spans="6:6" x14ac:dyDescent="0.25">
      <c r="F122" s="141"/>
    </row>
    <row r="123" spans="6:6" x14ac:dyDescent="0.25">
      <c r="F123" s="141"/>
    </row>
    <row r="124" spans="6:6" x14ac:dyDescent="0.25">
      <c r="F124" s="141"/>
    </row>
    <row r="125" spans="6:6" x14ac:dyDescent="0.25">
      <c r="F125" s="141"/>
    </row>
    <row r="126" spans="6:6" x14ac:dyDescent="0.25">
      <c r="F126" s="141"/>
    </row>
    <row r="127" spans="6:6" x14ac:dyDescent="0.25">
      <c r="F127" s="141"/>
    </row>
    <row r="128" spans="6:6" x14ac:dyDescent="0.25">
      <c r="F128" s="141"/>
    </row>
    <row r="129" spans="6:6" x14ac:dyDescent="0.25">
      <c r="F129" s="141"/>
    </row>
    <row r="130" spans="6:6" x14ac:dyDescent="0.25">
      <c r="F130" s="141"/>
    </row>
    <row r="131" spans="6:6" x14ac:dyDescent="0.25">
      <c r="F131" s="141"/>
    </row>
    <row r="132" spans="6:6" x14ac:dyDescent="0.25">
      <c r="F132" s="141"/>
    </row>
    <row r="133" spans="6:6" x14ac:dyDescent="0.25">
      <c r="F133" s="141"/>
    </row>
    <row r="134" spans="6:6" x14ac:dyDescent="0.25">
      <c r="F134" s="141"/>
    </row>
    <row r="135" spans="6:6" x14ac:dyDescent="0.25">
      <c r="F135" s="141"/>
    </row>
    <row r="136" spans="6:6" x14ac:dyDescent="0.25">
      <c r="F136" s="141"/>
    </row>
    <row r="137" spans="6:6" x14ac:dyDescent="0.25">
      <c r="F137" s="141"/>
    </row>
    <row r="138" spans="6:6" x14ac:dyDescent="0.25">
      <c r="F138" s="141"/>
    </row>
    <row r="139" spans="6:6" x14ac:dyDescent="0.25">
      <c r="F139" s="141"/>
    </row>
    <row r="140" spans="6:6" x14ac:dyDescent="0.25">
      <c r="F140" s="141"/>
    </row>
    <row r="141" spans="6:6" x14ac:dyDescent="0.25">
      <c r="F141" s="141"/>
    </row>
    <row r="142" spans="6:6" x14ac:dyDescent="0.25">
      <c r="F142" s="141"/>
    </row>
    <row r="143" spans="6:6" x14ac:dyDescent="0.25">
      <c r="F143" s="141"/>
    </row>
    <row r="144" spans="6:6" x14ac:dyDescent="0.25">
      <c r="F144" s="141"/>
    </row>
    <row r="145" spans="6:6" x14ac:dyDescent="0.25">
      <c r="F145" s="141"/>
    </row>
    <row r="146" spans="6:6" x14ac:dyDescent="0.25">
      <c r="F146" s="141"/>
    </row>
    <row r="147" spans="6:6" x14ac:dyDescent="0.25">
      <c r="F147" s="141"/>
    </row>
    <row r="148" spans="6:6" x14ac:dyDescent="0.25">
      <c r="F148" s="141"/>
    </row>
    <row r="149" spans="6:6" x14ac:dyDescent="0.25">
      <c r="F149" s="141"/>
    </row>
    <row r="150" spans="6:6" x14ac:dyDescent="0.25">
      <c r="F150" s="141"/>
    </row>
    <row r="151" spans="6:6" x14ac:dyDescent="0.25">
      <c r="F151" s="141"/>
    </row>
    <row r="152" spans="6:6" x14ac:dyDescent="0.25">
      <c r="F152" s="141"/>
    </row>
    <row r="153" spans="6:6" x14ac:dyDescent="0.25">
      <c r="F153" s="141"/>
    </row>
    <row r="154" spans="6:6" x14ac:dyDescent="0.25">
      <c r="F154" s="141"/>
    </row>
    <row r="155" spans="6:6" x14ac:dyDescent="0.25">
      <c r="F155" s="141"/>
    </row>
    <row r="156" spans="6:6" x14ac:dyDescent="0.25">
      <c r="F156" s="141"/>
    </row>
    <row r="157" spans="6:6" x14ac:dyDescent="0.25">
      <c r="F157" s="141"/>
    </row>
    <row r="158" spans="6:6" x14ac:dyDescent="0.25">
      <c r="F158" s="141"/>
    </row>
    <row r="159" spans="6:6" x14ac:dyDescent="0.25">
      <c r="F159" s="141"/>
    </row>
    <row r="160" spans="6:6" x14ac:dyDescent="0.25">
      <c r="F160" s="141"/>
    </row>
    <row r="161" spans="6:6" x14ac:dyDescent="0.25">
      <c r="F161" s="141"/>
    </row>
    <row r="162" spans="6:6" x14ac:dyDescent="0.25">
      <c r="F162" s="141"/>
    </row>
    <row r="163" spans="6:6" x14ac:dyDescent="0.25">
      <c r="F163" s="141"/>
    </row>
    <row r="164" spans="6:6" x14ac:dyDescent="0.25">
      <c r="F164" s="141"/>
    </row>
    <row r="165" spans="6:6" x14ac:dyDescent="0.25">
      <c r="F165" s="141"/>
    </row>
    <row r="166" spans="6:6" x14ac:dyDescent="0.25">
      <c r="F166" s="141"/>
    </row>
    <row r="167" spans="6:6" x14ac:dyDescent="0.25">
      <c r="F167" s="141"/>
    </row>
    <row r="168" spans="6:6" x14ac:dyDescent="0.25">
      <c r="F168" s="141"/>
    </row>
    <row r="169" spans="6:6" x14ac:dyDescent="0.25">
      <c r="F169" s="141"/>
    </row>
    <row r="170" spans="6:6" x14ac:dyDescent="0.25">
      <c r="F170" s="141"/>
    </row>
    <row r="171" spans="6:6" x14ac:dyDescent="0.25">
      <c r="F171" s="141"/>
    </row>
    <row r="172" spans="6:6" x14ac:dyDescent="0.25">
      <c r="F172" s="141"/>
    </row>
    <row r="173" spans="6:6" x14ac:dyDescent="0.25">
      <c r="F173" s="141"/>
    </row>
    <row r="174" spans="6:6" x14ac:dyDescent="0.25">
      <c r="F174" s="141"/>
    </row>
    <row r="175" spans="6:6" x14ac:dyDescent="0.25">
      <c r="F175" s="141"/>
    </row>
    <row r="176" spans="6:6" x14ac:dyDescent="0.25">
      <c r="F176" s="141"/>
    </row>
    <row r="177" spans="6:6" x14ac:dyDescent="0.25">
      <c r="F177" s="141"/>
    </row>
    <row r="178" spans="6:6" x14ac:dyDescent="0.25">
      <c r="F178" s="141"/>
    </row>
    <row r="179" spans="6:6" x14ac:dyDescent="0.25">
      <c r="F179" s="141"/>
    </row>
    <row r="180" spans="6:6" x14ac:dyDescent="0.25">
      <c r="F180" s="141"/>
    </row>
    <row r="181" spans="6:6" x14ac:dyDescent="0.25">
      <c r="F181" s="141"/>
    </row>
    <row r="182" spans="6:6" x14ac:dyDescent="0.25">
      <c r="F182" s="141"/>
    </row>
    <row r="183" spans="6:6" x14ac:dyDescent="0.25">
      <c r="F183" s="141"/>
    </row>
    <row r="184" spans="6:6" x14ac:dyDescent="0.25">
      <c r="F184" s="141"/>
    </row>
    <row r="185" spans="6:6" x14ac:dyDescent="0.25">
      <c r="F185" s="141"/>
    </row>
    <row r="186" spans="6:6" x14ac:dyDescent="0.25">
      <c r="F186" s="141"/>
    </row>
    <row r="187" spans="6:6" x14ac:dyDescent="0.25">
      <c r="F187" s="141"/>
    </row>
    <row r="188" spans="6:6" x14ac:dyDescent="0.25">
      <c r="F188" s="141"/>
    </row>
    <row r="189" spans="6:6" x14ac:dyDescent="0.25">
      <c r="F189" s="141"/>
    </row>
    <row r="190" spans="6:6" x14ac:dyDescent="0.25">
      <c r="F190" s="141"/>
    </row>
    <row r="191" spans="6:6" x14ac:dyDescent="0.25">
      <c r="F191" s="141"/>
    </row>
    <row r="192" spans="6:6" x14ac:dyDescent="0.25">
      <c r="F192" s="141"/>
    </row>
    <row r="193" spans="6:6" x14ac:dyDescent="0.25">
      <c r="F193" s="141"/>
    </row>
    <row r="194" spans="6:6" x14ac:dyDescent="0.25">
      <c r="F194" s="141"/>
    </row>
    <row r="195" spans="6:6" x14ac:dyDescent="0.25">
      <c r="F195" s="141"/>
    </row>
    <row r="196" spans="6:6" x14ac:dyDescent="0.25">
      <c r="F196" s="141"/>
    </row>
    <row r="197" spans="6:6" x14ac:dyDescent="0.25">
      <c r="F197" s="141"/>
    </row>
    <row r="198" spans="6:6" x14ac:dyDescent="0.25">
      <c r="F198" s="141"/>
    </row>
    <row r="199" spans="6:6" x14ac:dyDescent="0.25">
      <c r="F199" s="141"/>
    </row>
    <row r="200" spans="6:6" x14ac:dyDescent="0.25">
      <c r="F200" s="141"/>
    </row>
    <row r="201" spans="6:6" x14ac:dyDescent="0.25">
      <c r="F201" s="141"/>
    </row>
    <row r="202" spans="6:6" x14ac:dyDescent="0.25">
      <c r="F202" s="141"/>
    </row>
    <row r="203" spans="6:6" x14ac:dyDescent="0.25">
      <c r="F203" s="141"/>
    </row>
    <row r="204" spans="6:6" x14ac:dyDescent="0.25">
      <c r="F204" s="141"/>
    </row>
    <row r="205" spans="6:6" x14ac:dyDescent="0.25">
      <c r="F205" s="141"/>
    </row>
    <row r="206" spans="6:6" x14ac:dyDescent="0.25">
      <c r="F206" s="141"/>
    </row>
    <row r="207" spans="6:6" x14ac:dyDescent="0.25">
      <c r="F207" s="141"/>
    </row>
    <row r="208" spans="6:6" x14ac:dyDescent="0.25">
      <c r="F208" s="141"/>
    </row>
    <row r="209" spans="6:6" x14ac:dyDescent="0.25">
      <c r="F209" s="141"/>
    </row>
    <row r="210" spans="6:6" x14ac:dyDescent="0.25">
      <c r="F210" s="141"/>
    </row>
    <row r="211" spans="6:6" x14ac:dyDescent="0.25">
      <c r="F211" s="141"/>
    </row>
    <row r="212" spans="6:6" x14ac:dyDescent="0.25">
      <c r="F212" s="141"/>
    </row>
    <row r="213" spans="6:6" x14ac:dyDescent="0.25">
      <c r="F213" s="141"/>
    </row>
    <row r="214" spans="6:6" x14ac:dyDescent="0.25">
      <c r="F214" s="141"/>
    </row>
    <row r="215" spans="6:6" x14ac:dyDescent="0.25">
      <c r="F215" s="141"/>
    </row>
    <row r="216" spans="6:6" x14ac:dyDescent="0.25">
      <c r="F216" s="141"/>
    </row>
    <row r="217" spans="6:6" x14ac:dyDescent="0.25">
      <c r="F217" s="141"/>
    </row>
    <row r="218" spans="6:6" x14ac:dyDescent="0.25">
      <c r="F218" s="141"/>
    </row>
    <row r="219" spans="6:6" x14ac:dyDescent="0.25">
      <c r="F219" s="141"/>
    </row>
    <row r="220" spans="6:6" x14ac:dyDescent="0.25">
      <c r="F220" s="141"/>
    </row>
    <row r="221" spans="6:6" x14ac:dyDescent="0.25">
      <c r="F221" s="141"/>
    </row>
    <row r="222" spans="6:6" x14ac:dyDescent="0.25">
      <c r="F222" s="141"/>
    </row>
    <row r="223" spans="6:6" x14ac:dyDescent="0.25">
      <c r="F223" s="141"/>
    </row>
    <row r="224" spans="6:6" x14ac:dyDescent="0.25">
      <c r="F224" s="141"/>
    </row>
    <row r="225" spans="6:6" x14ac:dyDescent="0.25">
      <c r="F225" s="141"/>
    </row>
    <row r="226" spans="6:6" x14ac:dyDescent="0.25">
      <c r="F226" s="141"/>
    </row>
    <row r="227" spans="6:6" x14ac:dyDescent="0.25">
      <c r="F227" s="141"/>
    </row>
    <row r="228" spans="6:6" x14ac:dyDescent="0.25">
      <c r="F228" s="141"/>
    </row>
    <row r="229" spans="6:6" x14ac:dyDescent="0.25">
      <c r="F229" s="141"/>
    </row>
    <row r="230" spans="6:6" x14ac:dyDescent="0.25">
      <c r="F230" s="141"/>
    </row>
    <row r="231" spans="6:6" x14ac:dyDescent="0.25">
      <c r="F231" s="141"/>
    </row>
    <row r="232" spans="6:6" x14ac:dyDescent="0.25">
      <c r="F232" s="141"/>
    </row>
    <row r="233" spans="6:6" x14ac:dyDescent="0.25">
      <c r="F233" s="141"/>
    </row>
    <row r="234" spans="6:6" x14ac:dyDescent="0.25">
      <c r="F234" s="141"/>
    </row>
    <row r="235" spans="6:6" x14ac:dyDescent="0.25">
      <c r="F235" s="141"/>
    </row>
    <row r="236" spans="6:6" x14ac:dyDescent="0.25">
      <c r="F236" s="141"/>
    </row>
    <row r="237" spans="6:6" x14ac:dyDescent="0.25">
      <c r="F237" s="141"/>
    </row>
    <row r="238" spans="6:6" x14ac:dyDescent="0.25">
      <c r="F238" s="141"/>
    </row>
    <row r="239" spans="6:6" x14ac:dyDescent="0.25">
      <c r="F239" s="141"/>
    </row>
    <row r="240" spans="6:6" x14ac:dyDescent="0.25">
      <c r="F240" s="141"/>
    </row>
    <row r="241" spans="6:6" x14ac:dyDescent="0.25">
      <c r="F241" s="141"/>
    </row>
    <row r="242" spans="6:6" x14ac:dyDescent="0.25">
      <c r="F242" s="141"/>
    </row>
    <row r="243" spans="6:6" x14ac:dyDescent="0.25">
      <c r="F243" s="141"/>
    </row>
    <row r="244" spans="6:6" x14ac:dyDescent="0.25">
      <c r="F244" s="141"/>
    </row>
    <row r="245" spans="6:6" x14ac:dyDescent="0.25">
      <c r="F245" s="141"/>
    </row>
    <row r="246" spans="6:6" x14ac:dyDescent="0.25">
      <c r="F246" s="141"/>
    </row>
    <row r="247" spans="6:6" x14ac:dyDescent="0.25">
      <c r="F247" s="141"/>
    </row>
    <row r="248" spans="6:6" x14ac:dyDescent="0.25">
      <c r="F248" s="141"/>
    </row>
    <row r="249" spans="6:6" x14ac:dyDescent="0.25">
      <c r="F249" s="141"/>
    </row>
    <row r="250" spans="6:6" x14ac:dyDescent="0.25">
      <c r="F250" s="141"/>
    </row>
    <row r="251" spans="6:6" x14ac:dyDescent="0.25">
      <c r="F251" s="141"/>
    </row>
    <row r="252" spans="6:6" x14ac:dyDescent="0.25">
      <c r="F252" s="141"/>
    </row>
    <row r="253" spans="6:6" x14ac:dyDescent="0.25">
      <c r="F253" s="141"/>
    </row>
    <row r="254" spans="6:6" x14ac:dyDescent="0.25">
      <c r="F254" s="141"/>
    </row>
    <row r="255" spans="6:6" x14ac:dyDescent="0.25">
      <c r="F255" s="141"/>
    </row>
    <row r="256" spans="6:6" x14ac:dyDescent="0.25">
      <c r="F256" s="141"/>
    </row>
    <row r="257" spans="6:6" x14ac:dyDescent="0.25">
      <c r="F257" s="141"/>
    </row>
    <row r="258" spans="6:6" x14ac:dyDescent="0.25">
      <c r="F258" s="141"/>
    </row>
    <row r="259" spans="6:6" x14ac:dyDescent="0.25">
      <c r="F259" s="141"/>
    </row>
    <row r="260" spans="6:6" x14ac:dyDescent="0.25">
      <c r="F260" s="141"/>
    </row>
    <row r="261" spans="6:6" x14ac:dyDescent="0.25">
      <c r="F261" s="141"/>
    </row>
    <row r="262" spans="6:6" x14ac:dyDescent="0.25">
      <c r="F262" s="141"/>
    </row>
    <row r="263" spans="6:6" x14ac:dyDescent="0.25">
      <c r="F263" s="141"/>
    </row>
    <row r="264" spans="6:6" x14ac:dyDescent="0.25">
      <c r="F264" s="141"/>
    </row>
    <row r="265" spans="6:6" x14ac:dyDescent="0.25">
      <c r="F265" s="141"/>
    </row>
    <row r="266" spans="6:6" x14ac:dyDescent="0.25">
      <c r="F266" s="141"/>
    </row>
    <row r="267" spans="6:6" x14ac:dyDescent="0.25">
      <c r="F267" s="141"/>
    </row>
    <row r="268" spans="6:6" x14ac:dyDescent="0.25">
      <c r="F268" s="141"/>
    </row>
    <row r="269" spans="6:6" x14ac:dyDescent="0.25">
      <c r="F269" s="141"/>
    </row>
    <row r="270" spans="6:6" x14ac:dyDescent="0.25">
      <c r="F270" s="141"/>
    </row>
    <row r="271" spans="6:6" x14ac:dyDescent="0.25">
      <c r="F271" s="141"/>
    </row>
    <row r="272" spans="6:6" x14ac:dyDescent="0.25">
      <c r="F272" s="141"/>
    </row>
    <row r="273" spans="6:6" x14ac:dyDescent="0.25">
      <c r="F273" s="141"/>
    </row>
    <row r="274" spans="6:6" x14ac:dyDescent="0.25">
      <c r="F274" s="141"/>
    </row>
    <row r="275" spans="6:6" x14ac:dyDescent="0.25">
      <c r="F275" s="141"/>
    </row>
    <row r="276" spans="6:6" x14ac:dyDescent="0.25">
      <c r="F276" s="141"/>
    </row>
    <row r="277" spans="6:6" x14ac:dyDescent="0.25">
      <c r="F277" s="141"/>
    </row>
    <row r="278" spans="6:6" x14ac:dyDescent="0.25">
      <c r="F278" s="141"/>
    </row>
    <row r="279" spans="6:6" x14ac:dyDescent="0.25">
      <c r="F279" s="141"/>
    </row>
    <row r="280" spans="6:6" x14ac:dyDescent="0.25">
      <c r="F280" s="141"/>
    </row>
    <row r="281" spans="6:6" x14ac:dyDescent="0.25">
      <c r="F281" s="141"/>
    </row>
    <row r="282" spans="6:6" x14ac:dyDescent="0.25">
      <c r="F282" s="141"/>
    </row>
    <row r="283" spans="6:6" x14ac:dyDescent="0.25">
      <c r="F283" s="141"/>
    </row>
    <row r="284" spans="6:6" x14ac:dyDescent="0.25">
      <c r="F284" s="141"/>
    </row>
    <row r="285" spans="6:6" x14ac:dyDescent="0.25">
      <c r="F285" s="141"/>
    </row>
    <row r="286" spans="6:6" x14ac:dyDescent="0.25">
      <c r="F286" s="141"/>
    </row>
    <row r="287" spans="6:6" x14ac:dyDescent="0.25">
      <c r="F287" s="141"/>
    </row>
    <row r="288" spans="6:6" x14ac:dyDescent="0.25">
      <c r="F288" s="141"/>
    </row>
    <row r="289" spans="6:6" x14ac:dyDescent="0.25">
      <c r="F289" s="141"/>
    </row>
    <row r="290" spans="6:6" x14ac:dyDescent="0.25">
      <c r="F290" s="141"/>
    </row>
    <row r="291" spans="6:6" x14ac:dyDescent="0.25">
      <c r="F291" s="141"/>
    </row>
    <row r="292" spans="6:6" x14ac:dyDescent="0.25">
      <c r="F292" s="141"/>
    </row>
    <row r="293" spans="6:6" x14ac:dyDescent="0.25">
      <c r="F293" s="141"/>
    </row>
  </sheetData>
  <sheetProtection algorithmName="SHA-512" hashValue="pWZhrNnMoMOqTR7OizeWf0E/OWJ1/iZTYu9/9+PNk7yzXbjfSan2sSw/e36hon4HBSoPeo+dq9f7nW4YvaO0yg==" saltValue="MTUgx26TRoNZa93Z+3PRhw==" spinCount="100000" sheet="1" objects="1" scenarios="1" formatCells="0" formatColumns="0" formatRows="0" sort="0" autoFilter="0"/>
  <mergeCells count="32">
    <mergeCell ref="D14:D39"/>
    <mergeCell ref="D41:D66"/>
    <mergeCell ref="D68:D93"/>
    <mergeCell ref="AT13:AV13"/>
    <mergeCell ref="AE11:AG11"/>
    <mergeCell ref="AH11:AJ11"/>
    <mergeCell ref="V13:X13"/>
    <mergeCell ref="Y13:AA13"/>
    <mergeCell ref="AB13:AD13"/>
    <mergeCell ref="AE13:AG13"/>
    <mergeCell ref="AH13:AJ13"/>
    <mergeCell ref="AK13:AM13"/>
    <mergeCell ref="AN13:AP13"/>
    <mergeCell ref="AQ13:AS13"/>
    <mergeCell ref="V11:X11"/>
    <mergeCell ref="Y11:AA11"/>
    <mergeCell ref="AB11:AD11"/>
    <mergeCell ref="AK11:AM11"/>
    <mergeCell ref="AN11:AP11"/>
    <mergeCell ref="AQ11:AS11"/>
    <mergeCell ref="D1:AW1"/>
    <mergeCell ref="V4:X4"/>
    <mergeCell ref="Y4:AA4"/>
    <mergeCell ref="AB4:AD4"/>
    <mergeCell ref="AE4:AG4"/>
    <mergeCell ref="AH4:AJ4"/>
    <mergeCell ref="AK4:AM4"/>
    <mergeCell ref="AN4:AP4"/>
    <mergeCell ref="AQ4:AS4"/>
    <mergeCell ref="AT4:AV4"/>
    <mergeCell ref="V3:AV3"/>
    <mergeCell ref="D3:E3"/>
  </mergeCells>
  <conditionalFormatting sqref="AT14:AT38 V68:V93 Y68:Y93 AB68:AB93 AE68:AE93 AH68:AH93 AK68:AK93 AN68:AN93 AQ68:AQ93 AT68:AT93 V14:V38 Y14:Y38 AB14:AB38 AE14:AE38 AH14:AH38 AK14:AK38 AN14:AN38 AQ14:AQ38">
    <cfRule type="expression" dxfId="588" priority="49">
      <formula xml:space="preserve"> OR(AND(V14=0,V14&lt;&gt;"",W14&lt;&gt;"Z",W14&lt;&gt;""),AND(V14&gt;0,V14&lt;&gt;"",W14&lt;&gt;"W",W14&lt;&gt;""),AND(V14="", W14="W"))</formula>
    </cfRule>
  </conditionalFormatting>
  <conditionalFormatting sqref="W14:W38 Z14:Z38 AC14:AC38 AF14:AF38 AI14:AI38 AL14:AL38 AO14:AO38 AR14:AR38 AU14:AU38 W68:W93 Z68:Z93 AC68:AC93 AF68:AF93 AI68:AI93 AL68:AL93 AO68:AO93 AR68:AR93 AU68:AU93">
    <cfRule type="expression" dxfId="587" priority="48">
      <formula xml:space="preserve"> OR(AND(V14=0,V14&lt;&gt;"",W14&lt;&gt;"Z",W14&lt;&gt;""),AND(V14&gt;0,V14&lt;&gt;"",W14&lt;&gt;"W",W14&lt;&gt;""),AND(V14="", W14="W"))</formula>
    </cfRule>
  </conditionalFormatting>
  <conditionalFormatting sqref="X14:X38 AA14:AA38 AD14:AD38 AG14:AG38 AJ14:AJ38 AM14:AM38 AP14:AP38 AS14:AS38 AV14:AV38 X68:X93 AA68:AA93 AD68:AD93 AG68:AG93 AJ68:AJ93 AM68:AM93 AP68:AP93 AS68:AS93 AV68:AV93">
    <cfRule type="expression" dxfId="586" priority="47">
      <formula xml:space="preserve"> AND(OR(W14="X",W14="W"),X14="")</formula>
    </cfRule>
  </conditionalFormatting>
  <conditionalFormatting sqref="V38 Y38 AB38 AE38 AH38 AK38 AN38 AQ38 AT38">
    <cfRule type="expression" dxfId="585" priority="50">
      <formula>OR(COUNTIF(W14:W37,"M")=24,COUNTIF(W14:W37,"X")=24)</formula>
    </cfRule>
    <cfRule type="expression" dxfId="584" priority="51">
      <formula>IF(OR(SUMPRODUCT(--(V14:V37=""),--(W14:W37=""))&gt;0,COUNTIF(W14:W37,"M")&gt;0,COUNTIF(W14:W37,"X")=24),"",SUM(V14:V37)) &lt;&gt; V38</formula>
    </cfRule>
  </conditionalFormatting>
  <conditionalFormatting sqref="W38 Z38 AC38 AF38 AI38 AL38 AO38 AR38 AU38">
    <cfRule type="expression" dxfId="583" priority="52">
      <formula>OR(COUNTIF(W14:W37,"M")=24,COUNTIF(W14:W37,"X")=24)</formula>
    </cfRule>
    <cfRule type="expression" dxfId="582" priority="53">
      <formula>IF(AND(OR(COUNTIF(W14:W37,"M")=24,COUNTIF(W14:W37,"X")=24),SUM(V14:V37)=0,ISNUMBER(V38)),"",IF(COUNTIF(W14:W37,"M")&gt;0,"M",IF(AND(COUNTIF(W14:W37,W14)=24,OR(W14="X",W14="W",W14="Z")),UPPER(W14),""))) &lt;&gt; W38</formula>
    </cfRule>
  </conditionalFormatting>
  <conditionalFormatting sqref="AT14:AT37">
    <cfRule type="expression" dxfId="581" priority="54">
      <formula>OR(COUNTIF(W14:AR14,"M")=8,COUNTIF(W14:AR14,"X")=8)</formula>
    </cfRule>
    <cfRule type="expression" dxfId="580" priority="55">
      <formula>IF(OR(EXACT(V14,W14),EXACT(Y14,Z14),EXACT(AB14,AC14),EXACT(AE14,AF14),EXACT(AH14,AI14),EXACT(AK14,AL14),EXACT(AN14,AO14),EXACT(AQ14,AR14),COUNTIF(W14:AR14,"M")&gt;0,COUNTIF(W14:AR14,"X")=8),"",SUM(V14,Y14,AB14,AE14,AH14,AK14,AN14,AQ14)) &lt;&gt; AT14</formula>
    </cfRule>
  </conditionalFormatting>
  <conditionalFormatting sqref="AU14:AU37">
    <cfRule type="expression" dxfId="579" priority="56">
      <formula>OR(COUNTIF(W14:AR14,"M")=8,COUNTIF(W14:AR14,"X")=8)</formula>
    </cfRule>
    <cfRule type="expression" dxfId="578" priority="57">
      <formula>IF(AND(COUNTIF(W14:AR14,"M")&gt;0,COUNTIF(W14:AR14,"X")=8,SUM(V14,Y14,AB14,AE14,AH14,AK14,AN14,AQ14)=0,ISNUMBER(AT14)),"",IF(COUNTIF(W14:AR14,"M")&gt;0,"M", IF(AND(COUNTIF(W14:AR14,W14)=8,OR(W14="X",W14="W",W14="Z")),UPPER(W14),""))) &lt;&gt; AU14</formula>
    </cfRule>
  </conditionalFormatting>
  <conditionalFormatting sqref="V68:V93 Y68:Y93 AB68:AB93 AE68:AE93 AH68:AH93 AK68:AK93 AN68:AN93 AQ68:AQ93 AT68:AT93">
    <cfRule type="expression" dxfId="577" priority="58">
      <formula>OR(AND(W14="X",W41="X"),AND(W14="M",W41="M"))</formula>
    </cfRule>
    <cfRule type="expression" dxfId="576" priority="59">
      <formula>IF(OR(AND(V14="",W14=""),AND(V41="",W41=""),AND(W14="X",W41="X"),OR(W14="M",W41="M")),"",SUM(V14,V41)) &lt;&gt; V68</formula>
    </cfRule>
  </conditionalFormatting>
  <conditionalFormatting sqref="W68:W93 Z68:Z93 AC68:AC93 AF68:AF93 AI68:AI93 AL68:AL93 AO68:AO93 AR68:AR93 AU68:AU93">
    <cfRule type="expression" dxfId="575" priority="60">
      <formula>OR(AND(W14="X",W41="X"),AND(W14="M",W41="M"))</formula>
    </cfRule>
    <cfRule type="expression" dxfId="574" priority="61">
      <formula>IF(AND(OR(AND(W14="M",W41="M"),AND(W14="X",W41="X")),SUM(V14,V41)=0,ISNUMBER(V68)),"",IF(OR(W14="M",W41="M"),"M",IF(AND(W14=W41,OR(W14="X",W14="W",W14="Z")),UPPER(W14),""))) &lt;&gt; W68</formula>
    </cfRule>
  </conditionalFormatting>
  <conditionalFormatting sqref="V93 Y93 AB93 AE93 AH93 AK93 AN93 AQ93 AT93">
    <cfRule type="expression" dxfId="573" priority="42">
      <formula xml:space="preserve"> OR(AND(V93=0,V93&lt;&gt;"",W93&lt;&gt;"Z",W93&lt;&gt;""),AND(V93&gt;0,V93&lt;&gt;"",W93&lt;&gt;"W",W93&lt;&gt;""),AND(V93="", W93="W"))</formula>
    </cfRule>
  </conditionalFormatting>
  <conditionalFormatting sqref="W93 Z93 AC93 AF93 AI93 AL93 AO93 AR93 AU93">
    <cfRule type="expression" dxfId="572" priority="41">
      <formula xml:space="preserve"> OR(AND(V93=0,V93&lt;&gt;"",W93&lt;&gt;"Z",W93&lt;&gt;""),AND(V93&gt;0,V93&lt;&gt;"",W93&lt;&gt;"W",W93&lt;&gt;""),AND(V93="", W93="W"))</formula>
    </cfRule>
  </conditionalFormatting>
  <conditionalFormatting sqref="X93 AA93 AD93 AG93 AJ93 AM93 AP93 AS93 AV93">
    <cfRule type="expression" dxfId="571" priority="40">
      <formula xml:space="preserve"> AND(OR(W93="X",W93="W"),X93="")</formula>
    </cfRule>
  </conditionalFormatting>
  <conditionalFormatting sqref="V93 Y93 AB93 AE93 AH93 AK93 AN93 AQ93 AT93">
    <cfRule type="expression" dxfId="570" priority="43">
      <formula>OR(AND(W39="X",W66="X"),AND(W39="M",W66="M"))</formula>
    </cfRule>
    <cfRule type="expression" dxfId="569" priority="44">
      <formula>IF(OR(AND(V39="",W39=""),AND(V66="",W66=""),AND(W39="X",W66="X"),OR(W39="M",W66="M")),"",SUM(V39,V66)) &lt;&gt; V93</formula>
    </cfRule>
  </conditionalFormatting>
  <conditionalFormatting sqref="W93 Z93 AC93 AF93 AI93 AL93 AO93 AR93 AU93">
    <cfRule type="expression" dxfId="568" priority="45">
      <formula>OR(AND(W39="X",W66="X"),AND(W39="M",W66="M"))</formula>
    </cfRule>
    <cfRule type="expression" dxfId="567" priority="46">
      <formula>IF(AND(OR(AND(W39="M",W66="M"),AND(W39="X",W66="X")),SUM(V39,V66)=0,ISNUMBER(V93)),"",IF(OR(W39="M",W66="M"),"M",IF(AND(W39=W66,OR(W39="X",W39="W",W39="Z")),UPPER(W39),""))) &lt;&gt; W93</formula>
    </cfRule>
  </conditionalFormatting>
  <conditionalFormatting sqref="AT39">
    <cfRule type="expression" dxfId="566" priority="35">
      <formula xml:space="preserve"> OR(AND(AT39=0,AT39&lt;&gt;"",AU39&lt;&gt;"Z",AU39&lt;&gt;""),AND(AT39&gt;0,AT39&lt;&gt;"",AU39&lt;&gt;"W",AU39&lt;&gt;""),AND(AT39="", AU39="W"))</formula>
    </cfRule>
  </conditionalFormatting>
  <conditionalFormatting sqref="AU39">
    <cfRule type="expression" dxfId="565" priority="34">
      <formula xml:space="preserve"> OR(AND(AT39=0,AT39&lt;&gt;"",AU39&lt;&gt;"Z",AU39&lt;&gt;""),AND(AT39&gt;0,AT39&lt;&gt;"",AU39&lt;&gt;"W",AU39&lt;&gt;""),AND(AT39="", AU39="W"))</formula>
    </cfRule>
  </conditionalFormatting>
  <conditionalFormatting sqref="AV39">
    <cfRule type="expression" dxfId="564" priority="33">
      <formula xml:space="preserve"> AND(OR(AU39="X",AU39="W"),AV39="")</formula>
    </cfRule>
  </conditionalFormatting>
  <conditionalFormatting sqref="AT39">
    <cfRule type="expression" dxfId="563" priority="36">
      <formula>OR(COUNTIF(W39:AR39,"M")=8,COUNTIF(W39:AR39,"X")=8)</formula>
    </cfRule>
    <cfRule type="expression" dxfId="562" priority="37">
      <formula>IF(OR(EXACT(V39,W39),EXACT(Y39,Z39),EXACT(AB39,AC39),EXACT(AE39,AF39),EXACT(AH39,AI39),EXACT(AK39,AL39),EXACT(AN39,AO39),EXACT(AQ39,AR39),COUNTIF(W39:AR39,"M")&gt;0,COUNTIF(W39:AR39,"X")=8),"",SUM(V39,Y39,AB39,AE39,AH39,AK39,AN39,AQ39)) &lt;&gt; AT39</formula>
    </cfRule>
  </conditionalFormatting>
  <conditionalFormatting sqref="AU39">
    <cfRule type="expression" dxfId="561" priority="38">
      <formula>OR(COUNTIF(W39:AR39,"M")=8,COUNTIF(W39:AR39,"X")=8)</formula>
    </cfRule>
    <cfRule type="expression" dxfId="560" priority="39">
      <formula>IF(AND(COUNTIF(W39:AR39,"M")&gt;0,COUNTIF(W39:AR39,"X")=8,SUM(V39,Y39,AB39,AE39,AH39,AK39,AN39,AQ39)=0,ISNUMBER(AT39)),"",IF(COUNTIF(W39:AR39,"M")&gt;0,"M", IF(AND(COUNTIF(W39:AR39,W39)=8,OR(W39="X",W39="W",W39="Z")),UPPER(W39),""))) &lt;&gt; AU39</formula>
    </cfRule>
  </conditionalFormatting>
  <conditionalFormatting sqref="V65 Y65 AB65 AE65 AH65 AK65 AN65 AQ65 AT41:AT65">
    <cfRule type="expression" dxfId="559" priority="24">
      <formula xml:space="preserve"> OR(AND(V41=0,V41&lt;&gt;"",W41&lt;&gt;"Z",W41&lt;&gt;""),AND(V41&gt;0,V41&lt;&gt;"",W41&lt;&gt;"W",W41&lt;&gt;""),AND(V41="", W41="W"))</formula>
    </cfRule>
  </conditionalFormatting>
  <conditionalFormatting sqref="W41:W65 Z41:Z65 AC41:AC65 AF41:AF65 AI41:AI65 AL41:AL65 AO41:AO65 AR41:AR65 AU41:AU65">
    <cfRule type="expression" dxfId="558" priority="23">
      <formula xml:space="preserve"> OR(AND(V41=0,V41&lt;&gt;"",W41&lt;&gt;"Z",W41&lt;&gt;""),AND(V41&gt;0,V41&lt;&gt;"",W41&lt;&gt;"W",W41&lt;&gt;""),AND(V41="", W41="W"))</formula>
    </cfRule>
  </conditionalFormatting>
  <conditionalFormatting sqref="X41:X65 AA41:AA65 AD41:AD65 AG41:AG65 AJ41:AJ65 AM41:AM65 AP41:AP65 AS41:AS65 AV41:AV65">
    <cfRule type="expression" dxfId="557" priority="22">
      <formula xml:space="preserve"> AND(OR(W41="X",W41="W"),X41="")</formula>
    </cfRule>
  </conditionalFormatting>
  <conditionalFormatting sqref="V65 Y65 AB65 AE65 AH65 AK65 AN65 AQ65 AT65">
    <cfRule type="expression" dxfId="556" priority="25">
      <formula>OR(COUNTIF(W41:W64,"M")=24,COUNTIF(W41:W64,"X")=24)</formula>
    </cfRule>
    <cfRule type="expression" dxfId="555" priority="26">
      <formula>IF(OR(SUMPRODUCT(--(V41:V64=""),--(W41:W64=""))&gt;0,COUNTIF(W41:W64,"M")&gt;0,COUNTIF(W41:W64,"X")=24),"",SUM(V41:V64)) &lt;&gt; V65</formula>
    </cfRule>
  </conditionalFormatting>
  <conditionalFormatting sqref="W65 Z65 AC65 AF65 AI65 AL65 AO65 AR65 AU65">
    <cfRule type="expression" dxfId="554" priority="27">
      <formula>OR(COUNTIF(W41:W64,"M")=24,COUNTIF(W41:W64,"X")=24)</formula>
    </cfRule>
    <cfRule type="expression" dxfId="553" priority="28">
      <formula>IF(AND(OR(COUNTIF(W41:W64,"M")=24,COUNTIF(W41:W64,"X")=24),SUM(V41:V64)=0,ISNUMBER(V65)),"",IF(COUNTIF(W41:W64,"M")&gt;0,"M",IF(AND(COUNTIF(W41:W64,W41)=24,OR(W41="X",W41="W",W41="Z")),UPPER(W41),""))) &lt;&gt; W65</formula>
    </cfRule>
  </conditionalFormatting>
  <conditionalFormatting sqref="AT41:AT64">
    <cfRule type="expression" dxfId="552" priority="29">
      <formula>OR(COUNTIF(W41:AR41,"M")=8,COUNTIF(W41:AR41,"X")=8)</formula>
    </cfRule>
    <cfRule type="expression" dxfId="551" priority="30">
      <formula>IF(OR(EXACT(V41,W41),EXACT(Y41,Z41),EXACT(AB41,AC41),EXACT(AE41,AF41),EXACT(AH41,AI41),EXACT(AK41,AL41),EXACT(AN41,AO41),EXACT(AQ41,AR41),COUNTIF(W41:AR41,"M")&gt;0,COUNTIF(W41:AR41,"X")=8),"",SUM(V41,Y41,AB41,AE41,AH41,AK41,AN41,AQ41)) &lt;&gt; AT41</formula>
    </cfRule>
  </conditionalFormatting>
  <conditionalFormatting sqref="AU41:AU64">
    <cfRule type="expression" dxfId="550" priority="31">
      <formula>OR(COUNTIF(W41:AR41,"M")=8,COUNTIF(W41:AR41,"X")=8)</formula>
    </cfRule>
    <cfRule type="expression" dxfId="549" priority="32">
      <formula>IF(AND(COUNTIF(W41:AR41,"M")&gt;0,COUNTIF(W41:AR41,"X")=8,SUM(V41,Y41,AB41,AE41,AH41,AK41,AN41,AQ41)=0,ISNUMBER(AT41)),"",IF(COUNTIF(W41:AR41,"M")&gt;0,"M", IF(AND(COUNTIF(W41:AR41,W41)=8,OR(W41="X",W41="W",W41="Z")),UPPER(W41),""))) &lt;&gt; AU41</formula>
    </cfRule>
  </conditionalFormatting>
  <conditionalFormatting sqref="AT66">
    <cfRule type="expression" dxfId="548" priority="17">
      <formula xml:space="preserve"> OR(AND(AT66=0,AT66&lt;&gt;"",AU66&lt;&gt;"Z",AU66&lt;&gt;""),AND(AT66&gt;0,AT66&lt;&gt;"",AU66&lt;&gt;"W",AU66&lt;&gt;""),AND(AT66="", AU66="W"))</formula>
    </cfRule>
  </conditionalFormatting>
  <conditionalFormatting sqref="AU66">
    <cfRule type="expression" dxfId="547" priority="16">
      <formula xml:space="preserve"> OR(AND(AT66=0,AT66&lt;&gt;"",AU66&lt;&gt;"Z",AU66&lt;&gt;""),AND(AT66&gt;0,AT66&lt;&gt;"",AU66&lt;&gt;"W",AU66&lt;&gt;""),AND(AT66="", AU66="W"))</formula>
    </cfRule>
  </conditionalFormatting>
  <conditionalFormatting sqref="AV66">
    <cfRule type="expression" dxfId="546" priority="15">
      <formula xml:space="preserve"> AND(OR(AU66="X",AU66="W"),AV66="")</formula>
    </cfRule>
  </conditionalFormatting>
  <conditionalFormatting sqref="AT66">
    <cfRule type="expression" dxfId="545" priority="18">
      <formula>OR(COUNTIF(W66:AR66,"M")=8,COUNTIF(W66:AR66,"X")=8)</formula>
    </cfRule>
    <cfRule type="expression" dxfId="544" priority="19">
      <formula>IF(OR(EXACT(V66,W66),EXACT(Y66,Z66),EXACT(AB66,AC66),EXACT(AE66,AF66),EXACT(AH66,AI66),EXACT(AK66,AL66),EXACT(AN66,AO66),EXACT(AQ66,AR66),COUNTIF(W66:AR66,"M")&gt;0,COUNTIF(W66:AR66,"X")=8),"",SUM(V66,Y66,AB66,AE66,AH66,AK66,AN66,AQ66)) &lt;&gt; AT66</formula>
    </cfRule>
  </conditionalFormatting>
  <conditionalFormatting sqref="AU66">
    <cfRule type="expression" dxfId="543" priority="20">
      <formula>OR(COUNTIF(W66:AR66,"M")=8,COUNTIF(W66:AR66,"X")=8)</formula>
    </cfRule>
    <cfRule type="expression" dxfId="542" priority="21">
      <formula>IF(AND(COUNTIF(W66:AR66,"M")&gt;0,COUNTIF(W66:AR66,"X")=8,SUM(V66,Y66,AB66,AE66,AH66,AK66,AN66,AQ66)=0,ISNUMBER(AT66)),"",IF(COUNTIF(W66:AR66,"M")&gt;0,"M", IF(AND(COUNTIF(W66:AR66,W66)=8,OR(W66="X",W66="W",W66="Z")),UPPER(W66),""))) &lt;&gt; AU66</formula>
    </cfRule>
  </conditionalFormatting>
  <conditionalFormatting sqref="V39 Y39 AB39 AE39 AH39 AK39 AN39 AQ39">
    <cfRule type="expression" dxfId="541" priority="14">
      <formula xml:space="preserve"> OR(AND(V39=0,V39&lt;&gt;"",W39&lt;&gt;"Z",W39&lt;&gt;""),AND(V39&gt;0,V39&lt;&gt;"",W39&lt;&gt;"W",W39&lt;&gt;""),AND(V39="", W39="W"))</formula>
    </cfRule>
  </conditionalFormatting>
  <conditionalFormatting sqref="W39 Z39 AC39 AF39 AI39 AL39 AO39 AR39">
    <cfRule type="expression" dxfId="540" priority="13">
      <formula xml:space="preserve"> OR(AND(V39=0,V39&lt;&gt;"",W39&lt;&gt;"Z",W39&lt;&gt;""),AND(V39&gt;0,V39&lt;&gt;"",W39&lt;&gt;"W",W39&lt;&gt;""),AND(V39="", W39="W"))</formula>
    </cfRule>
  </conditionalFormatting>
  <conditionalFormatting sqref="X39 AA39 AD39 AG39 AJ39 AM39 AP39 AS39">
    <cfRule type="expression" dxfId="539" priority="12">
      <formula xml:space="preserve"> AND(OR(W39="X",W39="W"),X39="")</formula>
    </cfRule>
  </conditionalFormatting>
  <conditionalFormatting sqref="V66 Y66 AB66 AE66 AH66 AK66 AN66 AQ66">
    <cfRule type="expression" dxfId="538" priority="11">
      <formula xml:space="preserve"> OR(AND(V66=0,V66&lt;&gt;"",W66&lt;&gt;"Z",W66&lt;&gt;""),AND(V66&gt;0,V66&lt;&gt;"",W66&lt;&gt;"W",W66&lt;&gt;""),AND(V66="", W66="W"))</formula>
    </cfRule>
  </conditionalFormatting>
  <conditionalFormatting sqref="W66 Z66 AC66 AF66 AI66 AL66 AO66 AR66">
    <cfRule type="expression" dxfId="537" priority="10">
      <formula xml:space="preserve"> OR(AND(V66=0,V66&lt;&gt;"",W66&lt;&gt;"Z",W66&lt;&gt;""),AND(V66&gt;0,V66&lt;&gt;"",W66&lt;&gt;"W",W66&lt;&gt;""),AND(V66="", W66="W"))</formula>
    </cfRule>
  </conditionalFormatting>
  <conditionalFormatting sqref="X66 AA66 AD66 AG66 AJ66 AM66 AP66 AS66">
    <cfRule type="expression" dxfId="536" priority="9">
      <formula xml:space="preserve"> AND(OR(W66="X",W66="W"),X66="")</formula>
    </cfRule>
  </conditionalFormatting>
  <conditionalFormatting sqref="V41:V64">
    <cfRule type="expression" dxfId="70" priority="8">
      <formula xml:space="preserve"> OR(AND(V41=0,V41&lt;&gt;"",W41&lt;&gt;"Z",W41&lt;&gt;""),AND(V41&gt;0,V41&lt;&gt;"",W41&lt;&gt;"W",W41&lt;&gt;""),AND(V41="", W41="W"))</formula>
    </cfRule>
  </conditionalFormatting>
  <conditionalFormatting sqref="Y41:Y64">
    <cfRule type="expression" dxfId="69" priority="7">
      <formula xml:space="preserve"> OR(AND(Y41=0,Y41&lt;&gt;"",Z41&lt;&gt;"Z",Z41&lt;&gt;""),AND(Y41&gt;0,Y41&lt;&gt;"",Z41&lt;&gt;"W",Z41&lt;&gt;""),AND(Y41="", Z41="W"))</formula>
    </cfRule>
  </conditionalFormatting>
  <conditionalFormatting sqref="AB41:AB64">
    <cfRule type="expression" dxfId="68" priority="6">
      <formula xml:space="preserve"> OR(AND(AB41=0,AB41&lt;&gt;"",AC41&lt;&gt;"Z",AC41&lt;&gt;""),AND(AB41&gt;0,AB41&lt;&gt;"",AC41&lt;&gt;"W",AC41&lt;&gt;""),AND(AB41="", AC41="W"))</formula>
    </cfRule>
  </conditionalFormatting>
  <conditionalFormatting sqref="AE41:AE64">
    <cfRule type="expression" dxfId="67" priority="5">
      <formula xml:space="preserve"> OR(AND(AE41=0,AE41&lt;&gt;"",AF41&lt;&gt;"Z",AF41&lt;&gt;""),AND(AE41&gt;0,AE41&lt;&gt;"",AF41&lt;&gt;"W",AF41&lt;&gt;""),AND(AE41="", AF41="W"))</formula>
    </cfRule>
  </conditionalFormatting>
  <conditionalFormatting sqref="AH41:AH64">
    <cfRule type="expression" dxfId="66" priority="4">
      <formula xml:space="preserve"> OR(AND(AH41=0,AH41&lt;&gt;"",AI41&lt;&gt;"Z",AI41&lt;&gt;""),AND(AH41&gt;0,AH41&lt;&gt;"",AI41&lt;&gt;"W",AI41&lt;&gt;""),AND(AH41="", AI41="W"))</formula>
    </cfRule>
  </conditionalFormatting>
  <conditionalFormatting sqref="AK41:AK64">
    <cfRule type="expression" dxfId="65" priority="3">
      <formula xml:space="preserve"> OR(AND(AK41=0,AK41&lt;&gt;"",AL41&lt;&gt;"Z",AL41&lt;&gt;""),AND(AK41&gt;0,AK41&lt;&gt;"",AL41&lt;&gt;"W",AL41&lt;&gt;""),AND(AK41="", AL41="W"))</formula>
    </cfRule>
  </conditionalFormatting>
  <conditionalFormatting sqref="AN41:AN64">
    <cfRule type="expression" dxfId="64" priority="2">
      <formula xml:space="preserve"> OR(AND(AN41=0,AN41&lt;&gt;"",AO41&lt;&gt;"Z",AO41&lt;&gt;""),AND(AN41&gt;0,AN41&lt;&gt;"",AO41&lt;&gt;"W",AO41&lt;&gt;""),AND(AN41="", AO41="W"))</formula>
    </cfRule>
  </conditionalFormatting>
  <conditionalFormatting sqref="AQ41:AQ64">
    <cfRule type="expression" dxfId="63" priority="1">
      <formula xml:space="preserve"> OR(AND(AQ41=0,AQ41&lt;&gt;"",AR41&lt;&gt;"Z",AR41&lt;&gt;""),AND(AQ41&gt;0,AQ41&lt;&gt;"",AR41&lt;&gt;"W",AR41&lt;&gt;""),AND(AQ41="", AR41="W"))</formula>
    </cfRule>
  </conditionalFormatting>
  <dataValidations count="3">
    <dataValidation type="decimal" operator="greaterThanOrEqual" allowBlank="1" showInputMessage="1" showErrorMessage="1" errorTitle="Invalid input" error="Please enter a numeric value" sqref="V14:V39 Y14:Y39 AB14:AB39 AE14:AE39 AH14:AH39 AK14:AK39 AN14:AN39 AQ14:AQ39 AT14:AT39 V41:V66 Y41:Y66 AB41:AB66 AE41:AE66 AH41:AH66 AK41:AK66 AN41:AN66 AQ41:AQ66 AT41:AT66 V68:V93 Y68:Y93 AB68:AB93 AE68:AE93 AH68:AH93 AK68:AK93 AN68:AN93 AQ68:AQ93 AT68:AT93" xr:uid="{00000000-0002-0000-0500-000000000000}">
      <formula1>0</formula1>
    </dataValidation>
    <dataValidation type="list" allowBlank="1" showDropDown="1" showInputMessage="1" showErrorMessage="1" errorTitle="Invalid input" error="Please enter one of the following codes (capital letters only):_x000a_Z - Not applicable_x000a_M - Missing_x000a_X - Included in another category_x000a_W - Includes another category" sqref="W14:W39 Z14:Z39 AC14:AC39 AF14:AF39 AI14:AI39 AL14:AL39 AO14:AO39 AR14:AR39 AU14:AU39 W41:W66 Z41:Z66 AC41:AC66 AF41:AF66 AI41:AI66 AL41:AL66 AO41:AO66 AR41:AR66 AU41:AU66 W68:W93 Z68:Z93 AC68:AC93 AF68:AF93 AI68:AI93 AL68:AL93 AO68:AO93 AR68:AR93 AU68:AU93" xr:uid="{00000000-0002-0000-0500-000001000000}">
      <formula1>"Z,M,X,W"</formula1>
    </dataValidation>
    <dataValidation type="textLength" allowBlank="1" showInputMessage="1" showErrorMessage="1" errorTitle="Invalid input" error="The length of the text should be between 2 and 500 characters" sqref="X14:X39 AA14:AA39 AD14:AD39 AG14:AG39 AJ14:AJ39 AM14:AM39 AP14:AP39 AS14:AS39 AV14:AV39 X41:X66 AA41:AA66 AD41:AD66 AG41:AG66 AJ41:AJ66 AM41:AM66 AP41:AP66 AS41:AS66 AV41:AV66 X68:X93 AA68:AA93 AD68:AD93 AG68:AG93 AJ68:AJ93 AM68:AM93 AP68:AP93 AS68:AS93 AV68:AV93" xr:uid="{00000000-0002-0000-0500-000002000000}">
      <formula1>2</formula1>
      <formula2>500</formula2>
    </dataValidation>
  </dataValidations>
  <pageMargins left="0.23622047244094491" right="0.23622047244094491" top="0.74803149606299213" bottom="0.74803149606299213" header="0.31496062992125984" footer="0.31496062992125984"/>
  <pageSetup scale="30" orientation="portrait" r:id="rId1"/>
  <headerFooter>
    <oddFooter>&amp;C&amp;P&amp;R&amp;F</oddFooter>
  </headerFooter>
  <rowBreaks count="2" manualBreakCount="2">
    <brk id="39" max="16383" man="1"/>
    <brk id="66" max="16383" man="1"/>
  </rowBreak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BW94"/>
  <sheetViews>
    <sheetView showGridLines="0" topLeftCell="C1" zoomScale="85" zoomScaleNormal="85" zoomScalePageLayoutView="60" workbookViewId="0">
      <pane xSplit="19" ySplit="13" topLeftCell="V14" activePane="bottomRight" state="frozen"/>
      <selection activeCell="C1" sqref="C1"/>
      <selection pane="topRight" activeCell="V1" sqref="V1"/>
      <selection pane="bottomLeft" activeCell="C14" sqref="C14"/>
      <selection pane="bottomRight" activeCell="E33" sqref="E33"/>
    </sheetView>
  </sheetViews>
  <sheetFormatPr defaultColWidth="8.7109375" defaultRowHeight="15" x14ac:dyDescent="0.25"/>
  <cols>
    <col min="1" max="1" width="18.140625" style="141" hidden="1" customWidth="1"/>
    <col min="2" max="2" width="6.28515625" style="141" hidden="1" customWidth="1"/>
    <col min="3" max="3" width="5.7109375" style="141" customWidth="1"/>
    <col min="4" max="4" width="14" style="235" customWidth="1"/>
    <col min="5" max="5" width="20.7109375" style="235" customWidth="1"/>
    <col min="6" max="6" width="4" style="141" hidden="1" customWidth="1"/>
    <col min="7" max="7" width="5.28515625" style="141" hidden="1" customWidth="1"/>
    <col min="8" max="8" width="3" style="141" hidden="1" customWidth="1"/>
    <col min="9" max="9" width="6.42578125" style="141" hidden="1" customWidth="1"/>
    <col min="10" max="10" width="6.7109375" style="141" hidden="1" customWidth="1"/>
    <col min="11" max="11" width="5.85546875" style="141" hidden="1" customWidth="1"/>
    <col min="12" max="12" width="4.28515625" style="141" hidden="1" customWidth="1"/>
    <col min="13" max="13" width="3" style="141" hidden="1" customWidth="1"/>
    <col min="14" max="15" width="5.140625" style="141" hidden="1" customWidth="1"/>
    <col min="16" max="17" width="3" style="141" hidden="1" customWidth="1"/>
    <col min="18" max="20" width="4.140625" style="141" hidden="1" customWidth="1"/>
    <col min="21" max="21" width="11.7109375" style="348" hidden="1" customWidth="1"/>
    <col min="22" max="22" width="12.7109375" style="141" customWidth="1"/>
    <col min="23" max="23" width="2.7109375" style="141" customWidth="1"/>
    <col min="24" max="24" width="5.7109375" style="141" customWidth="1"/>
    <col min="25" max="25" width="12.7109375" style="141" customWidth="1"/>
    <col min="26" max="26" width="2.7109375" style="141" customWidth="1"/>
    <col min="27" max="27" width="5.7109375" style="141" customWidth="1"/>
    <col min="28" max="28" width="12.7109375" style="141" customWidth="1"/>
    <col min="29" max="29" width="2.7109375" style="141" customWidth="1"/>
    <col min="30" max="30" width="5.7109375" style="141" customWidth="1"/>
    <col min="31" max="31" width="12.7109375" style="141" customWidth="1"/>
    <col min="32" max="32" width="2.7109375" style="141" customWidth="1"/>
    <col min="33" max="33" width="5.7109375" style="141" customWidth="1"/>
    <col min="34" max="34" width="12.7109375" style="141" customWidth="1"/>
    <col min="35" max="35" width="2.7109375" style="141" customWidth="1"/>
    <col min="36" max="36" width="5.7109375" style="141" customWidth="1"/>
    <col min="37" max="37" width="12.7109375" style="141" customWidth="1"/>
    <col min="38" max="38" width="2.7109375" style="141" customWidth="1"/>
    <col min="39" max="39" width="5.7109375" style="141" customWidth="1"/>
    <col min="40" max="40" width="12.7109375" style="141" customWidth="1"/>
    <col min="41" max="41" width="2.7109375" style="141" customWidth="1"/>
    <col min="42" max="42" width="5.7109375" style="141" customWidth="1"/>
    <col min="43" max="43" width="12.7109375" style="141" customWidth="1"/>
    <col min="44" max="44" width="2.7109375" style="141" customWidth="1"/>
    <col min="45" max="45" width="5.7109375" style="141" customWidth="1"/>
    <col min="46" max="46" width="12.7109375" style="141" customWidth="1"/>
    <col min="47" max="47" width="2.7109375" style="141" customWidth="1"/>
    <col min="48" max="49" width="5.7109375" style="141" customWidth="1"/>
    <col min="50" max="16384" width="8.7109375" style="141"/>
  </cols>
  <sheetData>
    <row r="1" spans="1:75" ht="47.45" customHeight="1" x14ac:dyDescent="0.25">
      <c r="A1" s="220" t="s">
        <v>139</v>
      </c>
      <c r="B1" s="221" t="s">
        <v>171</v>
      </c>
      <c r="C1" s="222"/>
      <c r="D1" s="315" t="s">
        <v>705</v>
      </c>
      <c r="E1" s="315"/>
      <c r="F1" s="315"/>
      <c r="G1" s="315"/>
      <c r="H1" s="315"/>
      <c r="I1" s="315"/>
      <c r="J1" s="315"/>
      <c r="K1" s="315"/>
      <c r="L1" s="315"/>
      <c r="M1" s="315"/>
      <c r="N1" s="315"/>
      <c r="O1" s="315"/>
      <c r="P1" s="315"/>
      <c r="Q1" s="315"/>
      <c r="R1" s="315"/>
      <c r="S1" s="315"/>
      <c r="T1" s="315"/>
      <c r="U1" s="323"/>
      <c r="V1" s="315"/>
      <c r="W1" s="315"/>
      <c r="X1" s="315"/>
      <c r="Y1" s="315"/>
      <c r="Z1" s="315"/>
      <c r="AA1" s="315"/>
      <c r="AB1" s="315"/>
      <c r="AC1" s="315"/>
      <c r="AD1" s="315"/>
      <c r="AE1" s="315"/>
      <c r="AF1" s="315"/>
      <c r="AG1" s="315"/>
      <c r="AH1" s="315"/>
      <c r="AI1" s="315"/>
      <c r="AJ1" s="315"/>
      <c r="AK1" s="315"/>
      <c r="AL1" s="315"/>
      <c r="AM1" s="315"/>
      <c r="AN1" s="315"/>
      <c r="AO1" s="315"/>
      <c r="AP1" s="315"/>
      <c r="AQ1" s="315"/>
      <c r="AR1" s="315"/>
      <c r="AS1" s="315"/>
      <c r="AT1" s="315"/>
      <c r="AU1" s="315"/>
      <c r="AV1" s="315"/>
      <c r="AW1" s="315"/>
      <c r="BI1" s="2"/>
      <c r="BJ1" s="2"/>
      <c r="BK1" s="2"/>
      <c r="BL1" s="2"/>
      <c r="BM1" s="2"/>
      <c r="BN1" s="2"/>
      <c r="BO1" s="2"/>
      <c r="BP1" s="2"/>
      <c r="BQ1" s="2"/>
      <c r="BR1" s="2"/>
      <c r="BS1" s="2"/>
      <c r="BT1" s="2"/>
      <c r="BU1" s="2"/>
      <c r="BV1" s="2"/>
      <c r="BW1" s="2"/>
    </row>
    <row r="2" spans="1:75" ht="21" x14ac:dyDescent="0.25">
      <c r="A2" s="220" t="s">
        <v>122</v>
      </c>
      <c r="B2" s="221" t="str">
        <f>VLOOKUP(VAL_A1!$B$2,VAL_Drop_Down_Lists!$A$3:$B$214,2,FALSE)</f>
        <v>_X</v>
      </c>
      <c r="C2" s="142"/>
      <c r="D2" s="489" t="s">
        <v>4618</v>
      </c>
      <c r="E2" s="499"/>
      <c r="F2" s="224"/>
      <c r="G2" s="224"/>
      <c r="H2" s="224"/>
      <c r="I2" s="224"/>
      <c r="J2" s="224"/>
      <c r="K2" s="224"/>
      <c r="L2" s="224"/>
      <c r="M2" s="224"/>
      <c r="N2" s="224"/>
      <c r="O2" s="224"/>
      <c r="P2" s="224"/>
      <c r="Q2" s="224"/>
      <c r="R2" s="224"/>
      <c r="S2" s="224"/>
      <c r="T2" s="224"/>
      <c r="U2" s="244"/>
      <c r="V2" s="519" t="s">
        <v>701</v>
      </c>
      <c r="W2" s="520"/>
      <c r="X2" s="520"/>
      <c r="Y2" s="520"/>
      <c r="Z2" s="520"/>
      <c r="AA2" s="520"/>
      <c r="AB2" s="520"/>
      <c r="AC2" s="520"/>
      <c r="AD2" s="520"/>
      <c r="AE2" s="520"/>
      <c r="AF2" s="520"/>
      <c r="AG2" s="520"/>
      <c r="AH2" s="520"/>
      <c r="AI2" s="520"/>
      <c r="AJ2" s="520"/>
      <c r="AK2" s="520"/>
      <c r="AL2" s="520"/>
      <c r="AM2" s="520"/>
      <c r="AN2" s="520"/>
      <c r="AO2" s="520"/>
      <c r="AP2" s="520"/>
      <c r="AQ2" s="520"/>
      <c r="AR2" s="520"/>
      <c r="AS2" s="520"/>
      <c r="AT2" s="520"/>
      <c r="AU2" s="520"/>
      <c r="AV2" s="485"/>
      <c r="AW2" s="315"/>
      <c r="BI2" s="2"/>
      <c r="BJ2" s="2"/>
      <c r="BK2" s="2"/>
      <c r="BL2" s="2"/>
      <c r="BM2" s="2"/>
      <c r="BN2" s="2"/>
      <c r="BO2" s="2"/>
      <c r="BP2" s="2"/>
      <c r="BQ2" s="2"/>
      <c r="BR2" s="2"/>
      <c r="BS2" s="2"/>
      <c r="BT2" s="2"/>
      <c r="BU2" s="2"/>
      <c r="BV2" s="2"/>
      <c r="BW2" s="2"/>
    </row>
    <row r="3" spans="1:75" ht="32.25" customHeight="1" x14ac:dyDescent="0.25">
      <c r="A3" s="220" t="s">
        <v>142</v>
      </c>
      <c r="B3" s="225" t="str">
        <f>IF(VAL_A1!$H$33&lt;&gt;"", YEAR(VAL_A1!$H$33),"")</f>
        <v/>
      </c>
      <c r="C3" s="142"/>
      <c r="D3" s="500"/>
      <c r="E3" s="501"/>
      <c r="F3" s="224"/>
      <c r="G3" s="224"/>
      <c r="H3" s="224"/>
      <c r="I3" s="224"/>
      <c r="J3" s="224"/>
      <c r="K3" s="224"/>
      <c r="L3" s="224"/>
      <c r="M3" s="224"/>
      <c r="N3" s="224"/>
      <c r="O3" s="224"/>
      <c r="P3" s="224"/>
      <c r="Q3" s="224"/>
      <c r="R3" s="224"/>
      <c r="S3" s="224"/>
      <c r="T3" s="224"/>
      <c r="U3" s="244"/>
      <c r="V3" s="487" t="s">
        <v>696</v>
      </c>
      <c r="W3" s="487"/>
      <c r="X3" s="487"/>
      <c r="Y3" s="487"/>
      <c r="Z3" s="487"/>
      <c r="AA3" s="487"/>
      <c r="AB3" s="487"/>
      <c r="AC3" s="487"/>
      <c r="AD3" s="487"/>
      <c r="AE3" s="487"/>
      <c r="AF3" s="487"/>
      <c r="AG3" s="487"/>
      <c r="AH3" s="487"/>
      <c r="AI3" s="487"/>
      <c r="AJ3" s="487"/>
      <c r="AK3" s="487"/>
      <c r="AL3" s="487"/>
      <c r="AM3" s="487"/>
      <c r="AN3" s="487"/>
      <c r="AO3" s="487"/>
      <c r="AP3" s="487"/>
      <c r="AQ3" s="487"/>
      <c r="AR3" s="487"/>
      <c r="AS3" s="487"/>
      <c r="AT3" s="518" t="s">
        <v>4600</v>
      </c>
      <c r="AU3" s="518"/>
      <c r="AV3" s="518"/>
      <c r="AW3" s="315"/>
      <c r="BI3" s="2"/>
      <c r="BJ3" s="2"/>
      <c r="BK3" s="2"/>
      <c r="BL3" s="2"/>
      <c r="BM3" s="2"/>
      <c r="BN3" s="2"/>
      <c r="BO3" s="2"/>
      <c r="BP3" s="2"/>
      <c r="BQ3" s="2"/>
      <c r="BR3" s="2"/>
      <c r="BS3" s="2"/>
      <c r="BT3" s="2"/>
      <c r="BU3" s="2"/>
      <c r="BV3" s="2"/>
      <c r="BW3" s="2"/>
    </row>
    <row r="4" spans="1:75" ht="34.5" customHeight="1" x14ac:dyDescent="0.25">
      <c r="A4" s="220" t="s">
        <v>143</v>
      </c>
      <c r="B4" s="225" t="str">
        <f>IF(VAL_A1!$H$34&lt;&gt;"", YEAR(VAL_A1!$H$34),"")</f>
        <v/>
      </c>
      <c r="C4" s="142"/>
      <c r="D4" s="251" t="s">
        <v>54</v>
      </c>
      <c r="E4" s="216" t="s">
        <v>55</v>
      </c>
      <c r="F4" s="224"/>
      <c r="G4" s="224"/>
      <c r="H4" s="224"/>
      <c r="I4" s="224"/>
      <c r="J4" s="224"/>
      <c r="K4" s="224"/>
      <c r="L4" s="224"/>
      <c r="M4" s="224"/>
      <c r="N4" s="224"/>
      <c r="O4" s="224"/>
      <c r="P4" s="224"/>
      <c r="Q4" s="224"/>
      <c r="R4" s="224"/>
      <c r="S4" s="224"/>
      <c r="T4" s="224"/>
      <c r="U4" s="244"/>
      <c r="V4" s="487" t="s">
        <v>98</v>
      </c>
      <c r="W4" s="487"/>
      <c r="X4" s="487"/>
      <c r="Y4" s="487" t="s">
        <v>99</v>
      </c>
      <c r="Z4" s="487"/>
      <c r="AA4" s="487"/>
      <c r="AB4" s="487" t="s">
        <v>100</v>
      </c>
      <c r="AC4" s="487"/>
      <c r="AD4" s="487"/>
      <c r="AE4" s="487" t="s">
        <v>101</v>
      </c>
      <c r="AF4" s="487"/>
      <c r="AG4" s="487"/>
      <c r="AH4" s="487" t="s">
        <v>102</v>
      </c>
      <c r="AI4" s="487"/>
      <c r="AJ4" s="487"/>
      <c r="AK4" s="487" t="s">
        <v>103</v>
      </c>
      <c r="AL4" s="487"/>
      <c r="AM4" s="487"/>
      <c r="AN4" s="487" t="s">
        <v>4599</v>
      </c>
      <c r="AO4" s="487"/>
      <c r="AP4" s="487"/>
      <c r="AQ4" s="488" t="s">
        <v>85</v>
      </c>
      <c r="AR4" s="488"/>
      <c r="AS4" s="488"/>
      <c r="AT4" s="518" t="s">
        <v>703</v>
      </c>
      <c r="AU4" s="518"/>
      <c r="AV4" s="518"/>
      <c r="AW4" s="315"/>
      <c r="BI4" s="2"/>
      <c r="BJ4" s="2"/>
      <c r="BK4" s="2"/>
      <c r="BL4" s="2"/>
      <c r="BM4" s="2"/>
      <c r="BN4" s="2"/>
      <c r="BO4" s="2"/>
      <c r="BP4" s="2"/>
      <c r="BQ4" s="2"/>
      <c r="BR4" s="2"/>
      <c r="BS4" s="2"/>
      <c r="BT4" s="2"/>
      <c r="BU4" s="2"/>
      <c r="BV4" s="2"/>
      <c r="BW4" s="2"/>
    </row>
    <row r="5" spans="1:75" s="331" customFormat="1" ht="3.75" hidden="1" customHeight="1" x14ac:dyDescent="0.25">
      <c r="A5" s="220" t="s">
        <v>196</v>
      </c>
      <c r="B5" s="221" t="s">
        <v>637</v>
      </c>
      <c r="C5" s="324"/>
      <c r="D5" s="324"/>
      <c r="E5" s="324"/>
      <c r="F5" s="325"/>
      <c r="G5" s="326"/>
      <c r="H5" s="326"/>
      <c r="I5" s="326"/>
      <c r="J5" s="326"/>
      <c r="K5" s="326"/>
      <c r="L5" s="326"/>
      <c r="M5" s="326"/>
      <c r="N5" s="326"/>
      <c r="O5" s="327"/>
      <c r="P5" s="327"/>
      <c r="Q5" s="327"/>
      <c r="R5" s="327"/>
      <c r="S5" s="327"/>
      <c r="T5" s="327"/>
      <c r="U5" s="328"/>
      <c r="V5" s="329"/>
      <c r="W5" s="329"/>
      <c r="X5" s="329"/>
      <c r="Y5" s="329"/>
      <c r="Z5" s="329"/>
      <c r="AA5" s="329"/>
      <c r="AB5" s="329"/>
      <c r="AC5" s="329"/>
      <c r="AD5" s="329"/>
      <c r="AE5" s="329"/>
      <c r="AF5" s="329"/>
      <c r="AG5" s="329"/>
      <c r="AH5" s="329"/>
      <c r="AI5" s="329"/>
      <c r="AJ5" s="329"/>
      <c r="AK5" s="329"/>
      <c r="AL5" s="329"/>
      <c r="AM5" s="329"/>
      <c r="AN5" s="329"/>
      <c r="AO5" s="329"/>
      <c r="AP5" s="329"/>
      <c r="AQ5" s="327"/>
      <c r="AR5" s="326"/>
      <c r="AS5" s="326"/>
      <c r="AT5" s="329"/>
      <c r="AU5" s="329"/>
      <c r="AV5" s="329"/>
      <c r="AW5" s="330"/>
      <c r="BI5" s="80"/>
      <c r="BJ5" s="80"/>
      <c r="BK5" s="80"/>
      <c r="BL5" s="80"/>
      <c r="BM5" s="80"/>
      <c r="BN5" s="80"/>
      <c r="BO5" s="80"/>
      <c r="BP5" s="80"/>
      <c r="BQ5" s="80"/>
      <c r="BR5" s="80"/>
      <c r="BS5" s="80"/>
      <c r="BT5" s="80"/>
      <c r="BU5" s="80"/>
      <c r="BV5" s="80"/>
      <c r="BW5" s="80"/>
    </row>
    <row r="6" spans="1:75" ht="21" hidden="1" x14ac:dyDescent="0.25">
      <c r="A6" s="220" t="s">
        <v>144</v>
      </c>
      <c r="B6" s="221"/>
      <c r="C6" s="142"/>
      <c r="D6" s="142"/>
      <c r="E6" s="142"/>
      <c r="F6" s="303"/>
      <c r="G6" s="300"/>
      <c r="H6" s="300"/>
      <c r="I6" s="300"/>
      <c r="J6" s="300"/>
      <c r="K6" s="300"/>
      <c r="L6" s="300"/>
      <c r="M6" s="300"/>
      <c r="N6" s="300"/>
      <c r="O6" s="300"/>
      <c r="P6" s="300"/>
      <c r="Q6" s="300"/>
      <c r="R6" s="300"/>
      <c r="S6" s="300"/>
      <c r="T6" s="300"/>
      <c r="U6" s="332" t="s">
        <v>134</v>
      </c>
      <c r="V6" s="333" t="s">
        <v>154</v>
      </c>
      <c r="W6" s="333"/>
      <c r="X6" s="333"/>
      <c r="Y6" s="333" t="s">
        <v>154</v>
      </c>
      <c r="Z6" s="333"/>
      <c r="AA6" s="333"/>
      <c r="AB6" s="333" t="s">
        <v>154</v>
      </c>
      <c r="AC6" s="333"/>
      <c r="AD6" s="333"/>
      <c r="AE6" s="333" t="s">
        <v>154</v>
      </c>
      <c r="AF6" s="333"/>
      <c r="AG6" s="333"/>
      <c r="AH6" s="333" t="s">
        <v>154</v>
      </c>
      <c r="AI6" s="333"/>
      <c r="AJ6" s="333"/>
      <c r="AK6" s="333" t="s">
        <v>154</v>
      </c>
      <c r="AL6" s="333"/>
      <c r="AM6" s="333"/>
      <c r="AN6" s="333" t="s">
        <v>154</v>
      </c>
      <c r="AO6" s="333"/>
      <c r="AP6" s="333"/>
      <c r="AQ6" s="300" t="s">
        <v>154</v>
      </c>
      <c r="AR6" s="261"/>
      <c r="AS6" s="261"/>
      <c r="AT6" s="333" t="s">
        <v>155</v>
      </c>
      <c r="AU6" s="333"/>
      <c r="AV6" s="333"/>
      <c r="AW6" s="315"/>
      <c r="BI6" s="2"/>
      <c r="BJ6" s="2"/>
      <c r="BK6" s="2"/>
      <c r="BL6" s="2"/>
      <c r="BM6" s="2"/>
      <c r="BN6" s="2"/>
      <c r="BO6" s="2"/>
      <c r="BP6" s="2"/>
      <c r="BQ6" s="2"/>
      <c r="BR6" s="2"/>
      <c r="BS6" s="2"/>
      <c r="BT6" s="2"/>
      <c r="BU6" s="2"/>
      <c r="BV6" s="2"/>
      <c r="BW6" s="2"/>
    </row>
    <row r="7" spans="1:75" ht="21" hidden="1" x14ac:dyDescent="0.25">
      <c r="A7" s="220" t="s">
        <v>136</v>
      </c>
      <c r="B7" s="225" t="str">
        <f>IF(VAL_A1!$H$34&lt;&gt;"", YEAR(VAL_A1!$H$34),"")</f>
        <v/>
      </c>
      <c r="C7" s="142"/>
      <c r="D7" s="142"/>
      <c r="E7" s="142"/>
      <c r="F7" s="303"/>
      <c r="G7" s="300"/>
      <c r="H7" s="300"/>
      <c r="I7" s="300"/>
      <c r="J7" s="300"/>
      <c r="K7" s="300"/>
      <c r="L7" s="300"/>
      <c r="M7" s="300"/>
      <c r="N7" s="70"/>
      <c r="O7" s="70"/>
      <c r="P7" s="70"/>
      <c r="Q7" s="70"/>
      <c r="R7" s="70"/>
      <c r="S7" s="70"/>
      <c r="T7" s="70"/>
      <c r="U7" s="81" t="s">
        <v>194</v>
      </c>
      <c r="V7" s="333" t="s">
        <v>158</v>
      </c>
      <c r="W7" s="333"/>
      <c r="X7" s="333"/>
      <c r="Y7" s="333" t="s">
        <v>158</v>
      </c>
      <c r="Z7" s="333"/>
      <c r="AA7" s="333"/>
      <c r="AB7" s="333" t="s">
        <v>158</v>
      </c>
      <c r="AC7" s="333"/>
      <c r="AD7" s="333"/>
      <c r="AE7" s="333" t="s">
        <v>158</v>
      </c>
      <c r="AF7" s="333"/>
      <c r="AG7" s="333"/>
      <c r="AH7" s="333" t="s">
        <v>158</v>
      </c>
      <c r="AI7" s="333"/>
      <c r="AJ7" s="333"/>
      <c r="AK7" s="333" t="s">
        <v>158</v>
      </c>
      <c r="AL7" s="333"/>
      <c r="AM7" s="333"/>
      <c r="AN7" s="333" t="s">
        <v>158</v>
      </c>
      <c r="AO7" s="333"/>
      <c r="AP7" s="333"/>
      <c r="AQ7" s="333" t="s">
        <v>158</v>
      </c>
      <c r="AR7" s="261"/>
      <c r="AS7" s="261"/>
      <c r="AT7" s="333" t="s">
        <v>158</v>
      </c>
      <c r="AU7" s="333"/>
      <c r="AV7" s="333"/>
      <c r="AW7" s="315"/>
      <c r="BI7" s="2"/>
      <c r="BJ7" s="2"/>
      <c r="BK7" s="2"/>
      <c r="BL7" s="2"/>
      <c r="BM7" s="2"/>
      <c r="BN7" s="2"/>
      <c r="BO7" s="2"/>
      <c r="BP7" s="2"/>
      <c r="BQ7" s="2"/>
      <c r="BR7" s="2"/>
      <c r="BS7" s="2"/>
      <c r="BT7" s="2"/>
      <c r="BU7" s="2"/>
      <c r="BV7" s="2"/>
      <c r="BW7" s="2"/>
    </row>
    <row r="8" spans="1:75" ht="21" hidden="1" x14ac:dyDescent="0.25">
      <c r="A8" s="220" t="s">
        <v>140</v>
      </c>
      <c r="B8" s="225" t="str">
        <f>IF(VAL_A1!$H$35&lt;&gt;"", YEAR(VAL_A1!$H$35),"")</f>
        <v/>
      </c>
      <c r="C8" s="142"/>
      <c r="D8" s="142"/>
      <c r="E8" s="142"/>
      <c r="F8" s="303"/>
      <c r="G8" s="300"/>
      <c r="H8" s="300"/>
      <c r="I8" s="300"/>
      <c r="J8" s="300"/>
      <c r="K8" s="300"/>
      <c r="L8" s="300"/>
      <c r="M8" s="300"/>
      <c r="N8" s="70"/>
      <c r="O8" s="70"/>
      <c r="P8" s="70"/>
      <c r="Q8" s="70"/>
      <c r="R8" s="70"/>
      <c r="S8" s="70"/>
      <c r="T8" s="70"/>
      <c r="U8" s="81" t="s">
        <v>195</v>
      </c>
      <c r="V8" s="333" t="s">
        <v>14</v>
      </c>
      <c r="W8" s="333"/>
      <c r="X8" s="333"/>
      <c r="Y8" s="333" t="s">
        <v>14</v>
      </c>
      <c r="Z8" s="333"/>
      <c r="AA8" s="333"/>
      <c r="AB8" s="333" t="s">
        <v>14</v>
      </c>
      <c r="AC8" s="333"/>
      <c r="AD8" s="333"/>
      <c r="AE8" s="333" t="s">
        <v>14</v>
      </c>
      <c r="AF8" s="333"/>
      <c r="AG8" s="333"/>
      <c r="AH8" s="333" t="s">
        <v>14</v>
      </c>
      <c r="AI8" s="333"/>
      <c r="AJ8" s="333"/>
      <c r="AK8" s="333" t="s">
        <v>14</v>
      </c>
      <c r="AL8" s="333"/>
      <c r="AM8" s="333"/>
      <c r="AN8" s="333" t="s">
        <v>14</v>
      </c>
      <c r="AO8" s="333"/>
      <c r="AP8" s="333"/>
      <c r="AQ8" s="300" t="s">
        <v>14</v>
      </c>
      <c r="AR8" s="261"/>
      <c r="AS8" s="261"/>
      <c r="AT8" s="333" t="s">
        <v>14</v>
      </c>
      <c r="AU8" s="333"/>
      <c r="AV8" s="333"/>
      <c r="AW8" s="315"/>
      <c r="BI8" s="2"/>
      <c r="BJ8" s="2"/>
      <c r="BK8" s="2"/>
      <c r="BL8" s="2"/>
      <c r="BM8" s="2"/>
      <c r="BN8" s="2"/>
      <c r="BO8" s="2"/>
      <c r="BP8" s="2"/>
      <c r="BQ8" s="2"/>
      <c r="BR8" s="2"/>
      <c r="BS8" s="2"/>
      <c r="BT8" s="2"/>
      <c r="BU8" s="2"/>
      <c r="BV8" s="2"/>
      <c r="BW8" s="2"/>
    </row>
    <row r="9" spans="1:75" ht="21" hidden="1" x14ac:dyDescent="0.25">
      <c r="A9" s="220" t="s">
        <v>141</v>
      </c>
      <c r="B9" s="221" t="s">
        <v>717</v>
      </c>
      <c r="C9" s="142"/>
      <c r="D9" s="142"/>
      <c r="E9" s="142"/>
      <c r="F9" s="305"/>
      <c r="G9" s="300"/>
      <c r="H9" s="300"/>
      <c r="I9" s="300"/>
      <c r="J9" s="300"/>
      <c r="K9" s="300"/>
      <c r="L9" s="300"/>
      <c r="M9" s="300"/>
      <c r="N9" s="70"/>
      <c r="O9" s="70"/>
      <c r="P9" s="70"/>
      <c r="Q9" s="70"/>
      <c r="R9" s="70"/>
      <c r="S9" s="70"/>
      <c r="T9" s="70"/>
      <c r="U9" s="81" t="s">
        <v>15</v>
      </c>
      <c r="V9" s="333">
        <v>1</v>
      </c>
      <c r="W9" s="333"/>
      <c r="X9" s="333"/>
      <c r="Y9" s="333">
        <v>2</v>
      </c>
      <c r="Z9" s="333"/>
      <c r="AA9" s="333"/>
      <c r="AB9" s="333">
        <v>3</v>
      </c>
      <c r="AC9" s="333"/>
      <c r="AD9" s="333"/>
      <c r="AE9" s="333">
        <v>4</v>
      </c>
      <c r="AF9" s="333"/>
      <c r="AG9" s="333"/>
      <c r="AH9" s="333">
        <v>5</v>
      </c>
      <c r="AI9" s="333"/>
      <c r="AJ9" s="333"/>
      <c r="AK9" s="333">
        <v>6</v>
      </c>
      <c r="AL9" s="333"/>
      <c r="AM9" s="333"/>
      <c r="AN9" s="333" t="s">
        <v>84</v>
      </c>
      <c r="AO9" s="333"/>
      <c r="AP9" s="333"/>
      <c r="AQ9" s="300" t="s">
        <v>14</v>
      </c>
      <c r="AR9" s="261"/>
      <c r="AS9" s="261"/>
      <c r="AT9" s="333" t="s">
        <v>14</v>
      </c>
      <c r="AU9" s="333"/>
      <c r="AV9" s="333"/>
      <c r="AW9" s="315"/>
      <c r="BI9" s="2"/>
      <c r="BJ9" s="2"/>
      <c r="BK9" s="2"/>
      <c r="BL9" s="2"/>
      <c r="BM9" s="2"/>
      <c r="BN9" s="2"/>
      <c r="BO9" s="2"/>
      <c r="BP9" s="2"/>
      <c r="BQ9" s="2"/>
      <c r="BR9" s="2"/>
      <c r="BS9" s="2"/>
      <c r="BT9" s="2"/>
      <c r="BU9" s="2"/>
      <c r="BV9" s="2"/>
      <c r="BW9" s="2"/>
    </row>
    <row r="10" spans="1:75" ht="21" hidden="1" x14ac:dyDescent="0.25">
      <c r="A10" s="220" t="s">
        <v>129</v>
      </c>
      <c r="B10" s="221">
        <v>0</v>
      </c>
      <c r="C10" s="142"/>
      <c r="D10" s="142"/>
      <c r="E10" s="142"/>
      <c r="F10" s="305"/>
      <c r="G10" s="300"/>
      <c r="H10" s="300"/>
      <c r="I10" s="300"/>
      <c r="J10" s="300"/>
      <c r="K10" s="300"/>
      <c r="L10" s="300"/>
      <c r="M10" s="300"/>
      <c r="N10" s="82"/>
      <c r="O10" s="82"/>
      <c r="P10" s="82"/>
      <c r="Q10" s="82"/>
      <c r="R10" s="82"/>
      <c r="S10" s="82"/>
      <c r="T10" s="82"/>
      <c r="U10" s="82"/>
      <c r="V10" s="333"/>
      <c r="W10" s="333"/>
      <c r="X10" s="333"/>
      <c r="Y10" s="333"/>
      <c r="Z10" s="333"/>
      <c r="AA10" s="333"/>
      <c r="AB10" s="333"/>
      <c r="AC10" s="333"/>
      <c r="AD10" s="333"/>
      <c r="AE10" s="333"/>
      <c r="AF10" s="333"/>
      <c r="AG10" s="333"/>
      <c r="AH10" s="333"/>
      <c r="AI10" s="333"/>
      <c r="AJ10" s="333"/>
      <c r="AK10" s="333"/>
      <c r="AL10" s="333"/>
      <c r="AM10" s="333"/>
      <c r="AN10" s="334"/>
      <c r="AO10" s="334"/>
      <c r="AP10" s="334"/>
      <c r="AQ10" s="261"/>
      <c r="AR10" s="261"/>
      <c r="AS10" s="261"/>
      <c r="AT10" s="334"/>
      <c r="AU10" s="334"/>
      <c r="AV10" s="334"/>
      <c r="AW10" s="315"/>
      <c r="BI10" s="2"/>
      <c r="BJ10" s="2"/>
      <c r="BK10" s="2"/>
      <c r="BL10" s="2"/>
      <c r="BM10" s="2"/>
      <c r="BN10" s="2"/>
      <c r="BO10" s="2"/>
      <c r="BP10" s="2"/>
      <c r="BQ10" s="2"/>
      <c r="BR10" s="2"/>
      <c r="BS10" s="2"/>
      <c r="BT10" s="2"/>
      <c r="BU10" s="2"/>
      <c r="BV10" s="2"/>
      <c r="BW10" s="2"/>
    </row>
    <row r="11" spans="1:75" ht="21" hidden="1" x14ac:dyDescent="0.25">
      <c r="A11" s="220" t="s">
        <v>131</v>
      </c>
      <c r="B11" s="221">
        <v>0</v>
      </c>
      <c r="C11" s="142"/>
      <c r="D11" s="142"/>
      <c r="E11" s="142"/>
      <c r="F11" s="305"/>
      <c r="G11" s="241"/>
      <c r="H11" s="335"/>
      <c r="I11" s="336"/>
      <c r="J11" s="336"/>
      <c r="K11" s="336"/>
      <c r="L11" s="336"/>
      <c r="M11" s="336"/>
      <c r="N11" s="45"/>
      <c r="O11" s="45"/>
      <c r="P11" s="45"/>
      <c r="Q11" s="45"/>
      <c r="R11" s="45"/>
      <c r="S11" s="45"/>
      <c r="T11" s="45"/>
      <c r="U11" s="45"/>
      <c r="V11" s="241"/>
      <c r="W11" s="241"/>
      <c r="X11" s="241"/>
      <c r="Y11" s="241"/>
      <c r="Z11" s="241"/>
      <c r="AA11" s="241"/>
      <c r="AB11" s="241"/>
      <c r="AC11" s="241"/>
      <c r="AD11" s="241"/>
      <c r="AE11" s="241"/>
      <c r="AF11" s="241"/>
      <c r="AG11" s="241"/>
      <c r="AH11" s="241"/>
      <c r="AI11" s="241"/>
      <c r="AJ11" s="241"/>
      <c r="AK11" s="241"/>
      <c r="AL11" s="241"/>
      <c r="AM11" s="241"/>
      <c r="AN11" s="337"/>
      <c r="AO11" s="337"/>
      <c r="AP11" s="337"/>
      <c r="AQ11" s="337"/>
      <c r="AR11" s="337"/>
      <c r="AS11" s="337"/>
      <c r="AT11" s="337"/>
      <c r="AU11" s="337"/>
      <c r="AV11" s="337"/>
      <c r="AW11" s="315"/>
      <c r="BI11" s="2"/>
      <c r="BJ11" s="2"/>
      <c r="BK11" s="2"/>
      <c r="BL11" s="2"/>
      <c r="BM11" s="2"/>
      <c r="BN11" s="2"/>
      <c r="BO11" s="2"/>
      <c r="BP11" s="2"/>
      <c r="BQ11" s="2"/>
      <c r="BR11" s="2"/>
      <c r="BS11" s="2"/>
      <c r="BT11" s="2"/>
      <c r="BU11" s="2"/>
      <c r="BV11" s="2"/>
      <c r="BW11" s="2"/>
    </row>
    <row r="12" spans="1:75" ht="73.5" hidden="1" customHeight="1" x14ac:dyDescent="0.25">
      <c r="C12" s="142"/>
      <c r="D12" s="142"/>
      <c r="E12" s="142"/>
      <c r="F12" s="305"/>
      <c r="G12" s="338" t="s">
        <v>16</v>
      </c>
      <c r="H12" s="236" t="s">
        <v>43</v>
      </c>
      <c r="I12" s="236" t="s">
        <v>137</v>
      </c>
      <c r="J12" s="236" t="s">
        <v>44</v>
      </c>
      <c r="K12" s="236" t="s">
        <v>138</v>
      </c>
      <c r="L12" s="236" t="s">
        <v>45</v>
      </c>
      <c r="M12" s="236" t="s">
        <v>46</v>
      </c>
      <c r="N12" s="83" t="s">
        <v>135</v>
      </c>
      <c r="O12" s="120" t="s">
        <v>768</v>
      </c>
      <c r="P12" s="120" t="s">
        <v>769</v>
      </c>
      <c r="Q12" s="45"/>
      <c r="R12" s="45"/>
      <c r="S12" s="45"/>
      <c r="T12" s="45"/>
      <c r="U12" s="45"/>
      <c r="V12" s="241"/>
      <c r="W12" s="241"/>
      <c r="X12" s="241"/>
      <c r="Y12" s="241"/>
      <c r="Z12" s="241"/>
      <c r="AA12" s="241"/>
      <c r="AB12" s="241"/>
      <c r="AC12" s="241"/>
      <c r="AD12" s="241"/>
      <c r="AE12" s="241"/>
      <c r="AF12" s="241"/>
      <c r="AG12" s="241"/>
      <c r="AH12" s="241"/>
      <c r="AI12" s="241"/>
      <c r="AJ12" s="241"/>
      <c r="AK12" s="241"/>
      <c r="AL12" s="241"/>
      <c r="AM12" s="241"/>
      <c r="AN12" s="337"/>
      <c r="AO12" s="337"/>
      <c r="AP12" s="337"/>
      <c r="AQ12" s="337"/>
      <c r="AR12" s="337"/>
      <c r="AS12" s="337"/>
      <c r="AT12" s="337"/>
      <c r="AU12" s="337"/>
      <c r="AV12" s="337"/>
      <c r="AW12" s="315"/>
      <c r="BI12" s="2"/>
      <c r="BJ12" s="2"/>
      <c r="BK12" s="2"/>
      <c r="BL12" s="2"/>
      <c r="BM12" s="2"/>
      <c r="BN12" s="2"/>
      <c r="BO12" s="2"/>
      <c r="BP12" s="2"/>
      <c r="BQ12" s="2"/>
      <c r="BR12" s="2"/>
      <c r="BS12" s="2"/>
      <c r="BT12" s="2"/>
      <c r="BU12" s="2"/>
      <c r="BV12" s="2"/>
      <c r="BW12" s="2"/>
    </row>
    <row r="13" spans="1:75" ht="3" customHeight="1" x14ac:dyDescent="0.25">
      <c r="C13" s="142"/>
      <c r="D13" s="142"/>
      <c r="E13" s="142"/>
      <c r="F13" s="308"/>
      <c r="G13" s="339"/>
      <c r="H13" s="238"/>
      <c r="I13" s="238"/>
      <c r="J13" s="238"/>
      <c r="K13" s="238"/>
      <c r="L13" s="238"/>
      <c r="M13" s="238"/>
      <c r="N13" s="43"/>
      <c r="O13" s="130"/>
      <c r="P13" s="130"/>
      <c r="Q13" s="43"/>
      <c r="R13" s="43"/>
      <c r="S13" s="43"/>
      <c r="T13" s="43"/>
      <c r="U13" s="54"/>
      <c r="V13" s="264"/>
      <c r="W13" s="264"/>
      <c r="X13" s="264"/>
      <c r="Y13" s="264"/>
      <c r="Z13" s="264"/>
      <c r="AA13" s="264"/>
      <c r="AB13" s="264"/>
      <c r="AC13" s="264"/>
      <c r="AD13" s="264"/>
      <c r="AE13" s="264"/>
      <c r="AF13" s="264"/>
      <c r="AG13" s="264"/>
      <c r="AH13" s="264"/>
      <c r="AI13" s="264"/>
      <c r="AJ13" s="264"/>
      <c r="AK13" s="264"/>
      <c r="AL13" s="264"/>
      <c r="AM13" s="264"/>
      <c r="AN13" s="264"/>
      <c r="AO13" s="264"/>
      <c r="AP13" s="264"/>
      <c r="AQ13" s="264"/>
      <c r="AR13" s="264"/>
      <c r="AS13" s="264"/>
      <c r="AT13" s="264"/>
      <c r="AU13" s="264"/>
      <c r="AV13" s="264"/>
      <c r="AW13" s="315"/>
      <c r="BI13" s="2"/>
      <c r="BJ13" s="2"/>
      <c r="BK13" s="2"/>
      <c r="BL13" s="2"/>
      <c r="BM13" s="2"/>
      <c r="BN13" s="2"/>
      <c r="BO13" s="2"/>
      <c r="BP13" s="2"/>
      <c r="BQ13" s="2"/>
      <c r="BR13" s="2"/>
      <c r="BS13" s="2"/>
      <c r="BT13" s="2"/>
      <c r="BU13" s="2"/>
      <c r="BV13" s="2"/>
      <c r="BW13" s="2"/>
    </row>
    <row r="14" spans="1:75" ht="21" customHeight="1" x14ac:dyDescent="0.25">
      <c r="C14" s="142"/>
      <c r="D14" s="487" t="s">
        <v>47</v>
      </c>
      <c r="E14" s="318" t="s">
        <v>108</v>
      </c>
      <c r="F14" s="310"/>
      <c r="G14" s="300" t="s">
        <v>620</v>
      </c>
      <c r="H14" s="241" t="s">
        <v>49</v>
      </c>
      <c r="I14" s="241" t="s">
        <v>149</v>
      </c>
      <c r="J14" s="241" t="s">
        <v>109</v>
      </c>
      <c r="K14" s="241" t="s">
        <v>145</v>
      </c>
      <c r="L14" s="242" t="s">
        <v>14</v>
      </c>
      <c r="M14" s="242" t="s">
        <v>627</v>
      </c>
      <c r="N14" s="46" t="s">
        <v>627</v>
      </c>
      <c r="O14" s="55" t="s">
        <v>14</v>
      </c>
      <c r="P14" s="55" t="s">
        <v>717</v>
      </c>
      <c r="Q14" s="46"/>
      <c r="R14" s="46"/>
      <c r="S14" s="46"/>
      <c r="T14" s="46"/>
      <c r="U14" s="46"/>
      <c r="V14" s="109">
        <v>0</v>
      </c>
      <c r="W14" s="106"/>
      <c r="X14" s="107"/>
      <c r="Y14" s="109">
        <v>0</v>
      </c>
      <c r="Z14" s="106"/>
      <c r="AA14" s="107"/>
      <c r="AB14" s="109">
        <v>0</v>
      </c>
      <c r="AC14" s="106"/>
      <c r="AD14" s="107"/>
      <c r="AE14" s="109">
        <v>0</v>
      </c>
      <c r="AF14" s="106"/>
      <c r="AG14" s="107"/>
      <c r="AH14" s="109">
        <v>0</v>
      </c>
      <c r="AI14" s="106"/>
      <c r="AJ14" s="107"/>
      <c r="AK14" s="109">
        <v>0</v>
      </c>
      <c r="AL14" s="106"/>
      <c r="AM14" s="107"/>
      <c r="AN14" s="109">
        <v>0</v>
      </c>
      <c r="AO14" s="106"/>
      <c r="AP14" s="107"/>
      <c r="AQ14" s="25">
        <f>IF(OR(EXACT(V14,W14),EXACT(Y14,Z14),EXACT(AB14,AC14),EXACT(AE14,AF14),EXACT(AH14,AI14),EXACT(AK14,AL14),EXACT(AN14,AO14),COUNTIF(W14:AO14,"M")&gt;0,COUNTIF(W14:AO14,"X")=7),"",SUM(V14,Y14,AB14,AE14,AH14,AK14,AN14))</f>
        <v>0</v>
      </c>
      <c r="AR14" s="26" t="str">
        <f t="shared" ref="AR14:AR31" si="0">IF(AND(COUNTIF(W14:AO14,"X")=7,SUM(V14,Y14,AB14,AE14,AH14,AK14,AN14)=0,ISNUMBER(AQ14)),"",IF(COUNTIF(W14:AO14,"M")&gt;0,"M", IF(AND(COUNTIF(W14:AO14,W14)=7,OR(W14="X",W14="W",W14="Z")),UPPER(W14),"")))</f>
        <v/>
      </c>
      <c r="AS14" s="27"/>
      <c r="AT14" s="109">
        <v>0</v>
      </c>
      <c r="AU14" s="106"/>
      <c r="AV14" s="107"/>
      <c r="AW14" s="315"/>
      <c r="BI14" s="2"/>
      <c r="BJ14" s="2"/>
      <c r="BK14" s="2"/>
      <c r="BL14" s="2"/>
      <c r="BM14" s="2"/>
      <c r="BN14" s="2"/>
      <c r="BO14" s="2"/>
      <c r="BP14" s="2"/>
      <c r="BQ14" s="2"/>
      <c r="BR14" s="2"/>
      <c r="BS14" s="2"/>
      <c r="BT14" s="2"/>
      <c r="BU14" s="2"/>
      <c r="BV14" s="2"/>
      <c r="BW14" s="2"/>
    </row>
    <row r="15" spans="1:75" ht="21" customHeight="1" x14ac:dyDescent="0.25">
      <c r="C15" s="142"/>
      <c r="D15" s="487"/>
      <c r="E15" s="318">
        <v>10</v>
      </c>
      <c r="F15" s="310"/>
      <c r="G15" s="300" t="s">
        <v>620</v>
      </c>
      <c r="H15" s="241" t="s">
        <v>49</v>
      </c>
      <c r="I15" s="241" t="s">
        <v>149</v>
      </c>
      <c r="J15" s="241" t="s">
        <v>64</v>
      </c>
      <c r="K15" s="241" t="s">
        <v>145</v>
      </c>
      <c r="L15" s="242" t="s">
        <v>14</v>
      </c>
      <c r="M15" s="242" t="s">
        <v>627</v>
      </c>
      <c r="N15" s="46" t="s">
        <v>627</v>
      </c>
      <c r="O15" s="55" t="s">
        <v>14</v>
      </c>
      <c r="P15" s="55" t="s">
        <v>717</v>
      </c>
      <c r="Q15" s="46"/>
      <c r="R15" s="46"/>
      <c r="S15" s="46"/>
      <c r="T15" s="46"/>
      <c r="U15" s="46"/>
      <c r="V15" s="109">
        <v>0</v>
      </c>
      <c r="W15" s="106"/>
      <c r="X15" s="107"/>
      <c r="Y15" s="109">
        <v>0</v>
      </c>
      <c r="Z15" s="106"/>
      <c r="AA15" s="107"/>
      <c r="AB15" s="109">
        <v>0</v>
      </c>
      <c r="AC15" s="106"/>
      <c r="AD15" s="107"/>
      <c r="AE15" s="109">
        <v>0</v>
      </c>
      <c r="AF15" s="106"/>
      <c r="AG15" s="107"/>
      <c r="AH15" s="109">
        <v>0</v>
      </c>
      <c r="AI15" s="106"/>
      <c r="AJ15" s="107"/>
      <c r="AK15" s="109">
        <v>0</v>
      </c>
      <c r="AL15" s="106"/>
      <c r="AM15" s="107"/>
      <c r="AN15" s="109">
        <v>0</v>
      </c>
      <c r="AO15" s="106"/>
      <c r="AP15" s="107"/>
      <c r="AQ15" s="25">
        <f t="shared" ref="AQ15:AQ31" si="1">IF(OR(EXACT(V15,W15),EXACT(Y15,Z15),EXACT(AB15,AC15),EXACT(AE15,AF15),EXACT(AH15,AI15),EXACT(AK15,AL15),EXACT(AN15,AO15),COUNTIF(W15:AO15,"M")&gt;0,COUNTIF(W15:AO15,"X")=7),"",SUM(V15,Y15,AB15,AE15,AH15,AK15,AN15))</f>
        <v>0</v>
      </c>
      <c r="AR15" s="26" t="str">
        <f t="shared" si="0"/>
        <v/>
      </c>
      <c r="AS15" s="27"/>
      <c r="AT15" s="109">
        <v>0</v>
      </c>
      <c r="AU15" s="106"/>
      <c r="AV15" s="107"/>
      <c r="AW15" s="315"/>
      <c r="BI15" s="2"/>
      <c r="BJ15" s="2"/>
      <c r="BK15" s="2"/>
      <c r="BL15" s="2"/>
      <c r="BM15" s="2"/>
      <c r="BN15" s="2"/>
      <c r="BO15" s="2"/>
      <c r="BP15" s="2"/>
      <c r="BQ15" s="2"/>
      <c r="BR15" s="2"/>
      <c r="BS15" s="2"/>
      <c r="BT15" s="2"/>
      <c r="BU15" s="2"/>
      <c r="BV15" s="2"/>
      <c r="BW15" s="2"/>
    </row>
    <row r="16" spans="1:75" ht="21" customHeight="1" x14ac:dyDescent="0.25">
      <c r="C16" s="142"/>
      <c r="D16" s="487"/>
      <c r="E16" s="318">
        <v>11</v>
      </c>
      <c r="F16" s="310"/>
      <c r="G16" s="300" t="s">
        <v>620</v>
      </c>
      <c r="H16" s="241" t="s">
        <v>49</v>
      </c>
      <c r="I16" s="241" t="s">
        <v>149</v>
      </c>
      <c r="J16" s="241" t="s">
        <v>65</v>
      </c>
      <c r="K16" s="241" t="s">
        <v>145</v>
      </c>
      <c r="L16" s="242" t="s">
        <v>14</v>
      </c>
      <c r="M16" s="242" t="s">
        <v>627</v>
      </c>
      <c r="N16" s="46" t="s">
        <v>627</v>
      </c>
      <c r="O16" s="55" t="s">
        <v>14</v>
      </c>
      <c r="P16" s="55" t="s">
        <v>717</v>
      </c>
      <c r="Q16" s="46"/>
      <c r="R16" s="46"/>
      <c r="S16" s="46"/>
      <c r="T16" s="46"/>
      <c r="U16" s="46"/>
      <c r="V16" s="109">
        <v>0</v>
      </c>
      <c r="W16" s="106"/>
      <c r="X16" s="107"/>
      <c r="Y16" s="109">
        <v>0</v>
      </c>
      <c r="Z16" s="106"/>
      <c r="AA16" s="107"/>
      <c r="AB16" s="109">
        <v>0</v>
      </c>
      <c r="AC16" s="106"/>
      <c r="AD16" s="107"/>
      <c r="AE16" s="109">
        <v>0</v>
      </c>
      <c r="AF16" s="106"/>
      <c r="AG16" s="107"/>
      <c r="AH16" s="109">
        <v>0</v>
      </c>
      <c r="AI16" s="106"/>
      <c r="AJ16" s="107"/>
      <c r="AK16" s="109">
        <v>0</v>
      </c>
      <c r="AL16" s="106"/>
      <c r="AM16" s="107"/>
      <c r="AN16" s="109">
        <v>0</v>
      </c>
      <c r="AO16" s="106"/>
      <c r="AP16" s="107"/>
      <c r="AQ16" s="25">
        <f t="shared" si="1"/>
        <v>0</v>
      </c>
      <c r="AR16" s="26" t="str">
        <f t="shared" si="0"/>
        <v/>
      </c>
      <c r="AS16" s="27"/>
      <c r="AT16" s="109">
        <v>0</v>
      </c>
      <c r="AU16" s="106"/>
      <c r="AV16" s="107"/>
      <c r="AW16" s="315"/>
      <c r="BI16" s="2"/>
      <c r="BJ16" s="2"/>
      <c r="BK16" s="2"/>
      <c r="BL16" s="2"/>
      <c r="BM16" s="2"/>
      <c r="BN16" s="2"/>
      <c r="BO16" s="2"/>
      <c r="BP16" s="2"/>
      <c r="BQ16" s="2"/>
      <c r="BR16" s="2"/>
      <c r="BS16" s="2"/>
      <c r="BT16" s="2"/>
      <c r="BU16" s="2"/>
      <c r="BV16" s="2"/>
      <c r="BW16" s="2"/>
    </row>
    <row r="17" spans="3:75" ht="21" customHeight="1" x14ac:dyDescent="0.25">
      <c r="C17" s="142"/>
      <c r="D17" s="487"/>
      <c r="E17" s="318">
        <v>12</v>
      </c>
      <c r="F17" s="310"/>
      <c r="G17" s="300" t="s">
        <v>620</v>
      </c>
      <c r="H17" s="241" t="s">
        <v>49</v>
      </c>
      <c r="I17" s="241" t="s">
        <v>149</v>
      </c>
      <c r="J17" s="241" t="s">
        <v>66</v>
      </c>
      <c r="K17" s="241" t="s">
        <v>145</v>
      </c>
      <c r="L17" s="242" t="s">
        <v>14</v>
      </c>
      <c r="M17" s="242" t="s">
        <v>627</v>
      </c>
      <c r="N17" s="46" t="s">
        <v>627</v>
      </c>
      <c r="O17" s="55" t="s">
        <v>14</v>
      </c>
      <c r="P17" s="55" t="s">
        <v>717</v>
      </c>
      <c r="Q17" s="46"/>
      <c r="R17" s="46"/>
      <c r="S17" s="46"/>
      <c r="T17" s="46"/>
      <c r="U17" s="46"/>
      <c r="V17" s="109">
        <v>0</v>
      </c>
      <c r="W17" s="106"/>
      <c r="X17" s="107"/>
      <c r="Y17" s="109">
        <v>0</v>
      </c>
      <c r="Z17" s="106"/>
      <c r="AA17" s="107"/>
      <c r="AB17" s="109">
        <v>0</v>
      </c>
      <c r="AC17" s="106"/>
      <c r="AD17" s="107"/>
      <c r="AE17" s="109">
        <v>0</v>
      </c>
      <c r="AF17" s="106"/>
      <c r="AG17" s="107"/>
      <c r="AH17" s="109">
        <v>0</v>
      </c>
      <c r="AI17" s="106"/>
      <c r="AJ17" s="107"/>
      <c r="AK17" s="109">
        <v>0</v>
      </c>
      <c r="AL17" s="106"/>
      <c r="AM17" s="107"/>
      <c r="AN17" s="109">
        <v>0</v>
      </c>
      <c r="AO17" s="106"/>
      <c r="AP17" s="107"/>
      <c r="AQ17" s="25">
        <f t="shared" si="1"/>
        <v>0</v>
      </c>
      <c r="AR17" s="26" t="str">
        <f t="shared" si="0"/>
        <v/>
      </c>
      <c r="AS17" s="27"/>
      <c r="AT17" s="109">
        <v>0</v>
      </c>
      <c r="AU17" s="106"/>
      <c r="AV17" s="107"/>
      <c r="AW17" s="315"/>
      <c r="BI17" s="2"/>
      <c r="BJ17" s="2"/>
      <c r="BK17" s="2"/>
      <c r="BL17" s="2"/>
      <c r="BM17" s="2"/>
      <c r="BN17" s="2"/>
      <c r="BO17" s="2"/>
      <c r="BP17" s="2"/>
      <c r="BQ17" s="2"/>
      <c r="BR17" s="2"/>
      <c r="BS17" s="2"/>
      <c r="BT17" s="2"/>
      <c r="BU17" s="2"/>
      <c r="BV17" s="2"/>
      <c r="BW17" s="2"/>
    </row>
    <row r="18" spans="3:75" ht="21" customHeight="1" x14ac:dyDescent="0.25">
      <c r="C18" s="142"/>
      <c r="D18" s="487"/>
      <c r="E18" s="318">
        <v>13</v>
      </c>
      <c r="F18" s="310"/>
      <c r="G18" s="300" t="s">
        <v>620</v>
      </c>
      <c r="H18" s="241" t="s">
        <v>49</v>
      </c>
      <c r="I18" s="241" t="s">
        <v>149</v>
      </c>
      <c r="J18" s="241" t="s">
        <v>67</v>
      </c>
      <c r="K18" s="241" t="s">
        <v>145</v>
      </c>
      <c r="L18" s="242" t="s">
        <v>14</v>
      </c>
      <c r="M18" s="242" t="s">
        <v>627</v>
      </c>
      <c r="N18" s="46" t="s">
        <v>627</v>
      </c>
      <c r="O18" s="55" t="s">
        <v>14</v>
      </c>
      <c r="P18" s="55" t="s">
        <v>717</v>
      </c>
      <c r="Q18" s="46"/>
      <c r="R18" s="46"/>
      <c r="S18" s="46"/>
      <c r="T18" s="46"/>
      <c r="U18" s="46"/>
      <c r="V18" s="109">
        <v>0</v>
      </c>
      <c r="W18" s="106"/>
      <c r="X18" s="107"/>
      <c r="Y18" s="109">
        <v>0</v>
      </c>
      <c r="Z18" s="106"/>
      <c r="AA18" s="107"/>
      <c r="AB18" s="109">
        <v>0</v>
      </c>
      <c r="AC18" s="106"/>
      <c r="AD18" s="107"/>
      <c r="AE18" s="109">
        <v>0</v>
      </c>
      <c r="AF18" s="106"/>
      <c r="AG18" s="107"/>
      <c r="AH18" s="109">
        <v>0</v>
      </c>
      <c r="AI18" s="106"/>
      <c r="AJ18" s="107"/>
      <c r="AK18" s="109">
        <v>0</v>
      </c>
      <c r="AL18" s="106"/>
      <c r="AM18" s="107"/>
      <c r="AN18" s="109">
        <v>0</v>
      </c>
      <c r="AO18" s="106"/>
      <c r="AP18" s="107"/>
      <c r="AQ18" s="25">
        <f t="shared" si="1"/>
        <v>0</v>
      </c>
      <c r="AR18" s="26" t="str">
        <f t="shared" si="0"/>
        <v/>
      </c>
      <c r="AS18" s="27"/>
      <c r="AT18" s="109">
        <v>0</v>
      </c>
      <c r="AU18" s="106"/>
      <c r="AV18" s="107"/>
      <c r="AW18" s="315"/>
      <c r="BI18" s="2"/>
      <c r="BJ18" s="2"/>
      <c r="BK18" s="2"/>
      <c r="BL18" s="2"/>
      <c r="BM18" s="2"/>
      <c r="BN18" s="2"/>
      <c r="BO18" s="2"/>
      <c r="BP18" s="2"/>
      <c r="BQ18" s="2"/>
      <c r="BR18" s="2"/>
      <c r="BS18" s="2"/>
      <c r="BT18" s="2"/>
      <c r="BU18" s="2"/>
      <c r="BV18" s="2"/>
      <c r="BW18" s="2"/>
    </row>
    <row r="19" spans="3:75" ht="21" customHeight="1" x14ac:dyDescent="0.25">
      <c r="C19" s="142"/>
      <c r="D19" s="487"/>
      <c r="E19" s="318">
        <v>14</v>
      </c>
      <c r="F19" s="310"/>
      <c r="G19" s="300" t="s">
        <v>620</v>
      </c>
      <c r="H19" s="241" t="s">
        <v>49</v>
      </c>
      <c r="I19" s="241" t="s">
        <v>149</v>
      </c>
      <c r="J19" s="241" t="s">
        <v>68</v>
      </c>
      <c r="K19" s="241" t="s">
        <v>145</v>
      </c>
      <c r="L19" s="242" t="s">
        <v>14</v>
      </c>
      <c r="M19" s="242" t="s">
        <v>627</v>
      </c>
      <c r="N19" s="46" t="s">
        <v>627</v>
      </c>
      <c r="O19" s="55" t="s">
        <v>14</v>
      </c>
      <c r="P19" s="55" t="s">
        <v>717</v>
      </c>
      <c r="Q19" s="46"/>
      <c r="R19" s="46"/>
      <c r="S19" s="46"/>
      <c r="T19" s="46"/>
      <c r="U19" s="46"/>
      <c r="V19" s="109">
        <v>0</v>
      </c>
      <c r="W19" s="106"/>
      <c r="X19" s="107"/>
      <c r="Y19" s="109">
        <v>0</v>
      </c>
      <c r="Z19" s="106"/>
      <c r="AA19" s="107"/>
      <c r="AB19" s="109">
        <v>0</v>
      </c>
      <c r="AC19" s="106"/>
      <c r="AD19" s="107"/>
      <c r="AE19" s="109">
        <v>0</v>
      </c>
      <c r="AF19" s="106"/>
      <c r="AG19" s="107"/>
      <c r="AH19" s="109">
        <v>0</v>
      </c>
      <c r="AI19" s="106"/>
      <c r="AJ19" s="107"/>
      <c r="AK19" s="109">
        <v>0</v>
      </c>
      <c r="AL19" s="106"/>
      <c r="AM19" s="107"/>
      <c r="AN19" s="109">
        <v>0</v>
      </c>
      <c r="AO19" s="106"/>
      <c r="AP19" s="107"/>
      <c r="AQ19" s="25">
        <f t="shared" si="1"/>
        <v>0</v>
      </c>
      <c r="AR19" s="26" t="str">
        <f t="shared" si="0"/>
        <v/>
      </c>
      <c r="AS19" s="27"/>
      <c r="AT19" s="109">
        <v>0</v>
      </c>
      <c r="AU19" s="106"/>
      <c r="AV19" s="107"/>
      <c r="AW19" s="315"/>
      <c r="BI19" s="2"/>
      <c r="BJ19" s="2"/>
      <c r="BK19" s="2"/>
      <c r="BL19" s="2"/>
      <c r="BM19" s="2"/>
      <c r="BN19" s="2"/>
      <c r="BO19" s="2"/>
      <c r="BP19" s="2"/>
      <c r="BQ19" s="2"/>
      <c r="BR19" s="2"/>
      <c r="BS19" s="2"/>
      <c r="BT19" s="2"/>
      <c r="BU19" s="2"/>
      <c r="BV19" s="2"/>
      <c r="BW19" s="2"/>
    </row>
    <row r="20" spans="3:75" ht="21" customHeight="1" x14ac:dyDescent="0.25">
      <c r="C20" s="142"/>
      <c r="D20" s="487"/>
      <c r="E20" s="318">
        <v>15</v>
      </c>
      <c r="F20" s="310"/>
      <c r="G20" s="300" t="s">
        <v>620</v>
      </c>
      <c r="H20" s="241" t="s">
        <v>49</v>
      </c>
      <c r="I20" s="241" t="s">
        <v>149</v>
      </c>
      <c r="J20" s="241" t="s">
        <v>69</v>
      </c>
      <c r="K20" s="241" t="s">
        <v>145</v>
      </c>
      <c r="L20" s="242" t="s">
        <v>14</v>
      </c>
      <c r="M20" s="242" t="s">
        <v>627</v>
      </c>
      <c r="N20" s="46" t="s">
        <v>627</v>
      </c>
      <c r="O20" s="55" t="s">
        <v>14</v>
      </c>
      <c r="P20" s="55" t="s">
        <v>717</v>
      </c>
      <c r="Q20" s="46"/>
      <c r="R20" s="46"/>
      <c r="S20" s="46"/>
      <c r="T20" s="46"/>
      <c r="U20" s="46"/>
      <c r="V20" s="109">
        <v>0</v>
      </c>
      <c r="W20" s="106"/>
      <c r="X20" s="107"/>
      <c r="Y20" s="109">
        <v>0</v>
      </c>
      <c r="Z20" s="106"/>
      <c r="AA20" s="107"/>
      <c r="AB20" s="109">
        <v>0</v>
      </c>
      <c r="AC20" s="106"/>
      <c r="AD20" s="107"/>
      <c r="AE20" s="109">
        <v>0</v>
      </c>
      <c r="AF20" s="106"/>
      <c r="AG20" s="107"/>
      <c r="AH20" s="109">
        <v>0</v>
      </c>
      <c r="AI20" s="106"/>
      <c r="AJ20" s="107"/>
      <c r="AK20" s="109">
        <v>0</v>
      </c>
      <c r="AL20" s="106"/>
      <c r="AM20" s="107"/>
      <c r="AN20" s="109">
        <v>0</v>
      </c>
      <c r="AO20" s="106"/>
      <c r="AP20" s="107"/>
      <c r="AQ20" s="25">
        <f t="shared" si="1"/>
        <v>0</v>
      </c>
      <c r="AR20" s="26" t="str">
        <f t="shared" si="0"/>
        <v/>
      </c>
      <c r="AS20" s="27"/>
      <c r="AT20" s="109">
        <v>0</v>
      </c>
      <c r="AU20" s="106"/>
      <c r="AV20" s="107"/>
      <c r="AW20" s="315"/>
      <c r="BI20" s="2"/>
      <c r="BJ20" s="2"/>
      <c r="BK20" s="2"/>
      <c r="BL20" s="2"/>
      <c r="BM20" s="2"/>
      <c r="BN20" s="2"/>
      <c r="BO20" s="2"/>
      <c r="BP20" s="2"/>
      <c r="BQ20" s="2"/>
      <c r="BR20" s="2"/>
      <c r="BS20" s="2"/>
      <c r="BT20" s="2"/>
      <c r="BU20" s="2"/>
      <c r="BV20" s="2"/>
      <c r="BW20" s="2"/>
    </row>
    <row r="21" spans="3:75" ht="21" customHeight="1" x14ac:dyDescent="0.25">
      <c r="C21" s="142"/>
      <c r="D21" s="487"/>
      <c r="E21" s="318">
        <v>16</v>
      </c>
      <c r="F21" s="310"/>
      <c r="G21" s="300" t="s">
        <v>620</v>
      </c>
      <c r="H21" s="241" t="s">
        <v>49</v>
      </c>
      <c r="I21" s="241" t="s">
        <v>149</v>
      </c>
      <c r="J21" s="241" t="s">
        <v>70</v>
      </c>
      <c r="K21" s="241" t="s">
        <v>145</v>
      </c>
      <c r="L21" s="242" t="s">
        <v>14</v>
      </c>
      <c r="M21" s="242" t="s">
        <v>627</v>
      </c>
      <c r="N21" s="46" t="s">
        <v>627</v>
      </c>
      <c r="O21" s="55" t="s">
        <v>14</v>
      </c>
      <c r="P21" s="55" t="s">
        <v>717</v>
      </c>
      <c r="Q21" s="46"/>
      <c r="R21" s="46"/>
      <c r="S21" s="46"/>
      <c r="T21" s="46"/>
      <c r="U21" s="46"/>
      <c r="V21" s="109">
        <v>0</v>
      </c>
      <c r="W21" s="106"/>
      <c r="X21" s="107"/>
      <c r="Y21" s="109">
        <v>0</v>
      </c>
      <c r="Z21" s="106"/>
      <c r="AA21" s="107"/>
      <c r="AB21" s="109">
        <v>0</v>
      </c>
      <c r="AC21" s="106"/>
      <c r="AD21" s="107"/>
      <c r="AE21" s="109">
        <v>0</v>
      </c>
      <c r="AF21" s="106"/>
      <c r="AG21" s="107"/>
      <c r="AH21" s="109">
        <v>0</v>
      </c>
      <c r="AI21" s="106"/>
      <c r="AJ21" s="107"/>
      <c r="AK21" s="109">
        <v>0</v>
      </c>
      <c r="AL21" s="106"/>
      <c r="AM21" s="107"/>
      <c r="AN21" s="109">
        <v>0</v>
      </c>
      <c r="AO21" s="106"/>
      <c r="AP21" s="107"/>
      <c r="AQ21" s="25">
        <f t="shared" si="1"/>
        <v>0</v>
      </c>
      <c r="AR21" s="26" t="str">
        <f t="shared" si="0"/>
        <v/>
      </c>
      <c r="AS21" s="27"/>
      <c r="AT21" s="109">
        <v>0</v>
      </c>
      <c r="AU21" s="106"/>
      <c r="AV21" s="107"/>
      <c r="AW21" s="315"/>
      <c r="BI21" s="2"/>
      <c r="BJ21" s="2"/>
      <c r="BK21" s="2"/>
      <c r="BL21" s="2"/>
      <c r="BM21" s="2"/>
      <c r="BN21" s="2"/>
      <c r="BO21" s="2"/>
      <c r="BP21" s="2"/>
      <c r="BQ21" s="2"/>
      <c r="BR21" s="2"/>
      <c r="BS21" s="2"/>
      <c r="BT21" s="2"/>
      <c r="BU21" s="2"/>
      <c r="BV21" s="2"/>
      <c r="BW21" s="2"/>
    </row>
    <row r="22" spans="3:75" ht="21" customHeight="1" x14ac:dyDescent="0.25">
      <c r="C22" s="142"/>
      <c r="D22" s="487"/>
      <c r="E22" s="318">
        <v>17</v>
      </c>
      <c r="F22" s="310"/>
      <c r="G22" s="300" t="s">
        <v>620</v>
      </c>
      <c r="H22" s="241" t="s">
        <v>49</v>
      </c>
      <c r="I22" s="241" t="s">
        <v>149</v>
      </c>
      <c r="J22" s="241" t="s">
        <v>71</v>
      </c>
      <c r="K22" s="241" t="s">
        <v>145</v>
      </c>
      <c r="L22" s="242" t="s">
        <v>14</v>
      </c>
      <c r="M22" s="242" t="s">
        <v>627</v>
      </c>
      <c r="N22" s="46" t="s">
        <v>627</v>
      </c>
      <c r="O22" s="55" t="s">
        <v>14</v>
      </c>
      <c r="P22" s="55" t="s">
        <v>717</v>
      </c>
      <c r="Q22" s="46"/>
      <c r="R22" s="46"/>
      <c r="S22" s="46"/>
      <c r="T22" s="46"/>
      <c r="U22" s="46"/>
      <c r="V22" s="109">
        <v>0</v>
      </c>
      <c r="W22" s="106"/>
      <c r="X22" s="107"/>
      <c r="Y22" s="109">
        <v>0</v>
      </c>
      <c r="Z22" s="106"/>
      <c r="AA22" s="107"/>
      <c r="AB22" s="109">
        <v>0</v>
      </c>
      <c r="AC22" s="106"/>
      <c r="AD22" s="107"/>
      <c r="AE22" s="109">
        <v>0</v>
      </c>
      <c r="AF22" s="106"/>
      <c r="AG22" s="107"/>
      <c r="AH22" s="109">
        <v>0</v>
      </c>
      <c r="AI22" s="106"/>
      <c r="AJ22" s="107"/>
      <c r="AK22" s="109">
        <v>0</v>
      </c>
      <c r="AL22" s="106"/>
      <c r="AM22" s="107"/>
      <c r="AN22" s="109">
        <v>0</v>
      </c>
      <c r="AO22" s="106"/>
      <c r="AP22" s="107"/>
      <c r="AQ22" s="25">
        <f t="shared" si="1"/>
        <v>0</v>
      </c>
      <c r="AR22" s="26" t="str">
        <f t="shared" si="0"/>
        <v/>
      </c>
      <c r="AS22" s="27"/>
      <c r="AT22" s="109">
        <v>0</v>
      </c>
      <c r="AU22" s="106"/>
      <c r="AV22" s="107"/>
      <c r="AW22" s="315"/>
      <c r="BI22" s="2"/>
      <c r="BJ22" s="2"/>
      <c r="BK22" s="2"/>
      <c r="BL22" s="2"/>
      <c r="BM22" s="2"/>
      <c r="BN22" s="2"/>
      <c r="BO22" s="2"/>
      <c r="BP22" s="2"/>
      <c r="BQ22" s="2"/>
      <c r="BR22" s="2"/>
      <c r="BS22" s="2"/>
      <c r="BT22" s="2"/>
      <c r="BU22" s="2"/>
      <c r="BV22" s="2"/>
      <c r="BW22" s="2"/>
    </row>
    <row r="23" spans="3:75" ht="21" customHeight="1" x14ac:dyDescent="0.25">
      <c r="C23" s="142"/>
      <c r="D23" s="487"/>
      <c r="E23" s="318">
        <v>18</v>
      </c>
      <c r="F23" s="310"/>
      <c r="G23" s="300" t="s">
        <v>620</v>
      </c>
      <c r="H23" s="241" t="s">
        <v>49</v>
      </c>
      <c r="I23" s="241" t="s">
        <v>149</v>
      </c>
      <c r="J23" s="241" t="s">
        <v>72</v>
      </c>
      <c r="K23" s="241" t="s">
        <v>145</v>
      </c>
      <c r="L23" s="242" t="s">
        <v>14</v>
      </c>
      <c r="M23" s="242" t="s">
        <v>627</v>
      </c>
      <c r="N23" s="46" t="s">
        <v>627</v>
      </c>
      <c r="O23" s="55" t="s">
        <v>14</v>
      </c>
      <c r="P23" s="55" t="s">
        <v>717</v>
      </c>
      <c r="Q23" s="46"/>
      <c r="R23" s="46"/>
      <c r="S23" s="46"/>
      <c r="T23" s="46"/>
      <c r="U23" s="46"/>
      <c r="V23" s="109">
        <v>0</v>
      </c>
      <c r="W23" s="106"/>
      <c r="X23" s="107"/>
      <c r="Y23" s="109">
        <v>0</v>
      </c>
      <c r="Z23" s="106"/>
      <c r="AA23" s="107"/>
      <c r="AB23" s="109">
        <v>0</v>
      </c>
      <c r="AC23" s="106"/>
      <c r="AD23" s="107"/>
      <c r="AE23" s="109">
        <v>0</v>
      </c>
      <c r="AF23" s="106"/>
      <c r="AG23" s="107"/>
      <c r="AH23" s="109">
        <v>0</v>
      </c>
      <c r="AI23" s="106"/>
      <c r="AJ23" s="107"/>
      <c r="AK23" s="109">
        <v>0</v>
      </c>
      <c r="AL23" s="106"/>
      <c r="AM23" s="107"/>
      <c r="AN23" s="109">
        <v>0</v>
      </c>
      <c r="AO23" s="106"/>
      <c r="AP23" s="107"/>
      <c r="AQ23" s="25">
        <f t="shared" si="1"/>
        <v>0</v>
      </c>
      <c r="AR23" s="26" t="str">
        <f t="shared" si="0"/>
        <v/>
      </c>
      <c r="AS23" s="27"/>
      <c r="AT23" s="109">
        <v>0</v>
      </c>
      <c r="AU23" s="106"/>
      <c r="AV23" s="107"/>
      <c r="AW23" s="315"/>
      <c r="BI23" s="2"/>
      <c r="BJ23" s="2"/>
      <c r="BK23" s="2"/>
      <c r="BL23" s="2"/>
      <c r="BM23" s="2"/>
      <c r="BN23" s="2"/>
      <c r="BO23" s="2"/>
      <c r="BP23" s="2"/>
      <c r="BQ23" s="2"/>
      <c r="BR23" s="2"/>
      <c r="BS23" s="2"/>
      <c r="BT23" s="2"/>
      <c r="BU23" s="2"/>
      <c r="BV23" s="2"/>
      <c r="BW23" s="2"/>
    </row>
    <row r="24" spans="3:75" ht="21" customHeight="1" x14ac:dyDescent="0.25">
      <c r="C24" s="142"/>
      <c r="D24" s="487"/>
      <c r="E24" s="318">
        <v>19</v>
      </c>
      <c r="F24" s="310"/>
      <c r="G24" s="300" t="s">
        <v>620</v>
      </c>
      <c r="H24" s="241" t="s">
        <v>49</v>
      </c>
      <c r="I24" s="241" t="s">
        <v>149</v>
      </c>
      <c r="J24" s="241" t="s">
        <v>73</v>
      </c>
      <c r="K24" s="241" t="s">
        <v>145</v>
      </c>
      <c r="L24" s="242" t="s">
        <v>14</v>
      </c>
      <c r="M24" s="242" t="s">
        <v>627</v>
      </c>
      <c r="N24" s="46" t="s">
        <v>627</v>
      </c>
      <c r="O24" s="55" t="s">
        <v>14</v>
      </c>
      <c r="P24" s="55" t="s">
        <v>717</v>
      </c>
      <c r="Q24" s="46"/>
      <c r="R24" s="46"/>
      <c r="S24" s="46"/>
      <c r="T24" s="46"/>
      <c r="U24" s="46"/>
      <c r="V24" s="109">
        <v>0</v>
      </c>
      <c r="W24" s="106"/>
      <c r="X24" s="107"/>
      <c r="Y24" s="109">
        <v>0</v>
      </c>
      <c r="Z24" s="106"/>
      <c r="AA24" s="107"/>
      <c r="AB24" s="109">
        <v>0</v>
      </c>
      <c r="AC24" s="106"/>
      <c r="AD24" s="107"/>
      <c r="AE24" s="109">
        <v>0</v>
      </c>
      <c r="AF24" s="106"/>
      <c r="AG24" s="107"/>
      <c r="AH24" s="109">
        <v>0</v>
      </c>
      <c r="AI24" s="106"/>
      <c r="AJ24" s="107"/>
      <c r="AK24" s="109">
        <v>0</v>
      </c>
      <c r="AL24" s="106"/>
      <c r="AM24" s="107"/>
      <c r="AN24" s="109">
        <v>0</v>
      </c>
      <c r="AO24" s="106"/>
      <c r="AP24" s="107"/>
      <c r="AQ24" s="25">
        <f t="shared" si="1"/>
        <v>0</v>
      </c>
      <c r="AR24" s="26" t="str">
        <f t="shared" si="0"/>
        <v/>
      </c>
      <c r="AS24" s="27"/>
      <c r="AT24" s="109">
        <v>0</v>
      </c>
      <c r="AU24" s="106"/>
      <c r="AV24" s="107"/>
      <c r="AW24" s="315"/>
      <c r="BI24" s="2"/>
      <c r="BJ24" s="2"/>
      <c r="BK24" s="2"/>
      <c r="BL24" s="2"/>
      <c r="BM24" s="2"/>
      <c r="BN24" s="2"/>
      <c r="BO24" s="2"/>
      <c r="BP24" s="2"/>
      <c r="BQ24" s="2"/>
      <c r="BR24" s="2"/>
      <c r="BS24" s="2"/>
      <c r="BT24" s="2"/>
      <c r="BU24" s="2"/>
      <c r="BV24" s="2"/>
      <c r="BW24" s="2"/>
    </row>
    <row r="25" spans="3:75" ht="21" customHeight="1" x14ac:dyDescent="0.25">
      <c r="C25" s="142"/>
      <c r="D25" s="487"/>
      <c r="E25" s="318">
        <v>20</v>
      </c>
      <c r="F25" s="310"/>
      <c r="G25" s="300" t="s">
        <v>620</v>
      </c>
      <c r="H25" s="241" t="s">
        <v>49</v>
      </c>
      <c r="I25" s="241" t="s">
        <v>149</v>
      </c>
      <c r="J25" s="241" t="s">
        <v>74</v>
      </c>
      <c r="K25" s="241" t="s">
        <v>145</v>
      </c>
      <c r="L25" s="242" t="s">
        <v>14</v>
      </c>
      <c r="M25" s="242" t="s">
        <v>627</v>
      </c>
      <c r="N25" s="46" t="s">
        <v>627</v>
      </c>
      <c r="O25" s="55" t="s">
        <v>14</v>
      </c>
      <c r="P25" s="55" t="s">
        <v>717</v>
      </c>
      <c r="Q25" s="46"/>
      <c r="R25" s="46"/>
      <c r="S25" s="46"/>
      <c r="T25" s="46"/>
      <c r="U25" s="46"/>
      <c r="V25" s="109">
        <v>0</v>
      </c>
      <c r="W25" s="106"/>
      <c r="X25" s="107"/>
      <c r="Y25" s="109">
        <v>0</v>
      </c>
      <c r="Z25" s="106"/>
      <c r="AA25" s="107"/>
      <c r="AB25" s="109">
        <v>0</v>
      </c>
      <c r="AC25" s="106"/>
      <c r="AD25" s="107"/>
      <c r="AE25" s="109">
        <v>0</v>
      </c>
      <c r="AF25" s="106"/>
      <c r="AG25" s="107"/>
      <c r="AH25" s="109">
        <v>0</v>
      </c>
      <c r="AI25" s="106"/>
      <c r="AJ25" s="107"/>
      <c r="AK25" s="109">
        <v>0</v>
      </c>
      <c r="AL25" s="106"/>
      <c r="AM25" s="107"/>
      <c r="AN25" s="109">
        <v>0</v>
      </c>
      <c r="AO25" s="106"/>
      <c r="AP25" s="107"/>
      <c r="AQ25" s="25">
        <f t="shared" si="1"/>
        <v>0</v>
      </c>
      <c r="AR25" s="26" t="str">
        <f t="shared" si="0"/>
        <v/>
      </c>
      <c r="AS25" s="27"/>
      <c r="AT25" s="109">
        <v>0</v>
      </c>
      <c r="AU25" s="106"/>
      <c r="AV25" s="107"/>
      <c r="AW25" s="315"/>
      <c r="BI25" s="2"/>
      <c r="BJ25" s="2"/>
      <c r="BK25" s="2"/>
      <c r="BL25" s="2"/>
      <c r="BM25" s="2"/>
      <c r="BN25" s="2"/>
      <c r="BO25" s="2"/>
      <c r="BP25" s="2"/>
      <c r="BQ25" s="2"/>
      <c r="BR25" s="2"/>
      <c r="BS25" s="2"/>
      <c r="BT25" s="2"/>
      <c r="BU25" s="2"/>
      <c r="BV25" s="2"/>
      <c r="BW25" s="2"/>
    </row>
    <row r="26" spans="3:75" ht="21" customHeight="1" x14ac:dyDescent="0.25">
      <c r="C26" s="142"/>
      <c r="D26" s="487"/>
      <c r="E26" s="318">
        <v>21</v>
      </c>
      <c r="F26" s="310"/>
      <c r="G26" s="300" t="s">
        <v>620</v>
      </c>
      <c r="H26" s="241" t="s">
        <v>49</v>
      </c>
      <c r="I26" s="241" t="s">
        <v>149</v>
      </c>
      <c r="J26" s="241" t="s">
        <v>75</v>
      </c>
      <c r="K26" s="241" t="s">
        <v>145</v>
      </c>
      <c r="L26" s="242" t="s">
        <v>14</v>
      </c>
      <c r="M26" s="242" t="s">
        <v>627</v>
      </c>
      <c r="N26" s="46" t="s">
        <v>627</v>
      </c>
      <c r="O26" s="55" t="s">
        <v>14</v>
      </c>
      <c r="P26" s="55" t="s">
        <v>717</v>
      </c>
      <c r="Q26" s="46"/>
      <c r="R26" s="46"/>
      <c r="S26" s="46"/>
      <c r="T26" s="46"/>
      <c r="U26" s="46"/>
      <c r="V26" s="109">
        <v>0</v>
      </c>
      <c r="W26" s="106"/>
      <c r="X26" s="107"/>
      <c r="Y26" s="109">
        <v>0</v>
      </c>
      <c r="Z26" s="106"/>
      <c r="AA26" s="107"/>
      <c r="AB26" s="109">
        <v>0</v>
      </c>
      <c r="AC26" s="106"/>
      <c r="AD26" s="107"/>
      <c r="AE26" s="109">
        <v>0</v>
      </c>
      <c r="AF26" s="106"/>
      <c r="AG26" s="107"/>
      <c r="AH26" s="109">
        <v>0</v>
      </c>
      <c r="AI26" s="106"/>
      <c r="AJ26" s="107"/>
      <c r="AK26" s="109">
        <v>0</v>
      </c>
      <c r="AL26" s="106"/>
      <c r="AM26" s="107"/>
      <c r="AN26" s="109">
        <v>0</v>
      </c>
      <c r="AO26" s="106"/>
      <c r="AP26" s="107"/>
      <c r="AQ26" s="25">
        <f t="shared" si="1"/>
        <v>0</v>
      </c>
      <c r="AR26" s="26" t="str">
        <f t="shared" si="0"/>
        <v/>
      </c>
      <c r="AS26" s="27"/>
      <c r="AT26" s="109">
        <v>0</v>
      </c>
      <c r="AU26" s="106"/>
      <c r="AV26" s="107"/>
      <c r="AW26" s="315"/>
      <c r="BI26" s="2"/>
      <c r="BJ26" s="2"/>
      <c r="BK26" s="2"/>
      <c r="BL26" s="2"/>
      <c r="BM26" s="2"/>
      <c r="BN26" s="2"/>
      <c r="BO26" s="2"/>
      <c r="BP26" s="2"/>
      <c r="BQ26" s="2"/>
      <c r="BR26" s="2"/>
      <c r="BS26" s="2"/>
      <c r="BT26" s="2"/>
      <c r="BU26" s="2"/>
      <c r="BV26" s="2"/>
      <c r="BW26" s="2"/>
    </row>
    <row r="27" spans="3:75" ht="21" customHeight="1" x14ac:dyDescent="0.25">
      <c r="C27" s="142"/>
      <c r="D27" s="487"/>
      <c r="E27" s="318">
        <v>22</v>
      </c>
      <c r="F27" s="310"/>
      <c r="G27" s="300" t="s">
        <v>620</v>
      </c>
      <c r="H27" s="241" t="s">
        <v>49</v>
      </c>
      <c r="I27" s="241" t="s">
        <v>149</v>
      </c>
      <c r="J27" s="241" t="s">
        <v>76</v>
      </c>
      <c r="K27" s="241" t="s">
        <v>145</v>
      </c>
      <c r="L27" s="242" t="s">
        <v>14</v>
      </c>
      <c r="M27" s="242" t="s">
        <v>627</v>
      </c>
      <c r="N27" s="46" t="s">
        <v>627</v>
      </c>
      <c r="O27" s="55" t="s">
        <v>14</v>
      </c>
      <c r="P27" s="55" t="s">
        <v>717</v>
      </c>
      <c r="Q27" s="46"/>
      <c r="R27" s="46"/>
      <c r="S27" s="46"/>
      <c r="T27" s="46"/>
      <c r="U27" s="46"/>
      <c r="V27" s="109">
        <v>0</v>
      </c>
      <c r="W27" s="106"/>
      <c r="X27" s="107"/>
      <c r="Y27" s="109">
        <v>0</v>
      </c>
      <c r="Z27" s="106"/>
      <c r="AA27" s="107"/>
      <c r="AB27" s="109">
        <v>0</v>
      </c>
      <c r="AC27" s="106"/>
      <c r="AD27" s="107"/>
      <c r="AE27" s="109">
        <v>0</v>
      </c>
      <c r="AF27" s="106"/>
      <c r="AG27" s="107"/>
      <c r="AH27" s="109">
        <v>0</v>
      </c>
      <c r="AI27" s="106"/>
      <c r="AJ27" s="107"/>
      <c r="AK27" s="109">
        <v>0</v>
      </c>
      <c r="AL27" s="106"/>
      <c r="AM27" s="107"/>
      <c r="AN27" s="109">
        <v>0</v>
      </c>
      <c r="AO27" s="106"/>
      <c r="AP27" s="107"/>
      <c r="AQ27" s="25">
        <f t="shared" si="1"/>
        <v>0</v>
      </c>
      <c r="AR27" s="26" t="str">
        <f t="shared" si="0"/>
        <v/>
      </c>
      <c r="AS27" s="27"/>
      <c r="AT27" s="109">
        <v>0</v>
      </c>
      <c r="AU27" s="106"/>
      <c r="AV27" s="107"/>
      <c r="AW27" s="315"/>
      <c r="BI27" s="2"/>
      <c r="BJ27" s="2"/>
      <c r="BK27" s="2"/>
      <c r="BL27" s="2"/>
      <c r="BM27" s="2"/>
      <c r="BN27" s="2"/>
      <c r="BO27" s="2"/>
      <c r="BP27" s="2"/>
      <c r="BQ27" s="2"/>
      <c r="BR27" s="2"/>
      <c r="BS27" s="2"/>
      <c r="BT27" s="2"/>
      <c r="BU27" s="2"/>
      <c r="BV27" s="2"/>
      <c r="BW27" s="2"/>
    </row>
    <row r="28" spans="3:75" ht="21" customHeight="1" x14ac:dyDescent="0.25">
      <c r="C28" s="142"/>
      <c r="D28" s="487"/>
      <c r="E28" s="318">
        <v>23</v>
      </c>
      <c r="F28" s="310"/>
      <c r="G28" s="300" t="s">
        <v>620</v>
      </c>
      <c r="H28" s="241" t="s">
        <v>49</v>
      </c>
      <c r="I28" s="241" t="s">
        <v>149</v>
      </c>
      <c r="J28" s="241" t="s">
        <v>77</v>
      </c>
      <c r="K28" s="241" t="s">
        <v>145</v>
      </c>
      <c r="L28" s="242" t="s">
        <v>14</v>
      </c>
      <c r="M28" s="242" t="s">
        <v>627</v>
      </c>
      <c r="N28" s="46" t="s">
        <v>627</v>
      </c>
      <c r="O28" s="55" t="s">
        <v>14</v>
      </c>
      <c r="P28" s="55" t="s">
        <v>717</v>
      </c>
      <c r="Q28" s="46"/>
      <c r="R28" s="46"/>
      <c r="S28" s="46"/>
      <c r="T28" s="46"/>
      <c r="U28" s="46"/>
      <c r="V28" s="109">
        <v>0</v>
      </c>
      <c r="W28" s="106"/>
      <c r="X28" s="107"/>
      <c r="Y28" s="109">
        <v>0</v>
      </c>
      <c r="Z28" s="106"/>
      <c r="AA28" s="107"/>
      <c r="AB28" s="109">
        <v>0</v>
      </c>
      <c r="AC28" s="106"/>
      <c r="AD28" s="107"/>
      <c r="AE28" s="109">
        <v>0</v>
      </c>
      <c r="AF28" s="106"/>
      <c r="AG28" s="107"/>
      <c r="AH28" s="109">
        <v>0</v>
      </c>
      <c r="AI28" s="106"/>
      <c r="AJ28" s="107"/>
      <c r="AK28" s="109">
        <v>0</v>
      </c>
      <c r="AL28" s="106"/>
      <c r="AM28" s="107"/>
      <c r="AN28" s="109">
        <v>0</v>
      </c>
      <c r="AO28" s="106"/>
      <c r="AP28" s="107"/>
      <c r="AQ28" s="25">
        <f t="shared" si="1"/>
        <v>0</v>
      </c>
      <c r="AR28" s="26" t="str">
        <f t="shared" si="0"/>
        <v/>
      </c>
      <c r="AS28" s="27"/>
      <c r="AT28" s="109">
        <v>0</v>
      </c>
      <c r="AU28" s="106"/>
      <c r="AV28" s="107"/>
      <c r="AW28" s="315"/>
      <c r="BI28" s="2"/>
      <c r="BJ28" s="2"/>
      <c r="BK28" s="2"/>
      <c r="BL28" s="2"/>
      <c r="BM28" s="2"/>
      <c r="BN28" s="2"/>
      <c r="BO28" s="2"/>
      <c r="BP28" s="2"/>
      <c r="BQ28" s="2"/>
      <c r="BR28" s="2"/>
      <c r="BS28" s="2"/>
      <c r="BT28" s="2"/>
      <c r="BU28" s="2"/>
      <c r="BV28" s="2"/>
      <c r="BW28" s="2"/>
    </row>
    <row r="29" spans="3:75" ht="21" customHeight="1" x14ac:dyDescent="0.25">
      <c r="C29" s="142"/>
      <c r="D29" s="487"/>
      <c r="E29" s="318">
        <v>24</v>
      </c>
      <c r="F29" s="310"/>
      <c r="G29" s="300" t="s">
        <v>620</v>
      </c>
      <c r="H29" s="241" t="s">
        <v>49</v>
      </c>
      <c r="I29" s="241" t="s">
        <v>149</v>
      </c>
      <c r="J29" s="241" t="s">
        <v>78</v>
      </c>
      <c r="K29" s="241" t="s">
        <v>145</v>
      </c>
      <c r="L29" s="242" t="s">
        <v>14</v>
      </c>
      <c r="M29" s="242" t="s">
        <v>627</v>
      </c>
      <c r="N29" s="46" t="s">
        <v>627</v>
      </c>
      <c r="O29" s="55" t="s">
        <v>14</v>
      </c>
      <c r="P29" s="55" t="s">
        <v>717</v>
      </c>
      <c r="Q29" s="46"/>
      <c r="R29" s="46"/>
      <c r="S29" s="46"/>
      <c r="T29" s="46"/>
      <c r="U29" s="46"/>
      <c r="V29" s="109">
        <v>0</v>
      </c>
      <c r="W29" s="106"/>
      <c r="X29" s="107"/>
      <c r="Y29" s="109">
        <v>0</v>
      </c>
      <c r="Z29" s="106"/>
      <c r="AA29" s="107"/>
      <c r="AB29" s="109">
        <v>0</v>
      </c>
      <c r="AC29" s="106"/>
      <c r="AD29" s="107"/>
      <c r="AE29" s="109">
        <v>0</v>
      </c>
      <c r="AF29" s="106"/>
      <c r="AG29" s="107"/>
      <c r="AH29" s="109">
        <v>0</v>
      </c>
      <c r="AI29" s="106"/>
      <c r="AJ29" s="107"/>
      <c r="AK29" s="109">
        <v>0</v>
      </c>
      <c r="AL29" s="106"/>
      <c r="AM29" s="107"/>
      <c r="AN29" s="109">
        <v>0</v>
      </c>
      <c r="AO29" s="106"/>
      <c r="AP29" s="107"/>
      <c r="AQ29" s="25">
        <f t="shared" si="1"/>
        <v>0</v>
      </c>
      <c r="AR29" s="26" t="str">
        <f t="shared" si="0"/>
        <v/>
      </c>
      <c r="AS29" s="27"/>
      <c r="AT29" s="109">
        <v>0</v>
      </c>
      <c r="AU29" s="106"/>
      <c r="AV29" s="107"/>
      <c r="AW29" s="315"/>
      <c r="BI29" s="2"/>
      <c r="BJ29" s="2"/>
      <c r="BK29" s="2"/>
      <c r="BL29" s="2"/>
      <c r="BM29" s="2"/>
      <c r="BN29" s="2"/>
      <c r="BO29" s="2"/>
      <c r="BP29" s="2"/>
      <c r="BQ29" s="2"/>
      <c r="BR29" s="2"/>
      <c r="BS29" s="2"/>
      <c r="BT29" s="2"/>
      <c r="BU29" s="2"/>
      <c r="BV29" s="2"/>
      <c r="BW29" s="2"/>
    </row>
    <row r="30" spans="3:75" ht="21" customHeight="1" x14ac:dyDescent="0.25">
      <c r="C30" s="142"/>
      <c r="D30" s="487"/>
      <c r="E30" s="318" t="s">
        <v>106</v>
      </c>
      <c r="F30" s="310"/>
      <c r="G30" s="300" t="s">
        <v>620</v>
      </c>
      <c r="H30" s="241" t="s">
        <v>49</v>
      </c>
      <c r="I30" s="241" t="s">
        <v>149</v>
      </c>
      <c r="J30" s="241" t="s">
        <v>107</v>
      </c>
      <c r="K30" s="241" t="s">
        <v>145</v>
      </c>
      <c r="L30" s="242" t="s">
        <v>14</v>
      </c>
      <c r="M30" s="242" t="s">
        <v>627</v>
      </c>
      <c r="N30" s="46" t="s">
        <v>627</v>
      </c>
      <c r="O30" s="55" t="s">
        <v>14</v>
      </c>
      <c r="P30" s="55" t="s">
        <v>717</v>
      </c>
      <c r="Q30" s="46"/>
      <c r="R30" s="46"/>
      <c r="S30" s="46"/>
      <c r="T30" s="46"/>
      <c r="U30" s="46"/>
      <c r="V30" s="109">
        <v>0</v>
      </c>
      <c r="W30" s="106"/>
      <c r="X30" s="107"/>
      <c r="Y30" s="109">
        <v>0</v>
      </c>
      <c r="Z30" s="106"/>
      <c r="AA30" s="107"/>
      <c r="AB30" s="109">
        <v>0</v>
      </c>
      <c r="AC30" s="106"/>
      <c r="AD30" s="107"/>
      <c r="AE30" s="109">
        <v>0</v>
      </c>
      <c r="AF30" s="106"/>
      <c r="AG30" s="107"/>
      <c r="AH30" s="109">
        <v>0</v>
      </c>
      <c r="AI30" s="106"/>
      <c r="AJ30" s="107"/>
      <c r="AK30" s="109">
        <v>0</v>
      </c>
      <c r="AL30" s="106"/>
      <c r="AM30" s="107"/>
      <c r="AN30" s="109">
        <v>0</v>
      </c>
      <c r="AO30" s="106"/>
      <c r="AP30" s="107"/>
      <c r="AQ30" s="25">
        <f t="shared" si="1"/>
        <v>0</v>
      </c>
      <c r="AR30" s="26" t="str">
        <f t="shared" si="0"/>
        <v/>
      </c>
      <c r="AS30" s="27"/>
      <c r="AT30" s="109">
        <v>0</v>
      </c>
      <c r="AU30" s="106"/>
      <c r="AV30" s="107"/>
      <c r="AW30" s="315"/>
      <c r="BI30" s="2"/>
      <c r="BJ30" s="2"/>
      <c r="BK30" s="2"/>
      <c r="BL30" s="2"/>
      <c r="BM30" s="2"/>
      <c r="BN30" s="2"/>
      <c r="BO30" s="2"/>
      <c r="BP30" s="2"/>
      <c r="BQ30" s="2"/>
      <c r="BR30" s="2"/>
      <c r="BS30" s="2"/>
      <c r="BT30" s="2"/>
      <c r="BU30" s="2"/>
      <c r="BV30" s="2"/>
      <c r="BW30" s="2"/>
    </row>
    <row r="31" spans="3:75" ht="21" customHeight="1" x14ac:dyDescent="0.25">
      <c r="C31" s="142"/>
      <c r="D31" s="487"/>
      <c r="E31" s="318" t="s">
        <v>83</v>
      </c>
      <c r="F31" s="310"/>
      <c r="G31" s="300" t="s">
        <v>620</v>
      </c>
      <c r="H31" s="241" t="s">
        <v>49</v>
      </c>
      <c r="I31" s="241" t="s">
        <v>149</v>
      </c>
      <c r="J31" s="241" t="s">
        <v>84</v>
      </c>
      <c r="K31" s="241" t="s">
        <v>145</v>
      </c>
      <c r="L31" s="242" t="s">
        <v>14</v>
      </c>
      <c r="M31" s="242" t="s">
        <v>627</v>
      </c>
      <c r="N31" s="46" t="s">
        <v>627</v>
      </c>
      <c r="O31" s="55" t="s">
        <v>14</v>
      </c>
      <c r="P31" s="55" t="s">
        <v>717</v>
      </c>
      <c r="Q31" s="46"/>
      <c r="R31" s="46"/>
      <c r="S31" s="46"/>
      <c r="T31" s="46"/>
      <c r="U31" s="46"/>
      <c r="V31" s="109">
        <v>0</v>
      </c>
      <c r="W31" s="106"/>
      <c r="X31" s="107"/>
      <c r="Y31" s="109">
        <v>0</v>
      </c>
      <c r="Z31" s="106"/>
      <c r="AA31" s="107"/>
      <c r="AB31" s="109">
        <v>0</v>
      </c>
      <c r="AC31" s="106"/>
      <c r="AD31" s="107"/>
      <c r="AE31" s="109">
        <v>0</v>
      </c>
      <c r="AF31" s="106"/>
      <c r="AG31" s="107"/>
      <c r="AH31" s="109">
        <v>0</v>
      </c>
      <c r="AI31" s="106"/>
      <c r="AJ31" s="107"/>
      <c r="AK31" s="109">
        <v>0</v>
      </c>
      <c r="AL31" s="106"/>
      <c r="AM31" s="107"/>
      <c r="AN31" s="109">
        <v>0</v>
      </c>
      <c r="AO31" s="106"/>
      <c r="AP31" s="107"/>
      <c r="AQ31" s="25">
        <f t="shared" si="1"/>
        <v>0</v>
      </c>
      <c r="AR31" s="26" t="str">
        <f t="shared" si="0"/>
        <v/>
      </c>
      <c r="AS31" s="27"/>
      <c r="AT31" s="109">
        <v>0</v>
      </c>
      <c r="AU31" s="106"/>
      <c r="AV31" s="107"/>
      <c r="AW31" s="315"/>
      <c r="BI31" s="2"/>
      <c r="BJ31" s="2"/>
      <c r="BK31" s="2"/>
      <c r="BL31" s="2"/>
      <c r="BM31" s="2"/>
      <c r="BN31" s="2"/>
      <c r="BO31" s="2"/>
      <c r="BP31" s="2"/>
      <c r="BQ31" s="2"/>
      <c r="BR31" s="2"/>
      <c r="BS31" s="2"/>
      <c r="BT31" s="2"/>
      <c r="BU31" s="2"/>
      <c r="BV31" s="2"/>
      <c r="BW31" s="2"/>
    </row>
    <row r="32" spans="3:75" ht="21" customHeight="1" x14ac:dyDescent="0.25">
      <c r="C32" s="142"/>
      <c r="D32" s="487"/>
      <c r="E32" s="281" t="s">
        <v>85</v>
      </c>
      <c r="F32" s="310"/>
      <c r="G32" s="300" t="s">
        <v>620</v>
      </c>
      <c r="H32" s="241" t="s">
        <v>49</v>
      </c>
      <c r="I32" s="241" t="s">
        <v>149</v>
      </c>
      <c r="J32" s="241" t="s">
        <v>14</v>
      </c>
      <c r="K32" s="241" t="s">
        <v>145</v>
      </c>
      <c r="L32" s="242" t="s">
        <v>14</v>
      </c>
      <c r="M32" s="242" t="s">
        <v>627</v>
      </c>
      <c r="N32" s="46" t="s">
        <v>627</v>
      </c>
      <c r="O32" s="55" t="s">
        <v>14</v>
      </c>
      <c r="P32" s="55" t="s">
        <v>717</v>
      </c>
      <c r="Q32" s="46"/>
      <c r="R32" s="46"/>
      <c r="S32" s="46"/>
      <c r="T32" s="46"/>
      <c r="U32" s="84"/>
      <c r="V32" s="31">
        <f>IF(OR(SUMPRODUCT(--(V14:V31=""),--(W14:W31=""))&gt;0,COUNTIF(W14:W31,"M")&gt;0,COUNTIF(W14:W31,"X")=18),"",SUM(V14:V31))</f>
        <v>0</v>
      </c>
      <c r="W32" s="26" t="str">
        <f>IF(AND(COUNTIF(W14:W31,"X")=18,SUM(V14:V31)=0,ISNUMBER(V32)),"",IF(COUNTIF(W14:W31,"M")&gt;0,"M",IF(AND(COUNTIF(W14:W31,W14)=18,OR(W14="X",W14="W",W14="Z")),UPPER(W14),"")))</f>
        <v/>
      </c>
      <c r="X32" s="27"/>
      <c r="Y32" s="31">
        <f t="shared" ref="Y32" si="2">IF(OR(SUMPRODUCT(--(Y14:Y31=""),--(Z14:Z31=""))&gt;0,COUNTIF(Z14:Z31,"M")&gt;0,COUNTIF(Z14:Z31,"X")=18),"",SUM(Y14:Y31))</f>
        <v>0</v>
      </c>
      <c r="Z32" s="26" t="str">
        <f t="shared" ref="Z32" si="3">IF(AND(COUNTIF(Z14:Z31,"X")=18,SUM(Y14:Y31)=0,ISNUMBER(Y32)),"",IF(COUNTIF(Z14:Z31,"M")&gt;0,"M",IF(AND(COUNTIF(Z14:Z31,Z14)=18,OR(Z14="X",Z14="W",Z14="Z")),UPPER(Z14),"")))</f>
        <v/>
      </c>
      <c r="AA32" s="27"/>
      <c r="AB32" s="31">
        <f t="shared" ref="AB32" si="4">IF(OR(SUMPRODUCT(--(AB14:AB31=""),--(AC14:AC31=""))&gt;0,COUNTIF(AC14:AC31,"M")&gt;0,COUNTIF(AC14:AC31,"X")=18),"",SUM(AB14:AB31))</f>
        <v>0</v>
      </c>
      <c r="AC32" s="26" t="str">
        <f t="shared" ref="AC32" si="5">IF(AND(COUNTIF(AC14:AC31,"X")=18,SUM(AB14:AB31)=0,ISNUMBER(AB32)),"",IF(COUNTIF(AC14:AC31,"M")&gt;0,"M",IF(AND(COUNTIF(AC14:AC31,AC14)=18,OR(AC14="X",AC14="W",AC14="Z")),UPPER(AC14),"")))</f>
        <v/>
      </c>
      <c r="AD32" s="27"/>
      <c r="AE32" s="31">
        <f t="shared" ref="AE32" si="6">IF(OR(SUMPRODUCT(--(AE14:AE31=""),--(AF14:AF31=""))&gt;0,COUNTIF(AF14:AF31,"M")&gt;0,COUNTIF(AF14:AF31,"X")=18),"",SUM(AE14:AE31))</f>
        <v>0</v>
      </c>
      <c r="AF32" s="26" t="str">
        <f t="shared" ref="AF32" si="7">IF(AND(COUNTIF(AF14:AF31,"X")=18,SUM(AE14:AE31)=0,ISNUMBER(AE32)),"",IF(COUNTIF(AF14:AF31,"M")&gt;0,"M",IF(AND(COUNTIF(AF14:AF31,AF14)=18,OR(AF14="X",AF14="W",AF14="Z")),UPPER(AF14),"")))</f>
        <v/>
      </c>
      <c r="AG32" s="27"/>
      <c r="AH32" s="31">
        <f t="shared" ref="AH32" si="8">IF(OR(SUMPRODUCT(--(AH14:AH31=""),--(AI14:AI31=""))&gt;0,COUNTIF(AI14:AI31,"M")&gt;0,COUNTIF(AI14:AI31,"X")=18),"",SUM(AH14:AH31))</f>
        <v>0</v>
      </c>
      <c r="AI32" s="26" t="str">
        <f t="shared" ref="AI32" si="9">IF(AND(COUNTIF(AI14:AI31,"X")=18,SUM(AH14:AH31)=0,ISNUMBER(AH32)),"",IF(COUNTIF(AI14:AI31,"M")&gt;0,"M",IF(AND(COUNTIF(AI14:AI31,AI14)=18,OR(AI14="X",AI14="W",AI14="Z")),UPPER(AI14),"")))</f>
        <v/>
      </c>
      <c r="AJ32" s="27"/>
      <c r="AK32" s="31">
        <f t="shared" ref="AK32" si="10">IF(OR(SUMPRODUCT(--(AK14:AK31=""),--(AL14:AL31=""))&gt;0,COUNTIF(AL14:AL31,"M")&gt;0,COUNTIF(AL14:AL31,"X")=18),"",SUM(AK14:AK31))</f>
        <v>0</v>
      </c>
      <c r="AL32" s="26" t="str">
        <f t="shared" ref="AL32" si="11">IF(AND(COUNTIF(AL14:AL31,"X")=18,SUM(AK14:AK31)=0,ISNUMBER(AK32)),"",IF(COUNTIF(AL14:AL31,"M")&gt;0,"M",IF(AND(COUNTIF(AL14:AL31,AL14)=18,OR(AL14="X",AL14="W",AL14="Z")),UPPER(AL14),"")))</f>
        <v/>
      </c>
      <c r="AM32" s="27"/>
      <c r="AN32" s="31">
        <f t="shared" ref="AN32" si="12">IF(OR(SUMPRODUCT(--(AN14:AN31=""),--(AO14:AO31=""))&gt;0,COUNTIF(AO14:AO31,"M")&gt;0,COUNTIF(AO14:AO31,"X")=18),"",SUM(AN14:AN31))</f>
        <v>0</v>
      </c>
      <c r="AO32" s="26" t="str">
        <f t="shared" ref="AO32" si="13">IF(AND(COUNTIF(AO14:AO31,"X")=18,SUM(AN14:AN31)=0,ISNUMBER(AN32)),"",IF(COUNTIF(AO14:AO31,"M")&gt;0,"M",IF(AND(COUNTIF(AO14:AO31,AO14)=18,OR(AO14="X",AO14="W",AO14="Z")),UPPER(AO14),"")))</f>
        <v/>
      </c>
      <c r="AP32" s="27"/>
      <c r="AQ32" s="31">
        <f t="shared" ref="AQ32" si="14">IF(OR(SUMPRODUCT(--(AQ14:AQ31=""),--(AR14:AR31=""))&gt;0,COUNTIF(AR14:AR31,"M")&gt;0,COUNTIF(AR14:AR31,"X")=18),"",SUM(AQ14:AQ31))</f>
        <v>0</v>
      </c>
      <c r="AR32" s="26" t="str">
        <f t="shared" ref="AR32" si="15">IF(AND(COUNTIF(AR14:AR31,"X")=18,SUM(AQ14:AQ31)=0,ISNUMBER(AQ32)),"",IF(COUNTIF(AR14:AR31,"M")&gt;0,"M",IF(AND(COUNTIF(AR14:AR31,AR14)=18,OR(AR14="X",AR14="W",AR14="Z")),UPPER(AR14),"")))</f>
        <v/>
      </c>
      <c r="AS32" s="27"/>
      <c r="AT32" s="31">
        <f t="shared" ref="AT32" si="16">IF(OR(SUMPRODUCT(--(AT14:AT31=""),--(AU14:AU31=""))&gt;0,COUNTIF(AU14:AU31,"M")&gt;0,COUNTIF(AU14:AU31,"X")=18),"",SUM(AT14:AT31))</f>
        <v>0</v>
      </c>
      <c r="AU32" s="26" t="str">
        <f t="shared" ref="AU32" si="17">IF(AND(COUNTIF(AU14:AU31,"X")=18,SUM(AT14:AT31)=0,ISNUMBER(AT32)),"",IF(COUNTIF(AU14:AU31,"M")&gt;0,"M",IF(AND(COUNTIF(AU14:AU31,AU14)=18,OR(AU14="X",AU14="W",AU14="Z")),UPPER(AU14),"")))</f>
        <v/>
      </c>
      <c r="AV32" s="27"/>
      <c r="AW32" s="315"/>
      <c r="BI32" s="2"/>
      <c r="BJ32" s="2"/>
      <c r="BK32" s="2"/>
      <c r="BL32" s="2"/>
      <c r="BM32" s="2"/>
      <c r="BN32" s="2"/>
      <c r="BO32" s="2"/>
      <c r="BP32" s="2"/>
      <c r="BQ32" s="2"/>
      <c r="BR32" s="2"/>
      <c r="BS32" s="2"/>
      <c r="BT32" s="2"/>
      <c r="BU32" s="2"/>
      <c r="BV32" s="2"/>
      <c r="BW32" s="2"/>
    </row>
    <row r="33" spans="3:75" ht="21" customHeight="1" x14ac:dyDescent="0.25">
      <c r="C33" s="142"/>
      <c r="D33" s="487"/>
      <c r="E33" s="313" t="s">
        <v>697</v>
      </c>
      <c r="F33" s="310"/>
      <c r="G33" s="300" t="s">
        <v>172</v>
      </c>
      <c r="H33" s="241" t="s">
        <v>49</v>
      </c>
      <c r="I33" s="241" t="s">
        <v>149</v>
      </c>
      <c r="J33" s="241" t="s">
        <v>14</v>
      </c>
      <c r="K33" s="241" t="s">
        <v>145</v>
      </c>
      <c r="L33" s="242" t="s">
        <v>14</v>
      </c>
      <c r="M33" s="242" t="s">
        <v>627</v>
      </c>
      <c r="N33" s="46" t="s">
        <v>627</v>
      </c>
      <c r="O33" s="55" t="s">
        <v>14</v>
      </c>
      <c r="P33" s="55" t="s">
        <v>717</v>
      </c>
      <c r="Q33" s="46"/>
      <c r="R33" s="46"/>
      <c r="S33" s="46"/>
      <c r="T33" s="46"/>
      <c r="U33" s="85"/>
      <c r="V33" s="109">
        <v>0</v>
      </c>
      <c r="W33" s="106"/>
      <c r="X33" s="107"/>
      <c r="Y33" s="105">
        <v>0</v>
      </c>
      <c r="Z33" s="106"/>
      <c r="AA33" s="107"/>
      <c r="AB33" s="105">
        <v>0</v>
      </c>
      <c r="AC33" s="106"/>
      <c r="AD33" s="107"/>
      <c r="AE33" s="105">
        <v>0</v>
      </c>
      <c r="AF33" s="106"/>
      <c r="AG33" s="107"/>
      <c r="AH33" s="105">
        <v>0</v>
      </c>
      <c r="AI33" s="106"/>
      <c r="AJ33" s="107"/>
      <c r="AK33" s="105">
        <v>0</v>
      </c>
      <c r="AL33" s="106"/>
      <c r="AM33" s="107"/>
      <c r="AN33" s="105">
        <v>0</v>
      </c>
      <c r="AO33" s="106"/>
      <c r="AP33" s="107"/>
      <c r="AQ33" s="25">
        <f>IF(OR(EXACT(V33,W33),EXACT(Y33,Z33),EXACT(AB33,AC33),EXACT(AE33,AF33),EXACT(AH33,AI33),EXACT(AK33,AL33),EXACT(AN33,AO33),COUNTIF(W33:AO33,"M")&gt;0,COUNTIF(W33:AO33,"X")=7),"",SUM(V33,Y33,AB33,AE33,AH33,AK33,AN33))</f>
        <v>0</v>
      </c>
      <c r="AR33" s="26" t="str">
        <f>IF(AND(COUNTIF(W33:AO33,"X")=7,SUM(V33,Y33,AB33,AE33,AH33,AK33,AN33)=0,ISNUMBER(AQ33)),"",IF(COUNTIF(W33:AO33,"M")&gt;0,"M", IF(AND(COUNTIF(W33:AO33,W33)=7,OR(W33="X",W33="W",W33="Z")),UPPER(W33),"")))</f>
        <v/>
      </c>
      <c r="AS33" s="27"/>
      <c r="AT33" s="105">
        <v>0</v>
      </c>
      <c r="AU33" s="106"/>
      <c r="AV33" s="107"/>
      <c r="AW33" s="315"/>
      <c r="BI33" s="2"/>
      <c r="BJ33" s="2"/>
      <c r="BK33" s="2"/>
      <c r="BL33" s="2"/>
      <c r="BM33" s="2"/>
      <c r="BN33" s="2"/>
      <c r="BO33" s="2"/>
      <c r="BP33" s="2"/>
      <c r="BQ33" s="2"/>
      <c r="BR33" s="2"/>
      <c r="BS33" s="2"/>
      <c r="BT33" s="2"/>
      <c r="BU33" s="2"/>
      <c r="BV33" s="2"/>
      <c r="BW33" s="2"/>
    </row>
    <row r="34" spans="3:75" ht="3.75" customHeight="1" x14ac:dyDescent="0.25">
      <c r="C34" s="142"/>
      <c r="D34" s="305"/>
      <c r="E34" s="340"/>
      <c r="F34" s="340"/>
      <c r="G34" s="341"/>
      <c r="H34" s="341"/>
      <c r="I34" s="341"/>
      <c r="J34" s="341"/>
      <c r="K34" s="341"/>
      <c r="L34" s="341"/>
      <c r="M34" s="341"/>
      <c r="N34" s="136"/>
      <c r="O34" s="136"/>
      <c r="P34" s="136"/>
      <c r="Q34" s="136"/>
      <c r="R34" s="121"/>
      <c r="S34" s="121"/>
      <c r="T34" s="121"/>
      <c r="U34" s="68"/>
      <c r="V34" s="343"/>
      <c r="W34" s="343"/>
      <c r="X34" s="343"/>
      <c r="Y34" s="343"/>
      <c r="Z34" s="287"/>
      <c r="AA34" s="287"/>
      <c r="AB34" s="343"/>
      <c r="AC34" s="287"/>
      <c r="AD34" s="287"/>
      <c r="AE34" s="343"/>
      <c r="AF34" s="287"/>
      <c r="AG34" s="287"/>
      <c r="AH34" s="343"/>
      <c r="AI34" s="287"/>
      <c r="AJ34" s="287"/>
      <c r="AK34" s="343"/>
      <c r="AL34" s="287"/>
      <c r="AM34" s="287"/>
      <c r="AN34" s="343"/>
      <c r="AO34" s="287"/>
      <c r="AP34" s="287"/>
      <c r="AQ34" s="287"/>
      <c r="AR34" s="287"/>
      <c r="AS34" s="287"/>
      <c r="AT34" s="224"/>
      <c r="AW34" s="315"/>
      <c r="BI34" s="2"/>
      <c r="BJ34" s="2"/>
      <c r="BK34" s="2"/>
      <c r="BL34" s="2"/>
      <c r="BM34" s="2"/>
      <c r="BN34" s="2"/>
      <c r="BO34" s="2"/>
      <c r="BP34" s="2"/>
      <c r="BQ34" s="2"/>
      <c r="BR34" s="2"/>
      <c r="BS34" s="2"/>
      <c r="BT34" s="2"/>
      <c r="BU34" s="2"/>
      <c r="BV34" s="2"/>
      <c r="BW34" s="2"/>
    </row>
    <row r="35" spans="3:75" ht="21" customHeight="1" x14ac:dyDescent="0.25">
      <c r="C35" s="142"/>
      <c r="D35" s="487" t="s">
        <v>51</v>
      </c>
      <c r="E35" s="318" t="s">
        <v>108</v>
      </c>
      <c r="F35" s="310"/>
      <c r="G35" s="300" t="s">
        <v>620</v>
      </c>
      <c r="H35" s="241" t="s">
        <v>52</v>
      </c>
      <c r="I35" s="241" t="s">
        <v>149</v>
      </c>
      <c r="J35" s="241" t="s">
        <v>109</v>
      </c>
      <c r="K35" s="241" t="s">
        <v>145</v>
      </c>
      <c r="L35" s="242" t="s">
        <v>14</v>
      </c>
      <c r="M35" s="242" t="s">
        <v>627</v>
      </c>
      <c r="N35" s="46" t="s">
        <v>627</v>
      </c>
      <c r="O35" s="55" t="s">
        <v>14</v>
      </c>
      <c r="P35" s="55" t="s">
        <v>717</v>
      </c>
      <c r="Q35" s="46"/>
      <c r="R35" s="46"/>
      <c r="S35" s="46"/>
      <c r="T35" s="46"/>
      <c r="U35" s="46"/>
      <c r="V35" s="109">
        <v>0</v>
      </c>
      <c r="W35" s="106"/>
      <c r="X35" s="107"/>
      <c r="Y35" s="109">
        <v>0</v>
      </c>
      <c r="Z35" s="106"/>
      <c r="AA35" s="107"/>
      <c r="AB35" s="109">
        <v>0</v>
      </c>
      <c r="AC35" s="106"/>
      <c r="AD35" s="107"/>
      <c r="AE35" s="109">
        <v>0</v>
      </c>
      <c r="AF35" s="106"/>
      <c r="AG35" s="107"/>
      <c r="AH35" s="109">
        <v>0</v>
      </c>
      <c r="AI35" s="106"/>
      <c r="AJ35" s="107"/>
      <c r="AK35" s="109">
        <v>0</v>
      </c>
      <c r="AL35" s="106"/>
      <c r="AM35" s="107"/>
      <c r="AN35" s="109">
        <v>0</v>
      </c>
      <c r="AO35" s="106"/>
      <c r="AP35" s="107"/>
      <c r="AQ35" s="25">
        <f>IF(OR(EXACT(V35,W35),EXACT(Y35,Z35),EXACT(AB35,AC35),EXACT(AE35,AF35),EXACT(AH35,AI35),EXACT(AK35,AL35),EXACT(AN35,AO35),COUNTIF(W35:AO35,"M")&gt;0,COUNTIF(W35:AO35,"X")=7),"",SUM(V35,Y35,AB35,AE35,AH35,AK35,AN35))</f>
        <v>0</v>
      </c>
      <c r="AR35" s="26" t="str">
        <f t="shared" ref="AR35:AR52" si="18">IF(AND(COUNTIF(W35:AO35,"X")=7,SUM(V35,Y35,AB35,AE35,AH35,AK35,AN35)=0,ISNUMBER(AQ35)),"",IF(COUNTIF(W35:AO35,"M")&gt;0,"M", IF(AND(COUNTIF(W35:AO35,W35)=7,OR(W35="X",W35="W",W35="Z")),UPPER(W35),"")))</f>
        <v/>
      </c>
      <c r="AS35" s="27"/>
      <c r="AT35" s="109">
        <v>0</v>
      </c>
      <c r="AU35" s="106"/>
      <c r="AV35" s="107"/>
      <c r="AW35" s="315"/>
      <c r="BI35" s="2"/>
      <c r="BJ35" s="2"/>
      <c r="BK35" s="2"/>
      <c r="BL35" s="2"/>
      <c r="BM35" s="2"/>
      <c r="BN35" s="2"/>
      <c r="BO35" s="2"/>
      <c r="BP35" s="2"/>
      <c r="BQ35" s="2"/>
      <c r="BR35" s="2"/>
      <c r="BS35" s="2"/>
      <c r="BT35" s="2"/>
      <c r="BU35" s="2"/>
      <c r="BV35" s="2"/>
      <c r="BW35" s="2"/>
    </row>
    <row r="36" spans="3:75" ht="21" customHeight="1" x14ac:dyDescent="0.25">
      <c r="C36" s="142"/>
      <c r="D36" s="487"/>
      <c r="E36" s="318">
        <v>10</v>
      </c>
      <c r="F36" s="310"/>
      <c r="G36" s="300" t="s">
        <v>620</v>
      </c>
      <c r="H36" s="241" t="s">
        <v>52</v>
      </c>
      <c r="I36" s="241" t="s">
        <v>149</v>
      </c>
      <c r="J36" s="241" t="s">
        <v>64</v>
      </c>
      <c r="K36" s="241" t="s">
        <v>145</v>
      </c>
      <c r="L36" s="242" t="s">
        <v>14</v>
      </c>
      <c r="M36" s="242" t="s">
        <v>627</v>
      </c>
      <c r="N36" s="46" t="s">
        <v>627</v>
      </c>
      <c r="O36" s="55" t="s">
        <v>14</v>
      </c>
      <c r="P36" s="55" t="s">
        <v>717</v>
      </c>
      <c r="Q36" s="46"/>
      <c r="R36" s="46"/>
      <c r="S36" s="46"/>
      <c r="T36" s="46"/>
      <c r="U36" s="46"/>
      <c r="V36" s="109">
        <v>0</v>
      </c>
      <c r="W36" s="106"/>
      <c r="X36" s="107"/>
      <c r="Y36" s="109">
        <v>0</v>
      </c>
      <c r="Z36" s="106"/>
      <c r="AA36" s="107"/>
      <c r="AB36" s="109">
        <v>0</v>
      </c>
      <c r="AC36" s="106"/>
      <c r="AD36" s="107"/>
      <c r="AE36" s="109">
        <v>0</v>
      </c>
      <c r="AF36" s="106"/>
      <c r="AG36" s="107"/>
      <c r="AH36" s="109">
        <v>0</v>
      </c>
      <c r="AI36" s="106"/>
      <c r="AJ36" s="107"/>
      <c r="AK36" s="109">
        <v>0</v>
      </c>
      <c r="AL36" s="106"/>
      <c r="AM36" s="107"/>
      <c r="AN36" s="109">
        <v>0</v>
      </c>
      <c r="AO36" s="106"/>
      <c r="AP36" s="107"/>
      <c r="AQ36" s="25">
        <f t="shared" ref="AQ36:AQ52" si="19">IF(OR(EXACT(V36,W36),EXACT(Y36,Z36),EXACT(AB36,AC36),EXACT(AE36,AF36),EXACT(AH36,AI36),EXACT(AK36,AL36),EXACT(AN36,AO36),COUNTIF(W36:AO36,"M")&gt;0,COUNTIF(W36:AO36,"X")=7),"",SUM(V36,Y36,AB36,AE36,AH36,AK36,AN36))</f>
        <v>0</v>
      </c>
      <c r="AR36" s="26" t="str">
        <f t="shared" si="18"/>
        <v/>
      </c>
      <c r="AS36" s="27"/>
      <c r="AT36" s="109">
        <v>0</v>
      </c>
      <c r="AU36" s="106"/>
      <c r="AV36" s="107"/>
      <c r="AW36" s="315"/>
      <c r="BI36" s="2"/>
      <c r="BJ36" s="2"/>
      <c r="BK36" s="2"/>
      <c r="BL36" s="2"/>
      <c r="BM36" s="2"/>
      <c r="BN36" s="2"/>
      <c r="BO36" s="2"/>
      <c r="BP36" s="2"/>
      <c r="BQ36" s="2"/>
      <c r="BR36" s="2"/>
      <c r="BS36" s="2"/>
      <c r="BT36" s="2"/>
      <c r="BU36" s="2"/>
      <c r="BV36" s="2"/>
      <c r="BW36" s="2"/>
    </row>
    <row r="37" spans="3:75" ht="21" customHeight="1" x14ac:dyDescent="0.25">
      <c r="C37" s="142"/>
      <c r="D37" s="487"/>
      <c r="E37" s="318">
        <v>11</v>
      </c>
      <c r="F37" s="310"/>
      <c r="G37" s="300" t="s">
        <v>620</v>
      </c>
      <c r="H37" s="241" t="s">
        <v>52</v>
      </c>
      <c r="I37" s="241" t="s">
        <v>149</v>
      </c>
      <c r="J37" s="241" t="s">
        <v>65</v>
      </c>
      <c r="K37" s="241" t="s">
        <v>145</v>
      </c>
      <c r="L37" s="242" t="s">
        <v>14</v>
      </c>
      <c r="M37" s="242" t="s">
        <v>627</v>
      </c>
      <c r="N37" s="46" t="s">
        <v>627</v>
      </c>
      <c r="O37" s="55" t="s">
        <v>14</v>
      </c>
      <c r="P37" s="55" t="s">
        <v>717</v>
      </c>
      <c r="Q37" s="46"/>
      <c r="R37" s="46"/>
      <c r="S37" s="46"/>
      <c r="T37" s="46"/>
      <c r="U37" s="46"/>
      <c r="V37" s="109">
        <v>0</v>
      </c>
      <c r="W37" s="106"/>
      <c r="X37" s="107"/>
      <c r="Y37" s="109">
        <v>0</v>
      </c>
      <c r="Z37" s="106"/>
      <c r="AA37" s="107"/>
      <c r="AB37" s="109">
        <v>0</v>
      </c>
      <c r="AC37" s="106"/>
      <c r="AD37" s="107"/>
      <c r="AE37" s="109">
        <v>0</v>
      </c>
      <c r="AF37" s="106"/>
      <c r="AG37" s="107"/>
      <c r="AH37" s="109">
        <v>0</v>
      </c>
      <c r="AI37" s="106"/>
      <c r="AJ37" s="107"/>
      <c r="AK37" s="109">
        <v>0</v>
      </c>
      <c r="AL37" s="106"/>
      <c r="AM37" s="107"/>
      <c r="AN37" s="109">
        <v>0</v>
      </c>
      <c r="AO37" s="106"/>
      <c r="AP37" s="107"/>
      <c r="AQ37" s="25">
        <f t="shared" si="19"/>
        <v>0</v>
      </c>
      <c r="AR37" s="26" t="str">
        <f t="shared" si="18"/>
        <v/>
      </c>
      <c r="AS37" s="27"/>
      <c r="AT37" s="109">
        <v>0</v>
      </c>
      <c r="AU37" s="106"/>
      <c r="AV37" s="107"/>
      <c r="AW37" s="315"/>
      <c r="BI37" s="2"/>
      <c r="BJ37" s="2"/>
      <c r="BK37" s="2"/>
      <c r="BL37" s="2"/>
      <c r="BM37" s="2"/>
      <c r="BN37" s="2"/>
      <c r="BO37" s="2"/>
      <c r="BP37" s="2"/>
      <c r="BQ37" s="2"/>
      <c r="BR37" s="2"/>
      <c r="BS37" s="2"/>
      <c r="BT37" s="2"/>
      <c r="BU37" s="2"/>
      <c r="BV37" s="2"/>
      <c r="BW37" s="2"/>
    </row>
    <row r="38" spans="3:75" ht="21" customHeight="1" x14ac:dyDescent="0.25">
      <c r="C38" s="142"/>
      <c r="D38" s="487"/>
      <c r="E38" s="318">
        <v>12</v>
      </c>
      <c r="F38" s="310"/>
      <c r="G38" s="300" t="s">
        <v>620</v>
      </c>
      <c r="H38" s="241" t="s">
        <v>52</v>
      </c>
      <c r="I38" s="241" t="s">
        <v>149</v>
      </c>
      <c r="J38" s="241" t="s">
        <v>66</v>
      </c>
      <c r="K38" s="241" t="s">
        <v>145</v>
      </c>
      <c r="L38" s="242" t="s">
        <v>14</v>
      </c>
      <c r="M38" s="242" t="s">
        <v>627</v>
      </c>
      <c r="N38" s="46" t="s">
        <v>627</v>
      </c>
      <c r="O38" s="55" t="s">
        <v>14</v>
      </c>
      <c r="P38" s="55" t="s">
        <v>717</v>
      </c>
      <c r="Q38" s="46"/>
      <c r="R38" s="46"/>
      <c r="S38" s="46"/>
      <c r="T38" s="46"/>
      <c r="U38" s="46"/>
      <c r="V38" s="109">
        <v>0</v>
      </c>
      <c r="W38" s="106"/>
      <c r="X38" s="107"/>
      <c r="Y38" s="109">
        <v>0</v>
      </c>
      <c r="Z38" s="106"/>
      <c r="AA38" s="107"/>
      <c r="AB38" s="109">
        <v>0</v>
      </c>
      <c r="AC38" s="106"/>
      <c r="AD38" s="107"/>
      <c r="AE38" s="109">
        <v>0</v>
      </c>
      <c r="AF38" s="106"/>
      <c r="AG38" s="107"/>
      <c r="AH38" s="109">
        <v>0</v>
      </c>
      <c r="AI38" s="106"/>
      <c r="AJ38" s="107"/>
      <c r="AK38" s="109">
        <v>0</v>
      </c>
      <c r="AL38" s="106"/>
      <c r="AM38" s="107"/>
      <c r="AN38" s="109">
        <v>0</v>
      </c>
      <c r="AO38" s="106"/>
      <c r="AP38" s="107"/>
      <c r="AQ38" s="25">
        <f t="shared" si="19"/>
        <v>0</v>
      </c>
      <c r="AR38" s="26" t="str">
        <f t="shared" si="18"/>
        <v/>
      </c>
      <c r="AS38" s="27"/>
      <c r="AT38" s="109">
        <v>0</v>
      </c>
      <c r="AU38" s="106"/>
      <c r="AV38" s="107"/>
      <c r="AW38" s="315"/>
      <c r="BI38" s="2"/>
      <c r="BJ38" s="2"/>
      <c r="BK38" s="2"/>
      <c r="BL38" s="2"/>
      <c r="BM38" s="2"/>
      <c r="BN38" s="2"/>
      <c r="BO38" s="2"/>
      <c r="BP38" s="2"/>
      <c r="BQ38" s="2"/>
      <c r="BR38" s="2"/>
      <c r="BS38" s="2"/>
      <c r="BT38" s="2"/>
      <c r="BU38" s="2"/>
      <c r="BV38" s="2"/>
      <c r="BW38" s="2"/>
    </row>
    <row r="39" spans="3:75" ht="21" customHeight="1" x14ac:dyDescent="0.25">
      <c r="C39" s="142"/>
      <c r="D39" s="487"/>
      <c r="E39" s="318">
        <v>13</v>
      </c>
      <c r="F39" s="310"/>
      <c r="G39" s="300" t="s">
        <v>620</v>
      </c>
      <c r="H39" s="241" t="s">
        <v>52</v>
      </c>
      <c r="I39" s="241" t="s">
        <v>149</v>
      </c>
      <c r="J39" s="241" t="s">
        <v>67</v>
      </c>
      <c r="K39" s="241" t="s">
        <v>145</v>
      </c>
      <c r="L39" s="242" t="s">
        <v>14</v>
      </c>
      <c r="M39" s="242" t="s">
        <v>627</v>
      </c>
      <c r="N39" s="46" t="s">
        <v>627</v>
      </c>
      <c r="O39" s="55" t="s">
        <v>14</v>
      </c>
      <c r="P39" s="55" t="s">
        <v>717</v>
      </c>
      <c r="Q39" s="46"/>
      <c r="R39" s="46"/>
      <c r="S39" s="46"/>
      <c r="T39" s="46"/>
      <c r="U39" s="46"/>
      <c r="V39" s="109">
        <v>0</v>
      </c>
      <c r="W39" s="106"/>
      <c r="X39" s="107"/>
      <c r="Y39" s="109">
        <v>0</v>
      </c>
      <c r="Z39" s="106"/>
      <c r="AA39" s="107"/>
      <c r="AB39" s="109">
        <v>0</v>
      </c>
      <c r="AC39" s="106"/>
      <c r="AD39" s="107"/>
      <c r="AE39" s="109">
        <v>0</v>
      </c>
      <c r="AF39" s="106"/>
      <c r="AG39" s="107"/>
      <c r="AH39" s="109">
        <v>0</v>
      </c>
      <c r="AI39" s="106"/>
      <c r="AJ39" s="107"/>
      <c r="AK39" s="109">
        <v>0</v>
      </c>
      <c r="AL39" s="106"/>
      <c r="AM39" s="107"/>
      <c r="AN39" s="109">
        <v>0</v>
      </c>
      <c r="AO39" s="106"/>
      <c r="AP39" s="107"/>
      <c r="AQ39" s="25">
        <f t="shared" si="19"/>
        <v>0</v>
      </c>
      <c r="AR39" s="26" t="str">
        <f t="shared" si="18"/>
        <v/>
      </c>
      <c r="AS39" s="27"/>
      <c r="AT39" s="109">
        <v>0</v>
      </c>
      <c r="AU39" s="106"/>
      <c r="AV39" s="107"/>
      <c r="AW39" s="315"/>
      <c r="BI39" s="2"/>
      <c r="BJ39" s="2"/>
      <c r="BK39" s="2"/>
      <c r="BL39" s="2"/>
      <c r="BM39" s="2"/>
      <c r="BN39" s="2"/>
      <c r="BO39" s="2"/>
      <c r="BP39" s="2"/>
      <c r="BQ39" s="2"/>
      <c r="BR39" s="2"/>
      <c r="BS39" s="2"/>
      <c r="BT39" s="2"/>
      <c r="BU39" s="2"/>
      <c r="BV39" s="2"/>
      <c r="BW39" s="2"/>
    </row>
    <row r="40" spans="3:75" ht="21" customHeight="1" x14ac:dyDescent="0.25">
      <c r="C40" s="142"/>
      <c r="D40" s="487"/>
      <c r="E40" s="318">
        <v>14</v>
      </c>
      <c r="F40" s="310"/>
      <c r="G40" s="300" t="s">
        <v>620</v>
      </c>
      <c r="H40" s="241" t="s">
        <v>52</v>
      </c>
      <c r="I40" s="241" t="s">
        <v>149</v>
      </c>
      <c r="J40" s="241" t="s">
        <v>68</v>
      </c>
      <c r="K40" s="241" t="s">
        <v>145</v>
      </c>
      <c r="L40" s="242" t="s">
        <v>14</v>
      </c>
      <c r="M40" s="242" t="s">
        <v>627</v>
      </c>
      <c r="N40" s="46" t="s">
        <v>627</v>
      </c>
      <c r="O40" s="55" t="s">
        <v>14</v>
      </c>
      <c r="P40" s="55" t="s">
        <v>717</v>
      </c>
      <c r="Q40" s="46"/>
      <c r="R40" s="46"/>
      <c r="S40" s="46"/>
      <c r="T40" s="46"/>
      <c r="U40" s="46"/>
      <c r="V40" s="109">
        <v>0</v>
      </c>
      <c r="W40" s="106"/>
      <c r="X40" s="107"/>
      <c r="Y40" s="109">
        <v>0</v>
      </c>
      <c r="Z40" s="106"/>
      <c r="AA40" s="107"/>
      <c r="AB40" s="109">
        <v>0</v>
      </c>
      <c r="AC40" s="106"/>
      <c r="AD40" s="107"/>
      <c r="AE40" s="109">
        <v>0</v>
      </c>
      <c r="AF40" s="106"/>
      <c r="AG40" s="107"/>
      <c r="AH40" s="109">
        <v>0</v>
      </c>
      <c r="AI40" s="106"/>
      <c r="AJ40" s="107"/>
      <c r="AK40" s="109">
        <v>0</v>
      </c>
      <c r="AL40" s="106"/>
      <c r="AM40" s="107"/>
      <c r="AN40" s="109">
        <v>0</v>
      </c>
      <c r="AO40" s="106"/>
      <c r="AP40" s="107"/>
      <c r="AQ40" s="25">
        <f t="shared" si="19"/>
        <v>0</v>
      </c>
      <c r="AR40" s="26" t="str">
        <f t="shared" si="18"/>
        <v/>
      </c>
      <c r="AS40" s="27"/>
      <c r="AT40" s="109">
        <v>0</v>
      </c>
      <c r="AU40" s="106"/>
      <c r="AV40" s="107"/>
      <c r="AW40" s="315"/>
      <c r="BI40" s="2"/>
      <c r="BJ40" s="2"/>
      <c r="BK40" s="2"/>
      <c r="BL40" s="2"/>
      <c r="BM40" s="2"/>
      <c r="BN40" s="2"/>
      <c r="BO40" s="2"/>
      <c r="BP40" s="2"/>
      <c r="BQ40" s="2"/>
      <c r="BR40" s="2"/>
      <c r="BS40" s="2"/>
      <c r="BT40" s="2"/>
      <c r="BU40" s="2"/>
      <c r="BV40" s="2"/>
      <c r="BW40" s="2"/>
    </row>
    <row r="41" spans="3:75" ht="21" customHeight="1" x14ac:dyDescent="0.25">
      <c r="C41" s="142"/>
      <c r="D41" s="487"/>
      <c r="E41" s="318">
        <v>15</v>
      </c>
      <c r="F41" s="310"/>
      <c r="G41" s="300" t="s">
        <v>620</v>
      </c>
      <c r="H41" s="241" t="s">
        <v>52</v>
      </c>
      <c r="I41" s="241" t="s">
        <v>149</v>
      </c>
      <c r="J41" s="241" t="s">
        <v>69</v>
      </c>
      <c r="K41" s="241" t="s">
        <v>145</v>
      </c>
      <c r="L41" s="242" t="s">
        <v>14</v>
      </c>
      <c r="M41" s="242" t="s">
        <v>627</v>
      </c>
      <c r="N41" s="46" t="s">
        <v>627</v>
      </c>
      <c r="O41" s="55" t="s">
        <v>14</v>
      </c>
      <c r="P41" s="55" t="s">
        <v>717</v>
      </c>
      <c r="Q41" s="46"/>
      <c r="R41" s="46"/>
      <c r="S41" s="46"/>
      <c r="T41" s="46"/>
      <c r="U41" s="46"/>
      <c r="V41" s="109">
        <v>0</v>
      </c>
      <c r="W41" s="106"/>
      <c r="X41" s="107"/>
      <c r="Y41" s="109">
        <v>0</v>
      </c>
      <c r="Z41" s="106"/>
      <c r="AA41" s="107"/>
      <c r="AB41" s="109">
        <v>0</v>
      </c>
      <c r="AC41" s="106"/>
      <c r="AD41" s="107"/>
      <c r="AE41" s="109">
        <v>0</v>
      </c>
      <c r="AF41" s="106"/>
      <c r="AG41" s="107"/>
      <c r="AH41" s="109">
        <v>0</v>
      </c>
      <c r="AI41" s="106"/>
      <c r="AJ41" s="107"/>
      <c r="AK41" s="109">
        <v>0</v>
      </c>
      <c r="AL41" s="106"/>
      <c r="AM41" s="107"/>
      <c r="AN41" s="109">
        <v>0</v>
      </c>
      <c r="AO41" s="106"/>
      <c r="AP41" s="107"/>
      <c r="AQ41" s="25">
        <f t="shared" si="19"/>
        <v>0</v>
      </c>
      <c r="AR41" s="26" t="str">
        <f t="shared" si="18"/>
        <v/>
      </c>
      <c r="AS41" s="27"/>
      <c r="AT41" s="109">
        <v>0</v>
      </c>
      <c r="AU41" s="106"/>
      <c r="AV41" s="107"/>
      <c r="AW41" s="315"/>
      <c r="BI41" s="2"/>
      <c r="BJ41" s="2"/>
      <c r="BK41" s="2"/>
      <c r="BL41" s="2"/>
      <c r="BM41" s="2"/>
      <c r="BN41" s="2"/>
      <c r="BO41" s="2"/>
      <c r="BP41" s="2"/>
      <c r="BQ41" s="2"/>
      <c r="BR41" s="2"/>
      <c r="BS41" s="2"/>
      <c r="BT41" s="2"/>
      <c r="BU41" s="2"/>
      <c r="BV41" s="2"/>
      <c r="BW41" s="2"/>
    </row>
    <row r="42" spans="3:75" ht="21" customHeight="1" x14ac:dyDescent="0.25">
      <c r="C42" s="142"/>
      <c r="D42" s="487"/>
      <c r="E42" s="318">
        <v>16</v>
      </c>
      <c r="F42" s="310"/>
      <c r="G42" s="300" t="s">
        <v>620</v>
      </c>
      <c r="H42" s="241" t="s">
        <v>52</v>
      </c>
      <c r="I42" s="241" t="s">
        <v>149</v>
      </c>
      <c r="J42" s="241" t="s">
        <v>70</v>
      </c>
      <c r="K42" s="241" t="s">
        <v>145</v>
      </c>
      <c r="L42" s="242" t="s">
        <v>14</v>
      </c>
      <c r="M42" s="242" t="s">
        <v>627</v>
      </c>
      <c r="N42" s="46" t="s">
        <v>627</v>
      </c>
      <c r="O42" s="55" t="s">
        <v>14</v>
      </c>
      <c r="P42" s="55" t="s">
        <v>717</v>
      </c>
      <c r="Q42" s="46"/>
      <c r="R42" s="46"/>
      <c r="S42" s="46"/>
      <c r="T42" s="46"/>
      <c r="U42" s="46"/>
      <c r="V42" s="109">
        <v>0</v>
      </c>
      <c r="W42" s="106"/>
      <c r="X42" s="107"/>
      <c r="Y42" s="109">
        <v>0</v>
      </c>
      <c r="Z42" s="106"/>
      <c r="AA42" s="107"/>
      <c r="AB42" s="109">
        <v>0</v>
      </c>
      <c r="AC42" s="106"/>
      <c r="AD42" s="107"/>
      <c r="AE42" s="109">
        <v>0</v>
      </c>
      <c r="AF42" s="106"/>
      <c r="AG42" s="107"/>
      <c r="AH42" s="109">
        <v>0</v>
      </c>
      <c r="AI42" s="106"/>
      <c r="AJ42" s="107"/>
      <c r="AK42" s="109">
        <v>0</v>
      </c>
      <c r="AL42" s="106"/>
      <c r="AM42" s="107"/>
      <c r="AN42" s="109">
        <v>0</v>
      </c>
      <c r="AO42" s="106"/>
      <c r="AP42" s="107"/>
      <c r="AQ42" s="25">
        <f t="shared" si="19"/>
        <v>0</v>
      </c>
      <c r="AR42" s="26" t="str">
        <f t="shared" si="18"/>
        <v/>
      </c>
      <c r="AS42" s="27"/>
      <c r="AT42" s="109">
        <v>0</v>
      </c>
      <c r="AU42" s="106"/>
      <c r="AV42" s="107"/>
      <c r="AW42" s="315"/>
      <c r="BI42" s="2"/>
      <c r="BJ42" s="2"/>
      <c r="BK42" s="2"/>
      <c r="BL42" s="2"/>
      <c r="BM42" s="2"/>
      <c r="BN42" s="2"/>
      <c r="BO42" s="2"/>
      <c r="BP42" s="2"/>
      <c r="BQ42" s="2"/>
      <c r="BR42" s="2"/>
      <c r="BS42" s="2"/>
      <c r="BT42" s="2"/>
      <c r="BU42" s="2"/>
      <c r="BV42" s="2"/>
      <c r="BW42" s="2"/>
    </row>
    <row r="43" spans="3:75" ht="21" customHeight="1" x14ac:dyDescent="0.25">
      <c r="C43" s="142"/>
      <c r="D43" s="487"/>
      <c r="E43" s="318">
        <v>17</v>
      </c>
      <c r="F43" s="310"/>
      <c r="G43" s="300" t="s">
        <v>620</v>
      </c>
      <c r="H43" s="241" t="s">
        <v>52</v>
      </c>
      <c r="I43" s="241" t="s">
        <v>149</v>
      </c>
      <c r="J43" s="241" t="s">
        <v>71</v>
      </c>
      <c r="K43" s="241" t="s">
        <v>145</v>
      </c>
      <c r="L43" s="242" t="s">
        <v>14</v>
      </c>
      <c r="M43" s="242" t="s">
        <v>627</v>
      </c>
      <c r="N43" s="46" t="s">
        <v>627</v>
      </c>
      <c r="O43" s="55" t="s">
        <v>14</v>
      </c>
      <c r="P43" s="55" t="s">
        <v>717</v>
      </c>
      <c r="Q43" s="46"/>
      <c r="R43" s="46"/>
      <c r="S43" s="46"/>
      <c r="T43" s="46"/>
      <c r="U43" s="46"/>
      <c r="V43" s="109">
        <v>0</v>
      </c>
      <c r="W43" s="106"/>
      <c r="X43" s="107"/>
      <c r="Y43" s="109">
        <v>0</v>
      </c>
      <c r="Z43" s="106"/>
      <c r="AA43" s="107"/>
      <c r="AB43" s="109">
        <v>0</v>
      </c>
      <c r="AC43" s="106"/>
      <c r="AD43" s="107"/>
      <c r="AE43" s="109">
        <v>0</v>
      </c>
      <c r="AF43" s="106"/>
      <c r="AG43" s="107"/>
      <c r="AH43" s="109">
        <v>0</v>
      </c>
      <c r="AI43" s="106"/>
      <c r="AJ43" s="107"/>
      <c r="AK43" s="109">
        <v>0</v>
      </c>
      <c r="AL43" s="106"/>
      <c r="AM43" s="107"/>
      <c r="AN43" s="109">
        <v>0</v>
      </c>
      <c r="AO43" s="106"/>
      <c r="AP43" s="107"/>
      <c r="AQ43" s="25">
        <f t="shared" si="19"/>
        <v>0</v>
      </c>
      <c r="AR43" s="26" t="str">
        <f t="shared" si="18"/>
        <v/>
      </c>
      <c r="AS43" s="27"/>
      <c r="AT43" s="109">
        <v>0</v>
      </c>
      <c r="AU43" s="106"/>
      <c r="AV43" s="107"/>
      <c r="AW43" s="315"/>
      <c r="BI43" s="2"/>
      <c r="BJ43" s="2"/>
      <c r="BK43" s="2"/>
      <c r="BL43" s="2"/>
      <c r="BM43" s="2"/>
      <c r="BN43" s="2"/>
      <c r="BO43" s="2"/>
      <c r="BP43" s="2"/>
      <c r="BQ43" s="2"/>
      <c r="BR43" s="2"/>
      <c r="BS43" s="2"/>
      <c r="BT43" s="2"/>
      <c r="BU43" s="2"/>
      <c r="BV43" s="2"/>
      <c r="BW43" s="2"/>
    </row>
    <row r="44" spans="3:75" ht="21" customHeight="1" x14ac:dyDescent="0.25">
      <c r="C44" s="142"/>
      <c r="D44" s="487"/>
      <c r="E44" s="318">
        <v>18</v>
      </c>
      <c r="F44" s="310"/>
      <c r="G44" s="300" t="s">
        <v>620</v>
      </c>
      <c r="H44" s="241" t="s">
        <v>52</v>
      </c>
      <c r="I44" s="241" t="s">
        <v>149</v>
      </c>
      <c r="J44" s="241" t="s">
        <v>72</v>
      </c>
      <c r="K44" s="241" t="s">
        <v>145</v>
      </c>
      <c r="L44" s="242" t="s">
        <v>14</v>
      </c>
      <c r="M44" s="242" t="s">
        <v>627</v>
      </c>
      <c r="N44" s="46" t="s">
        <v>627</v>
      </c>
      <c r="O44" s="55" t="s">
        <v>14</v>
      </c>
      <c r="P44" s="55" t="s">
        <v>717</v>
      </c>
      <c r="Q44" s="46"/>
      <c r="R44" s="46"/>
      <c r="S44" s="46"/>
      <c r="T44" s="46"/>
      <c r="U44" s="46"/>
      <c r="V44" s="109">
        <v>0</v>
      </c>
      <c r="W44" s="106"/>
      <c r="X44" s="107"/>
      <c r="Y44" s="109">
        <v>0</v>
      </c>
      <c r="Z44" s="106"/>
      <c r="AA44" s="107"/>
      <c r="AB44" s="109">
        <v>0</v>
      </c>
      <c r="AC44" s="106"/>
      <c r="AD44" s="107"/>
      <c r="AE44" s="109">
        <v>0</v>
      </c>
      <c r="AF44" s="106"/>
      <c r="AG44" s="107"/>
      <c r="AH44" s="109">
        <v>0</v>
      </c>
      <c r="AI44" s="106"/>
      <c r="AJ44" s="107"/>
      <c r="AK44" s="109">
        <v>0</v>
      </c>
      <c r="AL44" s="106"/>
      <c r="AM44" s="107"/>
      <c r="AN44" s="109">
        <v>0</v>
      </c>
      <c r="AO44" s="106"/>
      <c r="AP44" s="107"/>
      <c r="AQ44" s="25">
        <f t="shared" si="19"/>
        <v>0</v>
      </c>
      <c r="AR44" s="26" t="str">
        <f t="shared" si="18"/>
        <v/>
      </c>
      <c r="AS44" s="27"/>
      <c r="AT44" s="109">
        <v>0</v>
      </c>
      <c r="AU44" s="106"/>
      <c r="AV44" s="107"/>
      <c r="AW44" s="315"/>
      <c r="BI44" s="2"/>
      <c r="BJ44" s="2"/>
      <c r="BK44" s="2"/>
      <c r="BL44" s="2"/>
      <c r="BM44" s="2"/>
      <c r="BN44" s="2"/>
      <c r="BO44" s="2"/>
      <c r="BP44" s="2"/>
      <c r="BQ44" s="2"/>
      <c r="BR44" s="2"/>
      <c r="BS44" s="2"/>
      <c r="BT44" s="2"/>
      <c r="BU44" s="2"/>
      <c r="BV44" s="2"/>
      <c r="BW44" s="2"/>
    </row>
    <row r="45" spans="3:75" ht="21" customHeight="1" x14ac:dyDescent="0.25">
      <c r="C45" s="142"/>
      <c r="D45" s="487"/>
      <c r="E45" s="318">
        <v>19</v>
      </c>
      <c r="F45" s="310"/>
      <c r="G45" s="300" t="s">
        <v>620</v>
      </c>
      <c r="H45" s="241" t="s">
        <v>52</v>
      </c>
      <c r="I45" s="241" t="s">
        <v>149</v>
      </c>
      <c r="J45" s="241" t="s">
        <v>73</v>
      </c>
      <c r="K45" s="241" t="s">
        <v>145</v>
      </c>
      <c r="L45" s="242" t="s">
        <v>14</v>
      </c>
      <c r="M45" s="242" t="s">
        <v>627</v>
      </c>
      <c r="N45" s="46" t="s">
        <v>627</v>
      </c>
      <c r="O45" s="55" t="s">
        <v>14</v>
      </c>
      <c r="P45" s="55" t="s">
        <v>717</v>
      </c>
      <c r="Q45" s="46"/>
      <c r="R45" s="46"/>
      <c r="S45" s="46"/>
      <c r="T45" s="46"/>
      <c r="U45" s="46"/>
      <c r="V45" s="109">
        <v>0</v>
      </c>
      <c r="W45" s="106"/>
      <c r="X45" s="107"/>
      <c r="Y45" s="109">
        <v>0</v>
      </c>
      <c r="Z45" s="106"/>
      <c r="AA45" s="107"/>
      <c r="AB45" s="109">
        <v>0</v>
      </c>
      <c r="AC45" s="106"/>
      <c r="AD45" s="107"/>
      <c r="AE45" s="109">
        <v>0</v>
      </c>
      <c r="AF45" s="106"/>
      <c r="AG45" s="107"/>
      <c r="AH45" s="109">
        <v>0</v>
      </c>
      <c r="AI45" s="106"/>
      <c r="AJ45" s="107"/>
      <c r="AK45" s="109">
        <v>0</v>
      </c>
      <c r="AL45" s="106"/>
      <c r="AM45" s="107"/>
      <c r="AN45" s="109">
        <v>0</v>
      </c>
      <c r="AO45" s="106"/>
      <c r="AP45" s="107"/>
      <c r="AQ45" s="25">
        <f t="shared" si="19"/>
        <v>0</v>
      </c>
      <c r="AR45" s="26" t="str">
        <f t="shared" si="18"/>
        <v/>
      </c>
      <c r="AS45" s="27"/>
      <c r="AT45" s="109">
        <v>0</v>
      </c>
      <c r="AU45" s="106"/>
      <c r="AV45" s="107"/>
      <c r="AW45" s="315"/>
      <c r="BI45" s="2"/>
      <c r="BJ45" s="2"/>
      <c r="BK45" s="2"/>
      <c r="BL45" s="2"/>
      <c r="BM45" s="2"/>
      <c r="BN45" s="2"/>
      <c r="BO45" s="2"/>
      <c r="BP45" s="2"/>
      <c r="BQ45" s="2"/>
      <c r="BR45" s="2"/>
      <c r="BS45" s="2"/>
      <c r="BT45" s="2"/>
      <c r="BU45" s="2"/>
      <c r="BV45" s="2"/>
      <c r="BW45" s="2"/>
    </row>
    <row r="46" spans="3:75" ht="21" customHeight="1" x14ac:dyDescent="0.25">
      <c r="C46" s="142"/>
      <c r="D46" s="487"/>
      <c r="E46" s="318">
        <v>20</v>
      </c>
      <c r="F46" s="310"/>
      <c r="G46" s="300" t="s">
        <v>620</v>
      </c>
      <c r="H46" s="241" t="s">
        <v>52</v>
      </c>
      <c r="I46" s="241" t="s">
        <v>149</v>
      </c>
      <c r="J46" s="241" t="s">
        <v>74</v>
      </c>
      <c r="K46" s="241" t="s">
        <v>145</v>
      </c>
      <c r="L46" s="242" t="s">
        <v>14</v>
      </c>
      <c r="M46" s="242" t="s">
        <v>627</v>
      </c>
      <c r="N46" s="46" t="s">
        <v>627</v>
      </c>
      <c r="O46" s="55" t="s">
        <v>14</v>
      </c>
      <c r="P46" s="55" t="s">
        <v>717</v>
      </c>
      <c r="Q46" s="46"/>
      <c r="R46" s="46"/>
      <c r="S46" s="46"/>
      <c r="T46" s="46"/>
      <c r="U46" s="46"/>
      <c r="V46" s="109">
        <v>0</v>
      </c>
      <c r="W46" s="106"/>
      <c r="X46" s="107"/>
      <c r="Y46" s="109">
        <v>0</v>
      </c>
      <c r="Z46" s="106"/>
      <c r="AA46" s="107"/>
      <c r="AB46" s="109">
        <v>0</v>
      </c>
      <c r="AC46" s="106"/>
      <c r="AD46" s="107"/>
      <c r="AE46" s="109">
        <v>0</v>
      </c>
      <c r="AF46" s="106"/>
      <c r="AG46" s="107"/>
      <c r="AH46" s="109">
        <v>0</v>
      </c>
      <c r="AI46" s="106"/>
      <c r="AJ46" s="107"/>
      <c r="AK46" s="109">
        <v>0</v>
      </c>
      <c r="AL46" s="106"/>
      <c r="AM46" s="107"/>
      <c r="AN46" s="109">
        <v>0</v>
      </c>
      <c r="AO46" s="106"/>
      <c r="AP46" s="107"/>
      <c r="AQ46" s="25">
        <f t="shared" si="19"/>
        <v>0</v>
      </c>
      <c r="AR46" s="26" t="str">
        <f t="shared" si="18"/>
        <v/>
      </c>
      <c r="AS46" s="27"/>
      <c r="AT46" s="109">
        <v>0</v>
      </c>
      <c r="AU46" s="106"/>
      <c r="AV46" s="107"/>
      <c r="AW46" s="315"/>
      <c r="BI46" s="2"/>
      <c r="BJ46" s="2"/>
      <c r="BK46" s="2"/>
      <c r="BL46" s="2"/>
      <c r="BM46" s="2"/>
      <c r="BN46" s="2"/>
      <c r="BO46" s="2"/>
      <c r="BP46" s="2"/>
      <c r="BQ46" s="2"/>
      <c r="BR46" s="2"/>
      <c r="BS46" s="2"/>
      <c r="BT46" s="2"/>
      <c r="BU46" s="2"/>
      <c r="BV46" s="2"/>
      <c r="BW46" s="2"/>
    </row>
    <row r="47" spans="3:75" ht="21" customHeight="1" x14ac:dyDescent="0.25">
      <c r="C47" s="142"/>
      <c r="D47" s="487"/>
      <c r="E47" s="318">
        <v>21</v>
      </c>
      <c r="F47" s="310"/>
      <c r="G47" s="300" t="s">
        <v>620</v>
      </c>
      <c r="H47" s="241" t="s">
        <v>52</v>
      </c>
      <c r="I47" s="241" t="s">
        <v>149</v>
      </c>
      <c r="J47" s="241" t="s">
        <v>75</v>
      </c>
      <c r="K47" s="241" t="s">
        <v>145</v>
      </c>
      <c r="L47" s="242" t="s">
        <v>14</v>
      </c>
      <c r="M47" s="242" t="s">
        <v>627</v>
      </c>
      <c r="N47" s="46" t="s">
        <v>627</v>
      </c>
      <c r="O47" s="55" t="s">
        <v>14</v>
      </c>
      <c r="P47" s="55" t="s">
        <v>717</v>
      </c>
      <c r="Q47" s="46"/>
      <c r="R47" s="46"/>
      <c r="S47" s="46"/>
      <c r="T47" s="46"/>
      <c r="U47" s="46"/>
      <c r="V47" s="109">
        <v>0</v>
      </c>
      <c r="W47" s="106"/>
      <c r="X47" s="107"/>
      <c r="Y47" s="109">
        <v>0</v>
      </c>
      <c r="Z47" s="106"/>
      <c r="AA47" s="107"/>
      <c r="AB47" s="109">
        <v>0</v>
      </c>
      <c r="AC47" s="106"/>
      <c r="AD47" s="107"/>
      <c r="AE47" s="109">
        <v>0</v>
      </c>
      <c r="AF47" s="106"/>
      <c r="AG47" s="107"/>
      <c r="AH47" s="109">
        <v>0</v>
      </c>
      <c r="AI47" s="106"/>
      <c r="AJ47" s="107"/>
      <c r="AK47" s="109">
        <v>0</v>
      </c>
      <c r="AL47" s="106"/>
      <c r="AM47" s="107"/>
      <c r="AN47" s="109">
        <v>0</v>
      </c>
      <c r="AO47" s="106"/>
      <c r="AP47" s="107"/>
      <c r="AQ47" s="25">
        <f t="shared" si="19"/>
        <v>0</v>
      </c>
      <c r="AR47" s="26" t="str">
        <f t="shared" si="18"/>
        <v/>
      </c>
      <c r="AS47" s="27"/>
      <c r="AT47" s="109">
        <v>0</v>
      </c>
      <c r="AU47" s="106"/>
      <c r="AV47" s="107"/>
      <c r="AW47" s="315"/>
      <c r="BI47" s="2"/>
      <c r="BJ47" s="2"/>
      <c r="BK47" s="2"/>
      <c r="BL47" s="2"/>
      <c r="BM47" s="2"/>
      <c r="BN47" s="2"/>
      <c r="BO47" s="2"/>
      <c r="BP47" s="2"/>
      <c r="BQ47" s="2"/>
      <c r="BR47" s="2"/>
      <c r="BS47" s="2"/>
      <c r="BT47" s="2"/>
      <c r="BU47" s="2"/>
      <c r="BV47" s="2"/>
      <c r="BW47" s="2"/>
    </row>
    <row r="48" spans="3:75" ht="21" customHeight="1" x14ac:dyDescent="0.25">
      <c r="C48" s="142"/>
      <c r="D48" s="487"/>
      <c r="E48" s="318">
        <v>22</v>
      </c>
      <c r="F48" s="310"/>
      <c r="G48" s="300" t="s">
        <v>620</v>
      </c>
      <c r="H48" s="241" t="s">
        <v>52</v>
      </c>
      <c r="I48" s="241" t="s">
        <v>149</v>
      </c>
      <c r="J48" s="241" t="s">
        <v>76</v>
      </c>
      <c r="K48" s="241" t="s">
        <v>145</v>
      </c>
      <c r="L48" s="242" t="s">
        <v>14</v>
      </c>
      <c r="M48" s="242" t="s">
        <v>627</v>
      </c>
      <c r="N48" s="46" t="s">
        <v>627</v>
      </c>
      <c r="O48" s="55" t="s">
        <v>14</v>
      </c>
      <c r="P48" s="55" t="s">
        <v>717</v>
      </c>
      <c r="Q48" s="46"/>
      <c r="R48" s="46"/>
      <c r="S48" s="46"/>
      <c r="T48" s="46"/>
      <c r="U48" s="46"/>
      <c r="V48" s="109">
        <v>0</v>
      </c>
      <c r="W48" s="106"/>
      <c r="X48" s="107"/>
      <c r="Y48" s="109">
        <v>0</v>
      </c>
      <c r="Z48" s="106"/>
      <c r="AA48" s="107"/>
      <c r="AB48" s="109">
        <v>0</v>
      </c>
      <c r="AC48" s="106"/>
      <c r="AD48" s="107"/>
      <c r="AE48" s="109">
        <v>0</v>
      </c>
      <c r="AF48" s="106"/>
      <c r="AG48" s="107"/>
      <c r="AH48" s="109">
        <v>0</v>
      </c>
      <c r="AI48" s="106"/>
      <c r="AJ48" s="107"/>
      <c r="AK48" s="109">
        <v>0</v>
      </c>
      <c r="AL48" s="106"/>
      <c r="AM48" s="107"/>
      <c r="AN48" s="109">
        <v>0</v>
      </c>
      <c r="AO48" s="106"/>
      <c r="AP48" s="107"/>
      <c r="AQ48" s="25">
        <f t="shared" si="19"/>
        <v>0</v>
      </c>
      <c r="AR48" s="26" t="str">
        <f t="shared" si="18"/>
        <v/>
      </c>
      <c r="AS48" s="27"/>
      <c r="AT48" s="109">
        <v>0</v>
      </c>
      <c r="AU48" s="106"/>
      <c r="AV48" s="107"/>
      <c r="AW48" s="315"/>
      <c r="BI48" s="2"/>
      <c r="BJ48" s="2"/>
      <c r="BK48" s="2"/>
      <c r="BL48" s="2"/>
      <c r="BM48" s="2"/>
      <c r="BN48" s="2"/>
      <c r="BO48" s="2"/>
      <c r="BP48" s="2"/>
      <c r="BQ48" s="2"/>
      <c r="BR48" s="2"/>
      <c r="BS48" s="2"/>
      <c r="BT48" s="2"/>
      <c r="BU48" s="2"/>
      <c r="BV48" s="2"/>
      <c r="BW48" s="2"/>
    </row>
    <row r="49" spans="3:75" ht="21" customHeight="1" x14ac:dyDescent="0.25">
      <c r="C49" s="142"/>
      <c r="D49" s="487"/>
      <c r="E49" s="318">
        <v>23</v>
      </c>
      <c r="F49" s="310"/>
      <c r="G49" s="300" t="s">
        <v>620</v>
      </c>
      <c r="H49" s="241" t="s">
        <v>52</v>
      </c>
      <c r="I49" s="241" t="s">
        <v>149</v>
      </c>
      <c r="J49" s="241" t="s">
        <v>77</v>
      </c>
      <c r="K49" s="241" t="s">
        <v>145</v>
      </c>
      <c r="L49" s="242" t="s">
        <v>14</v>
      </c>
      <c r="M49" s="242" t="s">
        <v>627</v>
      </c>
      <c r="N49" s="46" t="s">
        <v>627</v>
      </c>
      <c r="O49" s="55" t="s">
        <v>14</v>
      </c>
      <c r="P49" s="55" t="s">
        <v>717</v>
      </c>
      <c r="Q49" s="46"/>
      <c r="R49" s="46"/>
      <c r="S49" s="46"/>
      <c r="T49" s="46"/>
      <c r="U49" s="46"/>
      <c r="V49" s="109">
        <v>0</v>
      </c>
      <c r="W49" s="106"/>
      <c r="X49" s="107"/>
      <c r="Y49" s="109">
        <v>0</v>
      </c>
      <c r="Z49" s="106"/>
      <c r="AA49" s="107"/>
      <c r="AB49" s="109">
        <v>0</v>
      </c>
      <c r="AC49" s="106"/>
      <c r="AD49" s="107"/>
      <c r="AE49" s="109">
        <v>0</v>
      </c>
      <c r="AF49" s="106"/>
      <c r="AG49" s="107"/>
      <c r="AH49" s="109">
        <v>0</v>
      </c>
      <c r="AI49" s="106"/>
      <c r="AJ49" s="107"/>
      <c r="AK49" s="109">
        <v>0</v>
      </c>
      <c r="AL49" s="106"/>
      <c r="AM49" s="107"/>
      <c r="AN49" s="109">
        <v>0</v>
      </c>
      <c r="AO49" s="106"/>
      <c r="AP49" s="107"/>
      <c r="AQ49" s="25">
        <f t="shared" si="19"/>
        <v>0</v>
      </c>
      <c r="AR49" s="26" t="str">
        <f t="shared" si="18"/>
        <v/>
      </c>
      <c r="AS49" s="27"/>
      <c r="AT49" s="109">
        <v>0</v>
      </c>
      <c r="AU49" s="106"/>
      <c r="AV49" s="107"/>
      <c r="AW49" s="315"/>
      <c r="BI49" s="2"/>
      <c r="BJ49" s="2"/>
      <c r="BK49" s="2"/>
      <c r="BL49" s="2"/>
      <c r="BM49" s="2"/>
      <c r="BN49" s="2"/>
      <c r="BO49" s="2"/>
      <c r="BP49" s="2"/>
      <c r="BQ49" s="2"/>
      <c r="BR49" s="2"/>
      <c r="BS49" s="2"/>
      <c r="BT49" s="2"/>
      <c r="BU49" s="2"/>
      <c r="BV49" s="2"/>
      <c r="BW49" s="2"/>
    </row>
    <row r="50" spans="3:75" ht="21" customHeight="1" x14ac:dyDescent="0.25">
      <c r="C50" s="142"/>
      <c r="D50" s="487"/>
      <c r="E50" s="318">
        <v>24</v>
      </c>
      <c r="F50" s="310"/>
      <c r="G50" s="300" t="s">
        <v>620</v>
      </c>
      <c r="H50" s="241" t="s">
        <v>52</v>
      </c>
      <c r="I50" s="241" t="s">
        <v>149</v>
      </c>
      <c r="J50" s="241" t="s">
        <v>78</v>
      </c>
      <c r="K50" s="241" t="s">
        <v>145</v>
      </c>
      <c r="L50" s="242" t="s">
        <v>14</v>
      </c>
      <c r="M50" s="242" t="s">
        <v>627</v>
      </c>
      <c r="N50" s="46" t="s">
        <v>627</v>
      </c>
      <c r="O50" s="55" t="s">
        <v>14</v>
      </c>
      <c r="P50" s="55" t="s">
        <v>717</v>
      </c>
      <c r="Q50" s="46"/>
      <c r="R50" s="46"/>
      <c r="S50" s="46"/>
      <c r="T50" s="46"/>
      <c r="U50" s="46"/>
      <c r="V50" s="109">
        <v>0</v>
      </c>
      <c r="W50" s="106"/>
      <c r="X50" s="107"/>
      <c r="Y50" s="109">
        <v>0</v>
      </c>
      <c r="Z50" s="106"/>
      <c r="AA50" s="107"/>
      <c r="AB50" s="109">
        <v>0</v>
      </c>
      <c r="AC50" s="106"/>
      <c r="AD50" s="107"/>
      <c r="AE50" s="109">
        <v>0</v>
      </c>
      <c r="AF50" s="106"/>
      <c r="AG50" s="107"/>
      <c r="AH50" s="109">
        <v>0</v>
      </c>
      <c r="AI50" s="106"/>
      <c r="AJ50" s="107"/>
      <c r="AK50" s="109">
        <v>0</v>
      </c>
      <c r="AL50" s="106"/>
      <c r="AM50" s="107"/>
      <c r="AN50" s="109">
        <v>0</v>
      </c>
      <c r="AO50" s="106"/>
      <c r="AP50" s="107"/>
      <c r="AQ50" s="25">
        <f t="shared" si="19"/>
        <v>0</v>
      </c>
      <c r="AR50" s="26" t="str">
        <f t="shared" si="18"/>
        <v/>
      </c>
      <c r="AS50" s="27"/>
      <c r="AT50" s="109">
        <v>0</v>
      </c>
      <c r="AU50" s="106"/>
      <c r="AV50" s="107"/>
      <c r="AW50" s="315"/>
      <c r="BI50" s="2"/>
      <c r="BJ50" s="2"/>
      <c r="BK50" s="2"/>
      <c r="BL50" s="2"/>
      <c r="BM50" s="2"/>
      <c r="BN50" s="2"/>
      <c r="BO50" s="2"/>
      <c r="BP50" s="2"/>
      <c r="BQ50" s="2"/>
      <c r="BR50" s="2"/>
      <c r="BS50" s="2"/>
      <c r="BT50" s="2"/>
      <c r="BU50" s="2"/>
      <c r="BV50" s="2"/>
      <c r="BW50" s="2"/>
    </row>
    <row r="51" spans="3:75" ht="21" customHeight="1" x14ac:dyDescent="0.25">
      <c r="C51" s="142"/>
      <c r="D51" s="487"/>
      <c r="E51" s="318" t="s">
        <v>106</v>
      </c>
      <c r="F51" s="310"/>
      <c r="G51" s="300" t="s">
        <v>620</v>
      </c>
      <c r="H51" s="241" t="s">
        <v>52</v>
      </c>
      <c r="I51" s="241" t="s">
        <v>149</v>
      </c>
      <c r="J51" s="241" t="s">
        <v>107</v>
      </c>
      <c r="K51" s="241" t="s">
        <v>145</v>
      </c>
      <c r="L51" s="242" t="s">
        <v>14</v>
      </c>
      <c r="M51" s="242" t="s">
        <v>627</v>
      </c>
      <c r="N51" s="46" t="s">
        <v>627</v>
      </c>
      <c r="O51" s="55" t="s">
        <v>14</v>
      </c>
      <c r="P51" s="55" t="s">
        <v>717</v>
      </c>
      <c r="Q51" s="46"/>
      <c r="R51" s="46"/>
      <c r="S51" s="46"/>
      <c r="T51" s="46"/>
      <c r="U51" s="46"/>
      <c r="V51" s="109">
        <v>0</v>
      </c>
      <c r="W51" s="106"/>
      <c r="X51" s="107"/>
      <c r="Y51" s="109">
        <v>0</v>
      </c>
      <c r="Z51" s="106"/>
      <c r="AA51" s="107"/>
      <c r="AB51" s="109">
        <v>0</v>
      </c>
      <c r="AC51" s="106"/>
      <c r="AD51" s="107"/>
      <c r="AE51" s="109">
        <v>0</v>
      </c>
      <c r="AF51" s="106"/>
      <c r="AG51" s="107"/>
      <c r="AH51" s="109">
        <v>0</v>
      </c>
      <c r="AI51" s="106"/>
      <c r="AJ51" s="107"/>
      <c r="AK51" s="109">
        <v>0</v>
      </c>
      <c r="AL51" s="106"/>
      <c r="AM51" s="107"/>
      <c r="AN51" s="109">
        <v>0</v>
      </c>
      <c r="AO51" s="106"/>
      <c r="AP51" s="107"/>
      <c r="AQ51" s="25">
        <f t="shared" si="19"/>
        <v>0</v>
      </c>
      <c r="AR51" s="26" t="str">
        <f t="shared" si="18"/>
        <v/>
      </c>
      <c r="AS51" s="27"/>
      <c r="AT51" s="109">
        <v>0</v>
      </c>
      <c r="AU51" s="106"/>
      <c r="AV51" s="107"/>
      <c r="AW51" s="315"/>
      <c r="BI51" s="2"/>
      <c r="BJ51" s="2"/>
      <c r="BK51" s="2"/>
      <c r="BL51" s="2"/>
      <c r="BM51" s="2"/>
      <c r="BN51" s="2"/>
      <c r="BO51" s="2"/>
      <c r="BP51" s="2"/>
      <c r="BQ51" s="2"/>
      <c r="BR51" s="2"/>
      <c r="BS51" s="2"/>
      <c r="BT51" s="2"/>
      <c r="BU51" s="2"/>
      <c r="BV51" s="2"/>
      <c r="BW51" s="2"/>
    </row>
    <row r="52" spans="3:75" ht="21" customHeight="1" x14ac:dyDescent="0.25">
      <c r="C52" s="142"/>
      <c r="D52" s="487"/>
      <c r="E52" s="318" t="s">
        <v>83</v>
      </c>
      <c r="F52" s="310"/>
      <c r="G52" s="300" t="s">
        <v>620</v>
      </c>
      <c r="H52" s="241" t="s">
        <v>52</v>
      </c>
      <c r="I52" s="241" t="s">
        <v>149</v>
      </c>
      <c r="J52" s="241" t="s">
        <v>84</v>
      </c>
      <c r="K52" s="241" t="s">
        <v>145</v>
      </c>
      <c r="L52" s="242" t="s">
        <v>14</v>
      </c>
      <c r="M52" s="242" t="s">
        <v>627</v>
      </c>
      <c r="N52" s="46" t="s">
        <v>627</v>
      </c>
      <c r="O52" s="55" t="s">
        <v>14</v>
      </c>
      <c r="P52" s="55" t="s">
        <v>717</v>
      </c>
      <c r="Q52" s="46"/>
      <c r="R52" s="46"/>
      <c r="S52" s="46"/>
      <c r="T52" s="46"/>
      <c r="U52" s="46"/>
      <c r="V52" s="109">
        <v>0</v>
      </c>
      <c r="W52" s="106"/>
      <c r="X52" s="107"/>
      <c r="Y52" s="109">
        <v>0</v>
      </c>
      <c r="Z52" s="106"/>
      <c r="AA52" s="107"/>
      <c r="AB52" s="109">
        <v>0</v>
      </c>
      <c r="AC52" s="106"/>
      <c r="AD52" s="107"/>
      <c r="AE52" s="109">
        <v>0</v>
      </c>
      <c r="AF52" s="106"/>
      <c r="AG52" s="107"/>
      <c r="AH52" s="109">
        <v>0</v>
      </c>
      <c r="AI52" s="106"/>
      <c r="AJ52" s="107"/>
      <c r="AK52" s="109">
        <v>0</v>
      </c>
      <c r="AL52" s="106"/>
      <c r="AM52" s="107"/>
      <c r="AN52" s="109">
        <v>0</v>
      </c>
      <c r="AO52" s="106"/>
      <c r="AP52" s="107"/>
      <c r="AQ52" s="25">
        <f t="shared" si="19"/>
        <v>0</v>
      </c>
      <c r="AR52" s="26" t="str">
        <f t="shared" si="18"/>
        <v/>
      </c>
      <c r="AS52" s="27"/>
      <c r="AT52" s="109">
        <v>0</v>
      </c>
      <c r="AU52" s="106"/>
      <c r="AV52" s="107"/>
      <c r="AW52" s="315"/>
      <c r="BI52" s="2"/>
      <c r="BJ52" s="2"/>
      <c r="BK52" s="2"/>
      <c r="BL52" s="2"/>
      <c r="BM52" s="2"/>
      <c r="BN52" s="2"/>
      <c r="BO52" s="2"/>
      <c r="BP52" s="2"/>
      <c r="BQ52" s="2"/>
      <c r="BR52" s="2"/>
      <c r="BS52" s="2"/>
      <c r="BT52" s="2"/>
      <c r="BU52" s="2"/>
      <c r="BV52" s="2"/>
      <c r="BW52" s="2"/>
    </row>
    <row r="53" spans="3:75" ht="21" customHeight="1" x14ac:dyDescent="0.25">
      <c r="C53" s="142"/>
      <c r="D53" s="487"/>
      <c r="E53" s="281" t="s">
        <v>85</v>
      </c>
      <c r="F53" s="310"/>
      <c r="G53" s="300" t="s">
        <v>620</v>
      </c>
      <c r="H53" s="241" t="s">
        <v>52</v>
      </c>
      <c r="I53" s="241" t="s">
        <v>149</v>
      </c>
      <c r="J53" s="241" t="s">
        <v>14</v>
      </c>
      <c r="K53" s="241" t="s">
        <v>145</v>
      </c>
      <c r="L53" s="242" t="s">
        <v>14</v>
      </c>
      <c r="M53" s="242" t="s">
        <v>627</v>
      </c>
      <c r="N53" s="46" t="s">
        <v>627</v>
      </c>
      <c r="O53" s="55" t="s">
        <v>14</v>
      </c>
      <c r="P53" s="55" t="s">
        <v>717</v>
      </c>
      <c r="Q53" s="46"/>
      <c r="R53" s="46"/>
      <c r="S53" s="46"/>
      <c r="T53" s="46"/>
      <c r="U53" s="57"/>
      <c r="V53" s="31">
        <f>IF(OR(SUMPRODUCT(--(V35:V52=""),--(W35:W52=""))&gt;0,COUNTIF(W35:W52,"M")&gt;0,COUNTIF(W35:W52,"X")=18),"",SUM(V35:V52))</f>
        <v>0</v>
      </c>
      <c r="W53" s="26" t="str">
        <f>IF(AND(COUNTIF(W35:W52,"X")=18,SUM(V35:V52)=0,ISNUMBER(V53)),"",IF(COUNTIF(W35:W52,"M")&gt;0,"M",IF(AND(COUNTIF(W35:W52,W35)=18,OR(W35="X",W35="W",W35="Z")),UPPER(W35),"")))</f>
        <v/>
      </c>
      <c r="X53" s="27"/>
      <c r="Y53" s="31">
        <f t="shared" ref="Y53" si="20">IF(OR(SUMPRODUCT(--(Y35:Y52=""),--(Z35:Z52=""))&gt;0,COUNTIF(Z35:Z52,"M")&gt;0,COUNTIF(Z35:Z52,"X")=18),"",SUM(Y35:Y52))</f>
        <v>0</v>
      </c>
      <c r="Z53" s="26" t="str">
        <f t="shared" ref="Z53" si="21">IF(AND(COUNTIF(Z35:Z52,"X")=18,SUM(Y35:Y52)=0,ISNUMBER(Y53)),"",IF(COUNTIF(Z35:Z52,"M")&gt;0,"M",IF(AND(COUNTIF(Z35:Z52,Z35)=18,OR(Z35="X",Z35="W",Z35="Z")),UPPER(Z35),"")))</f>
        <v/>
      </c>
      <c r="AA53" s="27"/>
      <c r="AB53" s="31">
        <f t="shared" ref="AB53" si="22">IF(OR(SUMPRODUCT(--(AB35:AB52=""),--(AC35:AC52=""))&gt;0,COUNTIF(AC35:AC52,"M")&gt;0,COUNTIF(AC35:AC52,"X")=18),"",SUM(AB35:AB52))</f>
        <v>0</v>
      </c>
      <c r="AC53" s="26" t="str">
        <f t="shared" ref="AC53" si="23">IF(AND(COUNTIF(AC35:AC52,"X")=18,SUM(AB35:AB52)=0,ISNUMBER(AB53)),"",IF(COUNTIF(AC35:AC52,"M")&gt;0,"M",IF(AND(COUNTIF(AC35:AC52,AC35)=18,OR(AC35="X",AC35="W",AC35="Z")),UPPER(AC35),"")))</f>
        <v/>
      </c>
      <c r="AD53" s="27"/>
      <c r="AE53" s="31">
        <f t="shared" ref="AE53" si="24">IF(OR(SUMPRODUCT(--(AE35:AE52=""),--(AF35:AF52=""))&gt;0,COUNTIF(AF35:AF52,"M")&gt;0,COUNTIF(AF35:AF52,"X")=18),"",SUM(AE35:AE52))</f>
        <v>0</v>
      </c>
      <c r="AF53" s="26" t="str">
        <f t="shared" ref="AF53" si="25">IF(AND(COUNTIF(AF35:AF52,"X")=18,SUM(AE35:AE52)=0,ISNUMBER(AE53)),"",IF(COUNTIF(AF35:AF52,"M")&gt;0,"M",IF(AND(COUNTIF(AF35:AF52,AF35)=18,OR(AF35="X",AF35="W",AF35="Z")),UPPER(AF35),"")))</f>
        <v/>
      </c>
      <c r="AG53" s="27"/>
      <c r="AH53" s="31">
        <f t="shared" ref="AH53" si="26">IF(OR(SUMPRODUCT(--(AH35:AH52=""),--(AI35:AI52=""))&gt;0,COUNTIF(AI35:AI52,"M")&gt;0,COUNTIF(AI35:AI52,"X")=18),"",SUM(AH35:AH52))</f>
        <v>0</v>
      </c>
      <c r="AI53" s="26" t="str">
        <f t="shared" ref="AI53" si="27">IF(AND(COUNTIF(AI35:AI52,"X")=18,SUM(AH35:AH52)=0,ISNUMBER(AH53)),"",IF(COUNTIF(AI35:AI52,"M")&gt;0,"M",IF(AND(COUNTIF(AI35:AI52,AI35)=18,OR(AI35="X",AI35="W",AI35="Z")),UPPER(AI35),"")))</f>
        <v/>
      </c>
      <c r="AJ53" s="27"/>
      <c r="AK53" s="31">
        <f t="shared" ref="AK53" si="28">IF(OR(SUMPRODUCT(--(AK35:AK52=""),--(AL35:AL52=""))&gt;0,COUNTIF(AL35:AL52,"M")&gt;0,COUNTIF(AL35:AL52,"X")=18),"",SUM(AK35:AK52))</f>
        <v>0</v>
      </c>
      <c r="AL53" s="26" t="str">
        <f t="shared" ref="AL53" si="29">IF(AND(COUNTIF(AL35:AL52,"X")=18,SUM(AK35:AK52)=0,ISNUMBER(AK53)),"",IF(COUNTIF(AL35:AL52,"M")&gt;0,"M",IF(AND(COUNTIF(AL35:AL52,AL35)=18,OR(AL35="X",AL35="W",AL35="Z")),UPPER(AL35),"")))</f>
        <v/>
      </c>
      <c r="AM53" s="27"/>
      <c r="AN53" s="31">
        <f t="shared" ref="AN53" si="30">IF(OR(SUMPRODUCT(--(AN35:AN52=""),--(AO35:AO52=""))&gt;0,COUNTIF(AO35:AO52,"M")&gt;0,COUNTIF(AO35:AO52,"X")=18),"",SUM(AN35:AN52))</f>
        <v>0</v>
      </c>
      <c r="AO53" s="26" t="str">
        <f t="shared" ref="AO53" si="31">IF(AND(COUNTIF(AO35:AO52,"X")=18,SUM(AN35:AN52)=0,ISNUMBER(AN53)),"",IF(COUNTIF(AO35:AO52,"M")&gt;0,"M",IF(AND(COUNTIF(AO35:AO52,AO35)=18,OR(AO35="X",AO35="W",AO35="Z")),UPPER(AO35),"")))</f>
        <v/>
      </c>
      <c r="AP53" s="27"/>
      <c r="AQ53" s="31">
        <f t="shared" ref="AQ53" si="32">IF(OR(SUMPRODUCT(--(AQ35:AQ52=""),--(AR35:AR52=""))&gt;0,COUNTIF(AR35:AR52,"M")&gt;0,COUNTIF(AR35:AR52,"X")=18),"",SUM(AQ35:AQ52))</f>
        <v>0</v>
      </c>
      <c r="AR53" s="26" t="str">
        <f t="shared" ref="AR53" si="33">IF(AND(COUNTIF(AR35:AR52,"X")=18,SUM(AQ35:AQ52)=0,ISNUMBER(AQ53)),"",IF(COUNTIF(AR35:AR52,"M")&gt;0,"M",IF(AND(COUNTIF(AR35:AR52,AR35)=18,OR(AR35="X",AR35="W",AR35="Z")),UPPER(AR35),"")))</f>
        <v/>
      </c>
      <c r="AS53" s="27"/>
      <c r="AT53" s="31">
        <f t="shared" ref="AT53" si="34">IF(OR(SUMPRODUCT(--(AT35:AT52=""),--(AU35:AU52=""))&gt;0,COUNTIF(AU35:AU52,"M")&gt;0,COUNTIF(AU35:AU52,"X")=18),"",SUM(AT35:AT52))</f>
        <v>0</v>
      </c>
      <c r="AU53" s="26" t="str">
        <f t="shared" ref="AU53" si="35">IF(AND(COUNTIF(AU35:AU52,"X")=18,SUM(AT35:AT52)=0,ISNUMBER(AT53)),"",IF(COUNTIF(AU35:AU52,"M")&gt;0,"M",IF(AND(COUNTIF(AU35:AU52,AU35)=18,OR(AU35="X",AU35="W",AU35="Z")),UPPER(AU35),"")))</f>
        <v/>
      </c>
      <c r="AV53" s="27"/>
      <c r="AW53" s="315"/>
      <c r="BI53" s="2"/>
      <c r="BJ53" s="2"/>
      <c r="BK53" s="2"/>
      <c r="BL53" s="2"/>
      <c r="BM53" s="2"/>
      <c r="BN53" s="2"/>
      <c r="BO53" s="2"/>
      <c r="BP53" s="2"/>
      <c r="BQ53" s="2"/>
      <c r="BR53" s="2"/>
      <c r="BS53" s="2"/>
      <c r="BT53" s="2"/>
      <c r="BU53" s="2"/>
      <c r="BV53" s="2"/>
      <c r="BW53" s="2"/>
    </row>
    <row r="54" spans="3:75" ht="21" customHeight="1" x14ac:dyDescent="0.25">
      <c r="C54" s="142"/>
      <c r="D54" s="487"/>
      <c r="E54" s="344" t="s">
        <v>697</v>
      </c>
      <c r="F54" s="310"/>
      <c r="G54" s="300" t="s">
        <v>172</v>
      </c>
      <c r="H54" s="241" t="s">
        <v>52</v>
      </c>
      <c r="I54" s="241" t="s">
        <v>149</v>
      </c>
      <c r="J54" s="241" t="s">
        <v>14</v>
      </c>
      <c r="K54" s="241" t="s">
        <v>145</v>
      </c>
      <c r="L54" s="242" t="s">
        <v>14</v>
      </c>
      <c r="M54" s="242" t="s">
        <v>627</v>
      </c>
      <c r="N54" s="46" t="s">
        <v>627</v>
      </c>
      <c r="O54" s="55" t="s">
        <v>14</v>
      </c>
      <c r="P54" s="55" t="s">
        <v>717</v>
      </c>
      <c r="Q54" s="46"/>
      <c r="R54" s="46"/>
      <c r="S54" s="46"/>
      <c r="T54" s="46"/>
      <c r="U54" s="85"/>
      <c r="V54" s="109">
        <v>0</v>
      </c>
      <c r="W54" s="106"/>
      <c r="X54" s="107"/>
      <c r="Y54" s="105">
        <v>0</v>
      </c>
      <c r="Z54" s="106"/>
      <c r="AA54" s="107"/>
      <c r="AB54" s="105">
        <v>0</v>
      </c>
      <c r="AC54" s="106"/>
      <c r="AD54" s="107"/>
      <c r="AE54" s="105">
        <v>0</v>
      </c>
      <c r="AF54" s="106"/>
      <c r="AG54" s="107"/>
      <c r="AH54" s="105">
        <v>0</v>
      </c>
      <c r="AI54" s="106"/>
      <c r="AJ54" s="107"/>
      <c r="AK54" s="105">
        <v>0</v>
      </c>
      <c r="AL54" s="106"/>
      <c r="AM54" s="107"/>
      <c r="AN54" s="105">
        <v>0</v>
      </c>
      <c r="AO54" s="106"/>
      <c r="AP54" s="107"/>
      <c r="AQ54" s="25">
        <f>IF(OR(EXACT(V54,W54),EXACT(Y54,Z54),EXACT(AB54,AC54),EXACT(AE54,AF54),EXACT(AH54,AI54),EXACT(AK54,AL54),EXACT(AN54,AO54),COUNTIF(W54:AO54,"M")&gt;0,COUNTIF(W54:AO54,"X")=7),"",SUM(V54,Y54,AB54,AE54,AH54,AK54,AN54))</f>
        <v>0</v>
      </c>
      <c r="AR54" s="26" t="str">
        <f>IF(AND(COUNTIF(W54:AO54,"X")=7,SUM(V54,Y54,AB54,AE54,AH54,AK54,AN54)=0,ISNUMBER(AQ54)),"",IF(COUNTIF(W54:AO54,"M")&gt;0,"M", IF(AND(COUNTIF(W54:AO54,W54)=7,OR(W54="X",W54="W",W54="Z")),UPPER(W54),"")))</f>
        <v/>
      </c>
      <c r="AS54" s="27"/>
      <c r="AT54" s="105">
        <v>0</v>
      </c>
      <c r="AU54" s="106"/>
      <c r="AV54" s="107"/>
      <c r="AW54" s="315"/>
      <c r="BI54" s="2"/>
      <c r="BJ54" s="2"/>
      <c r="BK54" s="2"/>
      <c r="BL54" s="2"/>
      <c r="BM54" s="2"/>
      <c r="BN54" s="2"/>
      <c r="BO54" s="2"/>
      <c r="BP54" s="2"/>
      <c r="BQ54" s="2"/>
      <c r="BR54" s="2"/>
      <c r="BS54" s="2"/>
      <c r="BT54" s="2"/>
      <c r="BU54" s="2"/>
      <c r="BV54" s="2"/>
      <c r="BW54" s="2"/>
    </row>
    <row r="55" spans="3:75" ht="3.75" customHeight="1" x14ac:dyDescent="0.25">
      <c r="C55" s="142"/>
      <c r="D55" s="305"/>
      <c r="E55" s="305"/>
      <c r="F55" s="305"/>
      <c r="G55" s="303"/>
      <c r="H55" s="303"/>
      <c r="I55" s="303"/>
      <c r="J55" s="303"/>
      <c r="K55" s="303"/>
      <c r="L55" s="303"/>
      <c r="M55" s="303"/>
      <c r="N55" s="72"/>
      <c r="O55" s="72"/>
      <c r="P55" s="72"/>
      <c r="Q55" s="72"/>
      <c r="R55" s="72"/>
      <c r="S55" s="72"/>
      <c r="T55" s="72"/>
      <c r="U55" s="74"/>
      <c r="V55" s="273"/>
      <c r="W55" s="273"/>
      <c r="X55" s="273"/>
      <c r="Y55" s="273"/>
      <c r="Z55" s="345"/>
      <c r="AA55" s="345"/>
      <c r="AB55" s="273"/>
      <c r="AC55" s="345"/>
      <c r="AD55" s="345"/>
      <c r="AE55" s="273"/>
      <c r="AF55" s="345"/>
      <c r="AG55" s="345"/>
      <c r="AH55" s="273"/>
      <c r="AI55" s="345"/>
      <c r="AJ55" s="345"/>
      <c r="AK55" s="273"/>
      <c r="AL55" s="345"/>
      <c r="AM55" s="345"/>
      <c r="AN55" s="273"/>
      <c r="AO55" s="345"/>
      <c r="AP55" s="345"/>
      <c r="AQ55" s="273"/>
      <c r="AR55" s="345"/>
      <c r="AS55" s="345"/>
      <c r="AT55" s="224"/>
      <c r="AW55" s="315"/>
      <c r="BI55" s="2"/>
      <c r="BJ55" s="2"/>
      <c r="BK55" s="2"/>
      <c r="BL55" s="2"/>
      <c r="BM55" s="2"/>
      <c r="BN55" s="2"/>
      <c r="BO55" s="2"/>
      <c r="BP55" s="2"/>
      <c r="BQ55" s="2"/>
      <c r="BR55" s="2"/>
      <c r="BS55" s="2"/>
      <c r="BT55" s="2"/>
      <c r="BU55" s="2"/>
      <c r="BV55" s="2"/>
      <c r="BW55" s="2"/>
    </row>
    <row r="56" spans="3:75" ht="21" customHeight="1" x14ac:dyDescent="0.25">
      <c r="C56" s="142"/>
      <c r="D56" s="517" t="s">
        <v>53</v>
      </c>
      <c r="E56" s="281" t="s">
        <v>108</v>
      </c>
      <c r="F56" s="310"/>
      <c r="G56" s="300" t="s">
        <v>620</v>
      </c>
      <c r="H56" s="241" t="s">
        <v>14</v>
      </c>
      <c r="I56" s="241" t="s">
        <v>149</v>
      </c>
      <c r="J56" s="241" t="s">
        <v>109</v>
      </c>
      <c r="K56" s="241" t="s">
        <v>145</v>
      </c>
      <c r="L56" s="242" t="s">
        <v>14</v>
      </c>
      <c r="M56" s="242" t="s">
        <v>627</v>
      </c>
      <c r="N56" s="46" t="s">
        <v>627</v>
      </c>
      <c r="O56" s="55" t="s">
        <v>14</v>
      </c>
      <c r="P56" s="55" t="s">
        <v>717</v>
      </c>
      <c r="Q56" s="46"/>
      <c r="R56" s="46"/>
      <c r="S56" s="46"/>
      <c r="T56" s="46"/>
      <c r="U56" s="56"/>
      <c r="V56" s="31">
        <f t="shared" ref="V56:V75" si="36">IF(OR(AND(V14="",W14=""),AND(V35="",W35=""),AND(W14="X",W35="X"),OR(W14="M",W35="M")),"",SUM(V14,V35))</f>
        <v>0</v>
      </c>
      <c r="W56" s="26" t="str">
        <f>IF(AND(AND(W14="X",W35="X"),SUM(V14,V35)=0,ISNUMBER(V56)),"",IF(OR(W14="M",W35="M"),"M",IF(AND(W14=W35,OR(W14="X",W14="W",W14="Z")),UPPER(W14),"")))</f>
        <v/>
      </c>
      <c r="X56" s="27"/>
      <c r="Y56" s="31">
        <f t="shared" ref="Y56:Y75" si="37">IF(OR(AND(Y14="",Z14=""),AND(Y35="",Z35=""),AND(Z14="X",Z35="X"),OR(Z14="M",Z35="M")),"",SUM(Y14,Y35))</f>
        <v>0</v>
      </c>
      <c r="Z56" s="26" t="str">
        <f t="shared" ref="Z56:Z75" si="38">IF(AND(AND(Z14="X",Z35="X"),SUM(Y14,Y35)=0,ISNUMBER(Y56)),"",IF(OR(Z14="M",Z35="M"),"M",IF(AND(Z14=Z35,OR(Z14="X",Z14="W",Z14="Z")),UPPER(Z14),"")))</f>
        <v/>
      </c>
      <c r="AA56" s="27"/>
      <c r="AB56" s="31">
        <f t="shared" ref="AB56:AB75" si="39">IF(OR(AND(AB14="",AC14=""),AND(AB35="",AC35=""),AND(AC14="X",AC35="X"),OR(AC14="M",AC35="M")),"",SUM(AB14,AB35))</f>
        <v>0</v>
      </c>
      <c r="AC56" s="26" t="str">
        <f t="shared" ref="AC56:AC75" si="40">IF(AND(AND(AC14="X",AC35="X"),SUM(AB14,AB35)=0,ISNUMBER(AB56)),"",IF(OR(AC14="M",AC35="M"),"M",IF(AND(AC14=AC35,OR(AC14="X",AC14="W",AC14="Z")),UPPER(AC14),"")))</f>
        <v/>
      </c>
      <c r="AD56" s="27"/>
      <c r="AE56" s="31">
        <f t="shared" ref="AE56:AE75" si="41">IF(OR(AND(AE14="",AF14=""),AND(AE35="",AF35=""),AND(AF14="X",AF35="X"),OR(AF14="M",AF35="M")),"",SUM(AE14,AE35))</f>
        <v>0</v>
      </c>
      <c r="AF56" s="26" t="str">
        <f t="shared" ref="AF56:AF75" si="42">IF(AND(AND(AF14="X",AF35="X"),SUM(AE14,AE35)=0,ISNUMBER(AE56)),"",IF(OR(AF14="M",AF35="M"),"M",IF(AND(AF14=AF35,OR(AF14="X",AF14="W",AF14="Z")),UPPER(AF14),"")))</f>
        <v/>
      </c>
      <c r="AG56" s="27"/>
      <c r="AH56" s="31">
        <f t="shared" ref="AH56:AH75" si="43">IF(OR(AND(AH14="",AI14=""),AND(AH35="",AI35=""),AND(AI14="X",AI35="X"),OR(AI14="M",AI35="M")),"",SUM(AH14,AH35))</f>
        <v>0</v>
      </c>
      <c r="AI56" s="26" t="str">
        <f t="shared" ref="AI56:AI75" si="44">IF(AND(AND(AI14="X",AI35="X"),SUM(AH14,AH35)=0,ISNUMBER(AH56)),"",IF(OR(AI14="M",AI35="M"),"M",IF(AND(AI14=AI35,OR(AI14="X",AI14="W",AI14="Z")),UPPER(AI14),"")))</f>
        <v/>
      </c>
      <c r="AJ56" s="27"/>
      <c r="AK56" s="31">
        <f t="shared" ref="AK56:AK75" si="45">IF(OR(AND(AK14="",AL14=""),AND(AK35="",AL35=""),AND(AL14="X",AL35="X"),OR(AL14="M",AL35="M")),"",SUM(AK14,AK35))</f>
        <v>0</v>
      </c>
      <c r="AL56" s="26" t="str">
        <f t="shared" ref="AL56:AL75" si="46">IF(AND(AND(AL14="X",AL35="X"),SUM(AK14,AK35)=0,ISNUMBER(AK56)),"",IF(OR(AL14="M",AL35="M"),"M",IF(AND(AL14=AL35,OR(AL14="X",AL14="W",AL14="Z")),UPPER(AL14),"")))</f>
        <v/>
      </c>
      <c r="AM56" s="27"/>
      <c r="AN56" s="31">
        <f t="shared" ref="AN56:AN75" si="47">IF(OR(AND(AN14="",AO14=""),AND(AN35="",AO35=""),AND(AO14="X",AO35="X"),OR(AO14="M",AO35="M")),"",SUM(AN14,AN35))</f>
        <v>0</v>
      </c>
      <c r="AO56" s="26" t="str">
        <f t="shared" ref="AO56:AO75" si="48">IF(AND(AND(AO14="X",AO35="X"),SUM(AN14,AN35)=0,ISNUMBER(AN56)),"",IF(OR(AO14="M",AO35="M"),"M",IF(AND(AO14=AO35,OR(AO14="X",AO14="W",AO14="Z")),UPPER(AO14),"")))</f>
        <v/>
      </c>
      <c r="AP56" s="27"/>
      <c r="AQ56" s="31">
        <f t="shared" ref="AQ56:AQ75" si="49">IF(OR(AND(AQ14="",AR14=""),AND(AQ35="",AR35=""),AND(AR14="X",AR35="X"),OR(AR14="M",AR35="M")),"",SUM(AQ14,AQ35))</f>
        <v>0</v>
      </c>
      <c r="AR56" s="26" t="str">
        <f t="shared" ref="AR56:AR75" si="50">IF(AND(AND(AR14="X",AR35="X"),SUM(AQ14,AQ35)=0,ISNUMBER(AQ56)),"",IF(OR(AR14="M",AR35="M"),"M",IF(AND(AR14=AR35,OR(AR14="X",AR14="W",AR14="Z")),UPPER(AR14),"")))</f>
        <v/>
      </c>
      <c r="AS56" s="27"/>
      <c r="AT56" s="31">
        <f t="shared" ref="AT56:AT75" si="51">IF(OR(AND(AT14="",AU14=""),AND(AT35="",AU35=""),AND(AU14="X",AU35="X"),OR(AU14="M",AU35="M")),"",SUM(AT14,AT35))</f>
        <v>0</v>
      </c>
      <c r="AU56" s="26" t="str">
        <f t="shared" ref="AU56:AU75" si="52">IF(AND(AND(AU14="X",AU35="X"),SUM(AT14,AT35)=0,ISNUMBER(AT56)),"",IF(OR(AU14="M",AU35="M"),"M",IF(AND(AU14=AU35,OR(AU14="X",AU14="W",AU14="Z")),UPPER(AU14),"")))</f>
        <v/>
      </c>
      <c r="AV56" s="27"/>
      <c r="AW56" s="315"/>
      <c r="BI56" s="2"/>
      <c r="BJ56" s="2"/>
      <c r="BK56" s="2"/>
      <c r="BL56" s="2"/>
      <c r="BM56" s="2"/>
      <c r="BN56" s="2"/>
      <c r="BO56" s="2"/>
      <c r="BP56" s="2"/>
      <c r="BQ56" s="2"/>
      <c r="BR56" s="2"/>
      <c r="BS56" s="2"/>
      <c r="BT56" s="2"/>
      <c r="BU56" s="2"/>
      <c r="BV56" s="2"/>
      <c r="BW56" s="2"/>
    </row>
    <row r="57" spans="3:75" ht="21" customHeight="1" x14ac:dyDescent="0.25">
      <c r="C57" s="142"/>
      <c r="D57" s="517"/>
      <c r="E57" s="281">
        <v>10</v>
      </c>
      <c r="F57" s="310"/>
      <c r="G57" s="300" t="s">
        <v>620</v>
      </c>
      <c r="H57" s="241" t="s">
        <v>14</v>
      </c>
      <c r="I57" s="241" t="s">
        <v>149</v>
      </c>
      <c r="J57" s="241" t="s">
        <v>64</v>
      </c>
      <c r="K57" s="241" t="s">
        <v>145</v>
      </c>
      <c r="L57" s="242" t="s">
        <v>14</v>
      </c>
      <c r="M57" s="242" t="s">
        <v>627</v>
      </c>
      <c r="N57" s="46" t="s">
        <v>627</v>
      </c>
      <c r="O57" s="55" t="s">
        <v>14</v>
      </c>
      <c r="P57" s="55" t="s">
        <v>717</v>
      </c>
      <c r="Q57" s="46"/>
      <c r="R57" s="46"/>
      <c r="S57" s="46"/>
      <c r="T57" s="46"/>
      <c r="U57" s="56"/>
      <c r="V57" s="31">
        <f t="shared" si="36"/>
        <v>0</v>
      </c>
      <c r="W57" s="26" t="str">
        <f t="shared" ref="W57:W75" si="53">IF(AND(AND(W15="X",W36="X"),SUM(V15,V36)=0,ISNUMBER(V57)),"",IF(OR(W15="M",W36="M"),"M",IF(AND(W15=W36,OR(W15="X",W15="W",W15="Z")),UPPER(W15),"")))</f>
        <v/>
      </c>
      <c r="X57" s="27"/>
      <c r="Y57" s="31">
        <f t="shared" si="37"/>
        <v>0</v>
      </c>
      <c r="Z57" s="26" t="str">
        <f t="shared" si="38"/>
        <v/>
      </c>
      <c r="AA57" s="27"/>
      <c r="AB57" s="31">
        <f t="shared" si="39"/>
        <v>0</v>
      </c>
      <c r="AC57" s="26" t="str">
        <f t="shared" si="40"/>
        <v/>
      </c>
      <c r="AD57" s="27"/>
      <c r="AE57" s="31">
        <f t="shared" si="41"/>
        <v>0</v>
      </c>
      <c r="AF57" s="26" t="str">
        <f t="shared" si="42"/>
        <v/>
      </c>
      <c r="AG57" s="27"/>
      <c r="AH57" s="31">
        <f t="shared" si="43"/>
        <v>0</v>
      </c>
      <c r="AI57" s="26" t="str">
        <f t="shared" si="44"/>
        <v/>
      </c>
      <c r="AJ57" s="27"/>
      <c r="AK57" s="31">
        <f t="shared" si="45"/>
        <v>0</v>
      </c>
      <c r="AL57" s="26" t="str">
        <f t="shared" si="46"/>
        <v/>
      </c>
      <c r="AM57" s="27"/>
      <c r="AN57" s="31">
        <f t="shared" si="47"/>
        <v>0</v>
      </c>
      <c r="AO57" s="26" t="str">
        <f t="shared" si="48"/>
        <v/>
      </c>
      <c r="AP57" s="27"/>
      <c r="AQ57" s="31">
        <f t="shared" si="49"/>
        <v>0</v>
      </c>
      <c r="AR57" s="26" t="str">
        <f t="shared" si="50"/>
        <v/>
      </c>
      <c r="AS57" s="27"/>
      <c r="AT57" s="31">
        <f t="shared" si="51"/>
        <v>0</v>
      </c>
      <c r="AU57" s="26" t="str">
        <f t="shared" si="52"/>
        <v/>
      </c>
      <c r="AV57" s="27"/>
      <c r="AW57" s="315"/>
      <c r="BI57" s="2"/>
      <c r="BJ57" s="2"/>
      <c r="BK57" s="2"/>
      <c r="BL57" s="2"/>
      <c r="BM57" s="2"/>
      <c r="BN57" s="2"/>
      <c r="BO57" s="2"/>
      <c r="BP57" s="2"/>
      <c r="BQ57" s="2"/>
      <c r="BR57" s="2"/>
      <c r="BS57" s="2"/>
      <c r="BT57" s="2"/>
      <c r="BU57" s="2"/>
      <c r="BV57" s="2"/>
      <c r="BW57" s="2"/>
    </row>
    <row r="58" spans="3:75" ht="21" customHeight="1" x14ac:dyDescent="0.25">
      <c r="C58" s="142"/>
      <c r="D58" s="517"/>
      <c r="E58" s="281">
        <v>11</v>
      </c>
      <c r="F58" s="310"/>
      <c r="G58" s="300" t="s">
        <v>620</v>
      </c>
      <c r="H58" s="241" t="s">
        <v>14</v>
      </c>
      <c r="I58" s="241" t="s">
        <v>149</v>
      </c>
      <c r="J58" s="241" t="s">
        <v>65</v>
      </c>
      <c r="K58" s="241" t="s">
        <v>145</v>
      </c>
      <c r="L58" s="242" t="s">
        <v>14</v>
      </c>
      <c r="M58" s="242" t="s">
        <v>627</v>
      </c>
      <c r="N58" s="46" t="s">
        <v>627</v>
      </c>
      <c r="O58" s="55" t="s">
        <v>14</v>
      </c>
      <c r="P58" s="55" t="s">
        <v>717</v>
      </c>
      <c r="Q58" s="46"/>
      <c r="R58" s="46"/>
      <c r="S58" s="46"/>
      <c r="T58" s="46"/>
      <c r="U58" s="56"/>
      <c r="V58" s="31">
        <f t="shared" si="36"/>
        <v>0</v>
      </c>
      <c r="W58" s="26" t="str">
        <f t="shared" si="53"/>
        <v/>
      </c>
      <c r="X58" s="27"/>
      <c r="Y58" s="31">
        <f t="shared" si="37"/>
        <v>0</v>
      </c>
      <c r="Z58" s="26" t="str">
        <f t="shared" si="38"/>
        <v/>
      </c>
      <c r="AA58" s="27"/>
      <c r="AB58" s="31">
        <f t="shared" si="39"/>
        <v>0</v>
      </c>
      <c r="AC58" s="26" t="str">
        <f t="shared" si="40"/>
        <v/>
      </c>
      <c r="AD58" s="27"/>
      <c r="AE58" s="31">
        <f t="shared" si="41"/>
        <v>0</v>
      </c>
      <c r="AF58" s="26" t="str">
        <f t="shared" si="42"/>
        <v/>
      </c>
      <c r="AG58" s="27"/>
      <c r="AH58" s="31">
        <f t="shared" si="43"/>
        <v>0</v>
      </c>
      <c r="AI58" s="26" t="str">
        <f t="shared" si="44"/>
        <v/>
      </c>
      <c r="AJ58" s="27"/>
      <c r="AK58" s="31">
        <f t="shared" si="45"/>
        <v>0</v>
      </c>
      <c r="AL58" s="26" t="str">
        <f t="shared" si="46"/>
        <v/>
      </c>
      <c r="AM58" s="27"/>
      <c r="AN58" s="31">
        <f t="shared" si="47"/>
        <v>0</v>
      </c>
      <c r="AO58" s="26" t="str">
        <f t="shared" si="48"/>
        <v/>
      </c>
      <c r="AP58" s="27"/>
      <c r="AQ58" s="31">
        <f t="shared" si="49"/>
        <v>0</v>
      </c>
      <c r="AR58" s="26" t="str">
        <f t="shared" si="50"/>
        <v/>
      </c>
      <c r="AS58" s="27"/>
      <c r="AT58" s="31">
        <f t="shared" si="51"/>
        <v>0</v>
      </c>
      <c r="AU58" s="26" t="str">
        <f t="shared" si="52"/>
        <v/>
      </c>
      <c r="AV58" s="27"/>
      <c r="AW58" s="315"/>
      <c r="BI58" s="2"/>
      <c r="BJ58" s="2"/>
      <c r="BK58" s="2"/>
      <c r="BL58" s="2"/>
      <c r="BM58" s="2"/>
      <c r="BN58" s="2"/>
      <c r="BO58" s="2"/>
      <c r="BP58" s="2"/>
      <c r="BQ58" s="2"/>
      <c r="BR58" s="2"/>
      <c r="BS58" s="2"/>
      <c r="BT58" s="2"/>
      <c r="BU58" s="2"/>
      <c r="BV58" s="2"/>
      <c r="BW58" s="2"/>
    </row>
    <row r="59" spans="3:75" ht="21" customHeight="1" x14ac:dyDescent="0.25">
      <c r="C59" s="142"/>
      <c r="D59" s="517"/>
      <c r="E59" s="281">
        <v>12</v>
      </c>
      <c r="F59" s="310"/>
      <c r="G59" s="300" t="s">
        <v>620</v>
      </c>
      <c r="H59" s="241" t="s">
        <v>14</v>
      </c>
      <c r="I59" s="241" t="s">
        <v>149</v>
      </c>
      <c r="J59" s="241" t="s">
        <v>66</v>
      </c>
      <c r="K59" s="241" t="s">
        <v>145</v>
      </c>
      <c r="L59" s="242" t="s">
        <v>14</v>
      </c>
      <c r="M59" s="242" t="s">
        <v>627</v>
      </c>
      <c r="N59" s="46" t="s">
        <v>627</v>
      </c>
      <c r="O59" s="55" t="s">
        <v>14</v>
      </c>
      <c r="P59" s="55" t="s">
        <v>717</v>
      </c>
      <c r="Q59" s="46"/>
      <c r="R59" s="46"/>
      <c r="S59" s="46"/>
      <c r="T59" s="46"/>
      <c r="U59" s="56"/>
      <c r="V59" s="31">
        <f t="shared" si="36"/>
        <v>0</v>
      </c>
      <c r="W59" s="26" t="str">
        <f t="shared" si="53"/>
        <v/>
      </c>
      <c r="X59" s="27"/>
      <c r="Y59" s="31">
        <f t="shared" si="37"/>
        <v>0</v>
      </c>
      <c r="Z59" s="26" t="str">
        <f t="shared" si="38"/>
        <v/>
      </c>
      <c r="AA59" s="27"/>
      <c r="AB59" s="31">
        <f t="shared" si="39"/>
        <v>0</v>
      </c>
      <c r="AC59" s="26" t="str">
        <f t="shared" si="40"/>
        <v/>
      </c>
      <c r="AD59" s="27"/>
      <c r="AE59" s="31">
        <f t="shared" si="41"/>
        <v>0</v>
      </c>
      <c r="AF59" s="26" t="str">
        <f t="shared" si="42"/>
        <v/>
      </c>
      <c r="AG59" s="27"/>
      <c r="AH59" s="31">
        <f t="shared" si="43"/>
        <v>0</v>
      </c>
      <c r="AI59" s="26" t="str">
        <f t="shared" si="44"/>
        <v/>
      </c>
      <c r="AJ59" s="27"/>
      <c r="AK59" s="31">
        <f t="shared" si="45"/>
        <v>0</v>
      </c>
      <c r="AL59" s="26" t="str">
        <f t="shared" si="46"/>
        <v/>
      </c>
      <c r="AM59" s="27"/>
      <c r="AN59" s="31">
        <f t="shared" si="47"/>
        <v>0</v>
      </c>
      <c r="AO59" s="26" t="str">
        <f t="shared" si="48"/>
        <v/>
      </c>
      <c r="AP59" s="27"/>
      <c r="AQ59" s="31">
        <f t="shared" si="49"/>
        <v>0</v>
      </c>
      <c r="AR59" s="26" t="str">
        <f t="shared" si="50"/>
        <v/>
      </c>
      <c r="AS59" s="27"/>
      <c r="AT59" s="31">
        <f t="shared" si="51"/>
        <v>0</v>
      </c>
      <c r="AU59" s="26" t="str">
        <f t="shared" si="52"/>
        <v/>
      </c>
      <c r="AV59" s="27"/>
      <c r="AW59" s="315"/>
      <c r="BI59" s="2"/>
      <c r="BJ59" s="2"/>
      <c r="BK59" s="2"/>
      <c r="BL59" s="2"/>
      <c r="BM59" s="2"/>
      <c r="BN59" s="2"/>
      <c r="BO59" s="2"/>
      <c r="BP59" s="2"/>
      <c r="BQ59" s="2"/>
      <c r="BR59" s="2"/>
      <c r="BS59" s="2"/>
      <c r="BT59" s="2"/>
      <c r="BU59" s="2"/>
      <c r="BV59" s="2"/>
      <c r="BW59" s="2"/>
    </row>
    <row r="60" spans="3:75" ht="21" customHeight="1" x14ac:dyDescent="0.25">
      <c r="C60" s="142"/>
      <c r="D60" s="517"/>
      <c r="E60" s="281">
        <v>13</v>
      </c>
      <c r="F60" s="310"/>
      <c r="G60" s="300" t="s">
        <v>620</v>
      </c>
      <c r="H60" s="241" t="s">
        <v>14</v>
      </c>
      <c r="I60" s="241" t="s">
        <v>149</v>
      </c>
      <c r="J60" s="241" t="s">
        <v>67</v>
      </c>
      <c r="K60" s="241" t="s">
        <v>145</v>
      </c>
      <c r="L60" s="242" t="s">
        <v>14</v>
      </c>
      <c r="M60" s="242" t="s">
        <v>627</v>
      </c>
      <c r="N60" s="46" t="s">
        <v>627</v>
      </c>
      <c r="O60" s="55" t="s">
        <v>14</v>
      </c>
      <c r="P60" s="55" t="s">
        <v>717</v>
      </c>
      <c r="Q60" s="46"/>
      <c r="R60" s="46"/>
      <c r="S60" s="46"/>
      <c r="T60" s="46"/>
      <c r="U60" s="56"/>
      <c r="V60" s="31">
        <f t="shared" si="36"/>
        <v>0</v>
      </c>
      <c r="W60" s="26" t="str">
        <f t="shared" si="53"/>
        <v/>
      </c>
      <c r="X60" s="27"/>
      <c r="Y60" s="31">
        <f t="shared" si="37"/>
        <v>0</v>
      </c>
      <c r="Z60" s="26" t="str">
        <f t="shared" si="38"/>
        <v/>
      </c>
      <c r="AA60" s="27"/>
      <c r="AB60" s="31">
        <f t="shared" si="39"/>
        <v>0</v>
      </c>
      <c r="AC60" s="26" t="str">
        <f t="shared" si="40"/>
        <v/>
      </c>
      <c r="AD60" s="27"/>
      <c r="AE60" s="31">
        <f t="shared" si="41"/>
        <v>0</v>
      </c>
      <c r="AF60" s="26" t="str">
        <f t="shared" si="42"/>
        <v/>
      </c>
      <c r="AG60" s="27"/>
      <c r="AH60" s="31">
        <f t="shared" si="43"/>
        <v>0</v>
      </c>
      <c r="AI60" s="26" t="str">
        <f t="shared" si="44"/>
        <v/>
      </c>
      <c r="AJ60" s="27"/>
      <c r="AK60" s="31">
        <f t="shared" si="45"/>
        <v>0</v>
      </c>
      <c r="AL60" s="26" t="str">
        <f t="shared" si="46"/>
        <v/>
      </c>
      <c r="AM60" s="27"/>
      <c r="AN60" s="31">
        <f t="shared" si="47"/>
        <v>0</v>
      </c>
      <c r="AO60" s="26" t="str">
        <f t="shared" si="48"/>
        <v/>
      </c>
      <c r="AP60" s="27"/>
      <c r="AQ60" s="31">
        <f t="shared" si="49"/>
        <v>0</v>
      </c>
      <c r="AR60" s="26" t="str">
        <f t="shared" si="50"/>
        <v/>
      </c>
      <c r="AS60" s="27"/>
      <c r="AT60" s="31">
        <f t="shared" si="51"/>
        <v>0</v>
      </c>
      <c r="AU60" s="26" t="str">
        <f t="shared" si="52"/>
        <v/>
      </c>
      <c r="AV60" s="27"/>
      <c r="AW60" s="315"/>
      <c r="BI60" s="2"/>
      <c r="BJ60" s="2"/>
      <c r="BK60" s="2"/>
      <c r="BL60" s="2"/>
      <c r="BM60" s="2"/>
      <c r="BN60" s="2"/>
      <c r="BO60" s="2"/>
      <c r="BP60" s="2"/>
      <c r="BQ60" s="2"/>
      <c r="BR60" s="2"/>
      <c r="BS60" s="2"/>
      <c r="BT60" s="2"/>
      <c r="BU60" s="2"/>
      <c r="BV60" s="2"/>
      <c r="BW60" s="2"/>
    </row>
    <row r="61" spans="3:75" ht="21" customHeight="1" x14ac:dyDescent="0.25">
      <c r="C61" s="142"/>
      <c r="D61" s="517"/>
      <c r="E61" s="281">
        <v>14</v>
      </c>
      <c r="F61" s="310"/>
      <c r="G61" s="300" t="s">
        <v>620</v>
      </c>
      <c r="H61" s="241" t="s">
        <v>14</v>
      </c>
      <c r="I61" s="241" t="s">
        <v>149</v>
      </c>
      <c r="J61" s="241" t="s">
        <v>68</v>
      </c>
      <c r="K61" s="241" t="s">
        <v>145</v>
      </c>
      <c r="L61" s="242" t="s">
        <v>14</v>
      </c>
      <c r="M61" s="242" t="s">
        <v>627</v>
      </c>
      <c r="N61" s="46" t="s">
        <v>627</v>
      </c>
      <c r="O61" s="55" t="s">
        <v>14</v>
      </c>
      <c r="P61" s="55" t="s">
        <v>717</v>
      </c>
      <c r="Q61" s="46"/>
      <c r="R61" s="46"/>
      <c r="S61" s="46"/>
      <c r="T61" s="46"/>
      <c r="U61" s="56"/>
      <c r="V61" s="31">
        <f t="shared" si="36"/>
        <v>0</v>
      </c>
      <c r="W61" s="26" t="str">
        <f t="shared" si="53"/>
        <v/>
      </c>
      <c r="X61" s="27"/>
      <c r="Y61" s="31">
        <f t="shared" si="37"/>
        <v>0</v>
      </c>
      <c r="Z61" s="26" t="str">
        <f t="shared" si="38"/>
        <v/>
      </c>
      <c r="AA61" s="27"/>
      <c r="AB61" s="31">
        <f t="shared" si="39"/>
        <v>0</v>
      </c>
      <c r="AC61" s="26" t="str">
        <f t="shared" si="40"/>
        <v/>
      </c>
      <c r="AD61" s="27"/>
      <c r="AE61" s="31">
        <f t="shared" si="41"/>
        <v>0</v>
      </c>
      <c r="AF61" s="26" t="str">
        <f t="shared" si="42"/>
        <v/>
      </c>
      <c r="AG61" s="27"/>
      <c r="AH61" s="31">
        <f t="shared" si="43"/>
        <v>0</v>
      </c>
      <c r="AI61" s="26" t="str">
        <f t="shared" si="44"/>
        <v/>
      </c>
      <c r="AJ61" s="27"/>
      <c r="AK61" s="31">
        <f t="shared" si="45"/>
        <v>0</v>
      </c>
      <c r="AL61" s="26" t="str">
        <f t="shared" si="46"/>
        <v/>
      </c>
      <c r="AM61" s="27"/>
      <c r="AN61" s="31">
        <f t="shared" si="47"/>
        <v>0</v>
      </c>
      <c r="AO61" s="26" t="str">
        <f t="shared" si="48"/>
        <v/>
      </c>
      <c r="AP61" s="27"/>
      <c r="AQ61" s="31">
        <f t="shared" si="49"/>
        <v>0</v>
      </c>
      <c r="AR61" s="26" t="str">
        <f t="shared" si="50"/>
        <v/>
      </c>
      <c r="AS61" s="27"/>
      <c r="AT61" s="31">
        <f t="shared" si="51"/>
        <v>0</v>
      </c>
      <c r="AU61" s="26" t="str">
        <f t="shared" si="52"/>
        <v/>
      </c>
      <c r="AV61" s="27"/>
      <c r="AW61" s="315"/>
      <c r="BI61" s="2"/>
      <c r="BJ61" s="2"/>
      <c r="BK61" s="2"/>
      <c r="BL61" s="2"/>
      <c r="BM61" s="2"/>
      <c r="BN61" s="2"/>
      <c r="BO61" s="2"/>
      <c r="BP61" s="2"/>
      <c r="BQ61" s="2"/>
      <c r="BR61" s="2"/>
      <c r="BS61" s="2"/>
      <c r="BT61" s="2"/>
      <c r="BU61" s="2"/>
      <c r="BV61" s="2"/>
      <c r="BW61" s="2"/>
    </row>
    <row r="62" spans="3:75" ht="21" customHeight="1" x14ac:dyDescent="0.25">
      <c r="C62" s="142"/>
      <c r="D62" s="517"/>
      <c r="E62" s="281">
        <v>15</v>
      </c>
      <c r="F62" s="310"/>
      <c r="G62" s="300" t="s">
        <v>620</v>
      </c>
      <c r="H62" s="241" t="s">
        <v>14</v>
      </c>
      <c r="I62" s="241" t="s">
        <v>149</v>
      </c>
      <c r="J62" s="241" t="s">
        <v>69</v>
      </c>
      <c r="K62" s="241" t="s">
        <v>145</v>
      </c>
      <c r="L62" s="242" t="s">
        <v>14</v>
      </c>
      <c r="M62" s="242" t="s">
        <v>627</v>
      </c>
      <c r="N62" s="46" t="s">
        <v>627</v>
      </c>
      <c r="O62" s="55" t="s">
        <v>14</v>
      </c>
      <c r="P62" s="55" t="s">
        <v>717</v>
      </c>
      <c r="Q62" s="46"/>
      <c r="R62" s="46"/>
      <c r="S62" s="46"/>
      <c r="T62" s="46"/>
      <c r="U62" s="56"/>
      <c r="V62" s="31">
        <f t="shared" si="36"/>
        <v>0</v>
      </c>
      <c r="W62" s="26" t="str">
        <f t="shared" si="53"/>
        <v/>
      </c>
      <c r="X62" s="27"/>
      <c r="Y62" s="31">
        <f t="shared" si="37"/>
        <v>0</v>
      </c>
      <c r="Z62" s="26" t="str">
        <f t="shared" si="38"/>
        <v/>
      </c>
      <c r="AA62" s="27"/>
      <c r="AB62" s="31">
        <f t="shared" si="39"/>
        <v>0</v>
      </c>
      <c r="AC62" s="26" t="str">
        <f t="shared" si="40"/>
        <v/>
      </c>
      <c r="AD62" s="27"/>
      <c r="AE62" s="31">
        <f t="shared" si="41"/>
        <v>0</v>
      </c>
      <c r="AF62" s="26" t="str">
        <f t="shared" si="42"/>
        <v/>
      </c>
      <c r="AG62" s="27"/>
      <c r="AH62" s="31">
        <f t="shared" si="43"/>
        <v>0</v>
      </c>
      <c r="AI62" s="26" t="str">
        <f t="shared" si="44"/>
        <v/>
      </c>
      <c r="AJ62" s="27"/>
      <c r="AK62" s="31">
        <f t="shared" si="45"/>
        <v>0</v>
      </c>
      <c r="AL62" s="26" t="str">
        <f t="shared" si="46"/>
        <v/>
      </c>
      <c r="AM62" s="27"/>
      <c r="AN62" s="31">
        <f t="shared" si="47"/>
        <v>0</v>
      </c>
      <c r="AO62" s="26" t="str">
        <f t="shared" si="48"/>
        <v/>
      </c>
      <c r="AP62" s="27"/>
      <c r="AQ62" s="31">
        <f t="shared" si="49"/>
        <v>0</v>
      </c>
      <c r="AR62" s="26" t="str">
        <f t="shared" si="50"/>
        <v/>
      </c>
      <c r="AS62" s="27"/>
      <c r="AT62" s="31">
        <f t="shared" si="51"/>
        <v>0</v>
      </c>
      <c r="AU62" s="26" t="str">
        <f t="shared" si="52"/>
        <v/>
      </c>
      <c r="AV62" s="27"/>
      <c r="AW62" s="315"/>
      <c r="BI62" s="2"/>
      <c r="BJ62" s="2"/>
      <c r="BK62" s="2"/>
      <c r="BL62" s="2"/>
      <c r="BM62" s="2"/>
      <c r="BN62" s="2"/>
      <c r="BO62" s="2"/>
      <c r="BP62" s="2"/>
      <c r="BQ62" s="2"/>
      <c r="BR62" s="2"/>
      <c r="BS62" s="2"/>
      <c r="BT62" s="2"/>
      <c r="BU62" s="2"/>
      <c r="BV62" s="2"/>
      <c r="BW62" s="2"/>
    </row>
    <row r="63" spans="3:75" ht="21" customHeight="1" x14ac:dyDescent="0.25">
      <c r="C63" s="142"/>
      <c r="D63" s="517"/>
      <c r="E63" s="281">
        <v>16</v>
      </c>
      <c r="F63" s="310"/>
      <c r="G63" s="300" t="s">
        <v>620</v>
      </c>
      <c r="H63" s="241" t="s">
        <v>14</v>
      </c>
      <c r="I63" s="241" t="s">
        <v>149</v>
      </c>
      <c r="J63" s="241" t="s">
        <v>70</v>
      </c>
      <c r="K63" s="241" t="s">
        <v>145</v>
      </c>
      <c r="L63" s="242" t="s">
        <v>14</v>
      </c>
      <c r="M63" s="242" t="s">
        <v>627</v>
      </c>
      <c r="N63" s="46" t="s">
        <v>627</v>
      </c>
      <c r="O63" s="55" t="s">
        <v>14</v>
      </c>
      <c r="P63" s="55" t="s">
        <v>717</v>
      </c>
      <c r="Q63" s="46"/>
      <c r="R63" s="46"/>
      <c r="S63" s="46"/>
      <c r="T63" s="46"/>
      <c r="U63" s="56"/>
      <c r="V63" s="31">
        <f t="shared" si="36"/>
        <v>0</v>
      </c>
      <c r="W63" s="26" t="str">
        <f t="shared" si="53"/>
        <v/>
      </c>
      <c r="X63" s="27"/>
      <c r="Y63" s="31">
        <f t="shared" si="37"/>
        <v>0</v>
      </c>
      <c r="Z63" s="26" t="str">
        <f t="shared" si="38"/>
        <v/>
      </c>
      <c r="AA63" s="27"/>
      <c r="AB63" s="31">
        <f t="shared" si="39"/>
        <v>0</v>
      </c>
      <c r="AC63" s="26" t="str">
        <f t="shared" si="40"/>
        <v/>
      </c>
      <c r="AD63" s="27"/>
      <c r="AE63" s="31">
        <f t="shared" si="41"/>
        <v>0</v>
      </c>
      <c r="AF63" s="26" t="str">
        <f t="shared" si="42"/>
        <v/>
      </c>
      <c r="AG63" s="27"/>
      <c r="AH63" s="31">
        <f t="shared" si="43"/>
        <v>0</v>
      </c>
      <c r="AI63" s="26" t="str">
        <f t="shared" si="44"/>
        <v/>
      </c>
      <c r="AJ63" s="27"/>
      <c r="AK63" s="31">
        <f t="shared" si="45"/>
        <v>0</v>
      </c>
      <c r="AL63" s="26" t="str">
        <f t="shared" si="46"/>
        <v/>
      </c>
      <c r="AM63" s="27"/>
      <c r="AN63" s="31">
        <f t="shared" si="47"/>
        <v>0</v>
      </c>
      <c r="AO63" s="26" t="str">
        <f t="shared" si="48"/>
        <v/>
      </c>
      <c r="AP63" s="27"/>
      <c r="AQ63" s="31">
        <f t="shared" si="49"/>
        <v>0</v>
      </c>
      <c r="AR63" s="26" t="str">
        <f t="shared" si="50"/>
        <v/>
      </c>
      <c r="AS63" s="27"/>
      <c r="AT63" s="31">
        <f t="shared" si="51"/>
        <v>0</v>
      </c>
      <c r="AU63" s="26" t="str">
        <f t="shared" si="52"/>
        <v/>
      </c>
      <c r="AV63" s="27"/>
      <c r="AW63" s="315"/>
      <c r="BI63" s="2"/>
      <c r="BJ63" s="2"/>
      <c r="BK63" s="2"/>
      <c r="BL63" s="2"/>
      <c r="BM63" s="2"/>
      <c r="BN63" s="2"/>
      <c r="BO63" s="2"/>
      <c r="BP63" s="2"/>
      <c r="BQ63" s="2"/>
      <c r="BR63" s="2"/>
      <c r="BS63" s="2"/>
      <c r="BT63" s="2"/>
      <c r="BU63" s="2"/>
      <c r="BV63" s="2"/>
      <c r="BW63" s="2"/>
    </row>
    <row r="64" spans="3:75" ht="21" customHeight="1" x14ac:dyDescent="0.25">
      <c r="C64" s="142"/>
      <c r="D64" s="517"/>
      <c r="E64" s="281">
        <v>17</v>
      </c>
      <c r="F64" s="310"/>
      <c r="G64" s="300" t="s">
        <v>620</v>
      </c>
      <c r="H64" s="241" t="s">
        <v>14</v>
      </c>
      <c r="I64" s="241" t="s">
        <v>149</v>
      </c>
      <c r="J64" s="241" t="s">
        <v>71</v>
      </c>
      <c r="K64" s="241" t="s">
        <v>145</v>
      </c>
      <c r="L64" s="242" t="s">
        <v>14</v>
      </c>
      <c r="M64" s="242" t="s">
        <v>627</v>
      </c>
      <c r="N64" s="46" t="s">
        <v>627</v>
      </c>
      <c r="O64" s="55" t="s">
        <v>14</v>
      </c>
      <c r="P64" s="55" t="s">
        <v>717</v>
      </c>
      <c r="Q64" s="46"/>
      <c r="R64" s="46"/>
      <c r="S64" s="46"/>
      <c r="T64" s="46"/>
      <c r="U64" s="56"/>
      <c r="V64" s="31">
        <f t="shared" si="36"/>
        <v>0</v>
      </c>
      <c r="W64" s="26" t="str">
        <f t="shared" si="53"/>
        <v/>
      </c>
      <c r="X64" s="27"/>
      <c r="Y64" s="31">
        <f t="shared" si="37"/>
        <v>0</v>
      </c>
      <c r="Z64" s="26" t="str">
        <f t="shared" si="38"/>
        <v/>
      </c>
      <c r="AA64" s="27"/>
      <c r="AB64" s="31">
        <f t="shared" si="39"/>
        <v>0</v>
      </c>
      <c r="AC64" s="26" t="str">
        <f t="shared" si="40"/>
        <v/>
      </c>
      <c r="AD64" s="27"/>
      <c r="AE64" s="31">
        <f t="shared" si="41"/>
        <v>0</v>
      </c>
      <c r="AF64" s="26" t="str">
        <f t="shared" si="42"/>
        <v/>
      </c>
      <c r="AG64" s="27"/>
      <c r="AH64" s="31">
        <f t="shared" si="43"/>
        <v>0</v>
      </c>
      <c r="AI64" s="26" t="str">
        <f t="shared" si="44"/>
        <v/>
      </c>
      <c r="AJ64" s="27"/>
      <c r="AK64" s="31">
        <f t="shared" si="45"/>
        <v>0</v>
      </c>
      <c r="AL64" s="26" t="str">
        <f t="shared" si="46"/>
        <v/>
      </c>
      <c r="AM64" s="27"/>
      <c r="AN64" s="31">
        <f t="shared" si="47"/>
        <v>0</v>
      </c>
      <c r="AO64" s="26" t="str">
        <f t="shared" si="48"/>
        <v/>
      </c>
      <c r="AP64" s="27"/>
      <c r="AQ64" s="31">
        <f t="shared" si="49"/>
        <v>0</v>
      </c>
      <c r="AR64" s="26" t="str">
        <f t="shared" si="50"/>
        <v/>
      </c>
      <c r="AS64" s="27"/>
      <c r="AT64" s="31">
        <f t="shared" si="51"/>
        <v>0</v>
      </c>
      <c r="AU64" s="26" t="str">
        <f t="shared" si="52"/>
        <v/>
      </c>
      <c r="AV64" s="27"/>
      <c r="AW64" s="315"/>
      <c r="BI64" s="2"/>
      <c r="BJ64" s="2"/>
      <c r="BK64" s="2"/>
      <c r="BL64" s="2"/>
      <c r="BM64" s="2"/>
      <c r="BN64" s="2"/>
      <c r="BO64" s="2"/>
      <c r="BP64" s="2"/>
      <c r="BQ64" s="2"/>
      <c r="BR64" s="2"/>
      <c r="BS64" s="2"/>
      <c r="BT64" s="2"/>
      <c r="BU64" s="2"/>
      <c r="BV64" s="2"/>
      <c r="BW64" s="2"/>
    </row>
    <row r="65" spans="3:75" ht="21" customHeight="1" x14ac:dyDescent="0.25">
      <c r="C65" s="142"/>
      <c r="D65" s="517"/>
      <c r="E65" s="281">
        <v>18</v>
      </c>
      <c r="F65" s="310"/>
      <c r="G65" s="300" t="s">
        <v>620</v>
      </c>
      <c r="H65" s="241" t="s">
        <v>14</v>
      </c>
      <c r="I65" s="241" t="s">
        <v>149</v>
      </c>
      <c r="J65" s="241" t="s">
        <v>72</v>
      </c>
      <c r="K65" s="241" t="s">
        <v>145</v>
      </c>
      <c r="L65" s="242" t="s">
        <v>14</v>
      </c>
      <c r="M65" s="242" t="s">
        <v>627</v>
      </c>
      <c r="N65" s="46" t="s">
        <v>627</v>
      </c>
      <c r="O65" s="55" t="s">
        <v>14</v>
      </c>
      <c r="P65" s="55" t="s">
        <v>717</v>
      </c>
      <c r="Q65" s="46"/>
      <c r="R65" s="46"/>
      <c r="S65" s="46"/>
      <c r="T65" s="46"/>
      <c r="U65" s="56"/>
      <c r="V65" s="31">
        <f t="shared" si="36"/>
        <v>0</v>
      </c>
      <c r="W65" s="26" t="str">
        <f t="shared" si="53"/>
        <v/>
      </c>
      <c r="X65" s="27"/>
      <c r="Y65" s="31">
        <f t="shared" si="37"/>
        <v>0</v>
      </c>
      <c r="Z65" s="26" t="str">
        <f t="shared" si="38"/>
        <v/>
      </c>
      <c r="AA65" s="27"/>
      <c r="AB65" s="31">
        <f t="shared" si="39"/>
        <v>0</v>
      </c>
      <c r="AC65" s="26" t="str">
        <f t="shared" si="40"/>
        <v/>
      </c>
      <c r="AD65" s="27"/>
      <c r="AE65" s="31">
        <f t="shared" si="41"/>
        <v>0</v>
      </c>
      <c r="AF65" s="26" t="str">
        <f t="shared" si="42"/>
        <v/>
      </c>
      <c r="AG65" s="27"/>
      <c r="AH65" s="31">
        <f t="shared" si="43"/>
        <v>0</v>
      </c>
      <c r="AI65" s="26" t="str">
        <f t="shared" si="44"/>
        <v/>
      </c>
      <c r="AJ65" s="27"/>
      <c r="AK65" s="31">
        <f t="shared" si="45"/>
        <v>0</v>
      </c>
      <c r="AL65" s="26" t="str">
        <f t="shared" si="46"/>
        <v/>
      </c>
      <c r="AM65" s="27"/>
      <c r="AN65" s="31">
        <f t="shared" si="47"/>
        <v>0</v>
      </c>
      <c r="AO65" s="26" t="str">
        <f t="shared" si="48"/>
        <v/>
      </c>
      <c r="AP65" s="27"/>
      <c r="AQ65" s="31">
        <f t="shared" si="49"/>
        <v>0</v>
      </c>
      <c r="AR65" s="26" t="str">
        <f t="shared" si="50"/>
        <v/>
      </c>
      <c r="AS65" s="27"/>
      <c r="AT65" s="31">
        <f t="shared" si="51"/>
        <v>0</v>
      </c>
      <c r="AU65" s="26" t="str">
        <f t="shared" si="52"/>
        <v/>
      </c>
      <c r="AV65" s="27"/>
      <c r="AW65" s="315"/>
      <c r="BI65" s="2"/>
      <c r="BJ65" s="2"/>
      <c r="BK65" s="2"/>
      <c r="BL65" s="2"/>
      <c r="BM65" s="2"/>
      <c r="BN65" s="2"/>
      <c r="BO65" s="2"/>
      <c r="BP65" s="2"/>
      <c r="BQ65" s="2"/>
      <c r="BR65" s="2"/>
      <c r="BS65" s="2"/>
      <c r="BT65" s="2"/>
      <c r="BU65" s="2"/>
      <c r="BV65" s="2"/>
      <c r="BW65" s="2"/>
    </row>
    <row r="66" spans="3:75" ht="21" customHeight="1" x14ac:dyDescent="0.25">
      <c r="C66" s="142"/>
      <c r="D66" s="517"/>
      <c r="E66" s="281">
        <v>19</v>
      </c>
      <c r="F66" s="310"/>
      <c r="G66" s="300" t="s">
        <v>620</v>
      </c>
      <c r="H66" s="241" t="s">
        <v>14</v>
      </c>
      <c r="I66" s="241" t="s">
        <v>149</v>
      </c>
      <c r="J66" s="241" t="s">
        <v>73</v>
      </c>
      <c r="K66" s="241" t="s">
        <v>145</v>
      </c>
      <c r="L66" s="242" t="s">
        <v>14</v>
      </c>
      <c r="M66" s="242" t="s">
        <v>627</v>
      </c>
      <c r="N66" s="46" t="s">
        <v>627</v>
      </c>
      <c r="O66" s="55" t="s">
        <v>14</v>
      </c>
      <c r="P66" s="55" t="s">
        <v>717</v>
      </c>
      <c r="Q66" s="46"/>
      <c r="R66" s="46"/>
      <c r="S66" s="46"/>
      <c r="T66" s="46"/>
      <c r="U66" s="56"/>
      <c r="V66" s="31">
        <f t="shared" si="36"/>
        <v>0</v>
      </c>
      <c r="W66" s="26" t="str">
        <f t="shared" si="53"/>
        <v/>
      </c>
      <c r="X66" s="27"/>
      <c r="Y66" s="31">
        <f t="shared" si="37"/>
        <v>0</v>
      </c>
      <c r="Z66" s="26" t="str">
        <f t="shared" si="38"/>
        <v/>
      </c>
      <c r="AA66" s="27"/>
      <c r="AB66" s="31">
        <f t="shared" si="39"/>
        <v>0</v>
      </c>
      <c r="AC66" s="26" t="str">
        <f t="shared" si="40"/>
        <v/>
      </c>
      <c r="AD66" s="27"/>
      <c r="AE66" s="31">
        <f t="shared" si="41"/>
        <v>0</v>
      </c>
      <c r="AF66" s="26" t="str">
        <f t="shared" si="42"/>
        <v/>
      </c>
      <c r="AG66" s="27"/>
      <c r="AH66" s="31">
        <f t="shared" si="43"/>
        <v>0</v>
      </c>
      <c r="AI66" s="26" t="str">
        <f t="shared" si="44"/>
        <v/>
      </c>
      <c r="AJ66" s="27"/>
      <c r="AK66" s="31">
        <f t="shared" si="45"/>
        <v>0</v>
      </c>
      <c r="AL66" s="26" t="str">
        <f t="shared" si="46"/>
        <v/>
      </c>
      <c r="AM66" s="27"/>
      <c r="AN66" s="31">
        <f t="shared" si="47"/>
        <v>0</v>
      </c>
      <c r="AO66" s="26" t="str">
        <f t="shared" si="48"/>
        <v/>
      </c>
      <c r="AP66" s="27"/>
      <c r="AQ66" s="31">
        <f t="shared" si="49"/>
        <v>0</v>
      </c>
      <c r="AR66" s="26" t="str">
        <f t="shared" si="50"/>
        <v/>
      </c>
      <c r="AS66" s="27"/>
      <c r="AT66" s="31">
        <f t="shared" si="51"/>
        <v>0</v>
      </c>
      <c r="AU66" s="26" t="str">
        <f t="shared" si="52"/>
        <v/>
      </c>
      <c r="AV66" s="27"/>
      <c r="AW66" s="315"/>
      <c r="BI66" s="2"/>
      <c r="BJ66" s="2"/>
      <c r="BK66" s="2"/>
      <c r="BL66" s="2"/>
      <c r="BM66" s="2"/>
      <c r="BN66" s="2"/>
      <c r="BO66" s="2"/>
      <c r="BP66" s="2"/>
      <c r="BQ66" s="2"/>
      <c r="BR66" s="2"/>
      <c r="BS66" s="2"/>
      <c r="BT66" s="2"/>
      <c r="BU66" s="2"/>
      <c r="BV66" s="2"/>
      <c r="BW66" s="2"/>
    </row>
    <row r="67" spans="3:75" ht="21" customHeight="1" x14ac:dyDescent="0.25">
      <c r="C67" s="142"/>
      <c r="D67" s="517"/>
      <c r="E67" s="281">
        <v>20</v>
      </c>
      <c r="F67" s="310"/>
      <c r="G67" s="300" t="s">
        <v>620</v>
      </c>
      <c r="H67" s="241" t="s">
        <v>14</v>
      </c>
      <c r="I67" s="241" t="s">
        <v>149</v>
      </c>
      <c r="J67" s="241" t="s">
        <v>74</v>
      </c>
      <c r="K67" s="241" t="s">
        <v>145</v>
      </c>
      <c r="L67" s="242" t="s">
        <v>14</v>
      </c>
      <c r="M67" s="242" t="s">
        <v>627</v>
      </c>
      <c r="N67" s="46" t="s">
        <v>627</v>
      </c>
      <c r="O67" s="55" t="s">
        <v>14</v>
      </c>
      <c r="P67" s="55" t="s">
        <v>717</v>
      </c>
      <c r="Q67" s="46"/>
      <c r="R67" s="46"/>
      <c r="S67" s="46"/>
      <c r="T67" s="46"/>
      <c r="U67" s="56"/>
      <c r="V67" s="31">
        <f t="shared" si="36"/>
        <v>0</v>
      </c>
      <c r="W67" s="26" t="str">
        <f t="shared" si="53"/>
        <v/>
      </c>
      <c r="X67" s="27"/>
      <c r="Y67" s="31">
        <f t="shared" si="37"/>
        <v>0</v>
      </c>
      <c r="Z67" s="26" t="str">
        <f t="shared" si="38"/>
        <v/>
      </c>
      <c r="AA67" s="27"/>
      <c r="AB67" s="31">
        <f t="shared" si="39"/>
        <v>0</v>
      </c>
      <c r="AC67" s="26" t="str">
        <f t="shared" si="40"/>
        <v/>
      </c>
      <c r="AD67" s="27"/>
      <c r="AE67" s="31">
        <f t="shared" si="41"/>
        <v>0</v>
      </c>
      <c r="AF67" s="26" t="str">
        <f t="shared" si="42"/>
        <v/>
      </c>
      <c r="AG67" s="27"/>
      <c r="AH67" s="31">
        <f t="shared" si="43"/>
        <v>0</v>
      </c>
      <c r="AI67" s="26" t="str">
        <f t="shared" si="44"/>
        <v/>
      </c>
      <c r="AJ67" s="27"/>
      <c r="AK67" s="31">
        <f t="shared" si="45"/>
        <v>0</v>
      </c>
      <c r="AL67" s="26" t="str">
        <f t="shared" si="46"/>
        <v/>
      </c>
      <c r="AM67" s="27"/>
      <c r="AN67" s="31">
        <f t="shared" si="47"/>
        <v>0</v>
      </c>
      <c r="AO67" s="26" t="str">
        <f t="shared" si="48"/>
        <v/>
      </c>
      <c r="AP67" s="27"/>
      <c r="AQ67" s="31">
        <f t="shared" si="49"/>
        <v>0</v>
      </c>
      <c r="AR67" s="26" t="str">
        <f t="shared" si="50"/>
        <v/>
      </c>
      <c r="AS67" s="27"/>
      <c r="AT67" s="31">
        <f t="shared" si="51"/>
        <v>0</v>
      </c>
      <c r="AU67" s="26" t="str">
        <f t="shared" si="52"/>
        <v/>
      </c>
      <c r="AV67" s="27"/>
      <c r="AW67" s="315"/>
      <c r="BI67" s="2"/>
      <c r="BJ67" s="2"/>
      <c r="BK67" s="2"/>
      <c r="BL67" s="2"/>
      <c r="BM67" s="2"/>
      <c r="BN67" s="2"/>
      <c r="BO67" s="2"/>
      <c r="BP67" s="2"/>
      <c r="BQ67" s="2"/>
      <c r="BR67" s="2"/>
      <c r="BS67" s="2"/>
      <c r="BT67" s="2"/>
      <c r="BU67" s="2"/>
      <c r="BV67" s="2"/>
      <c r="BW67" s="2"/>
    </row>
    <row r="68" spans="3:75" ht="21" customHeight="1" x14ac:dyDescent="0.25">
      <c r="C68" s="142"/>
      <c r="D68" s="517"/>
      <c r="E68" s="281">
        <v>21</v>
      </c>
      <c r="F68" s="310"/>
      <c r="G68" s="300" t="s">
        <v>620</v>
      </c>
      <c r="H68" s="241" t="s">
        <v>14</v>
      </c>
      <c r="I68" s="241" t="s">
        <v>149</v>
      </c>
      <c r="J68" s="241" t="s">
        <v>75</v>
      </c>
      <c r="K68" s="241" t="s">
        <v>145</v>
      </c>
      <c r="L68" s="242" t="s">
        <v>14</v>
      </c>
      <c r="M68" s="242" t="s">
        <v>627</v>
      </c>
      <c r="N68" s="46" t="s">
        <v>627</v>
      </c>
      <c r="O68" s="55" t="s">
        <v>14</v>
      </c>
      <c r="P68" s="55" t="s">
        <v>717</v>
      </c>
      <c r="Q68" s="46"/>
      <c r="R68" s="46"/>
      <c r="S68" s="46"/>
      <c r="T68" s="46"/>
      <c r="U68" s="56"/>
      <c r="V68" s="31">
        <f t="shared" si="36"/>
        <v>0</v>
      </c>
      <c r="W68" s="26" t="str">
        <f t="shared" si="53"/>
        <v/>
      </c>
      <c r="X68" s="27"/>
      <c r="Y68" s="31">
        <f t="shared" si="37"/>
        <v>0</v>
      </c>
      <c r="Z68" s="26" t="str">
        <f t="shared" si="38"/>
        <v/>
      </c>
      <c r="AA68" s="27"/>
      <c r="AB68" s="31">
        <f t="shared" si="39"/>
        <v>0</v>
      </c>
      <c r="AC68" s="26" t="str">
        <f t="shared" si="40"/>
        <v/>
      </c>
      <c r="AD68" s="27"/>
      <c r="AE68" s="31">
        <f t="shared" si="41"/>
        <v>0</v>
      </c>
      <c r="AF68" s="26" t="str">
        <f t="shared" si="42"/>
        <v/>
      </c>
      <c r="AG68" s="27"/>
      <c r="AH68" s="31">
        <f t="shared" si="43"/>
        <v>0</v>
      </c>
      <c r="AI68" s="26" t="str">
        <f t="shared" si="44"/>
        <v/>
      </c>
      <c r="AJ68" s="27"/>
      <c r="AK68" s="31">
        <f t="shared" si="45"/>
        <v>0</v>
      </c>
      <c r="AL68" s="26" t="str">
        <f t="shared" si="46"/>
        <v/>
      </c>
      <c r="AM68" s="27"/>
      <c r="AN68" s="31">
        <f t="shared" si="47"/>
        <v>0</v>
      </c>
      <c r="AO68" s="26" t="str">
        <f t="shared" si="48"/>
        <v/>
      </c>
      <c r="AP68" s="27"/>
      <c r="AQ68" s="31">
        <f t="shared" si="49"/>
        <v>0</v>
      </c>
      <c r="AR68" s="26" t="str">
        <f t="shared" si="50"/>
        <v/>
      </c>
      <c r="AS68" s="27"/>
      <c r="AT68" s="31">
        <f t="shared" si="51"/>
        <v>0</v>
      </c>
      <c r="AU68" s="26" t="str">
        <f t="shared" si="52"/>
        <v/>
      </c>
      <c r="AV68" s="27"/>
      <c r="AW68" s="315"/>
      <c r="BI68" s="2"/>
      <c r="BJ68" s="2"/>
      <c r="BK68" s="2"/>
      <c r="BL68" s="2"/>
      <c r="BM68" s="2"/>
      <c r="BN68" s="2"/>
      <c r="BO68" s="2"/>
      <c r="BP68" s="2"/>
      <c r="BQ68" s="2"/>
      <c r="BR68" s="2"/>
      <c r="BS68" s="2"/>
      <c r="BT68" s="2"/>
      <c r="BU68" s="2"/>
      <c r="BV68" s="2"/>
      <c r="BW68" s="2"/>
    </row>
    <row r="69" spans="3:75" ht="21" customHeight="1" x14ac:dyDescent="0.25">
      <c r="C69" s="142"/>
      <c r="D69" s="517"/>
      <c r="E69" s="281">
        <v>22</v>
      </c>
      <c r="F69" s="310"/>
      <c r="G69" s="300" t="s">
        <v>620</v>
      </c>
      <c r="H69" s="241" t="s">
        <v>14</v>
      </c>
      <c r="I69" s="241" t="s">
        <v>149</v>
      </c>
      <c r="J69" s="241" t="s">
        <v>76</v>
      </c>
      <c r="K69" s="241" t="s">
        <v>145</v>
      </c>
      <c r="L69" s="242" t="s">
        <v>14</v>
      </c>
      <c r="M69" s="242" t="s">
        <v>627</v>
      </c>
      <c r="N69" s="46" t="s">
        <v>627</v>
      </c>
      <c r="O69" s="55" t="s">
        <v>14</v>
      </c>
      <c r="P69" s="55" t="s">
        <v>717</v>
      </c>
      <c r="Q69" s="46"/>
      <c r="R69" s="46"/>
      <c r="S69" s="46"/>
      <c r="T69" s="46"/>
      <c r="U69" s="56"/>
      <c r="V69" s="31">
        <f t="shared" si="36"/>
        <v>0</v>
      </c>
      <c r="W69" s="26" t="str">
        <f t="shared" si="53"/>
        <v/>
      </c>
      <c r="X69" s="27"/>
      <c r="Y69" s="31">
        <f t="shared" si="37"/>
        <v>0</v>
      </c>
      <c r="Z69" s="26" t="str">
        <f t="shared" si="38"/>
        <v/>
      </c>
      <c r="AA69" s="27"/>
      <c r="AB69" s="31">
        <f t="shared" si="39"/>
        <v>0</v>
      </c>
      <c r="AC69" s="26" t="str">
        <f t="shared" si="40"/>
        <v/>
      </c>
      <c r="AD69" s="27"/>
      <c r="AE69" s="31">
        <f t="shared" si="41"/>
        <v>0</v>
      </c>
      <c r="AF69" s="26" t="str">
        <f t="shared" si="42"/>
        <v/>
      </c>
      <c r="AG69" s="27"/>
      <c r="AH69" s="31">
        <f t="shared" si="43"/>
        <v>0</v>
      </c>
      <c r="AI69" s="26" t="str">
        <f t="shared" si="44"/>
        <v/>
      </c>
      <c r="AJ69" s="27"/>
      <c r="AK69" s="31">
        <f t="shared" si="45"/>
        <v>0</v>
      </c>
      <c r="AL69" s="26" t="str">
        <f t="shared" si="46"/>
        <v/>
      </c>
      <c r="AM69" s="27"/>
      <c r="AN69" s="31">
        <f t="shared" si="47"/>
        <v>0</v>
      </c>
      <c r="AO69" s="26" t="str">
        <f t="shared" si="48"/>
        <v/>
      </c>
      <c r="AP69" s="27"/>
      <c r="AQ69" s="31">
        <f t="shared" si="49"/>
        <v>0</v>
      </c>
      <c r="AR69" s="26" t="str">
        <f t="shared" si="50"/>
        <v/>
      </c>
      <c r="AS69" s="27"/>
      <c r="AT69" s="31">
        <f t="shared" si="51"/>
        <v>0</v>
      </c>
      <c r="AU69" s="26" t="str">
        <f t="shared" si="52"/>
        <v/>
      </c>
      <c r="AV69" s="27"/>
      <c r="AW69" s="315"/>
      <c r="BI69" s="2"/>
      <c r="BJ69" s="2"/>
      <c r="BK69" s="2"/>
      <c r="BL69" s="2"/>
      <c r="BM69" s="2"/>
      <c r="BN69" s="2"/>
      <c r="BO69" s="2"/>
      <c r="BP69" s="2"/>
      <c r="BQ69" s="2"/>
      <c r="BR69" s="2"/>
      <c r="BS69" s="2"/>
      <c r="BT69" s="2"/>
      <c r="BU69" s="2"/>
      <c r="BV69" s="2"/>
      <c r="BW69" s="2"/>
    </row>
    <row r="70" spans="3:75" ht="21" customHeight="1" x14ac:dyDescent="0.25">
      <c r="C70" s="142"/>
      <c r="D70" s="517"/>
      <c r="E70" s="281">
        <v>23</v>
      </c>
      <c r="F70" s="310"/>
      <c r="G70" s="300" t="s">
        <v>620</v>
      </c>
      <c r="H70" s="241" t="s">
        <v>14</v>
      </c>
      <c r="I70" s="241" t="s">
        <v>149</v>
      </c>
      <c r="J70" s="241" t="s">
        <v>77</v>
      </c>
      <c r="K70" s="241" t="s">
        <v>145</v>
      </c>
      <c r="L70" s="242" t="s">
        <v>14</v>
      </c>
      <c r="M70" s="242" t="s">
        <v>627</v>
      </c>
      <c r="N70" s="46" t="s">
        <v>627</v>
      </c>
      <c r="O70" s="55" t="s">
        <v>14</v>
      </c>
      <c r="P70" s="55" t="s">
        <v>717</v>
      </c>
      <c r="Q70" s="46"/>
      <c r="R70" s="46"/>
      <c r="S70" s="46"/>
      <c r="T70" s="46"/>
      <c r="U70" s="56"/>
      <c r="V70" s="31">
        <f t="shared" si="36"/>
        <v>0</v>
      </c>
      <c r="W70" s="26" t="str">
        <f t="shared" si="53"/>
        <v/>
      </c>
      <c r="X70" s="27"/>
      <c r="Y70" s="31">
        <f t="shared" si="37"/>
        <v>0</v>
      </c>
      <c r="Z70" s="26" t="str">
        <f t="shared" si="38"/>
        <v/>
      </c>
      <c r="AA70" s="27"/>
      <c r="AB70" s="31">
        <f t="shared" si="39"/>
        <v>0</v>
      </c>
      <c r="AC70" s="26" t="str">
        <f t="shared" si="40"/>
        <v/>
      </c>
      <c r="AD70" s="27"/>
      <c r="AE70" s="31">
        <f t="shared" si="41"/>
        <v>0</v>
      </c>
      <c r="AF70" s="26" t="str">
        <f t="shared" si="42"/>
        <v/>
      </c>
      <c r="AG70" s="27"/>
      <c r="AH70" s="31">
        <f t="shared" si="43"/>
        <v>0</v>
      </c>
      <c r="AI70" s="26" t="str">
        <f t="shared" si="44"/>
        <v/>
      </c>
      <c r="AJ70" s="27"/>
      <c r="AK70" s="31">
        <f t="shared" si="45"/>
        <v>0</v>
      </c>
      <c r="AL70" s="26" t="str">
        <f t="shared" si="46"/>
        <v/>
      </c>
      <c r="AM70" s="27"/>
      <c r="AN70" s="31">
        <f t="shared" si="47"/>
        <v>0</v>
      </c>
      <c r="AO70" s="26" t="str">
        <f t="shared" si="48"/>
        <v/>
      </c>
      <c r="AP70" s="27"/>
      <c r="AQ70" s="31">
        <f t="shared" si="49"/>
        <v>0</v>
      </c>
      <c r="AR70" s="26" t="str">
        <f t="shared" si="50"/>
        <v/>
      </c>
      <c r="AS70" s="27"/>
      <c r="AT70" s="31">
        <f t="shared" si="51"/>
        <v>0</v>
      </c>
      <c r="AU70" s="26" t="str">
        <f t="shared" si="52"/>
        <v/>
      </c>
      <c r="AV70" s="27"/>
      <c r="AW70" s="315"/>
      <c r="BI70" s="2"/>
      <c r="BJ70" s="2"/>
      <c r="BK70" s="2"/>
      <c r="BL70" s="2"/>
      <c r="BM70" s="2"/>
      <c r="BN70" s="2"/>
      <c r="BO70" s="2"/>
      <c r="BP70" s="2"/>
      <c r="BQ70" s="2"/>
      <c r="BR70" s="2"/>
      <c r="BS70" s="2"/>
      <c r="BT70" s="2"/>
      <c r="BU70" s="2"/>
      <c r="BV70" s="2"/>
      <c r="BW70" s="2"/>
    </row>
    <row r="71" spans="3:75" ht="21" customHeight="1" x14ac:dyDescent="0.25">
      <c r="C71" s="142"/>
      <c r="D71" s="517"/>
      <c r="E71" s="281">
        <v>24</v>
      </c>
      <c r="F71" s="310"/>
      <c r="G71" s="300" t="s">
        <v>620</v>
      </c>
      <c r="H71" s="241" t="s">
        <v>14</v>
      </c>
      <c r="I71" s="241" t="s">
        <v>149</v>
      </c>
      <c r="J71" s="241" t="s">
        <v>78</v>
      </c>
      <c r="K71" s="241" t="s">
        <v>145</v>
      </c>
      <c r="L71" s="242" t="s">
        <v>14</v>
      </c>
      <c r="M71" s="242" t="s">
        <v>627</v>
      </c>
      <c r="N71" s="46" t="s">
        <v>627</v>
      </c>
      <c r="O71" s="55" t="s">
        <v>14</v>
      </c>
      <c r="P71" s="55" t="s">
        <v>717</v>
      </c>
      <c r="Q71" s="46"/>
      <c r="R71" s="46"/>
      <c r="S71" s="46"/>
      <c r="T71" s="46"/>
      <c r="U71" s="56"/>
      <c r="V71" s="31">
        <f t="shared" si="36"/>
        <v>0</v>
      </c>
      <c r="W71" s="26" t="str">
        <f t="shared" si="53"/>
        <v/>
      </c>
      <c r="X71" s="27"/>
      <c r="Y71" s="31">
        <f t="shared" si="37"/>
        <v>0</v>
      </c>
      <c r="Z71" s="26" t="str">
        <f t="shared" si="38"/>
        <v/>
      </c>
      <c r="AA71" s="27"/>
      <c r="AB71" s="31">
        <f t="shared" si="39"/>
        <v>0</v>
      </c>
      <c r="AC71" s="26" t="str">
        <f t="shared" si="40"/>
        <v/>
      </c>
      <c r="AD71" s="27"/>
      <c r="AE71" s="31">
        <f t="shared" si="41"/>
        <v>0</v>
      </c>
      <c r="AF71" s="26" t="str">
        <f t="shared" si="42"/>
        <v/>
      </c>
      <c r="AG71" s="27"/>
      <c r="AH71" s="31">
        <f t="shared" si="43"/>
        <v>0</v>
      </c>
      <c r="AI71" s="26" t="str">
        <f t="shared" si="44"/>
        <v/>
      </c>
      <c r="AJ71" s="27"/>
      <c r="AK71" s="31">
        <f t="shared" si="45"/>
        <v>0</v>
      </c>
      <c r="AL71" s="26" t="str">
        <f t="shared" si="46"/>
        <v/>
      </c>
      <c r="AM71" s="27"/>
      <c r="AN71" s="31">
        <f t="shared" si="47"/>
        <v>0</v>
      </c>
      <c r="AO71" s="26" t="str">
        <f t="shared" si="48"/>
        <v/>
      </c>
      <c r="AP71" s="27"/>
      <c r="AQ71" s="31">
        <f t="shared" si="49"/>
        <v>0</v>
      </c>
      <c r="AR71" s="26" t="str">
        <f t="shared" si="50"/>
        <v/>
      </c>
      <c r="AS71" s="27"/>
      <c r="AT71" s="31">
        <f t="shared" si="51"/>
        <v>0</v>
      </c>
      <c r="AU71" s="26" t="str">
        <f t="shared" si="52"/>
        <v/>
      </c>
      <c r="AV71" s="27"/>
      <c r="AW71" s="315"/>
      <c r="BI71" s="2"/>
      <c r="BJ71" s="2"/>
      <c r="BK71" s="2"/>
      <c r="BL71" s="2"/>
      <c r="BM71" s="2"/>
      <c r="BN71" s="2"/>
      <c r="BO71" s="2"/>
      <c r="BP71" s="2"/>
      <c r="BQ71" s="2"/>
      <c r="BR71" s="2"/>
      <c r="BS71" s="2"/>
      <c r="BT71" s="2"/>
      <c r="BU71" s="2"/>
      <c r="BV71" s="2"/>
      <c r="BW71" s="2"/>
    </row>
    <row r="72" spans="3:75" ht="21" customHeight="1" x14ac:dyDescent="0.25">
      <c r="C72" s="142"/>
      <c r="D72" s="517"/>
      <c r="E72" s="281" t="s">
        <v>106</v>
      </c>
      <c r="F72" s="310"/>
      <c r="G72" s="300" t="s">
        <v>620</v>
      </c>
      <c r="H72" s="241" t="s">
        <v>14</v>
      </c>
      <c r="I72" s="241" t="s">
        <v>149</v>
      </c>
      <c r="J72" s="241" t="s">
        <v>107</v>
      </c>
      <c r="K72" s="241" t="s">
        <v>145</v>
      </c>
      <c r="L72" s="242" t="s">
        <v>14</v>
      </c>
      <c r="M72" s="242" t="s">
        <v>627</v>
      </c>
      <c r="N72" s="46" t="s">
        <v>627</v>
      </c>
      <c r="O72" s="55" t="s">
        <v>14</v>
      </c>
      <c r="P72" s="55" t="s">
        <v>717</v>
      </c>
      <c r="Q72" s="46"/>
      <c r="R72" s="46"/>
      <c r="S72" s="46"/>
      <c r="T72" s="46"/>
      <c r="U72" s="56"/>
      <c r="V72" s="31">
        <f t="shared" si="36"/>
        <v>0</v>
      </c>
      <c r="W72" s="26" t="str">
        <f t="shared" si="53"/>
        <v/>
      </c>
      <c r="X72" s="27"/>
      <c r="Y72" s="31">
        <f t="shared" si="37"/>
        <v>0</v>
      </c>
      <c r="Z72" s="26" t="str">
        <f t="shared" si="38"/>
        <v/>
      </c>
      <c r="AA72" s="27"/>
      <c r="AB72" s="31">
        <f t="shared" si="39"/>
        <v>0</v>
      </c>
      <c r="AC72" s="26" t="str">
        <f t="shared" si="40"/>
        <v/>
      </c>
      <c r="AD72" s="27"/>
      <c r="AE72" s="31">
        <f t="shared" si="41"/>
        <v>0</v>
      </c>
      <c r="AF72" s="26" t="str">
        <f t="shared" si="42"/>
        <v/>
      </c>
      <c r="AG72" s="27"/>
      <c r="AH72" s="31">
        <f t="shared" si="43"/>
        <v>0</v>
      </c>
      <c r="AI72" s="26" t="str">
        <f t="shared" si="44"/>
        <v/>
      </c>
      <c r="AJ72" s="27"/>
      <c r="AK72" s="31">
        <f t="shared" si="45"/>
        <v>0</v>
      </c>
      <c r="AL72" s="26" t="str">
        <f t="shared" si="46"/>
        <v/>
      </c>
      <c r="AM72" s="27"/>
      <c r="AN72" s="31">
        <f t="shared" si="47"/>
        <v>0</v>
      </c>
      <c r="AO72" s="26" t="str">
        <f t="shared" si="48"/>
        <v/>
      </c>
      <c r="AP72" s="27"/>
      <c r="AQ72" s="31">
        <f t="shared" si="49"/>
        <v>0</v>
      </c>
      <c r="AR72" s="26" t="str">
        <f t="shared" si="50"/>
        <v/>
      </c>
      <c r="AS72" s="27"/>
      <c r="AT72" s="31">
        <f t="shared" si="51"/>
        <v>0</v>
      </c>
      <c r="AU72" s="26" t="str">
        <f t="shared" si="52"/>
        <v/>
      </c>
      <c r="AV72" s="27"/>
      <c r="AW72" s="315"/>
      <c r="BI72" s="2"/>
      <c r="BJ72" s="2"/>
      <c r="BK72" s="2"/>
      <c r="BL72" s="2"/>
      <c r="BM72" s="2"/>
      <c r="BN72" s="2"/>
      <c r="BO72" s="2"/>
      <c r="BP72" s="2"/>
      <c r="BQ72" s="2"/>
      <c r="BR72" s="2"/>
      <c r="BS72" s="2"/>
      <c r="BT72" s="2"/>
      <c r="BU72" s="2"/>
      <c r="BV72" s="2"/>
      <c r="BW72" s="2"/>
    </row>
    <row r="73" spans="3:75" ht="21" customHeight="1" x14ac:dyDescent="0.25">
      <c r="C73" s="142"/>
      <c r="D73" s="517"/>
      <c r="E73" s="281" t="s">
        <v>83</v>
      </c>
      <c r="F73" s="310"/>
      <c r="G73" s="300" t="s">
        <v>620</v>
      </c>
      <c r="H73" s="241" t="s">
        <v>14</v>
      </c>
      <c r="I73" s="241" t="s">
        <v>149</v>
      </c>
      <c r="J73" s="241" t="s">
        <v>84</v>
      </c>
      <c r="K73" s="241" t="s">
        <v>145</v>
      </c>
      <c r="L73" s="242" t="s">
        <v>14</v>
      </c>
      <c r="M73" s="242" t="s">
        <v>627</v>
      </c>
      <c r="N73" s="46" t="s">
        <v>627</v>
      </c>
      <c r="O73" s="55" t="s">
        <v>14</v>
      </c>
      <c r="P73" s="55" t="s">
        <v>717</v>
      </c>
      <c r="Q73" s="46"/>
      <c r="R73" s="46"/>
      <c r="S73" s="46"/>
      <c r="T73" s="46"/>
      <c r="U73" s="56"/>
      <c r="V73" s="31">
        <f t="shared" si="36"/>
        <v>0</v>
      </c>
      <c r="W73" s="26" t="str">
        <f t="shared" si="53"/>
        <v/>
      </c>
      <c r="X73" s="27"/>
      <c r="Y73" s="31">
        <f t="shared" si="37"/>
        <v>0</v>
      </c>
      <c r="Z73" s="26" t="str">
        <f t="shared" si="38"/>
        <v/>
      </c>
      <c r="AA73" s="27"/>
      <c r="AB73" s="31">
        <f t="shared" si="39"/>
        <v>0</v>
      </c>
      <c r="AC73" s="26" t="str">
        <f t="shared" si="40"/>
        <v/>
      </c>
      <c r="AD73" s="27"/>
      <c r="AE73" s="31">
        <f t="shared" si="41"/>
        <v>0</v>
      </c>
      <c r="AF73" s="26" t="str">
        <f t="shared" si="42"/>
        <v/>
      </c>
      <c r="AG73" s="27"/>
      <c r="AH73" s="31">
        <f t="shared" si="43"/>
        <v>0</v>
      </c>
      <c r="AI73" s="26" t="str">
        <f t="shared" si="44"/>
        <v/>
      </c>
      <c r="AJ73" s="27"/>
      <c r="AK73" s="31">
        <f t="shared" si="45"/>
        <v>0</v>
      </c>
      <c r="AL73" s="26" t="str">
        <f t="shared" si="46"/>
        <v/>
      </c>
      <c r="AM73" s="27"/>
      <c r="AN73" s="31">
        <f t="shared" si="47"/>
        <v>0</v>
      </c>
      <c r="AO73" s="26" t="str">
        <f t="shared" si="48"/>
        <v/>
      </c>
      <c r="AP73" s="27"/>
      <c r="AQ73" s="31">
        <f t="shared" si="49"/>
        <v>0</v>
      </c>
      <c r="AR73" s="26" t="str">
        <f t="shared" si="50"/>
        <v/>
      </c>
      <c r="AS73" s="27"/>
      <c r="AT73" s="31">
        <f t="shared" si="51"/>
        <v>0</v>
      </c>
      <c r="AU73" s="26" t="str">
        <f t="shared" si="52"/>
        <v/>
      </c>
      <c r="AV73" s="27"/>
      <c r="AW73" s="315"/>
      <c r="BI73" s="2"/>
      <c r="BJ73" s="2"/>
      <c r="BK73" s="2"/>
      <c r="BL73" s="2"/>
      <c r="BM73" s="2"/>
      <c r="BN73" s="2"/>
      <c r="BO73" s="2"/>
      <c r="BP73" s="2"/>
      <c r="BQ73" s="2"/>
      <c r="BR73" s="2"/>
      <c r="BS73" s="2"/>
      <c r="BT73" s="2"/>
      <c r="BU73" s="2"/>
      <c r="BV73" s="2"/>
      <c r="BW73" s="2"/>
    </row>
    <row r="74" spans="3:75" ht="21" customHeight="1" x14ac:dyDescent="0.25">
      <c r="C74" s="142"/>
      <c r="D74" s="517"/>
      <c r="E74" s="281" t="s">
        <v>85</v>
      </c>
      <c r="F74" s="310"/>
      <c r="G74" s="300" t="s">
        <v>620</v>
      </c>
      <c r="H74" s="241" t="s">
        <v>14</v>
      </c>
      <c r="I74" s="241" t="s">
        <v>149</v>
      </c>
      <c r="J74" s="241" t="s">
        <v>14</v>
      </c>
      <c r="K74" s="241" t="s">
        <v>145</v>
      </c>
      <c r="L74" s="242" t="s">
        <v>14</v>
      </c>
      <c r="M74" s="242" t="s">
        <v>627</v>
      </c>
      <c r="N74" s="46" t="s">
        <v>627</v>
      </c>
      <c r="O74" s="55" t="s">
        <v>14</v>
      </c>
      <c r="P74" s="55" t="s">
        <v>717</v>
      </c>
      <c r="Q74" s="46"/>
      <c r="R74" s="46"/>
      <c r="S74" s="46"/>
      <c r="T74" s="46"/>
      <c r="U74" s="56"/>
      <c r="V74" s="31">
        <f t="shared" si="36"/>
        <v>0</v>
      </c>
      <c r="W74" s="26" t="str">
        <f t="shared" si="53"/>
        <v/>
      </c>
      <c r="X74" s="27"/>
      <c r="Y74" s="31">
        <f t="shared" si="37"/>
        <v>0</v>
      </c>
      <c r="Z74" s="26" t="str">
        <f t="shared" si="38"/>
        <v/>
      </c>
      <c r="AA74" s="27"/>
      <c r="AB74" s="31">
        <f t="shared" si="39"/>
        <v>0</v>
      </c>
      <c r="AC74" s="26" t="str">
        <f t="shared" si="40"/>
        <v/>
      </c>
      <c r="AD74" s="27"/>
      <c r="AE74" s="31">
        <f t="shared" si="41"/>
        <v>0</v>
      </c>
      <c r="AF74" s="26" t="str">
        <f t="shared" si="42"/>
        <v/>
      </c>
      <c r="AG74" s="27"/>
      <c r="AH74" s="31">
        <f t="shared" si="43"/>
        <v>0</v>
      </c>
      <c r="AI74" s="26" t="str">
        <f t="shared" si="44"/>
        <v/>
      </c>
      <c r="AJ74" s="27"/>
      <c r="AK74" s="31">
        <f t="shared" si="45"/>
        <v>0</v>
      </c>
      <c r="AL74" s="26" t="str">
        <f t="shared" si="46"/>
        <v/>
      </c>
      <c r="AM74" s="27"/>
      <c r="AN74" s="31">
        <f t="shared" si="47"/>
        <v>0</v>
      </c>
      <c r="AO74" s="26" t="str">
        <f t="shared" si="48"/>
        <v/>
      </c>
      <c r="AP74" s="27"/>
      <c r="AQ74" s="31">
        <f t="shared" si="49"/>
        <v>0</v>
      </c>
      <c r="AR74" s="26" t="str">
        <f t="shared" si="50"/>
        <v/>
      </c>
      <c r="AS74" s="27"/>
      <c r="AT74" s="31">
        <f t="shared" si="51"/>
        <v>0</v>
      </c>
      <c r="AU74" s="26" t="str">
        <f t="shared" si="52"/>
        <v/>
      </c>
      <c r="AV74" s="27"/>
      <c r="AW74" s="315"/>
      <c r="BI74" s="2"/>
      <c r="BJ74" s="2"/>
      <c r="BK74" s="2"/>
      <c r="BL74" s="2"/>
      <c r="BM74" s="2"/>
      <c r="BN74" s="2"/>
      <c r="BO74" s="2"/>
      <c r="BP74" s="2"/>
      <c r="BQ74" s="2"/>
      <c r="BR74" s="2"/>
      <c r="BS74" s="2"/>
      <c r="BT74" s="2"/>
      <c r="BU74" s="2"/>
      <c r="BV74" s="2"/>
      <c r="BW74" s="2"/>
    </row>
    <row r="75" spans="3:75" ht="21" customHeight="1" x14ac:dyDescent="0.25">
      <c r="C75" s="142"/>
      <c r="D75" s="517"/>
      <c r="E75" s="346" t="s">
        <v>697</v>
      </c>
      <c r="F75" s="310"/>
      <c r="G75" s="300" t="s">
        <v>172</v>
      </c>
      <c r="H75" s="241" t="s">
        <v>14</v>
      </c>
      <c r="I75" s="241" t="s">
        <v>149</v>
      </c>
      <c r="J75" s="241" t="s">
        <v>14</v>
      </c>
      <c r="K75" s="241" t="s">
        <v>145</v>
      </c>
      <c r="L75" s="242" t="s">
        <v>14</v>
      </c>
      <c r="M75" s="242" t="s">
        <v>627</v>
      </c>
      <c r="N75" s="46" t="s">
        <v>627</v>
      </c>
      <c r="O75" s="55" t="s">
        <v>14</v>
      </c>
      <c r="P75" s="55" t="s">
        <v>717</v>
      </c>
      <c r="Q75" s="46"/>
      <c r="R75" s="46"/>
      <c r="S75" s="46"/>
      <c r="T75" s="46"/>
      <c r="U75" s="56"/>
      <c r="V75" s="31">
        <f t="shared" si="36"/>
        <v>0</v>
      </c>
      <c r="W75" s="26" t="str">
        <f t="shared" si="53"/>
        <v/>
      </c>
      <c r="X75" s="27"/>
      <c r="Y75" s="31">
        <f t="shared" si="37"/>
        <v>0</v>
      </c>
      <c r="Z75" s="26" t="str">
        <f t="shared" si="38"/>
        <v/>
      </c>
      <c r="AA75" s="27"/>
      <c r="AB75" s="31">
        <f t="shared" si="39"/>
        <v>0</v>
      </c>
      <c r="AC75" s="26" t="str">
        <f t="shared" si="40"/>
        <v/>
      </c>
      <c r="AD75" s="27"/>
      <c r="AE75" s="31">
        <f t="shared" si="41"/>
        <v>0</v>
      </c>
      <c r="AF75" s="26" t="str">
        <f t="shared" si="42"/>
        <v/>
      </c>
      <c r="AG75" s="27"/>
      <c r="AH75" s="31">
        <f t="shared" si="43"/>
        <v>0</v>
      </c>
      <c r="AI75" s="26" t="str">
        <f t="shared" si="44"/>
        <v/>
      </c>
      <c r="AJ75" s="27"/>
      <c r="AK75" s="31">
        <f t="shared" si="45"/>
        <v>0</v>
      </c>
      <c r="AL75" s="26" t="str">
        <f t="shared" si="46"/>
        <v/>
      </c>
      <c r="AM75" s="27"/>
      <c r="AN75" s="31">
        <f t="shared" si="47"/>
        <v>0</v>
      </c>
      <c r="AO75" s="26" t="str">
        <f t="shared" si="48"/>
        <v/>
      </c>
      <c r="AP75" s="27"/>
      <c r="AQ75" s="31">
        <f t="shared" si="49"/>
        <v>0</v>
      </c>
      <c r="AR75" s="26" t="str">
        <f t="shared" si="50"/>
        <v/>
      </c>
      <c r="AS75" s="27"/>
      <c r="AT75" s="31">
        <f t="shared" si="51"/>
        <v>0</v>
      </c>
      <c r="AU75" s="26" t="str">
        <f t="shared" si="52"/>
        <v/>
      </c>
      <c r="AV75" s="27"/>
      <c r="AW75" s="315"/>
      <c r="BI75" s="2"/>
      <c r="BJ75" s="2"/>
      <c r="BK75" s="2"/>
      <c r="BL75" s="2"/>
      <c r="BM75" s="2"/>
      <c r="BN75" s="2"/>
      <c r="BO75" s="2"/>
      <c r="BP75" s="2"/>
      <c r="BQ75" s="2"/>
      <c r="BR75" s="2"/>
      <c r="BS75" s="2"/>
      <c r="BT75" s="2"/>
      <c r="BU75" s="2"/>
      <c r="BV75" s="2"/>
      <c r="BW75" s="2"/>
    </row>
    <row r="76" spans="3:75" ht="15" customHeight="1" x14ac:dyDescent="0.25">
      <c r="C76" s="142"/>
      <c r="D76" s="347"/>
      <c r="E76" s="347"/>
      <c r="F76" s="347"/>
      <c r="G76" s="347"/>
      <c r="H76" s="224"/>
      <c r="I76" s="224"/>
      <c r="J76" s="224"/>
      <c r="K76" s="224"/>
      <c r="L76" s="224"/>
      <c r="M76" s="224"/>
      <c r="N76" s="224"/>
      <c r="O76" s="224"/>
      <c r="P76" s="224"/>
      <c r="Q76" s="224"/>
      <c r="R76" s="224"/>
      <c r="S76" s="224"/>
      <c r="T76" s="224"/>
      <c r="U76" s="244"/>
      <c r="V76" s="224"/>
      <c r="W76" s="224"/>
      <c r="X76" s="224"/>
      <c r="Y76" s="224"/>
      <c r="Z76" s="224"/>
      <c r="AA76" s="224"/>
      <c r="AB76" s="224"/>
      <c r="AC76" s="224"/>
      <c r="AD76" s="224"/>
      <c r="AE76" s="224"/>
      <c r="AF76" s="224"/>
      <c r="AG76" s="224"/>
      <c r="AH76" s="224"/>
      <c r="AI76" s="224"/>
      <c r="AJ76" s="224"/>
      <c r="AK76" s="224"/>
      <c r="AL76" s="224"/>
      <c r="AM76" s="224"/>
      <c r="AN76" s="224"/>
      <c r="AO76" s="224"/>
      <c r="AP76" s="224"/>
      <c r="AQ76" s="224"/>
      <c r="AR76" s="224"/>
      <c r="AS76" s="224"/>
      <c r="AT76" s="224"/>
      <c r="AU76" s="224"/>
      <c r="AV76" s="224"/>
      <c r="AW76" s="315"/>
    </row>
    <row r="77" spans="3:75" ht="15" customHeight="1" x14ac:dyDescent="0.25">
      <c r="C77" s="142"/>
      <c r="D77" s="347"/>
      <c r="E77" s="347"/>
      <c r="F77" s="347"/>
      <c r="G77" s="347"/>
      <c r="H77" s="224"/>
      <c r="I77" s="224"/>
      <c r="J77" s="224"/>
      <c r="K77" s="224"/>
      <c r="L77" s="224"/>
      <c r="M77" s="224"/>
      <c r="N77" s="224"/>
      <c r="O77" s="224"/>
      <c r="P77" s="224"/>
      <c r="Q77" s="224"/>
      <c r="R77" s="224"/>
      <c r="S77" s="224"/>
      <c r="T77" s="224"/>
      <c r="U77" s="244"/>
      <c r="V77" s="224"/>
      <c r="W77" s="224"/>
      <c r="X77" s="224"/>
      <c r="Y77" s="224"/>
      <c r="Z77" s="224"/>
      <c r="AA77" s="224"/>
      <c r="AB77" s="224"/>
      <c r="AC77" s="224"/>
      <c r="AD77" s="224"/>
      <c r="AE77" s="224"/>
      <c r="AF77" s="224"/>
      <c r="AG77" s="224"/>
      <c r="AH77" s="224"/>
      <c r="AI77" s="224"/>
      <c r="AJ77" s="224"/>
      <c r="AK77" s="224"/>
      <c r="AL77" s="224"/>
      <c r="AM77" s="224"/>
      <c r="AN77" s="224"/>
      <c r="AO77" s="224"/>
      <c r="AP77" s="224"/>
      <c r="AQ77" s="224"/>
      <c r="AR77" s="224"/>
      <c r="AS77" s="224"/>
      <c r="AT77" s="224"/>
      <c r="AU77" s="224"/>
      <c r="AV77" s="224"/>
      <c r="AW77" s="315"/>
    </row>
    <row r="78" spans="3:75" hidden="1" x14ac:dyDescent="0.25">
      <c r="F78" s="235"/>
      <c r="G78" s="235"/>
    </row>
    <row r="79" spans="3:75" hidden="1" x14ac:dyDescent="0.25">
      <c r="F79" s="235"/>
      <c r="G79" s="235"/>
      <c r="V79" s="234">
        <f>SUMPRODUCT(--(V14:V33=0),--(V14:V33&lt;&gt;""),--(W14:W33="Z"))+SUMPRODUCT(--(V14:V33=0),--(V14:V33&lt;&gt;""),--(W14:W33=""))+SUMPRODUCT(--(V14:V33&gt;0),--(W14:W33="W"))+SUMPRODUCT(--(V14:V33&gt;0), --(V14:V33&lt;&gt;""),--(W14:W33=""))+SUMPRODUCT(--(V14:V33=""),--(W14:W33="Z"))+SUMPRODUCT(--(V35:V54=0),--(V35:V54&lt;&gt;""),--(W35:W54="Z"))+SUMPRODUCT(--(V35:V54=0),--(V35:V54&lt;&gt;""),--(W35:W54=""))+SUMPRODUCT(--(V35:V54&gt;0),--(W35:W54="W"))+SUMPRODUCT(--(V35:V54&gt;0),--(V35:V54&lt;&gt;""),--(W35:W54=""))+SUMPRODUCT(--(V35:V54=""),--(W35:W54="Z"))+SUMPRODUCT(--(V56:V75=0),--(V56:V75&lt;&gt;""),--(W56:W75="Z"))+SUMPRODUCT(--(V56:V75=0),--(V56:V75&lt;&gt;""),--(W56:W75=""))+SUMPRODUCT(--(V56:V75&gt;0),--(W56:W75="W"))+SUMPRODUCT(--(V56:V75&gt;0),--(V56:V75&lt;&gt;""),--(W56:W75=""))+SUMPRODUCT(--(V56:V75=""),--(W56:W75="Z"))</f>
        <v>60</v>
      </c>
      <c r="W79" s="234"/>
      <c r="X79" s="234"/>
      <c r="Y79" s="234">
        <f t="shared" ref="Y79" si="54">SUMPRODUCT(--(Y14:Y33=0),--(Y14:Y33&lt;&gt;""),--(Z14:Z33="Z"))+SUMPRODUCT(--(Y14:Y33=0),--(Y14:Y33&lt;&gt;""),--(Z14:Z33=""))+SUMPRODUCT(--(Y14:Y33&gt;0),--(Z14:Z33="W"))+SUMPRODUCT(--(Y14:Y33&gt;0), --(Y14:Y33&lt;&gt;""),--(Z14:Z33=""))+SUMPRODUCT(--(Y14:Y33=""),--(Z14:Z33="Z"))+SUMPRODUCT(--(Y35:Y54=0),--(Y35:Y54&lt;&gt;""),--(Z35:Z54="Z"))+SUMPRODUCT(--(Y35:Y54=0),--(Y35:Y54&lt;&gt;""),--(Z35:Z54=""))+SUMPRODUCT(--(Y35:Y54&gt;0),--(Z35:Z54="W"))+SUMPRODUCT(--(Y35:Y54&gt;0),--(Y35:Y54&lt;&gt;""),--(Z35:Z54=""))+SUMPRODUCT(--(Y35:Y54=""),--(Z35:Z54="Z"))+SUMPRODUCT(--(Y56:Y75=0),--(Y56:Y75&lt;&gt;""),--(Z56:Z75="Z"))+SUMPRODUCT(--(Y56:Y75=0),--(Y56:Y75&lt;&gt;""),--(Z56:Z75=""))+SUMPRODUCT(--(Y56:Y75&gt;0),--(Z56:Z75="W"))+SUMPRODUCT(--(Y56:Y75&gt;0),--(Y56:Y75&lt;&gt;""),--(Z56:Z75=""))+SUMPRODUCT(--(Y56:Y75=""),--(Z56:Z75="Z"))</f>
        <v>60</v>
      </c>
      <c r="Z79" s="234"/>
      <c r="AA79" s="234"/>
      <c r="AB79" s="234">
        <f t="shared" ref="AB79" si="55">SUMPRODUCT(--(AB14:AB33=0),--(AB14:AB33&lt;&gt;""),--(AC14:AC33="Z"))+SUMPRODUCT(--(AB14:AB33=0),--(AB14:AB33&lt;&gt;""),--(AC14:AC33=""))+SUMPRODUCT(--(AB14:AB33&gt;0),--(AC14:AC33="W"))+SUMPRODUCT(--(AB14:AB33&gt;0), --(AB14:AB33&lt;&gt;""),--(AC14:AC33=""))+SUMPRODUCT(--(AB14:AB33=""),--(AC14:AC33="Z"))+SUMPRODUCT(--(AB35:AB54=0),--(AB35:AB54&lt;&gt;""),--(AC35:AC54="Z"))+SUMPRODUCT(--(AB35:AB54=0),--(AB35:AB54&lt;&gt;""),--(AC35:AC54=""))+SUMPRODUCT(--(AB35:AB54&gt;0),--(AC35:AC54="W"))+SUMPRODUCT(--(AB35:AB54&gt;0),--(AB35:AB54&lt;&gt;""),--(AC35:AC54=""))+SUMPRODUCT(--(AB35:AB54=""),--(AC35:AC54="Z"))+SUMPRODUCT(--(AB56:AB75=0),--(AB56:AB75&lt;&gt;""),--(AC56:AC75="Z"))+SUMPRODUCT(--(AB56:AB75=0),--(AB56:AB75&lt;&gt;""),--(AC56:AC75=""))+SUMPRODUCT(--(AB56:AB75&gt;0),--(AC56:AC75="W"))+SUMPRODUCT(--(AB56:AB75&gt;0),--(AB56:AB75&lt;&gt;""),--(AC56:AC75=""))+SUMPRODUCT(--(AB56:AB75=""),--(AC56:AC75="Z"))</f>
        <v>60</v>
      </c>
      <c r="AC79" s="234"/>
      <c r="AD79" s="234"/>
      <c r="AE79" s="234">
        <f t="shared" ref="AE79" si="56">SUMPRODUCT(--(AE14:AE33=0),--(AE14:AE33&lt;&gt;""),--(AF14:AF33="Z"))+SUMPRODUCT(--(AE14:AE33=0),--(AE14:AE33&lt;&gt;""),--(AF14:AF33=""))+SUMPRODUCT(--(AE14:AE33&gt;0),--(AF14:AF33="W"))+SUMPRODUCT(--(AE14:AE33&gt;0), --(AE14:AE33&lt;&gt;""),--(AF14:AF33=""))+SUMPRODUCT(--(AE14:AE33=""),--(AF14:AF33="Z"))+SUMPRODUCT(--(AE35:AE54=0),--(AE35:AE54&lt;&gt;""),--(AF35:AF54="Z"))+SUMPRODUCT(--(AE35:AE54=0),--(AE35:AE54&lt;&gt;""),--(AF35:AF54=""))+SUMPRODUCT(--(AE35:AE54&gt;0),--(AF35:AF54="W"))+SUMPRODUCT(--(AE35:AE54&gt;0),--(AE35:AE54&lt;&gt;""),--(AF35:AF54=""))+SUMPRODUCT(--(AE35:AE54=""),--(AF35:AF54="Z"))+SUMPRODUCT(--(AE56:AE75=0),--(AE56:AE75&lt;&gt;""),--(AF56:AF75="Z"))+SUMPRODUCT(--(AE56:AE75=0),--(AE56:AE75&lt;&gt;""),--(AF56:AF75=""))+SUMPRODUCT(--(AE56:AE75&gt;0),--(AF56:AF75="W"))+SUMPRODUCT(--(AE56:AE75&gt;0),--(AE56:AE75&lt;&gt;""),--(AF56:AF75=""))+SUMPRODUCT(--(AE56:AE75=""),--(AF56:AF75="Z"))</f>
        <v>60</v>
      </c>
      <c r="AF79" s="234"/>
      <c r="AG79" s="234"/>
      <c r="AH79" s="234">
        <f t="shared" ref="AH79" si="57">SUMPRODUCT(--(AH14:AH33=0),--(AH14:AH33&lt;&gt;""),--(AI14:AI33="Z"))+SUMPRODUCT(--(AH14:AH33=0),--(AH14:AH33&lt;&gt;""),--(AI14:AI33=""))+SUMPRODUCT(--(AH14:AH33&gt;0),--(AI14:AI33="W"))+SUMPRODUCT(--(AH14:AH33&gt;0), --(AH14:AH33&lt;&gt;""),--(AI14:AI33=""))+SUMPRODUCT(--(AH14:AH33=""),--(AI14:AI33="Z"))+SUMPRODUCT(--(AH35:AH54=0),--(AH35:AH54&lt;&gt;""),--(AI35:AI54="Z"))+SUMPRODUCT(--(AH35:AH54=0),--(AH35:AH54&lt;&gt;""),--(AI35:AI54=""))+SUMPRODUCT(--(AH35:AH54&gt;0),--(AI35:AI54="W"))+SUMPRODUCT(--(AH35:AH54&gt;0),--(AH35:AH54&lt;&gt;""),--(AI35:AI54=""))+SUMPRODUCT(--(AH35:AH54=""),--(AI35:AI54="Z"))+SUMPRODUCT(--(AH56:AH75=0),--(AH56:AH75&lt;&gt;""),--(AI56:AI75="Z"))+SUMPRODUCT(--(AH56:AH75=0),--(AH56:AH75&lt;&gt;""),--(AI56:AI75=""))+SUMPRODUCT(--(AH56:AH75&gt;0),--(AI56:AI75="W"))+SUMPRODUCT(--(AH56:AH75&gt;0),--(AH56:AH75&lt;&gt;""),--(AI56:AI75=""))+SUMPRODUCT(--(AH56:AH75=""),--(AI56:AI75="Z"))</f>
        <v>60</v>
      </c>
      <c r="AI79" s="234"/>
      <c r="AJ79" s="234"/>
      <c r="AK79" s="234">
        <f t="shared" ref="AK79" si="58">SUMPRODUCT(--(AK14:AK33=0),--(AK14:AK33&lt;&gt;""),--(AL14:AL33="Z"))+SUMPRODUCT(--(AK14:AK33=0),--(AK14:AK33&lt;&gt;""),--(AL14:AL33=""))+SUMPRODUCT(--(AK14:AK33&gt;0),--(AL14:AL33="W"))+SUMPRODUCT(--(AK14:AK33&gt;0), --(AK14:AK33&lt;&gt;""),--(AL14:AL33=""))+SUMPRODUCT(--(AK14:AK33=""),--(AL14:AL33="Z"))+SUMPRODUCT(--(AK35:AK54=0),--(AK35:AK54&lt;&gt;""),--(AL35:AL54="Z"))+SUMPRODUCT(--(AK35:AK54=0),--(AK35:AK54&lt;&gt;""),--(AL35:AL54=""))+SUMPRODUCT(--(AK35:AK54&gt;0),--(AL35:AL54="W"))+SUMPRODUCT(--(AK35:AK54&gt;0),--(AK35:AK54&lt;&gt;""),--(AL35:AL54=""))+SUMPRODUCT(--(AK35:AK54=""),--(AL35:AL54="Z"))+SUMPRODUCT(--(AK56:AK75=0),--(AK56:AK75&lt;&gt;""),--(AL56:AL75="Z"))+SUMPRODUCT(--(AK56:AK75=0),--(AK56:AK75&lt;&gt;""),--(AL56:AL75=""))+SUMPRODUCT(--(AK56:AK75&gt;0),--(AL56:AL75="W"))+SUMPRODUCT(--(AK56:AK75&gt;0),--(AK56:AK75&lt;&gt;""),--(AL56:AL75=""))+SUMPRODUCT(--(AK56:AK75=""),--(AL56:AL75="Z"))</f>
        <v>60</v>
      </c>
      <c r="AL79" s="234"/>
      <c r="AM79" s="234"/>
      <c r="AN79" s="234">
        <f t="shared" ref="AN79" si="59">SUMPRODUCT(--(AN14:AN33=0),--(AN14:AN33&lt;&gt;""),--(AO14:AO33="Z"))+SUMPRODUCT(--(AN14:AN33=0),--(AN14:AN33&lt;&gt;""),--(AO14:AO33=""))+SUMPRODUCT(--(AN14:AN33&gt;0),--(AO14:AO33="W"))+SUMPRODUCT(--(AN14:AN33&gt;0), --(AN14:AN33&lt;&gt;""),--(AO14:AO33=""))+SUMPRODUCT(--(AN14:AN33=""),--(AO14:AO33="Z"))+SUMPRODUCT(--(AN35:AN54=0),--(AN35:AN54&lt;&gt;""),--(AO35:AO54="Z"))+SUMPRODUCT(--(AN35:AN54=0),--(AN35:AN54&lt;&gt;""),--(AO35:AO54=""))+SUMPRODUCT(--(AN35:AN54&gt;0),--(AO35:AO54="W"))+SUMPRODUCT(--(AN35:AN54&gt;0),--(AN35:AN54&lt;&gt;""),--(AO35:AO54=""))+SUMPRODUCT(--(AN35:AN54=""),--(AO35:AO54="Z"))+SUMPRODUCT(--(AN56:AN75=0),--(AN56:AN75&lt;&gt;""),--(AO56:AO75="Z"))+SUMPRODUCT(--(AN56:AN75=0),--(AN56:AN75&lt;&gt;""),--(AO56:AO75=""))+SUMPRODUCT(--(AN56:AN75&gt;0),--(AO56:AO75="W"))+SUMPRODUCT(--(AN56:AN75&gt;0),--(AN56:AN75&lt;&gt;""),--(AO56:AO75=""))+SUMPRODUCT(--(AN56:AN75=""),--(AO56:AO75="Z"))</f>
        <v>60</v>
      </c>
      <c r="AO79" s="234"/>
      <c r="AP79" s="234"/>
      <c r="AQ79" s="234">
        <f t="shared" ref="AQ79" si="60">SUMPRODUCT(--(AQ14:AQ33=0),--(AQ14:AQ33&lt;&gt;""),--(AR14:AR33="Z"))+SUMPRODUCT(--(AQ14:AQ33=0),--(AQ14:AQ33&lt;&gt;""),--(AR14:AR33=""))+SUMPRODUCT(--(AQ14:AQ33&gt;0),--(AR14:AR33="W"))+SUMPRODUCT(--(AQ14:AQ33&gt;0), --(AQ14:AQ33&lt;&gt;""),--(AR14:AR33=""))+SUMPRODUCT(--(AQ14:AQ33=""),--(AR14:AR33="Z"))+SUMPRODUCT(--(AQ35:AQ54=0),--(AQ35:AQ54&lt;&gt;""),--(AR35:AR54="Z"))+SUMPRODUCT(--(AQ35:AQ54=0),--(AQ35:AQ54&lt;&gt;""),--(AR35:AR54=""))+SUMPRODUCT(--(AQ35:AQ54&gt;0),--(AR35:AR54="W"))+SUMPRODUCT(--(AQ35:AQ54&gt;0),--(AQ35:AQ54&lt;&gt;""),--(AR35:AR54=""))+SUMPRODUCT(--(AQ35:AQ54=""),--(AR35:AR54="Z"))+SUMPRODUCT(--(AQ56:AQ75=0),--(AQ56:AQ75&lt;&gt;""),--(AR56:AR75="Z"))+SUMPRODUCT(--(AQ56:AQ75=0),--(AQ56:AQ75&lt;&gt;""),--(AR56:AR75=""))+SUMPRODUCT(--(AQ56:AQ75&gt;0),--(AR56:AR75="W"))+SUMPRODUCT(--(AQ56:AQ75&gt;0),--(AQ56:AQ75&lt;&gt;""),--(AR56:AR75=""))+SUMPRODUCT(--(AQ56:AQ75=""),--(AR56:AR75="Z"))</f>
        <v>60</v>
      </c>
      <c r="AR79" s="234"/>
      <c r="AS79" s="234"/>
      <c r="AT79" s="234">
        <f t="shared" ref="AT79" si="61">SUMPRODUCT(--(AT14:AT33=0),--(AT14:AT33&lt;&gt;""),--(AU14:AU33="Z"))+SUMPRODUCT(--(AT14:AT33=0),--(AT14:AT33&lt;&gt;""),--(AU14:AU33=""))+SUMPRODUCT(--(AT14:AT33&gt;0),--(AU14:AU33="W"))+SUMPRODUCT(--(AT14:AT33&gt;0), --(AT14:AT33&lt;&gt;""),--(AU14:AU33=""))+SUMPRODUCT(--(AT14:AT33=""),--(AU14:AU33="Z"))+SUMPRODUCT(--(AT35:AT54=0),--(AT35:AT54&lt;&gt;""),--(AU35:AU54="Z"))+SUMPRODUCT(--(AT35:AT54=0),--(AT35:AT54&lt;&gt;""),--(AU35:AU54=""))+SUMPRODUCT(--(AT35:AT54&gt;0),--(AU35:AU54="W"))+SUMPRODUCT(--(AT35:AT54&gt;0),--(AT35:AT54&lt;&gt;""),--(AU35:AU54=""))+SUMPRODUCT(--(AT35:AT54=""),--(AU35:AU54="Z"))+SUMPRODUCT(--(AT56:AT75=0),--(AT56:AT75&lt;&gt;""),--(AU56:AU75="Z"))+SUMPRODUCT(--(AT56:AT75=0),--(AT56:AT75&lt;&gt;""),--(AU56:AU75=""))+SUMPRODUCT(--(AT56:AT75&gt;0),--(AU56:AU75="W"))+SUMPRODUCT(--(AT56:AT75&gt;0),--(AT56:AT75&lt;&gt;""),--(AU56:AU75=""))+SUMPRODUCT(--(AT56:AT75=""),--(AU56:AU75="Z"))</f>
        <v>60</v>
      </c>
      <c r="AU79" s="234"/>
      <c r="AV79" s="234"/>
    </row>
    <row r="80" spans="3:75" hidden="1" x14ac:dyDescent="0.25">
      <c r="F80" s="235"/>
      <c r="G80" s="235"/>
    </row>
    <row r="81" spans="6:7" hidden="1" x14ac:dyDescent="0.25">
      <c r="F81" s="235"/>
      <c r="G81" s="235"/>
    </row>
    <row r="82" spans="6:7" hidden="1" x14ac:dyDescent="0.25">
      <c r="F82" s="235"/>
      <c r="G82" s="235"/>
    </row>
    <row r="83" spans="6:7" hidden="1" x14ac:dyDescent="0.25">
      <c r="F83" s="235"/>
      <c r="G83" s="235"/>
    </row>
    <row r="84" spans="6:7" hidden="1" x14ac:dyDescent="0.25">
      <c r="F84" s="235"/>
      <c r="G84" s="235"/>
    </row>
    <row r="85" spans="6:7" hidden="1" x14ac:dyDescent="0.25">
      <c r="F85" s="235"/>
      <c r="G85" s="235"/>
    </row>
    <row r="86" spans="6:7" hidden="1" x14ac:dyDescent="0.25">
      <c r="F86" s="235"/>
      <c r="G86" s="235"/>
    </row>
    <row r="87" spans="6:7" hidden="1" x14ac:dyDescent="0.25">
      <c r="F87" s="235"/>
      <c r="G87" s="235"/>
    </row>
    <row r="88" spans="6:7" x14ac:dyDescent="0.25">
      <c r="F88" s="235"/>
      <c r="G88" s="235"/>
    </row>
    <row r="89" spans="6:7" x14ac:dyDescent="0.25">
      <c r="F89" s="235"/>
      <c r="G89" s="235"/>
    </row>
    <row r="90" spans="6:7" x14ac:dyDescent="0.25">
      <c r="F90" s="235"/>
      <c r="G90" s="235"/>
    </row>
    <row r="91" spans="6:7" x14ac:dyDescent="0.25">
      <c r="F91" s="235"/>
      <c r="G91" s="235"/>
    </row>
    <row r="92" spans="6:7" x14ac:dyDescent="0.25">
      <c r="F92" s="235"/>
      <c r="G92" s="235"/>
    </row>
    <row r="93" spans="6:7" x14ac:dyDescent="0.25">
      <c r="F93" s="235"/>
      <c r="G93" s="235"/>
    </row>
    <row r="94" spans="6:7" x14ac:dyDescent="0.25">
      <c r="F94" s="235"/>
      <c r="G94" s="235"/>
    </row>
  </sheetData>
  <sheetProtection algorithmName="SHA-512" hashValue="7MJ/EosBS6KPjXX74xd/iD/1gNmWzp7bhLHTOkfYMxFHF+yUzUaqZlKpmZNU+MFP6bjdcEHl0MYH5rKjHDSNjg==" saltValue="rGOyYSXRoswNi0xXlH2phg==" spinCount="100000" sheet="1" objects="1" scenarios="1" formatCells="0" formatColumns="0" formatRows="0" sort="0" autoFilter="0"/>
  <mergeCells count="16">
    <mergeCell ref="AT4:AV4"/>
    <mergeCell ref="V2:AV2"/>
    <mergeCell ref="AT3:AV3"/>
    <mergeCell ref="V4:X4"/>
    <mergeCell ref="Y4:AA4"/>
    <mergeCell ref="AB4:AD4"/>
    <mergeCell ref="AE4:AG4"/>
    <mergeCell ref="AH4:AJ4"/>
    <mergeCell ref="AK4:AM4"/>
    <mergeCell ref="AN4:AP4"/>
    <mergeCell ref="V3:AS3"/>
    <mergeCell ref="D56:D75"/>
    <mergeCell ref="D2:E3"/>
    <mergeCell ref="AQ4:AS4"/>
    <mergeCell ref="D14:D33"/>
    <mergeCell ref="D35:D54"/>
  </mergeCells>
  <conditionalFormatting sqref="AT32 AQ14:AQ32 V56:V75 Y56:Y75 AB56:AB75 AE56:AE75 AH56:AH75 AK56:AK75 AN56:AN75 AQ56:AQ75 AT56:AT75 V14:V32 Y14:Y32 AB14:AB32 AE14:AE32 AH14:AH32 AK14:AK32 AN14:AN32">
    <cfRule type="expression" dxfId="535" priority="76">
      <formula xml:space="preserve"> OR(AND(V14=0,V14&lt;&gt;"",W14&lt;&gt;"Z",W14&lt;&gt;""),AND(V14&gt;0,V14&lt;&gt;"",W14&lt;&gt;"W",W14&lt;&gt;""),AND(V14="", W14="W"))</formula>
    </cfRule>
  </conditionalFormatting>
  <conditionalFormatting sqref="W14:W32 Z14:Z32 AC14:AC32 AF14:AF32 AI14:AI32 AL14:AL32 AO14:AO32 AU32 AR14:AR32 W56:W75 Z56:Z75 AC56:AC75 AF56:AF75 AI56:AI75 AL56:AL75 AO56:AO75 AR56:AR75 AU56:AU75">
    <cfRule type="expression" dxfId="534" priority="75">
      <formula xml:space="preserve"> OR(AND(V14=0,V14&lt;&gt;"",W14&lt;&gt;"Z",W14&lt;&gt;""),AND(V14&gt;0,V14&lt;&gt;"",W14&lt;&gt;"W",W14&lt;&gt;""),AND(V14="", W14="W"))</formula>
    </cfRule>
  </conditionalFormatting>
  <conditionalFormatting sqref="X14:X32 AA14:AA32 AD14:AD32 AG14:AG32 AJ14:AJ32 AM14:AM32 AP14:AP32 AV32 AS14:AS32 X56:X75 AA56:AA75 AD56:AD75 AG56:AG75 AJ56:AJ75 AM56:AM75 AP56:AP75 AS56:AS75 AV56:AV75">
    <cfRule type="expression" dxfId="533" priority="74">
      <formula xml:space="preserve"> AND(OR(W14="X",W14="W"),X14="")</formula>
    </cfRule>
  </conditionalFormatting>
  <conditionalFormatting sqref="V32 Y32 AB32 AE32 AH32 AK32 AN32 AQ32 AT32">
    <cfRule type="expression" dxfId="532" priority="77">
      <formula>OR(COUNTIF(W14:W31,"M")=18,COUNTIF(W14:W31,"X")=18)</formula>
    </cfRule>
    <cfRule type="expression" dxfId="531" priority="78">
      <formula>IF(OR(SUMPRODUCT(--(V14:V31=""),--(W14:W31=""))&gt;0,COUNTIF(W14:W31,"M")&gt;0,COUNTIF(W14:W31,"X")=18),"",SUM(V14:V31)) &lt;&gt; V32</formula>
    </cfRule>
  </conditionalFormatting>
  <conditionalFormatting sqref="W32 Z32 AC32 AF32 AI32 AL32 AO32 AR32 AU32">
    <cfRule type="expression" dxfId="530" priority="79">
      <formula>OR(COUNTIF(W14:W31,"M")=18,COUNTIF(W14:W31,"X")=18)</formula>
    </cfRule>
    <cfRule type="expression" dxfId="529" priority="80">
      <formula>IF(AND(OR(COUNTIF(W14:W31,"M")=18,COUNTIF(W14:W31,"X")=18),SUM(V14:V31)=0,ISNUMBER(V32)),"",IF(COUNTIF(W14:W31,"M")&gt;0,"M",IF(AND(COUNTIF(W14:W31,W14)=18,OR(W14="X",W14="W",W14="Z")),UPPER(W14),""))) &lt;&gt; W32</formula>
    </cfRule>
  </conditionalFormatting>
  <conditionalFormatting sqref="AQ14:AQ31">
    <cfRule type="expression" dxfId="528" priority="81">
      <formula>OR(COUNTIF(W14:AO14,"M")=7,COUNTIF(W14:AO14,"X")=7)</formula>
    </cfRule>
    <cfRule type="expression" dxfId="527" priority="82">
      <formula>IF(OR(EXACT(V14,W14),EXACT(Y14,Z14),EXACT(AB14,AC14),EXACT(AE14,AF14),EXACT(AH14,AI14),EXACT(AK14,AL14),EXACT(AN14,AO14),COUNTIF(W14:AO14,"M")&gt;0,COUNTIF(W14:AO14,"X")=7),"",SUM(V14,Y14,AB14,AE14,AH14,AK14,AN14)) &lt;&gt; AQ14</formula>
    </cfRule>
  </conditionalFormatting>
  <conditionalFormatting sqref="AR14:AR31">
    <cfRule type="expression" dxfId="526" priority="83">
      <formula>OR(COUNTIF(W14:AO14,"M")=7,COUNTIF(W14:AO14,"X")=7)</formula>
    </cfRule>
    <cfRule type="expression" dxfId="525" priority="84">
      <formula>IF(AND(COUNTIF(W14:AO14,"M")&gt;0,COUNTIF(W14:AO14,"X")=8,SUM(V14,Y14,AB14,AE14,AH14,AK14,AN14)=0,ISNUMBER(AQ14)),"",IF(COUNTIF(W14:AO14,"M")&gt;0,"M", IF(AND(COUNTIF(W14:AO14,W14)=7,OR(W14="X",W14="W",W14="Z")),UPPER(W14),""))) &lt;&gt; AR14</formula>
    </cfRule>
  </conditionalFormatting>
  <conditionalFormatting sqref="AT32">
    <cfRule type="expression" dxfId="524" priority="69">
      <formula xml:space="preserve"> OR(AND(AT32=0,AT32&lt;&gt;"",AU32&lt;&gt;"Z",AU32&lt;&gt;""),AND(AT32&gt;0,AT32&lt;&gt;"",AU32&lt;&gt;"W",AU32&lt;&gt;""),AND(AT32="", AU32="W"))</formula>
    </cfRule>
  </conditionalFormatting>
  <conditionalFormatting sqref="AU14:AU32">
    <cfRule type="expression" dxfId="523" priority="68">
      <formula xml:space="preserve"> OR(AND(AT14=0,AT14&lt;&gt;"",AU14&lt;&gt;"Z",AU14&lt;&gt;""),AND(AT14&gt;0,AT14&lt;&gt;"",AU14&lt;&gt;"W",AU14&lt;&gt;""),AND(AT14="", AU14="W"))</formula>
    </cfRule>
  </conditionalFormatting>
  <conditionalFormatting sqref="AV14:AV32">
    <cfRule type="expression" dxfId="522" priority="67">
      <formula xml:space="preserve"> AND(OR(AU14="X",AU14="W"),AV14="")</formula>
    </cfRule>
  </conditionalFormatting>
  <conditionalFormatting sqref="AT32">
    <cfRule type="expression" dxfId="521" priority="70">
      <formula>OR(COUNTIF(AU14:AU31,"M")=18,COUNTIF(AU14:AU31,"X")=18)</formula>
    </cfRule>
    <cfRule type="expression" dxfId="520" priority="71">
      <formula>IF(OR(SUMPRODUCT(--(AT14:AT31=""),--(AU14:AU31=""))&gt;0,COUNTIF(AU14:AU31,"M")&gt;0,COUNTIF(AU14:AU31,"X")=18),"",SUM(AT14:AT31)) &lt;&gt; AT32</formula>
    </cfRule>
  </conditionalFormatting>
  <conditionalFormatting sqref="AU32">
    <cfRule type="expression" dxfId="519" priority="72">
      <formula>OR(COUNTIF(AU14:AU31,"M")=18,COUNTIF(AU14:AU31,"X")=18)</formula>
    </cfRule>
    <cfRule type="expression" dxfId="518" priority="73">
      <formula>IF(AND(OR(COUNTIF(AU14:AU31,"M")=18,COUNTIF(AU14:AU31,"X")=18),SUM(AT14:AT31)=0,ISNUMBER(AT32)),"",IF(COUNTIF(AU14:AU31,"M")&gt;0,"M",IF(AND(COUNTIF(AU14:AU31,AU14)=18,OR(AU14="X",AU14="W",AU14="Z")),UPPER(AU14),""))) &lt;&gt; AU32</formula>
    </cfRule>
  </conditionalFormatting>
  <conditionalFormatting sqref="AT56:AT74">
    <cfRule type="expression" dxfId="517" priority="66">
      <formula xml:space="preserve"> OR(AND(AT56=0,AT56&lt;&gt;"",AU56&lt;&gt;"Z",AU56&lt;&gt;""),AND(AT56&gt;0,AT56&lt;&gt;"",AU56&lt;&gt;"W",AU56&lt;&gt;""),AND(AT56="", AU56="W"))</formula>
    </cfRule>
  </conditionalFormatting>
  <conditionalFormatting sqref="AU56:AU74">
    <cfRule type="expression" dxfId="516" priority="65">
      <formula xml:space="preserve"> OR(AND(AT56=0,AT56&lt;&gt;"",AU56&lt;&gt;"Z",AU56&lt;&gt;""),AND(AT56&gt;0,AT56&lt;&gt;"",AU56&lt;&gt;"W",AU56&lt;&gt;""),AND(AT56="", AU56="W"))</formula>
    </cfRule>
  </conditionalFormatting>
  <conditionalFormatting sqref="AV56:AV74">
    <cfRule type="expression" dxfId="515" priority="64">
      <formula xml:space="preserve"> AND(OR(AU56="X",AU56="W"),AV56="")</formula>
    </cfRule>
  </conditionalFormatting>
  <conditionalFormatting sqref="AT33">
    <cfRule type="expression" dxfId="514" priority="60">
      <formula xml:space="preserve"> OR(AND(AT33=0,AT33&lt;&gt;"",AU33&lt;&gt;"Z",AU33&lt;&gt;""),AND(AT33&gt;0,AT33&lt;&gt;"",AU33&lt;&gt;"W",AU33&lt;&gt;""),AND(AT33="", AU33="W"))</formula>
    </cfRule>
  </conditionalFormatting>
  <conditionalFormatting sqref="AU33">
    <cfRule type="expression" dxfId="513" priority="59">
      <formula xml:space="preserve"> OR(AND(AT33=0,AT33&lt;&gt;"",AU33&lt;&gt;"Z",AU33&lt;&gt;""),AND(AT33&gt;0,AT33&lt;&gt;"",AU33&lt;&gt;"W",AU33&lt;&gt;""),AND(AT33="", AU33="W"))</formula>
    </cfRule>
  </conditionalFormatting>
  <conditionalFormatting sqref="AV33">
    <cfRule type="expression" dxfId="512" priority="58">
      <formula xml:space="preserve"> AND(OR(AU33="X",AU33="W"),AV33="")</formula>
    </cfRule>
  </conditionalFormatting>
  <conditionalFormatting sqref="V33 Y33 AB33 AE33 AH33 AK33 AN33">
    <cfRule type="expression" dxfId="511" priority="63">
      <formula xml:space="preserve"> OR(AND(V33=0,V33&lt;&gt;"",W33&lt;&gt;"Z",W33&lt;&gt;""),AND(V33&gt;0,V33&lt;&gt;"",W33&lt;&gt;"W",W33&lt;&gt;""),AND(V33="", W33="W"))</formula>
    </cfRule>
  </conditionalFormatting>
  <conditionalFormatting sqref="W33 Z33 AC33 AF33 AI33 AL33 AO33">
    <cfRule type="expression" dxfId="510" priority="62">
      <formula xml:space="preserve"> OR(AND(V33=0,V33&lt;&gt;"",W33&lt;&gt;"Z",W33&lt;&gt;""),AND(V33&gt;0,V33&lt;&gt;"",W33&lt;&gt;"W",W33&lt;&gt;""),AND(V33="", W33="W"))</formula>
    </cfRule>
  </conditionalFormatting>
  <conditionalFormatting sqref="X33 AA33 AD33 AG33 AJ33 AM33 AP33">
    <cfRule type="expression" dxfId="509" priority="61">
      <formula xml:space="preserve"> AND(OR(W33="X",W33="W"),X33="")</formula>
    </cfRule>
  </conditionalFormatting>
  <conditionalFormatting sqref="V56:V75 Y56:Y75 AB56:AB75 AE56:AE75 AH56:AH75 AK56:AK75 AN56:AN75 AQ56:AQ75 AT56:AT75">
    <cfRule type="expression" dxfId="508" priority="85">
      <formula>OR(AND(W14="X",W35="X"),AND(W14="M",W35="M"))</formula>
    </cfRule>
  </conditionalFormatting>
  <conditionalFormatting sqref="V56:V75 Y56:Y75 AB56:AB75 AE56:AE75 AH56:AH75 AK56:AK75 AN56:AN75 AQ56:AQ75 AT56:AT75">
    <cfRule type="expression" dxfId="507" priority="86">
      <formula>IF(OR(AND(V14="",W14=""),AND(V35="",W35=""),AND(W14="X",W35="X"),OR(W14="M",W35="M")),"",SUM(V14,V35)) &lt;&gt; V56</formula>
    </cfRule>
  </conditionalFormatting>
  <conditionalFormatting sqref="W56:W75 Z56:Z75 AC56:AC75 AF56:AF75 AI56:AI75 AL56:AL75 AO56:AO75 AR56:AR75 AU56:AU75">
    <cfRule type="expression" dxfId="506" priority="87">
      <formula>OR(AND(W14="X",W35="X"),AND(W14="M",W35="M"))</formula>
    </cfRule>
    <cfRule type="expression" dxfId="505" priority="88">
      <formula>IF(AND(OR(AND(W14="M",W35="M"),AND(W14="X",W35="X")),SUM(V14,V35)=0,ISNUMBER(V56)),"",IF(OR(W14="M",W35="M"),"M",IF(AND(W14=W35,OR(W14="X",W14="W",W14="Z")),UPPER(W14),""))) &lt;&gt; W56</formula>
    </cfRule>
  </conditionalFormatting>
  <conditionalFormatting sqref="AT75">
    <cfRule type="expression" dxfId="504" priority="50">
      <formula xml:space="preserve"> OR(AND(AT75=0,AT75&lt;&gt;"",AU75&lt;&gt;"Z",AU75&lt;&gt;""),AND(AT75&gt;0,AT75&lt;&gt;"",AU75&lt;&gt;"W",AU75&lt;&gt;""),AND(AT75="", AU75="W"))</formula>
    </cfRule>
  </conditionalFormatting>
  <conditionalFormatting sqref="AU75">
    <cfRule type="expression" dxfId="503" priority="49">
      <formula xml:space="preserve"> OR(AND(AT75=0,AT75&lt;&gt;"",AU75&lt;&gt;"Z",AU75&lt;&gt;""),AND(AT75&gt;0,AT75&lt;&gt;"",AU75&lt;&gt;"W",AU75&lt;&gt;""),AND(AT75="", AU75="W"))</formula>
    </cfRule>
  </conditionalFormatting>
  <conditionalFormatting sqref="AV75">
    <cfRule type="expression" dxfId="502" priority="48">
      <formula xml:space="preserve"> AND(OR(AU75="X",AU75="W"),AV75="")</formula>
    </cfRule>
  </conditionalFormatting>
  <conditionalFormatting sqref="V75 Y75 AB75 AE75 AH75 AK75 AN75 AQ75">
    <cfRule type="expression" dxfId="501" priority="53">
      <formula xml:space="preserve"> OR(AND(V75=0,V75&lt;&gt;"",W75&lt;&gt;"Z",W75&lt;&gt;""),AND(V75&gt;0,V75&lt;&gt;"",W75&lt;&gt;"W",W75&lt;&gt;""),AND(V75="", W75="W"))</formula>
    </cfRule>
  </conditionalFormatting>
  <conditionalFormatting sqref="W75 Z75 AC75 AF75 AI75 AL75 AO75 AR75">
    <cfRule type="expression" dxfId="500" priority="52">
      <formula xml:space="preserve"> OR(AND(V75=0,V75&lt;&gt;"",W75&lt;&gt;"Z",W75&lt;&gt;""),AND(V75&gt;0,V75&lt;&gt;"",W75&lt;&gt;"W",W75&lt;&gt;""),AND(V75="", W75="W"))</formula>
    </cfRule>
  </conditionalFormatting>
  <conditionalFormatting sqref="X75 AA75 AD75 AG75 AJ75 AM75 AP75 AS75">
    <cfRule type="expression" dxfId="499" priority="51">
      <formula xml:space="preserve"> AND(OR(W75="X",W75="W"),X75="")</formula>
    </cfRule>
  </conditionalFormatting>
  <conditionalFormatting sqref="V75 Y75 AB75 AE75 AH75 AK75 AN75 AQ75 AT75">
    <cfRule type="expression" dxfId="498" priority="54">
      <formula>OR(AND(W33="X",W54="X"),AND(W33="M",W54="M"))</formula>
    </cfRule>
  </conditionalFormatting>
  <conditionalFormatting sqref="V75 Y75 AB75 AE75 AH75 AK75 AN75 AQ75 AT75">
    <cfRule type="expression" dxfId="497" priority="55">
      <formula>IF(OR(AND(V33="",W33=""),AND(V54="",W54=""),AND(W33="X",W54="X"),OR(W33="M",W54="M")),"",SUM(V33,V54)) &lt;&gt; V75</formula>
    </cfRule>
  </conditionalFormatting>
  <conditionalFormatting sqref="W75 Z75 AC75 AF75 AI75 AL75 AO75 AR75 AU75">
    <cfRule type="expression" dxfId="496" priority="56">
      <formula>OR(AND(W33="X",W54="X"),AND(W33="M",W54="M"))</formula>
    </cfRule>
    <cfRule type="expression" dxfId="495" priority="57">
      <formula>IF(AND(OR(AND(W33="M",W54="M"),AND(W33="X",W54="X")),SUM(V33,V54)=0,ISNUMBER(V75)),"",IF(OR(W33="M",W54="M"),"M",IF(AND(W33=W54,OR(W33="X",W33="W",W33="Z")),UPPER(W33),""))) &lt;&gt; W75</formula>
    </cfRule>
  </conditionalFormatting>
  <conditionalFormatting sqref="AQ33">
    <cfRule type="expression" dxfId="494" priority="43">
      <formula xml:space="preserve"> OR(AND(AQ33=0,AQ33&lt;&gt;"",AR33&lt;&gt;"Z",AR33&lt;&gt;""),AND(AQ33&gt;0,AQ33&lt;&gt;"",AR33&lt;&gt;"W",AR33&lt;&gt;""),AND(AQ33="", AR33="W"))</formula>
    </cfRule>
  </conditionalFormatting>
  <conditionalFormatting sqref="AR33">
    <cfRule type="expression" dxfId="493" priority="42">
      <formula xml:space="preserve"> OR(AND(AQ33=0,AQ33&lt;&gt;"",AR33&lt;&gt;"Z",AR33&lt;&gt;""),AND(AQ33&gt;0,AQ33&lt;&gt;"",AR33&lt;&gt;"W",AR33&lt;&gt;""),AND(AQ33="", AR33="W"))</formula>
    </cfRule>
  </conditionalFormatting>
  <conditionalFormatting sqref="AS33">
    <cfRule type="expression" dxfId="492" priority="41">
      <formula xml:space="preserve"> AND(OR(AR33="X",AR33="W"),AS33="")</formula>
    </cfRule>
  </conditionalFormatting>
  <conditionalFormatting sqref="AQ33">
    <cfRule type="expression" dxfId="491" priority="44">
      <formula>OR(COUNTIF(W33:AO33,"M")=7,COUNTIF(W33:AO33,"X")=7)</formula>
    </cfRule>
    <cfRule type="expression" dxfId="490" priority="45">
      <formula>IF(OR(EXACT(V33,W33),EXACT(Y33,Z33),EXACT(AB33,AC33),EXACT(AE33,AF33),EXACT(AH33,AI33),EXACT(AK33,AL33),EXACT(AN33,AO33),COUNTIF(W33:AO33,"M")&gt;0,COUNTIF(W33:AO33,"X")=7),"",SUM(V33,Y33,AB33,AE33,AH33,AK33,AN33)) &lt;&gt; AQ33</formula>
    </cfRule>
  </conditionalFormatting>
  <conditionalFormatting sqref="AR33">
    <cfRule type="expression" dxfId="489" priority="46">
      <formula>OR(COUNTIF(W33:AO33,"M")=7,COUNTIF(W33:AO33,"X")=7)</formula>
    </cfRule>
    <cfRule type="expression" dxfId="488" priority="47">
      <formula>IF(AND(COUNTIF(W33:AO33,"M")&gt;0,COUNTIF(W33:AO33,"X")=8,SUM(V33,Y33,AB33,AE33,AH33,AK33,AN33)=0,ISNUMBER(AQ33)),"",IF(COUNTIF(W33:AO33,"M")&gt;0,"M", IF(AND(COUNTIF(W33:AO33,W33)=7,OR(W33="X",W33="W",W33="Z")),UPPER(W33),""))) &lt;&gt; AR33</formula>
    </cfRule>
  </conditionalFormatting>
  <conditionalFormatting sqref="V53 Y53 AB53 AE53 AH53 AK53 AN53 AT53 AQ35:AQ53">
    <cfRule type="expression" dxfId="487" priority="32">
      <formula xml:space="preserve"> OR(AND(V35=0,V35&lt;&gt;"",W35&lt;&gt;"Z",W35&lt;&gt;""),AND(V35&gt;0,V35&lt;&gt;"",W35&lt;&gt;"W",W35&lt;&gt;""),AND(V35="", W35="W"))</formula>
    </cfRule>
  </conditionalFormatting>
  <conditionalFormatting sqref="W35:W53 Z35:Z53 AC35:AC53 AF35:AF53 AI35:AI53 AL35:AL53 AO35:AO53 AU53 AR35:AR53">
    <cfRule type="expression" dxfId="486" priority="31">
      <formula xml:space="preserve"> OR(AND(V35=0,V35&lt;&gt;"",W35&lt;&gt;"Z",W35&lt;&gt;""),AND(V35&gt;0,V35&lt;&gt;"",W35&lt;&gt;"W",W35&lt;&gt;""),AND(V35="", W35="W"))</formula>
    </cfRule>
  </conditionalFormatting>
  <conditionalFormatting sqref="X35:X53 AA35:AA53 AD35:AD53 AG35:AG53 AJ35:AJ53 AM35:AM53 AP35:AP53 AV53 AS35:AS53">
    <cfRule type="expression" dxfId="485" priority="30">
      <formula xml:space="preserve"> AND(OR(W35="X",W35="W"),X35="")</formula>
    </cfRule>
  </conditionalFormatting>
  <conditionalFormatting sqref="V53 Y53 AB53 AE53 AH53 AK53 AN53 AQ53 AT53">
    <cfRule type="expression" dxfId="484" priority="33">
      <formula>OR(COUNTIF(W35:W52,"M")=18,COUNTIF(W35:W52,"X")=18)</formula>
    </cfRule>
    <cfRule type="expression" dxfId="483" priority="34">
      <formula>IF(OR(SUMPRODUCT(--(V35:V52=""),--(W35:W52=""))&gt;0,COUNTIF(W35:W52,"M")&gt;0,COUNTIF(W35:W52,"X")=18),"",SUM(V35:V52)) &lt;&gt; V53</formula>
    </cfRule>
  </conditionalFormatting>
  <conditionalFormatting sqref="W53 Z53 AC53 AF53 AI53 AL53 AO53 AR53 AU53">
    <cfRule type="expression" dxfId="482" priority="35">
      <formula>OR(COUNTIF(W35:W52,"M")=18,COUNTIF(W35:W52,"X")=18)</formula>
    </cfRule>
    <cfRule type="expression" dxfId="481" priority="36">
      <formula>IF(AND(OR(COUNTIF(W35:W52,"M")=18,COUNTIF(W35:W52,"X")=18),SUM(V35:V52)=0,ISNUMBER(V53)),"",IF(COUNTIF(W35:W52,"M")&gt;0,"M",IF(AND(COUNTIF(W35:W52,W35)=18,OR(W35="X",W35="W",W35="Z")),UPPER(W35),""))) &lt;&gt; W53</formula>
    </cfRule>
  </conditionalFormatting>
  <conditionalFormatting sqref="AQ35:AQ52">
    <cfRule type="expression" dxfId="480" priority="37">
      <formula>OR(COUNTIF(W35:AO35,"M")=7,COUNTIF(W35:AO35,"X")=7)</formula>
    </cfRule>
    <cfRule type="expression" dxfId="479" priority="38">
      <formula>IF(OR(EXACT(V35,W35),EXACT(Y35,Z35),EXACT(AB35,AC35),EXACT(AE35,AF35),EXACT(AH35,AI35),EXACT(AK35,AL35),EXACT(AN35,AO35),COUNTIF(W35:AO35,"M")&gt;0,COUNTIF(W35:AO35,"X")=7),"",SUM(V35,Y35,AB35,AE35,AH35,AK35,AN35)) &lt;&gt; AQ35</formula>
    </cfRule>
  </conditionalFormatting>
  <conditionalFormatting sqref="AR35:AR52">
    <cfRule type="expression" dxfId="478" priority="39">
      <formula>OR(COUNTIF(W35:AO35,"M")=7,COUNTIF(W35:AO35,"X")=7)</formula>
    </cfRule>
    <cfRule type="expression" dxfId="477" priority="40">
      <formula>IF(AND(COUNTIF(W35:AO35,"M")&gt;0,COUNTIF(W35:AO35,"X")=8,SUM(V35,Y35,AB35,AE35,AH35,AK35,AN35)=0,ISNUMBER(AQ35)),"",IF(COUNTIF(W35:AO35,"M")&gt;0,"M", IF(AND(COUNTIF(W35:AO35,W35)=7,OR(W35="X",W35="W",W35="Z")),UPPER(W35),""))) &lt;&gt; AR35</formula>
    </cfRule>
  </conditionalFormatting>
  <conditionalFormatting sqref="AT53">
    <cfRule type="expression" dxfId="476" priority="25">
      <formula xml:space="preserve"> OR(AND(AT53=0,AT53&lt;&gt;"",AU53&lt;&gt;"Z",AU53&lt;&gt;""),AND(AT53&gt;0,AT53&lt;&gt;"",AU53&lt;&gt;"W",AU53&lt;&gt;""),AND(AT53="", AU53="W"))</formula>
    </cfRule>
  </conditionalFormatting>
  <conditionalFormatting sqref="AU35:AU53">
    <cfRule type="expression" dxfId="475" priority="24">
      <formula xml:space="preserve"> OR(AND(AT35=0,AT35&lt;&gt;"",AU35&lt;&gt;"Z",AU35&lt;&gt;""),AND(AT35&gt;0,AT35&lt;&gt;"",AU35&lt;&gt;"W",AU35&lt;&gt;""),AND(AT35="", AU35="W"))</formula>
    </cfRule>
  </conditionalFormatting>
  <conditionalFormatting sqref="AV35:AV53">
    <cfRule type="expression" dxfId="474" priority="23">
      <formula xml:space="preserve"> AND(OR(AU35="X",AU35="W"),AV35="")</formula>
    </cfRule>
  </conditionalFormatting>
  <conditionalFormatting sqref="AT53">
    <cfRule type="expression" dxfId="473" priority="26">
      <formula>OR(COUNTIF(AU35:AU52,"M")=18,COUNTIF(AU35:AU52,"X")=18)</formula>
    </cfRule>
    <cfRule type="expression" dxfId="472" priority="27">
      <formula>IF(OR(SUMPRODUCT(--(AT35:AT52=""),--(AU35:AU52=""))&gt;0,COUNTIF(AU35:AU52,"M")&gt;0,COUNTIF(AU35:AU52,"X")=18),"",SUM(AT35:AT52)) &lt;&gt; AT53</formula>
    </cfRule>
  </conditionalFormatting>
  <conditionalFormatting sqref="AU53">
    <cfRule type="expression" dxfId="471" priority="28">
      <formula>OR(COUNTIF(AU35:AU52,"M")=18,COUNTIF(AU35:AU52,"X")=18)</formula>
    </cfRule>
    <cfRule type="expression" dxfId="470" priority="29">
      <formula>IF(AND(OR(COUNTIF(AU35:AU52,"M")=18,COUNTIF(AU35:AU52,"X")=18),SUM(AT35:AT52)=0,ISNUMBER(AT53)),"",IF(COUNTIF(AU35:AU52,"M")&gt;0,"M",IF(AND(COUNTIF(AU35:AU52,AU35)=18,OR(AU35="X",AU35="W",AU35="Z")),UPPER(AU35),""))) &lt;&gt; AU53</formula>
    </cfRule>
  </conditionalFormatting>
  <conditionalFormatting sqref="AT54">
    <cfRule type="expression" dxfId="469" priority="19">
      <formula xml:space="preserve"> OR(AND(AT54=0,AT54&lt;&gt;"",AU54&lt;&gt;"Z",AU54&lt;&gt;""),AND(AT54&gt;0,AT54&lt;&gt;"",AU54&lt;&gt;"W",AU54&lt;&gt;""),AND(AT54="", AU54="W"))</formula>
    </cfRule>
  </conditionalFormatting>
  <conditionalFormatting sqref="AU54">
    <cfRule type="expression" dxfId="468" priority="18">
      <formula xml:space="preserve"> OR(AND(AT54=0,AT54&lt;&gt;"",AU54&lt;&gt;"Z",AU54&lt;&gt;""),AND(AT54&gt;0,AT54&lt;&gt;"",AU54&lt;&gt;"W",AU54&lt;&gt;""),AND(AT54="", AU54="W"))</formula>
    </cfRule>
  </conditionalFormatting>
  <conditionalFormatting sqref="AV54">
    <cfRule type="expression" dxfId="467" priority="17">
      <formula xml:space="preserve"> AND(OR(AU54="X",AU54="W"),AV54="")</formula>
    </cfRule>
  </conditionalFormatting>
  <conditionalFormatting sqref="V54 Y54 AB54 AE54 AH54 AK54 AN54">
    <cfRule type="expression" dxfId="466" priority="22">
      <formula xml:space="preserve"> OR(AND(V54=0,V54&lt;&gt;"",W54&lt;&gt;"Z",W54&lt;&gt;""),AND(V54&gt;0,V54&lt;&gt;"",W54&lt;&gt;"W",W54&lt;&gt;""),AND(V54="", W54="W"))</formula>
    </cfRule>
  </conditionalFormatting>
  <conditionalFormatting sqref="W54 Z54 AC54 AF54 AI54 AL54 AO54">
    <cfRule type="expression" dxfId="465" priority="21">
      <formula xml:space="preserve"> OR(AND(V54=0,V54&lt;&gt;"",W54&lt;&gt;"Z",W54&lt;&gt;""),AND(V54&gt;0,V54&lt;&gt;"",W54&lt;&gt;"W",W54&lt;&gt;""),AND(V54="", W54="W"))</formula>
    </cfRule>
  </conditionalFormatting>
  <conditionalFormatting sqref="X54 AA54 AD54 AG54 AJ54 AM54 AP54">
    <cfRule type="expression" dxfId="464" priority="20">
      <formula xml:space="preserve"> AND(OR(W54="X",W54="W"),X54="")</formula>
    </cfRule>
  </conditionalFormatting>
  <conditionalFormatting sqref="AQ54">
    <cfRule type="expression" dxfId="463" priority="12">
      <formula xml:space="preserve"> OR(AND(AQ54=0,AQ54&lt;&gt;"",AR54&lt;&gt;"Z",AR54&lt;&gt;""),AND(AQ54&gt;0,AQ54&lt;&gt;"",AR54&lt;&gt;"W",AR54&lt;&gt;""),AND(AQ54="", AR54="W"))</formula>
    </cfRule>
  </conditionalFormatting>
  <conditionalFormatting sqref="AR54">
    <cfRule type="expression" dxfId="462" priority="11">
      <formula xml:space="preserve"> OR(AND(AQ54=0,AQ54&lt;&gt;"",AR54&lt;&gt;"Z",AR54&lt;&gt;""),AND(AQ54&gt;0,AQ54&lt;&gt;"",AR54&lt;&gt;"W",AR54&lt;&gt;""),AND(AQ54="", AR54="W"))</formula>
    </cfRule>
  </conditionalFormatting>
  <conditionalFormatting sqref="AS54">
    <cfRule type="expression" dxfId="461" priority="10">
      <formula xml:space="preserve"> AND(OR(AR54="X",AR54="W"),AS54="")</formula>
    </cfRule>
  </conditionalFormatting>
  <conditionalFormatting sqref="AQ54">
    <cfRule type="expression" dxfId="460" priority="13">
      <formula>OR(COUNTIF(W54:AO54,"M")=7,COUNTIF(W54:AO54,"X")=7)</formula>
    </cfRule>
    <cfRule type="expression" dxfId="459" priority="14">
      <formula>IF(OR(EXACT(V54,W54),EXACT(Y54,Z54),EXACT(AB54,AC54),EXACT(AE54,AF54),EXACT(AH54,AI54),EXACT(AK54,AL54),EXACT(AN54,AO54),COUNTIF(W54:AO54,"M")&gt;0,COUNTIF(W54:AO54,"X")=7),"",SUM(V54,Y54,AB54,AE54,AH54,AK54,AN54)) &lt;&gt; AQ54</formula>
    </cfRule>
  </conditionalFormatting>
  <conditionalFormatting sqref="AR54">
    <cfRule type="expression" dxfId="458" priority="15">
      <formula>OR(COUNTIF(W54:AO54,"M")=7,COUNTIF(W54:AO54,"X")=7)</formula>
    </cfRule>
    <cfRule type="expression" dxfId="457" priority="16">
      <formula>IF(AND(COUNTIF(W54:AO54,"M")&gt;0,COUNTIF(W54:AO54,"X")=8,SUM(V54,Y54,AB54,AE54,AH54,AK54,AN54)=0,ISNUMBER(AQ54)),"",IF(COUNTIF(W54:AO54,"M")&gt;0,"M", IF(AND(COUNTIF(W54:AO54,W54)=7,OR(W54="X",W54="W",W54="Z")),UPPER(W54),""))) &lt;&gt; AR54</formula>
    </cfRule>
  </conditionalFormatting>
  <conditionalFormatting sqref="AT14:AT31">
    <cfRule type="expression" dxfId="62" priority="9">
      <formula xml:space="preserve"> OR(AND(AT14=0,AT14&lt;&gt;"",AU14&lt;&gt;"Z",AU14&lt;&gt;""),AND(AT14&gt;0,AT14&lt;&gt;"",AU14&lt;&gt;"W",AU14&lt;&gt;""),AND(AT14="", AU14="W"))</formula>
    </cfRule>
  </conditionalFormatting>
  <conditionalFormatting sqref="V35:V52">
    <cfRule type="expression" dxfId="61" priority="8">
      <formula xml:space="preserve"> OR(AND(V35=0,V35&lt;&gt;"",W35&lt;&gt;"Z",W35&lt;&gt;""),AND(V35&gt;0,V35&lt;&gt;"",W35&lt;&gt;"W",W35&lt;&gt;""),AND(V35="", W35="W"))</formula>
    </cfRule>
  </conditionalFormatting>
  <conditionalFormatting sqref="Y35:Y52">
    <cfRule type="expression" dxfId="60" priority="7">
      <formula xml:space="preserve"> OR(AND(Y35=0,Y35&lt;&gt;"",Z35&lt;&gt;"Z",Z35&lt;&gt;""),AND(Y35&gt;0,Y35&lt;&gt;"",Z35&lt;&gt;"W",Z35&lt;&gt;""),AND(Y35="", Z35="W"))</formula>
    </cfRule>
  </conditionalFormatting>
  <conditionalFormatting sqref="AB35:AB52">
    <cfRule type="expression" dxfId="59" priority="6">
      <formula xml:space="preserve"> OR(AND(AB35=0,AB35&lt;&gt;"",AC35&lt;&gt;"Z",AC35&lt;&gt;""),AND(AB35&gt;0,AB35&lt;&gt;"",AC35&lt;&gt;"W",AC35&lt;&gt;""),AND(AB35="", AC35="W"))</formula>
    </cfRule>
  </conditionalFormatting>
  <conditionalFormatting sqref="AE35:AE52">
    <cfRule type="expression" dxfId="58" priority="5">
      <formula xml:space="preserve"> OR(AND(AE35=0,AE35&lt;&gt;"",AF35&lt;&gt;"Z",AF35&lt;&gt;""),AND(AE35&gt;0,AE35&lt;&gt;"",AF35&lt;&gt;"W",AF35&lt;&gt;""),AND(AE35="", AF35="W"))</formula>
    </cfRule>
  </conditionalFormatting>
  <conditionalFormatting sqref="AH35:AH52">
    <cfRule type="expression" dxfId="57" priority="4">
      <formula xml:space="preserve"> OR(AND(AH35=0,AH35&lt;&gt;"",AI35&lt;&gt;"Z",AI35&lt;&gt;""),AND(AH35&gt;0,AH35&lt;&gt;"",AI35&lt;&gt;"W",AI35&lt;&gt;""),AND(AH35="", AI35="W"))</formula>
    </cfRule>
  </conditionalFormatting>
  <conditionalFormatting sqref="AK35:AK52">
    <cfRule type="expression" dxfId="56" priority="3">
      <formula xml:space="preserve"> OR(AND(AK35=0,AK35&lt;&gt;"",AL35&lt;&gt;"Z",AL35&lt;&gt;""),AND(AK35&gt;0,AK35&lt;&gt;"",AL35&lt;&gt;"W",AL35&lt;&gt;""),AND(AK35="", AL35="W"))</formula>
    </cfRule>
  </conditionalFormatting>
  <conditionalFormatting sqref="AN35:AN52">
    <cfRule type="expression" dxfId="55" priority="2">
      <formula xml:space="preserve"> OR(AND(AN35=0,AN35&lt;&gt;"",AO35&lt;&gt;"Z",AO35&lt;&gt;""),AND(AN35&gt;0,AN35&lt;&gt;"",AO35&lt;&gt;"W",AO35&lt;&gt;""),AND(AN35="", AO35="W"))</formula>
    </cfRule>
  </conditionalFormatting>
  <conditionalFormatting sqref="AT35:AT52">
    <cfRule type="expression" dxfId="54" priority="1">
      <formula xml:space="preserve"> OR(AND(AT35=0,AT35&lt;&gt;"",AU35&lt;&gt;"Z",AU35&lt;&gt;""),AND(AT35&gt;0,AT35&lt;&gt;"",AU35&lt;&gt;"W",AU35&lt;&gt;""),AND(AT35="", AU35="W"))</formula>
    </cfRule>
  </conditionalFormatting>
  <dataValidations count="4">
    <dataValidation allowBlank="1" showInputMessage="1" showErrorMessage="1" sqref="G76:Q1048576 R1:U1048576 AW1:XFD1048576 V1:AV13 V76:AV1048576 A1:F1048576 G1:Q11 O56:O75 O14:O33 O34:P34 O35:O54 O55:P55 Q12:Q75 G12:N75" xr:uid="{00000000-0002-0000-0600-000000000000}"/>
    <dataValidation type="textLength" allowBlank="1" showInputMessage="1" showErrorMessage="1" errorTitle="Invalid input" error="The length of the text should be between 2 and 500 characters" sqref="X14:X33 AA14:AA33 AD14:AD33 AG14:AG33 AJ14:AJ33 AM14:AM33 AP14:AP33 AS14:AS33 AV14:AV33 X35:X54 AA35:AA54 AD35:AD54 AG35:AG54 AJ35:AJ54 AM35:AM54 AP35:AP54 AS35:AS54 AV35:AV54 X56:X75 AA56:AA75 AD56:AD75 AG56:AG75 AJ56:AJ75 AM56:AM75 AP56:AP75 AS56:AS75 AV56:AV75" xr:uid="{00000000-0002-0000-0600-000001000000}">
      <formula1>2</formula1>
      <formula2>500</formula2>
    </dataValidation>
    <dataValidation type="list" allowBlank="1" showDropDown="1" showInputMessage="1" showErrorMessage="1" errorTitle="Invalid input" error="Please enter one of the following codes (capital letters only):_x000a_Z - Not applicable_x000a_M - Missing_x000a_X - Included in another category_x000a_W - Includes another category" sqref="W14:W33 Z14:Z33 AC14:AC33 AF14:AF33 AI14:AI33 AL14:AL33 AO14:AO33 AR14:AR33 AU14:AU33 W35:W54 Z35:Z54 AC35:AC54 AF35:AF54 AI35:AI54 AL35:AL54 AO35:AO54 AR35:AR54 AU35:AU54 W56:W75 Z56:Z75 AC56:AC75 AF56:AF75 AI56:AI75 AL56:AL75 AO56:AO75 AR56:AR75 AU56:AU75" xr:uid="{00000000-0002-0000-0600-000002000000}">
      <formula1>"Z,M,X,W"</formula1>
    </dataValidation>
    <dataValidation type="decimal" operator="greaterThanOrEqual" allowBlank="1" showInputMessage="1" showErrorMessage="1" errorTitle="Invalid input" error="Please enter a numeric value" sqref="V14:V33 Y14:Y33 AB14:AB33 AE14:AE33 AH14:AH33 AK14:AK33 AN14:AN33 AQ14:AQ33 AT14:AT33 V35:V54 Y35:Y54 AB35:AB54 AE35:AE54 AH35:AH54 AK35:AK54 AN35:AN54 AQ35:AQ54 AT35:AT54 V56:V75 Y56:Y75 AB56:AB75 AE56:AE75 AH56:AH75 AK56:AK75 AN56:AN75 AQ56:AQ75 AT56:AT75" xr:uid="{00000000-0002-0000-0600-000003000000}">
      <formula1>0</formula1>
    </dataValidation>
  </dataValidations>
  <pageMargins left="0.23622047244094491" right="0.23622047244094491" top="0.74803149606299213" bottom="0.74803149606299213" header="0.31496062992125984" footer="0.31496062992125984"/>
  <pageSetup scale="30" orientation="portrait" r:id="rId1"/>
  <headerFooter>
    <oddFooter>&amp;C&amp;P&amp;R&amp;F</oddFooter>
  </headerFooter>
  <rowBreaks count="1" manualBreakCount="1">
    <brk id="55" max="16383" man="1"/>
  </rowBreak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BW87"/>
  <sheetViews>
    <sheetView showGridLines="0" topLeftCell="C1" zoomScaleNormal="100" workbookViewId="0">
      <pane xSplit="19" ySplit="13" topLeftCell="V14" activePane="bottomRight" state="frozen"/>
      <selection activeCell="C1" sqref="C1"/>
      <selection pane="topRight" activeCell="V1" sqref="V1"/>
      <selection pane="bottomLeft" activeCell="C14" sqref="C14"/>
      <selection pane="bottomRight" activeCell="E104" sqref="E104:E106"/>
    </sheetView>
  </sheetViews>
  <sheetFormatPr defaultColWidth="8.7109375" defaultRowHeight="15" x14ac:dyDescent="0.25"/>
  <cols>
    <col min="1" max="1" width="18.28515625" style="141" hidden="1" customWidth="1"/>
    <col min="2" max="2" width="5.85546875" style="141" hidden="1" customWidth="1"/>
    <col min="3" max="3" width="5.7109375" style="141" customWidth="1"/>
    <col min="4" max="4" width="10" style="141" bestFit="1" customWidth="1"/>
    <col min="5" max="5" width="70.7109375" style="141" bestFit="1" customWidth="1"/>
    <col min="6" max="6" width="8.7109375" style="141" hidden="1" customWidth="1"/>
    <col min="7" max="7" width="6.42578125" style="141" hidden="1" customWidth="1"/>
    <col min="8" max="8" width="3" style="141" hidden="1" customWidth="1"/>
    <col min="9" max="9" width="5.85546875" style="141" hidden="1" customWidth="1"/>
    <col min="10" max="10" width="6.7109375" style="141" hidden="1" customWidth="1"/>
    <col min="11" max="11" width="5.28515625" style="141" hidden="1" customWidth="1"/>
    <col min="12" max="12" width="3.7109375" style="141" hidden="1" customWidth="1"/>
    <col min="13" max="13" width="3" style="141" hidden="1" customWidth="1"/>
    <col min="14" max="14" width="4.140625" style="141" hidden="1" customWidth="1"/>
    <col min="15" max="15" width="5.140625" style="141" hidden="1" customWidth="1"/>
    <col min="16" max="17" width="3" style="141" hidden="1" customWidth="1"/>
    <col min="18" max="20" width="4.140625" style="141" hidden="1" customWidth="1"/>
    <col min="21" max="21" width="15.140625" style="348" hidden="1" customWidth="1"/>
    <col min="22" max="22" width="12.7109375" style="141" customWidth="1"/>
    <col min="23" max="23" width="2.7109375" style="141" customWidth="1"/>
    <col min="24" max="24" width="5.7109375" style="141" customWidth="1"/>
    <col min="25" max="25" width="12.7109375" style="141" customWidth="1"/>
    <col min="26" max="26" width="2.7109375" style="141" customWidth="1"/>
    <col min="27" max="28" width="5.7109375" style="141" customWidth="1"/>
    <col min="29" max="29" width="8.85546875" style="141" customWidth="1"/>
    <col min="30" max="16384" width="8.7109375" style="141"/>
  </cols>
  <sheetData>
    <row r="1" spans="1:75" ht="45.6" customHeight="1" x14ac:dyDescent="0.25">
      <c r="A1" s="220" t="s">
        <v>139</v>
      </c>
      <c r="B1" s="221" t="s">
        <v>188</v>
      </c>
      <c r="C1" s="222"/>
      <c r="D1" s="521" t="s">
        <v>709</v>
      </c>
      <c r="E1" s="521"/>
      <c r="F1" s="521"/>
      <c r="G1" s="521"/>
      <c r="H1" s="521"/>
      <c r="I1" s="521"/>
      <c r="J1" s="521"/>
      <c r="K1" s="521"/>
      <c r="L1" s="521"/>
      <c r="M1" s="521"/>
      <c r="N1" s="521"/>
      <c r="O1" s="521"/>
      <c r="P1" s="521"/>
      <c r="Q1" s="521"/>
      <c r="R1" s="521"/>
      <c r="S1" s="521"/>
      <c r="T1" s="521"/>
      <c r="U1" s="521"/>
      <c r="V1" s="521"/>
      <c r="W1" s="521"/>
      <c r="X1" s="521"/>
      <c r="Y1" s="521"/>
      <c r="Z1" s="521"/>
      <c r="AA1" s="521"/>
      <c r="AB1" s="521"/>
      <c r="BI1" s="2"/>
      <c r="BJ1" s="2"/>
      <c r="BK1" s="2"/>
      <c r="BL1" s="2"/>
      <c r="BM1" s="2"/>
      <c r="BN1" s="2"/>
      <c r="BO1" s="2"/>
      <c r="BP1" s="2"/>
      <c r="BQ1" s="2"/>
      <c r="BR1" s="2"/>
      <c r="BS1" s="2"/>
      <c r="BT1" s="2"/>
      <c r="BU1" s="2"/>
      <c r="BV1" s="2"/>
      <c r="BW1" s="2"/>
    </row>
    <row r="2" spans="1:75" ht="3.75" customHeight="1" x14ac:dyDescent="0.3">
      <c r="A2" s="220" t="s">
        <v>122</v>
      </c>
      <c r="B2" s="221" t="str">
        <f>VLOOKUP(VAL_A1!$B$2,VAL_Drop_Down_Lists!$A$3:$B$214,2,FALSE)</f>
        <v>_X</v>
      </c>
      <c r="C2" s="349"/>
      <c r="D2" s="350"/>
      <c r="E2" s="350"/>
      <c r="F2" s="350"/>
      <c r="G2" s="350"/>
      <c r="H2" s="350"/>
      <c r="I2" s="350"/>
      <c r="J2" s="350"/>
      <c r="K2" s="350"/>
      <c r="L2" s="350"/>
      <c r="M2" s="350"/>
      <c r="N2" s="350"/>
      <c r="O2" s="350"/>
      <c r="P2" s="350"/>
      <c r="Q2" s="350"/>
      <c r="R2" s="350"/>
      <c r="S2" s="350"/>
      <c r="T2" s="350"/>
      <c r="U2" s="244"/>
      <c r="V2" s="351"/>
      <c r="W2" s="351"/>
      <c r="X2" s="351"/>
      <c r="Y2" s="351"/>
      <c r="Z2" s="351"/>
      <c r="AA2" s="351"/>
      <c r="AB2" s="224"/>
      <c r="BI2" s="2"/>
      <c r="BJ2" s="2"/>
      <c r="BK2" s="2"/>
      <c r="BL2" s="2"/>
      <c r="BM2" s="2"/>
      <c r="BN2" s="2"/>
      <c r="BO2" s="2"/>
      <c r="BP2" s="2"/>
      <c r="BQ2" s="2"/>
      <c r="BR2" s="2"/>
      <c r="BS2" s="2"/>
      <c r="BT2" s="2"/>
      <c r="BU2" s="2"/>
      <c r="BV2" s="2"/>
      <c r="BW2" s="2"/>
    </row>
    <row r="3" spans="1:75" ht="23.25" customHeight="1" x14ac:dyDescent="0.25">
      <c r="A3" s="220" t="s">
        <v>142</v>
      </c>
      <c r="B3" s="225" t="str">
        <f>IF(VAL_A1!$H$33&lt;&gt;"", YEAR(VAL_A1!$H$33),"")</f>
        <v/>
      </c>
      <c r="C3" s="349"/>
      <c r="D3" s="489" t="s">
        <v>4619</v>
      </c>
      <c r="E3" s="499"/>
      <c r="F3" s="350"/>
      <c r="G3" s="350"/>
      <c r="H3" s="350"/>
      <c r="I3" s="350"/>
      <c r="J3" s="350"/>
      <c r="K3" s="350"/>
      <c r="L3" s="350"/>
      <c r="M3" s="350"/>
      <c r="N3" s="350"/>
      <c r="O3" s="350"/>
      <c r="P3" s="350"/>
      <c r="Q3" s="350"/>
      <c r="R3" s="350"/>
      <c r="S3" s="350"/>
      <c r="T3" s="350"/>
      <c r="U3" s="244"/>
      <c r="V3" s="505" t="s">
        <v>702</v>
      </c>
      <c r="W3" s="506"/>
      <c r="X3" s="506"/>
      <c r="Y3" s="506"/>
      <c r="Z3" s="506"/>
      <c r="AA3" s="503"/>
      <c r="AB3" s="278"/>
      <c r="BI3" s="2"/>
      <c r="BJ3" s="2"/>
      <c r="BK3" s="2"/>
      <c r="BL3" s="2"/>
      <c r="BM3" s="2"/>
      <c r="BN3" s="2"/>
      <c r="BO3" s="2"/>
      <c r="BP3" s="2"/>
      <c r="BQ3" s="2"/>
      <c r="BR3" s="2"/>
      <c r="BS3" s="2"/>
      <c r="BT3" s="2"/>
      <c r="BU3" s="2"/>
      <c r="BV3" s="2"/>
      <c r="BW3" s="2"/>
    </row>
    <row r="4" spans="1:75" ht="64.5" customHeight="1" x14ac:dyDescent="0.25">
      <c r="A4" s="220" t="s">
        <v>143</v>
      </c>
      <c r="B4" s="225" t="str">
        <f>IF(VAL_A1!$H$34&lt;&gt;"", YEAR(VAL_A1!$H$34),"")</f>
        <v/>
      </c>
      <c r="C4" s="349"/>
      <c r="D4" s="500"/>
      <c r="E4" s="501"/>
      <c r="F4" s="350"/>
      <c r="G4" s="350"/>
      <c r="H4" s="350"/>
      <c r="I4" s="350"/>
      <c r="J4" s="350"/>
      <c r="K4" s="350"/>
      <c r="L4" s="350"/>
      <c r="M4" s="350"/>
      <c r="N4" s="350"/>
      <c r="O4" s="350"/>
      <c r="P4" s="350"/>
      <c r="Q4" s="350"/>
      <c r="R4" s="350"/>
      <c r="S4" s="350"/>
      <c r="T4" s="350"/>
      <c r="U4" s="244"/>
      <c r="V4" s="487" t="s">
        <v>19</v>
      </c>
      <c r="W4" s="487"/>
      <c r="X4" s="487"/>
      <c r="Y4" s="487" t="s">
        <v>618</v>
      </c>
      <c r="Z4" s="487"/>
      <c r="AA4" s="487"/>
      <c r="AB4" s="278"/>
      <c r="BI4" s="2"/>
      <c r="BJ4" s="2"/>
      <c r="BK4" s="2"/>
      <c r="BL4" s="2"/>
      <c r="BM4" s="2"/>
      <c r="BN4" s="2"/>
      <c r="BO4" s="2"/>
      <c r="BP4" s="2"/>
      <c r="BQ4" s="2"/>
      <c r="BR4" s="2"/>
      <c r="BS4" s="2"/>
      <c r="BT4" s="2"/>
      <c r="BU4" s="2"/>
      <c r="BV4" s="2"/>
      <c r="BW4" s="2"/>
    </row>
    <row r="5" spans="1:75" x14ac:dyDescent="0.25">
      <c r="A5" s="220" t="s">
        <v>196</v>
      </c>
      <c r="B5" s="221" t="s">
        <v>637</v>
      </c>
      <c r="C5" s="349"/>
      <c r="D5" s="251" t="s">
        <v>54</v>
      </c>
      <c r="E5" s="251" t="s">
        <v>55</v>
      </c>
      <c r="F5" s="273"/>
      <c r="G5" s="273"/>
      <c r="H5" s="273"/>
      <c r="I5" s="273"/>
      <c r="J5" s="273"/>
      <c r="K5" s="273"/>
      <c r="L5" s="273"/>
      <c r="M5" s="273"/>
      <c r="N5" s="273"/>
      <c r="O5" s="273"/>
      <c r="P5" s="273"/>
      <c r="Q5" s="273"/>
      <c r="R5" s="273"/>
      <c r="S5" s="273"/>
      <c r="T5" s="273"/>
      <c r="U5" s="286"/>
      <c r="V5" s="503" t="s">
        <v>30</v>
      </c>
      <c r="W5" s="487"/>
      <c r="X5" s="487"/>
      <c r="Y5" s="487" t="s">
        <v>33</v>
      </c>
      <c r="Z5" s="487"/>
      <c r="AA5" s="487"/>
      <c r="AB5" s="278"/>
      <c r="BI5" s="2"/>
      <c r="BJ5" s="2"/>
      <c r="BK5" s="2"/>
      <c r="BL5" s="2"/>
      <c r="BM5" s="2"/>
      <c r="BN5" s="2"/>
      <c r="BO5" s="2"/>
      <c r="BP5" s="2"/>
      <c r="BQ5" s="2"/>
      <c r="BR5" s="2"/>
      <c r="BS5" s="2"/>
      <c r="BT5" s="2"/>
      <c r="BU5" s="2"/>
      <c r="BV5" s="2"/>
      <c r="BW5" s="2"/>
    </row>
    <row r="6" spans="1:75" hidden="1" x14ac:dyDescent="0.25">
      <c r="A6" s="220" t="s">
        <v>144</v>
      </c>
      <c r="B6" s="221"/>
      <c r="C6" s="349"/>
      <c r="D6" s="349"/>
      <c r="E6" s="349"/>
      <c r="F6" s="352"/>
      <c r="G6" s="352"/>
      <c r="H6" s="352"/>
      <c r="I6" s="352"/>
      <c r="J6" s="352"/>
      <c r="K6" s="352"/>
      <c r="L6" s="352"/>
      <c r="M6" s="352"/>
      <c r="N6" s="352"/>
      <c r="O6" s="352"/>
      <c r="P6" s="352"/>
      <c r="Q6" s="352"/>
      <c r="R6" s="352"/>
      <c r="S6" s="352"/>
      <c r="T6" s="352"/>
      <c r="U6" s="353" t="s">
        <v>134</v>
      </c>
      <c r="V6" s="354" t="s">
        <v>153</v>
      </c>
      <c r="W6" s="354"/>
      <c r="X6" s="354"/>
      <c r="Y6" s="354" t="s">
        <v>154</v>
      </c>
      <c r="Z6" s="352"/>
      <c r="AA6" s="352"/>
      <c r="AB6" s="278"/>
      <c r="BI6" s="2"/>
      <c r="BJ6" s="2"/>
      <c r="BK6" s="2"/>
      <c r="BL6" s="2"/>
      <c r="BM6" s="2"/>
      <c r="BN6" s="2"/>
      <c r="BO6" s="2"/>
      <c r="BP6" s="2"/>
      <c r="BQ6" s="2"/>
      <c r="BR6" s="2"/>
      <c r="BS6" s="2"/>
      <c r="BT6" s="2"/>
      <c r="BU6" s="2"/>
      <c r="BV6" s="2"/>
      <c r="BW6" s="2"/>
    </row>
    <row r="7" spans="1:75" hidden="1" x14ac:dyDescent="0.25">
      <c r="A7" s="220" t="s">
        <v>136</v>
      </c>
      <c r="B7" s="225" t="str">
        <f>IF(VAL_A1!$H$34&lt;&gt;"", YEAR(VAL_A1!$H$34),"")</f>
        <v/>
      </c>
      <c r="C7" s="349"/>
      <c r="D7" s="349"/>
      <c r="E7" s="349"/>
      <c r="F7" s="311"/>
      <c r="G7" s="311"/>
      <c r="H7" s="311"/>
      <c r="I7" s="311"/>
      <c r="J7" s="311"/>
      <c r="K7" s="311"/>
      <c r="L7" s="311"/>
      <c r="M7" s="242"/>
      <c r="N7" s="46"/>
      <c r="O7" s="46"/>
      <c r="P7" s="46"/>
      <c r="Q7" s="46"/>
      <c r="R7" s="46"/>
      <c r="S7" s="46"/>
      <c r="T7" s="46"/>
      <c r="U7" s="46" t="s">
        <v>194</v>
      </c>
      <c r="V7" s="355" t="s">
        <v>14</v>
      </c>
      <c r="W7" s="355"/>
      <c r="X7" s="355"/>
      <c r="Y7" s="355" t="s">
        <v>14</v>
      </c>
      <c r="Z7" s="356"/>
      <c r="AA7" s="356"/>
      <c r="AB7" s="357"/>
      <c r="BI7" s="2"/>
      <c r="BJ7" s="2"/>
      <c r="BK7" s="2"/>
      <c r="BL7" s="2"/>
      <c r="BM7" s="2"/>
      <c r="BN7" s="2"/>
      <c r="BO7" s="2"/>
      <c r="BP7" s="2"/>
      <c r="BQ7" s="2"/>
      <c r="BR7" s="2"/>
      <c r="BS7" s="2"/>
      <c r="BT7" s="2"/>
      <c r="BU7" s="2"/>
      <c r="BV7" s="2"/>
      <c r="BW7" s="2"/>
    </row>
    <row r="8" spans="1:75" hidden="1" x14ac:dyDescent="0.25">
      <c r="A8" s="220" t="s">
        <v>140</v>
      </c>
      <c r="B8" s="225" t="str">
        <f>IF(VAL_A1!$H$35&lt;&gt;"", YEAR(VAL_A1!$H$35),"")</f>
        <v/>
      </c>
      <c r="C8" s="349"/>
      <c r="D8" s="349"/>
      <c r="E8" s="349"/>
      <c r="F8" s="352"/>
      <c r="G8" s="352"/>
      <c r="H8" s="311"/>
      <c r="I8" s="311"/>
      <c r="J8" s="311"/>
      <c r="K8" s="311"/>
      <c r="L8" s="311"/>
      <c r="M8" s="242"/>
      <c r="N8" s="46"/>
      <c r="O8" s="46"/>
      <c r="P8" s="46"/>
      <c r="Q8" s="46"/>
      <c r="R8" s="46"/>
      <c r="S8" s="46"/>
      <c r="T8" s="46"/>
      <c r="U8" s="46" t="s">
        <v>195</v>
      </c>
      <c r="V8" s="355" t="s">
        <v>14</v>
      </c>
      <c r="W8" s="355"/>
      <c r="X8" s="355"/>
      <c r="Y8" s="355" t="s">
        <v>14</v>
      </c>
      <c r="Z8" s="356"/>
      <c r="AA8" s="356"/>
      <c r="AB8" s="357"/>
      <c r="BI8" s="2"/>
      <c r="BJ8" s="2"/>
      <c r="BK8" s="2"/>
      <c r="BL8" s="2"/>
      <c r="BM8" s="2"/>
      <c r="BN8" s="2"/>
      <c r="BO8" s="2"/>
      <c r="BP8" s="2"/>
      <c r="BQ8" s="2"/>
      <c r="BR8" s="2"/>
      <c r="BS8" s="2"/>
      <c r="BT8" s="2"/>
      <c r="BU8" s="2"/>
      <c r="BV8" s="2"/>
      <c r="BW8" s="2"/>
    </row>
    <row r="9" spans="1:75" hidden="1" x14ac:dyDescent="0.25">
      <c r="A9" s="220" t="s">
        <v>141</v>
      </c>
      <c r="B9" s="221" t="s">
        <v>717</v>
      </c>
      <c r="C9" s="349"/>
      <c r="D9" s="349"/>
      <c r="E9" s="349"/>
      <c r="F9" s="352"/>
      <c r="G9" s="352"/>
      <c r="H9" s="311"/>
      <c r="I9" s="311"/>
      <c r="J9" s="311"/>
      <c r="K9" s="311"/>
      <c r="L9" s="311"/>
      <c r="M9" s="242"/>
      <c r="N9" s="46"/>
      <c r="O9" s="46"/>
      <c r="P9" s="46"/>
      <c r="Q9" s="46"/>
      <c r="R9" s="46"/>
      <c r="S9" s="46"/>
      <c r="T9" s="46"/>
      <c r="U9" s="46" t="s">
        <v>15</v>
      </c>
      <c r="V9" s="355">
        <v>1</v>
      </c>
      <c r="W9" s="355"/>
      <c r="X9" s="355"/>
      <c r="Y9" s="355">
        <v>1</v>
      </c>
      <c r="Z9" s="356"/>
      <c r="AA9" s="356"/>
      <c r="AB9" s="357"/>
      <c r="BI9" s="2"/>
      <c r="BJ9" s="2"/>
      <c r="BK9" s="2"/>
      <c r="BL9" s="2"/>
      <c r="BM9" s="2"/>
      <c r="BN9" s="2"/>
      <c r="BO9" s="2"/>
      <c r="BP9" s="2"/>
      <c r="BQ9" s="2"/>
      <c r="BR9" s="2"/>
      <c r="BS9" s="2"/>
      <c r="BT9" s="2"/>
      <c r="BU9" s="2"/>
      <c r="BV9" s="2"/>
      <c r="BW9" s="2"/>
    </row>
    <row r="10" spans="1:75" hidden="1" x14ac:dyDescent="0.25">
      <c r="A10" s="220" t="s">
        <v>129</v>
      </c>
      <c r="B10" s="221">
        <v>0</v>
      </c>
      <c r="C10" s="349"/>
      <c r="D10" s="349"/>
      <c r="E10" s="349"/>
      <c r="F10" s="352"/>
      <c r="G10" s="352"/>
      <c r="H10" s="311"/>
      <c r="I10" s="311"/>
      <c r="J10" s="311"/>
      <c r="K10" s="311"/>
      <c r="L10" s="311"/>
      <c r="M10" s="242"/>
      <c r="N10" s="46"/>
      <c r="O10" s="46"/>
      <c r="P10" s="46"/>
      <c r="Q10" s="46"/>
      <c r="R10" s="46"/>
      <c r="S10" s="46"/>
      <c r="T10" s="46"/>
      <c r="U10" s="46"/>
      <c r="V10" s="356"/>
      <c r="W10" s="356"/>
      <c r="X10" s="356"/>
      <c r="Y10" s="356"/>
      <c r="Z10" s="356"/>
      <c r="AA10" s="356"/>
      <c r="AB10" s="357"/>
      <c r="BI10" s="2"/>
      <c r="BJ10" s="2"/>
      <c r="BK10" s="2"/>
      <c r="BL10" s="2"/>
      <c r="BM10" s="2"/>
      <c r="BN10" s="2"/>
      <c r="BO10" s="2"/>
      <c r="BP10" s="2"/>
      <c r="BQ10" s="2"/>
      <c r="BR10" s="2"/>
      <c r="BS10" s="2"/>
      <c r="BT10" s="2"/>
      <c r="BU10" s="2"/>
      <c r="BV10" s="2"/>
      <c r="BW10" s="2"/>
    </row>
    <row r="11" spans="1:75" hidden="1" x14ac:dyDescent="0.25">
      <c r="A11" s="220" t="s">
        <v>131</v>
      </c>
      <c r="B11" s="221">
        <v>0</v>
      </c>
      <c r="C11" s="349"/>
      <c r="D11" s="349"/>
      <c r="E11" s="349"/>
      <c r="F11" s="352"/>
      <c r="G11" s="352"/>
      <c r="H11" s="311"/>
      <c r="I11" s="311"/>
      <c r="J11" s="311"/>
      <c r="K11" s="311"/>
      <c r="L11" s="311"/>
      <c r="M11" s="242"/>
      <c r="N11" s="46"/>
      <c r="O11" s="46"/>
      <c r="P11" s="46"/>
      <c r="Q11" s="46"/>
      <c r="R11" s="46"/>
      <c r="S11" s="46"/>
      <c r="T11" s="46"/>
      <c r="U11" s="46"/>
      <c r="V11" s="356"/>
      <c r="W11" s="356"/>
      <c r="X11" s="356"/>
      <c r="Y11" s="356"/>
      <c r="Z11" s="356"/>
      <c r="AA11" s="356"/>
      <c r="AB11" s="357"/>
      <c r="BI11" s="2"/>
      <c r="BJ11" s="2"/>
      <c r="BK11" s="2"/>
      <c r="BL11" s="2"/>
      <c r="BM11" s="2"/>
      <c r="BN11" s="2"/>
      <c r="BO11" s="2"/>
      <c r="BP11" s="2"/>
      <c r="BQ11" s="2"/>
      <c r="BR11" s="2"/>
      <c r="BS11" s="2"/>
      <c r="BT11" s="2"/>
      <c r="BU11" s="2"/>
      <c r="BV11" s="2"/>
      <c r="BW11" s="2"/>
    </row>
    <row r="12" spans="1:75" ht="73.5" hidden="1" customHeight="1" x14ac:dyDescent="0.25">
      <c r="C12" s="349"/>
      <c r="D12" s="349"/>
      <c r="E12" s="349"/>
      <c r="F12" s="352"/>
      <c r="G12" s="358" t="s">
        <v>16</v>
      </c>
      <c r="H12" s="358" t="s">
        <v>43</v>
      </c>
      <c r="I12" s="358" t="s">
        <v>137</v>
      </c>
      <c r="J12" s="358" t="s">
        <v>44</v>
      </c>
      <c r="K12" s="358" t="s">
        <v>138</v>
      </c>
      <c r="L12" s="358" t="s">
        <v>45</v>
      </c>
      <c r="M12" s="358" t="s">
        <v>46</v>
      </c>
      <c r="N12" s="111" t="s">
        <v>135</v>
      </c>
      <c r="O12" s="120" t="s">
        <v>768</v>
      </c>
      <c r="P12" s="120" t="s">
        <v>769</v>
      </c>
      <c r="Q12" s="120"/>
      <c r="R12" s="46"/>
      <c r="S12" s="46"/>
      <c r="T12" s="46"/>
      <c r="U12" s="46"/>
      <c r="V12" s="356"/>
      <c r="W12" s="356"/>
      <c r="X12" s="356"/>
      <c r="Y12" s="356"/>
      <c r="Z12" s="356"/>
      <c r="AA12" s="356"/>
      <c r="AB12" s="357"/>
      <c r="BI12" s="2"/>
      <c r="BJ12" s="2"/>
      <c r="BK12" s="2"/>
      <c r="BL12" s="2"/>
      <c r="BM12" s="2"/>
      <c r="BN12" s="2"/>
      <c r="BO12" s="2"/>
      <c r="BP12" s="2"/>
      <c r="BQ12" s="2"/>
      <c r="BR12" s="2"/>
      <c r="BS12" s="2"/>
      <c r="BT12" s="2"/>
      <c r="BU12" s="2"/>
      <c r="BV12" s="2"/>
      <c r="BW12" s="2"/>
    </row>
    <row r="13" spans="1:75" ht="3" customHeight="1" x14ac:dyDescent="0.25">
      <c r="C13" s="349"/>
      <c r="D13" s="349"/>
      <c r="E13" s="349"/>
      <c r="F13" s="350"/>
      <c r="G13" s="359"/>
      <c r="H13" s="359"/>
      <c r="I13" s="359"/>
      <c r="J13" s="359"/>
      <c r="K13" s="359"/>
      <c r="L13" s="359"/>
      <c r="M13" s="359"/>
      <c r="N13" s="88"/>
      <c r="O13" s="130"/>
      <c r="P13" s="130"/>
      <c r="Q13" s="130"/>
      <c r="R13" s="88"/>
      <c r="S13" s="88"/>
      <c r="T13" s="88"/>
      <c r="U13" s="66"/>
      <c r="V13" s="294"/>
      <c r="W13" s="294"/>
      <c r="X13" s="294"/>
      <c r="Y13" s="294"/>
      <c r="Z13" s="294"/>
      <c r="AA13" s="294"/>
      <c r="AB13" s="224"/>
      <c r="BI13" s="2"/>
      <c r="BJ13" s="2"/>
      <c r="BK13" s="2"/>
      <c r="BL13" s="2"/>
      <c r="BM13" s="2"/>
      <c r="BN13" s="2"/>
      <c r="BO13" s="2"/>
      <c r="BP13" s="2"/>
      <c r="BQ13" s="2"/>
      <c r="BR13" s="2"/>
      <c r="BS13" s="2"/>
      <c r="BT13" s="2"/>
      <c r="BU13" s="2"/>
      <c r="BV13" s="2"/>
      <c r="BW13" s="2"/>
    </row>
    <row r="14" spans="1:75" ht="21" customHeight="1" x14ac:dyDescent="0.25">
      <c r="C14" s="349"/>
      <c r="D14" s="513" t="s">
        <v>47</v>
      </c>
      <c r="E14" s="360" t="s">
        <v>621</v>
      </c>
      <c r="F14" s="282"/>
      <c r="G14" s="356" t="s">
        <v>173</v>
      </c>
      <c r="H14" s="241" t="s">
        <v>49</v>
      </c>
      <c r="I14" s="241" t="s">
        <v>149</v>
      </c>
      <c r="J14" s="241" t="s">
        <v>105</v>
      </c>
      <c r="K14" s="241" t="s">
        <v>145</v>
      </c>
      <c r="L14" s="241" t="s">
        <v>14</v>
      </c>
      <c r="M14" s="241" t="s">
        <v>627</v>
      </c>
      <c r="N14" s="45" t="s">
        <v>627</v>
      </c>
      <c r="O14" s="55" t="s">
        <v>14</v>
      </c>
      <c r="P14" s="55" t="s">
        <v>717</v>
      </c>
      <c r="Q14" s="55"/>
      <c r="R14" s="45"/>
      <c r="S14" s="45"/>
      <c r="T14" s="45"/>
      <c r="U14" s="46"/>
      <c r="V14" s="109">
        <v>0</v>
      </c>
      <c r="W14" s="106"/>
      <c r="X14" s="107"/>
      <c r="Y14" s="109">
        <v>0</v>
      </c>
      <c r="Z14" s="106"/>
      <c r="AA14" s="107"/>
      <c r="AB14" s="224"/>
      <c r="BI14" s="2"/>
      <c r="BJ14" s="2"/>
      <c r="BK14" s="2"/>
      <c r="BL14" s="2"/>
      <c r="BM14" s="2"/>
      <c r="BN14" s="2"/>
      <c r="BO14" s="2"/>
      <c r="BP14" s="2"/>
      <c r="BQ14" s="2"/>
      <c r="BR14" s="2"/>
      <c r="BS14" s="2"/>
      <c r="BT14" s="2"/>
      <c r="BU14" s="2"/>
      <c r="BV14" s="2"/>
      <c r="BW14" s="2"/>
    </row>
    <row r="15" spans="1:75" ht="21" customHeight="1" x14ac:dyDescent="0.25">
      <c r="C15" s="349"/>
      <c r="D15" s="514"/>
      <c r="E15" s="360">
        <v>4</v>
      </c>
      <c r="F15" s="282"/>
      <c r="G15" s="356" t="s">
        <v>173</v>
      </c>
      <c r="H15" s="241" t="s">
        <v>49</v>
      </c>
      <c r="I15" s="241" t="s">
        <v>149</v>
      </c>
      <c r="J15" s="241" t="s">
        <v>58</v>
      </c>
      <c r="K15" s="241" t="s">
        <v>145</v>
      </c>
      <c r="L15" s="241" t="s">
        <v>14</v>
      </c>
      <c r="M15" s="241" t="s">
        <v>627</v>
      </c>
      <c r="N15" s="46" t="s">
        <v>627</v>
      </c>
      <c r="O15" s="55" t="s">
        <v>14</v>
      </c>
      <c r="P15" s="55" t="s">
        <v>717</v>
      </c>
      <c r="Q15" s="55"/>
      <c r="R15" s="46"/>
      <c r="S15" s="46"/>
      <c r="T15" s="46"/>
      <c r="U15" s="46"/>
      <c r="V15" s="109">
        <v>0</v>
      </c>
      <c r="W15" s="106"/>
      <c r="X15" s="107"/>
      <c r="Y15" s="109">
        <v>0</v>
      </c>
      <c r="Z15" s="106"/>
      <c r="AA15" s="107"/>
      <c r="AB15" s="224"/>
      <c r="BI15" s="2"/>
      <c r="BJ15" s="2"/>
      <c r="BK15" s="2"/>
      <c r="BL15" s="2"/>
      <c r="BM15" s="2"/>
      <c r="BN15" s="2"/>
      <c r="BO15" s="2"/>
      <c r="BP15" s="2"/>
      <c r="BQ15" s="2"/>
      <c r="BR15" s="2"/>
      <c r="BS15" s="2"/>
      <c r="BT15" s="2"/>
      <c r="BU15" s="2"/>
      <c r="BV15" s="2"/>
      <c r="BW15" s="2"/>
    </row>
    <row r="16" spans="1:75" ht="21" customHeight="1" x14ac:dyDescent="0.25">
      <c r="C16" s="349"/>
      <c r="D16" s="514"/>
      <c r="E16" s="360">
        <v>5</v>
      </c>
      <c r="F16" s="282"/>
      <c r="G16" s="356" t="s">
        <v>173</v>
      </c>
      <c r="H16" s="241" t="s">
        <v>49</v>
      </c>
      <c r="I16" s="241" t="s">
        <v>149</v>
      </c>
      <c r="J16" s="241" t="s">
        <v>59</v>
      </c>
      <c r="K16" s="241" t="s">
        <v>145</v>
      </c>
      <c r="L16" s="241" t="s">
        <v>14</v>
      </c>
      <c r="M16" s="241" t="s">
        <v>627</v>
      </c>
      <c r="N16" s="46" t="s">
        <v>627</v>
      </c>
      <c r="O16" s="55" t="s">
        <v>14</v>
      </c>
      <c r="P16" s="55" t="s">
        <v>717</v>
      </c>
      <c r="Q16" s="55"/>
      <c r="R16" s="46"/>
      <c r="S16" s="46"/>
      <c r="T16" s="46"/>
      <c r="U16" s="46"/>
      <c r="V16" s="109">
        <v>0</v>
      </c>
      <c r="W16" s="106"/>
      <c r="X16" s="107"/>
      <c r="Y16" s="109">
        <v>0</v>
      </c>
      <c r="Z16" s="106"/>
      <c r="AA16" s="107"/>
      <c r="AB16" s="224"/>
      <c r="BI16" s="2"/>
      <c r="BJ16" s="2"/>
      <c r="BK16" s="2"/>
      <c r="BL16" s="2"/>
      <c r="BM16" s="2"/>
      <c r="BN16" s="2"/>
      <c r="BO16" s="2"/>
      <c r="BP16" s="2"/>
      <c r="BQ16" s="2"/>
      <c r="BR16" s="2"/>
      <c r="BS16" s="2"/>
      <c r="BT16" s="2"/>
      <c r="BU16" s="2"/>
      <c r="BV16" s="2"/>
      <c r="BW16" s="2"/>
    </row>
    <row r="17" spans="3:75" ht="21" customHeight="1" x14ac:dyDescent="0.25">
      <c r="C17" s="349"/>
      <c r="D17" s="514"/>
      <c r="E17" s="360">
        <v>6</v>
      </c>
      <c r="F17" s="282"/>
      <c r="G17" s="356" t="s">
        <v>173</v>
      </c>
      <c r="H17" s="241" t="s">
        <v>49</v>
      </c>
      <c r="I17" s="241" t="s">
        <v>149</v>
      </c>
      <c r="J17" s="241" t="s">
        <v>60</v>
      </c>
      <c r="K17" s="241" t="s">
        <v>145</v>
      </c>
      <c r="L17" s="241" t="s">
        <v>14</v>
      </c>
      <c r="M17" s="241" t="s">
        <v>627</v>
      </c>
      <c r="N17" s="46" t="s">
        <v>627</v>
      </c>
      <c r="O17" s="55" t="s">
        <v>14</v>
      </c>
      <c r="P17" s="55" t="s">
        <v>717</v>
      </c>
      <c r="Q17" s="55"/>
      <c r="R17" s="46"/>
      <c r="S17" s="46"/>
      <c r="T17" s="46"/>
      <c r="U17" s="46"/>
      <c r="V17" s="109">
        <v>0</v>
      </c>
      <c r="W17" s="106"/>
      <c r="X17" s="107"/>
      <c r="Y17" s="109">
        <v>0</v>
      </c>
      <c r="Z17" s="106"/>
      <c r="AA17" s="107"/>
      <c r="AB17" s="224"/>
      <c r="BI17" s="2"/>
      <c r="BJ17" s="2"/>
      <c r="BK17" s="2"/>
      <c r="BL17" s="2"/>
      <c r="BM17" s="2"/>
      <c r="BN17" s="2"/>
      <c r="BO17" s="2"/>
      <c r="BP17" s="2"/>
      <c r="BQ17" s="2"/>
      <c r="BR17" s="2"/>
      <c r="BS17" s="2"/>
      <c r="BT17" s="2"/>
      <c r="BU17" s="2"/>
      <c r="BV17" s="2"/>
      <c r="BW17" s="2"/>
    </row>
    <row r="18" spans="3:75" ht="21" customHeight="1" x14ac:dyDescent="0.25">
      <c r="C18" s="349"/>
      <c r="D18" s="514"/>
      <c r="E18" s="360">
        <v>7</v>
      </c>
      <c r="F18" s="282"/>
      <c r="G18" s="356" t="s">
        <v>173</v>
      </c>
      <c r="H18" s="241" t="s">
        <v>49</v>
      </c>
      <c r="I18" s="241" t="s">
        <v>149</v>
      </c>
      <c r="J18" s="241" t="s">
        <v>61</v>
      </c>
      <c r="K18" s="241" t="s">
        <v>145</v>
      </c>
      <c r="L18" s="241" t="s">
        <v>14</v>
      </c>
      <c r="M18" s="241" t="s">
        <v>627</v>
      </c>
      <c r="N18" s="46" t="s">
        <v>627</v>
      </c>
      <c r="O18" s="55" t="s">
        <v>14</v>
      </c>
      <c r="P18" s="55" t="s">
        <v>717</v>
      </c>
      <c r="Q18" s="55"/>
      <c r="R18" s="46"/>
      <c r="S18" s="46"/>
      <c r="T18" s="46"/>
      <c r="U18" s="46"/>
      <c r="V18" s="109">
        <v>0</v>
      </c>
      <c r="W18" s="106"/>
      <c r="X18" s="107"/>
      <c r="Y18" s="109">
        <v>0</v>
      </c>
      <c r="Z18" s="106"/>
      <c r="AA18" s="107"/>
      <c r="AB18" s="224"/>
      <c r="BI18" s="2"/>
      <c r="BJ18" s="2"/>
      <c r="BK18" s="2"/>
      <c r="BL18" s="2"/>
      <c r="BM18" s="2"/>
      <c r="BN18" s="2"/>
      <c r="BO18" s="2"/>
      <c r="BP18" s="2"/>
      <c r="BQ18" s="2"/>
      <c r="BR18" s="2"/>
      <c r="BS18" s="2"/>
      <c r="BT18" s="2"/>
      <c r="BU18" s="2"/>
      <c r="BV18" s="2"/>
      <c r="BW18" s="2"/>
    </row>
    <row r="19" spans="3:75" ht="21" customHeight="1" x14ac:dyDescent="0.25">
      <c r="C19" s="349"/>
      <c r="D19" s="514"/>
      <c r="E19" s="360">
        <v>8</v>
      </c>
      <c r="F19" s="282"/>
      <c r="G19" s="356" t="s">
        <v>173</v>
      </c>
      <c r="H19" s="241" t="s">
        <v>49</v>
      </c>
      <c r="I19" s="241" t="s">
        <v>149</v>
      </c>
      <c r="J19" s="241" t="s">
        <v>62</v>
      </c>
      <c r="K19" s="241" t="s">
        <v>145</v>
      </c>
      <c r="L19" s="241" t="s">
        <v>14</v>
      </c>
      <c r="M19" s="241" t="s">
        <v>627</v>
      </c>
      <c r="N19" s="46" t="s">
        <v>627</v>
      </c>
      <c r="O19" s="55" t="s">
        <v>14</v>
      </c>
      <c r="P19" s="55" t="s">
        <v>717</v>
      </c>
      <c r="Q19" s="55"/>
      <c r="R19" s="46"/>
      <c r="S19" s="46"/>
      <c r="T19" s="46"/>
      <c r="U19" s="46"/>
      <c r="V19" s="109">
        <v>0</v>
      </c>
      <c r="W19" s="106"/>
      <c r="X19" s="107"/>
      <c r="Y19" s="109">
        <v>0</v>
      </c>
      <c r="Z19" s="106"/>
      <c r="AA19" s="107"/>
      <c r="AB19" s="224"/>
      <c r="BI19" s="2"/>
      <c r="BJ19" s="2"/>
      <c r="BK19" s="2"/>
      <c r="BL19" s="2"/>
      <c r="BM19" s="2"/>
      <c r="BN19" s="2"/>
      <c r="BO19" s="2"/>
      <c r="BP19" s="2"/>
      <c r="BQ19" s="2"/>
      <c r="BR19" s="2"/>
      <c r="BS19" s="2"/>
      <c r="BT19" s="2"/>
      <c r="BU19" s="2"/>
      <c r="BV19" s="2"/>
      <c r="BW19" s="2"/>
    </row>
    <row r="20" spans="3:75" ht="21" customHeight="1" x14ac:dyDescent="0.25">
      <c r="C20" s="349"/>
      <c r="D20" s="514"/>
      <c r="E20" s="360">
        <v>9</v>
      </c>
      <c r="F20" s="282"/>
      <c r="G20" s="356" t="s">
        <v>173</v>
      </c>
      <c r="H20" s="241" t="s">
        <v>49</v>
      </c>
      <c r="I20" s="241" t="s">
        <v>149</v>
      </c>
      <c r="J20" s="241" t="s">
        <v>63</v>
      </c>
      <c r="K20" s="241" t="s">
        <v>145</v>
      </c>
      <c r="L20" s="241" t="s">
        <v>14</v>
      </c>
      <c r="M20" s="241" t="s">
        <v>627</v>
      </c>
      <c r="N20" s="46" t="s">
        <v>627</v>
      </c>
      <c r="O20" s="55" t="s">
        <v>14</v>
      </c>
      <c r="P20" s="55" t="s">
        <v>717</v>
      </c>
      <c r="Q20" s="55"/>
      <c r="R20" s="46"/>
      <c r="S20" s="46"/>
      <c r="T20" s="46"/>
      <c r="U20" s="46"/>
      <c r="V20" s="109">
        <v>0</v>
      </c>
      <c r="W20" s="106"/>
      <c r="X20" s="107"/>
      <c r="Y20" s="109">
        <v>0</v>
      </c>
      <c r="Z20" s="106"/>
      <c r="AA20" s="107"/>
      <c r="AB20" s="224"/>
      <c r="BI20" s="2"/>
      <c r="BJ20" s="2"/>
      <c r="BK20" s="2"/>
      <c r="BL20" s="2"/>
      <c r="BM20" s="2"/>
      <c r="BN20" s="2"/>
      <c r="BO20" s="2"/>
      <c r="BP20" s="2"/>
      <c r="BQ20" s="2"/>
      <c r="BR20" s="2"/>
      <c r="BS20" s="2"/>
      <c r="BT20" s="2"/>
      <c r="BU20" s="2"/>
      <c r="BV20" s="2"/>
      <c r="BW20" s="2"/>
    </row>
    <row r="21" spans="3:75" ht="21" customHeight="1" x14ac:dyDescent="0.25">
      <c r="C21" s="349"/>
      <c r="D21" s="514"/>
      <c r="E21" s="360">
        <v>10</v>
      </c>
      <c r="F21" s="282"/>
      <c r="G21" s="356" t="s">
        <v>173</v>
      </c>
      <c r="H21" s="241" t="s">
        <v>49</v>
      </c>
      <c r="I21" s="241" t="s">
        <v>149</v>
      </c>
      <c r="J21" s="241" t="s">
        <v>64</v>
      </c>
      <c r="K21" s="241" t="s">
        <v>145</v>
      </c>
      <c r="L21" s="241" t="s">
        <v>14</v>
      </c>
      <c r="M21" s="241" t="s">
        <v>627</v>
      </c>
      <c r="N21" s="46" t="s">
        <v>627</v>
      </c>
      <c r="O21" s="55" t="s">
        <v>14</v>
      </c>
      <c r="P21" s="55" t="s">
        <v>717</v>
      </c>
      <c r="Q21" s="55"/>
      <c r="R21" s="46"/>
      <c r="S21" s="46"/>
      <c r="T21" s="46"/>
      <c r="U21" s="46"/>
      <c r="V21" s="109">
        <v>0</v>
      </c>
      <c r="W21" s="106"/>
      <c r="X21" s="107"/>
      <c r="Y21" s="109">
        <v>0</v>
      </c>
      <c r="Z21" s="106"/>
      <c r="AA21" s="107"/>
      <c r="AB21" s="224"/>
      <c r="BI21" s="2"/>
      <c r="BJ21" s="2"/>
      <c r="BK21" s="2"/>
      <c r="BL21" s="2"/>
      <c r="BM21" s="2"/>
      <c r="BN21" s="2"/>
      <c r="BO21" s="2"/>
      <c r="BP21" s="2"/>
      <c r="BQ21" s="2"/>
      <c r="BR21" s="2"/>
      <c r="BS21" s="2"/>
      <c r="BT21" s="2"/>
      <c r="BU21" s="2"/>
      <c r="BV21" s="2"/>
      <c r="BW21" s="2"/>
    </row>
    <row r="22" spans="3:75" ht="21" customHeight="1" x14ac:dyDescent="0.25">
      <c r="C22" s="349"/>
      <c r="D22" s="514"/>
      <c r="E22" s="360">
        <v>11</v>
      </c>
      <c r="F22" s="282"/>
      <c r="G22" s="356" t="s">
        <v>173</v>
      </c>
      <c r="H22" s="241" t="s">
        <v>49</v>
      </c>
      <c r="I22" s="241" t="s">
        <v>149</v>
      </c>
      <c r="J22" s="241" t="s">
        <v>65</v>
      </c>
      <c r="K22" s="241" t="s">
        <v>145</v>
      </c>
      <c r="L22" s="241" t="s">
        <v>14</v>
      </c>
      <c r="M22" s="241" t="s">
        <v>627</v>
      </c>
      <c r="N22" s="46" t="s">
        <v>627</v>
      </c>
      <c r="O22" s="55" t="s">
        <v>14</v>
      </c>
      <c r="P22" s="55" t="s">
        <v>717</v>
      </c>
      <c r="Q22" s="55"/>
      <c r="R22" s="46"/>
      <c r="S22" s="46"/>
      <c r="T22" s="46"/>
      <c r="U22" s="46"/>
      <c r="V22" s="109">
        <v>0</v>
      </c>
      <c r="W22" s="106"/>
      <c r="X22" s="107"/>
      <c r="Y22" s="109">
        <v>0</v>
      </c>
      <c r="Z22" s="106"/>
      <c r="AA22" s="107"/>
      <c r="AB22" s="224"/>
      <c r="BI22" s="2"/>
      <c r="BJ22" s="2"/>
      <c r="BK22" s="2"/>
      <c r="BL22" s="2"/>
      <c r="BM22" s="2"/>
      <c r="BN22" s="2"/>
      <c r="BO22" s="2"/>
      <c r="BP22" s="2"/>
      <c r="BQ22" s="2"/>
      <c r="BR22" s="2"/>
      <c r="BS22" s="2"/>
      <c r="BT22" s="2"/>
      <c r="BU22" s="2"/>
      <c r="BV22" s="2"/>
      <c r="BW22" s="2"/>
    </row>
    <row r="23" spans="3:75" ht="21" customHeight="1" x14ac:dyDescent="0.25">
      <c r="C23" s="349"/>
      <c r="D23" s="514"/>
      <c r="E23" s="360">
        <v>12</v>
      </c>
      <c r="F23" s="282"/>
      <c r="G23" s="356" t="s">
        <v>173</v>
      </c>
      <c r="H23" s="241" t="s">
        <v>49</v>
      </c>
      <c r="I23" s="241" t="s">
        <v>149</v>
      </c>
      <c r="J23" s="241" t="s">
        <v>66</v>
      </c>
      <c r="K23" s="241" t="s">
        <v>145</v>
      </c>
      <c r="L23" s="241" t="s">
        <v>14</v>
      </c>
      <c r="M23" s="241" t="s">
        <v>627</v>
      </c>
      <c r="N23" s="46" t="s">
        <v>627</v>
      </c>
      <c r="O23" s="55" t="s">
        <v>14</v>
      </c>
      <c r="P23" s="55" t="s">
        <v>717</v>
      </c>
      <c r="Q23" s="55"/>
      <c r="R23" s="46"/>
      <c r="S23" s="46"/>
      <c r="T23" s="46"/>
      <c r="U23" s="46"/>
      <c r="V23" s="109">
        <v>0</v>
      </c>
      <c r="W23" s="106"/>
      <c r="X23" s="107"/>
      <c r="Y23" s="109">
        <v>0</v>
      </c>
      <c r="Z23" s="106"/>
      <c r="AA23" s="107"/>
      <c r="AB23" s="224"/>
      <c r="BI23" s="2"/>
      <c r="BJ23" s="2"/>
      <c r="BK23" s="2"/>
      <c r="BL23" s="2"/>
      <c r="BM23" s="2"/>
      <c r="BN23" s="2"/>
      <c r="BO23" s="2"/>
      <c r="BP23" s="2"/>
      <c r="BQ23" s="2"/>
      <c r="BR23" s="2"/>
      <c r="BS23" s="2"/>
      <c r="BT23" s="2"/>
      <c r="BU23" s="2"/>
      <c r="BV23" s="2"/>
      <c r="BW23" s="2"/>
    </row>
    <row r="24" spans="3:75" ht="21" customHeight="1" x14ac:dyDescent="0.25">
      <c r="C24" s="349"/>
      <c r="D24" s="514"/>
      <c r="E24" s="360">
        <v>13</v>
      </c>
      <c r="F24" s="282"/>
      <c r="G24" s="356" t="s">
        <v>173</v>
      </c>
      <c r="H24" s="241" t="s">
        <v>49</v>
      </c>
      <c r="I24" s="241" t="s">
        <v>149</v>
      </c>
      <c r="J24" s="241" t="s">
        <v>67</v>
      </c>
      <c r="K24" s="241" t="s">
        <v>145</v>
      </c>
      <c r="L24" s="241" t="s">
        <v>14</v>
      </c>
      <c r="M24" s="241" t="s">
        <v>627</v>
      </c>
      <c r="N24" s="46" t="s">
        <v>627</v>
      </c>
      <c r="O24" s="55" t="s">
        <v>14</v>
      </c>
      <c r="P24" s="55" t="s">
        <v>717</v>
      </c>
      <c r="Q24" s="55"/>
      <c r="R24" s="46"/>
      <c r="S24" s="46"/>
      <c r="T24" s="46"/>
      <c r="U24" s="46"/>
      <c r="V24" s="109">
        <v>0</v>
      </c>
      <c r="W24" s="106"/>
      <c r="X24" s="107"/>
      <c r="Y24" s="109">
        <v>0</v>
      </c>
      <c r="Z24" s="106"/>
      <c r="AA24" s="107"/>
      <c r="AB24" s="224"/>
      <c r="BI24" s="2"/>
      <c r="BJ24" s="2"/>
      <c r="BK24" s="2"/>
      <c r="BL24" s="2"/>
      <c r="BM24" s="2"/>
      <c r="BN24" s="2"/>
      <c r="BO24" s="2"/>
      <c r="BP24" s="2"/>
      <c r="BQ24" s="2"/>
      <c r="BR24" s="2"/>
      <c r="BS24" s="2"/>
      <c r="BT24" s="2"/>
      <c r="BU24" s="2"/>
      <c r="BV24" s="2"/>
      <c r="BW24" s="2"/>
    </row>
    <row r="25" spans="3:75" ht="21" customHeight="1" x14ac:dyDescent="0.25">
      <c r="C25" s="349"/>
      <c r="D25" s="514"/>
      <c r="E25" s="360">
        <v>14</v>
      </c>
      <c r="F25" s="282"/>
      <c r="G25" s="356" t="s">
        <v>173</v>
      </c>
      <c r="H25" s="241" t="s">
        <v>49</v>
      </c>
      <c r="I25" s="241" t="s">
        <v>149</v>
      </c>
      <c r="J25" s="241" t="s">
        <v>68</v>
      </c>
      <c r="K25" s="241" t="s">
        <v>145</v>
      </c>
      <c r="L25" s="241" t="s">
        <v>14</v>
      </c>
      <c r="M25" s="241" t="s">
        <v>627</v>
      </c>
      <c r="N25" s="46" t="s">
        <v>627</v>
      </c>
      <c r="O25" s="55" t="s">
        <v>14</v>
      </c>
      <c r="P25" s="55" t="s">
        <v>717</v>
      </c>
      <c r="Q25" s="55"/>
      <c r="R25" s="46"/>
      <c r="S25" s="46"/>
      <c r="T25" s="46"/>
      <c r="U25" s="46"/>
      <c r="V25" s="109">
        <v>0</v>
      </c>
      <c r="W25" s="106"/>
      <c r="X25" s="107"/>
      <c r="Y25" s="109">
        <v>0</v>
      </c>
      <c r="Z25" s="106"/>
      <c r="AA25" s="107"/>
      <c r="AB25" s="224"/>
      <c r="BI25" s="2"/>
      <c r="BJ25" s="2"/>
      <c r="BK25" s="2"/>
      <c r="BL25" s="2"/>
      <c r="BM25" s="2"/>
      <c r="BN25" s="2"/>
      <c r="BO25" s="2"/>
      <c r="BP25" s="2"/>
      <c r="BQ25" s="2"/>
      <c r="BR25" s="2"/>
      <c r="BS25" s="2"/>
      <c r="BT25" s="2"/>
      <c r="BU25" s="2"/>
      <c r="BV25" s="2"/>
      <c r="BW25" s="2"/>
    </row>
    <row r="26" spans="3:75" ht="21" customHeight="1" x14ac:dyDescent="0.25">
      <c r="C26" s="349"/>
      <c r="D26" s="514"/>
      <c r="E26" s="360">
        <v>15</v>
      </c>
      <c r="F26" s="282"/>
      <c r="G26" s="356" t="s">
        <v>173</v>
      </c>
      <c r="H26" s="241" t="s">
        <v>49</v>
      </c>
      <c r="I26" s="241" t="s">
        <v>149</v>
      </c>
      <c r="J26" s="241" t="s">
        <v>69</v>
      </c>
      <c r="K26" s="241" t="s">
        <v>145</v>
      </c>
      <c r="L26" s="241" t="s">
        <v>14</v>
      </c>
      <c r="M26" s="241" t="s">
        <v>627</v>
      </c>
      <c r="N26" s="46" t="s">
        <v>627</v>
      </c>
      <c r="O26" s="55" t="s">
        <v>14</v>
      </c>
      <c r="P26" s="55" t="s">
        <v>717</v>
      </c>
      <c r="Q26" s="55"/>
      <c r="R26" s="46"/>
      <c r="S26" s="46"/>
      <c r="T26" s="46"/>
      <c r="U26" s="46"/>
      <c r="V26" s="109">
        <v>0</v>
      </c>
      <c r="W26" s="106"/>
      <c r="X26" s="107"/>
      <c r="Y26" s="109">
        <v>0</v>
      </c>
      <c r="Z26" s="106"/>
      <c r="AA26" s="107"/>
      <c r="AB26" s="224"/>
      <c r="BI26" s="2"/>
      <c r="BJ26" s="2"/>
      <c r="BK26" s="2"/>
      <c r="BL26" s="2"/>
      <c r="BM26" s="2"/>
      <c r="BN26" s="2"/>
      <c r="BO26" s="2"/>
      <c r="BP26" s="2"/>
      <c r="BQ26" s="2"/>
      <c r="BR26" s="2"/>
      <c r="BS26" s="2"/>
      <c r="BT26" s="2"/>
      <c r="BU26" s="2"/>
      <c r="BV26" s="2"/>
      <c r="BW26" s="2"/>
    </row>
    <row r="27" spans="3:75" ht="21" customHeight="1" x14ac:dyDescent="0.25">
      <c r="C27" s="349"/>
      <c r="D27" s="514"/>
      <c r="E27" s="360">
        <v>16</v>
      </c>
      <c r="F27" s="282"/>
      <c r="G27" s="356" t="s">
        <v>173</v>
      </c>
      <c r="H27" s="241" t="s">
        <v>49</v>
      </c>
      <c r="I27" s="241" t="s">
        <v>149</v>
      </c>
      <c r="J27" s="241" t="s">
        <v>70</v>
      </c>
      <c r="K27" s="241" t="s">
        <v>145</v>
      </c>
      <c r="L27" s="241" t="s">
        <v>14</v>
      </c>
      <c r="M27" s="241" t="s">
        <v>627</v>
      </c>
      <c r="N27" s="46" t="s">
        <v>627</v>
      </c>
      <c r="O27" s="55" t="s">
        <v>14</v>
      </c>
      <c r="P27" s="55" t="s">
        <v>717</v>
      </c>
      <c r="Q27" s="55"/>
      <c r="R27" s="46"/>
      <c r="S27" s="46"/>
      <c r="T27" s="46"/>
      <c r="U27" s="46"/>
      <c r="V27" s="109">
        <v>0</v>
      </c>
      <c r="W27" s="106"/>
      <c r="X27" s="107"/>
      <c r="Y27" s="109">
        <v>0</v>
      </c>
      <c r="Z27" s="106"/>
      <c r="AA27" s="107"/>
      <c r="AB27" s="224"/>
      <c r="BI27" s="2"/>
      <c r="BJ27" s="2"/>
      <c r="BK27" s="2"/>
      <c r="BL27" s="2"/>
      <c r="BM27" s="2"/>
      <c r="BN27" s="2"/>
      <c r="BO27" s="2"/>
      <c r="BP27" s="2"/>
      <c r="BQ27" s="2"/>
      <c r="BR27" s="2"/>
      <c r="BS27" s="2"/>
      <c r="BT27" s="2"/>
      <c r="BU27" s="2"/>
      <c r="BV27" s="2"/>
      <c r="BW27" s="2"/>
    </row>
    <row r="28" spans="3:75" ht="21" customHeight="1" x14ac:dyDescent="0.25">
      <c r="C28" s="349"/>
      <c r="D28" s="514"/>
      <c r="E28" s="360">
        <v>17</v>
      </c>
      <c r="F28" s="282"/>
      <c r="G28" s="356" t="s">
        <v>173</v>
      </c>
      <c r="H28" s="241" t="s">
        <v>49</v>
      </c>
      <c r="I28" s="241" t="s">
        <v>149</v>
      </c>
      <c r="J28" s="241" t="s">
        <v>71</v>
      </c>
      <c r="K28" s="241" t="s">
        <v>145</v>
      </c>
      <c r="L28" s="241" t="s">
        <v>14</v>
      </c>
      <c r="M28" s="241" t="s">
        <v>627</v>
      </c>
      <c r="N28" s="46" t="s">
        <v>627</v>
      </c>
      <c r="O28" s="55" t="s">
        <v>14</v>
      </c>
      <c r="P28" s="55" t="s">
        <v>717</v>
      </c>
      <c r="Q28" s="55"/>
      <c r="R28" s="46"/>
      <c r="S28" s="46"/>
      <c r="T28" s="46"/>
      <c r="U28" s="46"/>
      <c r="V28" s="109">
        <v>0</v>
      </c>
      <c r="W28" s="106"/>
      <c r="X28" s="107"/>
      <c r="Y28" s="109">
        <v>0</v>
      </c>
      <c r="Z28" s="106"/>
      <c r="AA28" s="107"/>
      <c r="AB28" s="224"/>
      <c r="BI28" s="2"/>
      <c r="BJ28" s="2"/>
      <c r="BK28" s="2"/>
      <c r="BL28" s="2"/>
      <c r="BM28" s="2"/>
      <c r="BN28" s="2"/>
      <c r="BO28" s="2"/>
      <c r="BP28" s="2"/>
      <c r="BQ28" s="2"/>
      <c r="BR28" s="2"/>
      <c r="BS28" s="2"/>
      <c r="BT28" s="2"/>
      <c r="BU28" s="2"/>
      <c r="BV28" s="2"/>
      <c r="BW28" s="2"/>
    </row>
    <row r="29" spans="3:75" ht="21" customHeight="1" x14ac:dyDescent="0.25">
      <c r="C29" s="349"/>
      <c r="D29" s="514"/>
      <c r="E29" s="360">
        <v>18</v>
      </c>
      <c r="F29" s="282"/>
      <c r="G29" s="356" t="s">
        <v>173</v>
      </c>
      <c r="H29" s="241" t="s">
        <v>49</v>
      </c>
      <c r="I29" s="241" t="s">
        <v>149</v>
      </c>
      <c r="J29" s="241" t="s">
        <v>72</v>
      </c>
      <c r="K29" s="241" t="s">
        <v>145</v>
      </c>
      <c r="L29" s="241" t="s">
        <v>14</v>
      </c>
      <c r="M29" s="241" t="s">
        <v>627</v>
      </c>
      <c r="N29" s="46" t="s">
        <v>627</v>
      </c>
      <c r="O29" s="55" t="s">
        <v>14</v>
      </c>
      <c r="P29" s="55" t="s">
        <v>717</v>
      </c>
      <c r="Q29" s="55"/>
      <c r="R29" s="46"/>
      <c r="S29" s="46"/>
      <c r="T29" s="46"/>
      <c r="U29" s="46"/>
      <c r="V29" s="109">
        <v>0</v>
      </c>
      <c r="W29" s="106"/>
      <c r="X29" s="107"/>
      <c r="Y29" s="109">
        <v>0</v>
      </c>
      <c r="Z29" s="106"/>
      <c r="AA29" s="107"/>
      <c r="AB29" s="224"/>
      <c r="BI29" s="2"/>
      <c r="BJ29" s="2"/>
      <c r="BK29" s="2"/>
      <c r="BL29" s="2"/>
      <c r="BM29" s="2"/>
      <c r="BN29" s="2"/>
      <c r="BO29" s="2"/>
      <c r="BP29" s="2"/>
      <c r="BQ29" s="2"/>
      <c r="BR29" s="2"/>
      <c r="BS29" s="2"/>
      <c r="BT29" s="2"/>
      <c r="BU29" s="2"/>
      <c r="BV29" s="2"/>
      <c r="BW29" s="2"/>
    </row>
    <row r="30" spans="3:75" ht="21" customHeight="1" x14ac:dyDescent="0.25">
      <c r="C30" s="349"/>
      <c r="D30" s="514"/>
      <c r="E30" s="360" t="s">
        <v>682</v>
      </c>
      <c r="F30" s="282"/>
      <c r="G30" s="356" t="s">
        <v>173</v>
      </c>
      <c r="H30" s="241" t="s">
        <v>49</v>
      </c>
      <c r="I30" s="241" t="s">
        <v>149</v>
      </c>
      <c r="J30" s="241" t="s">
        <v>683</v>
      </c>
      <c r="K30" s="241" t="s">
        <v>145</v>
      </c>
      <c r="L30" s="241" t="s">
        <v>14</v>
      </c>
      <c r="M30" s="241" t="s">
        <v>627</v>
      </c>
      <c r="N30" s="46" t="s">
        <v>627</v>
      </c>
      <c r="O30" s="55" t="s">
        <v>14</v>
      </c>
      <c r="P30" s="55" t="s">
        <v>717</v>
      </c>
      <c r="Q30" s="55"/>
      <c r="R30" s="46"/>
      <c r="S30" s="46"/>
      <c r="T30" s="46"/>
      <c r="U30" s="46"/>
      <c r="V30" s="109">
        <v>0</v>
      </c>
      <c r="W30" s="106"/>
      <c r="X30" s="107"/>
      <c r="Y30" s="109">
        <v>0</v>
      </c>
      <c r="Z30" s="106"/>
      <c r="AA30" s="107"/>
      <c r="AB30" s="224"/>
      <c r="BI30" s="2"/>
      <c r="BJ30" s="2"/>
      <c r="BK30" s="2"/>
      <c r="BL30" s="2"/>
      <c r="BM30" s="2"/>
      <c r="BN30" s="2"/>
      <c r="BO30" s="2"/>
      <c r="BP30" s="2"/>
      <c r="BQ30" s="2"/>
      <c r="BR30" s="2"/>
      <c r="BS30" s="2"/>
      <c r="BT30" s="2"/>
      <c r="BU30" s="2"/>
      <c r="BV30" s="2"/>
      <c r="BW30" s="2"/>
    </row>
    <row r="31" spans="3:75" ht="21" customHeight="1" x14ac:dyDescent="0.25">
      <c r="C31" s="349"/>
      <c r="D31" s="514"/>
      <c r="E31" s="360" t="s">
        <v>83</v>
      </c>
      <c r="F31" s="282"/>
      <c r="G31" s="356" t="s">
        <v>173</v>
      </c>
      <c r="H31" s="241" t="s">
        <v>49</v>
      </c>
      <c r="I31" s="241" t="s">
        <v>149</v>
      </c>
      <c r="J31" s="241" t="s">
        <v>84</v>
      </c>
      <c r="K31" s="241" t="s">
        <v>145</v>
      </c>
      <c r="L31" s="241" t="s">
        <v>14</v>
      </c>
      <c r="M31" s="241" t="s">
        <v>627</v>
      </c>
      <c r="N31" s="46" t="s">
        <v>627</v>
      </c>
      <c r="O31" s="55" t="s">
        <v>14</v>
      </c>
      <c r="P31" s="55" t="s">
        <v>717</v>
      </c>
      <c r="Q31" s="55"/>
      <c r="R31" s="46"/>
      <c r="S31" s="46"/>
      <c r="T31" s="46"/>
      <c r="U31" s="46"/>
      <c r="V31" s="109">
        <v>0</v>
      </c>
      <c r="W31" s="106"/>
      <c r="X31" s="107"/>
      <c r="Y31" s="109">
        <v>0</v>
      </c>
      <c r="Z31" s="106"/>
      <c r="AA31" s="107"/>
      <c r="AB31" s="224"/>
      <c r="BI31" s="2"/>
      <c r="BJ31" s="2"/>
      <c r="BK31" s="2"/>
      <c r="BL31" s="2"/>
      <c r="BM31" s="2"/>
      <c r="BN31" s="2"/>
      <c r="BO31" s="2"/>
      <c r="BP31" s="2"/>
      <c r="BQ31" s="2"/>
      <c r="BR31" s="2"/>
      <c r="BS31" s="2"/>
      <c r="BT31" s="2"/>
      <c r="BU31" s="2"/>
      <c r="BV31" s="2"/>
      <c r="BW31" s="2"/>
    </row>
    <row r="32" spans="3:75" ht="21" customHeight="1" x14ac:dyDescent="0.25">
      <c r="C32" s="349"/>
      <c r="D32" s="514"/>
      <c r="E32" s="361" t="s">
        <v>85</v>
      </c>
      <c r="F32" s="282"/>
      <c r="G32" s="356" t="s">
        <v>173</v>
      </c>
      <c r="H32" s="241" t="s">
        <v>49</v>
      </c>
      <c r="I32" s="241" t="s">
        <v>149</v>
      </c>
      <c r="J32" s="241" t="s">
        <v>14</v>
      </c>
      <c r="K32" s="241" t="s">
        <v>145</v>
      </c>
      <c r="L32" s="241" t="s">
        <v>14</v>
      </c>
      <c r="M32" s="241" t="s">
        <v>627</v>
      </c>
      <c r="N32" s="46" t="s">
        <v>627</v>
      </c>
      <c r="O32" s="55" t="s">
        <v>14</v>
      </c>
      <c r="P32" s="55" t="s">
        <v>717</v>
      </c>
      <c r="Q32" s="55"/>
      <c r="R32" s="46"/>
      <c r="S32" s="46"/>
      <c r="T32" s="46"/>
      <c r="U32" s="57"/>
      <c r="V32" s="31">
        <f>IF(OR(SUMPRODUCT(--(V14:V31=""),--(W14:W31=""))&gt;0,COUNTIF(W14:W31,"M")&gt;0,COUNTIF(W14:W31,"X")=18),"",SUM(V14:V31))</f>
        <v>0</v>
      </c>
      <c r="W32" s="26" t="str">
        <f>IF(AND(COUNTIF(W14:W31,"X")=18,SUM(V14:V31)=0,ISNUMBER(V32)),"",IF(COUNTIF(W14:W31,"M")&gt;0,"M",IF(AND(COUNTIF(W14:W31,W14)=18,OR(W14="X",W14="W",W14="Z")),UPPER(W14),"")))</f>
        <v/>
      </c>
      <c r="X32" s="27"/>
      <c r="Y32" s="31">
        <f t="shared" ref="Y32" si="0">IF(OR(SUMPRODUCT(--(Y14:Y31=""),--(Z14:Z31=""))&gt;0,COUNTIF(Z14:Z31,"M")&gt;0,COUNTIF(Z14:Z31,"X")=18),"",SUM(Y14:Y31))</f>
        <v>0</v>
      </c>
      <c r="Z32" s="26" t="str">
        <f t="shared" ref="Z32" si="1">IF(AND(COUNTIF(Z14:Z31,"X")=18,SUM(Y14:Y31)=0,ISNUMBER(Y32)),"",IF(COUNTIF(Z14:Z31,"M")&gt;0,"M",IF(AND(COUNTIF(Z14:Z31,Z14)=18,OR(Z14="X",Z14="W",Z14="Z")),UPPER(Z14),"")))</f>
        <v/>
      </c>
      <c r="AA32" s="27"/>
      <c r="AB32" s="226"/>
      <c r="BI32" s="2"/>
      <c r="BJ32" s="2"/>
      <c r="BK32" s="2"/>
      <c r="BL32" s="2"/>
      <c r="BM32" s="2"/>
      <c r="BN32" s="2"/>
      <c r="BO32" s="2"/>
      <c r="BP32" s="2"/>
      <c r="BQ32" s="2"/>
      <c r="BR32" s="2"/>
      <c r="BS32" s="2"/>
      <c r="BT32" s="2"/>
      <c r="BU32" s="2"/>
      <c r="BV32" s="2"/>
      <c r="BW32" s="2"/>
    </row>
    <row r="33" spans="3:75" ht="21" customHeight="1" x14ac:dyDescent="0.25">
      <c r="C33" s="349"/>
      <c r="D33" s="515"/>
      <c r="E33" s="362" t="s">
        <v>669</v>
      </c>
      <c r="F33" s="282"/>
      <c r="G33" s="241" t="s">
        <v>715</v>
      </c>
      <c r="H33" s="241" t="s">
        <v>49</v>
      </c>
      <c r="I33" s="241" t="s">
        <v>149</v>
      </c>
      <c r="J33" s="241" t="s">
        <v>14</v>
      </c>
      <c r="K33" s="241" t="s">
        <v>145</v>
      </c>
      <c r="L33" s="241" t="s">
        <v>14</v>
      </c>
      <c r="M33" s="241" t="s">
        <v>627</v>
      </c>
      <c r="N33" s="46" t="s">
        <v>627</v>
      </c>
      <c r="O33" s="55" t="s">
        <v>14</v>
      </c>
      <c r="P33" s="55" t="s">
        <v>717</v>
      </c>
      <c r="Q33" s="55"/>
      <c r="R33" s="46"/>
      <c r="S33" s="46"/>
      <c r="T33" s="46"/>
      <c r="U33" s="57"/>
      <c r="V33" s="109">
        <v>0</v>
      </c>
      <c r="W33" s="106"/>
      <c r="X33" s="107"/>
      <c r="Y33" s="122"/>
      <c r="Z33" s="123"/>
      <c r="AA33" s="124"/>
      <c r="AB33" s="226"/>
      <c r="BI33" s="2"/>
      <c r="BJ33" s="2"/>
      <c r="BK33" s="2"/>
      <c r="BL33" s="2"/>
      <c r="BM33" s="2"/>
      <c r="BN33" s="2"/>
      <c r="BO33" s="2"/>
      <c r="BP33" s="2"/>
      <c r="BQ33" s="2"/>
      <c r="BR33" s="2"/>
      <c r="BS33" s="2"/>
      <c r="BT33" s="2"/>
      <c r="BU33" s="2"/>
      <c r="BV33" s="2"/>
      <c r="BW33" s="2"/>
    </row>
    <row r="34" spans="3:75" ht="3.75" customHeight="1" x14ac:dyDescent="0.25">
      <c r="C34" s="349"/>
      <c r="D34" s="284"/>
      <c r="E34" s="284"/>
      <c r="F34" s="273"/>
      <c r="G34" s="273"/>
      <c r="H34" s="273"/>
      <c r="I34" s="273"/>
      <c r="J34" s="273"/>
      <c r="K34" s="273"/>
      <c r="L34" s="273"/>
      <c r="M34" s="273"/>
      <c r="N34" s="60"/>
      <c r="O34" s="60"/>
      <c r="P34" s="60"/>
      <c r="Q34" s="60"/>
      <c r="R34" s="60"/>
      <c r="S34" s="60"/>
      <c r="T34" s="60"/>
      <c r="U34" s="66"/>
      <c r="V34" s="273"/>
      <c r="W34" s="345"/>
      <c r="X34" s="345"/>
      <c r="Y34" s="273"/>
      <c r="Z34" s="345"/>
      <c r="AA34" s="345"/>
      <c r="AB34" s="224"/>
      <c r="BI34" s="2"/>
      <c r="BJ34" s="2"/>
      <c r="BK34" s="2"/>
      <c r="BL34" s="2"/>
      <c r="BM34" s="2"/>
      <c r="BN34" s="2"/>
      <c r="BO34" s="2"/>
      <c r="BP34" s="2"/>
      <c r="BQ34" s="2"/>
      <c r="BR34" s="2"/>
      <c r="BS34" s="2"/>
      <c r="BT34" s="2"/>
      <c r="BU34" s="2"/>
      <c r="BV34" s="2"/>
      <c r="BW34" s="2"/>
    </row>
    <row r="35" spans="3:75" ht="21" customHeight="1" x14ac:dyDescent="0.25">
      <c r="C35" s="349"/>
      <c r="D35" s="513" t="s">
        <v>51</v>
      </c>
      <c r="E35" s="360" t="s">
        <v>621</v>
      </c>
      <c r="F35" s="282"/>
      <c r="G35" s="356" t="s">
        <v>173</v>
      </c>
      <c r="H35" s="241" t="s">
        <v>52</v>
      </c>
      <c r="I35" s="241" t="s">
        <v>149</v>
      </c>
      <c r="J35" s="241" t="s">
        <v>105</v>
      </c>
      <c r="K35" s="241" t="s">
        <v>145</v>
      </c>
      <c r="L35" s="241" t="s">
        <v>14</v>
      </c>
      <c r="M35" s="241" t="s">
        <v>627</v>
      </c>
      <c r="N35" s="45" t="s">
        <v>627</v>
      </c>
      <c r="O35" s="55" t="s">
        <v>14</v>
      </c>
      <c r="P35" s="55" t="s">
        <v>717</v>
      </c>
      <c r="Q35" s="55"/>
      <c r="R35" s="45"/>
      <c r="S35" s="45"/>
      <c r="T35" s="45"/>
      <c r="U35" s="46"/>
      <c r="V35" s="109">
        <v>0</v>
      </c>
      <c r="W35" s="106"/>
      <c r="X35" s="107"/>
      <c r="Y35" s="109">
        <v>0</v>
      </c>
      <c r="Z35" s="106"/>
      <c r="AA35" s="107"/>
      <c r="AB35" s="224"/>
      <c r="BI35" s="2"/>
      <c r="BJ35" s="2"/>
      <c r="BK35" s="2"/>
      <c r="BL35" s="2"/>
      <c r="BM35" s="2"/>
      <c r="BN35" s="2"/>
      <c r="BO35" s="2"/>
      <c r="BP35" s="2"/>
      <c r="BQ35" s="2"/>
      <c r="BR35" s="2"/>
      <c r="BS35" s="2"/>
      <c r="BT35" s="2"/>
      <c r="BU35" s="2"/>
      <c r="BV35" s="2"/>
      <c r="BW35" s="2"/>
    </row>
    <row r="36" spans="3:75" ht="21" customHeight="1" x14ac:dyDescent="0.25">
      <c r="C36" s="349"/>
      <c r="D36" s="514"/>
      <c r="E36" s="360">
        <v>4</v>
      </c>
      <c r="F36" s="282"/>
      <c r="G36" s="356" t="s">
        <v>173</v>
      </c>
      <c r="H36" s="241" t="s">
        <v>52</v>
      </c>
      <c r="I36" s="241" t="s">
        <v>149</v>
      </c>
      <c r="J36" s="241" t="s">
        <v>58</v>
      </c>
      <c r="K36" s="241" t="s">
        <v>145</v>
      </c>
      <c r="L36" s="241" t="s">
        <v>14</v>
      </c>
      <c r="M36" s="241" t="s">
        <v>627</v>
      </c>
      <c r="N36" s="46" t="s">
        <v>627</v>
      </c>
      <c r="O36" s="55" t="s">
        <v>14</v>
      </c>
      <c r="P36" s="55" t="s">
        <v>717</v>
      </c>
      <c r="Q36" s="55"/>
      <c r="R36" s="46"/>
      <c r="S36" s="46"/>
      <c r="T36" s="46"/>
      <c r="U36" s="46"/>
      <c r="V36" s="109">
        <v>0</v>
      </c>
      <c r="W36" s="106"/>
      <c r="X36" s="107"/>
      <c r="Y36" s="109">
        <v>0</v>
      </c>
      <c r="Z36" s="106"/>
      <c r="AA36" s="107"/>
      <c r="AB36" s="224"/>
      <c r="BI36" s="2"/>
      <c r="BJ36" s="2"/>
      <c r="BK36" s="2"/>
      <c r="BL36" s="2"/>
      <c r="BM36" s="2"/>
      <c r="BN36" s="2"/>
      <c r="BO36" s="2"/>
      <c r="BP36" s="2"/>
      <c r="BQ36" s="2"/>
      <c r="BR36" s="2"/>
      <c r="BS36" s="2"/>
      <c r="BT36" s="2"/>
      <c r="BU36" s="2"/>
      <c r="BV36" s="2"/>
      <c r="BW36" s="2"/>
    </row>
    <row r="37" spans="3:75" ht="21" customHeight="1" x14ac:dyDescent="0.25">
      <c r="C37" s="349"/>
      <c r="D37" s="514"/>
      <c r="E37" s="360">
        <v>5</v>
      </c>
      <c r="F37" s="282"/>
      <c r="G37" s="356" t="s">
        <v>173</v>
      </c>
      <c r="H37" s="241" t="s">
        <v>52</v>
      </c>
      <c r="I37" s="241" t="s">
        <v>149</v>
      </c>
      <c r="J37" s="241" t="s">
        <v>59</v>
      </c>
      <c r="K37" s="241" t="s">
        <v>145</v>
      </c>
      <c r="L37" s="241" t="s">
        <v>14</v>
      </c>
      <c r="M37" s="241" t="s">
        <v>627</v>
      </c>
      <c r="N37" s="46" t="s">
        <v>627</v>
      </c>
      <c r="O37" s="55" t="s">
        <v>14</v>
      </c>
      <c r="P37" s="55" t="s">
        <v>717</v>
      </c>
      <c r="Q37" s="55"/>
      <c r="R37" s="46"/>
      <c r="S37" s="46"/>
      <c r="T37" s="46"/>
      <c r="U37" s="46"/>
      <c r="V37" s="109">
        <v>0</v>
      </c>
      <c r="W37" s="106"/>
      <c r="X37" s="107"/>
      <c r="Y37" s="109">
        <v>0</v>
      </c>
      <c r="Z37" s="106"/>
      <c r="AA37" s="107"/>
      <c r="AB37" s="224"/>
      <c r="BI37" s="2"/>
      <c r="BJ37" s="2"/>
      <c r="BK37" s="2"/>
      <c r="BL37" s="2"/>
      <c r="BM37" s="2"/>
      <c r="BN37" s="2"/>
      <c r="BO37" s="2"/>
      <c r="BP37" s="2"/>
      <c r="BQ37" s="2"/>
      <c r="BR37" s="2"/>
      <c r="BS37" s="2"/>
      <c r="BT37" s="2"/>
      <c r="BU37" s="2"/>
      <c r="BV37" s="2"/>
      <c r="BW37" s="2"/>
    </row>
    <row r="38" spans="3:75" ht="21" customHeight="1" x14ac:dyDescent="0.25">
      <c r="C38" s="349"/>
      <c r="D38" s="514"/>
      <c r="E38" s="360">
        <v>6</v>
      </c>
      <c r="F38" s="282"/>
      <c r="G38" s="356" t="s">
        <v>173</v>
      </c>
      <c r="H38" s="241" t="s">
        <v>52</v>
      </c>
      <c r="I38" s="241" t="s">
        <v>149</v>
      </c>
      <c r="J38" s="241" t="s">
        <v>60</v>
      </c>
      <c r="K38" s="241" t="s">
        <v>145</v>
      </c>
      <c r="L38" s="241" t="s">
        <v>14</v>
      </c>
      <c r="M38" s="241" t="s">
        <v>627</v>
      </c>
      <c r="N38" s="46" t="s">
        <v>627</v>
      </c>
      <c r="O38" s="55" t="s">
        <v>14</v>
      </c>
      <c r="P38" s="55" t="s">
        <v>717</v>
      </c>
      <c r="Q38" s="55"/>
      <c r="R38" s="46"/>
      <c r="S38" s="46"/>
      <c r="T38" s="46"/>
      <c r="U38" s="46"/>
      <c r="V38" s="109">
        <v>0</v>
      </c>
      <c r="W38" s="106"/>
      <c r="X38" s="107"/>
      <c r="Y38" s="109">
        <v>0</v>
      </c>
      <c r="Z38" s="106"/>
      <c r="AA38" s="107"/>
      <c r="AB38" s="224"/>
      <c r="BI38" s="2"/>
      <c r="BJ38" s="2"/>
      <c r="BK38" s="2"/>
      <c r="BL38" s="2"/>
      <c r="BM38" s="2"/>
      <c r="BN38" s="2"/>
      <c r="BO38" s="2"/>
      <c r="BP38" s="2"/>
      <c r="BQ38" s="2"/>
      <c r="BR38" s="2"/>
      <c r="BS38" s="2"/>
      <c r="BT38" s="2"/>
      <c r="BU38" s="2"/>
      <c r="BV38" s="2"/>
      <c r="BW38" s="2"/>
    </row>
    <row r="39" spans="3:75" ht="21" customHeight="1" x14ac:dyDescent="0.25">
      <c r="C39" s="349"/>
      <c r="D39" s="514"/>
      <c r="E39" s="360">
        <v>7</v>
      </c>
      <c r="F39" s="282"/>
      <c r="G39" s="356" t="s">
        <v>173</v>
      </c>
      <c r="H39" s="241" t="s">
        <v>52</v>
      </c>
      <c r="I39" s="241" t="s">
        <v>149</v>
      </c>
      <c r="J39" s="241" t="s">
        <v>61</v>
      </c>
      <c r="K39" s="241" t="s">
        <v>145</v>
      </c>
      <c r="L39" s="241" t="s">
        <v>14</v>
      </c>
      <c r="M39" s="241" t="s">
        <v>627</v>
      </c>
      <c r="N39" s="46" t="s">
        <v>627</v>
      </c>
      <c r="O39" s="55" t="s">
        <v>14</v>
      </c>
      <c r="P39" s="55" t="s">
        <v>717</v>
      </c>
      <c r="Q39" s="55"/>
      <c r="R39" s="46"/>
      <c r="S39" s="46"/>
      <c r="T39" s="46"/>
      <c r="U39" s="46"/>
      <c r="V39" s="109">
        <v>0</v>
      </c>
      <c r="W39" s="106"/>
      <c r="X39" s="107"/>
      <c r="Y39" s="109">
        <v>0</v>
      </c>
      <c r="Z39" s="106"/>
      <c r="AA39" s="107"/>
      <c r="AB39" s="224"/>
      <c r="BI39" s="2"/>
      <c r="BJ39" s="2"/>
      <c r="BK39" s="2"/>
      <c r="BL39" s="2"/>
      <c r="BM39" s="2"/>
      <c r="BN39" s="2"/>
      <c r="BO39" s="2"/>
      <c r="BP39" s="2"/>
      <c r="BQ39" s="2"/>
      <c r="BR39" s="2"/>
      <c r="BS39" s="2"/>
      <c r="BT39" s="2"/>
      <c r="BU39" s="2"/>
      <c r="BV39" s="2"/>
      <c r="BW39" s="2"/>
    </row>
    <row r="40" spans="3:75" ht="21" customHeight="1" x14ac:dyDescent="0.25">
      <c r="C40" s="349"/>
      <c r="D40" s="514"/>
      <c r="E40" s="360">
        <v>8</v>
      </c>
      <c r="F40" s="282"/>
      <c r="G40" s="356" t="s">
        <v>173</v>
      </c>
      <c r="H40" s="241" t="s">
        <v>52</v>
      </c>
      <c r="I40" s="241" t="s">
        <v>149</v>
      </c>
      <c r="J40" s="241" t="s">
        <v>62</v>
      </c>
      <c r="K40" s="241" t="s">
        <v>145</v>
      </c>
      <c r="L40" s="241" t="s">
        <v>14</v>
      </c>
      <c r="M40" s="241" t="s">
        <v>627</v>
      </c>
      <c r="N40" s="46" t="s">
        <v>627</v>
      </c>
      <c r="O40" s="55" t="s">
        <v>14</v>
      </c>
      <c r="P40" s="55" t="s">
        <v>717</v>
      </c>
      <c r="Q40" s="55"/>
      <c r="R40" s="46"/>
      <c r="S40" s="46"/>
      <c r="T40" s="46"/>
      <c r="U40" s="46"/>
      <c r="V40" s="109">
        <v>0</v>
      </c>
      <c r="W40" s="106"/>
      <c r="X40" s="107"/>
      <c r="Y40" s="109">
        <v>0</v>
      </c>
      <c r="Z40" s="106"/>
      <c r="AA40" s="107"/>
      <c r="AB40" s="224"/>
      <c r="BI40" s="2"/>
      <c r="BJ40" s="2"/>
      <c r="BK40" s="2"/>
      <c r="BL40" s="2"/>
      <c r="BM40" s="2"/>
      <c r="BN40" s="2"/>
      <c r="BO40" s="2"/>
      <c r="BP40" s="2"/>
      <c r="BQ40" s="2"/>
      <c r="BR40" s="2"/>
      <c r="BS40" s="2"/>
      <c r="BT40" s="2"/>
      <c r="BU40" s="2"/>
      <c r="BV40" s="2"/>
      <c r="BW40" s="2"/>
    </row>
    <row r="41" spans="3:75" ht="21" customHeight="1" x14ac:dyDescent="0.25">
      <c r="C41" s="349"/>
      <c r="D41" s="514"/>
      <c r="E41" s="360">
        <v>9</v>
      </c>
      <c r="F41" s="282"/>
      <c r="G41" s="356" t="s">
        <v>173</v>
      </c>
      <c r="H41" s="241" t="s">
        <v>52</v>
      </c>
      <c r="I41" s="241" t="s">
        <v>149</v>
      </c>
      <c r="J41" s="241" t="s">
        <v>63</v>
      </c>
      <c r="K41" s="241" t="s">
        <v>145</v>
      </c>
      <c r="L41" s="241" t="s">
        <v>14</v>
      </c>
      <c r="M41" s="241" t="s">
        <v>627</v>
      </c>
      <c r="N41" s="46" t="s">
        <v>627</v>
      </c>
      <c r="O41" s="55" t="s">
        <v>14</v>
      </c>
      <c r="P41" s="55" t="s">
        <v>717</v>
      </c>
      <c r="Q41" s="55"/>
      <c r="R41" s="46"/>
      <c r="S41" s="46"/>
      <c r="T41" s="46"/>
      <c r="U41" s="46"/>
      <c r="V41" s="109">
        <v>0</v>
      </c>
      <c r="W41" s="106"/>
      <c r="X41" s="107"/>
      <c r="Y41" s="109">
        <v>0</v>
      </c>
      <c r="Z41" s="106"/>
      <c r="AA41" s="107"/>
      <c r="AB41" s="224"/>
      <c r="BI41" s="2"/>
      <c r="BJ41" s="2"/>
      <c r="BK41" s="2"/>
      <c r="BL41" s="2"/>
      <c r="BM41" s="2"/>
      <c r="BN41" s="2"/>
      <c r="BO41" s="2"/>
      <c r="BP41" s="2"/>
      <c r="BQ41" s="2"/>
      <c r="BR41" s="2"/>
      <c r="BS41" s="2"/>
      <c r="BT41" s="2"/>
      <c r="BU41" s="2"/>
      <c r="BV41" s="2"/>
      <c r="BW41" s="2"/>
    </row>
    <row r="42" spans="3:75" ht="21" customHeight="1" x14ac:dyDescent="0.25">
      <c r="C42" s="349"/>
      <c r="D42" s="514"/>
      <c r="E42" s="360">
        <v>10</v>
      </c>
      <c r="F42" s="282"/>
      <c r="G42" s="356" t="s">
        <v>173</v>
      </c>
      <c r="H42" s="241" t="s">
        <v>52</v>
      </c>
      <c r="I42" s="241" t="s">
        <v>149</v>
      </c>
      <c r="J42" s="241" t="s">
        <v>64</v>
      </c>
      <c r="K42" s="241" t="s">
        <v>145</v>
      </c>
      <c r="L42" s="241" t="s">
        <v>14</v>
      </c>
      <c r="M42" s="241" t="s">
        <v>627</v>
      </c>
      <c r="N42" s="46" t="s">
        <v>627</v>
      </c>
      <c r="O42" s="55" t="s">
        <v>14</v>
      </c>
      <c r="P42" s="55" t="s">
        <v>717</v>
      </c>
      <c r="Q42" s="55"/>
      <c r="R42" s="46"/>
      <c r="S42" s="46"/>
      <c r="T42" s="46"/>
      <c r="U42" s="46"/>
      <c r="V42" s="109">
        <v>0</v>
      </c>
      <c r="W42" s="106"/>
      <c r="X42" s="107"/>
      <c r="Y42" s="109">
        <v>0</v>
      </c>
      <c r="Z42" s="106"/>
      <c r="AA42" s="107"/>
      <c r="AB42" s="224"/>
      <c r="BI42" s="2"/>
      <c r="BJ42" s="2"/>
      <c r="BK42" s="2"/>
      <c r="BL42" s="2"/>
      <c r="BM42" s="2"/>
      <c r="BN42" s="2"/>
      <c r="BO42" s="2"/>
      <c r="BP42" s="2"/>
      <c r="BQ42" s="2"/>
      <c r="BR42" s="2"/>
      <c r="BS42" s="2"/>
      <c r="BT42" s="2"/>
      <c r="BU42" s="2"/>
      <c r="BV42" s="2"/>
      <c r="BW42" s="2"/>
    </row>
    <row r="43" spans="3:75" ht="21" customHeight="1" x14ac:dyDescent="0.25">
      <c r="C43" s="349"/>
      <c r="D43" s="514"/>
      <c r="E43" s="360">
        <v>11</v>
      </c>
      <c r="F43" s="282"/>
      <c r="G43" s="356" t="s">
        <v>173</v>
      </c>
      <c r="H43" s="241" t="s">
        <v>52</v>
      </c>
      <c r="I43" s="241" t="s">
        <v>149</v>
      </c>
      <c r="J43" s="241" t="s">
        <v>65</v>
      </c>
      <c r="K43" s="241" t="s">
        <v>145</v>
      </c>
      <c r="L43" s="241" t="s">
        <v>14</v>
      </c>
      <c r="M43" s="241" t="s">
        <v>627</v>
      </c>
      <c r="N43" s="46" t="s">
        <v>627</v>
      </c>
      <c r="O43" s="55" t="s">
        <v>14</v>
      </c>
      <c r="P43" s="55" t="s">
        <v>717</v>
      </c>
      <c r="Q43" s="55"/>
      <c r="R43" s="46"/>
      <c r="S43" s="46"/>
      <c r="T43" s="46"/>
      <c r="U43" s="46"/>
      <c r="V43" s="109">
        <v>0</v>
      </c>
      <c r="W43" s="106"/>
      <c r="X43" s="107"/>
      <c r="Y43" s="109">
        <v>0</v>
      </c>
      <c r="Z43" s="106"/>
      <c r="AA43" s="107"/>
      <c r="AB43" s="224"/>
      <c r="BI43" s="2"/>
      <c r="BJ43" s="2"/>
      <c r="BK43" s="2"/>
      <c r="BL43" s="2"/>
      <c r="BM43" s="2"/>
      <c r="BN43" s="2"/>
      <c r="BO43" s="2"/>
      <c r="BP43" s="2"/>
      <c r="BQ43" s="2"/>
      <c r="BR43" s="2"/>
      <c r="BS43" s="2"/>
      <c r="BT43" s="2"/>
      <c r="BU43" s="2"/>
      <c r="BV43" s="2"/>
      <c r="BW43" s="2"/>
    </row>
    <row r="44" spans="3:75" ht="21" customHeight="1" x14ac:dyDescent="0.25">
      <c r="C44" s="349"/>
      <c r="D44" s="514"/>
      <c r="E44" s="360">
        <v>12</v>
      </c>
      <c r="F44" s="282"/>
      <c r="G44" s="356" t="s">
        <v>173</v>
      </c>
      <c r="H44" s="241" t="s">
        <v>52</v>
      </c>
      <c r="I44" s="241" t="s">
        <v>149</v>
      </c>
      <c r="J44" s="241" t="s">
        <v>66</v>
      </c>
      <c r="K44" s="241" t="s">
        <v>145</v>
      </c>
      <c r="L44" s="241" t="s">
        <v>14</v>
      </c>
      <c r="M44" s="241" t="s">
        <v>627</v>
      </c>
      <c r="N44" s="46" t="s">
        <v>627</v>
      </c>
      <c r="O44" s="55" t="s">
        <v>14</v>
      </c>
      <c r="P44" s="55" t="s">
        <v>717</v>
      </c>
      <c r="Q44" s="55"/>
      <c r="R44" s="46"/>
      <c r="S44" s="46"/>
      <c r="T44" s="46"/>
      <c r="U44" s="46"/>
      <c r="V44" s="109">
        <v>0</v>
      </c>
      <c r="W44" s="106"/>
      <c r="X44" s="107"/>
      <c r="Y44" s="109">
        <v>0</v>
      </c>
      <c r="Z44" s="106"/>
      <c r="AA44" s="107"/>
      <c r="AB44" s="224"/>
      <c r="BI44" s="2"/>
      <c r="BJ44" s="2"/>
      <c r="BK44" s="2"/>
      <c r="BL44" s="2"/>
      <c r="BM44" s="2"/>
      <c r="BN44" s="2"/>
      <c r="BO44" s="2"/>
      <c r="BP44" s="2"/>
      <c r="BQ44" s="2"/>
      <c r="BR44" s="2"/>
      <c r="BS44" s="2"/>
      <c r="BT44" s="2"/>
      <c r="BU44" s="2"/>
      <c r="BV44" s="2"/>
      <c r="BW44" s="2"/>
    </row>
    <row r="45" spans="3:75" ht="21" customHeight="1" x14ac:dyDescent="0.25">
      <c r="C45" s="349"/>
      <c r="D45" s="514"/>
      <c r="E45" s="360">
        <v>13</v>
      </c>
      <c r="F45" s="282"/>
      <c r="G45" s="356" t="s">
        <v>173</v>
      </c>
      <c r="H45" s="241" t="s">
        <v>52</v>
      </c>
      <c r="I45" s="241" t="s">
        <v>149</v>
      </c>
      <c r="J45" s="241" t="s">
        <v>67</v>
      </c>
      <c r="K45" s="241" t="s">
        <v>145</v>
      </c>
      <c r="L45" s="241" t="s">
        <v>14</v>
      </c>
      <c r="M45" s="241" t="s">
        <v>627</v>
      </c>
      <c r="N45" s="46" t="s">
        <v>627</v>
      </c>
      <c r="O45" s="55" t="s">
        <v>14</v>
      </c>
      <c r="P45" s="55" t="s">
        <v>717</v>
      </c>
      <c r="Q45" s="55"/>
      <c r="R45" s="46"/>
      <c r="S45" s="46"/>
      <c r="T45" s="46"/>
      <c r="U45" s="46"/>
      <c r="V45" s="109">
        <v>0</v>
      </c>
      <c r="W45" s="106"/>
      <c r="X45" s="107"/>
      <c r="Y45" s="109">
        <v>0</v>
      </c>
      <c r="Z45" s="106"/>
      <c r="AA45" s="107"/>
      <c r="AB45" s="224"/>
      <c r="BI45" s="2"/>
      <c r="BJ45" s="2"/>
      <c r="BK45" s="2"/>
      <c r="BL45" s="2"/>
      <c r="BM45" s="2"/>
      <c r="BN45" s="2"/>
      <c r="BO45" s="2"/>
      <c r="BP45" s="2"/>
      <c r="BQ45" s="2"/>
      <c r="BR45" s="2"/>
      <c r="BS45" s="2"/>
      <c r="BT45" s="2"/>
      <c r="BU45" s="2"/>
      <c r="BV45" s="2"/>
      <c r="BW45" s="2"/>
    </row>
    <row r="46" spans="3:75" ht="21" customHeight="1" x14ac:dyDescent="0.25">
      <c r="C46" s="349"/>
      <c r="D46" s="514"/>
      <c r="E46" s="360">
        <v>14</v>
      </c>
      <c r="F46" s="282"/>
      <c r="G46" s="356" t="s">
        <v>173</v>
      </c>
      <c r="H46" s="241" t="s">
        <v>52</v>
      </c>
      <c r="I46" s="241" t="s">
        <v>149</v>
      </c>
      <c r="J46" s="241" t="s">
        <v>68</v>
      </c>
      <c r="K46" s="241" t="s">
        <v>145</v>
      </c>
      <c r="L46" s="241" t="s">
        <v>14</v>
      </c>
      <c r="M46" s="241" t="s">
        <v>627</v>
      </c>
      <c r="N46" s="46" t="s">
        <v>627</v>
      </c>
      <c r="O46" s="55" t="s">
        <v>14</v>
      </c>
      <c r="P46" s="55" t="s">
        <v>717</v>
      </c>
      <c r="Q46" s="55"/>
      <c r="R46" s="46"/>
      <c r="S46" s="46"/>
      <c r="T46" s="46"/>
      <c r="U46" s="46"/>
      <c r="V46" s="109">
        <v>0</v>
      </c>
      <c r="W46" s="106"/>
      <c r="X46" s="107"/>
      <c r="Y46" s="109">
        <v>0</v>
      </c>
      <c r="Z46" s="106"/>
      <c r="AA46" s="107"/>
      <c r="AB46" s="224"/>
      <c r="BI46" s="2"/>
      <c r="BJ46" s="2"/>
      <c r="BK46" s="2"/>
      <c r="BL46" s="2"/>
      <c r="BM46" s="2"/>
      <c r="BN46" s="2"/>
      <c r="BO46" s="2"/>
      <c r="BP46" s="2"/>
      <c r="BQ46" s="2"/>
      <c r="BR46" s="2"/>
      <c r="BS46" s="2"/>
      <c r="BT46" s="2"/>
      <c r="BU46" s="2"/>
      <c r="BV46" s="2"/>
      <c r="BW46" s="2"/>
    </row>
    <row r="47" spans="3:75" ht="21" customHeight="1" x14ac:dyDescent="0.25">
      <c r="C47" s="349"/>
      <c r="D47" s="514"/>
      <c r="E47" s="360">
        <v>15</v>
      </c>
      <c r="F47" s="282"/>
      <c r="G47" s="356" t="s">
        <v>173</v>
      </c>
      <c r="H47" s="241" t="s">
        <v>52</v>
      </c>
      <c r="I47" s="241" t="s">
        <v>149</v>
      </c>
      <c r="J47" s="241" t="s">
        <v>69</v>
      </c>
      <c r="K47" s="241" t="s">
        <v>145</v>
      </c>
      <c r="L47" s="241" t="s">
        <v>14</v>
      </c>
      <c r="M47" s="241" t="s">
        <v>627</v>
      </c>
      <c r="N47" s="46" t="s">
        <v>627</v>
      </c>
      <c r="O47" s="55" t="s">
        <v>14</v>
      </c>
      <c r="P47" s="55" t="s">
        <v>717</v>
      </c>
      <c r="Q47" s="55"/>
      <c r="R47" s="46"/>
      <c r="S47" s="46"/>
      <c r="T47" s="46"/>
      <c r="U47" s="46"/>
      <c r="V47" s="109">
        <v>0</v>
      </c>
      <c r="W47" s="106"/>
      <c r="X47" s="107"/>
      <c r="Y47" s="109">
        <v>0</v>
      </c>
      <c r="Z47" s="106"/>
      <c r="AA47" s="107"/>
      <c r="AB47" s="224"/>
      <c r="BI47" s="2"/>
      <c r="BJ47" s="2"/>
      <c r="BK47" s="2"/>
      <c r="BL47" s="2"/>
      <c r="BM47" s="2"/>
      <c r="BN47" s="2"/>
      <c r="BO47" s="2"/>
      <c r="BP47" s="2"/>
      <c r="BQ47" s="2"/>
      <c r="BR47" s="2"/>
      <c r="BS47" s="2"/>
      <c r="BT47" s="2"/>
      <c r="BU47" s="2"/>
      <c r="BV47" s="2"/>
      <c r="BW47" s="2"/>
    </row>
    <row r="48" spans="3:75" ht="21" customHeight="1" x14ac:dyDescent="0.25">
      <c r="C48" s="349"/>
      <c r="D48" s="514"/>
      <c r="E48" s="360">
        <v>16</v>
      </c>
      <c r="F48" s="282"/>
      <c r="G48" s="356" t="s">
        <v>173</v>
      </c>
      <c r="H48" s="241" t="s">
        <v>52</v>
      </c>
      <c r="I48" s="241" t="s">
        <v>149</v>
      </c>
      <c r="J48" s="241" t="s">
        <v>70</v>
      </c>
      <c r="K48" s="241" t="s">
        <v>145</v>
      </c>
      <c r="L48" s="241" t="s">
        <v>14</v>
      </c>
      <c r="M48" s="241" t="s">
        <v>627</v>
      </c>
      <c r="N48" s="46" t="s">
        <v>627</v>
      </c>
      <c r="O48" s="55" t="s">
        <v>14</v>
      </c>
      <c r="P48" s="55" t="s">
        <v>717</v>
      </c>
      <c r="Q48" s="55"/>
      <c r="R48" s="46"/>
      <c r="S48" s="46"/>
      <c r="T48" s="46"/>
      <c r="U48" s="46"/>
      <c r="V48" s="109">
        <v>0</v>
      </c>
      <c r="W48" s="106"/>
      <c r="X48" s="107"/>
      <c r="Y48" s="109">
        <v>0</v>
      </c>
      <c r="Z48" s="106"/>
      <c r="AA48" s="107"/>
      <c r="AB48" s="224"/>
      <c r="BI48" s="2"/>
      <c r="BJ48" s="2"/>
      <c r="BK48" s="2"/>
      <c r="BL48" s="2"/>
      <c r="BM48" s="2"/>
      <c r="BN48" s="2"/>
      <c r="BO48" s="2"/>
      <c r="BP48" s="2"/>
      <c r="BQ48" s="2"/>
      <c r="BR48" s="2"/>
      <c r="BS48" s="2"/>
      <c r="BT48" s="2"/>
      <c r="BU48" s="2"/>
      <c r="BV48" s="2"/>
      <c r="BW48" s="2"/>
    </row>
    <row r="49" spans="3:75" ht="21" customHeight="1" x14ac:dyDescent="0.25">
      <c r="C49" s="349"/>
      <c r="D49" s="514"/>
      <c r="E49" s="360">
        <v>17</v>
      </c>
      <c r="F49" s="282"/>
      <c r="G49" s="356" t="s">
        <v>173</v>
      </c>
      <c r="H49" s="241" t="s">
        <v>52</v>
      </c>
      <c r="I49" s="241" t="s">
        <v>149</v>
      </c>
      <c r="J49" s="241" t="s">
        <v>71</v>
      </c>
      <c r="K49" s="241" t="s">
        <v>145</v>
      </c>
      <c r="L49" s="241" t="s">
        <v>14</v>
      </c>
      <c r="M49" s="241" t="s">
        <v>627</v>
      </c>
      <c r="N49" s="46" t="s">
        <v>627</v>
      </c>
      <c r="O49" s="55" t="s">
        <v>14</v>
      </c>
      <c r="P49" s="55" t="s">
        <v>717</v>
      </c>
      <c r="Q49" s="55"/>
      <c r="R49" s="46"/>
      <c r="S49" s="46"/>
      <c r="T49" s="46"/>
      <c r="U49" s="46"/>
      <c r="V49" s="109">
        <v>0</v>
      </c>
      <c r="W49" s="106"/>
      <c r="X49" s="107"/>
      <c r="Y49" s="109">
        <v>0</v>
      </c>
      <c r="Z49" s="106"/>
      <c r="AA49" s="107"/>
      <c r="AB49" s="224"/>
      <c r="BI49" s="2"/>
      <c r="BJ49" s="2"/>
      <c r="BK49" s="2"/>
      <c r="BL49" s="2"/>
      <c r="BM49" s="2"/>
      <c r="BN49" s="2"/>
      <c r="BO49" s="2"/>
      <c r="BP49" s="2"/>
      <c r="BQ49" s="2"/>
      <c r="BR49" s="2"/>
      <c r="BS49" s="2"/>
      <c r="BT49" s="2"/>
      <c r="BU49" s="2"/>
      <c r="BV49" s="2"/>
      <c r="BW49" s="2"/>
    </row>
    <row r="50" spans="3:75" ht="21" customHeight="1" x14ac:dyDescent="0.25">
      <c r="C50" s="349"/>
      <c r="D50" s="514"/>
      <c r="E50" s="360">
        <v>18</v>
      </c>
      <c r="F50" s="282"/>
      <c r="G50" s="356" t="s">
        <v>173</v>
      </c>
      <c r="H50" s="241" t="s">
        <v>52</v>
      </c>
      <c r="I50" s="241" t="s">
        <v>149</v>
      </c>
      <c r="J50" s="241" t="s">
        <v>72</v>
      </c>
      <c r="K50" s="241" t="s">
        <v>145</v>
      </c>
      <c r="L50" s="241" t="s">
        <v>14</v>
      </c>
      <c r="M50" s="241" t="s">
        <v>627</v>
      </c>
      <c r="N50" s="46" t="s">
        <v>627</v>
      </c>
      <c r="O50" s="55" t="s">
        <v>14</v>
      </c>
      <c r="P50" s="55" t="s">
        <v>717</v>
      </c>
      <c r="Q50" s="55"/>
      <c r="R50" s="46"/>
      <c r="S50" s="46"/>
      <c r="T50" s="46"/>
      <c r="U50" s="46"/>
      <c r="V50" s="109">
        <v>0</v>
      </c>
      <c r="W50" s="106"/>
      <c r="X50" s="107"/>
      <c r="Y50" s="109">
        <v>0</v>
      </c>
      <c r="Z50" s="106"/>
      <c r="AA50" s="107"/>
      <c r="AB50" s="224"/>
      <c r="BI50" s="2"/>
      <c r="BJ50" s="2"/>
      <c r="BK50" s="2"/>
      <c r="BL50" s="2"/>
      <c r="BM50" s="2"/>
      <c r="BN50" s="2"/>
      <c r="BO50" s="2"/>
      <c r="BP50" s="2"/>
      <c r="BQ50" s="2"/>
      <c r="BR50" s="2"/>
      <c r="BS50" s="2"/>
      <c r="BT50" s="2"/>
      <c r="BU50" s="2"/>
      <c r="BV50" s="2"/>
      <c r="BW50" s="2"/>
    </row>
    <row r="51" spans="3:75" ht="21" customHeight="1" x14ac:dyDescent="0.25">
      <c r="C51" s="349"/>
      <c r="D51" s="514"/>
      <c r="E51" s="360" t="s">
        <v>682</v>
      </c>
      <c r="F51" s="282"/>
      <c r="G51" s="356" t="s">
        <v>173</v>
      </c>
      <c r="H51" s="241" t="s">
        <v>52</v>
      </c>
      <c r="I51" s="241" t="s">
        <v>149</v>
      </c>
      <c r="J51" s="241" t="s">
        <v>683</v>
      </c>
      <c r="K51" s="241" t="s">
        <v>145</v>
      </c>
      <c r="L51" s="241" t="s">
        <v>14</v>
      </c>
      <c r="M51" s="241" t="s">
        <v>627</v>
      </c>
      <c r="N51" s="46" t="s">
        <v>627</v>
      </c>
      <c r="O51" s="55" t="s">
        <v>14</v>
      </c>
      <c r="P51" s="55" t="s">
        <v>717</v>
      </c>
      <c r="Q51" s="55"/>
      <c r="R51" s="46"/>
      <c r="S51" s="46"/>
      <c r="T51" s="46"/>
      <c r="U51" s="46"/>
      <c r="V51" s="109">
        <v>0</v>
      </c>
      <c r="W51" s="106"/>
      <c r="X51" s="107"/>
      <c r="Y51" s="109">
        <v>0</v>
      </c>
      <c r="Z51" s="106"/>
      <c r="AA51" s="107"/>
      <c r="AB51" s="224"/>
      <c r="BI51" s="2"/>
      <c r="BJ51" s="2"/>
      <c r="BK51" s="2"/>
      <c r="BL51" s="2"/>
      <c r="BM51" s="2"/>
      <c r="BN51" s="2"/>
      <c r="BO51" s="2"/>
      <c r="BP51" s="2"/>
      <c r="BQ51" s="2"/>
      <c r="BR51" s="2"/>
      <c r="BS51" s="2"/>
      <c r="BT51" s="2"/>
      <c r="BU51" s="2"/>
      <c r="BV51" s="2"/>
      <c r="BW51" s="2"/>
    </row>
    <row r="52" spans="3:75" ht="21" customHeight="1" x14ac:dyDescent="0.25">
      <c r="C52" s="349"/>
      <c r="D52" s="514"/>
      <c r="E52" s="360" t="s">
        <v>83</v>
      </c>
      <c r="F52" s="282"/>
      <c r="G52" s="356" t="s">
        <v>173</v>
      </c>
      <c r="H52" s="241" t="s">
        <v>52</v>
      </c>
      <c r="I52" s="241" t="s">
        <v>149</v>
      </c>
      <c r="J52" s="241" t="s">
        <v>84</v>
      </c>
      <c r="K52" s="241" t="s">
        <v>145</v>
      </c>
      <c r="L52" s="241" t="s">
        <v>14</v>
      </c>
      <c r="M52" s="241" t="s">
        <v>627</v>
      </c>
      <c r="N52" s="46" t="s">
        <v>627</v>
      </c>
      <c r="O52" s="55" t="s">
        <v>14</v>
      </c>
      <c r="P52" s="55" t="s">
        <v>717</v>
      </c>
      <c r="Q52" s="55"/>
      <c r="R52" s="46"/>
      <c r="S52" s="46"/>
      <c r="T52" s="46"/>
      <c r="U52" s="46"/>
      <c r="V52" s="109">
        <v>0</v>
      </c>
      <c r="W52" s="106"/>
      <c r="X52" s="107"/>
      <c r="Y52" s="109">
        <v>0</v>
      </c>
      <c r="Z52" s="106"/>
      <c r="AA52" s="107"/>
      <c r="AB52" s="224"/>
      <c r="BI52" s="2"/>
      <c r="BJ52" s="2"/>
      <c r="BK52" s="2"/>
      <c r="BL52" s="2"/>
      <c r="BM52" s="2"/>
      <c r="BN52" s="2"/>
      <c r="BO52" s="2"/>
      <c r="BP52" s="2"/>
      <c r="BQ52" s="2"/>
      <c r="BR52" s="2"/>
      <c r="BS52" s="2"/>
      <c r="BT52" s="2"/>
      <c r="BU52" s="2"/>
      <c r="BV52" s="2"/>
      <c r="BW52" s="2"/>
    </row>
    <row r="53" spans="3:75" ht="21" customHeight="1" x14ac:dyDescent="0.25">
      <c r="C53" s="349"/>
      <c r="D53" s="514"/>
      <c r="E53" s="361" t="s">
        <v>85</v>
      </c>
      <c r="F53" s="282"/>
      <c r="G53" s="356" t="s">
        <v>173</v>
      </c>
      <c r="H53" s="241" t="s">
        <v>52</v>
      </c>
      <c r="I53" s="241" t="s">
        <v>149</v>
      </c>
      <c r="J53" s="241" t="s">
        <v>14</v>
      </c>
      <c r="K53" s="241" t="s">
        <v>145</v>
      </c>
      <c r="L53" s="241" t="s">
        <v>14</v>
      </c>
      <c r="M53" s="241" t="s">
        <v>627</v>
      </c>
      <c r="N53" s="46" t="s">
        <v>627</v>
      </c>
      <c r="O53" s="55" t="s">
        <v>14</v>
      </c>
      <c r="P53" s="55" t="s">
        <v>717</v>
      </c>
      <c r="Q53" s="55"/>
      <c r="R53" s="46"/>
      <c r="S53" s="46"/>
      <c r="T53" s="46"/>
      <c r="U53" s="69"/>
      <c r="V53" s="31">
        <f t="shared" ref="V53" si="2">IF(OR(SUMPRODUCT(--(V35:V52=""),--(W35:W52=""))&gt;0,COUNTIF(W35:W52,"M")&gt;0,COUNTIF(W35:W52,"X")=18),"",SUM(V35:V52))</f>
        <v>0</v>
      </c>
      <c r="W53" s="26" t="str">
        <f t="shared" ref="W53" si="3">IF(AND(COUNTIF(W35:W52,"X")=18,SUM(V35:V52)=0,ISNUMBER(V53)),"",IF(COUNTIF(W35:W52,"M")&gt;0,"M",IF(AND(COUNTIF(W35:W52,W35)=18,OR(W35="X",W35="W",W35="Z")),UPPER(W35),"")))</f>
        <v/>
      </c>
      <c r="X53" s="27"/>
      <c r="Y53" s="31">
        <f t="shared" ref="Y53" si="4">IF(OR(SUMPRODUCT(--(Y35:Y52=""),--(Z35:Z52=""))&gt;0,COUNTIF(Z35:Z52,"M")&gt;0,COUNTIF(Z35:Z52,"X")=18),"",SUM(Y35:Y52))</f>
        <v>0</v>
      </c>
      <c r="Z53" s="26" t="str">
        <f t="shared" ref="Z53" si="5">IF(AND(COUNTIF(Z35:Z52,"X")=18,SUM(Y35:Y52)=0,ISNUMBER(Y53)),"",IF(COUNTIF(Z35:Z52,"M")&gt;0,"M",IF(AND(COUNTIF(Z35:Z52,Z35)=18,OR(Z35="X",Z35="W",Z35="Z")),UPPER(Z35),"")))</f>
        <v/>
      </c>
      <c r="AA53" s="27"/>
      <c r="AB53" s="226"/>
      <c r="BI53" s="2"/>
      <c r="BJ53" s="2"/>
      <c r="BK53" s="2"/>
      <c r="BL53" s="2"/>
      <c r="BM53" s="2"/>
      <c r="BN53" s="2"/>
      <c r="BO53" s="2"/>
      <c r="BP53" s="2"/>
      <c r="BQ53" s="2"/>
      <c r="BR53" s="2"/>
      <c r="BS53" s="2"/>
      <c r="BT53" s="2"/>
      <c r="BU53" s="2"/>
      <c r="BV53" s="2"/>
      <c r="BW53" s="2"/>
    </row>
    <row r="54" spans="3:75" ht="21" customHeight="1" x14ac:dyDescent="0.25">
      <c r="C54" s="349"/>
      <c r="D54" s="515"/>
      <c r="E54" s="362" t="s">
        <v>669</v>
      </c>
      <c r="F54" s="282"/>
      <c r="G54" s="241" t="s">
        <v>715</v>
      </c>
      <c r="H54" s="241" t="s">
        <v>52</v>
      </c>
      <c r="I54" s="241" t="s">
        <v>149</v>
      </c>
      <c r="J54" s="241" t="s">
        <v>14</v>
      </c>
      <c r="K54" s="241" t="s">
        <v>145</v>
      </c>
      <c r="L54" s="241" t="s">
        <v>14</v>
      </c>
      <c r="M54" s="241" t="s">
        <v>627</v>
      </c>
      <c r="N54" s="46" t="s">
        <v>627</v>
      </c>
      <c r="O54" s="55" t="s">
        <v>14</v>
      </c>
      <c r="P54" s="55" t="s">
        <v>717</v>
      </c>
      <c r="Q54" s="55"/>
      <c r="R54" s="46"/>
      <c r="S54" s="46"/>
      <c r="T54" s="46"/>
      <c r="U54" s="57"/>
      <c r="V54" s="109">
        <v>0</v>
      </c>
      <c r="W54" s="106"/>
      <c r="X54" s="107"/>
      <c r="Y54" s="122"/>
      <c r="Z54" s="123"/>
      <c r="AA54" s="124"/>
      <c r="AB54" s="226"/>
      <c r="BI54" s="2"/>
      <c r="BJ54" s="2"/>
      <c r="BK54" s="2"/>
      <c r="BL54" s="2"/>
      <c r="BM54" s="2"/>
      <c r="BN54" s="2"/>
      <c r="BO54" s="2"/>
      <c r="BP54" s="2"/>
      <c r="BQ54" s="2"/>
      <c r="BR54" s="2"/>
      <c r="BS54" s="2"/>
      <c r="BT54" s="2"/>
      <c r="BU54" s="2"/>
      <c r="BV54" s="2"/>
      <c r="BW54" s="2"/>
    </row>
    <row r="55" spans="3:75" ht="3" customHeight="1" x14ac:dyDescent="0.25">
      <c r="C55" s="349"/>
      <c r="D55" s="284"/>
      <c r="E55" s="345"/>
      <c r="F55" s="345"/>
      <c r="G55" s="345"/>
      <c r="H55" s="345"/>
      <c r="I55" s="345"/>
      <c r="J55" s="345"/>
      <c r="K55" s="345"/>
      <c r="L55" s="345"/>
      <c r="M55" s="345"/>
      <c r="N55" s="86"/>
      <c r="O55" s="86"/>
      <c r="P55" s="86"/>
      <c r="Q55" s="86"/>
      <c r="R55" s="86"/>
      <c r="S55" s="86"/>
      <c r="T55" s="86"/>
      <c r="U55" s="89"/>
      <c r="V55" s="345"/>
      <c r="W55" s="345"/>
      <c r="X55" s="345"/>
      <c r="Y55" s="273"/>
      <c r="Z55" s="345"/>
      <c r="AA55" s="345"/>
      <c r="AB55" s="224"/>
      <c r="BI55" s="2"/>
      <c r="BJ55" s="2"/>
      <c r="BK55" s="2"/>
      <c r="BL55" s="2"/>
      <c r="BM55" s="2"/>
      <c r="BN55" s="2"/>
      <c r="BO55" s="2"/>
      <c r="BP55" s="2"/>
      <c r="BQ55" s="2"/>
      <c r="BR55" s="2"/>
      <c r="BS55" s="2"/>
      <c r="BT55" s="2"/>
      <c r="BU55" s="2"/>
      <c r="BV55" s="2"/>
      <c r="BW55" s="2"/>
    </row>
    <row r="56" spans="3:75" ht="21" customHeight="1" x14ac:dyDescent="0.25">
      <c r="C56" s="349"/>
      <c r="D56" s="508" t="s">
        <v>53</v>
      </c>
      <c r="E56" s="361" t="s">
        <v>621</v>
      </c>
      <c r="F56" s="282"/>
      <c r="G56" s="356" t="s">
        <v>173</v>
      </c>
      <c r="H56" s="241" t="s">
        <v>14</v>
      </c>
      <c r="I56" s="241" t="s">
        <v>149</v>
      </c>
      <c r="J56" s="241" t="s">
        <v>105</v>
      </c>
      <c r="K56" s="241" t="s">
        <v>145</v>
      </c>
      <c r="L56" s="241" t="s">
        <v>14</v>
      </c>
      <c r="M56" s="241" t="s">
        <v>627</v>
      </c>
      <c r="N56" s="46" t="s">
        <v>627</v>
      </c>
      <c r="O56" s="55" t="s">
        <v>14</v>
      </c>
      <c r="P56" s="55" t="s">
        <v>717</v>
      </c>
      <c r="Q56" s="55"/>
      <c r="R56" s="46"/>
      <c r="S56" s="46"/>
      <c r="T56" s="46"/>
      <c r="U56" s="56"/>
      <c r="V56" s="31">
        <f t="shared" ref="V56:V75" si="6">IF(OR(AND(V14="",W14=""),AND(V35="",W35=""),AND(W14="X",W35="X"),OR(W14="M",W35="M")),"",SUM(V14,V35))</f>
        <v>0</v>
      </c>
      <c r="W56" s="26" t="str">
        <f>IF(AND(AND(W14="X",W35="X"),SUM(V14,V35)=0,ISNUMBER(V56)),"",IF(OR(W14="M",W35="M"),"M",IF(AND(W14=W35,OR(W14="X",W14="W",W14="Z")),UPPER(W14),"")))</f>
        <v/>
      </c>
      <c r="X56" s="27"/>
      <c r="Y56" s="31">
        <f t="shared" ref="Y56:Y74" si="7">IF(OR(AND(Y14="",Z14=""),AND(Y35="",Z35=""),AND(Z14="X",Z35="X"),OR(Z14="M",Z35="M")),"",SUM(Y14,Y35))</f>
        <v>0</v>
      </c>
      <c r="Z56" s="26" t="str">
        <f t="shared" ref="Z56:Z74" si="8">IF(AND(AND(Z14="X",Z35="X"),SUM(Y14,Y35)=0,ISNUMBER(Y56)),"",IF(OR(Z14="M",Z35="M"),"M",IF(AND(Z14=Z35,OR(Z14="X",Z14="W",Z14="Z")),UPPER(Z14),"")))</f>
        <v/>
      </c>
      <c r="AA56" s="27"/>
      <c r="AB56" s="224"/>
      <c r="BI56" s="2"/>
      <c r="BJ56" s="2"/>
      <c r="BK56" s="2"/>
      <c r="BL56" s="2"/>
      <c r="BM56" s="2"/>
      <c r="BN56" s="2"/>
      <c r="BO56" s="2"/>
      <c r="BP56" s="2"/>
      <c r="BQ56" s="2"/>
      <c r="BR56" s="2"/>
      <c r="BS56" s="2"/>
      <c r="BT56" s="2"/>
      <c r="BU56" s="2"/>
      <c r="BV56" s="2"/>
      <c r="BW56" s="2"/>
    </row>
    <row r="57" spans="3:75" ht="21" customHeight="1" x14ac:dyDescent="0.25">
      <c r="C57" s="349"/>
      <c r="D57" s="509"/>
      <c r="E57" s="361">
        <v>4</v>
      </c>
      <c r="F57" s="282"/>
      <c r="G57" s="356" t="s">
        <v>173</v>
      </c>
      <c r="H57" s="241" t="s">
        <v>14</v>
      </c>
      <c r="I57" s="241" t="s">
        <v>149</v>
      </c>
      <c r="J57" s="241" t="s">
        <v>58</v>
      </c>
      <c r="K57" s="241" t="s">
        <v>145</v>
      </c>
      <c r="L57" s="241" t="s">
        <v>14</v>
      </c>
      <c r="M57" s="241" t="s">
        <v>627</v>
      </c>
      <c r="N57" s="46" t="s">
        <v>627</v>
      </c>
      <c r="O57" s="55" t="s">
        <v>14</v>
      </c>
      <c r="P57" s="55" t="s">
        <v>717</v>
      </c>
      <c r="Q57" s="55"/>
      <c r="R57" s="46"/>
      <c r="S57" s="46"/>
      <c r="T57" s="46"/>
      <c r="U57" s="56"/>
      <c r="V57" s="31">
        <f t="shared" si="6"/>
        <v>0</v>
      </c>
      <c r="W57" s="26" t="str">
        <f t="shared" ref="W57:W75" si="9">IF(AND(AND(W15="X",W36="X"),SUM(V15,V36)=0,ISNUMBER(V57)),"",IF(OR(W15="M",W36="M"),"M",IF(AND(W15=W36,OR(W15="X",W15="W",W15="Z")),UPPER(W15),"")))</f>
        <v/>
      </c>
      <c r="X57" s="27"/>
      <c r="Y57" s="31">
        <f t="shared" si="7"/>
        <v>0</v>
      </c>
      <c r="Z57" s="26" t="str">
        <f t="shared" si="8"/>
        <v/>
      </c>
      <c r="AA57" s="27"/>
      <c r="AB57" s="224"/>
      <c r="BI57" s="2"/>
      <c r="BJ57" s="2"/>
      <c r="BK57" s="2"/>
      <c r="BL57" s="2"/>
      <c r="BM57" s="2"/>
      <c r="BN57" s="2"/>
      <c r="BO57" s="2"/>
      <c r="BP57" s="2"/>
      <c r="BQ57" s="2"/>
      <c r="BR57" s="2"/>
      <c r="BS57" s="2"/>
      <c r="BT57" s="2"/>
      <c r="BU57" s="2"/>
      <c r="BV57" s="2"/>
      <c r="BW57" s="2"/>
    </row>
    <row r="58" spans="3:75" ht="21" customHeight="1" x14ac:dyDescent="0.25">
      <c r="C58" s="349"/>
      <c r="D58" s="509"/>
      <c r="E58" s="361">
        <v>5</v>
      </c>
      <c r="F58" s="282"/>
      <c r="G58" s="356" t="s">
        <v>173</v>
      </c>
      <c r="H58" s="241" t="s">
        <v>14</v>
      </c>
      <c r="I58" s="241" t="s">
        <v>149</v>
      </c>
      <c r="J58" s="241" t="s">
        <v>59</v>
      </c>
      <c r="K58" s="241" t="s">
        <v>145</v>
      </c>
      <c r="L58" s="241" t="s">
        <v>14</v>
      </c>
      <c r="M58" s="241" t="s">
        <v>627</v>
      </c>
      <c r="N58" s="46" t="s">
        <v>627</v>
      </c>
      <c r="O58" s="55" t="s">
        <v>14</v>
      </c>
      <c r="P58" s="55" t="s">
        <v>717</v>
      </c>
      <c r="Q58" s="55"/>
      <c r="R58" s="46"/>
      <c r="S58" s="46"/>
      <c r="T58" s="46"/>
      <c r="U58" s="56"/>
      <c r="V58" s="31">
        <f t="shared" si="6"/>
        <v>0</v>
      </c>
      <c r="W58" s="26" t="str">
        <f t="shared" si="9"/>
        <v/>
      </c>
      <c r="X58" s="27"/>
      <c r="Y58" s="31">
        <f t="shared" si="7"/>
        <v>0</v>
      </c>
      <c r="Z58" s="26" t="str">
        <f t="shared" si="8"/>
        <v/>
      </c>
      <c r="AA58" s="27"/>
      <c r="AB58" s="224"/>
      <c r="BI58" s="2"/>
      <c r="BJ58" s="2"/>
      <c r="BK58" s="2"/>
      <c r="BL58" s="2"/>
      <c r="BM58" s="2"/>
      <c r="BN58" s="2"/>
      <c r="BO58" s="2"/>
      <c r="BP58" s="2"/>
      <c r="BQ58" s="2"/>
      <c r="BR58" s="2"/>
      <c r="BS58" s="2"/>
      <c r="BT58" s="2"/>
      <c r="BU58" s="2"/>
      <c r="BV58" s="2"/>
      <c r="BW58" s="2"/>
    </row>
    <row r="59" spans="3:75" ht="21" customHeight="1" x14ac:dyDescent="0.25">
      <c r="C59" s="349"/>
      <c r="D59" s="509"/>
      <c r="E59" s="361">
        <v>6</v>
      </c>
      <c r="F59" s="282"/>
      <c r="G59" s="356" t="s">
        <v>173</v>
      </c>
      <c r="H59" s="241" t="s">
        <v>14</v>
      </c>
      <c r="I59" s="241" t="s">
        <v>149</v>
      </c>
      <c r="J59" s="241" t="s">
        <v>60</v>
      </c>
      <c r="K59" s="241" t="s">
        <v>145</v>
      </c>
      <c r="L59" s="241" t="s">
        <v>14</v>
      </c>
      <c r="M59" s="241" t="s">
        <v>627</v>
      </c>
      <c r="N59" s="46" t="s">
        <v>627</v>
      </c>
      <c r="O59" s="55" t="s">
        <v>14</v>
      </c>
      <c r="P59" s="55" t="s">
        <v>717</v>
      </c>
      <c r="Q59" s="55"/>
      <c r="R59" s="46"/>
      <c r="S59" s="46"/>
      <c r="T59" s="46"/>
      <c r="U59" s="56"/>
      <c r="V59" s="31">
        <f t="shared" si="6"/>
        <v>0</v>
      </c>
      <c r="W59" s="26" t="str">
        <f t="shared" si="9"/>
        <v/>
      </c>
      <c r="X59" s="27"/>
      <c r="Y59" s="31">
        <f t="shared" si="7"/>
        <v>0</v>
      </c>
      <c r="Z59" s="26" t="str">
        <f t="shared" si="8"/>
        <v/>
      </c>
      <c r="AA59" s="27"/>
      <c r="AB59" s="224"/>
      <c r="BI59" s="2"/>
      <c r="BJ59" s="2"/>
      <c r="BK59" s="2"/>
      <c r="BL59" s="2"/>
      <c r="BM59" s="2"/>
      <c r="BN59" s="2"/>
      <c r="BO59" s="2"/>
      <c r="BP59" s="2"/>
      <c r="BQ59" s="2"/>
      <c r="BR59" s="2"/>
      <c r="BS59" s="2"/>
      <c r="BT59" s="2"/>
      <c r="BU59" s="2"/>
      <c r="BV59" s="2"/>
      <c r="BW59" s="2"/>
    </row>
    <row r="60" spans="3:75" ht="21" customHeight="1" x14ac:dyDescent="0.25">
      <c r="C60" s="349"/>
      <c r="D60" s="509"/>
      <c r="E60" s="361">
        <v>7</v>
      </c>
      <c r="F60" s="282"/>
      <c r="G60" s="356" t="s">
        <v>173</v>
      </c>
      <c r="H60" s="241" t="s">
        <v>14</v>
      </c>
      <c r="I60" s="241" t="s">
        <v>149</v>
      </c>
      <c r="J60" s="241" t="s">
        <v>61</v>
      </c>
      <c r="K60" s="241" t="s">
        <v>145</v>
      </c>
      <c r="L60" s="241" t="s">
        <v>14</v>
      </c>
      <c r="M60" s="241" t="s">
        <v>627</v>
      </c>
      <c r="N60" s="46" t="s">
        <v>627</v>
      </c>
      <c r="O60" s="55" t="s">
        <v>14</v>
      </c>
      <c r="P60" s="55" t="s">
        <v>717</v>
      </c>
      <c r="Q60" s="55"/>
      <c r="R60" s="46"/>
      <c r="S60" s="46"/>
      <c r="T60" s="46"/>
      <c r="U60" s="56"/>
      <c r="V60" s="31">
        <f t="shared" si="6"/>
        <v>0</v>
      </c>
      <c r="W60" s="26" t="str">
        <f t="shared" si="9"/>
        <v/>
      </c>
      <c r="X60" s="27"/>
      <c r="Y60" s="31">
        <f t="shared" si="7"/>
        <v>0</v>
      </c>
      <c r="Z60" s="26" t="str">
        <f t="shared" si="8"/>
        <v/>
      </c>
      <c r="AA60" s="27"/>
      <c r="AB60" s="224"/>
      <c r="BI60" s="2"/>
      <c r="BJ60" s="2"/>
      <c r="BK60" s="2"/>
      <c r="BL60" s="2"/>
      <c r="BM60" s="2"/>
      <c r="BN60" s="2"/>
      <c r="BO60" s="2"/>
      <c r="BP60" s="2"/>
      <c r="BQ60" s="2"/>
      <c r="BR60" s="2"/>
      <c r="BS60" s="2"/>
      <c r="BT60" s="2"/>
      <c r="BU60" s="2"/>
      <c r="BV60" s="2"/>
      <c r="BW60" s="2"/>
    </row>
    <row r="61" spans="3:75" ht="21" customHeight="1" x14ac:dyDescent="0.25">
      <c r="C61" s="349"/>
      <c r="D61" s="509"/>
      <c r="E61" s="361">
        <v>8</v>
      </c>
      <c r="F61" s="282"/>
      <c r="G61" s="356" t="s">
        <v>173</v>
      </c>
      <c r="H61" s="241" t="s">
        <v>14</v>
      </c>
      <c r="I61" s="241" t="s">
        <v>149</v>
      </c>
      <c r="J61" s="241" t="s">
        <v>62</v>
      </c>
      <c r="K61" s="241" t="s">
        <v>145</v>
      </c>
      <c r="L61" s="241" t="s">
        <v>14</v>
      </c>
      <c r="M61" s="241" t="s">
        <v>627</v>
      </c>
      <c r="N61" s="46" t="s">
        <v>627</v>
      </c>
      <c r="O61" s="55" t="s">
        <v>14</v>
      </c>
      <c r="P61" s="55" t="s">
        <v>717</v>
      </c>
      <c r="Q61" s="55"/>
      <c r="R61" s="46"/>
      <c r="S61" s="46"/>
      <c r="T61" s="46"/>
      <c r="U61" s="56"/>
      <c r="V61" s="31">
        <f t="shared" si="6"/>
        <v>0</v>
      </c>
      <c r="W61" s="26" t="str">
        <f t="shared" si="9"/>
        <v/>
      </c>
      <c r="X61" s="27"/>
      <c r="Y61" s="31">
        <f t="shared" si="7"/>
        <v>0</v>
      </c>
      <c r="Z61" s="26" t="str">
        <f t="shared" si="8"/>
        <v/>
      </c>
      <c r="AA61" s="27"/>
      <c r="AB61" s="224"/>
      <c r="BI61" s="2"/>
      <c r="BJ61" s="2"/>
      <c r="BK61" s="2"/>
      <c r="BL61" s="2"/>
      <c r="BM61" s="2"/>
      <c r="BN61" s="2"/>
      <c r="BO61" s="2"/>
      <c r="BP61" s="2"/>
      <c r="BQ61" s="2"/>
      <c r="BR61" s="2"/>
      <c r="BS61" s="2"/>
      <c r="BT61" s="2"/>
      <c r="BU61" s="2"/>
      <c r="BV61" s="2"/>
      <c r="BW61" s="2"/>
    </row>
    <row r="62" spans="3:75" ht="21" customHeight="1" x14ac:dyDescent="0.25">
      <c r="C62" s="349"/>
      <c r="D62" s="509"/>
      <c r="E62" s="361">
        <v>9</v>
      </c>
      <c r="F62" s="282"/>
      <c r="G62" s="356" t="s">
        <v>173</v>
      </c>
      <c r="H62" s="241" t="s">
        <v>14</v>
      </c>
      <c r="I62" s="241" t="s">
        <v>149</v>
      </c>
      <c r="J62" s="241" t="s">
        <v>63</v>
      </c>
      <c r="K62" s="241" t="s">
        <v>145</v>
      </c>
      <c r="L62" s="241" t="s">
        <v>14</v>
      </c>
      <c r="M62" s="241" t="s">
        <v>627</v>
      </c>
      <c r="N62" s="46" t="s">
        <v>627</v>
      </c>
      <c r="O62" s="55" t="s">
        <v>14</v>
      </c>
      <c r="P62" s="55" t="s">
        <v>717</v>
      </c>
      <c r="Q62" s="55"/>
      <c r="R62" s="46"/>
      <c r="S62" s="46"/>
      <c r="T62" s="46"/>
      <c r="U62" s="56"/>
      <c r="V62" s="31">
        <f t="shared" si="6"/>
        <v>0</v>
      </c>
      <c r="W62" s="26" t="str">
        <f t="shared" si="9"/>
        <v/>
      </c>
      <c r="X62" s="27"/>
      <c r="Y62" s="31">
        <f t="shared" si="7"/>
        <v>0</v>
      </c>
      <c r="Z62" s="26" t="str">
        <f t="shared" si="8"/>
        <v/>
      </c>
      <c r="AA62" s="27"/>
      <c r="AB62" s="224"/>
      <c r="BI62" s="2"/>
      <c r="BJ62" s="2"/>
      <c r="BK62" s="2"/>
      <c r="BL62" s="2"/>
      <c r="BM62" s="2"/>
      <c r="BN62" s="2"/>
      <c r="BO62" s="2"/>
      <c r="BP62" s="2"/>
      <c r="BQ62" s="2"/>
      <c r="BR62" s="2"/>
      <c r="BS62" s="2"/>
      <c r="BT62" s="2"/>
      <c r="BU62" s="2"/>
      <c r="BV62" s="2"/>
      <c r="BW62" s="2"/>
    </row>
    <row r="63" spans="3:75" ht="21" customHeight="1" x14ac:dyDescent="0.25">
      <c r="C63" s="349"/>
      <c r="D63" s="509"/>
      <c r="E63" s="361">
        <v>10</v>
      </c>
      <c r="F63" s="282"/>
      <c r="G63" s="356" t="s">
        <v>173</v>
      </c>
      <c r="H63" s="241" t="s">
        <v>14</v>
      </c>
      <c r="I63" s="241" t="s">
        <v>149</v>
      </c>
      <c r="J63" s="241" t="s">
        <v>64</v>
      </c>
      <c r="K63" s="241" t="s">
        <v>145</v>
      </c>
      <c r="L63" s="241" t="s">
        <v>14</v>
      </c>
      <c r="M63" s="241" t="s">
        <v>627</v>
      </c>
      <c r="N63" s="46" t="s">
        <v>627</v>
      </c>
      <c r="O63" s="55" t="s">
        <v>14</v>
      </c>
      <c r="P63" s="55" t="s">
        <v>717</v>
      </c>
      <c r="Q63" s="55"/>
      <c r="R63" s="46"/>
      <c r="S63" s="46"/>
      <c r="T63" s="46"/>
      <c r="U63" s="56"/>
      <c r="V63" s="31">
        <f t="shared" si="6"/>
        <v>0</v>
      </c>
      <c r="W63" s="26" t="str">
        <f t="shared" si="9"/>
        <v/>
      </c>
      <c r="X63" s="27"/>
      <c r="Y63" s="31">
        <f t="shared" si="7"/>
        <v>0</v>
      </c>
      <c r="Z63" s="26" t="str">
        <f t="shared" si="8"/>
        <v/>
      </c>
      <c r="AA63" s="27"/>
      <c r="AB63" s="224"/>
      <c r="BI63" s="2"/>
      <c r="BJ63" s="2"/>
      <c r="BK63" s="2"/>
      <c r="BL63" s="2"/>
      <c r="BM63" s="2"/>
      <c r="BN63" s="2"/>
      <c r="BO63" s="2"/>
      <c r="BP63" s="2"/>
      <c r="BQ63" s="2"/>
      <c r="BR63" s="2"/>
      <c r="BS63" s="2"/>
      <c r="BT63" s="2"/>
      <c r="BU63" s="2"/>
      <c r="BV63" s="2"/>
      <c r="BW63" s="2"/>
    </row>
    <row r="64" spans="3:75" ht="21" customHeight="1" x14ac:dyDescent="0.25">
      <c r="C64" s="349"/>
      <c r="D64" s="509"/>
      <c r="E64" s="361">
        <v>11</v>
      </c>
      <c r="F64" s="282"/>
      <c r="G64" s="356" t="s">
        <v>173</v>
      </c>
      <c r="H64" s="241" t="s">
        <v>14</v>
      </c>
      <c r="I64" s="241" t="s">
        <v>149</v>
      </c>
      <c r="J64" s="241" t="s">
        <v>65</v>
      </c>
      <c r="K64" s="241" t="s">
        <v>145</v>
      </c>
      <c r="L64" s="241" t="s">
        <v>14</v>
      </c>
      <c r="M64" s="241" t="s">
        <v>627</v>
      </c>
      <c r="N64" s="46" t="s">
        <v>627</v>
      </c>
      <c r="O64" s="55" t="s">
        <v>14</v>
      </c>
      <c r="P64" s="55" t="s">
        <v>717</v>
      </c>
      <c r="Q64" s="55"/>
      <c r="R64" s="46"/>
      <c r="S64" s="46"/>
      <c r="T64" s="46"/>
      <c r="U64" s="56"/>
      <c r="V64" s="31">
        <f t="shared" si="6"/>
        <v>0</v>
      </c>
      <c r="W64" s="26" t="str">
        <f t="shared" si="9"/>
        <v/>
      </c>
      <c r="X64" s="27"/>
      <c r="Y64" s="31">
        <f t="shared" si="7"/>
        <v>0</v>
      </c>
      <c r="Z64" s="26" t="str">
        <f t="shared" si="8"/>
        <v/>
      </c>
      <c r="AA64" s="27"/>
      <c r="AB64" s="224"/>
      <c r="BI64" s="2"/>
      <c r="BJ64" s="2"/>
      <c r="BK64" s="2"/>
      <c r="BL64" s="2"/>
      <c r="BM64" s="2"/>
      <c r="BN64" s="2"/>
      <c r="BO64" s="2"/>
      <c r="BP64" s="2"/>
      <c r="BQ64" s="2"/>
      <c r="BR64" s="2"/>
      <c r="BS64" s="2"/>
      <c r="BT64" s="2"/>
      <c r="BU64" s="2"/>
      <c r="BV64" s="2"/>
      <c r="BW64" s="2"/>
    </row>
    <row r="65" spans="3:75" ht="21" customHeight="1" x14ac:dyDescent="0.25">
      <c r="C65" s="349"/>
      <c r="D65" s="509"/>
      <c r="E65" s="361">
        <v>12</v>
      </c>
      <c r="F65" s="282"/>
      <c r="G65" s="356" t="s">
        <v>173</v>
      </c>
      <c r="H65" s="241" t="s">
        <v>14</v>
      </c>
      <c r="I65" s="241" t="s">
        <v>149</v>
      </c>
      <c r="J65" s="241" t="s">
        <v>66</v>
      </c>
      <c r="K65" s="241" t="s">
        <v>145</v>
      </c>
      <c r="L65" s="241" t="s">
        <v>14</v>
      </c>
      <c r="M65" s="241" t="s">
        <v>627</v>
      </c>
      <c r="N65" s="46" t="s">
        <v>627</v>
      </c>
      <c r="O65" s="55" t="s">
        <v>14</v>
      </c>
      <c r="P65" s="55" t="s">
        <v>717</v>
      </c>
      <c r="Q65" s="55"/>
      <c r="R65" s="46"/>
      <c r="S65" s="46"/>
      <c r="T65" s="46"/>
      <c r="U65" s="56"/>
      <c r="V65" s="31">
        <f t="shared" si="6"/>
        <v>0</v>
      </c>
      <c r="W65" s="26" t="str">
        <f t="shared" si="9"/>
        <v/>
      </c>
      <c r="X65" s="27"/>
      <c r="Y65" s="31">
        <f t="shared" si="7"/>
        <v>0</v>
      </c>
      <c r="Z65" s="26" t="str">
        <f t="shared" si="8"/>
        <v/>
      </c>
      <c r="AA65" s="27"/>
      <c r="AB65" s="224"/>
      <c r="BI65" s="2"/>
      <c r="BJ65" s="2"/>
      <c r="BK65" s="2"/>
      <c r="BL65" s="2"/>
      <c r="BM65" s="2"/>
      <c r="BN65" s="2"/>
      <c r="BO65" s="2"/>
      <c r="BP65" s="2"/>
      <c r="BQ65" s="2"/>
      <c r="BR65" s="2"/>
      <c r="BS65" s="2"/>
      <c r="BT65" s="2"/>
      <c r="BU65" s="2"/>
      <c r="BV65" s="2"/>
      <c r="BW65" s="2"/>
    </row>
    <row r="66" spans="3:75" ht="21" customHeight="1" x14ac:dyDescent="0.25">
      <c r="C66" s="349"/>
      <c r="D66" s="509"/>
      <c r="E66" s="361">
        <v>13</v>
      </c>
      <c r="F66" s="282"/>
      <c r="G66" s="356" t="s">
        <v>173</v>
      </c>
      <c r="H66" s="241" t="s">
        <v>14</v>
      </c>
      <c r="I66" s="241" t="s">
        <v>149</v>
      </c>
      <c r="J66" s="241" t="s">
        <v>67</v>
      </c>
      <c r="K66" s="241" t="s">
        <v>145</v>
      </c>
      <c r="L66" s="241" t="s">
        <v>14</v>
      </c>
      <c r="M66" s="241" t="s">
        <v>627</v>
      </c>
      <c r="N66" s="46" t="s">
        <v>627</v>
      </c>
      <c r="O66" s="55" t="s">
        <v>14</v>
      </c>
      <c r="P66" s="55" t="s">
        <v>717</v>
      </c>
      <c r="Q66" s="55"/>
      <c r="R66" s="46"/>
      <c r="S66" s="46"/>
      <c r="T66" s="46"/>
      <c r="U66" s="56"/>
      <c r="V66" s="31">
        <f t="shared" si="6"/>
        <v>0</v>
      </c>
      <c r="W66" s="26" t="str">
        <f t="shared" si="9"/>
        <v/>
      </c>
      <c r="X66" s="27"/>
      <c r="Y66" s="31">
        <f t="shared" si="7"/>
        <v>0</v>
      </c>
      <c r="Z66" s="26" t="str">
        <f t="shared" si="8"/>
        <v/>
      </c>
      <c r="AA66" s="27"/>
      <c r="AB66" s="224"/>
      <c r="BI66" s="2"/>
      <c r="BJ66" s="2"/>
      <c r="BK66" s="2"/>
      <c r="BL66" s="2"/>
      <c r="BM66" s="2"/>
      <c r="BN66" s="2"/>
      <c r="BO66" s="2"/>
      <c r="BP66" s="2"/>
      <c r="BQ66" s="2"/>
      <c r="BR66" s="2"/>
      <c r="BS66" s="2"/>
      <c r="BT66" s="2"/>
      <c r="BU66" s="2"/>
      <c r="BV66" s="2"/>
      <c r="BW66" s="2"/>
    </row>
    <row r="67" spans="3:75" ht="21" customHeight="1" x14ac:dyDescent="0.25">
      <c r="C67" s="349"/>
      <c r="D67" s="509"/>
      <c r="E67" s="361">
        <v>14</v>
      </c>
      <c r="F67" s="282"/>
      <c r="G67" s="356" t="s">
        <v>173</v>
      </c>
      <c r="H67" s="241" t="s">
        <v>14</v>
      </c>
      <c r="I67" s="241" t="s">
        <v>149</v>
      </c>
      <c r="J67" s="241" t="s">
        <v>68</v>
      </c>
      <c r="K67" s="241" t="s">
        <v>145</v>
      </c>
      <c r="L67" s="241" t="s">
        <v>14</v>
      </c>
      <c r="M67" s="241" t="s">
        <v>627</v>
      </c>
      <c r="N67" s="46" t="s">
        <v>627</v>
      </c>
      <c r="O67" s="55" t="s">
        <v>14</v>
      </c>
      <c r="P67" s="55" t="s">
        <v>717</v>
      </c>
      <c r="Q67" s="55"/>
      <c r="R67" s="46"/>
      <c r="S67" s="46"/>
      <c r="T67" s="46"/>
      <c r="U67" s="56"/>
      <c r="V67" s="31">
        <f t="shared" si="6"/>
        <v>0</v>
      </c>
      <c r="W67" s="26" t="str">
        <f t="shared" si="9"/>
        <v/>
      </c>
      <c r="X67" s="27"/>
      <c r="Y67" s="31">
        <f t="shared" si="7"/>
        <v>0</v>
      </c>
      <c r="Z67" s="26" t="str">
        <f t="shared" si="8"/>
        <v/>
      </c>
      <c r="AA67" s="27"/>
      <c r="AB67" s="224"/>
      <c r="BI67" s="2"/>
      <c r="BJ67" s="2"/>
      <c r="BK67" s="2"/>
      <c r="BL67" s="2"/>
      <c r="BM67" s="2"/>
      <c r="BN67" s="2"/>
      <c r="BO67" s="2"/>
      <c r="BP67" s="2"/>
      <c r="BQ67" s="2"/>
      <c r="BR67" s="2"/>
      <c r="BS67" s="2"/>
      <c r="BT67" s="2"/>
      <c r="BU67" s="2"/>
      <c r="BV67" s="2"/>
      <c r="BW67" s="2"/>
    </row>
    <row r="68" spans="3:75" ht="21" customHeight="1" x14ac:dyDescent="0.25">
      <c r="C68" s="349"/>
      <c r="D68" s="509"/>
      <c r="E68" s="361">
        <v>15</v>
      </c>
      <c r="F68" s="282"/>
      <c r="G68" s="356" t="s">
        <v>173</v>
      </c>
      <c r="H68" s="241" t="s">
        <v>14</v>
      </c>
      <c r="I68" s="241" t="s">
        <v>149</v>
      </c>
      <c r="J68" s="241" t="s">
        <v>69</v>
      </c>
      <c r="K68" s="241" t="s">
        <v>145</v>
      </c>
      <c r="L68" s="241" t="s">
        <v>14</v>
      </c>
      <c r="M68" s="241" t="s">
        <v>627</v>
      </c>
      <c r="N68" s="46" t="s">
        <v>627</v>
      </c>
      <c r="O68" s="55" t="s">
        <v>14</v>
      </c>
      <c r="P68" s="55" t="s">
        <v>717</v>
      </c>
      <c r="Q68" s="55"/>
      <c r="R68" s="46"/>
      <c r="S68" s="46"/>
      <c r="T68" s="46"/>
      <c r="U68" s="56"/>
      <c r="V68" s="31">
        <f t="shared" si="6"/>
        <v>0</v>
      </c>
      <c r="W68" s="26" t="str">
        <f t="shared" si="9"/>
        <v/>
      </c>
      <c r="X68" s="27"/>
      <c r="Y68" s="31">
        <f t="shared" si="7"/>
        <v>0</v>
      </c>
      <c r="Z68" s="26" t="str">
        <f t="shared" si="8"/>
        <v/>
      </c>
      <c r="AA68" s="27"/>
      <c r="AB68" s="224"/>
      <c r="BI68" s="2"/>
      <c r="BJ68" s="2"/>
      <c r="BK68" s="2"/>
      <c r="BL68" s="2"/>
      <c r="BM68" s="2"/>
      <c r="BN68" s="2"/>
      <c r="BO68" s="2"/>
      <c r="BP68" s="2"/>
      <c r="BQ68" s="2"/>
      <c r="BR68" s="2"/>
      <c r="BS68" s="2"/>
      <c r="BT68" s="2"/>
      <c r="BU68" s="2"/>
      <c r="BV68" s="2"/>
      <c r="BW68" s="2"/>
    </row>
    <row r="69" spans="3:75" ht="21" customHeight="1" x14ac:dyDescent="0.25">
      <c r="C69" s="349"/>
      <c r="D69" s="509"/>
      <c r="E69" s="361">
        <v>16</v>
      </c>
      <c r="F69" s="282"/>
      <c r="G69" s="356" t="s">
        <v>173</v>
      </c>
      <c r="H69" s="241" t="s">
        <v>14</v>
      </c>
      <c r="I69" s="241" t="s">
        <v>149</v>
      </c>
      <c r="J69" s="241" t="s">
        <v>70</v>
      </c>
      <c r="K69" s="241" t="s">
        <v>145</v>
      </c>
      <c r="L69" s="241" t="s">
        <v>14</v>
      </c>
      <c r="M69" s="241" t="s">
        <v>627</v>
      </c>
      <c r="N69" s="46" t="s">
        <v>627</v>
      </c>
      <c r="O69" s="55" t="s">
        <v>14</v>
      </c>
      <c r="P69" s="55" t="s">
        <v>717</v>
      </c>
      <c r="Q69" s="55"/>
      <c r="R69" s="46"/>
      <c r="S69" s="46"/>
      <c r="T69" s="46"/>
      <c r="U69" s="56"/>
      <c r="V69" s="31">
        <f t="shared" si="6"/>
        <v>0</v>
      </c>
      <c r="W69" s="26" t="str">
        <f t="shared" si="9"/>
        <v/>
      </c>
      <c r="X69" s="27"/>
      <c r="Y69" s="31">
        <f t="shared" si="7"/>
        <v>0</v>
      </c>
      <c r="Z69" s="26" t="str">
        <f t="shared" si="8"/>
        <v/>
      </c>
      <c r="AA69" s="27"/>
      <c r="AB69" s="224"/>
      <c r="BI69" s="2"/>
      <c r="BJ69" s="2"/>
      <c r="BK69" s="2"/>
      <c r="BL69" s="2"/>
      <c r="BM69" s="2"/>
      <c r="BN69" s="2"/>
      <c r="BO69" s="2"/>
      <c r="BP69" s="2"/>
      <c r="BQ69" s="2"/>
      <c r="BR69" s="2"/>
      <c r="BS69" s="2"/>
      <c r="BT69" s="2"/>
      <c r="BU69" s="2"/>
      <c r="BV69" s="2"/>
      <c r="BW69" s="2"/>
    </row>
    <row r="70" spans="3:75" ht="21" customHeight="1" x14ac:dyDescent="0.25">
      <c r="C70" s="349"/>
      <c r="D70" s="509"/>
      <c r="E70" s="361">
        <v>17</v>
      </c>
      <c r="F70" s="282"/>
      <c r="G70" s="356" t="s">
        <v>173</v>
      </c>
      <c r="H70" s="241" t="s">
        <v>14</v>
      </c>
      <c r="I70" s="241" t="s">
        <v>149</v>
      </c>
      <c r="J70" s="241" t="s">
        <v>71</v>
      </c>
      <c r="K70" s="241" t="s">
        <v>145</v>
      </c>
      <c r="L70" s="241" t="s">
        <v>14</v>
      </c>
      <c r="M70" s="241" t="s">
        <v>627</v>
      </c>
      <c r="N70" s="46" t="s">
        <v>627</v>
      </c>
      <c r="O70" s="55" t="s">
        <v>14</v>
      </c>
      <c r="P70" s="55" t="s">
        <v>717</v>
      </c>
      <c r="Q70" s="55"/>
      <c r="R70" s="46"/>
      <c r="S70" s="46"/>
      <c r="T70" s="46"/>
      <c r="U70" s="56"/>
      <c r="V70" s="31">
        <f t="shared" si="6"/>
        <v>0</v>
      </c>
      <c r="W70" s="26" t="str">
        <f t="shared" si="9"/>
        <v/>
      </c>
      <c r="X70" s="27"/>
      <c r="Y70" s="31">
        <f t="shared" si="7"/>
        <v>0</v>
      </c>
      <c r="Z70" s="26" t="str">
        <f t="shared" si="8"/>
        <v/>
      </c>
      <c r="AA70" s="27"/>
      <c r="AB70" s="224"/>
      <c r="BI70" s="2"/>
      <c r="BJ70" s="2"/>
      <c r="BK70" s="2"/>
      <c r="BL70" s="2"/>
      <c r="BM70" s="2"/>
      <c r="BN70" s="2"/>
      <c r="BO70" s="2"/>
      <c r="BP70" s="2"/>
      <c r="BQ70" s="2"/>
      <c r="BR70" s="2"/>
      <c r="BS70" s="2"/>
      <c r="BT70" s="2"/>
      <c r="BU70" s="2"/>
      <c r="BV70" s="2"/>
      <c r="BW70" s="2"/>
    </row>
    <row r="71" spans="3:75" ht="21" customHeight="1" x14ac:dyDescent="0.25">
      <c r="C71" s="349"/>
      <c r="D71" s="509"/>
      <c r="E71" s="361">
        <v>18</v>
      </c>
      <c r="F71" s="282"/>
      <c r="G71" s="356" t="s">
        <v>173</v>
      </c>
      <c r="H71" s="241" t="s">
        <v>14</v>
      </c>
      <c r="I71" s="241" t="s">
        <v>149</v>
      </c>
      <c r="J71" s="241" t="s">
        <v>72</v>
      </c>
      <c r="K71" s="241" t="s">
        <v>145</v>
      </c>
      <c r="L71" s="241" t="s">
        <v>14</v>
      </c>
      <c r="M71" s="241" t="s">
        <v>627</v>
      </c>
      <c r="N71" s="46" t="s">
        <v>627</v>
      </c>
      <c r="O71" s="55" t="s">
        <v>14</v>
      </c>
      <c r="P71" s="55" t="s">
        <v>717</v>
      </c>
      <c r="Q71" s="55"/>
      <c r="R71" s="46"/>
      <c r="S71" s="46"/>
      <c r="T71" s="46"/>
      <c r="U71" s="56"/>
      <c r="V71" s="31">
        <f t="shared" si="6"/>
        <v>0</v>
      </c>
      <c r="W71" s="26" t="str">
        <f t="shared" si="9"/>
        <v/>
      </c>
      <c r="X71" s="27"/>
      <c r="Y71" s="31">
        <f t="shared" si="7"/>
        <v>0</v>
      </c>
      <c r="Z71" s="26" t="str">
        <f t="shared" si="8"/>
        <v/>
      </c>
      <c r="AA71" s="27"/>
      <c r="AB71" s="224"/>
      <c r="BI71" s="2"/>
      <c r="BJ71" s="2"/>
      <c r="BK71" s="2"/>
      <c r="BL71" s="2"/>
      <c r="BM71" s="2"/>
      <c r="BN71" s="2"/>
      <c r="BO71" s="2"/>
      <c r="BP71" s="2"/>
      <c r="BQ71" s="2"/>
      <c r="BR71" s="2"/>
      <c r="BS71" s="2"/>
      <c r="BT71" s="2"/>
      <c r="BU71" s="2"/>
      <c r="BV71" s="2"/>
      <c r="BW71" s="2"/>
    </row>
    <row r="72" spans="3:75" ht="21" customHeight="1" x14ac:dyDescent="0.25">
      <c r="C72" s="349"/>
      <c r="D72" s="509"/>
      <c r="E72" s="361" t="s">
        <v>682</v>
      </c>
      <c r="F72" s="282"/>
      <c r="G72" s="356" t="s">
        <v>173</v>
      </c>
      <c r="H72" s="241" t="s">
        <v>14</v>
      </c>
      <c r="I72" s="241" t="s">
        <v>149</v>
      </c>
      <c r="J72" s="241" t="s">
        <v>683</v>
      </c>
      <c r="K72" s="241" t="s">
        <v>145</v>
      </c>
      <c r="L72" s="241" t="s">
        <v>14</v>
      </c>
      <c r="M72" s="241" t="s">
        <v>627</v>
      </c>
      <c r="N72" s="46" t="s">
        <v>627</v>
      </c>
      <c r="O72" s="55" t="s">
        <v>14</v>
      </c>
      <c r="P72" s="55" t="s">
        <v>717</v>
      </c>
      <c r="Q72" s="55"/>
      <c r="R72" s="46"/>
      <c r="S72" s="46"/>
      <c r="T72" s="46"/>
      <c r="U72" s="56"/>
      <c r="V72" s="31">
        <f t="shared" si="6"/>
        <v>0</v>
      </c>
      <c r="W72" s="26" t="str">
        <f t="shared" si="9"/>
        <v/>
      </c>
      <c r="X72" s="27"/>
      <c r="Y72" s="31">
        <f t="shared" si="7"/>
        <v>0</v>
      </c>
      <c r="Z72" s="26" t="str">
        <f t="shared" si="8"/>
        <v/>
      </c>
      <c r="AA72" s="27"/>
      <c r="AB72" s="224"/>
      <c r="BI72" s="2"/>
      <c r="BJ72" s="2"/>
      <c r="BK72" s="2"/>
      <c r="BL72" s="2"/>
      <c r="BM72" s="2"/>
      <c r="BN72" s="2"/>
      <c r="BO72" s="2"/>
      <c r="BP72" s="2"/>
      <c r="BQ72" s="2"/>
      <c r="BR72" s="2"/>
      <c r="BS72" s="2"/>
      <c r="BT72" s="2"/>
      <c r="BU72" s="2"/>
      <c r="BV72" s="2"/>
      <c r="BW72" s="2"/>
    </row>
    <row r="73" spans="3:75" ht="21" customHeight="1" x14ac:dyDescent="0.25">
      <c r="C73" s="349"/>
      <c r="D73" s="509"/>
      <c r="E73" s="361" t="s">
        <v>83</v>
      </c>
      <c r="F73" s="282"/>
      <c r="G73" s="356" t="s">
        <v>173</v>
      </c>
      <c r="H73" s="241" t="s">
        <v>14</v>
      </c>
      <c r="I73" s="241" t="s">
        <v>149</v>
      </c>
      <c r="J73" s="241" t="s">
        <v>84</v>
      </c>
      <c r="K73" s="241" t="s">
        <v>145</v>
      </c>
      <c r="L73" s="241" t="s">
        <v>14</v>
      </c>
      <c r="M73" s="241" t="s">
        <v>627</v>
      </c>
      <c r="N73" s="46" t="s">
        <v>627</v>
      </c>
      <c r="O73" s="55" t="s">
        <v>14</v>
      </c>
      <c r="P73" s="55" t="s">
        <v>717</v>
      </c>
      <c r="Q73" s="55"/>
      <c r="R73" s="46"/>
      <c r="S73" s="46"/>
      <c r="T73" s="46"/>
      <c r="U73" s="56"/>
      <c r="V73" s="31">
        <f t="shared" si="6"/>
        <v>0</v>
      </c>
      <c r="W73" s="26" t="str">
        <f t="shared" si="9"/>
        <v/>
      </c>
      <c r="X73" s="27"/>
      <c r="Y73" s="31">
        <f t="shared" si="7"/>
        <v>0</v>
      </c>
      <c r="Z73" s="26" t="str">
        <f t="shared" si="8"/>
        <v/>
      </c>
      <c r="AA73" s="27"/>
      <c r="AB73" s="224"/>
      <c r="BI73" s="2"/>
      <c r="BJ73" s="2"/>
      <c r="BK73" s="2"/>
      <c r="BL73" s="2"/>
      <c r="BM73" s="2"/>
      <c r="BN73" s="2"/>
      <c r="BO73" s="2"/>
      <c r="BP73" s="2"/>
      <c r="BQ73" s="2"/>
      <c r="BR73" s="2"/>
      <c r="BS73" s="2"/>
      <c r="BT73" s="2"/>
      <c r="BU73" s="2"/>
      <c r="BV73" s="2"/>
      <c r="BW73" s="2"/>
    </row>
    <row r="74" spans="3:75" ht="21" customHeight="1" x14ac:dyDescent="0.25">
      <c r="C74" s="349"/>
      <c r="D74" s="509"/>
      <c r="E74" s="361" t="s">
        <v>85</v>
      </c>
      <c r="F74" s="282"/>
      <c r="G74" s="356" t="s">
        <v>173</v>
      </c>
      <c r="H74" s="241" t="s">
        <v>14</v>
      </c>
      <c r="I74" s="241" t="s">
        <v>149</v>
      </c>
      <c r="J74" s="241" t="s">
        <v>14</v>
      </c>
      <c r="K74" s="241" t="s">
        <v>145</v>
      </c>
      <c r="L74" s="241" t="s">
        <v>14</v>
      </c>
      <c r="M74" s="241" t="s">
        <v>627</v>
      </c>
      <c r="N74" s="46" t="s">
        <v>627</v>
      </c>
      <c r="O74" s="55" t="s">
        <v>14</v>
      </c>
      <c r="P74" s="55" t="s">
        <v>717</v>
      </c>
      <c r="Q74" s="55"/>
      <c r="R74" s="46"/>
      <c r="S74" s="46"/>
      <c r="T74" s="46"/>
      <c r="U74" s="57"/>
      <c r="V74" s="31">
        <f t="shared" si="6"/>
        <v>0</v>
      </c>
      <c r="W74" s="26" t="str">
        <f t="shared" si="9"/>
        <v/>
      </c>
      <c r="X74" s="27"/>
      <c r="Y74" s="31">
        <f t="shared" si="7"/>
        <v>0</v>
      </c>
      <c r="Z74" s="26" t="str">
        <f t="shared" si="8"/>
        <v/>
      </c>
      <c r="AA74" s="27"/>
      <c r="AB74" s="224"/>
      <c r="BI74" s="2"/>
      <c r="BJ74" s="2"/>
      <c r="BK74" s="2"/>
      <c r="BL74" s="2"/>
      <c r="BM74" s="2"/>
      <c r="BN74" s="2"/>
      <c r="BO74" s="2"/>
      <c r="BP74" s="2"/>
      <c r="BQ74" s="2"/>
      <c r="BR74" s="2"/>
      <c r="BS74" s="2"/>
      <c r="BT74" s="2"/>
      <c r="BU74" s="2"/>
      <c r="BV74" s="2"/>
      <c r="BW74" s="2"/>
    </row>
    <row r="75" spans="3:75" ht="21" customHeight="1" x14ac:dyDescent="0.25">
      <c r="C75" s="349"/>
      <c r="D75" s="510"/>
      <c r="E75" s="363" t="s">
        <v>669</v>
      </c>
      <c r="F75" s="282"/>
      <c r="G75" s="241" t="s">
        <v>715</v>
      </c>
      <c r="H75" s="241" t="s">
        <v>14</v>
      </c>
      <c r="I75" s="241" t="s">
        <v>149</v>
      </c>
      <c r="J75" s="241" t="s">
        <v>14</v>
      </c>
      <c r="K75" s="241" t="s">
        <v>145</v>
      </c>
      <c r="L75" s="241" t="s">
        <v>14</v>
      </c>
      <c r="M75" s="241" t="s">
        <v>627</v>
      </c>
      <c r="N75" s="46" t="s">
        <v>627</v>
      </c>
      <c r="O75" s="55" t="s">
        <v>14</v>
      </c>
      <c r="P75" s="55" t="s">
        <v>717</v>
      </c>
      <c r="Q75" s="55"/>
      <c r="R75" s="46"/>
      <c r="S75" s="46"/>
      <c r="T75" s="46"/>
      <c r="U75" s="57"/>
      <c r="V75" s="31">
        <f t="shared" si="6"/>
        <v>0</v>
      </c>
      <c r="W75" s="26" t="str">
        <f t="shared" si="9"/>
        <v/>
      </c>
      <c r="X75" s="27"/>
      <c r="Y75" s="122"/>
      <c r="Z75" s="123"/>
      <c r="AA75" s="124"/>
      <c r="AB75" s="226"/>
      <c r="BI75" s="2"/>
      <c r="BJ75" s="2"/>
      <c r="BK75" s="2"/>
      <c r="BL75" s="2"/>
      <c r="BM75" s="2"/>
      <c r="BN75" s="2"/>
      <c r="BO75" s="2"/>
      <c r="BP75" s="2"/>
      <c r="BQ75" s="2"/>
      <c r="BR75" s="2"/>
      <c r="BS75" s="2"/>
      <c r="BT75" s="2"/>
      <c r="BU75" s="2"/>
      <c r="BV75" s="2"/>
      <c r="BW75" s="2"/>
    </row>
    <row r="76" spans="3:75" x14ac:dyDescent="0.25">
      <c r="C76" s="349"/>
      <c r="D76" s="224"/>
      <c r="E76" s="224"/>
      <c r="F76" s="224"/>
      <c r="G76" s="224"/>
      <c r="H76" s="224"/>
      <c r="I76" s="224"/>
      <c r="J76" s="224"/>
      <c r="K76" s="224"/>
      <c r="L76" s="224"/>
      <c r="M76" s="224"/>
      <c r="N76" s="224"/>
      <c r="O76" s="224"/>
      <c r="P76" s="224"/>
      <c r="Q76" s="224"/>
      <c r="R76" s="224"/>
      <c r="S76" s="224"/>
      <c r="T76" s="224"/>
      <c r="U76" s="244"/>
      <c r="V76" s="224"/>
      <c r="W76" s="224"/>
      <c r="X76" s="224"/>
      <c r="Y76" s="224"/>
      <c r="Z76" s="224"/>
      <c r="AA76" s="224"/>
      <c r="AB76" s="173"/>
    </row>
    <row r="77" spans="3:75" x14ac:dyDescent="0.25">
      <c r="C77" s="349"/>
      <c r="D77" s="173"/>
      <c r="E77" s="364"/>
      <c r="F77" s="364"/>
      <c r="G77" s="364"/>
      <c r="H77" s="173"/>
      <c r="I77" s="173"/>
      <c r="J77" s="173"/>
      <c r="K77" s="173"/>
      <c r="L77" s="173"/>
      <c r="M77" s="173"/>
      <c r="N77" s="173"/>
      <c r="O77" s="173"/>
      <c r="P77" s="173"/>
      <c r="Q77" s="173"/>
      <c r="R77" s="173"/>
      <c r="S77" s="173"/>
      <c r="T77" s="173"/>
      <c r="U77" s="365"/>
      <c r="V77" s="173"/>
      <c r="W77" s="173"/>
      <c r="X77" s="173"/>
      <c r="Y77" s="173"/>
      <c r="Z77" s="173"/>
      <c r="AA77" s="173"/>
      <c r="AB77" s="173"/>
    </row>
    <row r="78" spans="3:75" hidden="1" x14ac:dyDescent="0.25"/>
    <row r="79" spans="3:75" hidden="1" x14ac:dyDescent="0.25">
      <c r="V79" s="234">
        <f>SUMPRODUCT(--(V14:V33=0),--(V14:V33&lt;&gt;""),--(W14:W33="Z"))+SUMPRODUCT(--(V14:V33=0),--(V14:V33&lt;&gt;""),--(W14:W33=""))+SUMPRODUCT(--(V14:V33&gt;0),--(W14:W33="W"))+SUMPRODUCT(--(V14:V33&gt;0), --(V14:V33&lt;&gt;""),--(W14:W33=""))+SUMPRODUCT(--(V14:V33=""),--(W14:W33="Z"))+SUMPRODUCT(--(V35:V54=0),--(V35:V54&lt;&gt;""),--(W35:W54="Z"))+SUMPRODUCT(--(V35:V54=0),--(V35:V54&lt;&gt;""),--(W35:W54=""))+SUMPRODUCT(--(V35:V54&gt;0),--(W35:W54="W"))+SUMPRODUCT(--(V35:V54&gt;0),--(V35:V54&lt;&gt;""),--(W35:W54=""))+SUMPRODUCT(--(V35:V54=""),--(W35:W54="Z"))+SUMPRODUCT(--(V56:V75=0),--(V56:V75&lt;&gt;""),--(W56:W75="Z"))+SUMPRODUCT(--(V56:V75=0),--(V56:V75&lt;&gt;""),--(W56:W75=""))+SUMPRODUCT(--(V56:V75&gt;0),--(W56:W75="W"))+SUMPRODUCT(--(V56:V75&gt;0),--(V56:V75&lt;&gt;""),--(W56:W75=""))+SUMPRODUCT(--(V56:V75=""),--(W56:W75="Z"))</f>
        <v>60</v>
      </c>
      <c r="W79" s="234"/>
      <c r="X79" s="234"/>
      <c r="Y79" s="234">
        <f>SUMPRODUCT(--(Y14:Y32=0),--(Y14:Y32&lt;&gt;""),--(Z14:Z32="Z"))+SUMPRODUCT(--(Y14:Y32=0),--(Y14:Y32&lt;&gt;""),--(Z14:Z32=""))+SUMPRODUCT(--(Y14:Y32&gt;0),--(Z14:Z32="W"))+SUMPRODUCT(--(Y14:Y32&gt;0), --(Y14:Y32&lt;&gt;""),--(Z14:Z32=""))+SUMPRODUCT(--(Y14:Y32=""),--(Z14:Z32="Z"))+SUMPRODUCT(--(Y35:Y53=0),--(Y35:Y53&lt;&gt;""),--(Z35:Z53="Z"))+SUMPRODUCT(--(Y35:Y53=0),--(Y35:Y53&lt;&gt;""),--(Z35:Z53=""))+SUMPRODUCT(--(Y35:Y53&gt;0),--(Z35:Z53="W"))+SUMPRODUCT(--(Y35:Y53&gt;0),--(Y35:Y53&lt;&gt;""),--(Z35:Z53=""))+SUMPRODUCT(--(Y35:Y53=""),--(Z35:Z53="Z"))+SUMPRODUCT(--(Y56:Y74=0),--(Y56:Y74&lt;&gt;""),--(Z56:Z74="Z"))+SUMPRODUCT(--(Y56:Y74=0),--(Y56:Y74&lt;&gt;""),--(Z56:Z74=""))+SUMPRODUCT(--(Y56:Y74&gt;0),--(Z56:Z74="W"))+SUMPRODUCT(--(Y56:Y74&gt;0),--(Y56:Y74&lt;&gt;""),--(Z56:Z74=""))+SUMPRODUCT(--(Y56:Y74=""),--(Z56:Z74="Z"))</f>
        <v>57</v>
      </c>
      <c r="Z79" s="234"/>
      <c r="AA79" s="234"/>
    </row>
    <row r="80" spans="3:75" hidden="1" x14ac:dyDescent="0.25"/>
    <row r="81" hidden="1" x14ac:dyDescent="0.25"/>
    <row r="82" hidden="1" x14ac:dyDescent="0.25"/>
    <row r="83" hidden="1" x14ac:dyDescent="0.25"/>
    <row r="84" hidden="1" x14ac:dyDescent="0.25"/>
    <row r="85" hidden="1" x14ac:dyDescent="0.25"/>
    <row r="86" hidden="1" x14ac:dyDescent="0.25"/>
    <row r="87" hidden="1" x14ac:dyDescent="0.25"/>
  </sheetData>
  <sheetProtection algorithmName="SHA-512" hashValue="l8qOxCEJHy+MKFAB7JrA+y9okLTB/AhqXPNc4TqwhDMW+Hc0+rJj611523IynXi6Xh+hEf+v2gEdojeKvGQCcg==" saltValue="YFFyRioMMyCDgj3xo3yEuA==" spinCount="100000" sheet="1" objects="1" scenarios="1" formatCells="0" formatColumns="0" formatRows="0" sort="0" autoFilter="0"/>
  <mergeCells count="10">
    <mergeCell ref="V5:X5"/>
    <mergeCell ref="Y5:AA5"/>
    <mergeCell ref="D14:D33"/>
    <mergeCell ref="D35:D54"/>
    <mergeCell ref="D56:D75"/>
    <mergeCell ref="D1:AB1"/>
    <mergeCell ref="D3:E4"/>
    <mergeCell ref="V3:AA3"/>
    <mergeCell ref="V4:X4"/>
    <mergeCell ref="Y4:AA4"/>
  </mergeCells>
  <conditionalFormatting sqref="V14:V32 V56:V74 Y56:Y74 Y14:Y32">
    <cfRule type="expression" dxfId="456" priority="28">
      <formula xml:space="preserve"> OR(AND(V14=0,V14&lt;&gt;"",W14&lt;&gt;"Z",W14&lt;&gt;""),AND(V14&gt;0,V14&lt;&gt;"",W14&lt;&gt;"W",W14&lt;&gt;""),AND(V14="", W14="W"))</formula>
    </cfRule>
  </conditionalFormatting>
  <conditionalFormatting sqref="W14:W32 Z14:Z32 W56:W74 Z56:Z74">
    <cfRule type="expression" dxfId="455" priority="27">
      <formula xml:space="preserve"> OR(AND(V14=0,V14&lt;&gt;"",W14&lt;&gt;"Z",W14&lt;&gt;""),AND(V14&gt;0,V14&lt;&gt;"",W14&lt;&gt;"W",W14&lt;&gt;""),AND(V14="", W14="W"))</formula>
    </cfRule>
  </conditionalFormatting>
  <conditionalFormatting sqref="X14:X32 AA14:AA32 X56:X74 AA56:AA74">
    <cfRule type="expression" dxfId="454" priority="26">
      <formula xml:space="preserve"> AND(OR(W14="X",W14="W"),X14="")</formula>
    </cfRule>
  </conditionalFormatting>
  <conditionalFormatting sqref="V32 Y32">
    <cfRule type="expression" dxfId="453" priority="29">
      <formula>OR(COUNTIF(W14:W31,"M")=18,COUNTIF(W14:W31,"X")=18)</formula>
    </cfRule>
    <cfRule type="expression" dxfId="452" priority="30">
      <formula>IF(OR(SUMPRODUCT(--(V14:V31=""),--(W14:W31=""))&gt;0,COUNTIF(W14:W31,"M")&gt;0,COUNTIF(W14:W31,"X")=18),"",SUM(V14:V31)) &lt;&gt; V32</formula>
    </cfRule>
  </conditionalFormatting>
  <conditionalFormatting sqref="W32 Z32">
    <cfRule type="expression" dxfId="451" priority="31">
      <formula>OR(COUNTIF(W14:W31,"M")=18,COUNTIF(W14:W31,"X")=18)</formula>
    </cfRule>
    <cfRule type="expression" dxfId="450" priority="32">
      <formula>IF(AND(OR(COUNTIF(W14:W31,"M")=18,COUNTIF(W14:W31,"X")=18),SUM(V14:V31)=0,ISNUMBER(V32)),"",IF(COUNTIF(W14:W31,"M")&gt;0,"M",IF(AND(COUNTIF(W14:W31,W14)=18,OR(W14="X",W14="W",W14="Z")),UPPER(W14),""))) &lt;&gt; W32</formula>
    </cfRule>
  </conditionalFormatting>
  <conditionalFormatting sqref="W35:W52 Z35:Z52">
    <cfRule type="expression" dxfId="448" priority="24">
      <formula xml:space="preserve"> OR(AND(V35=0,V35&lt;&gt;"",W35&lt;&gt;"Z",W35&lt;&gt;""),AND(V35&gt;0,V35&lt;&gt;"",W35&lt;&gt;"W",W35&lt;&gt;""),AND(V35="", W35="W"))</formula>
    </cfRule>
  </conditionalFormatting>
  <conditionalFormatting sqref="X35:X52 AA35:AA52">
    <cfRule type="expression" dxfId="447" priority="23">
      <formula xml:space="preserve"> AND(OR(W35="X",W35="W"),X35="")</formula>
    </cfRule>
  </conditionalFormatting>
  <conditionalFormatting sqref="V56:V74 Y56:Y74">
    <cfRule type="expression" dxfId="446" priority="33">
      <formula>OR(AND(W14="X",W35="X"),AND(W14="M",W35="M"))</formula>
    </cfRule>
  </conditionalFormatting>
  <conditionalFormatting sqref="V56:V74 Y56:Y74">
    <cfRule type="expression" dxfId="445" priority="34">
      <formula>IF(OR(AND(V14="",W14=""),AND(V35="",W35=""),AND(W14="X",W35="X"),OR(W14="M",W35="M")),"",SUM(V14,V35)) &lt;&gt; V56</formula>
    </cfRule>
  </conditionalFormatting>
  <conditionalFormatting sqref="W56:W74 Z56:Z74">
    <cfRule type="expression" dxfId="444" priority="35">
      <formula>OR(AND(W14="X",W35="X"),AND(W14="M",W35="M"))</formula>
    </cfRule>
  </conditionalFormatting>
  <conditionalFormatting sqref="V33">
    <cfRule type="expression" dxfId="443" priority="22">
      <formula xml:space="preserve"> OR(AND(V33=0,V33&lt;&gt;"",W33&lt;&gt;"Z",W33&lt;&gt;""),AND(V33&gt;0,V33&lt;&gt;"",W33&lt;&gt;"W",W33&lt;&gt;""),AND(V33="", W33="W"))</formula>
    </cfRule>
  </conditionalFormatting>
  <conditionalFormatting sqref="W33">
    <cfRule type="expression" dxfId="442" priority="21">
      <formula xml:space="preserve"> OR(AND(V33=0,V33&lt;&gt;"",W33&lt;&gt;"Z",W33&lt;&gt;""),AND(V33&gt;0,V33&lt;&gt;"",W33&lt;&gt;"W",W33&lt;&gt;""),AND(V33="", W33="W"))</formula>
    </cfRule>
  </conditionalFormatting>
  <conditionalFormatting sqref="X33">
    <cfRule type="expression" dxfId="441" priority="20">
      <formula xml:space="preserve"> AND(OR(W33="X",W33="W"),X33="")</formula>
    </cfRule>
  </conditionalFormatting>
  <conditionalFormatting sqref="W56:W74 Z56:Z74">
    <cfRule type="expression" dxfId="440" priority="36">
      <formula>IF(AND(OR(AND(W14="M",W35="M"),AND(W14="X",W35="X")),SUM(V14,V35)=0,ISNUMBER(V56)),"",IF(OR(W14="M",W35="M"),"M",IF(AND(W14=W35,OR(W14="X",W14="W",W14="Z")),UPPER(W14),""))) &lt;&gt; W56</formula>
    </cfRule>
  </conditionalFormatting>
  <conditionalFormatting sqref="V54">
    <cfRule type="expression" dxfId="439" priority="19">
      <formula xml:space="preserve"> OR(AND(V54=0,V54&lt;&gt;"",W54&lt;&gt;"Z",W54&lt;&gt;""),AND(V54&gt;0,V54&lt;&gt;"",W54&lt;&gt;"W",W54&lt;&gt;""),AND(V54="", W54="W"))</formula>
    </cfRule>
  </conditionalFormatting>
  <conditionalFormatting sqref="W54">
    <cfRule type="expression" dxfId="438" priority="18">
      <formula xml:space="preserve"> OR(AND(V54=0,V54&lt;&gt;"",W54&lt;&gt;"Z",W54&lt;&gt;""),AND(V54&gt;0,V54&lt;&gt;"",W54&lt;&gt;"W",W54&lt;&gt;""),AND(V54="", W54="W"))</formula>
    </cfRule>
  </conditionalFormatting>
  <conditionalFormatting sqref="X54">
    <cfRule type="expression" dxfId="437" priority="17">
      <formula xml:space="preserve"> AND(OR(W54="X",W54="W"),X54="")</formula>
    </cfRule>
  </conditionalFormatting>
  <conditionalFormatting sqref="V53 Y53">
    <cfRule type="expression" dxfId="436" priority="12">
      <formula xml:space="preserve"> OR(AND(V53=0,V53&lt;&gt;"",W53&lt;&gt;"Z",W53&lt;&gt;""),AND(V53&gt;0,V53&lt;&gt;"",W53&lt;&gt;"W",W53&lt;&gt;""),AND(V53="", W53="W"))</formula>
    </cfRule>
  </conditionalFormatting>
  <conditionalFormatting sqref="W53 Z53">
    <cfRule type="expression" dxfId="435" priority="11">
      <formula xml:space="preserve"> OR(AND(V53=0,V53&lt;&gt;"",W53&lt;&gt;"Z",W53&lt;&gt;""),AND(V53&gt;0,V53&lt;&gt;"",W53&lt;&gt;"W",W53&lt;&gt;""),AND(V53="", W53="W"))</formula>
    </cfRule>
  </conditionalFormatting>
  <conditionalFormatting sqref="X53 AA53">
    <cfRule type="expression" dxfId="434" priority="10">
      <formula xml:space="preserve"> AND(OR(W53="X",W53="W"),X53="")</formula>
    </cfRule>
  </conditionalFormatting>
  <conditionalFormatting sqref="V53 Y53">
    <cfRule type="expression" dxfId="433" priority="13">
      <formula>OR(COUNTIF(W35:W52,"M")=18,COUNTIF(W35:W52,"X")=18)</formula>
    </cfRule>
    <cfRule type="expression" dxfId="432" priority="14">
      <formula>IF(OR(SUMPRODUCT(--(V35:V52=""),--(W35:W52=""))&gt;0,COUNTIF(W35:W52,"M")&gt;0,COUNTIF(W35:W52,"X")=18),"",SUM(V35:V52)) &lt;&gt; V53</formula>
    </cfRule>
  </conditionalFormatting>
  <conditionalFormatting sqref="W53 Z53">
    <cfRule type="expression" dxfId="431" priority="15">
      <formula>OR(COUNTIF(W35:W52,"M")=18,COUNTIF(W35:W52,"X")=18)</formula>
    </cfRule>
    <cfRule type="expression" dxfId="430" priority="16">
      <formula>IF(AND(OR(COUNTIF(W35:W52,"M")=18,COUNTIF(W35:W52,"X")=18),SUM(V35:V52)=0,ISNUMBER(V53)),"",IF(COUNTIF(W35:W52,"M")&gt;0,"M",IF(AND(COUNTIF(W35:W52,W35)=18,OR(W35="X",W35="W",W35="Z")),UPPER(W35),""))) &lt;&gt; W53</formula>
    </cfRule>
  </conditionalFormatting>
  <conditionalFormatting sqref="V75">
    <cfRule type="expression" dxfId="429" priority="5">
      <formula xml:space="preserve"> OR(AND(V75=0,V75&lt;&gt;"",W75&lt;&gt;"Z",W75&lt;&gt;""),AND(V75&gt;0,V75&lt;&gt;"",W75&lt;&gt;"W",W75&lt;&gt;""),AND(V75="", W75="W"))</formula>
    </cfRule>
  </conditionalFormatting>
  <conditionalFormatting sqref="W75">
    <cfRule type="expression" dxfId="428" priority="4">
      <formula xml:space="preserve"> OR(AND(V75=0,V75&lt;&gt;"",W75&lt;&gt;"Z",W75&lt;&gt;""),AND(V75&gt;0,V75&lt;&gt;"",W75&lt;&gt;"W",W75&lt;&gt;""),AND(V75="", W75="W"))</formula>
    </cfRule>
  </conditionalFormatting>
  <conditionalFormatting sqref="X75">
    <cfRule type="expression" dxfId="427" priority="3">
      <formula xml:space="preserve"> AND(OR(W75="X",W75="W"),X75="")</formula>
    </cfRule>
  </conditionalFormatting>
  <conditionalFormatting sqref="V75">
    <cfRule type="expression" dxfId="426" priority="6">
      <formula>OR(AND(W33="X",W54="X"),AND(W33="M",W54="M"))</formula>
    </cfRule>
  </conditionalFormatting>
  <conditionalFormatting sqref="V75">
    <cfRule type="expression" dxfId="425" priority="7">
      <formula>IF(OR(AND(V33="",W33=""),AND(V54="",W54=""),AND(W33="X",W54="X"),OR(W33="M",W54="M")),"",SUM(V33,V54)) &lt;&gt; V75</formula>
    </cfRule>
  </conditionalFormatting>
  <conditionalFormatting sqref="W75">
    <cfRule type="expression" dxfId="424" priority="8">
      <formula>OR(AND(W33="X",W54="X"),AND(W33="M",W54="M"))</formula>
    </cfRule>
  </conditionalFormatting>
  <conditionalFormatting sqref="W75">
    <cfRule type="expression" dxfId="423" priority="9">
      <formula>IF(AND(OR(AND(W33="M",W54="M"),AND(W33="X",W54="X")),SUM(V33,V54)=0,ISNUMBER(V75)),"",IF(OR(W33="M",W54="M"),"M",IF(AND(W33=W54,OR(W33="X",W33="W",W33="Z")),UPPER(W33),""))) &lt;&gt; W75</formula>
    </cfRule>
  </conditionalFormatting>
  <conditionalFormatting sqref="Y35:Y52">
    <cfRule type="expression" dxfId="53" priority="2">
      <formula xml:space="preserve"> OR(AND(Y35=0,Y35&lt;&gt;"",Z35&lt;&gt;"Z",Z35&lt;&gt;""),AND(Y35&gt;0,Y35&lt;&gt;"",Z35&lt;&gt;"W",Z35&lt;&gt;""),AND(Y35="", Z35="W"))</formula>
    </cfRule>
  </conditionalFormatting>
  <conditionalFormatting sqref="V35:V52">
    <cfRule type="expression" dxfId="52" priority="1">
      <formula xml:space="preserve"> OR(AND(V35=0,V35&lt;&gt;"",W35&lt;&gt;"Z",W35&lt;&gt;""),AND(V35&gt;0,V35&lt;&gt;"",W35&lt;&gt;"W",W35&lt;&gt;""),AND(V35="", W35="W"))</formula>
    </cfRule>
  </conditionalFormatting>
  <dataValidations count="4">
    <dataValidation allowBlank="1" showInputMessage="1" showErrorMessage="1" sqref="G76:Q1048576 R1:U1048576 AB1:XFD1048576 V1:AA13 V76:AA1048576 A1:F1048576 G1:Q11 O56:O75 O14:O33 O34:Q34 O35:O54 O55:Q55 G12:N75" xr:uid="{00000000-0002-0000-0700-000000000000}"/>
    <dataValidation type="decimal" operator="greaterThanOrEqual" allowBlank="1" showInputMessage="1" showErrorMessage="1" errorTitle="Invalid input" error="Please enter a numeric value" sqref="V14:V33 Y14:Y33 V35:V54 Y35:Y54 V56:V75 Y56:Y75" xr:uid="{00000000-0002-0000-0700-000001000000}">
      <formula1>0</formula1>
    </dataValidation>
    <dataValidation type="list" allowBlank="1" showDropDown="1" showInputMessage="1" showErrorMessage="1" errorTitle="Invalid input" error="Please enter one of the following codes (capital letters only):_x000a_Z - Not applicable_x000a_M - Missing_x000a_X - Included in another category_x000a_W - Includes another category" sqref="W14:W33 Z14:Z33 W35:W54 Z35:Z54 W56:W75 Z56:Z75" xr:uid="{00000000-0002-0000-0700-000002000000}">
      <formula1>"Z,M,X,W"</formula1>
    </dataValidation>
    <dataValidation type="textLength" allowBlank="1" showInputMessage="1" showErrorMessage="1" errorTitle="Invalid input" error="The length of the text should be between 2 and 500 characters" sqref="X14:X33 AA14:AA33 X35:X54 AA35:AA54 X56:X75 AA56:AA75" xr:uid="{00000000-0002-0000-0700-000003000000}">
      <formula1>2</formula1>
      <formula2>500</formula2>
    </dataValidation>
  </dataValidations>
  <pageMargins left="0.23622047244094491" right="0.23622047244094491" top="0.74803149606299213" bottom="0.74803149606299213" header="0.31496062992125984" footer="0.31496062992125984"/>
  <pageSetup scale="43" orientation="portrait" r:id="rId1"/>
  <headerFooter>
    <oddFooter>&amp;C&amp;P&amp;R&amp;F</oddFooter>
  </headerFooter>
  <rowBreaks count="1" manualBreakCount="1">
    <brk id="55"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BW31"/>
  <sheetViews>
    <sheetView showGridLines="0" zoomScaleNormal="100" workbookViewId="0">
      <pane xSplit="21" ySplit="13" topLeftCell="V14" activePane="bottomRight" state="frozen"/>
      <selection activeCell="C1" sqref="C1"/>
      <selection pane="topRight" activeCell="C1" sqref="C1"/>
      <selection pane="bottomLeft" activeCell="C1" sqref="C1"/>
      <selection pane="bottomRight" activeCell="AK16" sqref="AK16"/>
    </sheetView>
  </sheetViews>
  <sheetFormatPr defaultColWidth="8.7109375" defaultRowHeight="15" x14ac:dyDescent="0.25"/>
  <cols>
    <col min="1" max="1" width="17.85546875" style="141" hidden="1" customWidth="1"/>
    <col min="2" max="2" width="6.85546875" style="141" hidden="1" customWidth="1"/>
    <col min="3" max="3" width="5.7109375" style="141" customWidth="1"/>
    <col min="4" max="4" width="24.85546875" style="141" customWidth="1"/>
    <col min="5" max="5" width="8.7109375" style="141" hidden="1" customWidth="1"/>
    <col min="6" max="6" width="4" style="141" hidden="1" customWidth="1"/>
    <col min="7" max="7" width="4.7109375" style="141" hidden="1" customWidth="1"/>
    <col min="8" max="8" width="3" style="141" hidden="1" customWidth="1"/>
    <col min="9" max="9" width="5.28515625" style="141" hidden="1" customWidth="1"/>
    <col min="10" max="10" width="3" style="141" hidden="1" customWidth="1"/>
    <col min="11" max="11" width="4.7109375" style="141" hidden="1" customWidth="1"/>
    <col min="12" max="12" width="3.42578125" style="141" hidden="1" customWidth="1"/>
    <col min="13" max="13" width="3" style="141" hidden="1" customWidth="1"/>
    <col min="14" max="15" width="4.140625" style="141" hidden="1" customWidth="1"/>
    <col min="16" max="17" width="3" style="141" hidden="1" customWidth="1"/>
    <col min="18" max="20" width="4.140625" style="141" hidden="1" customWidth="1"/>
    <col min="21" max="21" width="11.85546875" style="141" hidden="1" customWidth="1"/>
    <col min="22" max="22" width="12.7109375" style="141" customWidth="1"/>
    <col min="23" max="23" width="2.7109375" style="141" customWidth="1"/>
    <col min="24" max="24" width="5.7109375" style="141" customWidth="1"/>
    <col min="25" max="25" width="12.7109375" style="141" customWidth="1"/>
    <col min="26" max="26" width="2.7109375" style="141" customWidth="1"/>
    <col min="27" max="27" width="5.7109375" style="141" customWidth="1"/>
    <col min="28" max="28" width="12.7109375" style="141" customWidth="1"/>
    <col min="29" max="29" width="2.7109375" style="141" customWidth="1"/>
    <col min="30" max="30" width="5.7109375" style="141" customWidth="1"/>
    <col min="31" max="31" width="12.7109375" style="141" customWidth="1"/>
    <col min="32" max="32" width="2.7109375" style="141" customWidth="1"/>
    <col min="33" max="33" width="5.7109375" style="141" customWidth="1"/>
    <col min="34" max="34" width="12.7109375" style="141" customWidth="1"/>
    <col min="35" max="35" width="2.7109375" style="141" customWidth="1"/>
    <col min="36" max="36" width="5.7109375" style="141" customWidth="1"/>
    <col min="37" max="37" width="12.7109375" style="141" customWidth="1"/>
    <col min="38" max="38" width="2.7109375" style="141" customWidth="1"/>
    <col min="39" max="40" width="5.7109375" style="141" customWidth="1"/>
    <col min="41" max="16384" width="8.7109375" style="141"/>
  </cols>
  <sheetData>
    <row r="1" spans="1:75" ht="46.15" customHeight="1" x14ac:dyDescent="0.25">
      <c r="A1" s="220" t="s">
        <v>139</v>
      </c>
      <c r="B1" s="221" t="s">
        <v>174</v>
      </c>
      <c r="C1" s="222"/>
      <c r="D1" s="521" t="s">
        <v>718</v>
      </c>
      <c r="E1" s="521"/>
      <c r="F1" s="521"/>
      <c r="G1" s="521"/>
      <c r="H1" s="521"/>
      <c r="I1" s="521"/>
      <c r="J1" s="521"/>
      <c r="K1" s="521"/>
      <c r="L1" s="521"/>
      <c r="M1" s="521"/>
      <c r="N1" s="521"/>
      <c r="O1" s="521"/>
      <c r="P1" s="521"/>
      <c r="Q1" s="521"/>
      <c r="R1" s="521"/>
      <c r="S1" s="521"/>
      <c r="T1" s="521"/>
      <c r="U1" s="521"/>
      <c r="V1" s="521"/>
      <c r="W1" s="521"/>
      <c r="X1" s="521"/>
      <c r="Y1" s="521"/>
      <c r="Z1" s="521"/>
      <c r="AA1" s="521"/>
      <c r="AB1" s="521"/>
      <c r="AC1" s="521"/>
      <c r="AD1" s="521"/>
      <c r="AE1" s="521"/>
      <c r="AF1" s="521"/>
      <c r="AG1" s="521"/>
      <c r="AH1" s="521"/>
      <c r="AI1" s="521"/>
      <c r="AJ1" s="521"/>
      <c r="AK1" s="521"/>
      <c r="AL1" s="521"/>
      <c r="AM1" s="521"/>
      <c r="AN1" s="521"/>
      <c r="BI1" s="2"/>
      <c r="BJ1" s="2"/>
      <c r="BK1" s="2"/>
      <c r="BL1" s="2"/>
      <c r="BM1" s="2"/>
      <c r="BN1" s="2"/>
      <c r="BO1" s="2"/>
      <c r="BP1" s="2"/>
      <c r="BQ1" s="2"/>
      <c r="BR1" s="2"/>
      <c r="BS1" s="2"/>
      <c r="BT1" s="2"/>
      <c r="BU1" s="2"/>
      <c r="BV1" s="2"/>
      <c r="BW1" s="2"/>
    </row>
    <row r="2" spans="1:75" ht="3.75" customHeight="1" x14ac:dyDescent="0.25">
      <c r="A2" s="220" t="s">
        <v>122</v>
      </c>
      <c r="B2" s="221" t="str">
        <f>VLOOKUP(VAL_A1!$B$2,VAL_Drop_Down_Lists!$A$3:$B$214,2,FALSE)</f>
        <v>_X</v>
      </c>
      <c r="C2" s="349"/>
      <c r="D2" s="366"/>
      <c r="E2" s="366"/>
      <c r="F2" s="366"/>
      <c r="G2" s="366"/>
      <c r="H2" s="367"/>
      <c r="I2" s="367"/>
      <c r="J2" s="367"/>
      <c r="K2" s="367"/>
      <c r="L2" s="367"/>
      <c r="M2" s="367"/>
      <c r="N2" s="367"/>
      <c r="O2" s="367"/>
      <c r="P2" s="367"/>
      <c r="Q2" s="367"/>
      <c r="R2" s="367"/>
      <c r="S2" s="367"/>
      <c r="T2" s="367"/>
      <c r="U2" s="367"/>
      <c r="V2" s="366"/>
      <c r="W2" s="366"/>
      <c r="X2" s="366"/>
      <c r="Y2" s="366"/>
      <c r="Z2" s="366"/>
      <c r="AA2" s="366"/>
      <c r="AB2" s="366"/>
      <c r="AC2" s="366"/>
      <c r="AD2" s="366"/>
      <c r="AE2" s="366"/>
      <c r="AF2" s="366"/>
      <c r="AG2" s="366"/>
      <c r="AH2" s="366"/>
      <c r="AI2" s="366"/>
      <c r="AJ2" s="366"/>
      <c r="AK2" s="366"/>
      <c r="AL2" s="366"/>
      <c r="AM2" s="366"/>
      <c r="AN2" s="224"/>
      <c r="BI2" s="2"/>
      <c r="BJ2" s="2"/>
      <c r="BK2" s="2"/>
      <c r="BL2" s="2"/>
      <c r="BM2" s="2"/>
      <c r="BN2" s="2"/>
      <c r="BO2" s="2"/>
      <c r="BP2" s="2"/>
      <c r="BQ2" s="2"/>
      <c r="BR2" s="2"/>
      <c r="BS2" s="2"/>
      <c r="BT2" s="2"/>
      <c r="BU2" s="2"/>
      <c r="BV2" s="2"/>
      <c r="BW2" s="2"/>
    </row>
    <row r="3" spans="1:75" ht="32.25" customHeight="1" x14ac:dyDescent="0.25">
      <c r="A3" s="220" t="s">
        <v>142</v>
      </c>
      <c r="B3" s="225" t="str">
        <f>IF(VAL_A1!$H$33&lt;&gt;"", YEAR(VAL_A1!$H$33),"")</f>
        <v/>
      </c>
      <c r="C3" s="349"/>
      <c r="D3" s="513" t="s">
        <v>13</v>
      </c>
      <c r="E3" s="368"/>
      <c r="F3" s="368"/>
      <c r="G3" s="368"/>
      <c r="H3" s="368"/>
      <c r="I3" s="368"/>
      <c r="J3" s="368"/>
      <c r="K3" s="368"/>
      <c r="L3" s="368"/>
      <c r="M3" s="368"/>
      <c r="N3" s="368"/>
      <c r="O3" s="368"/>
      <c r="P3" s="368"/>
      <c r="Q3" s="368"/>
      <c r="R3" s="368"/>
      <c r="S3" s="368"/>
      <c r="T3" s="368"/>
      <c r="U3" s="368"/>
      <c r="V3" s="487" t="s">
        <v>19</v>
      </c>
      <c r="W3" s="487"/>
      <c r="X3" s="487"/>
      <c r="Y3" s="487" t="s">
        <v>618</v>
      </c>
      <c r="Z3" s="487"/>
      <c r="AA3" s="487"/>
      <c r="AB3" s="487" t="s">
        <v>619</v>
      </c>
      <c r="AC3" s="487"/>
      <c r="AD3" s="487"/>
      <c r="AE3" s="487"/>
      <c r="AF3" s="487"/>
      <c r="AG3" s="487"/>
      <c r="AH3" s="487"/>
      <c r="AI3" s="487"/>
      <c r="AJ3" s="487"/>
      <c r="AK3" s="487"/>
      <c r="AL3" s="487"/>
      <c r="AM3" s="487"/>
      <c r="AN3" s="224"/>
      <c r="BI3" s="2"/>
      <c r="BJ3" s="2"/>
      <c r="BK3" s="2"/>
      <c r="BL3" s="2"/>
      <c r="BM3" s="2"/>
      <c r="BN3" s="2"/>
      <c r="BO3" s="2"/>
      <c r="BP3" s="2"/>
      <c r="BQ3" s="2"/>
      <c r="BR3" s="2"/>
      <c r="BS3" s="2"/>
      <c r="BT3" s="2"/>
      <c r="BU3" s="2"/>
      <c r="BV3" s="2"/>
      <c r="BW3" s="2"/>
    </row>
    <row r="4" spans="1:75" ht="62.25" customHeight="1" x14ac:dyDescent="0.25">
      <c r="A4" s="220" t="s">
        <v>143</v>
      </c>
      <c r="B4" s="225" t="str">
        <f>IF(VAL_A1!$H$34&lt;&gt;"", YEAR(VAL_A1!$H$34),"")</f>
        <v/>
      </c>
      <c r="C4" s="349"/>
      <c r="D4" s="514"/>
      <c r="E4" s="91"/>
      <c r="F4" s="368"/>
      <c r="G4" s="368"/>
      <c r="H4" s="368"/>
      <c r="I4" s="368"/>
      <c r="J4" s="368"/>
      <c r="K4" s="368"/>
      <c r="L4" s="368"/>
      <c r="M4" s="368"/>
      <c r="N4" s="368"/>
      <c r="O4" s="368"/>
      <c r="P4" s="368"/>
      <c r="Q4" s="368"/>
      <c r="R4" s="368"/>
      <c r="S4" s="368"/>
      <c r="T4" s="368"/>
      <c r="U4" s="368"/>
      <c r="V4" s="487" t="s">
        <v>110</v>
      </c>
      <c r="W4" s="487"/>
      <c r="X4" s="487"/>
      <c r="Y4" s="487" t="s">
        <v>110</v>
      </c>
      <c r="Z4" s="487"/>
      <c r="AA4" s="487"/>
      <c r="AB4" s="487" t="s">
        <v>111</v>
      </c>
      <c r="AC4" s="487"/>
      <c r="AD4" s="487"/>
      <c r="AE4" s="487" t="s">
        <v>110</v>
      </c>
      <c r="AF4" s="523"/>
      <c r="AG4" s="523"/>
      <c r="AH4" s="522" t="s">
        <v>4601</v>
      </c>
      <c r="AI4" s="522"/>
      <c r="AJ4" s="522"/>
      <c r="AK4" s="522" t="s">
        <v>4602</v>
      </c>
      <c r="AL4" s="522"/>
      <c r="AM4" s="522"/>
      <c r="AN4" s="224"/>
      <c r="BI4" s="2"/>
      <c r="BJ4" s="2"/>
      <c r="BK4" s="2"/>
      <c r="BL4" s="2"/>
      <c r="BM4" s="2"/>
      <c r="BN4" s="2"/>
      <c r="BO4" s="2"/>
      <c r="BP4" s="2"/>
      <c r="BQ4" s="2"/>
      <c r="BR4" s="2"/>
      <c r="BS4" s="2"/>
      <c r="BT4" s="2"/>
      <c r="BU4" s="2"/>
      <c r="BV4" s="2"/>
      <c r="BW4" s="2"/>
    </row>
    <row r="5" spans="1:75" x14ac:dyDescent="0.25">
      <c r="A5" s="220" t="s">
        <v>196</v>
      </c>
      <c r="B5" s="221" t="s">
        <v>14</v>
      </c>
      <c r="C5" s="349"/>
      <c r="D5" s="515"/>
      <c r="E5" s="368"/>
      <c r="F5" s="368"/>
      <c r="G5" s="368"/>
      <c r="H5" s="368"/>
      <c r="I5" s="368"/>
      <c r="J5" s="368"/>
      <c r="K5" s="368"/>
      <c r="L5" s="368"/>
      <c r="M5" s="368"/>
      <c r="N5" s="368"/>
      <c r="O5" s="368"/>
      <c r="P5" s="368"/>
      <c r="Q5" s="368"/>
      <c r="R5" s="368"/>
      <c r="S5" s="368"/>
      <c r="T5" s="368"/>
      <c r="U5" s="368"/>
      <c r="V5" s="487" t="s">
        <v>30</v>
      </c>
      <c r="W5" s="487"/>
      <c r="X5" s="487"/>
      <c r="Y5" s="487" t="s">
        <v>624</v>
      </c>
      <c r="Z5" s="487"/>
      <c r="AA5" s="487"/>
      <c r="AB5" s="487" t="s">
        <v>638</v>
      </c>
      <c r="AC5" s="487"/>
      <c r="AD5" s="487"/>
      <c r="AE5" s="487" t="s">
        <v>692</v>
      </c>
      <c r="AF5" s="487"/>
      <c r="AG5" s="487"/>
      <c r="AH5" s="487" t="s">
        <v>625</v>
      </c>
      <c r="AI5" s="487"/>
      <c r="AJ5" s="487"/>
      <c r="AK5" s="487" t="s">
        <v>626</v>
      </c>
      <c r="AL5" s="487"/>
      <c r="AM5" s="487"/>
      <c r="AN5" s="224"/>
      <c r="BI5" s="2"/>
      <c r="BJ5" s="2"/>
      <c r="BK5" s="2"/>
      <c r="BL5" s="2"/>
      <c r="BM5" s="2"/>
      <c r="BN5" s="2"/>
      <c r="BO5" s="2"/>
      <c r="BP5" s="2"/>
      <c r="BQ5" s="2"/>
      <c r="BR5" s="2"/>
      <c r="BS5" s="2"/>
      <c r="BT5" s="2"/>
      <c r="BU5" s="2"/>
      <c r="BV5" s="2"/>
      <c r="BW5" s="2"/>
    </row>
    <row r="6" spans="1:75" hidden="1" x14ac:dyDescent="0.25">
      <c r="A6" s="220" t="s">
        <v>144</v>
      </c>
      <c r="B6" s="221"/>
      <c r="C6" s="349"/>
      <c r="D6" s="368"/>
      <c r="E6" s="368"/>
      <c r="F6" s="368"/>
      <c r="G6" s="369"/>
      <c r="H6" s="370"/>
      <c r="I6" s="370"/>
      <c r="J6" s="370"/>
      <c r="K6" s="370"/>
      <c r="L6" s="370"/>
      <c r="M6" s="370"/>
      <c r="N6" s="370"/>
      <c r="O6" s="371"/>
      <c r="P6" s="371"/>
      <c r="Q6" s="371"/>
      <c r="R6" s="371"/>
      <c r="S6" s="371"/>
      <c r="T6" s="371"/>
      <c r="U6" s="352" t="s">
        <v>134</v>
      </c>
      <c r="V6" s="372" t="s">
        <v>153</v>
      </c>
      <c r="W6" s="372"/>
      <c r="X6" s="372"/>
      <c r="Y6" s="372" t="s">
        <v>154</v>
      </c>
      <c r="Z6" s="372"/>
      <c r="AA6" s="372"/>
      <c r="AB6" s="372" t="s">
        <v>155</v>
      </c>
      <c r="AC6" s="372"/>
      <c r="AD6" s="372"/>
      <c r="AE6" s="372" t="s">
        <v>155</v>
      </c>
      <c r="AF6" s="372"/>
      <c r="AG6" s="372"/>
      <c r="AH6" s="372" t="s">
        <v>155</v>
      </c>
      <c r="AI6" s="372"/>
      <c r="AJ6" s="372"/>
      <c r="AK6" s="372" t="s">
        <v>155</v>
      </c>
      <c r="AL6" s="372"/>
      <c r="AM6" s="372"/>
      <c r="AN6" s="366"/>
      <c r="BI6" s="2"/>
      <c r="BJ6" s="2"/>
      <c r="BK6" s="2"/>
      <c r="BL6" s="2"/>
      <c r="BM6" s="2"/>
      <c r="BN6" s="2"/>
      <c r="BO6" s="2"/>
      <c r="BP6" s="2"/>
      <c r="BQ6" s="2"/>
      <c r="BR6" s="2"/>
      <c r="BS6" s="2"/>
      <c r="BT6" s="2"/>
      <c r="BU6" s="2"/>
      <c r="BV6" s="2"/>
      <c r="BW6" s="2"/>
    </row>
    <row r="7" spans="1:75" hidden="1" x14ac:dyDescent="0.25">
      <c r="A7" s="220" t="s">
        <v>136</v>
      </c>
      <c r="B7" s="225" t="str">
        <f>IF(VAL_A1!$H$34&lt;&gt;"", YEAR(VAL_A1!$H$34),"")</f>
        <v/>
      </c>
      <c r="C7" s="349"/>
      <c r="D7" s="368"/>
      <c r="E7" s="368"/>
      <c r="F7" s="368"/>
      <c r="G7" s="369"/>
      <c r="H7" s="369"/>
      <c r="I7" s="369"/>
      <c r="J7" s="369"/>
      <c r="K7" s="369"/>
      <c r="L7" s="369"/>
      <c r="M7" s="369"/>
      <c r="N7" s="92"/>
      <c r="O7" s="93"/>
      <c r="P7" s="93"/>
      <c r="Q7" s="93"/>
      <c r="R7" s="93"/>
      <c r="S7" s="93"/>
      <c r="T7" s="93"/>
      <c r="U7" s="87" t="s">
        <v>194</v>
      </c>
      <c r="V7" s="372" t="s">
        <v>14</v>
      </c>
      <c r="W7" s="372"/>
      <c r="X7" s="372"/>
      <c r="Y7" s="372" t="s">
        <v>14</v>
      </c>
      <c r="Z7" s="372"/>
      <c r="AA7" s="372"/>
      <c r="AB7" s="372" t="s">
        <v>14</v>
      </c>
      <c r="AC7" s="372"/>
      <c r="AD7" s="372"/>
      <c r="AE7" s="372" t="s">
        <v>14</v>
      </c>
      <c r="AF7" s="372"/>
      <c r="AG7" s="372"/>
      <c r="AH7" s="372" t="s">
        <v>14</v>
      </c>
      <c r="AI7" s="372"/>
      <c r="AJ7" s="372"/>
      <c r="AK7" s="372" t="s">
        <v>14</v>
      </c>
      <c r="AL7" s="372"/>
      <c r="AM7" s="372"/>
      <c r="AN7" s="366"/>
      <c r="BI7" s="2"/>
      <c r="BJ7" s="2"/>
      <c r="BK7" s="2"/>
      <c r="BL7" s="2"/>
      <c r="BM7" s="2"/>
      <c r="BN7" s="2"/>
      <c r="BO7" s="2"/>
      <c r="BP7" s="2"/>
      <c r="BQ7" s="2"/>
      <c r="BR7" s="2"/>
      <c r="BS7" s="2"/>
      <c r="BT7" s="2"/>
      <c r="BU7" s="2"/>
      <c r="BV7" s="2"/>
      <c r="BW7" s="2"/>
    </row>
    <row r="8" spans="1:75" hidden="1" x14ac:dyDescent="0.25">
      <c r="A8" s="220" t="s">
        <v>140</v>
      </c>
      <c r="B8" s="225" t="str">
        <f>IF(VAL_A1!$H$35&lt;&gt;"", YEAR(VAL_A1!$H$35),"")</f>
        <v/>
      </c>
      <c r="C8" s="349"/>
      <c r="D8" s="368"/>
      <c r="E8" s="368"/>
      <c r="F8" s="368"/>
      <c r="G8" s="369"/>
      <c r="H8" s="369"/>
      <c r="I8" s="369"/>
      <c r="J8" s="369"/>
      <c r="K8" s="369"/>
      <c r="L8" s="369"/>
      <c r="M8" s="369"/>
      <c r="N8" s="92"/>
      <c r="O8" s="93"/>
      <c r="P8" s="93"/>
      <c r="Q8" s="93"/>
      <c r="R8" s="93"/>
      <c r="S8" s="93"/>
      <c r="T8" s="93"/>
      <c r="U8" s="87" t="s">
        <v>195</v>
      </c>
      <c r="V8" s="372" t="s">
        <v>14</v>
      </c>
      <c r="W8" s="372"/>
      <c r="X8" s="372"/>
      <c r="Y8" s="372" t="s">
        <v>629</v>
      </c>
      <c r="Z8" s="372"/>
      <c r="AA8" s="372"/>
      <c r="AB8" s="372" t="s">
        <v>176</v>
      </c>
      <c r="AC8" s="372"/>
      <c r="AD8" s="372"/>
      <c r="AE8" s="372" t="s">
        <v>629</v>
      </c>
      <c r="AF8" s="372"/>
      <c r="AG8" s="372"/>
      <c r="AH8" s="372" t="s">
        <v>177</v>
      </c>
      <c r="AI8" s="372"/>
      <c r="AJ8" s="372"/>
      <c r="AK8" s="372" t="s">
        <v>175</v>
      </c>
      <c r="AL8" s="372"/>
      <c r="AM8" s="372"/>
      <c r="AN8" s="366"/>
      <c r="BI8" s="2"/>
      <c r="BJ8" s="2"/>
      <c r="BK8" s="2"/>
      <c r="BL8" s="2"/>
      <c r="BM8" s="2"/>
      <c r="BN8" s="2"/>
      <c r="BO8" s="2"/>
      <c r="BP8" s="2"/>
      <c r="BQ8" s="2"/>
      <c r="BR8" s="2"/>
      <c r="BS8" s="2"/>
      <c r="BT8" s="2"/>
      <c r="BU8" s="2"/>
      <c r="BV8" s="2"/>
      <c r="BW8" s="2"/>
    </row>
    <row r="9" spans="1:75" hidden="1" x14ac:dyDescent="0.25">
      <c r="A9" s="220" t="s">
        <v>141</v>
      </c>
      <c r="B9" s="221" t="s">
        <v>717</v>
      </c>
      <c r="C9" s="349"/>
      <c r="D9" s="368"/>
      <c r="E9" s="368"/>
      <c r="F9" s="368"/>
      <c r="G9" s="369"/>
      <c r="H9" s="369"/>
      <c r="I9" s="369"/>
      <c r="J9" s="369"/>
      <c r="K9" s="369"/>
      <c r="L9" s="369"/>
      <c r="M9" s="369"/>
      <c r="N9" s="92"/>
      <c r="O9" s="93"/>
      <c r="P9" s="93"/>
      <c r="Q9" s="93"/>
      <c r="R9" s="93"/>
      <c r="S9" s="93"/>
      <c r="T9" s="93"/>
      <c r="U9" s="87" t="s">
        <v>15</v>
      </c>
      <c r="V9" s="372" t="s">
        <v>14</v>
      </c>
      <c r="W9" s="372"/>
      <c r="X9" s="372"/>
      <c r="Y9" s="372" t="s">
        <v>14</v>
      </c>
      <c r="Z9" s="372"/>
      <c r="AA9" s="372"/>
      <c r="AB9" s="372" t="s">
        <v>14</v>
      </c>
      <c r="AC9" s="372"/>
      <c r="AD9" s="372"/>
      <c r="AE9" s="372" t="s">
        <v>14</v>
      </c>
      <c r="AF9" s="372"/>
      <c r="AG9" s="372"/>
      <c r="AH9" s="372" t="s">
        <v>14</v>
      </c>
      <c r="AI9" s="372"/>
      <c r="AJ9" s="372"/>
      <c r="AK9" s="372" t="s">
        <v>14</v>
      </c>
      <c r="AL9" s="372"/>
      <c r="AM9" s="372"/>
      <c r="AN9" s="366"/>
      <c r="BI9" s="2"/>
      <c r="BJ9" s="2"/>
      <c r="BK9" s="2"/>
      <c r="BL9" s="2"/>
      <c r="BM9" s="2"/>
      <c r="BN9" s="2"/>
      <c r="BO9" s="2"/>
      <c r="BP9" s="2"/>
      <c r="BQ9" s="2"/>
      <c r="BR9" s="2"/>
      <c r="BS9" s="2"/>
      <c r="BT9" s="2"/>
      <c r="BU9" s="2"/>
      <c r="BV9" s="2"/>
      <c r="BW9" s="2"/>
    </row>
    <row r="10" spans="1:75" hidden="1" x14ac:dyDescent="0.25">
      <c r="A10" s="220" t="s">
        <v>129</v>
      </c>
      <c r="B10" s="221">
        <v>0</v>
      </c>
      <c r="C10" s="349"/>
      <c r="D10" s="368"/>
      <c r="E10" s="368"/>
      <c r="F10" s="368"/>
      <c r="G10" s="372"/>
      <c r="H10" s="372"/>
      <c r="I10" s="372"/>
      <c r="J10" s="372"/>
      <c r="K10" s="372"/>
      <c r="L10" s="372"/>
      <c r="M10" s="372"/>
      <c r="N10" s="93"/>
      <c r="O10" s="93"/>
      <c r="P10" s="93"/>
      <c r="Q10" s="93"/>
      <c r="R10" s="93"/>
      <c r="S10" s="93"/>
      <c r="T10" s="93"/>
      <c r="U10" s="87"/>
      <c r="V10" s="372"/>
      <c r="W10" s="372"/>
      <c r="X10" s="372"/>
      <c r="Y10" s="372"/>
      <c r="Z10" s="372"/>
      <c r="AA10" s="372"/>
      <c r="AB10" s="372"/>
      <c r="AC10" s="372"/>
      <c r="AD10" s="372"/>
      <c r="AE10" s="372"/>
      <c r="AF10" s="372"/>
      <c r="AG10" s="372"/>
      <c r="AH10" s="372"/>
      <c r="AI10" s="372"/>
      <c r="AJ10" s="372"/>
      <c r="AK10" s="372"/>
      <c r="AL10" s="372"/>
      <c r="AM10" s="372"/>
      <c r="AN10" s="366"/>
      <c r="BI10" s="2"/>
      <c r="BJ10" s="2"/>
      <c r="BK10" s="2"/>
      <c r="BL10" s="2"/>
      <c r="BM10" s="2"/>
      <c r="BN10" s="2"/>
      <c r="BO10" s="2"/>
      <c r="BP10" s="2"/>
      <c r="BQ10" s="2"/>
      <c r="BR10" s="2"/>
      <c r="BS10" s="2"/>
      <c r="BT10" s="2"/>
      <c r="BU10" s="2"/>
      <c r="BV10" s="2"/>
      <c r="BW10" s="2"/>
    </row>
    <row r="11" spans="1:75" hidden="1" x14ac:dyDescent="0.25">
      <c r="A11" s="220" t="s">
        <v>131</v>
      </c>
      <c r="B11" s="221">
        <v>0</v>
      </c>
      <c r="C11" s="349"/>
      <c r="D11" s="368"/>
      <c r="E11" s="368"/>
      <c r="F11" s="368"/>
      <c r="G11" s="372"/>
      <c r="H11" s="372"/>
      <c r="I11" s="372"/>
      <c r="J11" s="372"/>
      <c r="K11" s="372"/>
      <c r="L11" s="372"/>
      <c r="M11" s="372"/>
      <c r="N11" s="93"/>
      <c r="O11" s="93"/>
      <c r="P11" s="93"/>
      <c r="Q11" s="93"/>
      <c r="R11" s="93"/>
      <c r="S11" s="93"/>
      <c r="T11" s="93"/>
      <c r="U11" s="87"/>
      <c r="V11" s="372"/>
      <c r="W11" s="372"/>
      <c r="X11" s="372"/>
      <c r="Y11" s="372"/>
      <c r="Z11" s="372"/>
      <c r="AA11" s="372"/>
      <c r="AB11" s="372"/>
      <c r="AC11" s="372"/>
      <c r="AD11" s="372"/>
      <c r="AE11" s="372"/>
      <c r="AF11" s="372"/>
      <c r="AG11" s="372"/>
      <c r="AH11" s="372"/>
      <c r="AI11" s="372"/>
      <c r="AJ11" s="372"/>
      <c r="AK11" s="372"/>
      <c r="AL11" s="372"/>
      <c r="AM11" s="372"/>
      <c r="AN11" s="366"/>
      <c r="BI11" s="2"/>
      <c r="BJ11" s="2"/>
      <c r="BK11" s="2"/>
      <c r="BL11" s="2"/>
      <c r="BM11" s="2"/>
      <c r="BN11" s="2"/>
      <c r="BO11" s="2"/>
      <c r="BP11" s="2"/>
      <c r="BQ11" s="2"/>
      <c r="BR11" s="2"/>
      <c r="BS11" s="2"/>
      <c r="BT11" s="2"/>
      <c r="BU11" s="2"/>
      <c r="BV11" s="2"/>
      <c r="BW11" s="2"/>
    </row>
    <row r="12" spans="1:75" ht="73.5" hidden="1" customHeight="1" x14ac:dyDescent="0.25">
      <c r="C12" s="349"/>
      <c r="D12" s="368"/>
      <c r="E12" s="368"/>
      <c r="F12" s="368"/>
      <c r="G12" s="373" t="s">
        <v>16</v>
      </c>
      <c r="H12" s="373" t="s">
        <v>43</v>
      </c>
      <c r="I12" s="373" t="s">
        <v>137</v>
      </c>
      <c r="J12" s="373" t="s">
        <v>44</v>
      </c>
      <c r="K12" s="373" t="s">
        <v>138</v>
      </c>
      <c r="L12" s="373" t="s">
        <v>45</v>
      </c>
      <c r="M12" s="373" t="s">
        <v>46</v>
      </c>
      <c r="N12" s="112" t="s">
        <v>135</v>
      </c>
      <c r="O12" s="114" t="s">
        <v>768</v>
      </c>
      <c r="P12" s="114" t="s">
        <v>769</v>
      </c>
      <c r="Q12" s="93"/>
      <c r="R12" s="93"/>
      <c r="S12" s="93"/>
      <c r="T12" s="93"/>
      <c r="U12" s="92"/>
      <c r="V12" s="372"/>
      <c r="W12" s="372"/>
      <c r="X12" s="372"/>
      <c r="Y12" s="372"/>
      <c r="Z12" s="372"/>
      <c r="AA12" s="372"/>
      <c r="AB12" s="372"/>
      <c r="AC12" s="372"/>
      <c r="AD12" s="372"/>
      <c r="AE12" s="372"/>
      <c r="AF12" s="372"/>
      <c r="AG12" s="372"/>
      <c r="AH12" s="372"/>
      <c r="AI12" s="372"/>
      <c r="AJ12" s="372"/>
      <c r="AK12" s="372"/>
      <c r="AL12" s="372"/>
      <c r="AM12" s="372"/>
      <c r="AN12" s="366"/>
      <c r="BI12" s="2"/>
      <c r="BJ12" s="2"/>
      <c r="BK12" s="2"/>
      <c r="BL12" s="2"/>
      <c r="BM12" s="2"/>
      <c r="BN12" s="2"/>
      <c r="BO12" s="2"/>
      <c r="BP12" s="2"/>
      <c r="BQ12" s="2"/>
      <c r="BR12" s="2"/>
      <c r="BS12" s="2"/>
      <c r="BT12" s="2"/>
      <c r="BU12" s="2"/>
      <c r="BV12" s="2"/>
      <c r="BW12" s="2"/>
    </row>
    <row r="13" spans="1:75" ht="3" customHeight="1" x14ac:dyDescent="0.25">
      <c r="C13" s="349"/>
      <c r="D13" s="368"/>
      <c r="E13" s="368"/>
      <c r="F13" s="368"/>
      <c r="G13" s="374"/>
      <c r="H13" s="374"/>
      <c r="I13" s="374"/>
      <c r="J13" s="374"/>
      <c r="K13" s="374"/>
      <c r="L13" s="374"/>
      <c r="M13" s="374"/>
      <c r="N13" s="131"/>
      <c r="O13" s="131"/>
      <c r="P13" s="131"/>
      <c r="Q13" s="131"/>
      <c r="R13" s="131"/>
      <c r="S13" s="90"/>
      <c r="T13" s="90"/>
      <c r="U13" s="91"/>
      <c r="V13" s="366"/>
      <c r="W13" s="366"/>
      <c r="X13" s="366"/>
      <c r="Y13" s="366"/>
      <c r="Z13" s="366"/>
      <c r="AA13" s="366"/>
      <c r="AB13" s="366"/>
      <c r="AC13" s="366"/>
      <c r="AD13" s="366"/>
      <c r="AE13" s="366"/>
      <c r="AF13" s="366"/>
      <c r="AG13" s="366"/>
      <c r="AH13" s="366"/>
      <c r="AI13" s="366"/>
      <c r="AJ13" s="366"/>
      <c r="AK13" s="366"/>
      <c r="AL13" s="366"/>
      <c r="AM13" s="366"/>
      <c r="AN13" s="366"/>
      <c r="BI13" s="2"/>
      <c r="BJ13" s="2"/>
      <c r="BK13" s="2"/>
      <c r="BL13" s="2"/>
      <c r="BM13" s="2"/>
      <c r="BN13" s="2"/>
      <c r="BO13" s="2"/>
      <c r="BP13" s="2"/>
      <c r="BQ13" s="2"/>
      <c r="BR13" s="2"/>
      <c r="BS13" s="2"/>
      <c r="BT13" s="2"/>
      <c r="BU13" s="2"/>
      <c r="BV13" s="2"/>
      <c r="BW13" s="2"/>
    </row>
    <row r="14" spans="1:75" ht="21" customHeight="1" x14ac:dyDescent="0.25">
      <c r="C14" s="349"/>
      <c r="D14" s="375" t="s">
        <v>47</v>
      </c>
      <c r="E14" s="376"/>
      <c r="F14" s="368"/>
      <c r="G14" s="377" t="s">
        <v>112</v>
      </c>
      <c r="H14" s="378" t="s">
        <v>49</v>
      </c>
      <c r="I14" s="378" t="s">
        <v>149</v>
      </c>
      <c r="J14" s="378" t="s">
        <v>14</v>
      </c>
      <c r="K14" s="378" t="s">
        <v>145</v>
      </c>
      <c r="L14" s="378" t="s">
        <v>14</v>
      </c>
      <c r="M14" s="378" t="s">
        <v>627</v>
      </c>
      <c r="N14" s="95" t="s">
        <v>627</v>
      </c>
      <c r="O14" s="55" t="s">
        <v>14</v>
      </c>
      <c r="P14" s="55" t="s">
        <v>717</v>
      </c>
      <c r="Q14" s="95"/>
      <c r="R14" s="95"/>
      <c r="S14" s="95"/>
      <c r="T14" s="95"/>
      <c r="U14" s="96"/>
      <c r="V14" s="105">
        <v>0</v>
      </c>
      <c r="W14" s="106"/>
      <c r="X14" s="107"/>
      <c r="Y14" s="105">
        <v>0</v>
      </c>
      <c r="Z14" s="106"/>
      <c r="AA14" s="107"/>
      <c r="AB14" s="105">
        <v>0</v>
      </c>
      <c r="AC14" s="106"/>
      <c r="AD14" s="107"/>
      <c r="AE14" s="105">
        <v>0</v>
      </c>
      <c r="AF14" s="106"/>
      <c r="AG14" s="107"/>
      <c r="AH14" s="105">
        <v>0</v>
      </c>
      <c r="AI14" s="106"/>
      <c r="AJ14" s="107"/>
      <c r="AK14" s="105">
        <v>0</v>
      </c>
      <c r="AL14" s="106"/>
      <c r="AM14" s="107"/>
      <c r="AN14" s="224"/>
      <c r="BI14" s="2"/>
      <c r="BJ14" s="2"/>
      <c r="BK14" s="2"/>
      <c r="BL14" s="2"/>
      <c r="BM14" s="2"/>
      <c r="BN14" s="2"/>
      <c r="BO14" s="2"/>
      <c r="BP14" s="2"/>
      <c r="BQ14" s="2"/>
      <c r="BR14" s="2"/>
      <c r="BS14" s="2"/>
      <c r="BT14" s="2"/>
      <c r="BU14" s="2"/>
      <c r="BV14" s="2"/>
      <c r="BW14" s="2"/>
    </row>
    <row r="15" spans="1:75" ht="21" customHeight="1" x14ac:dyDescent="0.25">
      <c r="C15" s="349"/>
      <c r="D15" s="375" t="s">
        <v>51</v>
      </c>
      <c r="E15" s="376"/>
      <c r="F15" s="368"/>
      <c r="G15" s="377" t="s">
        <v>112</v>
      </c>
      <c r="H15" s="378" t="s">
        <v>52</v>
      </c>
      <c r="I15" s="378" t="s">
        <v>149</v>
      </c>
      <c r="J15" s="378" t="s">
        <v>14</v>
      </c>
      <c r="K15" s="378" t="s">
        <v>145</v>
      </c>
      <c r="L15" s="378" t="s">
        <v>14</v>
      </c>
      <c r="M15" s="378" t="s">
        <v>627</v>
      </c>
      <c r="N15" s="95" t="s">
        <v>627</v>
      </c>
      <c r="O15" s="55" t="s">
        <v>14</v>
      </c>
      <c r="P15" s="55" t="s">
        <v>717</v>
      </c>
      <c r="Q15" s="95"/>
      <c r="R15" s="95"/>
      <c r="S15" s="95"/>
      <c r="T15" s="95"/>
      <c r="U15" s="96"/>
      <c r="V15" s="105">
        <v>0</v>
      </c>
      <c r="W15" s="106"/>
      <c r="X15" s="107"/>
      <c r="Y15" s="105">
        <v>0</v>
      </c>
      <c r="Z15" s="106"/>
      <c r="AA15" s="107"/>
      <c r="AB15" s="105">
        <v>0</v>
      </c>
      <c r="AC15" s="106"/>
      <c r="AD15" s="107"/>
      <c r="AE15" s="105">
        <v>0</v>
      </c>
      <c r="AF15" s="106"/>
      <c r="AG15" s="107"/>
      <c r="AH15" s="105">
        <v>0</v>
      </c>
      <c r="AI15" s="106"/>
      <c r="AJ15" s="107"/>
      <c r="AK15" s="105">
        <v>0</v>
      </c>
      <c r="AL15" s="106"/>
      <c r="AM15" s="107"/>
      <c r="AN15" s="224"/>
      <c r="BI15" s="2"/>
      <c r="BJ15" s="2"/>
      <c r="BK15" s="2"/>
      <c r="BL15" s="2"/>
      <c r="BM15" s="2"/>
      <c r="BN15" s="2"/>
      <c r="BO15" s="2"/>
      <c r="BP15" s="2"/>
      <c r="BQ15" s="2"/>
      <c r="BR15" s="2"/>
      <c r="BS15" s="2"/>
      <c r="BT15" s="2"/>
      <c r="BU15" s="2"/>
      <c r="BV15" s="2"/>
      <c r="BW15" s="2"/>
    </row>
    <row r="16" spans="1:75" ht="21" customHeight="1" x14ac:dyDescent="0.25">
      <c r="C16" s="349"/>
      <c r="D16" s="245" t="s">
        <v>53</v>
      </c>
      <c r="E16" s="376"/>
      <c r="F16" s="368"/>
      <c r="G16" s="377" t="s">
        <v>112</v>
      </c>
      <c r="H16" s="378" t="s">
        <v>14</v>
      </c>
      <c r="I16" s="378" t="s">
        <v>149</v>
      </c>
      <c r="J16" s="378" t="s">
        <v>14</v>
      </c>
      <c r="K16" s="378" t="s">
        <v>145</v>
      </c>
      <c r="L16" s="378" t="s">
        <v>14</v>
      </c>
      <c r="M16" s="378" t="s">
        <v>627</v>
      </c>
      <c r="N16" s="95" t="s">
        <v>627</v>
      </c>
      <c r="O16" s="55" t="s">
        <v>14</v>
      </c>
      <c r="P16" s="55" t="s">
        <v>717</v>
      </c>
      <c r="Q16" s="95"/>
      <c r="R16" s="95"/>
      <c r="S16" s="95"/>
      <c r="T16" s="95"/>
      <c r="U16" s="96"/>
      <c r="V16" s="25">
        <f>IF(OR(AND(V14="",W14=""),AND(V15="",W15=""),AND(W14="X",W15="X"),OR(W14="M",W15="M")),"",SUM(V14,V15))</f>
        <v>0</v>
      </c>
      <c r="W16" s="26" t="str">
        <f>IF(AND(AND(W14="X",W15="X"),SUM(V14,V15)=0,ISNUMBER(V16)),"",IF(OR(W14="M",W15="M"),"M",IF(AND(W14=W15,OR(W14="X",W14="W",W14="Z")),UPPER(W14),"")))</f>
        <v/>
      </c>
      <c r="X16" s="27"/>
      <c r="Y16" s="25">
        <f t="shared" ref="Y16" si="0">IF(OR(AND(Y14="",Z14=""),AND(Y15="",Z15=""),AND(Z14="X",Z15="X"),OR(Z14="M",Z15="M")),"",SUM(Y14,Y15))</f>
        <v>0</v>
      </c>
      <c r="Z16" s="26" t="str">
        <f t="shared" ref="Z16" si="1">IF(AND(AND(Z14="X",Z15="X"),SUM(Y14,Y15)=0,ISNUMBER(Y16)),"",IF(OR(Z14="M",Z15="M"),"M",IF(AND(Z14=Z15,OR(Z14="X",Z14="W",Z14="Z")),UPPER(Z14),"")))</f>
        <v/>
      </c>
      <c r="AA16" s="27"/>
      <c r="AB16" s="25">
        <f t="shared" ref="AB16" si="2">IF(OR(AND(AB14="",AC14=""),AND(AB15="",AC15=""),AND(AC14="X",AC15="X"),OR(AC14="M",AC15="M")),"",SUM(AB14,AB15))</f>
        <v>0</v>
      </c>
      <c r="AC16" s="26" t="str">
        <f t="shared" ref="AC16" si="3">IF(AND(AND(AC14="X",AC15="X"),SUM(AB14,AB15)=0,ISNUMBER(AB16)),"",IF(OR(AC14="M",AC15="M"),"M",IF(AND(AC14=AC15,OR(AC14="X",AC14="W",AC14="Z")),UPPER(AC14),"")))</f>
        <v/>
      </c>
      <c r="AD16" s="27"/>
      <c r="AE16" s="25">
        <f t="shared" ref="AE16" si="4">IF(OR(AND(AE14="",AF14=""),AND(AE15="",AF15=""),AND(AF14="X",AF15="X"),OR(AF14="M",AF15="M")),"",SUM(AE14,AE15))</f>
        <v>0</v>
      </c>
      <c r="AF16" s="26" t="str">
        <f t="shared" ref="AF16" si="5">IF(AND(AND(AF14="X",AF15="X"),SUM(AE14,AE15)=0,ISNUMBER(AE16)),"",IF(OR(AF14="M",AF15="M"),"M",IF(AND(AF14=AF15,OR(AF14="X",AF14="W",AF14="Z")),UPPER(AF14),"")))</f>
        <v/>
      </c>
      <c r="AG16" s="27"/>
      <c r="AH16" s="25">
        <f t="shared" ref="AH16" si="6">IF(OR(AND(AH14="",AI14=""),AND(AH15="",AI15=""),AND(AI14="X",AI15="X"),OR(AI14="M",AI15="M")),"",SUM(AH14,AH15))</f>
        <v>0</v>
      </c>
      <c r="AI16" s="26" t="str">
        <f t="shared" ref="AI16" si="7">IF(AND(AND(AI14="X",AI15="X"),SUM(AH14,AH15)=0,ISNUMBER(AH16)),"",IF(OR(AI14="M",AI15="M"),"M",IF(AND(AI14=AI15,OR(AI14="X",AI14="W",AI14="Z")),UPPER(AI14),"")))</f>
        <v/>
      </c>
      <c r="AJ16" s="27"/>
      <c r="AK16" s="25">
        <f t="shared" ref="AK16" si="8">IF(OR(AND(AK14="",AL14=""),AND(AK15="",AL15=""),AND(AL14="X",AL15="X"),OR(AL14="M",AL15="M")),"",SUM(AK14,AK15))</f>
        <v>0</v>
      </c>
      <c r="AL16" s="26" t="str">
        <f t="shared" ref="AL16" si="9">IF(AND(AND(AL14="X",AL15="X"),SUM(AK14,AK15)=0,ISNUMBER(AK16)),"",IF(OR(AL14="M",AL15="M"),"M",IF(AND(AL14=AL15,OR(AL14="X",AL14="W",AL14="Z")),UPPER(AL14),"")))</f>
        <v/>
      </c>
      <c r="AM16" s="27"/>
      <c r="AN16" s="224"/>
      <c r="BI16" s="2"/>
      <c r="BJ16" s="2"/>
      <c r="BK16" s="2"/>
      <c r="BL16" s="2"/>
      <c r="BM16" s="2"/>
      <c r="BN16" s="2"/>
      <c r="BO16" s="2"/>
      <c r="BP16" s="2"/>
      <c r="BQ16" s="2"/>
      <c r="BR16" s="2"/>
      <c r="BS16" s="2"/>
      <c r="BT16" s="2"/>
      <c r="BU16" s="2"/>
      <c r="BV16" s="2"/>
      <c r="BW16" s="2"/>
    </row>
    <row r="17" spans="3:40" x14ac:dyDescent="0.25">
      <c r="C17" s="349"/>
      <c r="D17" s="224"/>
      <c r="E17" s="224"/>
      <c r="F17" s="224"/>
      <c r="G17" s="224"/>
      <c r="H17" s="379"/>
      <c r="I17" s="379"/>
      <c r="J17" s="379"/>
      <c r="K17" s="379"/>
      <c r="L17" s="379"/>
      <c r="M17" s="379"/>
      <c r="N17" s="379"/>
      <c r="O17" s="379"/>
      <c r="P17" s="379"/>
      <c r="Q17" s="379"/>
      <c r="R17" s="379"/>
      <c r="S17" s="379"/>
      <c r="T17" s="379"/>
      <c r="U17" s="379"/>
      <c r="V17" s="224"/>
      <c r="W17" s="224"/>
      <c r="X17" s="224"/>
      <c r="Y17" s="224"/>
      <c r="Z17" s="224"/>
      <c r="AA17" s="224"/>
      <c r="AB17" s="224"/>
      <c r="AC17" s="224"/>
      <c r="AD17" s="224"/>
      <c r="AE17" s="224"/>
      <c r="AF17" s="224"/>
      <c r="AG17" s="224"/>
      <c r="AH17" s="224"/>
      <c r="AI17" s="224"/>
      <c r="AJ17" s="224"/>
      <c r="AK17" s="224"/>
      <c r="AL17" s="224"/>
      <c r="AM17" s="224"/>
      <c r="AN17" s="153"/>
    </row>
    <row r="18" spans="3:40" hidden="1" x14ac:dyDescent="0.25"/>
    <row r="19" spans="3:40" hidden="1" x14ac:dyDescent="0.25">
      <c r="V19" s="234">
        <f>SUMPRODUCT(--(V14:V16=0),--(V14:V16&lt;&gt;""),--(W14:W16="Z"))+SUMPRODUCT(--(V14:V16=0),--(V14:V16&lt;&gt;""),--(W14:W16=""))+SUMPRODUCT(--(V14:V16&gt;0),--(W14:W16="W"))+SUMPRODUCT(--(V14:V16&gt;0), --(V14:V16&lt;&gt;""),--(W14:W16=""))+SUMPRODUCT(--(V14:V16=""),--(W14:W16="Z"))</f>
        <v>3</v>
      </c>
      <c r="W19" s="234"/>
      <c r="X19" s="234"/>
      <c r="Y19" s="234">
        <f>SUMPRODUCT(--(Y14:Y16=0),--(Y14:Y16&lt;&gt;""),--(Z14:Z16="Z"))+SUMPRODUCT(--(Y14:Y16=0),--(Y14:Y16&lt;&gt;""),--(Z14:Z16=""))+SUMPRODUCT(--(Y14:Y16&gt;0),--(Z14:Z16="W"))+SUMPRODUCT(--(Y14:Y16&gt;0), --(Y14:Y16&lt;&gt;""),--(Z14:Z16=""))+SUMPRODUCT(--(Y14:Y16=""),--(Z14:Z16="Z"))</f>
        <v>3</v>
      </c>
      <c r="Z19" s="234"/>
      <c r="AA19" s="234"/>
      <c r="AB19" s="234">
        <f>SUMPRODUCT(--(AB14:AB16=0),--(AB14:AB16&lt;&gt;""),--(AC14:AC16="Z"))+SUMPRODUCT(--(AB14:AB16=0),--(AB14:AB16&lt;&gt;""),--(AC14:AC16=""))+SUMPRODUCT(--(AB14:AB16&gt;0),--(AC14:AC16="W"))+SUMPRODUCT(--(AB14:AB16&gt;0), --(AB14:AB16&lt;&gt;""),--(AC14:AC16=""))+SUMPRODUCT(--(AB14:AB16=""),--(AC14:AC16="Z"))</f>
        <v>3</v>
      </c>
      <c r="AC19" s="234"/>
      <c r="AD19" s="234"/>
      <c r="AE19" s="234">
        <f>SUMPRODUCT(--(AE14:AE16=0),--(AE14:AE16&lt;&gt;""),--(AF14:AF16="Z"))+SUMPRODUCT(--(AE14:AE16=0),--(AE14:AE16&lt;&gt;""),--(AF14:AF16=""))+SUMPRODUCT(--(AE14:AE16&gt;0),--(AF14:AF16="W"))+SUMPRODUCT(--(AE14:AE16&gt;0), --(AE14:AE16&lt;&gt;""),--(AF14:AF16=""))+SUMPRODUCT(--(AE14:AE16=""),--(AF14:AF16="Z"))</f>
        <v>3</v>
      </c>
      <c r="AF19" s="234"/>
      <c r="AG19" s="234"/>
      <c r="AH19" s="234">
        <f>SUMPRODUCT(--(AH14:AH16=0),--(AH14:AH16&lt;&gt;""),--(AI14:AI16="Z"))+SUMPRODUCT(--(AH14:AH16=0),--(AH14:AH16&lt;&gt;""),--(AI14:AI16=""))+SUMPRODUCT(--(AH14:AH16&gt;0),--(AI14:AI16="W"))+SUMPRODUCT(--(AH14:AH16&gt;0), --(AH14:AH16&lt;&gt;""),--(AI14:AI16=""))+SUMPRODUCT(--(AH14:AH16=""),--(AI14:AI16="Z"))</f>
        <v>3</v>
      </c>
      <c r="AI19" s="234"/>
      <c r="AJ19" s="234"/>
      <c r="AK19" s="234">
        <f>SUMPRODUCT(--(AK14:AK16=0),--(AK14:AK16&lt;&gt;""),--(AL14:AL16="Z"))+SUMPRODUCT(--(AK14:AK16=0),--(AK14:AK16&lt;&gt;""),--(AL14:AL16=""))+SUMPRODUCT(--(AK14:AK16&gt;0),--(AL14:AL16="W"))+SUMPRODUCT(--(AK14:AK16&gt;0), --(AK14:AK16&lt;&gt;""),--(AL14:AL16=""))+SUMPRODUCT(--(AK14:AK16=""),--(AL14:AL16="Z"))</f>
        <v>3</v>
      </c>
      <c r="AL19" s="234"/>
      <c r="AM19" s="234"/>
      <c r="AN19" s="234"/>
    </row>
    <row r="20" spans="3:40" hidden="1" x14ac:dyDescent="0.25"/>
    <row r="21" spans="3:40" hidden="1" x14ac:dyDescent="0.25"/>
    <row r="22" spans="3:40" hidden="1" x14ac:dyDescent="0.25"/>
    <row r="23" spans="3:40" hidden="1" x14ac:dyDescent="0.25"/>
    <row r="24" spans="3:40" hidden="1" x14ac:dyDescent="0.25"/>
    <row r="25" spans="3:40" hidden="1" x14ac:dyDescent="0.25"/>
    <row r="26" spans="3:40" hidden="1" x14ac:dyDescent="0.25"/>
    <row r="27" spans="3:40" hidden="1" x14ac:dyDescent="0.25"/>
    <row r="31" spans="3:40" x14ac:dyDescent="0.25">
      <c r="AD31" s="380"/>
    </row>
  </sheetData>
  <sheetProtection algorithmName="SHA-512" hashValue="avNdyN3ocTAlbWIOWF5M+SYKl1mQQtWPjPJCBPRHPVmMgFv/QnECLzhroqJ1g3bkGY52vH68dCUa6HdYLTlDIA==" saltValue="0Yuh3Bcv32qnMnSABJqxyw==" spinCount="100000" sheet="1" objects="1" scenarios="1" formatCells="0" formatColumns="0" formatRows="0" sort="0" autoFilter="0"/>
  <mergeCells count="17">
    <mergeCell ref="D1:AN1"/>
    <mergeCell ref="V3:X3"/>
    <mergeCell ref="Y3:AA3"/>
    <mergeCell ref="AB3:AM3"/>
    <mergeCell ref="V5:X5"/>
    <mergeCell ref="Y5:AA5"/>
    <mergeCell ref="AB5:AD5"/>
    <mergeCell ref="AH5:AJ5"/>
    <mergeCell ref="AK5:AM5"/>
    <mergeCell ref="AE5:AG5"/>
    <mergeCell ref="V4:X4"/>
    <mergeCell ref="Y4:AA4"/>
    <mergeCell ref="AB4:AD4"/>
    <mergeCell ref="AH4:AJ4"/>
    <mergeCell ref="AK4:AM4"/>
    <mergeCell ref="AE4:AG4"/>
    <mergeCell ref="D3:D5"/>
  </mergeCells>
  <conditionalFormatting sqref="V14:V16 Y14:Y16 AB14:AB16 AE16 AH14:AH16 AK14:AK16">
    <cfRule type="expression" dxfId="422" priority="6">
      <formula xml:space="preserve"> OR(AND(V14=0,V14&lt;&gt;"",W14&lt;&gt;"Z",W14&lt;&gt;""),AND(V14&gt;0,V14&lt;&gt;"",W14&lt;&gt;"W",W14&lt;&gt;""),AND(V14="", W14="W"))</formula>
    </cfRule>
  </conditionalFormatting>
  <conditionalFormatting sqref="W14:W16 Z14:Z16 AC14:AC16 AF16 AI14:AI16 AL14:AL16">
    <cfRule type="expression" dxfId="421" priority="5">
      <formula xml:space="preserve"> OR(AND(V14=0,V14&lt;&gt;"",W14&lt;&gt;"Z",W14&lt;&gt;""),AND(V14&gt;0,V14&lt;&gt;"",W14&lt;&gt;"W",W14&lt;&gt;""),AND(V14="", W14="W"))</formula>
    </cfRule>
  </conditionalFormatting>
  <conditionalFormatting sqref="X14:X16 AA14:AA16 AD16:AG16 AJ14:AJ16 AM14:AM16 AD14:AD15">
    <cfRule type="expression" dxfId="420" priority="4">
      <formula xml:space="preserve"> AND(OR(W14="X",W14="W"),X14="")</formula>
    </cfRule>
  </conditionalFormatting>
  <conditionalFormatting sqref="V16 Y16 AB16 AE16 AH16 AK16">
    <cfRule type="expression" dxfId="419" priority="7">
      <formula>OR(AND(W14="X",W15="X"),AND(W14="M",W15="M"))</formula>
    </cfRule>
    <cfRule type="expression" dxfId="418" priority="8">
      <formula>IF(OR(AND(V14="",W14=""),AND(V15="",W15=""),AND(W14="X",W15="X"),OR(W14="M",W15="M")),"",SUM(V14,V15)) &lt;&gt; V16</formula>
    </cfRule>
  </conditionalFormatting>
  <conditionalFormatting sqref="W16 Z16 AC16 AF16 AI16 AL16">
    <cfRule type="expression" dxfId="417" priority="9">
      <formula>OR(AND(W14="X",W15="X"),AND(W14="M",W15="M"))</formula>
    </cfRule>
    <cfRule type="expression" dxfId="416" priority="10">
      <formula>IF(AND(OR(AND(W14="M",W15="M"),AND(W14="X",W15="X")),SUM(V14,V15)=0,ISNUMBER(V16)),"",IF(OR(W14="M",W15="M"),"M",IF(AND(W14=W15,OR(W14="X",W14="W",W14="Z")),UPPER(W14),""))) &lt;&gt; W16</formula>
    </cfRule>
  </conditionalFormatting>
  <conditionalFormatting sqref="AE14:AE15">
    <cfRule type="expression" dxfId="415" priority="3">
      <formula xml:space="preserve"> OR(AND(AE14=0,AE14&lt;&gt;"",AF14&lt;&gt;"Z",AF14&lt;&gt;""),AND(AE14&gt;0,AE14&lt;&gt;"",AF14&lt;&gt;"W",AF14&lt;&gt;""),AND(AE14="", AF14="W"))</formula>
    </cfRule>
  </conditionalFormatting>
  <conditionalFormatting sqref="AF14:AF15">
    <cfRule type="expression" dxfId="414" priority="2">
      <formula xml:space="preserve"> OR(AND(AE14=0,AE14&lt;&gt;"",AF14&lt;&gt;"Z",AF14&lt;&gt;""),AND(AE14&gt;0,AE14&lt;&gt;"",AF14&lt;&gt;"W",AF14&lt;&gt;""),AND(AE14="", AF14="W"))</formula>
    </cfRule>
  </conditionalFormatting>
  <conditionalFormatting sqref="AG14:AG15">
    <cfRule type="expression" dxfId="413" priority="1">
      <formula xml:space="preserve"> AND(OR(AF14="X",AF14="W"),AG14="")</formula>
    </cfRule>
  </conditionalFormatting>
  <dataValidations count="4">
    <dataValidation allowBlank="1" showInputMessage="1" showErrorMessage="1" sqref="V1:AM13 D1:D3 G1:Q11 E1:F1048576 D6:D1048576 A1:C1048576 AN1:XFD1048576 R1:U1048576 G17:Q1048576 V17:AM1048576 O14:O16 Q12:Q16 G12:N16" xr:uid="{00000000-0002-0000-0800-000000000000}"/>
    <dataValidation type="decimal" operator="greaterThanOrEqual" allowBlank="1" showInputMessage="1" showErrorMessage="1" errorTitle="Invalid input" error="Please enter a numeric value" sqref="V14:V16 Y14:Y16 AB14:AB16 AE14:AE16 AH14:AH16 AK14:AK16" xr:uid="{00000000-0002-0000-0800-000001000000}">
      <formula1>0</formula1>
    </dataValidation>
    <dataValidation type="list" allowBlank="1" showDropDown="1" showInputMessage="1" showErrorMessage="1" errorTitle="Invalid input" error="Please enter one of the following codes (capital letters only):_x000a_Z - Not applicable_x000a_M - Missing_x000a_X - Included in another category_x000a_W - Includes another category" sqref="W14:W16 Z14:Z16 AC14:AC16 AF14:AF16 AI14:AI16 AL14:AL16" xr:uid="{00000000-0002-0000-0800-000002000000}">
      <formula1>"Z,M,X,W"</formula1>
    </dataValidation>
    <dataValidation type="textLength" allowBlank="1" showInputMessage="1" showErrorMessage="1" errorTitle="Invalid input" error="The length of the text should be between 2 and 500 characters" sqref="X14:X16 AA14:AA16 AD14:AD16 AG14:AG16 AJ14:AJ16 AM14:AM16" xr:uid="{00000000-0002-0000-0800-000003000000}">
      <formula1>2</formula1>
      <formula2>500</formula2>
    </dataValidation>
  </dataValidations>
  <pageMargins left="0.23622047244094491" right="0.23622047244094491" top="0.74803149606299213" bottom="0.74803149606299213" header="0.31496062992125984" footer="0.31496062992125984"/>
  <pageSetup scale="50" orientation="landscape" r:id="rId1"/>
  <headerFooter>
    <oddFooter>&amp;C&amp;P&amp;R&amp;F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FR_x0020_version xmlns="e43e7fac-2171-4148-b12d-342e5320e17b">426</FR_x0020_version>
    <SharePoint_Item_Language xmlns="e43e7fac-2171-4148-b12d-342e5320e17b">SPS_LNG_EN</SharePoint_Item_Language>
    <RU_x0020_version xmlns="e43e7fac-2171-4148-b12d-342e5320e17b">427</RU_x0020_version>
    <PublishingExpirationDate xmlns="http://schemas.microsoft.com/sharepoint/v3" xsi:nil="true"/>
    <SharePoint_Group_Language xmlns="e43e7fac-2171-4148-b12d-342e5320e17b">418</SharePoint_Group_Language>
    <PublishingStartDate xmlns="http://schemas.microsoft.com/sharepoint/v3" xsi:nil="true"/>
    <CH_x0020_version xmlns="e43e7fac-2171-4148-b12d-342e5320e17b" xsi:nil="true"/>
    <EN_x0020_version xmlns="e43e7fac-2171-4148-b12d-342e5320e17b">418</EN_x0020_version>
    <ES_x0020_version xmlns="e43e7fac-2171-4148-b12d-342e5320e17b">425</ES_x0020_version>
    <AR_x0020_version xmlns="e43e7fac-2171-4148-b12d-342e5320e17b">424</AR_x0020_version>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2ED547A0D0F9C428FB70579AD0840F3" ma:contentTypeVersion="18" ma:contentTypeDescription="Create a new document." ma:contentTypeScope="" ma:versionID="052d67dadd0a4fd85078c945c346a674">
  <xsd:schema xmlns:xsd="http://www.w3.org/2001/XMLSchema" xmlns:p="http://schemas.microsoft.com/office/2006/metadata/properties" xmlns:ns1="http://schemas.microsoft.com/sharepoint/v3" xmlns:ns2="e43e7fac-2171-4148-b12d-342e5320e17b" targetNamespace="http://schemas.microsoft.com/office/2006/metadata/properties" ma:root="true" ma:fieldsID="2286dcb5e87f9122fca6a0fc23303506" ns1:_="" ns2:_="">
    <xsd:import namespace="http://schemas.microsoft.com/sharepoint/v3"/>
    <xsd:import namespace="e43e7fac-2171-4148-b12d-342e5320e17b"/>
    <xsd:element name="properties">
      <xsd:complexType>
        <xsd:sequence>
          <xsd:element name="documentManagement">
            <xsd:complexType>
              <xsd:all>
                <xsd:element ref="ns1:PublishingStartDate" minOccurs="0"/>
                <xsd:element ref="ns1:PublishingExpirationDate" minOccurs="0"/>
                <xsd:element ref="ns2:SharePoint_Item_Language"/>
                <xsd:element ref="ns2:SharePoint_Group_Language" minOccurs="0"/>
                <xsd:element ref="ns2:EN_x0020_version" minOccurs="0"/>
                <xsd:element ref="ns2:FR_x0020_version" minOccurs="0"/>
                <xsd:element ref="ns2:ES_x0020_version" minOccurs="0"/>
                <xsd:element ref="ns2:AR_x0020_version" minOccurs="0"/>
                <xsd:element ref="ns2:CH_x0020_version" minOccurs="0"/>
                <xsd:element ref="ns2:RU_x0020_version"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xsd="http://www.w3.org/2001/XMLSchema" xmlns:dms="http://schemas.microsoft.com/office/2006/documentManagement/types" targetNamespace="e43e7fac-2171-4148-b12d-342e5320e17b" elementFormDefault="qualified">
    <xsd:import namespace="http://schemas.microsoft.com/office/2006/documentManagement/types"/>
    <xsd:element name="SharePoint_Item_Language" ma:index="11" ma:displayName="SharePoint_Item_Language" ma:default="(SPS_LNG_ALL)" ma:internalName="SharePoint_Item_Language">
      <xsd:simpleType>
        <xsd:restriction base="dms:Choice">
          <xsd:enumeration value="(SPS_LNG_ALL)"/>
          <xsd:enumeration value="SPS_LNG_EN"/>
          <xsd:enumeration value="SPS_LNG_FR"/>
          <xsd:enumeration value="SPS_LNG_ES"/>
          <xsd:enumeration value="SPS_LNG_KO"/>
          <xsd:enumeration value="SPS_LNG_AR"/>
          <xsd:enumeration value="SPS_LNG_JP"/>
          <xsd:enumeration value="SPS_LNG_CH"/>
          <xsd:enumeration value="SPS_LNG_PT"/>
          <xsd:enumeration value="SPS_LNG_DE"/>
          <xsd:enumeration value="SPS_LNG_IT"/>
          <xsd:enumeration value="SPS_LNG_RU"/>
          <xsd:enumeration value="SPS_LNG_DU"/>
          <xsd:enumeration value="SPS_LNG_UK"/>
          <xsd:enumeration value="SPS_LNG_PL"/>
          <xsd:enumeration value="SPS_LNG_TH"/>
        </xsd:restriction>
      </xsd:simpleType>
    </xsd:element>
    <xsd:element name="SharePoint_Group_Language" ma:index="12" nillable="true" ma:displayName="SharePoint_Group_Language" ma:default="0" ma:internalName="SharePoint_Group_Language">
      <xsd:simpleType>
        <xsd:restriction base="dms:Number"/>
      </xsd:simpleType>
    </xsd:element>
    <xsd:element name="EN_x0020_version" ma:index="13" nillable="true" ma:displayName="EN version" ma:hidden="true" ma:list="{E43E7FAC-2171-4148-B12D-342E5320E17B}" ma:internalName="EN_x0020_version" ma:showField="ID">
      <xsd:simpleType>
        <xsd:restriction base="dms:Lookup"/>
      </xsd:simpleType>
    </xsd:element>
    <xsd:element name="FR_x0020_version" ma:index="14" nillable="true" ma:displayName="FR version" ma:hidden="true" ma:list="{E43E7FAC-2171-4148-B12D-342E5320E17B}" ma:internalName="FR_x0020_version" ma:showField="ID">
      <xsd:simpleType>
        <xsd:restriction base="dms:Lookup"/>
      </xsd:simpleType>
    </xsd:element>
    <xsd:element name="ES_x0020_version" ma:index="15" nillable="true" ma:displayName="ES version" ma:hidden="true" ma:list="{E43E7FAC-2171-4148-B12D-342E5320E17B}" ma:internalName="ES_x0020_version" ma:showField="ID">
      <xsd:simpleType>
        <xsd:restriction base="dms:Lookup"/>
      </xsd:simpleType>
    </xsd:element>
    <xsd:element name="AR_x0020_version" ma:index="16" nillable="true" ma:displayName="AR version" ma:hidden="true" ma:list="{E43E7FAC-2171-4148-B12D-342E5320E17B}" ma:internalName="AR_x0020_version" ma:showField="ID">
      <xsd:simpleType>
        <xsd:restriction base="dms:Lookup"/>
      </xsd:simpleType>
    </xsd:element>
    <xsd:element name="CH_x0020_version" ma:index="17" nillable="true" ma:displayName="CH version" ma:hidden="true" ma:list="{E43E7FAC-2171-4148-B12D-342E5320E17B}" ma:internalName="CH_x0020_version" ma:showField="ID">
      <xsd:simpleType>
        <xsd:restriction base="dms:Lookup"/>
      </xsd:simpleType>
    </xsd:element>
    <xsd:element name="RU_x0020_version" ma:index="18" nillable="true" ma:displayName="RU version" ma:hidden="true" ma:list="{E43E7FAC-2171-4148-B12D-342E5320E17B}" ma:internalName="RU_x0020_version" ma:showField="ID">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20B0D60D-8F84-4B31-A50F-8A2E9DB2F573}">
  <ds:schemaRefs>
    <ds:schemaRef ds:uri="http://schemas.microsoft.com/sharepoint/v3/contenttype/forms"/>
  </ds:schemaRefs>
</ds:datastoreItem>
</file>

<file path=customXml/itemProps2.xml><?xml version="1.0" encoding="utf-8"?>
<ds:datastoreItem xmlns:ds="http://schemas.openxmlformats.org/officeDocument/2006/customXml" ds:itemID="{7F9DD907-F4B8-44F3-9DCC-DC60AEF62DDC}">
  <ds:schemaRef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e43e7fac-2171-4148-b12d-342e5320e17b"/>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E9874FBA-957C-4216-A89C-5A508BCFB5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43e7fac-2171-4148-b12d-342e5320e17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VAL_Instructions</vt:lpstr>
      <vt:lpstr>VAL_A1</vt:lpstr>
      <vt:lpstr>A2</vt:lpstr>
      <vt:lpstr>A3</vt:lpstr>
      <vt:lpstr>A4</vt:lpstr>
      <vt:lpstr>A5</vt:lpstr>
      <vt:lpstr>A6</vt:lpstr>
      <vt:lpstr>A7</vt:lpstr>
      <vt:lpstr>A8</vt:lpstr>
      <vt:lpstr>A9</vt:lpstr>
      <vt:lpstr>A10</vt:lpstr>
      <vt:lpstr>A11</vt:lpstr>
      <vt:lpstr>A12</vt:lpstr>
      <vt:lpstr>A13</vt:lpstr>
      <vt:lpstr>A14</vt:lpstr>
      <vt:lpstr>A15</vt:lpstr>
      <vt:lpstr>VAL_Data Check</vt:lpstr>
      <vt:lpstr>Parameters</vt:lpstr>
      <vt:lpstr>VAL_Drop_Down_Lists</vt:lpstr>
    </vt:vector>
  </TitlesOfParts>
  <Company>UNESCO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UNESCO Institute for Statistics</dc:creator>
  <cp:lastModifiedBy>Windows User</cp:lastModifiedBy>
  <cp:lastPrinted>2017-02-06T14:16:30Z</cp:lastPrinted>
  <dcterms:created xsi:type="dcterms:W3CDTF">2014-03-05T17:17:14Z</dcterms:created>
  <dcterms:modified xsi:type="dcterms:W3CDTF">2017-12-19T00:49:33Z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0x01010092ED547A0D0F9C428FB70579AD0840F3</vt:lpwstr>
  </property>
  <property fmtid="{D5CDD505-2E9C-101B-9397-08002B2CF9AE}" pid="3" name="MissingCodes">
    <vt:lpwstr>m,a,n</vt:lpwstr>
  </property>
  <property fmtid="{D5CDD505-2E9C-101B-9397-08002B2CF9AE}" pid="4" name="MissingStrict">
    <vt:bool>true</vt:bool>
  </property>
  <property fmtid="{D5CDD505-2E9C-101B-9397-08002B2CF9AE}" pid="5" name="UISConnection">
    <vt:lpwstr/>
  </property>
  <property fmtid="{D5CDD505-2E9C-101B-9397-08002B2CF9AE}" pid="6" name="defaultSector">
    <vt:lpwstr/>
  </property>
  <property fmtid="{D5CDD505-2E9C-101B-9397-08002B2CF9AE}" pid="7" name="defaultSeries">
    <vt:lpwstr/>
  </property>
</Properties>
</file>